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04.35.109\keikaku\○計画総括推進スタッフ（経済）\3.産業連関表\③分析関係（自前）\☆分析ツール（ひな形・ＨＰ公表）\★R509 HP更新前のチェックフォルダ\【公表用】20230907_H27とH23波及効果分析ツール確認\H23（マージン欄数式修正後）\"/>
    </mc:Choice>
  </mc:AlternateContent>
  <bookViews>
    <workbookView xWindow="0" yWindow="0" windowWidth="20490" windowHeight="7710" activeTab="2"/>
  </bookViews>
  <sheets>
    <sheet name="01総括" sheetId="9" r:id="rId1"/>
    <sheet name="02フロー図" sheetId="10" r:id="rId2"/>
    <sheet name="10波及計算" sheetId="1" r:id="rId3"/>
    <sheet name="11取引基本表" sheetId="11" r:id="rId4"/>
    <sheet name="12投入係数表" sheetId="4" r:id="rId5"/>
    <sheet name="13逆行列係数表" sheetId="5" r:id="rId6"/>
    <sheet name="14消費性向" sheetId="6" r:id="rId7"/>
    <sheet name="20就業誘発係数" sheetId="12" r:id="rId8"/>
    <sheet name="30雇用誘発係数" sheetId="14" r:id="rId9"/>
  </sheets>
  <definedNames>
    <definedName name="_xlnm._FilterDatabase" localSheetId="6" hidden="1">'14消費性向'!$A$2:$E$21</definedName>
    <definedName name="_xlnm.Print_Area" localSheetId="0">'01総括'!$A$1:$AG$235</definedName>
    <definedName name="_xlnm.Print_Area" localSheetId="1">'02フロー図'!$A$1:$AG$84</definedName>
    <definedName name="_xlnm.Print_Area" localSheetId="2">'10波及計算'!$A$1:$AN$124</definedName>
    <definedName name="_xlnm.Print_Area" localSheetId="5">'13逆行列係数表'!$A$1:$DI$126</definedName>
    <definedName name="_xlnm.Print_Area" localSheetId="6">'14消費性向'!$A$1:$G$30</definedName>
    <definedName name="_xlnm.Print_Area" localSheetId="7">'20就業誘発係数'!$A$1:$D$110</definedName>
    <definedName name="_xlnm.Print_Area" localSheetId="8">'30雇用誘発係数'!$A$1:$D$110</definedName>
    <definedName name="_xlnm.Print_Titles" localSheetId="2">'10波及計算'!$A:$B,'10波及計算'!$3:$7</definedName>
  </definedNames>
  <calcPr calcId="162913"/>
</workbook>
</file>

<file path=xl/calcChain.xml><?xml version="1.0" encoding="utf-8"?>
<calcChain xmlns="http://schemas.openxmlformats.org/spreadsheetml/2006/main">
  <c r="G111" i="1" l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C108" i="14" l="1"/>
  <c r="C110" i="14" s="1"/>
  <c r="C111" i="14" s="1"/>
  <c r="B108" i="14"/>
  <c r="B110" i="14" s="1"/>
  <c r="C108" i="12"/>
  <c r="B108" i="12"/>
  <c r="B110" i="12" s="1"/>
  <c r="D109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9" i="12"/>
  <c r="D63" i="12"/>
  <c r="D61" i="12"/>
  <c r="D59" i="12"/>
  <c r="D57" i="12"/>
  <c r="D55" i="12"/>
  <c r="D53" i="12"/>
  <c r="D51" i="12"/>
  <c r="D48" i="12"/>
  <c r="D47" i="12"/>
  <c r="D43" i="12"/>
  <c r="D41" i="12"/>
  <c r="D40" i="12"/>
  <c r="D39" i="12"/>
  <c r="D37" i="12"/>
  <c r="D35" i="12"/>
  <c r="D32" i="12"/>
  <c r="D31" i="12"/>
  <c r="D27" i="12"/>
  <c r="D25" i="12"/>
  <c r="D23" i="12"/>
  <c r="D22" i="12"/>
  <c r="D19" i="12"/>
  <c r="D16" i="12"/>
  <c r="D15" i="12"/>
  <c r="D11" i="12"/>
  <c r="D8" i="12"/>
  <c r="D7" i="12"/>
  <c r="D5" i="12"/>
  <c r="B111" i="14" l="1"/>
  <c r="D110" i="14"/>
  <c r="D108" i="14"/>
  <c r="D45" i="12"/>
  <c r="D49" i="12"/>
  <c r="D58" i="12"/>
  <c r="D36" i="12"/>
  <c r="D13" i="12"/>
  <c r="D42" i="12"/>
  <c r="D65" i="12"/>
  <c r="D24" i="12"/>
  <c r="D54" i="12"/>
  <c r="D21" i="12"/>
  <c r="D26" i="12"/>
  <c r="D44" i="12"/>
  <c r="D56" i="12"/>
  <c r="D17" i="12"/>
  <c r="D12" i="12"/>
  <c r="D30" i="12"/>
  <c r="D10" i="12"/>
  <c r="D33" i="12"/>
  <c r="D50" i="12"/>
  <c r="D64" i="12"/>
  <c r="D14" i="12"/>
  <c r="D28" i="12"/>
  <c r="D46" i="12"/>
  <c r="D60" i="12"/>
  <c r="D9" i="12"/>
  <c r="D6" i="12"/>
  <c r="D20" i="12"/>
  <c r="D29" i="12"/>
  <c r="D38" i="12"/>
  <c r="D52" i="12"/>
  <c r="D34" i="12"/>
  <c r="D66" i="12"/>
  <c r="D18" i="12"/>
  <c r="D62" i="12"/>
  <c r="B111" i="12"/>
  <c r="C110" i="12"/>
  <c r="C111" i="12" s="1"/>
  <c r="AB71" i="10"/>
  <c r="D110" i="12" l="1"/>
  <c r="D108" i="12"/>
  <c r="C27" i="6"/>
  <c r="B27" i="6"/>
  <c r="D27" i="6" s="1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H3" i="6"/>
  <c r="H2" i="6"/>
  <c r="H1" i="6" s="1"/>
  <c r="D2" i="6" s="1"/>
  <c r="E2" i="6" l="1"/>
  <c r="P111" i="1" l="1"/>
  <c r="Y111" i="1" s="1"/>
  <c r="P110" i="1"/>
  <c r="Y110" i="1" s="1"/>
  <c r="P109" i="1"/>
  <c r="Y109" i="1" s="1"/>
  <c r="P108" i="1"/>
  <c r="Y108" i="1" s="1"/>
  <c r="P107" i="1"/>
  <c r="Y107" i="1" s="1"/>
  <c r="P106" i="1"/>
  <c r="Y106" i="1" s="1"/>
  <c r="P105" i="1"/>
  <c r="Y105" i="1" s="1"/>
  <c r="P104" i="1"/>
  <c r="Y104" i="1" s="1"/>
  <c r="P103" i="1"/>
  <c r="Y103" i="1" s="1"/>
  <c r="P102" i="1"/>
  <c r="Y102" i="1" s="1"/>
  <c r="P101" i="1"/>
  <c r="Y101" i="1" s="1"/>
  <c r="P100" i="1"/>
  <c r="Y100" i="1" s="1"/>
  <c r="P99" i="1"/>
  <c r="Y99" i="1" s="1"/>
  <c r="P98" i="1"/>
  <c r="Y98" i="1" s="1"/>
  <c r="P97" i="1"/>
  <c r="Y97" i="1" s="1"/>
  <c r="P96" i="1"/>
  <c r="Y96" i="1" s="1"/>
  <c r="P95" i="1"/>
  <c r="Y95" i="1" s="1"/>
  <c r="P94" i="1"/>
  <c r="Y94" i="1" s="1"/>
  <c r="P93" i="1"/>
  <c r="Y93" i="1" s="1"/>
  <c r="P92" i="1"/>
  <c r="Y92" i="1" s="1"/>
  <c r="P91" i="1"/>
  <c r="Y91" i="1" s="1"/>
  <c r="P90" i="1"/>
  <c r="Y90" i="1" s="1"/>
  <c r="P89" i="1"/>
  <c r="Y89" i="1" s="1"/>
  <c r="P88" i="1"/>
  <c r="Y88" i="1" s="1"/>
  <c r="P87" i="1"/>
  <c r="Y87" i="1" s="1"/>
  <c r="P86" i="1"/>
  <c r="Y86" i="1" s="1"/>
  <c r="P85" i="1"/>
  <c r="Y85" i="1" s="1"/>
  <c r="P84" i="1"/>
  <c r="Y84" i="1" s="1"/>
  <c r="P83" i="1"/>
  <c r="Y83" i="1" s="1"/>
  <c r="P82" i="1"/>
  <c r="Y82" i="1" s="1"/>
  <c r="P81" i="1"/>
  <c r="Y81" i="1" s="1"/>
  <c r="P80" i="1"/>
  <c r="Y80" i="1" s="1"/>
  <c r="P79" i="1"/>
  <c r="Y79" i="1" s="1"/>
  <c r="P78" i="1"/>
  <c r="Y78" i="1" s="1"/>
  <c r="P77" i="1"/>
  <c r="Y77" i="1" s="1"/>
  <c r="P76" i="1"/>
  <c r="Y76" i="1" s="1"/>
  <c r="P75" i="1"/>
  <c r="Y75" i="1" s="1"/>
  <c r="P74" i="1"/>
  <c r="Y74" i="1" s="1"/>
  <c r="P73" i="1"/>
  <c r="Y73" i="1" s="1"/>
  <c r="P72" i="1"/>
  <c r="Y72" i="1" s="1"/>
  <c r="P71" i="1"/>
  <c r="Y71" i="1" s="1"/>
  <c r="P70" i="1"/>
  <c r="Y70" i="1" s="1"/>
  <c r="P69" i="1"/>
  <c r="Y69" i="1" s="1"/>
  <c r="P68" i="1"/>
  <c r="Y68" i="1" s="1"/>
  <c r="P67" i="1"/>
  <c r="Y67" i="1" s="1"/>
  <c r="P66" i="1"/>
  <c r="Y66" i="1" s="1"/>
  <c r="P65" i="1"/>
  <c r="Y65" i="1" s="1"/>
  <c r="P64" i="1"/>
  <c r="Y64" i="1" s="1"/>
  <c r="P63" i="1"/>
  <c r="Y63" i="1" s="1"/>
  <c r="P62" i="1"/>
  <c r="Y62" i="1" s="1"/>
  <c r="P61" i="1"/>
  <c r="Y61" i="1" s="1"/>
  <c r="P60" i="1"/>
  <c r="Y60" i="1" s="1"/>
  <c r="P59" i="1"/>
  <c r="Y59" i="1" s="1"/>
  <c r="P58" i="1"/>
  <c r="Y58" i="1" s="1"/>
  <c r="P57" i="1"/>
  <c r="Y57" i="1" s="1"/>
  <c r="P56" i="1"/>
  <c r="Y56" i="1" s="1"/>
  <c r="P55" i="1"/>
  <c r="Y55" i="1" s="1"/>
  <c r="P54" i="1"/>
  <c r="Y54" i="1" s="1"/>
  <c r="P53" i="1"/>
  <c r="Y53" i="1" s="1"/>
  <c r="P52" i="1"/>
  <c r="Y52" i="1" s="1"/>
  <c r="P51" i="1"/>
  <c r="Y51" i="1" s="1"/>
  <c r="P50" i="1"/>
  <c r="Y50" i="1" s="1"/>
  <c r="P49" i="1"/>
  <c r="Y49" i="1" s="1"/>
  <c r="P48" i="1"/>
  <c r="Y48" i="1" s="1"/>
  <c r="P47" i="1"/>
  <c r="Y47" i="1" s="1"/>
  <c r="P46" i="1"/>
  <c r="Y46" i="1" s="1"/>
  <c r="P45" i="1"/>
  <c r="Y45" i="1" s="1"/>
  <c r="P44" i="1"/>
  <c r="Y44" i="1" s="1"/>
  <c r="P43" i="1"/>
  <c r="Y43" i="1" s="1"/>
  <c r="P42" i="1"/>
  <c r="Y42" i="1" s="1"/>
  <c r="P41" i="1"/>
  <c r="Y41" i="1" s="1"/>
  <c r="P40" i="1"/>
  <c r="Y40" i="1" s="1"/>
  <c r="P39" i="1"/>
  <c r="Y39" i="1" s="1"/>
  <c r="P38" i="1"/>
  <c r="Y38" i="1" s="1"/>
  <c r="P37" i="1"/>
  <c r="Y37" i="1" s="1"/>
  <c r="P36" i="1"/>
  <c r="Y36" i="1" s="1"/>
  <c r="P35" i="1"/>
  <c r="Y35" i="1" s="1"/>
  <c r="P34" i="1"/>
  <c r="Y34" i="1" s="1"/>
  <c r="P33" i="1"/>
  <c r="Y33" i="1" s="1"/>
  <c r="P32" i="1"/>
  <c r="Y32" i="1" s="1"/>
  <c r="P31" i="1"/>
  <c r="Y31" i="1" s="1"/>
  <c r="P30" i="1"/>
  <c r="Y30" i="1" s="1"/>
  <c r="P29" i="1"/>
  <c r="Y29" i="1" s="1"/>
  <c r="P28" i="1"/>
  <c r="Y28" i="1" s="1"/>
  <c r="P27" i="1"/>
  <c r="Y27" i="1" s="1"/>
  <c r="P26" i="1"/>
  <c r="Y26" i="1" s="1"/>
  <c r="P25" i="1"/>
  <c r="Y25" i="1" s="1"/>
  <c r="P24" i="1"/>
  <c r="Y24" i="1" s="1"/>
  <c r="P23" i="1"/>
  <c r="Y23" i="1" s="1"/>
  <c r="P22" i="1"/>
  <c r="Y22" i="1" s="1"/>
  <c r="P21" i="1"/>
  <c r="Y21" i="1" s="1"/>
  <c r="P20" i="1"/>
  <c r="Y20" i="1" s="1"/>
  <c r="P19" i="1"/>
  <c r="Y19" i="1" s="1"/>
  <c r="P18" i="1"/>
  <c r="Y18" i="1" s="1"/>
  <c r="P17" i="1"/>
  <c r="Y17" i="1" s="1"/>
  <c r="P16" i="1"/>
  <c r="Y16" i="1" s="1"/>
  <c r="P15" i="1"/>
  <c r="Y15" i="1" s="1"/>
  <c r="P14" i="1"/>
  <c r="Y14" i="1" s="1"/>
  <c r="P13" i="1"/>
  <c r="Y13" i="1" s="1"/>
  <c r="P12" i="1"/>
  <c r="Y12" i="1" s="1"/>
  <c r="P11" i="1"/>
  <c r="Y11" i="1" s="1"/>
  <c r="P10" i="1"/>
  <c r="Y10" i="1" s="1"/>
  <c r="P9" i="1"/>
  <c r="Y9" i="1" s="1"/>
  <c r="P8" i="1"/>
  <c r="Y8" i="1" s="1"/>
  <c r="I15" i="1" l="1"/>
  <c r="I16" i="1"/>
  <c r="H110" i="1" l="1"/>
  <c r="H106" i="1"/>
  <c r="H102" i="1"/>
  <c r="H94" i="1"/>
  <c r="H86" i="1"/>
  <c r="H78" i="1"/>
  <c r="H66" i="1"/>
  <c r="H64" i="1"/>
  <c r="H60" i="1"/>
  <c r="H58" i="1"/>
  <c r="H55" i="1"/>
  <c r="H54" i="1"/>
  <c r="H47" i="1"/>
  <c r="H46" i="1"/>
  <c r="H42" i="1"/>
  <c r="H39" i="1"/>
  <c r="H35" i="1"/>
  <c r="H34" i="1"/>
  <c r="H31" i="1"/>
  <c r="H24" i="1"/>
  <c r="H23" i="1"/>
  <c r="H15" i="1"/>
  <c r="J15" i="1" s="1"/>
  <c r="H50" i="1" l="1"/>
  <c r="H56" i="1"/>
  <c r="H74" i="1"/>
  <c r="H88" i="1"/>
  <c r="H92" i="1"/>
  <c r="H100" i="1"/>
  <c r="H108" i="1"/>
  <c r="H18" i="1"/>
  <c r="H10" i="1"/>
  <c r="H8" i="1"/>
  <c r="H45" i="1"/>
  <c r="H26" i="1"/>
  <c r="H37" i="1"/>
  <c r="H29" i="1"/>
  <c r="H38" i="1"/>
  <c r="H61" i="1"/>
  <c r="H77" i="1"/>
  <c r="H62" i="1"/>
  <c r="H70" i="1"/>
  <c r="H28" i="1"/>
  <c r="H32" i="1"/>
  <c r="H40" i="1"/>
  <c r="H48" i="1"/>
  <c r="H63" i="1"/>
  <c r="H67" i="1"/>
  <c r="H71" i="1"/>
  <c r="H79" i="1"/>
  <c r="H89" i="1"/>
  <c r="H97" i="1"/>
  <c r="H105" i="1"/>
  <c r="H30" i="1"/>
  <c r="H69" i="1"/>
  <c r="H72" i="1"/>
  <c r="H90" i="1"/>
  <c r="H98" i="1"/>
  <c r="H22" i="1"/>
  <c r="H91" i="1"/>
  <c r="H95" i="1"/>
  <c r="H99" i="1"/>
  <c r="H107" i="1"/>
  <c r="H12" i="1"/>
  <c r="H132" i="1" s="1"/>
  <c r="H20" i="1"/>
  <c r="H27" i="1"/>
  <c r="H41" i="1"/>
  <c r="H52" i="1"/>
  <c r="H59" i="1"/>
  <c r="H73" i="1"/>
  <c r="H137" i="1" s="1"/>
  <c r="H87" i="1"/>
  <c r="H101" i="1"/>
  <c r="H109" i="1"/>
  <c r="H9" i="1"/>
  <c r="H13" i="1"/>
  <c r="H133" i="1" s="1"/>
  <c r="H21" i="1"/>
  <c r="H53" i="1"/>
  <c r="H17" i="1"/>
  <c r="H49" i="1"/>
  <c r="H25" i="1"/>
  <c r="H36" i="1"/>
  <c r="H43" i="1"/>
  <c r="H57" i="1"/>
  <c r="H68" i="1"/>
  <c r="H96" i="1"/>
  <c r="H103" i="1"/>
  <c r="AK15" i="1"/>
  <c r="AG15" i="1"/>
  <c r="H19" i="1"/>
  <c r="H33" i="1"/>
  <c r="H44" i="1"/>
  <c r="H51" i="1"/>
  <c r="H65" i="1"/>
  <c r="H76" i="1"/>
  <c r="H139" i="1" s="1"/>
  <c r="H93" i="1"/>
  <c r="H141" i="1" s="1"/>
  <c r="H104" i="1"/>
  <c r="H111" i="1"/>
  <c r="H143" i="1" s="1"/>
  <c r="H16" i="1"/>
  <c r="J16" i="1" s="1"/>
  <c r="H14" i="1"/>
  <c r="H134" i="1" s="1"/>
  <c r="G112" i="1"/>
  <c r="H83" i="1" s="1"/>
  <c r="H11" i="1"/>
  <c r="H131" i="1" s="1"/>
  <c r="F112" i="1"/>
  <c r="H75" i="1" s="1"/>
  <c r="H142" i="1" l="1"/>
  <c r="H136" i="1"/>
  <c r="H135" i="1"/>
  <c r="AK16" i="1"/>
  <c r="AG16" i="1"/>
  <c r="H84" i="1"/>
  <c r="H81" i="1"/>
  <c r="H80" i="1"/>
  <c r="H82" i="1"/>
  <c r="H85" i="1"/>
  <c r="H138" i="1"/>
  <c r="H140" i="1" l="1"/>
  <c r="H144" i="1" s="1"/>
  <c r="H112" i="1"/>
  <c r="H145" i="1" s="1"/>
  <c r="W111" i="1" l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M8" i="1" l="1" a="1"/>
  <c r="M8" i="1" s="1"/>
  <c r="K8" i="1" a="1"/>
  <c r="K8" i="1" s="1"/>
  <c r="K11" i="1"/>
  <c r="I111" i="1"/>
  <c r="J111" i="1" s="1"/>
  <c r="I110" i="1"/>
  <c r="J110" i="1" s="1"/>
  <c r="I109" i="1"/>
  <c r="J109" i="1" s="1"/>
  <c r="I108" i="1"/>
  <c r="J108" i="1" s="1"/>
  <c r="I107" i="1"/>
  <c r="J107" i="1" s="1"/>
  <c r="I106" i="1"/>
  <c r="J106" i="1" s="1"/>
  <c r="I105" i="1"/>
  <c r="J105" i="1" s="1"/>
  <c r="I104" i="1"/>
  <c r="J104" i="1" s="1"/>
  <c r="I103" i="1"/>
  <c r="J103" i="1" s="1"/>
  <c r="I102" i="1"/>
  <c r="J102" i="1" s="1"/>
  <c r="I101" i="1"/>
  <c r="J101" i="1" s="1"/>
  <c r="I100" i="1"/>
  <c r="J100" i="1" s="1"/>
  <c r="I99" i="1"/>
  <c r="J99" i="1" s="1"/>
  <c r="I98" i="1"/>
  <c r="J98" i="1" s="1"/>
  <c r="I97" i="1"/>
  <c r="J97" i="1" s="1"/>
  <c r="I96" i="1"/>
  <c r="J96" i="1" s="1"/>
  <c r="I95" i="1"/>
  <c r="J95" i="1" s="1"/>
  <c r="I94" i="1"/>
  <c r="J94" i="1" s="1"/>
  <c r="I93" i="1"/>
  <c r="J93" i="1" s="1"/>
  <c r="I92" i="1"/>
  <c r="J92" i="1" s="1"/>
  <c r="I91" i="1"/>
  <c r="J91" i="1" s="1"/>
  <c r="I90" i="1"/>
  <c r="J90" i="1" s="1"/>
  <c r="I89" i="1"/>
  <c r="J89" i="1" s="1"/>
  <c r="I88" i="1"/>
  <c r="J88" i="1" s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J80" i="1" s="1"/>
  <c r="I79" i="1"/>
  <c r="J79" i="1" s="1"/>
  <c r="I78" i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7" i="1"/>
  <c r="J57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I50" i="1"/>
  <c r="J50" i="1" s="1"/>
  <c r="I49" i="1"/>
  <c r="J49" i="1" s="1"/>
  <c r="I48" i="1"/>
  <c r="J48" i="1" s="1"/>
  <c r="I47" i="1"/>
  <c r="J47" i="1" s="1"/>
  <c r="I46" i="1"/>
  <c r="J46" i="1" s="1"/>
  <c r="I45" i="1"/>
  <c r="J45" i="1" s="1"/>
  <c r="I44" i="1"/>
  <c r="J44" i="1" s="1"/>
  <c r="I43" i="1"/>
  <c r="J43" i="1" s="1"/>
  <c r="I42" i="1"/>
  <c r="J42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35" i="1"/>
  <c r="J35" i="1" s="1"/>
  <c r="I34" i="1"/>
  <c r="J34" i="1" s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J27" i="1" s="1"/>
  <c r="I26" i="1"/>
  <c r="J26" i="1" s="1"/>
  <c r="I25" i="1"/>
  <c r="J25" i="1" s="1"/>
  <c r="I24" i="1"/>
  <c r="J24" i="1" s="1"/>
  <c r="I23" i="1"/>
  <c r="J23" i="1" s="1"/>
  <c r="I22" i="1"/>
  <c r="J22" i="1" s="1"/>
  <c r="I21" i="1"/>
  <c r="J21" i="1" s="1"/>
  <c r="I20" i="1"/>
  <c r="J20" i="1" s="1"/>
  <c r="I19" i="1"/>
  <c r="J19" i="1" s="1"/>
  <c r="I18" i="1"/>
  <c r="J18" i="1" s="1"/>
  <c r="I17" i="1"/>
  <c r="J17" i="1" s="1"/>
  <c r="I14" i="1"/>
  <c r="J14" i="1" s="1"/>
  <c r="I13" i="1"/>
  <c r="J13" i="1" s="1"/>
  <c r="I12" i="1"/>
  <c r="J12" i="1" s="1"/>
  <c r="I11" i="1"/>
  <c r="J11" i="1" s="1"/>
  <c r="I10" i="1"/>
  <c r="J10" i="1" s="1"/>
  <c r="I9" i="1"/>
  <c r="J9" i="1" s="1"/>
  <c r="I8" i="1"/>
  <c r="J8" i="1" s="1"/>
  <c r="M23" i="1" l="1"/>
  <c r="K75" i="1"/>
  <c r="M103" i="1"/>
  <c r="K51" i="1"/>
  <c r="M63" i="1"/>
  <c r="K59" i="1"/>
  <c r="M71" i="1"/>
  <c r="M67" i="1"/>
  <c r="K19" i="1"/>
  <c r="M55" i="1"/>
  <c r="K83" i="1"/>
  <c r="K55" i="1"/>
  <c r="K15" i="1"/>
  <c r="M27" i="1"/>
  <c r="AK34" i="1"/>
  <c r="AG34" i="1"/>
  <c r="AK90" i="1"/>
  <c r="AG90" i="1"/>
  <c r="AK9" i="1"/>
  <c r="AG9" i="1"/>
  <c r="AG51" i="1"/>
  <c r="AK51" i="1"/>
  <c r="AG107" i="1"/>
  <c r="AK107" i="1"/>
  <c r="AG61" i="1"/>
  <c r="AK61" i="1"/>
  <c r="M59" i="1"/>
  <c r="AG8" i="1"/>
  <c r="AK8" i="1"/>
  <c r="Y131" i="1" s="1"/>
  <c r="AK50" i="1"/>
  <c r="AG50" i="1"/>
  <c r="AK106" i="1"/>
  <c r="AG106" i="1"/>
  <c r="AG43" i="1"/>
  <c r="AK43" i="1"/>
  <c r="AG83" i="1"/>
  <c r="AK83" i="1"/>
  <c r="AK10" i="1"/>
  <c r="AG10" i="1"/>
  <c r="AK36" i="1"/>
  <c r="AG36" i="1"/>
  <c r="AK11" i="1"/>
  <c r="AG11" i="1"/>
  <c r="AK37" i="1"/>
  <c r="AG37" i="1"/>
  <c r="AG69" i="1"/>
  <c r="AK69" i="1"/>
  <c r="AG101" i="1"/>
  <c r="AK101" i="1"/>
  <c r="AG12" i="1"/>
  <c r="U132" i="1" s="1"/>
  <c r="AK12" i="1"/>
  <c r="Y132" i="1" s="1"/>
  <c r="AK38" i="1"/>
  <c r="AG38" i="1"/>
  <c r="AK62" i="1"/>
  <c r="AG62" i="1"/>
  <c r="AK86" i="1"/>
  <c r="AG86" i="1"/>
  <c r="AK110" i="1"/>
  <c r="AG110" i="1"/>
  <c r="AG13" i="1"/>
  <c r="U133" i="1" s="1"/>
  <c r="AK13" i="1"/>
  <c r="Y133" i="1" s="1"/>
  <c r="AK23" i="1"/>
  <c r="AG23" i="1"/>
  <c r="AK31" i="1"/>
  <c r="AG31" i="1"/>
  <c r="AK39" i="1"/>
  <c r="AG39" i="1"/>
  <c r="AK47" i="1"/>
  <c r="AG47" i="1"/>
  <c r="AK55" i="1"/>
  <c r="AG55" i="1"/>
  <c r="AK63" i="1"/>
  <c r="AG63" i="1"/>
  <c r="AK71" i="1"/>
  <c r="AG71" i="1"/>
  <c r="AK79" i="1"/>
  <c r="AG79" i="1"/>
  <c r="AK87" i="1"/>
  <c r="AG87" i="1"/>
  <c r="AK95" i="1"/>
  <c r="AG95" i="1"/>
  <c r="AK103" i="1"/>
  <c r="AG103" i="1"/>
  <c r="AG111" i="1"/>
  <c r="U143" i="1" s="1"/>
  <c r="AK111" i="1"/>
  <c r="Y143" i="1" s="1"/>
  <c r="K43" i="1"/>
  <c r="M99" i="1"/>
  <c r="M39" i="1"/>
  <c r="AK26" i="1"/>
  <c r="AG26" i="1"/>
  <c r="AK66" i="1"/>
  <c r="AG66" i="1"/>
  <c r="AK98" i="1"/>
  <c r="AG98" i="1"/>
  <c r="AG27" i="1"/>
  <c r="AK27" i="1"/>
  <c r="AG59" i="1"/>
  <c r="AK59" i="1"/>
  <c r="AG91" i="1"/>
  <c r="AK91" i="1"/>
  <c r="AG20" i="1"/>
  <c r="AK20" i="1"/>
  <c r="AK52" i="1"/>
  <c r="AG52" i="1"/>
  <c r="AK21" i="1"/>
  <c r="AG21" i="1"/>
  <c r="AG45" i="1"/>
  <c r="AK45" i="1"/>
  <c r="AG77" i="1"/>
  <c r="AK77" i="1"/>
  <c r="AG93" i="1"/>
  <c r="U141" i="1" s="1"/>
  <c r="AK93" i="1"/>
  <c r="Y141" i="1" s="1"/>
  <c r="AK22" i="1"/>
  <c r="AG22" i="1"/>
  <c r="AK46" i="1"/>
  <c r="AG46" i="1"/>
  <c r="AK70" i="1"/>
  <c r="AG70" i="1"/>
  <c r="AK102" i="1"/>
  <c r="AG102" i="1"/>
  <c r="AK14" i="1"/>
  <c r="Y134" i="1" s="1"/>
  <c r="AG14" i="1"/>
  <c r="U134" i="1" s="1"/>
  <c r="AG24" i="1"/>
  <c r="AK24" i="1"/>
  <c r="AG32" i="1"/>
  <c r="AK32" i="1"/>
  <c r="AG40" i="1"/>
  <c r="AK40" i="1"/>
  <c r="AG48" i="1"/>
  <c r="AK48" i="1"/>
  <c r="AG56" i="1"/>
  <c r="AK56" i="1"/>
  <c r="AK64" i="1"/>
  <c r="AG64" i="1"/>
  <c r="AG72" i="1"/>
  <c r="AK72" i="1"/>
  <c r="AK80" i="1"/>
  <c r="AG80" i="1"/>
  <c r="AG88" i="1"/>
  <c r="AK88" i="1"/>
  <c r="AK96" i="1"/>
  <c r="AG96" i="1"/>
  <c r="AG104" i="1"/>
  <c r="AK104" i="1"/>
  <c r="K91" i="1"/>
  <c r="K27" i="1"/>
  <c r="M95" i="1"/>
  <c r="M35" i="1"/>
  <c r="AK18" i="1"/>
  <c r="AG18" i="1"/>
  <c r="AK58" i="1"/>
  <c r="AG58" i="1"/>
  <c r="AK82" i="1"/>
  <c r="AG82" i="1"/>
  <c r="AK35" i="1"/>
  <c r="AG35" i="1"/>
  <c r="AG75" i="1"/>
  <c r="U138" i="1" s="1"/>
  <c r="AK75" i="1"/>
  <c r="Y138" i="1" s="1"/>
  <c r="AG44" i="1"/>
  <c r="AK44" i="1"/>
  <c r="AG29" i="1"/>
  <c r="AK29" i="1"/>
  <c r="AK53" i="1"/>
  <c r="AG53" i="1"/>
  <c r="AG85" i="1"/>
  <c r="AK85" i="1"/>
  <c r="AG109" i="1"/>
  <c r="AK109" i="1"/>
  <c r="AK30" i="1"/>
  <c r="AG30" i="1"/>
  <c r="AK54" i="1"/>
  <c r="AG54" i="1"/>
  <c r="AK78" i="1"/>
  <c r="AG78" i="1"/>
  <c r="AK94" i="1"/>
  <c r="AG94" i="1"/>
  <c r="AG17" i="1"/>
  <c r="AK17" i="1"/>
  <c r="AK25" i="1"/>
  <c r="AG25" i="1"/>
  <c r="AG33" i="1"/>
  <c r="AK33" i="1"/>
  <c r="AG41" i="1"/>
  <c r="AK41" i="1"/>
  <c r="AK49" i="1"/>
  <c r="AG49" i="1"/>
  <c r="AK57" i="1"/>
  <c r="AG57" i="1"/>
  <c r="AG65" i="1"/>
  <c r="AK65" i="1"/>
  <c r="AG73" i="1"/>
  <c r="AK73" i="1"/>
  <c r="AK81" i="1"/>
  <c r="AG81" i="1"/>
  <c r="AG89" i="1"/>
  <c r="AK89" i="1"/>
  <c r="AG97" i="1"/>
  <c r="AK97" i="1"/>
  <c r="AG105" i="1"/>
  <c r="AK105" i="1"/>
  <c r="K87" i="1"/>
  <c r="K23" i="1"/>
  <c r="M87" i="1"/>
  <c r="M31" i="1"/>
  <c r="AK42" i="1"/>
  <c r="AG42" i="1"/>
  <c r="AK74" i="1"/>
  <c r="AG74" i="1"/>
  <c r="AK19" i="1"/>
  <c r="AG19" i="1"/>
  <c r="AK67" i="1"/>
  <c r="AG67" i="1"/>
  <c r="AG99" i="1"/>
  <c r="AK99" i="1"/>
  <c r="AK28" i="1"/>
  <c r="AG28" i="1"/>
  <c r="AG60" i="1"/>
  <c r="AK60" i="1"/>
  <c r="AG68" i="1"/>
  <c r="AK68" i="1"/>
  <c r="AG76" i="1"/>
  <c r="U139" i="1" s="1"/>
  <c r="AK76" i="1"/>
  <c r="AG84" i="1"/>
  <c r="AK84" i="1"/>
  <c r="AG92" i="1"/>
  <c r="AK92" i="1"/>
  <c r="AG100" i="1"/>
  <c r="AK100" i="1"/>
  <c r="AG108" i="1"/>
  <c r="AK108" i="1"/>
  <c r="K111" i="1"/>
  <c r="K79" i="1"/>
  <c r="K47" i="1"/>
  <c r="M91" i="1"/>
  <c r="M83" i="1"/>
  <c r="M51" i="1"/>
  <c r="M19" i="1"/>
  <c r="K71" i="1"/>
  <c r="K99" i="1"/>
  <c r="K67" i="1"/>
  <c r="K35" i="1"/>
  <c r="M111" i="1"/>
  <c r="M79" i="1"/>
  <c r="M47" i="1"/>
  <c r="M15" i="1"/>
  <c r="K107" i="1"/>
  <c r="K103" i="1"/>
  <c r="K39" i="1"/>
  <c r="K95" i="1"/>
  <c r="K63" i="1"/>
  <c r="K31" i="1"/>
  <c r="M107" i="1"/>
  <c r="M75" i="1"/>
  <c r="M43" i="1"/>
  <c r="M11" i="1"/>
  <c r="K110" i="1"/>
  <c r="K106" i="1"/>
  <c r="K102" i="1"/>
  <c r="K98" i="1"/>
  <c r="K94" i="1"/>
  <c r="K90" i="1"/>
  <c r="K86" i="1"/>
  <c r="K82" i="1"/>
  <c r="K78" i="1"/>
  <c r="K74" i="1"/>
  <c r="K70" i="1"/>
  <c r="K66" i="1"/>
  <c r="K62" i="1"/>
  <c r="K58" i="1"/>
  <c r="K54" i="1"/>
  <c r="K50" i="1"/>
  <c r="K46" i="1"/>
  <c r="K42" i="1"/>
  <c r="K38" i="1"/>
  <c r="K34" i="1"/>
  <c r="K30" i="1"/>
  <c r="K26" i="1"/>
  <c r="K22" i="1"/>
  <c r="K18" i="1"/>
  <c r="K14" i="1"/>
  <c r="K10" i="1"/>
  <c r="K109" i="1"/>
  <c r="K105" i="1"/>
  <c r="K101" i="1"/>
  <c r="K97" i="1"/>
  <c r="K93" i="1"/>
  <c r="K89" i="1"/>
  <c r="K85" i="1"/>
  <c r="K81" i="1"/>
  <c r="K77" i="1"/>
  <c r="K73" i="1"/>
  <c r="K69" i="1"/>
  <c r="K65" i="1"/>
  <c r="K61" i="1"/>
  <c r="K57" i="1"/>
  <c r="K53" i="1"/>
  <c r="K49" i="1"/>
  <c r="K45" i="1"/>
  <c r="K41" i="1"/>
  <c r="K37" i="1"/>
  <c r="K33" i="1"/>
  <c r="K29" i="1"/>
  <c r="K25" i="1"/>
  <c r="K21" i="1"/>
  <c r="K17" i="1"/>
  <c r="K13" i="1"/>
  <c r="K9" i="1"/>
  <c r="K108" i="1"/>
  <c r="K104" i="1"/>
  <c r="K100" i="1"/>
  <c r="K96" i="1"/>
  <c r="K92" i="1"/>
  <c r="K88" i="1"/>
  <c r="K84" i="1"/>
  <c r="K80" i="1"/>
  <c r="K76" i="1"/>
  <c r="K72" i="1"/>
  <c r="K68" i="1"/>
  <c r="K64" i="1"/>
  <c r="K60" i="1"/>
  <c r="K56" i="1"/>
  <c r="K52" i="1"/>
  <c r="K48" i="1"/>
  <c r="K44" i="1"/>
  <c r="K40" i="1"/>
  <c r="K36" i="1"/>
  <c r="K32" i="1"/>
  <c r="K28" i="1"/>
  <c r="K24" i="1"/>
  <c r="K20" i="1"/>
  <c r="K16" i="1"/>
  <c r="K12" i="1"/>
  <c r="M110" i="1"/>
  <c r="M106" i="1"/>
  <c r="M102" i="1"/>
  <c r="M98" i="1"/>
  <c r="M94" i="1"/>
  <c r="M90" i="1"/>
  <c r="M86" i="1"/>
  <c r="M82" i="1"/>
  <c r="M78" i="1"/>
  <c r="M74" i="1"/>
  <c r="M70" i="1"/>
  <c r="M66" i="1"/>
  <c r="M62" i="1"/>
  <c r="M58" i="1"/>
  <c r="M54" i="1"/>
  <c r="M50" i="1"/>
  <c r="M46" i="1"/>
  <c r="M42" i="1"/>
  <c r="M38" i="1"/>
  <c r="M34" i="1"/>
  <c r="M30" i="1"/>
  <c r="M26" i="1"/>
  <c r="M22" i="1"/>
  <c r="M18" i="1"/>
  <c r="M14" i="1"/>
  <c r="M10" i="1"/>
  <c r="M109" i="1"/>
  <c r="M105" i="1"/>
  <c r="M101" i="1"/>
  <c r="M97" i="1"/>
  <c r="M93" i="1"/>
  <c r="M89" i="1"/>
  <c r="M85" i="1"/>
  <c r="M81" i="1"/>
  <c r="M77" i="1"/>
  <c r="M73" i="1"/>
  <c r="M69" i="1"/>
  <c r="M65" i="1"/>
  <c r="M61" i="1"/>
  <c r="M57" i="1"/>
  <c r="M53" i="1"/>
  <c r="M49" i="1"/>
  <c r="M45" i="1"/>
  <c r="M41" i="1"/>
  <c r="M37" i="1"/>
  <c r="M33" i="1"/>
  <c r="M29" i="1"/>
  <c r="M25" i="1"/>
  <c r="M21" i="1"/>
  <c r="M17" i="1"/>
  <c r="M13" i="1"/>
  <c r="M9" i="1"/>
  <c r="M108" i="1"/>
  <c r="M104" i="1"/>
  <c r="M100" i="1"/>
  <c r="M96" i="1"/>
  <c r="M92" i="1"/>
  <c r="M88" i="1"/>
  <c r="M84" i="1"/>
  <c r="M80" i="1"/>
  <c r="M76" i="1"/>
  <c r="M72" i="1"/>
  <c r="M68" i="1"/>
  <c r="M64" i="1"/>
  <c r="M60" i="1"/>
  <c r="M56" i="1"/>
  <c r="M52" i="1"/>
  <c r="M48" i="1"/>
  <c r="M44" i="1"/>
  <c r="M40" i="1"/>
  <c r="M36" i="1"/>
  <c r="M32" i="1"/>
  <c r="M28" i="1"/>
  <c r="M24" i="1"/>
  <c r="M20" i="1"/>
  <c r="M16" i="1"/>
  <c r="M12" i="1"/>
  <c r="U142" i="1" l="1"/>
  <c r="U136" i="1"/>
  <c r="U131" i="1"/>
  <c r="Y139" i="1"/>
  <c r="Y142" i="1"/>
  <c r="Y136" i="1"/>
  <c r="U137" i="1"/>
  <c r="Y135" i="1"/>
  <c r="Y137" i="1"/>
  <c r="U135" i="1"/>
  <c r="Y140" i="1"/>
  <c r="U140" i="1"/>
  <c r="AK112" i="1"/>
  <c r="AG112" i="1"/>
  <c r="N10" i="1"/>
  <c r="L10" i="1" l="1"/>
  <c r="T3" i="1" l="1"/>
  <c r="C143" i="1"/>
  <c r="E72" i="9" s="1"/>
  <c r="C132" i="1"/>
  <c r="E61" i="9" s="1"/>
  <c r="C133" i="1"/>
  <c r="E62" i="9" s="1"/>
  <c r="C134" i="1"/>
  <c r="E63" i="9" s="1"/>
  <c r="C135" i="1"/>
  <c r="E64" i="9" s="1"/>
  <c r="C136" i="1"/>
  <c r="E65" i="9" s="1"/>
  <c r="C137" i="1"/>
  <c r="E66" i="9" s="1"/>
  <c r="C138" i="1"/>
  <c r="E67" i="9" s="1"/>
  <c r="C139" i="1"/>
  <c r="E68" i="9" s="1"/>
  <c r="C140" i="1"/>
  <c r="E69" i="9" s="1"/>
  <c r="C141" i="1"/>
  <c r="E70" i="9" s="1"/>
  <c r="C142" i="1"/>
  <c r="E71" i="9" s="1"/>
  <c r="C131" i="1"/>
  <c r="E60" i="9" s="1"/>
  <c r="C144" i="1" l="1"/>
  <c r="E73" i="9"/>
  <c r="U112" i="1" l="1"/>
  <c r="L46" i="10" s="1"/>
  <c r="C112" i="1" l="1"/>
  <c r="I143" i="1"/>
  <c r="I72" i="9" s="1"/>
  <c r="I133" i="1"/>
  <c r="I62" i="9" s="1"/>
  <c r="I132" i="1"/>
  <c r="I61" i="9" s="1"/>
  <c r="O8" i="1" l="1" a="1"/>
  <c r="O19" i="1" s="1"/>
  <c r="I138" i="1"/>
  <c r="E129" i="9" s="1"/>
  <c r="I141" i="1"/>
  <c r="I139" i="1"/>
  <c r="C145" i="1"/>
  <c r="K8" i="10"/>
  <c r="L74" i="10" s="1"/>
  <c r="Q123" i="9"/>
  <c r="Q134" i="9"/>
  <c r="Q124" i="9"/>
  <c r="I134" i="1"/>
  <c r="I136" i="1"/>
  <c r="I137" i="1"/>
  <c r="I142" i="1"/>
  <c r="I71" i="9" s="1"/>
  <c r="E123" i="9"/>
  <c r="E134" i="9"/>
  <c r="E124" i="9"/>
  <c r="I135" i="1"/>
  <c r="I64" i="9" s="1"/>
  <c r="I140" i="1"/>
  <c r="I69" i="9" s="1"/>
  <c r="I131" i="1"/>
  <c r="I60" i="9" s="1"/>
  <c r="N9" i="1"/>
  <c r="L9" i="1"/>
  <c r="N11" i="1"/>
  <c r="L11" i="1"/>
  <c r="N13" i="1"/>
  <c r="Q133" i="1" s="1"/>
  <c r="L13" i="1"/>
  <c r="M133" i="1" s="1"/>
  <c r="N15" i="1"/>
  <c r="L15" i="1"/>
  <c r="N17" i="1"/>
  <c r="L17" i="1"/>
  <c r="N19" i="1"/>
  <c r="L19" i="1"/>
  <c r="N21" i="1"/>
  <c r="L21" i="1"/>
  <c r="N23" i="1"/>
  <c r="L23" i="1"/>
  <c r="N25" i="1"/>
  <c r="L25" i="1"/>
  <c r="N27" i="1"/>
  <c r="L27" i="1"/>
  <c r="N29" i="1"/>
  <c r="L29" i="1"/>
  <c r="N31" i="1"/>
  <c r="L31" i="1"/>
  <c r="N33" i="1"/>
  <c r="L33" i="1"/>
  <c r="N35" i="1"/>
  <c r="L35" i="1"/>
  <c r="N37" i="1"/>
  <c r="L37" i="1"/>
  <c r="N39" i="1"/>
  <c r="L39" i="1"/>
  <c r="N41" i="1"/>
  <c r="L41" i="1"/>
  <c r="N43" i="1"/>
  <c r="L43" i="1"/>
  <c r="N45" i="1"/>
  <c r="L45" i="1"/>
  <c r="N47" i="1"/>
  <c r="L47" i="1"/>
  <c r="N49" i="1"/>
  <c r="L49" i="1"/>
  <c r="N51" i="1"/>
  <c r="L51" i="1"/>
  <c r="N53" i="1"/>
  <c r="L53" i="1"/>
  <c r="N55" i="1"/>
  <c r="L55" i="1"/>
  <c r="N57" i="1"/>
  <c r="L57" i="1"/>
  <c r="N59" i="1"/>
  <c r="L59" i="1"/>
  <c r="N61" i="1"/>
  <c r="L61" i="1"/>
  <c r="N63" i="1"/>
  <c r="L63" i="1"/>
  <c r="N65" i="1"/>
  <c r="L65" i="1"/>
  <c r="N67" i="1"/>
  <c r="L67" i="1"/>
  <c r="N69" i="1"/>
  <c r="L69" i="1"/>
  <c r="N71" i="1"/>
  <c r="L71" i="1"/>
  <c r="N73" i="1"/>
  <c r="L73" i="1"/>
  <c r="N75" i="1"/>
  <c r="L75" i="1"/>
  <c r="N77" i="1"/>
  <c r="L77" i="1"/>
  <c r="N79" i="1"/>
  <c r="L79" i="1"/>
  <c r="N81" i="1"/>
  <c r="L81" i="1"/>
  <c r="N83" i="1"/>
  <c r="L83" i="1"/>
  <c r="N85" i="1"/>
  <c r="L85" i="1"/>
  <c r="N87" i="1"/>
  <c r="L87" i="1"/>
  <c r="N89" i="1"/>
  <c r="L89" i="1"/>
  <c r="N91" i="1"/>
  <c r="L91" i="1"/>
  <c r="N93" i="1"/>
  <c r="L93" i="1"/>
  <c r="N95" i="1"/>
  <c r="L95" i="1"/>
  <c r="N97" i="1"/>
  <c r="L97" i="1"/>
  <c r="N99" i="1"/>
  <c r="L99" i="1"/>
  <c r="N101" i="1"/>
  <c r="L101" i="1"/>
  <c r="N103" i="1"/>
  <c r="L103" i="1"/>
  <c r="N105" i="1"/>
  <c r="L105" i="1"/>
  <c r="N107" i="1"/>
  <c r="L107" i="1"/>
  <c r="N109" i="1"/>
  <c r="L109" i="1"/>
  <c r="N111" i="1"/>
  <c r="Q143" i="1" s="1"/>
  <c r="L111" i="1"/>
  <c r="M143" i="1" s="1"/>
  <c r="L8" i="1"/>
  <c r="N8" i="1"/>
  <c r="N12" i="1"/>
  <c r="Q132" i="1" s="1"/>
  <c r="L12" i="1"/>
  <c r="M132" i="1" s="1"/>
  <c r="N14" i="1"/>
  <c r="L14" i="1"/>
  <c r="N16" i="1"/>
  <c r="L16" i="1"/>
  <c r="N18" i="1"/>
  <c r="L18" i="1"/>
  <c r="N20" i="1"/>
  <c r="L20" i="1"/>
  <c r="N22" i="1"/>
  <c r="L22" i="1"/>
  <c r="N24" i="1"/>
  <c r="L24" i="1"/>
  <c r="N26" i="1"/>
  <c r="L26" i="1"/>
  <c r="N28" i="1"/>
  <c r="L28" i="1"/>
  <c r="N30" i="1"/>
  <c r="L30" i="1"/>
  <c r="N32" i="1"/>
  <c r="L32" i="1"/>
  <c r="N34" i="1"/>
  <c r="L34" i="1"/>
  <c r="N36" i="1"/>
  <c r="L36" i="1"/>
  <c r="N38" i="1"/>
  <c r="L38" i="1"/>
  <c r="N40" i="1"/>
  <c r="L40" i="1"/>
  <c r="N42" i="1"/>
  <c r="L42" i="1"/>
  <c r="N44" i="1"/>
  <c r="L44" i="1"/>
  <c r="N46" i="1"/>
  <c r="L46" i="1"/>
  <c r="N48" i="1"/>
  <c r="L48" i="1"/>
  <c r="N50" i="1"/>
  <c r="L50" i="1"/>
  <c r="N52" i="1"/>
  <c r="L52" i="1"/>
  <c r="N54" i="1"/>
  <c r="L54" i="1"/>
  <c r="N56" i="1"/>
  <c r="L56" i="1"/>
  <c r="N58" i="1"/>
  <c r="L58" i="1"/>
  <c r="N60" i="1"/>
  <c r="L60" i="1"/>
  <c r="N62" i="1"/>
  <c r="L62" i="1"/>
  <c r="N64" i="1"/>
  <c r="L64" i="1"/>
  <c r="N66" i="1"/>
  <c r="L66" i="1"/>
  <c r="N68" i="1"/>
  <c r="L68" i="1"/>
  <c r="N70" i="1"/>
  <c r="L70" i="1"/>
  <c r="N72" i="1"/>
  <c r="L72" i="1"/>
  <c r="N74" i="1"/>
  <c r="L74" i="1"/>
  <c r="N76" i="1"/>
  <c r="L76" i="1"/>
  <c r="N78" i="1"/>
  <c r="L78" i="1"/>
  <c r="N80" i="1"/>
  <c r="L80" i="1"/>
  <c r="N82" i="1"/>
  <c r="L82" i="1"/>
  <c r="N84" i="1"/>
  <c r="L84" i="1"/>
  <c r="N86" i="1"/>
  <c r="L86" i="1"/>
  <c r="N88" i="1"/>
  <c r="L88" i="1"/>
  <c r="N90" i="1"/>
  <c r="L90" i="1"/>
  <c r="N92" i="1"/>
  <c r="L92" i="1"/>
  <c r="N94" i="1"/>
  <c r="L94" i="1"/>
  <c r="N96" i="1"/>
  <c r="L96" i="1"/>
  <c r="N98" i="1"/>
  <c r="L98" i="1"/>
  <c r="N100" i="1"/>
  <c r="L100" i="1"/>
  <c r="N102" i="1"/>
  <c r="L102" i="1"/>
  <c r="N104" i="1"/>
  <c r="L104" i="1"/>
  <c r="N106" i="1"/>
  <c r="L106" i="1"/>
  <c r="N108" i="1"/>
  <c r="L108" i="1"/>
  <c r="N110" i="1"/>
  <c r="L110" i="1"/>
  <c r="J112" i="1"/>
  <c r="E128" i="9" l="1"/>
  <c r="I66" i="9"/>
  <c r="E130" i="9"/>
  <c r="I68" i="9"/>
  <c r="E127" i="9"/>
  <c r="I65" i="9"/>
  <c r="Q132" i="9"/>
  <c r="I70" i="9"/>
  <c r="E125" i="9"/>
  <c r="I63" i="9"/>
  <c r="Q129" i="9"/>
  <c r="I67" i="9"/>
  <c r="Q138" i="1"/>
  <c r="O78" i="1"/>
  <c r="Q78" i="1" s="1"/>
  <c r="O60" i="1"/>
  <c r="Q60" i="1" s="1"/>
  <c r="O81" i="1"/>
  <c r="Q81" i="1" s="1"/>
  <c r="O71" i="1"/>
  <c r="Q71" i="1" s="1"/>
  <c r="O114" i="1"/>
  <c r="O45" i="1"/>
  <c r="Q45" i="1" s="1"/>
  <c r="O8" i="1"/>
  <c r="Q8" i="1" s="1"/>
  <c r="O86" i="1"/>
  <c r="Q86" i="1" s="1"/>
  <c r="O22" i="1"/>
  <c r="Q22" i="1" s="1"/>
  <c r="O67" i="1"/>
  <c r="Q67" i="1" s="1"/>
  <c r="O117" i="1"/>
  <c r="O53" i="1"/>
  <c r="Q53" i="1" s="1"/>
  <c r="O104" i="1"/>
  <c r="Q104" i="1" s="1"/>
  <c r="O40" i="1"/>
  <c r="Q40" i="1" s="1"/>
  <c r="O98" i="1"/>
  <c r="Q98" i="1" s="1"/>
  <c r="O34" i="1"/>
  <c r="Q34" i="1" s="1"/>
  <c r="O79" i="1"/>
  <c r="Q79" i="1" s="1"/>
  <c r="O15" i="1"/>
  <c r="Q15" i="1" s="1"/>
  <c r="O65" i="1"/>
  <c r="Q65" i="1" s="1"/>
  <c r="O116" i="1"/>
  <c r="O52" i="1"/>
  <c r="Q52" i="1" s="1"/>
  <c r="O16" i="1"/>
  <c r="Q16" i="1" s="1"/>
  <c r="O62" i="1"/>
  <c r="Q62" i="1" s="1"/>
  <c r="O107" i="1"/>
  <c r="Q107" i="1" s="1"/>
  <c r="O43" i="1"/>
  <c r="Q43" i="1" s="1"/>
  <c r="O93" i="1"/>
  <c r="Q93" i="1" s="1"/>
  <c r="O29" i="1"/>
  <c r="Q29" i="1" s="1"/>
  <c r="O80" i="1"/>
  <c r="O74" i="1"/>
  <c r="Q74" i="1" s="1"/>
  <c r="O10" i="1"/>
  <c r="Q10" i="1" s="1"/>
  <c r="O55" i="1"/>
  <c r="Q55" i="1" s="1"/>
  <c r="O105" i="1"/>
  <c r="Q105" i="1" s="1"/>
  <c r="O41" i="1"/>
  <c r="Q41" i="1" s="1"/>
  <c r="O92" i="1"/>
  <c r="Q92" i="1" s="1"/>
  <c r="O28" i="1"/>
  <c r="Q28" i="1" s="1"/>
  <c r="O119" i="1"/>
  <c r="O70" i="1"/>
  <c r="Q70" i="1" s="1"/>
  <c r="O115" i="1"/>
  <c r="O51" i="1"/>
  <c r="Q51" i="1" s="1"/>
  <c r="O101" i="1"/>
  <c r="Q101" i="1" s="1"/>
  <c r="O37" i="1"/>
  <c r="Q37" i="1" s="1"/>
  <c r="O88" i="1"/>
  <c r="Q88" i="1" s="1"/>
  <c r="O24" i="1"/>
  <c r="Q24" i="1" s="1"/>
  <c r="O82" i="1"/>
  <c r="Q82" i="1" s="1"/>
  <c r="O18" i="1"/>
  <c r="Q18" i="1" s="1"/>
  <c r="O63" i="1"/>
  <c r="Q63" i="1" s="1"/>
  <c r="O113" i="1"/>
  <c r="AA13" i="10" s="1"/>
  <c r="O49" i="1"/>
  <c r="Q49" i="1" s="1"/>
  <c r="O100" i="1"/>
  <c r="Q100" i="1" s="1"/>
  <c r="O36" i="1"/>
  <c r="Q36" i="1" s="1"/>
  <c r="O110" i="1"/>
  <c r="Q110" i="1" s="1"/>
  <c r="O46" i="1"/>
  <c r="Q46" i="1" s="1"/>
  <c r="O91" i="1"/>
  <c r="Q91" i="1" s="1"/>
  <c r="O27" i="1"/>
  <c r="Q27" i="1" s="1"/>
  <c r="O77" i="1"/>
  <c r="Q77" i="1" s="1"/>
  <c r="O13" i="1"/>
  <c r="Q13" i="1" s="1"/>
  <c r="O32" i="1"/>
  <c r="Q32" i="1" s="1"/>
  <c r="O58" i="1"/>
  <c r="Q58" i="1" s="1"/>
  <c r="O103" i="1"/>
  <c r="Q103" i="1" s="1"/>
  <c r="O39" i="1"/>
  <c r="Q39" i="1" s="1"/>
  <c r="O89" i="1"/>
  <c r="Q89" i="1" s="1"/>
  <c r="O25" i="1"/>
  <c r="Q25" i="1" s="1"/>
  <c r="O76" i="1"/>
  <c r="Q76" i="1" s="1"/>
  <c r="O12" i="1"/>
  <c r="Q12" i="1" s="1"/>
  <c r="O118" i="1"/>
  <c r="O54" i="1"/>
  <c r="Q54" i="1" s="1"/>
  <c r="O99" i="1"/>
  <c r="Q99" i="1" s="1"/>
  <c r="O35" i="1"/>
  <c r="Q35" i="1" s="1"/>
  <c r="O85" i="1"/>
  <c r="Q85" i="1" s="1"/>
  <c r="O21" i="1"/>
  <c r="Q21" i="1" s="1"/>
  <c r="O72" i="1"/>
  <c r="Q72" i="1" s="1"/>
  <c r="O48" i="1"/>
  <c r="Q48" i="1" s="1"/>
  <c r="O66" i="1"/>
  <c r="Q66" i="1" s="1"/>
  <c r="O111" i="1"/>
  <c r="Q111" i="1" s="1"/>
  <c r="O47" i="1"/>
  <c r="Q47" i="1" s="1"/>
  <c r="O97" i="1"/>
  <c r="Q97" i="1" s="1"/>
  <c r="O33" i="1"/>
  <c r="Q33" i="1" s="1"/>
  <c r="O84" i="1"/>
  <c r="Q84" i="1" s="1"/>
  <c r="O20" i="1"/>
  <c r="Q20" i="1" s="1"/>
  <c r="O94" i="1"/>
  <c r="Q94" i="1" s="1"/>
  <c r="O30" i="1"/>
  <c r="Q30" i="1" s="1"/>
  <c r="O75" i="1"/>
  <c r="Q75" i="1" s="1"/>
  <c r="O11" i="1"/>
  <c r="Q11" i="1" s="1"/>
  <c r="O61" i="1"/>
  <c r="Q61" i="1" s="1"/>
  <c r="O112" i="1"/>
  <c r="K23" i="10" s="1"/>
  <c r="O106" i="1"/>
  <c r="Q106" i="1" s="1"/>
  <c r="O42" i="1"/>
  <c r="Q42" i="1" s="1"/>
  <c r="O87" i="1"/>
  <c r="Q87" i="1" s="1"/>
  <c r="O23" i="1"/>
  <c r="Q23" i="1" s="1"/>
  <c r="O73" i="1"/>
  <c r="Q73" i="1" s="1"/>
  <c r="O9" i="1"/>
  <c r="Q9" i="1" s="1"/>
  <c r="O108" i="1"/>
  <c r="Q108" i="1" s="1"/>
  <c r="O26" i="1"/>
  <c r="Q26" i="1" s="1"/>
  <c r="O109" i="1"/>
  <c r="Q109" i="1" s="1"/>
  <c r="O64" i="1"/>
  <c r="Q64" i="1" s="1"/>
  <c r="O31" i="1"/>
  <c r="Q31" i="1" s="1"/>
  <c r="O56" i="1"/>
  <c r="Q56" i="1" s="1"/>
  <c r="O83" i="1"/>
  <c r="Q83" i="1" s="1"/>
  <c r="O57" i="1"/>
  <c r="Q57" i="1" s="1"/>
  <c r="O90" i="1"/>
  <c r="Q90" i="1" s="1"/>
  <c r="O59" i="1"/>
  <c r="Q59" i="1" s="1"/>
  <c r="O68" i="1"/>
  <c r="Q68" i="1" s="1"/>
  <c r="O95" i="1"/>
  <c r="Q95" i="1" s="1"/>
  <c r="O120" i="1"/>
  <c r="O38" i="1"/>
  <c r="Q38" i="1" s="1"/>
  <c r="O44" i="1"/>
  <c r="Q44" i="1" s="1"/>
  <c r="O121" i="1"/>
  <c r="O96" i="1"/>
  <c r="Q96" i="1" s="1"/>
  <c r="O14" i="1"/>
  <c r="Q14" i="1" s="1"/>
  <c r="O17" i="1"/>
  <c r="Q17" i="1" s="1"/>
  <c r="O50" i="1"/>
  <c r="Q50" i="1" s="1"/>
  <c r="O69" i="1"/>
  <c r="Q69" i="1" s="1"/>
  <c r="O102" i="1"/>
  <c r="Q102" i="1" s="1"/>
  <c r="E132" i="9"/>
  <c r="M138" i="1"/>
  <c r="M141" i="1"/>
  <c r="Q141" i="1"/>
  <c r="Q130" i="9"/>
  <c r="I145" i="1"/>
  <c r="K13" i="10"/>
  <c r="P74" i="10" s="1"/>
  <c r="M131" i="1"/>
  <c r="Q122" i="9"/>
  <c r="Q131" i="9"/>
  <c r="Q128" i="9"/>
  <c r="Q125" i="9"/>
  <c r="Q126" i="9"/>
  <c r="Q133" i="9"/>
  <c r="Q127" i="9"/>
  <c r="E133" i="9"/>
  <c r="E126" i="9"/>
  <c r="E122" i="9"/>
  <c r="I144" i="1"/>
  <c r="E131" i="9"/>
  <c r="Q142" i="1"/>
  <c r="Q137" i="1"/>
  <c r="Q136" i="1"/>
  <c r="Q134" i="1"/>
  <c r="Q140" i="1"/>
  <c r="Q139" i="1"/>
  <c r="Q135" i="1"/>
  <c r="M142" i="1"/>
  <c r="M137" i="1"/>
  <c r="M136" i="1"/>
  <c r="M134" i="1"/>
  <c r="Q131" i="1"/>
  <c r="M140" i="1"/>
  <c r="M139" i="1"/>
  <c r="M135" i="1"/>
  <c r="Q80" i="1"/>
  <c r="Q19" i="1"/>
  <c r="N112" i="1"/>
  <c r="AA15" i="10" s="1"/>
  <c r="P76" i="10" s="1"/>
  <c r="L112" i="1"/>
  <c r="R8" i="1" l="1" a="1"/>
  <c r="R8" i="1" s="1"/>
  <c r="K43" i="10"/>
  <c r="Q144" i="1"/>
  <c r="M145" i="1"/>
  <c r="U12" i="10"/>
  <c r="P75" i="10" s="1"/>
  <c r="Y144" i="1"/>
  <c r="E135" i="9"/>
  <c r="Q135" i="9"/>
  <c r="AB35" i="9" s="1"/>
  <c r="I73" i="9"/>
  <c r="Q112" i="1"/>
  <c r="C30" i="10" s="1"/>
  <c r="K30" i="10" s="1"/>
  <c r="U144" i="1"/>
  <c r="N113" i="1"/>
  <c r="Q145" i="1"/>
  <c r="M144" i="1"/>
  <c r="AL8" i="1" l="1"/>
  <c r="AH8" i="1"/>
  <c r="R56" i="1"/>
  <c r="R72" i="1"/>
  <c r="R24" i="1"/>
  <c r="R75" i="1"/>
  <c r="R27" i="1"/>
  <c r="R34" i="1"/>
  <c r="R98" i="1"/>
  <c r="R60" i="1"/>
  <c r="R21" i="1"/>
  <c r="R85" i="1"/>
  <c r="R47" i="1"/>
  <c r="R111" i="1"/>
  <c r="R70" i="1"/>
  <c r="R32" i="1"/>
  <c r="R96" i="1"/>
  <c r="R57" i="1"/>
  <c r="R19" i="1"/>
  <c r="R83" i="1"/>
  <c r="R42" i="1"/>
  <c r="R106" i="1"/>
  <c r="R68" i="1"/>
  <c r="R29" i="1"/>
  <c r="R93" i="1"/>
  <c r="R55" i="1"/>
  <c r="R14" i="1"/>
  <c r="R78" i="1"/>
  <c r="R81" i="1"/>
  <c r="R97" i="1"/>
  <c r="R49" i="1"/>
  <c r="R104" i="1"/>
  <c r="R107" i="1"/>
  <c r="R66" i="1"/>
  <c r="R28" i="1"/>
  <c r="R92" i="1"/>
  <c r="R53" i="1"/>
  <c r="R15" i="1"/>
  <c r="R79" i="1"/>
  <c r="R38" i="1"/>
  <c r="R102" i="1"/>
  <c r="R64" i="1"/>
  <c r="R25" i="1"/>
  <c r="R89" i="1"/>
  <c r="T89" i="1" s="1"/>
  <c r="R51" i="1"/>
  <c r="R10" i="1"/>
  <c r="R74" i="1"/>
  <c r="R36" i="1"/>
  <c r="R100" i="1"/>
  <c r="R61" i="1"/>
  <c r="R23" i="1"/>
  <c r="R87" i="1"/>
  <c r="R46" i="1"/>
  <c r="R110" i="1"/>
  <c r="R17" i="1"/>
  <c r="R33" i="1"/>
  <c r="R88" i="1"/>
  <c r="R40" i="1"/>
  <c r="R91" i="1"/>
  <c r="R50" i="1"/>
  <c r="T50" i="1" s="1"/>
  <c r="R12" i="1"/>
  <c r="R76" i="1"/>
  <c r="R37" i="1"/>
  <c r="R101" i="1"/>
  <c r="R63" i="1"/>
  <c r="R22" i="1"/>
  <c r="R86" i="1"/>
  <c r="R48" i="1"/>
  <c r="R9" i="1"/>
  <c r="R73" i="1"/>
  <c r="R35" i="1"/>
  <c r="R99" i="1"/>
  <c r="R58" i="1"/>
  <c r="R20" i="1"/>
  <c r="R84" i="1"/>
  <c r="R45" i="1"/>
  <c r="R109" i="1"/>
  <c r="R71" i="1"/>
  <c r="R30" i="1"/>
  <c r="R94" i="1"/>
  <c r="R43" i="1"/>
  <c r="R59" i="1"/>
  <c r="R11" i="1"/>
  <c r="S11" i="1" s="1"/>
  <c r="R65" i="1"/>
  <c r="R18" i="1"/>
  <c r="R82" i="1"/>
  <c r="R44" i="1"/>
  <c r="R108" i="1"/>
  <c r="R69" i="1"/>
  <c r="R31" i="1"/>
  <c r="R95" i="1"/>
  <c r="R54" i="1"/>
  <c r="R16" i="1"/>
  <c r="R80" i="1"/>
  <c r="R41" i="1"/>
  <c r="R105" i="1"/>
  <c r="R67" i="1"/>
  <c r="R26" i="1"/>
  <c r="R90" i="1"/>
  <c r="R52" i="1"/>
  <c r="R13" i="1"/>
  <c r="R77" i="1"/>
  <c r="R39" i="1"/>
  <c r="R103" i="1"/>
  <c r="R62" i="1"/>
  <c r="W35" i="9"/>
  <c r="AA14" i="10"/>
  <c r="H35" i="9"/>
  <c r="W77" i="9"/>
  <c r="T8" i="1"/>
  <c r="S8" i="1"/>
  <c r="S89" i="1" l="1"/>
  <c r="AL33" i="1"/>
  <c r="AH33" i="1"/>
  <c r="AL44" i="1"/>
  <c r="AH44" i="1"/>
  <c r="AL35" i="1"/>
  <c r="AH35" i="1"/>
  <c r="AL37" i="1"/>
  <c r="AH37" i="1"/>
  <c r="AL17" i="1"/>
  <c r="AH17" i="1"/>
  <c r="T74" i="1"/>
  <c r="AL74" i="1"/>
  <c r="AH74" i="1"/>
  <c r="S79" i="1"/>
  <c r="AL79" i="1"/>
  <c r="AH79" i="1"/>
  <c r="AL49" i="1"/>
  <c r="AH49" i="1"/>
  <c r="AL68" i="1"/>
  <c r="AH68" i="1"/>
  <c r="AL70" i="1"/>
  <c r="AH70" i="1"/>
  <c r="AL27" i="1"/>
  <c r="AH27" i="1"/>
  <c r="T108" i="1"/>
  <c r="AL108" i="1"/>
  <c r="AH108" i="1"/>
  <c r="AL38" i="1"/>
  <c r="AH38" i="1"/>
  <c r="AL80" i="1"/>
  <c r="AH80" i="1"/>
  <c r="S82" i="1"/>
  <c r="AL82" i="1"/>
  <c r="AH82" i="1"/>
  <c r="S71" i="1"/>
  <c r="AL71" i="1"/>
  <c r="AH71" i="1"/>
  <c r="S73" i="1"/>
  <c r="AL73" i="1"/>
  <c r="AH73" i="1"/>
  <c r="T76" i="1"/>
  <c r="AL76" i="1"/>
  <c r="AH76" i="1"/>
  <c r="T110" i="1"/>
  <c r="AL110" i="1"/>
  <c r="AH110" i="1"/>
  <c r="AL10" i="1"/>
  <c r="AH10" i="1"/>
  <c r="AL15" i="1"/>
  <c r="AH15" i="1"/>
  <c r="AL97" i="1"/>
  <c r="AH97" i="1"/>
  <c r="T106" i="1"/>
  <c r="AL106" i="1"/>
  <c r="AH106" i="1"/>
  <c r="J143" i="1"/>
  <c r="M72" i="9" s="1"/>
  <c r="AL111" i="1"/>
  <c r="Z143" i="1" s="1"/>
  <c r="AH111" i="1"/>
  <c r="V143" i="1" s="1"/>
  <c r="H134" i="9" s="1"/>
  <c r="J138" i="1"/>
  <c r="M67" i="9" s="1"/>
  <c r="AL75" i="1"/>
  <c r="Z138" i="1" s="1"/>
  <c r="T129" i="9" s="1"/>
  <c r="AH75" i="1"/>
  <c r="V138" i="1" s="1"/>
  <c r="S103" i="1"/>
  <c r="AL103" i="1"/>
  <c r="AH103" i="1"/>
  <c r="S99" i="1"/>
  <c r="AL99" i="1"/>
  <c r="AH99" i="1"/>
  <c r="AL36" i="1"/>
  <c r="AH36" i="1"/>
  <c r="AL30" i="1"/>
  <c r="AH30" i="1"/>
  <c r="T77" i="1"/>
  <c r="AL77" i="1"/>
  <c r="AH77" i="1"/>
  <c r="AL13" i="1"/>
  <c r="Z133" i="1" s="1"/>
  <c r="T124" i="9" s="1"/>
  <c r="AH13" i="1"/>
  <c r="V133" i="1" s="1"/>
  <c r="AL16" i="1"/>
  <c r="AH16" i="1"/>
  <c r="AL18" i="1"/>
  <c r="AH18" i="1"/>
  <c r="T109" i="1"/>
  <c r="AL109" i="1"/>
  <c r="AH109" i="1"/>
  <c r="AL9" i="1"/>
  <c r="AH9" i="1"/>
  <c r="AL12" i="1"/>
  <c r="Z132" i="1" s="1"/>
  <c r="AH12" i="1"/>
  <c r="V132" i="1" s="1"/>
  <c r="H123" i="9" s="1"/>
  <c r="AL46" i="1"/>
  <c r="AH46" i="1"/>
  <c r="AL51" i="1"/>
  <c r="AH51" i="1"/>
  <c r="AL53" i="1"/>
  <c r="AH53" i="1"/>
  <c r="S81" i="1"/>
  <c r="AL81" i="1"/>
  <c r="AH81" i="1"/>
  <c r="AL42" i="1"/>
  <c r="AH42" i="1"/>
  <c r="AL47" i="1"/>
  <c r="AH47" i="1"/>
  <c r="AL24" i="1"/>
  <c r="AH24" i="1"/>
  <c r="T94" i="1"/>
  <c r="AL94" i="1"/>
  <c r="AH94" i="1"/>
  <c r="AL29" i="1"/>
  <c r="AH29" i="1"/>
  <c r="AL54" i="1"/>
  <c r="AH54" i="1"/>
  <c r="AL45" i="1"/>
  <c r="AH45" i="1"/>
  <c r="AL48" i="1"/>
  <c r="AH48" i="1"/>
  <c r="AL50" i="1"/>
  <c r="AH50" i="1"/>
  <c r="S87" i="1"/>
  <c r="AL87" i="1"/>
  <c r="AH87" i="1"/>
  <c r="AL89" i="1"/>
  <c r="AH89" i="1"/>
  <c r="T92" i="1"/>
  <c r="AL92" i="1"/>
  <c r="AH92" i="1"/>
  <c r="S78" i="1"/>
  <c r="AL78" i="1"/>
  <c r="AH78" i="1"/>
  <c r="S83" i="1"/>
  <c r="AL83" i="1"/>
  <c r="AH83" i="1"/>
  <c r="T85" i="1"/>
  <c r="AL85" i="1"/>
  <c r="AH85" i="1"/>
  <c r="T72" i="1"/>
  <c r="AL72" i="1"/>
  <c r="AH72" i="1"/>
  <c r="T101" i="1"/>
  <c r="AL101" i="1"/>
  <c r="AH101" i="1"/>
  <c r="S104" i="1"/>
  <c r="AL104" i="1"/>
  <c r="AH104" i="1"/>
  <c r="AL65" i="1"/>
  <c r="AH65" i="1"/>
  <c r="T90" i="1"/>
  <c r="AL90" i="1"/>
  <c r="AH90" i="1"/>
  <c r="T95" i="1"/>
  <c r="AL95" i="1"/>
  <c r="AH95" i="1"/>
  <c r="AL11" i="1"/>
  <c r="AH11" i="1"/>
  <c r="S84" i="1"/>
  <c r="AL84" i="1"/>
  <c r="AH84" i="1"/>
  <c r="T86" i="1"/>
  <c r="AL86" i="1"/>
  <c r="AH86" i="1"/>
  <c r="S91" i="1"/>
  <c r="AL91" i="1"/>
  <c r="AH91" i="1"/>
  <c r="AL23" i="1"/>
  <c r="AH23" i="1"/>
  <c r="AL25" i="1"/>
  <c r="AH25" i="1"/>
  <c r="AL28" i="1"/>
  <c r="AH28" i="1"/>
  <c r="AL14" i="1"/>
  <c r="Z134" i="1" s="1"/>
  <c r="AH14" i="1"/>
  <c r="V134" i="1" s="1"/>
  <c r="AL19" i="1"/>
  <c r="AH19" i="1"/>
  <c r="AL21" i="1"/>
  <c r="AH21" i="1"/>
  <c r="AL56" i="1"/>
  <c r="AH56" i="1"/>
  <c r="AL32" i="1"/>
  <c r="AH32" i="1"/>
  <c r="AL31" i="1"/>
  <c r="AH31" i="1"/>
  <c r="AL59" i="1"/>
  <c r="AH59" i="1"/>
  <c r="AL20" i="1"/>
  <c r="AH20" i="1"/>
  <c r="AL22" i="1"/>
  <c r="AH22" i="1"/>
  <c r="AL40" i="1"/>
  <c r="AH40" i="1"/>
  <c r="AL61" i="1"/>
  <c r="AH61" i="1"/>
  <c r="AL64" i="1"/>
  <c r="AH64" i="1"/>
  <c r="AL66" i="1"/>
  <c r="AH66" i="1"/>
  <c r="AL55" i="1"/>
  <c r="AH55" i="1"/>
  <c r="AL57" i="1"/>
  <c r="AH57" i="1"/>
  <c r="AL60" i="1"/>
  <c r="AH60" i="1"/>
  <c r="T105" i="1"/>
  <c r="AL105" i="1"/>
  <c r="AH105" i="1"/>
  <c r="AL34" i="1"/>
  <c r="AH34" i="1"/>
  <c r="AL39" i="1"/>
  <c r="AH39" i="1"/>
  <c r="AL41" i="1"/>
  <c r="AH41" i="1"/>
  <c r="AL52" i="1"/>
  <c r="AH52" i="1"/>
  <c r="S65" i="1"/>
  <c r="AL26" i="1"/>
  <c r="AH26" i="1"/>
  <c r="AL62" i="1"/>
  <c r="AH62" i="1"/>
  <c r="AL67" i="1"/>
  <c r="Z136" i="1" s="1"/>
  <c r="AH67" i="1"/>
  <c r="AL69" i="1"/>
  <c r="AH69" i="1"/>
  <c r="AL43" i="1"/>
  <c r="AH43" i="1"/>
  <c r="AL58" i="1"/>
  <c r="AH58" i="1"/>
  <c r="AL63" i="1"/>
  <c r="AH63" i="1"/>
  <c r="S88" i="1"/>
  <c r="AL88" i="1"/>
  <c r="AH88" i="1"/>
  <c r="S100" i="1"/>
  <c r="AL100" i="1"/>
  <c r="AH100" i="1"/>
  <c r="S102" i="1"/>
  <c r="AL102" i="1"/>
  <c r="AH102" i="1"/>
  <c r="T107" i="1"/>
  <c r="AL107" i="1"/>
  <c r="AH107" i="1"/>
  <c r="J141" i="1"/>
  <c r="M70" i="9" s="1"/>
  <c r="AL93" i="1"/>
  <c r="Z141" i="1" s="1"/>
  <c r="T132" i="9" s="1"/>
  <c r="AH93" i="1"/>
  <c r="V141" i="1" s="1"/>
  <c r="H132" i="9" s="1"/>
  <c r="S96" i="1"/>
  <c r="AL96" i="1"/>
  <c r="AH96" i="1"/>
  <c r="T98" i="1"/>
  <c r="AL98" i="1"/>
  <c r="AH98" i="1"/>
  <c r="T62" i="1"/>
  <c r="S69" i="1"/>
  <c r="S43" i="1"/>
  <c r="T58" i="1"/>
  <c r="S63" i="1"/>
  <c r="S33" i="1"/>
  <c r="T36" i="1"/>
  <c r="S38" i="1"/>
  <c r="S29" i="1"/>
  <c r="T32" i="1"/>
  <c r="S34" i="1"/>
  <c r="J133" i="1"/>
  <c r="M62" i="9" s="1"/>
  <c r="S16" i="1"/>
  <c r="S18" i="1"/>
  <c r="J132" i="1"/>
  <c r="M61" i="9" s="1"/>
  <c r="T46" i="1"/>
  <c r="T51" i="1"/>
  <c r="S53" i="1"/>
  <c r="T42" i="1"/>
  <c r="T47" i="1"/>
  <c r="T24" i="1"/>
  <c r="S39" i="1"/>
  <c r="T30" i="1"/>
  <c r="S35" i="1"/>
  <c r="S37" i="1"/>
  <c r="T68" i="1"/>
  <c r="S15" i="1"/>
  <c r="T52" i="1"/>
  <c r="S54" i="1"/>
  <c r="T65" i="1"/>
  <c r="S45" i="1"/>
  <c r="T48" i="1"/>
  <c r="S50" i="1"/>
  <c r="T67" i="1"/>
  <c r="S44" i="1"/>
  <c r="T49" i="1"/>
  <c r="T27" i="1"/>
  <c r="T11" i="1"/>
  <c r="T23" i="1"/>
  <c r="S25" i="1"/>
  <c r="T28" i="1"/>
  <c r="T14" i="1"/>
  <c r="S19" i="1"/>
  <c r="S21" i="1"/>
  <c r="T56" i="1"/>
  <c r="S41" i="1"/>
  <c r="S17" i="1"/>
  <c r="T70" i="1"/>
  <c r="T26" i="1"/>
  <c r="S31" i="1"/>
  <c r="S59" i="1"/>
  <c r="T20" i="1"/>
  <c r="T22" i="1"/>
  <c r="S40" i="1"/>
  <c r="T61" i="1"/>
  <c r="S64" i="1"/>
  <c r="S66" i="1"/>
  <c r="S55" i="1"/>
  <c r="S57" i="1"/>
  <c r="T60" i="1"/>
  <c r="T78" i="1"/>
  <c r="S90" i="1"/>
  <c r="T45" i="1"/>
  <c r="T104" i="1"/>
  <c r="S47" i="1"/>
  <c r="S94" i="1"/>
  <c r="S108" i="1"/>
  <c r="S72" i="1"/>
  <c r="S36" i="1"/>
  <c r="S95" i="1"/>
  <c r="T84" i="1"/>
  <c r="T33" i="1"/>
  <c r="T54" i="1"/>
  <c r="S85" i="1"/>
  <c r="T34" i="1"/>
  <c r="S32" i="1"/>
  <c r="T103" i="1"/>
  <c r="T25" i="1"/>
  <c r="T44" i="1"/>
  <c r="S14" i="1"/>
  <c r="S23" i="1"/>
  <c r="S49" i="1"/>
  <c r="T37" i="1"/>
  <c r="S27" i="1"/>
  <c r="S56" i="1"/>
  <c r="S105" i="1"/>
  <c r="T38" i="1"/>
  <c r="T87" i="1"/>
  <c r="S92" i="1"/>
  <c r="T83" i="1"/>
  <c r="T96" i="1"/>
  <c r="T41" i="1"/>
  <c r="T39" i="1"/>
  <c r="S68" i="1"/>
  <c r="T35" i="1"/>
  <c r="T19" i="1"/>
  <c r="J139" i="1"/>
  <c r="M68" i="9" s="1"/>
  <c r="J140" i="1"/>
  <c r="J142" i="1"/>
  <c r="M71" i="9" s="1"/>
  <c r="T17" i="1"/>
  <c r="S86" i="1"/>
  <c r="S70" i="1"/>
  <c r="S30" i="1"/>
  <c r="T79" i="1"/>
  <c r="S28" i="1"/>
  <c r="T21" i="1"/>
  <c r="S74" i="1"/>
  <c r="T91" i="1"/>
  <c r="S62" i="1"/>
  <c r="T100" i="1"/>
  <c r="S93" i="1"/>
  <c r="N141" i="1" s="1"/>
  <c r="S51" i="1"/>
  <c r="S107" i="1"/>
  <c r="T102" i="1"/>
  <c r="S52" i="1"/>
  <c r="S101" i="1"/>
  <c r="T99" i="1"/>
  <c r="T88" i="1"/>
  <c r="S48" i="1"/>
  <c r="R112" i="1"/>
  <c r="K34" i="10" s="1"/>
  <c r="T74" i="10" s="1"/>
  <c r="T9" i="1"/>
  <c r="T63" i="1"/>
  <c r="S20" i="1"/>
  <c r="T53" i="1"/>
  <c r="S98" i="1"/>
  <c r="S42" i="1"/>
  <c r="S24" i="1"/>
  <c r="S9" i="1"/>
  <c r="S46" i="1"/>
  <c r="S12" i="1"/>
  <c r="N132" i="1" s="1"/>
  <c r="T93" i="1"/>
  <c r="R141" i="1" s="1"/>
  <c r="T29" i="1"/>
  <c r="H129" i="9"/>
  <c r="S77" i="1"/>
  <c r="J135" i="1"/>
  <c r="T15" i="1"/>
  <c r="T81" i="1"/>
  <c r="S110" i="1"/>
  <c r="T16" i="1"/>
  <c r="T31" i="1"/>
  <c r="T12" i="1"/>
  <c r="R132" i="1" s="1"/>
  <c r="S109" i="1"/>
  <c r="T69" i="1"/>
  <c r="R136" i="1" s="1"/>
  <c r="S13" i="1"/>
  <c r="N133" i="1" s="1"/>
  <c r="T66" i="1"/>
  <c r="T18" i="1"/>
  <c r="T43" i="1"/>
  <c r="J137" i="1"/>
  <c r="T97" i="1"/>
  <c r="T111" i="1"/>
  <c r="R143" i="1" s="1"/>
  <c r="S61" i="1"/>
  <c r="T82" i="1"/>
  <c r="S58" i="1"/>
  <c r="S67" i="1"/>
  <c r="T40" i="1"/>
  <c r="T10" i="1"/>
  <c r="S10" i="1"/>
  <c r="S111" i="1"/>
  <c r="N143" i="1" s="1"/>
  <c r="S26" i="1"/>
  <c r="T59" i="1"/>
  <c r="S97" i="1"/>
  <c r="S106" i="1"/>
  <c r="T75" i="1"/>
  <c r="R138" i="1" s="1"/>
  <c r="S80" i="1"/>
  <c r="J134" i="1"/>
  <c r="M63" i="9" s="1"/>
  <c r="T73" i="1"/>
  <c r="T71" i="1"/>
  <c r="S76" i="1"/>
  <c r="S60" i="1"/>
  <c r="S75" i="1"/>
  <c r="N138" i="1" s="1"/>
  <c r="T80" i="1"/>
  <c r="T64" i="1"/>
  <c r="J136" i="1"/>
  <c r="M65" i="9" s="1"/>
  <c r="J131" i="1"/>
  <c r="M60" i="9" s="1"/>
  <c r="T57" i="1"/>
  <c r="S22" i="1"/>
  <c r="T55" i="1"/>
  <c r="T13" i="1"/>
  <c r="R133" i="1" s="1"/>
  <c r="V136" i="1" l="1"/>
  <c r="Z131" i="1"/>
  <c r="T122" i="9" s="1"/>
  <c r="V131" i="1"/>
  <c r="H122" i="9" s="1"/>
  <c r="V135" i="1"/>
  <c r="H126" i="9" s="1"/>
  <c r="Z140" i="1"/>
  <c r="T131" i="9" s="1"/>
  <c r="N134" i="1"/>
  <c r="Z135" i="1"/>
  <c r="T126" i="9" s="1"/>
  <c r="V137" i="1"/>
  <c r="H128" i="9" s="1"/>
  <c r="Z137" i="1"/>
  <c r="T128" i="9" s="1"/>
  <c r="V139" i="1"/>
  <c r="H130" i="9" s="1"/>
  <c r="Z139" i="1"/>
  <c r="T130" i="9" s="1"/>
  <c r="V142" i="1"/>
  <c r="H133" i="9" s="1"/>
  <c r="Z142" i="1"/>
  <c r="T133" i="9" s="1"/>
  <c r="V140" i="1"/>
  <c r="H131" i="9" s="1"/>
  <c r="R134" i="1"/>
  <c r="AH112" i="1"/>
  <c r="AL112" i="1"/>
  <c r="N136" i="1"/>
  <c r="T134" i="9"/>
  <c r="H124" i="9"/>
  <c r="T123" i="9"/>
  <c r="R139" i="1"/>
  <c r="N139" i="1"/>
  <c r="M66" i="9"/>
  <c r="M64" i="9"/>
  <c r="M69" i="9"/>
  <c r="N137" i="1"/>
  <c r="J145" i="1"/>
  <c r="N140" i="1"/>
  <c r="R140" i="1"/>
  <c r="R137" i="1"/>
  <c r="T125" i="9"/>
  <c r="R131" i="1"/>
  <c r="R142" i="1"/>
  <c r="H125" i="9"/>
  <c r="N142" i="1"/>
  <c r="T127" i="9"/>
  <c r="N131" i="1"/>
  <c r="H127" i="9"/>
  <c r="R135" i="1"/>
  <c r="S112" i="1"/>
  <c r="N145" i="1" s="1"/>
  <c r="J144" i="1"/>
  <c r="T112" i="1"/>
  <c r="R145" i="1" s="1"/>
  <c r="N135" i="1"/>
  <c r="M73" i="9" l="1"/>
  <c r="H36" i="9" s="1"/>
  <c r="T135" i="9"/>
  <c r="AB36" i="9" s="1"/>
  <c r="AA33" i="10"/>
  <c r="T75" i="10" s="1"/>
  <c r="Z144" i="1"/>
  <c r="H135" i="9"/>
  <c r="W36" i="9" s="1"/>
  <c r="R144" i="1"/>
  <c r="V112" i="1"/>
  <c r="X10" i="1" s="1"/>
  <c r="Z10" i="1" s="1"/>
  <c r="AA35" i="10"/>
  <c r="T76" i="10" s="1"/>
  <c r="V144" i="1"/>
  <c r="N144" i="1"/>
  <c r="W78" i="9" l="1"/>
  <c r="K44" i="10"/>
  <c r="K42" i="10" s="1"/>
  <c r="X104" i="1"/>
  <c r="Z104" i="1" s="1"/>
  <c r="X52" i="1"/>
  <c r="Z52" i="1" s="1"/>
  <c r="X42" i="1"/>
  <c r="Z42" i="1" s="1"/>
  <c r="X92" i="1"/>
  <c r="Z92" i="1" s="1"/>
  <c r="X90" i="1"/>
  <c r="Z90" i="1" s="1"/>
  <c r="X49" i="1"/>
  <c r="Z49" i="1" s="1"/>
  <c r="X75" i="1"/>
  <c r="Z75" i="1" s="1"/>
  <c r="X20" i="1"/>
  <c r="Z20" i="1" s="1"/>
  <c r="X110" i="1"/>
  <c r="Z110" i="1" s="1"/>
  <c r="X78" i="1"/>
  <c r="Z78" i="1" s="1"/>
  <c r="X88" i="1"/>
  <c r="Z88" i="1" s="1"/>
  <c r="X36" i="1"/>
  <c r="Z36" i="1" s="1"/>
  <c r="X50" i="1"/>
  <c r="Z50" i="1" s="1"/>
  <c r="X43" i="1"/>
  <c r="Z43" i="1" s="1"/>
  <c r="X63" i="1"/>
  <c r="Z63" i="1" s="1"/>
  <c r="X105" i="1"/>
  <c r="Z105" i="1" s="1"/>
  <c r="X9" i="1"/>
  <c r="Z9" i="1" s="1"/>
  <c r="X77" i="1"/>
  <c r="Z77" i="1" s="1"/>
  <c r="X108" i="1"/>
  <c r="Z108" i="1" s="1"/>
  <c r="X106" i="1"/>
  <c r="Z106" i="1" s="1"/>
  <c r="X74" i="1"/>
  <c r="Z74" i="1" s="1"/>
  <c r="X80" i="1"/>
  <c r="Z80" i="1" s="1"/>
  <c r="X32" i="1"/>
  <c r="Z32" i="1" s="1"/>
  <c r="X12" i="1"/>
  <c r="Z12" i="1" s="1"/>
  <c r="X35" i="1"/>
  <c r="Z35" i="1" s="1"/>
  <c r="X47" i="1"/>
  <c r="Z47" i="1" s="1"/>
  <c r="X89" i="1"/>
  <c r="Z89" i="1" s="1"/>
  <c r="X58" i="1"/>
  <c r="Z58" i="1" s="1"/>
  <c r="X45" i="1"/>
  <c r="Z45" i="1" s="1"/>
  <c r="X94" i="1"/>
  <c r="Z94" i="1" s="1"/>
  <c r="X56" i="1"/>
  <c r="Z56" i="1" s="1"/>
  <c r="X8" i="1"/>
  <c r="Z8" i="1" s="1"/>
  <c r="X83" i="1"/>
  <c r="Z83" i="1" s="1"/>
  <c r="X18" i="1"/>
  <c r="Z18" i="1" s="1"/>
  <c r="X54" i="1"/>
  <c r="Z54" i="1" s="1"/>
  <c r="X57" i="1"/>
  <c r="Z57" i="1" s="1"/>
  <c r="X55" i="1"/>
  <c r="Z55" i="1" s="1"/>
  <c r="X29" i="1"/>
  <c r="Z29" i="1" s="1"/>
  <c r="X102" i="1"/>
  <c r="Z102" i="1" s="1"/>
  <c r="X86" i="1"/>
  <c r="Z86" i="1" s="1"/>
  <c r="X70" i="1"/>
  <c r="Z70" i="1" s="1"/>
  <c r="K48" i="10"/>
  <c r="X72" i="1"/>
  <c r="Z72" i="1" s="1"/>
  <c r="X48" i="1"/>
  <c r="Z48" i="1" s="1"/>
  <c r="X24" i="1"/>
  <c r="Z24" i="1" s="1"/>
  <c r="X100" i="1"/>
  <c r="Z100" i="1" s="1"/>
  <c r="X107" i="1"/>
  <c r="Z107" i="1" s="1"/>
  <c r="X67" i="1"/>
  <c r="Z67" i="1" s="1"/>
  <c r="X19" i="1"/>
  <c r="Z19" i="1" s="1"/>
  <c r="X111" i="1"/>
  <c r="Z111" i="1" s="1"/>
  <c r="X31" i="1"/>
  <c r="Z31" i="1" s="1"/>
  <c r="X46" i="1"/>
  <c r="Z46" i="1" s="1"/>
  <c r="X81" i="1"/>
  <c r="Z81" i="1" s="1"/>
  <c r="X41" i="1"/>
  <c r="Z41" i="1" s="1"/>
  <c r="X103" i="1"/>
  <c r="Z103" i="1" s="1"/>
  <c r="X85" i="1"/>
  <c r="Z85" i="1" s="1"/>
  <c r="X38" i="1"/>
  <c r="Z38" i="1" s="1"/>
  <c r="X98" i="1"/>
  <c r="Z98" i="1" s="1"/>
  <c r="X82" i="1"/>
  <c r="Z82" i="1" s="1"/>
  <c r="X66" i="1"/>
  <c r="Z66" i="1" s="1"/>
  <c r="X96" i="1"/>
  <c r="Z96" i="1" s="1"/>
  <c r="X64" i="1"/>
  <c r="Z64" i="1" s="1"/>
  <c r="X40" i="1"/>
  <c r="Z40" i="1" s="1"/>
  <c r="X16" i="1"/>
  <c r="Z16" i="1" s="1"/>
  <c r="X68" i="1"/>
  <c r="Z68" i="1" s="1"/>
  <c r="X99" i="1"/>
  <c r="Z99" i="1" s="1"/>
  <c r="X51" i="1"/>
  <c r="Z51" i="1" s="1"/>
  <c r="X11" i="1"/>
  <c r="Z11" i="1" s="1"/>
  <c r="X95" i="1"/>
  <c r="Z95" i="1" s="1"/>
  <c r="X76" i="1"/>
  <c r="Z76" i="1" s="1"/>
  <c r="X30" i="1"/>
  <c r="Z30" i="1" s="1"/>
  <c r="X73" i="1"/>
  <c r="Z73" i="1" s="1"/>
  <c r="X17" i="1"/>
  <c r="Z17" i="1" s="1"/>
  <c r="X71" i="1"/>
  <c r="Z71" i="1" s="1"/>
  <c r="X53" i="1"/>
  <c r="Z53" i="1" s="1"/>
  <c r="X101" i="1"/>
  <c r="Z101" i="1" s="1"/>
  <c r="X93" i="1"/>
  <c r="Z93" i="1" s="1"/>
  <c r="X60" i="1"/>
  <c r="Z60" i="1" s="1"/>
  <c r="X44" i="1"/>
  <c r="Z44" i="1" s="1"/>
  <c r="X28" i="1"/>
  <c r="Z28" i="1" s="1"/>
  <c r="X34" i="1"/>
  <c r="Z34" i="1" s="1"/>
  <c r="X91" i="1"/>
  <c r="Z91" i="1" s="1"/>
  <c r="X59" i="1"/>
  <c r="Z59" i="1" s="1"/>
  <c r="X27" i="1"/>
  <c r="Z27" i="1" s="1"/>
  <c r="X84" i="1"/>
  <c r="Z84" i="1" s="1"/>
  <c r="X79" i="1"/>
  <c r="Z79" i="1" s="1"/>
  <c r="X15" i="1"/>
  <c r="Z15" i="1" s="1"/>
  <c r="X62" i="1"/>
  <c r="Z62" i="1" s="1"/>
  <c r="X97" i="1"/>
  <c r="Z97" i="1" s="1"/>
  <c r="X65" i="1"/>
  <c r="Z65" i="1" s="1"/>
  <c r="X25" i="1"/>
  <c r="Z25" i="1" s="1"/>
  <c r="X26" i="1"/>
  <c r="Z26" i="1" s="1"/>
  <c r="X39" i="1"/>
  <c r="Z39" i="1" s="1"/>
  <c r="X109" i="1"/>
  <c r="Z109" i="1" s="1"/>
  <c r="X61" i="1"/>
  <c r="Z61" i="1" s="1"/>
  <c r="X69" i="1"/>
  <c r="Z69" i="1" s="1"/>
  <c r="X33" i="1"/>
  <c r="Z33" i="1" s="1"/>
  <c r="X14" i="1"/>
  <c r="Z14" i="1" s="1"/>
  <c r="X87" i="1"/>
  <c r="Z87" i="1" s="1"/>
  <c r="X23" i="1"/>
  <c r="Z23" i="1" s="1"/>
  <c r="X21" i="1"/>
  <c r="Z21" i="1" s="1"/>
  <c r="X13" i="1"/>
  <c r="Z13" i="1" s="1"/>
  <c r="X37" i="1"/>
  <c r="Z37" i="1" s="1"/>
  <c r="X22" i="1"/>
  <c r="Z22" i="1" s="1"/>
  <c r="AA8" i="1" l="1" a="1"/>
  <c r="AA8" i="1" s="1"/>
  <c r="Z112" i="1"/>
  <c r="C58" i="10" s="1"/>
  <c r="K58" i="10" s="1"/>
  <c r="X112" i="1"/>
  <c r="AI8" i="1" l="1"/>
  <c r="AM8" i="1"/>
  <c r="AC8" i="1"/>
  <c r="AF8" i="1" s="1"/>
  <c r="AA40" i="1"/>
  <c r="AA91" i="1"/>
  <c r="AA37" i="1"/>
  <c r="AA86" i="1"/>
  <c r="AA35" i="1"/>
  <c r="AA104" i="1"/>
  <c r="AA50" i="1"/>
  <c r="AA101" i="1"/>
  <c r="AA48" i="1"/>
  <c r="AA99" i="1"/>
  <c r="AA65" i="1"/>
  <c r="AA12" i="1"/>
  <c r="AA63" i="1"/>
  <c r="AA9" i="1"/>
  <c r="AA58" i="1"/>
  <c r="AA27" i="1"/>
  <c r="AA76" i="1"/>
  <c r="AA22" i="1"/>
  <c r="AA73" i="1"/>
  <c r="AA20" i="1"/>
  <c r="AA84" i="1"/>
  <c r="AA93" i="1"/>
  <c r="AA45" i="1"/>
  <c r="AA94" i="1"/>
  <c r="AA46" i="1"/>
  <c r="AA103" i="1"/>
  <c r="AA56" i="1"/>
  <c r="AA17" i="1"/>
  <c r="AA81" i="1"/>
  <c r="AA43" i="1"/>
  <c r="AA107" i="1"/>
  <c r="AA66" i="1"/>
  <c r="AA28" i="1"/>
  <c r="AA92" i="1"/>
  <c r="AA53" i="1"/>
  <c r="AA15" i="1"/>
  <c r="AA79" i="1"/>
  <c r="AA38" i="1"/>
  <c r="AA102" i="1"/>
  <c r="AA64" i="1"/>
  <c r="AA25" i="1"/>
  <c r="AA89" i="1"/>
  <c r="AA51" i="1"/>
  <c r="AA10" i="1"/>
  <c r="AA74" i="1"/>
  <c r="AA36" i="1"/>
  <c r="AA100" i="1"/>
  <c r="AA55" i="1"/>
  <c r="AA109" i="1"/>
  <c r="AA61" i="1"/>
  <c r="AA110" i="1"/>
  <c r="AA62" i="1"/>
  <c r="AA72" i="1"/>
  <c r="AA33" i="1"/>
  <c r="AA97" i="1"/>
  <c r="AA59" i="1"/>
  <c r="AA18" i="1"/>
  <c r="AA82" i="1"/>
  <c r="AA44" i="1"/>
  <c r="AA108" i="1"/>
  <c r="AA69" i="1"/>
  <c r="AA31" i="1"/>
  <c r="AA95" i="1"/>
  <c r="AA54" i="1"/>
  <c r="AA16" i="1"/>
  <c r="AA80" i="1"/>
  <c r="AA41" i="1"/>
  <c r="AA105" i="1"/>
  <c r="AA67" i="1"/>
  <c r="AA26" i="1"/>
  <c r="AA90" i="1"/>
  <c r="AA52" i="1"/>
  <c r="AA13" i="1"/>
  <c r="AA14" i="1"/>
  <c r="AA71" i="1"/>
  <c r="AA23" i="1"/>
  <c r="AA77" i="1"/>
  <c r="AA24" i="1"/>
  <c r="AA88" i="1"/>
  <c r="AA49" i="1"/>
  <c r="AA11" i="1"/>
  <c r="AA75" i="1"/>
  <c r="AA34" i="1"/>
  <c r="AA98" i="1"/>
  <c r="AA60" i="1"/>
  <c r="AA21" i="1"/>
  <c r="AA85" i="1"/>
  <c r="AA47" i="1"/>
  <c r="AA111" i="1"/>
  <c r="AA70" i="1"/>
  <c r="AA32" i="1"/>
  <c r="AA96" i="1"/>
  <c r="AA57" i="1"/>
  <c r="AA19" i="1"/>
  <c r="AA83" i="1"/>
  <c r="AA42" i="1"/>
  <c r="AA106" i="1"/>
  <c r="AA68" i="1"/>
  <c r="AA29" i="1"/>
  <c r="AA78" i="1"/>
  <c r="AA30" i="1"/>
  <c r="AA87" i="1"/>
  <c r="AA39" i="1"/>
  <c r="AD8" i="1"/>
  <c r="AB8" i="1"/>
  <c r="AE8" i="1" s="1"/>
  <c r="AI105" i="1" l="1"/>
  <c r="AJ105" i="1" s="1"/>
  <c r="AM105" i="1"/>
  <c r="AN105" i="1" s="1"/>
  <c r="AI30" i="1"/>
  <c r="AJ30" i="1" s="1"/>
  <c r="AM30" i="1"/>
  <c r="AN30" i="1" s="1"/>
  <c r="AI57" i="1"/>
  <c r="AJ57" i="1" s="1"/>
  <c r="AM57" i="1"/>
  <c r="AN57" i="1" s="1"/>
  <c r="AI60" i="1"/>
  <c r="AJ60" i="1" s="1"/>
  <c r="AM60" i="1"/>
  <c r="AN60" i="1" s="1"/>
  <c r="AI77" i="1"/>
  <c r="AJ77" i="1" s="1"/>
  <c r="AM77" i="1"/>
  <c r="AN77" i="1" s="1"/>
  <c r="AI67" i="1"/>
  <c r="AJ67" i="1" s="1"/>
  <c r="AM67" i="1"/>
  <c r="AN67" i="1" s="1"/>
  <c r="AI69" i="1"/>
  <c r="AJ69" i="1" s="1"/>
  <c r="AM69" i="1"/>
  <c r="AN69" i="1" s="1"/>
  <c r="AI72" i="1"/>
  <c r="AJ72" i="1" s="1"/>
  <c r="AM72" i="1"/>
  <c r="AN72" i="1" s="1"/>
  <c r="AI74" i="1"/>
  <c r="AJ74" i="1" s="1"/>
  <c r="AM74" i="1"/>
  <c r="AN74" i="1" s="1"/>
  <c r="AI79" i="1"/>
  <c r="AJ79" i="1" s="1"/>
  <c r="AM79" i="1"/>
  <c r="AN79" i="1" s="1"/>
  <c r="AI81" i="1"/>
  <c r="AJ81" i="1" s="1"/>
  <c r="AM81" i="1"/>
  <c r="AN81" i="1" s="1"/>
  <c r="AI84" i="1"/>
  <c r="AJ84" i="1" s="1"/>
  <c r="AM84" i="1"/>
  <c r="AN84" i="1" s="1"/>
  <c r="AI63" i="1"/>
  <c r="AJ63" i="1" s="1"/>
  <c r="AM63" i="1"/>
  <c r="AN63" i="1" s="1"/>
  <c r="AI35" i="1"/>
  <c r="AM35" i="1"/>
  <c r="AN35" i="1" s="1"/>
  <c r="AI98" i="1"/>
  <c r="AJ98" i="1" s="1"/>
  <c r="AM98" i="1"/>
  <c r="AN98" i="1" s="1"/>
  <c r="AI62" i="1"/>
  <c r="AJ62" i="1" s="1"/>
  <c r="AM62" i="1"/>
  <c r="AN62" i="1" s="1"/>
  <c r="AI17" i="1"/>
  <c r="AJ17" i="1" s="1"/>
  <c r="AM17" i="1"/>
  <c r="AN17" i="1" s="1"/>
  <c r="AI12" i="1"/>
  <c r="W132" i="1" s="1"/>
  <c r="AM12" i="1"/>
  <c r="AA132" i="1" s="1"/>
  <c r="AI86" i="1"/>
  <c r="AJ86" i="1" s="1"/>
  <c r="AM86" i="1"/>
  <c r="AN86" i="1" s="1"/>
  <c r="AI29" i="1"/>
  <c r="AJ29" i="1" s="1"/>
  <c r="AM29" i="1"/>
  <c r="AN29" i="1" s="1"/>
  <c r="AI32" i="1"/>
  <c r="AJ32" i="1" s="1"/>
  <c r="AM32" i="1"/>
  <c r="AI34" i="1"/>
  <c r="AJ34" i="1" s="1"/>
  <c r="AM34" i="1"/>
  <c r="AN34" i="1" s="1"/>
  <c r="AI71" i="1"/>
  <c r="AM71" i="1"/>
  <c r="AI41" i="1"/>
  <c r="AJ41" i="1" s="1"/>
  <c r="AM41" i="1"/>
  <c r="AN41" i="1" s="1"/>
  <c r="AI44" i="1"/>
  <c r="AJ44" i="1" s="1"/>
  <c r="AM44" i="1"/>
  <c r="AN44" i="1" s="1"/>
  <c r="AI110" i="1"/>
  <c r="AJ110" i="1" s="1"/>
  <c r="AM110" i="1"/>
  <c r="AN110" i="1" s="1"/>
  <c r="AI51" i="1"/>
  <c r="AJ51" i="1" s="1"/>
  <c r="AM51" i="1"/>
  <c r="AN51" i="1" s="1"/>
  <c r="AI53" i="1"/>
  <c r="AJ53" i="1" s="1"/>
  <c r="AM53" i="1"/>
  <c r="AN53" i="1" s="1"/>
  <c r="AI56" i="1"/>
  <c r="AJ56" i="1" s="1"/>
  <c r="AM56" i="1"/>
  <c r="AN56" i="1" s="1"/>
  <c r="AI73" i="1"/>
  <c r="AJ73" i="1" s="1"/>
  <c r="AM73" i="1"/>
  <c r="AN73" i="1" s="1"/>
  <c r="AI65" i="1"/>
  <c r="AJ65" i="1" s="1"/>
  <c r="AM65" i="1"/>
  <c r="AN65" i="1" s="1"/>
  <c r="AI37" i="1"/>
  <c r="AJ37" i="1" s="1"/>
  <c r="AM37" i="1"/>
  <c r="AN37" i="1" s="1"/>
  <c r="AI108" i="1"/>
  <c r="AJ108" i="1" s="1"/>
  <c r="AM108" i="1"/>
  <c r="AN108" i="1" s="1"/>
  <c r="AI70" i="1"/>
  <c r="AJ70" i="1" s="1"/>
  <c r="AM70" i="1"/>
  <c r="AN70" i="1" s="1"/>
  <c r="AI14" i="1"/>
  <c r="AM14" i="1"/>
  <c r="AI80" i="1"/>
  <c r="AM80" i="1"/>
  <c r="AI61" i="1"/>
  <c r="AJ61" i="1" s="1"/>
  <c r="AM61" i="1"/>
  <c r="AN61" i="1" s="1"/>
  <c r="AI89" i="1"/>
  <c r="AJ89" i="1" s="1"/>
  <c r="AM89" i="1"/>
  <c r="AN89" i="1" s="1"/>
  <c r="AI92" i="1"/>
  <c r="AJ92" i="1" s="1"/>
  <c r="AM92" i="1"/>
  <c r="AN92" i="1" s="1"/>
  <c r="AI103" i="1"/>
  <c r="AJ103" i="1" s="1"/>
  <c r="AM103" i="1"/>
  <c r="AN103" i="1" s="1"/>
  <c r="AI22" i="1"/>
  <c r="AJ22" i="1" s="1"/>
  <c r="AM22" i="1"/>
  <c r="AN22" i="1" s="1"/>
  <c r="AI99" i="1"/>
  <c r="AJ99" i="1" s="1"/>
  <c r="AM99" i="1"/>
  <c r="AN99" i="1" s="1"/>
  <c r="AI91" i="1"/>
  <c r="AJ91" i="1" s="1"/>
  <c r="AM91" i="1"/>
  <c r="AN91" i="1" s="1"/>
  <c r="AI106" i="1"/>
  <c r="AJ106" i="1" s="1"/>
  <c r="AM106" i="1"/>
  <c r="AN106" i="1" s="1"/>
  <c r="AI111" i="1"/>
  <c r="AM111" i="1"/>
  <c r="AA143" i="1" s="1"/>
  <c r="AI11" i="1"/>
  <c r="AJ11" i="1" s="1"/>
  <c r="AM11" i="1"/>
  <c r="AN11" i="1" s="1"/>
  <c r="AI13" i="1"/>
  <c r="AM13" i="1"/>
  <c r="AI16" i="1"/>
  <c r="AM16" i="1"/>
  <c r="AI18" i="1"/>
  <c r="AJ18" i="1" s="1"/>
  <c r="AM18" i="1"/>
  <c r="AN18" i="1" s="1"/>
  <c r="AI109" i="1"/>
  <c r="AJ109" i="1" s="1"/>
  <c r="AM109" i="1"/>
  <c r="AN109" i="1" s="1"/>
  <c r="AI25" i="1"/>
  <c r="AJ25" i="1" s="1"/>
  <c r="AM25" i="1"/>
  <c r="AN25" i="1" s="1"/>
  <c r="AI28" i="1"/>
  <c r="AJ28" i="1" s="1"/>
  <c r="AM28" i="1"/>
  <c r="AN28" i="1" s="1"/>
  <c r="AI46" i="1"/>
  <c r="AJ46" i="1" s="1"/>
  <c r="AM46" i="1"/>
  <c r="AN46" i="1" s="1"/>
  <c r="AI76" i="1"/>
  <c r="AM76" i="1"/>
  <c r="AN76" i="1" s="1"/>
  <c r="AI48" i="1"/>
  <c r="AJ48" i="1" s="1"/>
  <c r="AM48" i="1"/>
  <c r="AN48" i="1" s="1"/>
  <c r="AI40" i="1"/>
  <c r="AJ40" i="1" s="1"/>
  <c r="AM40" i="1"/>
  <c r="AN40" i="1" s="1"/>
  <c r="AI23" i="1"/>
  <c r="AJ23" i="1" s="1"/>
  <c r="AM23" i="1"/>
  <c r="AN23" i="1" s="1"/>
  <c r="AI15" i="1"/>
  <c r="AJ15" i="1" s="1"/>
  <c r="AM15" i="1"/>
  <c r="AN15" i="1" s="1"/>
  <c r="AI68" i="1"/>
  <c r="AJ68" i="1" s="1"/>
  <c r="AM68" i="1"/>
  <c r="AN68" i="1" s="1"/>
  <c r="AI82" i="1"/>
  <c r="AJ82" i="1" s="1"/>
  <c r="AM82" i="1"/>
  <c r="AN82" i="1" s="1"/>
  <c r="AI42" i="1"/>
  <c r="AJ42" i="1" s="1"/>
  <c r="AM42" i="1"/>
  <c r="AN42" i="1" s="1"/>
  <c r="AI47" i="1"/>
  <c r="AJ47" i="1" s="1"/>
  <c r="AM47" i="1"/>
  <c r="AN47" i="1" s="1"/>
  <c r="AI49" i="1"/>
  <c r="AM49" i="1"/>
  <c r="AI52" i="1"/>
  <c r="AJ52" i="1" s="1"/>
  <c r="AM52" i="1"/>
  <c r="AN52" i="1" s="1"/>
  <c r="AI54" i="1"/>
  <c r="AJ54" i="1" s="1"/>
  <c r="AM54" i="1"/>
  <c r="AN54" i="1" s="1"/>
  <c r="AI64" i="1"/>
  <c r="AJ64" i="1" s="1"/>
  <c r="AM64" i="1"/>
  <c r="AN64" i="1" s="1"/>
  <c r="AI66" i="1"/>
  <c r="AJ66" i="1" s="1"/>
  <c r="AM66" i="1"/>
  <c r="AN66" i="1" s="1"/>
  <c r="AI94" i="1"/>
  <c r="AM94" i="1"/>
  <c r="AI27" i="1"/>
  <c r="AJ27" i="1" s="1"/>
  <c r="AM27" i="1"/>
  <c r="AN27" i="1" s="1"/>
  <c r="AI101" i="1"/>
  <c r="AJ101" i="1" s="1"/>
  <c r="AM101" i="1"/>
  <c r="AN101" i="1" s="1"/>
  <c r="AI78" i="1"/>
  <c r="AJ78" i="1" s="1"/>
  <c r="AM78" i="1"/>
  <c r="AN78" i="1" s="1"/>
  <c r="AI20" i="1"/>
  <c r="AJ20" i="1" s="1"/>
  <c r="AM20" i="1"/>
  <c r="AN20" i="1" s="1"/>
  <c r="AI75" i="1"/>
  <c r="AM75" i="1"/>
  <c r="AA138" i="1" s="1"/>
  <c r="AI55" i="1"/>
  <c r="AJ55" i="1" s="1"/>
  <c r="AM55" i="1"/>
  <c r="AN55" i="1" s="1"/>
  <c r="AI39" i="1"/>
  <c r="AJ39" i="1" s="1"/>
  <c r="AM39" i="1"/>
  <c r="AN39" i="1" s="1"/>
  <c r="AI83" i="1"/>
  <c r="AJ83" i="1" s="1"/>
  <c r="AM83" i="1"/>
  <c r="AN83" i="1" s="1"/>
  <c r="AI85" i="1"/>
  <c r="AJ85" i="1" s="1"/>
  <c r="AM85" i="1"/>
  <c r="AN85" i="1" s="1"/>
  <c r="AI88" i="1"/>
  <c r="AJ88" i="1" s="1"/>
  <c r="AM88" i="1"/>
  <c r="AN88" i="1" s="1"/>
  <c r="AI90" i="1"/>
  <c r="AJ90" i="1" s="1"/>
  <c r="AM90" i="1"/>
  <c r="AN90" i="1" s="1"/>
  <c r="AI95" i="1"/>
  <c r="AJ95" i="1" s="1"/>
  <c r="AM95" i="1"/>
  <c r="AN95" i="1" s="1"/>
  <c r="AI97" i="1"/>
  <c r="AJ97" i="1" s="1"/>
  <c r="AM97" i="1"/>
  <c r="AN97" i="1" s="1"/>
  <c r="AI100" i="1"/>
  <c r="AJ100" i="1" s="1"/>
  <c r="AM100" i="1"/>
  <c r="AN100" i="1" s="1"/>
  <c r="AI102" i="1"/>
  <c r="AJ102" i="1" s="1"/>
  <c r="AM102" i="1"/>
  <c r="AN102" i="1" s="1"/>
  <c r="AI107" i="1"/>
  <c r="AJ107" i="1" s="1"/>
  <c r="AM107" i="1"/>
  <c r="AN107" i="1" s="1"/>
  <c r="AI45" i="1"/>
  <c r="AJ45" i="1" s="1"/>
  <c r="AM45" i="1"/>
  <c r="AN45" i="1" s="1"/>
  <c r="AI58" i="1"/>
  <c r="AJ58" i="1" s="1"/>
  <c r="AM58" i="1"/>
  <c r="AN58" i="1" s="1"/>
  <c r="AI50" i="1"/>
  <c r="AJ50" i="1" s="1"/>
  <c r="AM50" i="1"/>
  <c r="AN50" i="1" s="1"/>
  <c r="AI96" i="1"/>
  <c r="AJ96" i="1" s="1"/>
  <c r="AM96" i="1"/>
  <c r="AN96" i="1" s="1"/>
  <c r="AI10" i="1"/>
  <c r="AJ10" i="1" s="1"/>
  <c r="AM10" i="1"/>
  <c r="AN10" i="1" s="1"/>
  <c r="AI59" i="1"/>
  <c r="AJ59" i="1" s="1"/>
  <c r="AM59" i="1"/>
  <c r="AN59" i="1" s="1"/>
  <c r="AI87" i="1"/>
  <c r="AJ87" i="1" s="1"/>
  <c r="AM87" i="1"/>
  <c r="AN87" i="1" s="1"/>
  <c r="AI19" i="1"/>
  <c r="AJ19" i="1" s="1"/>
  <c r="AM19" i="1"/>
  <c r="AN19" i="1" s="1"/>
  <c r="AI21" i="1"/>
  <c r="AJ21" i="1" s="1"/>
  <c r="AM21" i="1"/>
  <c r="AN21" i="1" s="1"/>
  <c r="AI24" i="1"/>
  <c r="AJ24" i="1" s="1"/>
  <c r="AM24" i="1"/>
  <c r="AN24" i="1" s="1"/>
  <c r="AI26" i="1"/>
  <c r="AJ26" i="1" s="1"/>
  <c r="AM26" i="1"/>
  <c r="AN26" i="1" s="1"/>
  <c r="AI31" i="1"/>
  <c r="AJ31" i="1" s="1"/>
  <c r="AM31" i="1"/>
  <c r="AN31" i="1" s="1"/>
  <c r="AI33" i="1"/>
  <c r="AJ33" i="1" s="1"/>
  <c r="AM33" i="1"/>
  <c r="AN33" i="1" s="1"/>
  <c r="AI36" i="1"/>
  <c r="AJ36" i="1" s="1"/>
  <c r="AM36" i="1"/>
  <c r="AN36" i="1" s="1"/>
  <c r="AI38" i="1"/>
  <c r="AJ38" i="1" s="1"/>
  <c r="AM38" i="1"/>
  <c r="AN38" i="1" s="1"/>
  <c r="AI43" i="1"/>
  <c r="AJ43" i="1" s="1"/>
  <c r="AM43" i="1"/>
  <c r="AN43" i="1" s="1"/>
  <c r="AI93" i="1"/>
  <c r="AM93" i="1"/>
  <c r="AA141" i="1" s="1"/>
  <c r="AI9" i="1"/>
  <c r="AM9" i="1"/>
  <c r="AN9" i="1" s="1"/>
  <c r="AI104" i="1"/>
  <c r="AJ104" i="1" s="1"/>
  <c r="AM104" i="1"/>
  <c r="AN104" i="1" s="1"/>
  <c r="AB85" i="1"/>
  <c r="AE85" i="1" s="1"/>
  <c r="AD90" i="1"/>
  <c r="AD97" i="1"/>
  <c r="AC107" i="1"/>
  <c r="AF107" i="1" s="1"/>
  <c r="AC87" i="1"/>
  <c r="AF87" i="1" s="1"/>
  <c r="AB93" i="1"/>
  <c r="AE93" i="1" s="1"/>
  <c r="AD104" i="1"/>
  <c r="AD77" i="1"/>
  <c r="AD72" i="1"/>
  <c r="AD74" i="1"/>
  <c r="AD79" i="1"/>
  <c r="AC81" i="1"/>
  <c r="AF81" i="1" s="1"/>
  <c r="AB84" i="1"/>
  <c r="AE84" i="1" s="1"/>
  <c r="AD78" i="1"/>
  <c r="AC96" i="1"/>
  <c r="AF96" i="1" s="1"/>
  <c r="AC98" i="1"/>
  <c r="AF98" i="1" s="1"/>
  <c r="AD105" i="1"/>
  <c r="AB108" i="1"/>
  <c r="AE108" i="1" s="1"/>
  <c r="AD86" i="1"/>
  <c r="AB106" i="1"/>
  <c r="AE106" i="1" s="1"/>
  <c r="K143" i="1"/>
  <c r="Q72" i="9" s="1"/>
  <c r="U72" i="9" s="1"/>
  <c r="C110" i="9" s="1"/>
  <c r="AD109" i="1"/>
  <c r="AC76" i="1"/>
  <c r="AF76" i="1" s="1"/>
  <c r="AB83" i="1"/>
  <c r="AE83" i="1" s="1"/>
  <c r="AB88" i="1"/>
  <c r="AE88" i="1" s="1"/>
  <c r="AC95" i="1"/>
  <c r="AF95" i="1" s="1"/>
  <c r="AB100" i="1"/>
  <c r="AE100" i="1" s="1"/>
  <c r="AB102" i="1"/>
  <c r="AE102" i="1" s="1"/>
  <c r="AB71" i="1"/>
  <c r="AE71" i="1" s="1"/>
  <c r="AD110" i="1"/>
  <c r="AD73" i="1"/>
  <c r="AC75" i="1"/>
  <c r="AF75" i="1" s="1"/>
  <c r="AD80" i="1"/>
  <c r="AB82" i="1"/>
  <c r="AE82" i="1" s="1"/>
  <c r="AC89" i="1"/>
  <c r="AF89" i="1" s="1"/>
  <c r="AD92" i="1"/>
  <c r="AC103" i="1"/>
  <c r="AF103" i="1" s="1"/>
  <c r="AD99" i="1"/>
  <c r="AD91" i="1"/>
  <c r="AC94" i="1"/>
  <c r="AF94" i="1" s="1"/>
  <c r="AB101" i="1"/>
  <c r="AE101" i="1" s="1"/>
  <c r="AD23" i="1"/>
  <c r="AD10" i="1"/>
  <c r="K132" i="1"/>
  <c r="L132" i="1" s="1"/>
  <c r="AB34" i="1"/>
  <c r="AE34" i="1" s="1"/>
  <c r="AD39" i="1"/>
  <c r="AC30" i="1"/>
  <c r="AF30" i="1" s="1"/>
  <c r="AB57" i="1"/>
  <c r="AE57" i="1" s="1"/>
  <c r="AC60" i="1"/>
  <c r="AF60" i="1" s="1"/>
  <c r="AD67" i="1"/>
  <c r="AC69" i="1"/>
  <c r="AF69" i="1" s="1"/>
  <c r="AB63" i="1"/>
  <c r="AE63" i="1" s="1"/>
  <c r="AD35" i="1"/>
  <c r="AJ35" i="1"/>
  <c r="AB62" i="1"/>
  <c r="AE62" i="1" s="1"/>
  <c r="AB17" i="1"/>
  <c r="AE17" i="1" s="1"/>
  <c r="AD41" i="1"/>
  <c r="AD44" i="1"/>
  <c r="AB53" i="1"/>
  <c r="AE53" i="1" s="1"/>
  <c r="AC56" i="1"/>
  <c r="AF56" i="1" s="1"/>
  <c r="AD65" i="1"/>
  <c r="AB37" i="1"/>
  <c r="AE37" i="1" s="1"/>
  <c r="AB68" i="1"/>
  <c r="AE68" i="1" s="1"/>
  <c r="AC70" i="1"/>
  <c r="AF70" i="1" s="1"/>
  <c r="AC14" i="1"/>
  <c r="AF14" i="1" s="1"/>
  <c r="AD61" i="1"/>
  <c r="AD22" i="1"/>
  <c r="AC11" i="1"/>
  <c r="AF11" i="1" s="1"/>
  <c r="AC13" i="1"/>
  <c r="S133" i="1" s="1"/>
  <c r="T133" i="1" s="1"/>
  <c r="AC62" i="9" s="1"/>
  <c r="AD16" i="1"/>
  <c r="AB18" i="1"/>
  <c r="AE18" i="1" s="1"/>
  <c r="AC25" i="1"/>
  <c r="AF25" i="1" s="1"/>
  <c r="AC28" i="1"/>
  <c r="AF28" i="1" s="1"/>
  <c r="AD46" i="1"/>
  <c r="AB48" i="1"/>
  <c r="AE48" i="1" s="1"/>
  <c r="AD40" i="1"/>
  <c r="AB20" i="1"/>
  <c r="AE20" i="1" s="1"/>
  <c r="AB29" i="1"/>
  <c r="AE29" i="1" s="1"/>
  <c r="AC51" i="1"/>
  <c r="AF51" i="1" s="1"/>
  <c r="AC42" i="1"/>
  <c r="AF42" i="1" s="1"/>
  <c r="AD47" i="1"/>
  <c r="AC49" i="1"/>
  <c r="AF49" i="1" s="1"/>
  <c r="AC52" i="1"/>
  <c r="AF52" i="1" s="1"/>
  <c r="AD54" i="1"/>
  <c r="AD59" i="1"/>
  <c r="AD55" i="1"/>
  <c r="AB64" i="1"/>
  <c r="AE64" i="1" s="1"/>
  <c r="AD66" i="1"/>
  <c r="AD27" i="1"/>
  <c r="AN8" i="1"/>
  <c r="AB15" i="1"/>
  <c r="AE15" i="1" s="1"/>
  <c r="AC32" i="1"/>
  <c r="AF32" i="1" s="1"/>
  <c r="AN32" i="1"/>
  <c r="AC45" i="1"/>
  <c r="AF45" i="1" s="1"/>
  <c r="AC58" i="1"/>
  <c r="AF58" i="1" s="1"/>
  <c r="AC50" i="1"/>
  <c r="AF50" i="1" s="1"/>
  <c r="AJ8" i="1"/>
  <c r="AB19" i="1"/>
  <c r="AE19" i="1" s="1"/>
  <c r="AD21" i="1"/>
  <c r="AB24" i="1"/>
  <c r="AE24" i="1" s="1"/>
  <c r="AD26" i="1"/>
  <c r="AC31" i="1"/>
  <c r="AF31" i="1" s="1"/>
  <c r="AD33" i="1"/>
  <c r="AD36" i="1"/>
  <c r="AB38" i="1"/>
  <c r="AE38" i="1" s="1"/>
  <c r="AB43" i="1"/>
  <c r="AE43" i="1" s="1"/>
  <c r="AC9" i="1"/>
  <c r="AF9" i="1" s="1"/>
  <c r="AD82" i="1"/>
  <c r="AC10" i="1"/>
  <c r="AF10" i="1" s="1"/>
  <c r="AD25" i="1"/>
  <c r="AC35" i="1"/>
  <c r="AF35" i="1" s="1"/>
  <c r="AC99" i="1"/>
  <c r="AF99" i="1" s="1"/>
  <c r="AD9" i="1"/>
  <c r="AB70" i="1"/>
  <c r="AE70" i="1" s="1"/>
  <c r="AB9" i="1"/>
  <c r="AE9" i="1" s="1"/>
  <c r="AB104" i="1"/>
  <c r="AE104" i="1" s="1"/>
  <c r="AC18" i="1"/>
  <c r="AF18" i="1" s="1"/>
  <c r="AC40" i="1"/>
  <c r="AF40" i="1" s="1"/>
  <c r="AB25" i="1"/>
  <c r="AE25" i="1" s="1"/>
  <c r="AB35" i="1"/>
  <c r="AE35" i="1" s="1"/>
  <c r="AD48" i="1"/>
  <c r="AD28" i="1"/>
  <c r="AC16" i="1"/>
  <c r="AF16" i="1" s="1"/>
  <c r="AB40" i="1"/>
  <c r="AE40" i="1" s="1"/>
  <c r="AD63" i="1"/>
  <c r="AB69" i="1"/>
  <c r="AE69" i="1" s="1"/>
  <c r="AD13" i="1"/>
  <c r="AD43" i="1"/>
  <c r="AC68" i="1"/>
  <c r="AF68" i="1" s="1"/>
  <c r="AD19" i="1"/>
  <c r="AB14" i="1"/>
  <c r="AE14" i="1" s="1"/>
  <c r="AD93" i="1"/>
  <c r="AC91" i="1"/>
  <c r="AF91" i="1" s="1"/>
  <c r="AB99" i="1"/>
  <c r="AB91" i="1"/>
  <c r="AE91" i="1" s="1"/>
  <c r="AB31" i="1"/>
  <c r="AE31" i="1" s="1"/>
  <c r="AD68" i="1"/>
  <c r="AB21" i="1"/>
  <c r="AE21" i="1" s="1"/>
  <c r="AC38" i="1"/>
  <c r="AF38" i="1" s="1"/>
  <c r="AB22" i="1"/>
  <c r="AE22" i="1" s="1"/>
  <c r="AC22" i="1"/>
  <c r="AF22" i="1" s="1"/>
  <c r="AD76" i="1"/>
  <c r="AC63" i="1"/>
  <c r="AF63" i="1" s="1"/>
  <c r="AC48" i="1"/>
  <c r="AF48" i="1" s="1"/>
  <c r="AD70" i="1"/>
  <c r="AC24" i="1"/>
  <c r="AF24" i="1" s="1"/>
  <c r="AD31" i="1"/>
  <c r="AB92" i="1"/>
  <c r="AE92" i="1" s="1"/>
  <c r="AD103" i="1"/>
  <c r="AC93" i="1"/>
  <c r="AF93" i="1" s="1"/>
  <c r="AB87" i="1"/>
  <c r="AE87" i="1" s="1"/>
  <c r="K138" i="1"/>
  <c r="AB76" i="1"/>
  <c r="AE76" i="1" s="1"/>
  <c r="AD69" i="1"/>
  <c r="AB109" i="1"/>
  <c r="AE109" i="1" s="1"/>
  <c r="AC67" i="1"/>
  <c r="AF67" i="1" s="1"/>
  <c r="AB67" i="1"/>
  <c r="AE67" i="1" s="1"/>
  <c r="AC77" i="1"/>
  <c r="AF77" i="1" s="1"/>
  <c r="AD106" i="1"/>
  <c r="AD96" i="1"/>
  <c r="AB77" i="1"/>
  <c r="AE77" i="1" s="1"/>
  <c r="AB78" i="1"/>
  <c r="AE78" i="1" s="1"/>
  <c r="AC59" i="1"/>
  <c r="AF59" i="1" s="1"/>
  <c r="AD20" i="1"/>
  <c r="AB47" i="1"/>
  <c r="AE47" i="1" s="1"/>
  <c r="AC23" i="1"/>
  <c r="AF23" i="1" s="1"/>
  <c r="AD62" i="1"/>
  <c r="AB66" i="1"/>
  <c r="AE66" i="1" s="1"/>
  <c r="AC21" i="1"/>
  <c r="AF21" i="1" s="1"/>
  <c r="AC43" i="1"/>
  <c r="AF43" i="1" s="1"/>
  <c r="AC80" i="1"/>
  <c r="AF80" i="1" s="1"/>
  <c r="AD12" i="1"/>
  <c r="AB54" i="1"/>
  <c r="AE54" i="1" s="1"/>
  <c r="AC26" i="1"/>
  <c r="AF26" i="1" s="1"/>
  <c r="AD17" i="1"/>
  <c r="AB23" i="1"/>
  <c r="AE23" i="1" s="1"/>
  <c r="AC36" i="1"/>
  <c r="AF36" i="1" s="1"/>
  <c r="AC104" i="1"/>
  <c r="AF104" i="1" s="1"/>
  <c r="AC82" i="1"/>
  <c r="K141" i="1"/>
  <c r="AD94" i="1"/>
  <c r="AC101" i="1"/>
  <c r="AF101" i="1" s="1"/>
  <c r="AC12" i="1"/>
  <c r="S132" i="1" s="1"/>
  <c r="T132" i="1" s="1"/>
  <c r="AC61" i="9" s="1"/>
  <c r="K134" i="1"/>
  <c r="AC108" i="1"/>
  <c r="AF108" i="1" s="1"/>
  <c r="AC47" i="1"/>
  <c r="AF47" i="1" s="1"/>
  <c r="AC62" i="1"/>
  <c r="AF62" i="1" s="1"/>
  <c r="AB12" i="1"/>
  <c r="O132" i="1" s="1"/>
  <c r="P132" i="1" s="1"/>
  <c r="Y61" i="9" s="1"/>
  <c r="AD64" i="1"/>
  <c r="AB49" i="1"/>
  <c r="AE49" i="1" s="1"/>
  <c r="AB42" i="1"/>
  <c r="AE42" i="1" s="1"/>
  <c r="AB94" i="1"/>
  <c r="AE94" i="1" s="1"/>
  <c r="AD52" i="1"/>
  <c r="AB111" i="1"/>
  <c r="AE111" i="1" s="1"/>
  <c r="AB11" i="1"/>
  <c r="AE11" i="1" s="1"/>
  <c r="K131" i="1"/>
  <c r="AC86" i="1"/>
  <c r="AF86" i="1" s="1"/>
  <c r="AC66" i="1"/>
  <c r="AF66" i="1" s="1"/>
  <c r="AB96" i="1"/>
  <c r="AE96" i="1" s="1"/>
  <c r="AC17" i="1"/>
  <c r="AF17" i="1" s="1"/>
  <c r="AD98" i="1"/>
  <c r="AC27" i="1"/>
  <c r="AF27" i="1" s="1"/>
  <c r="AB98" i="1"/>
  <c r="AE98" i="1" s="1"/>
  <c r="AC64" i="1"/>
  <c r="AF64" i="1" s="1"/>
  <c r="AC57" i="1"/>
  <c r="AF57" i="1" s="1"/>
  <c r="AD42" i="1"/>
  <c r="AB55" i="1"/>
  <c r="AE55" i="1" s="1"/>
  <c r="AB52" i="1"/>
  <c r="AE52" i="1" s="1"/>
  <c r="AB86" i="1"/>
  <c r="AE86" i="1" s="1"/>
  <c r="AC54" i="1"/>
  <c r="AF54" i="1" s="1"/>
  <c r="AC15" i="1"/>
  <c r="AF15" i="1" s="1"/>
  <c r="AB27" i="1"/>
  <c r="AE27" i="1" s="1"/>
  <c r="AD15" i="1"/>
  <c r="AD108" i="1"/>
  <c r="AC90" i="1"/>
  <c r="AF90" i="1" s="1"/>
  <c r="AD101" i="1"/>
  <c r="AC20" i="1"/>
  <c r="AF20" i="1" s="1"/>
  <c r="AB107" i="1"/>
  <c r="AE107" i="1" s="1"/>
  <c r="AB50" i="1"/>
  <c r="AE50" i="1" s="1"/>
  <c r="AC106" i="1"/>
  <c r="AF106" i="1" s="1"/>
  <c r="AB60" i="1"/>
  <c r="AE60" i="1" s="1"/>
  <c r="AB30" i="1"/>
  <c r="AE30" i="1" s="1"/>
  <c r="AC102" i="1"/>
  <c r="AF102" i="1" s="1"/>
  <c r="AB105" i="1"/>
  <c r="AE105" i="1" s="1"/>
  <c r="AD88" i="1"/>
  <c r="AD50" i="1"/>
  <c r="AD58" i="1"/>
  <c r="AB90" i="1"/>
  <c r="AE90" i="1" s="1"/>
  <c r="AC37" i="1"/>
  <c r="AF37" i="1" s="1"/>
  <c r="AB73" i="1"/>
  <c r="AE73" i="1" s="1"/>
  <c r="AB39" i="1"/>
  <c r="AE39" i="1" s="1"/>
  <c r="AC65" i="1"/>
  <c r="AF65" i="1" s="1"/>
  <c r="AD37" i="1"/>
  <c r="AB10" i="1"/>
  <c r="AE10" i="1" s="1"/>
  <c r="AC73" i="1"/>
  <c r="AF73" i="1" s="1"/>
  <c r="K140" i="1"/>
  <c r="AB65" i="1"/>
  <c r="AE65" i="1" s="1"/>
  <c r="AD49" i="1"/>
  <c r="AC78" i="1"/>
  <c r="AF78" i="1" s="1"/>
  <c r="AB58" i="1"/>
  <c r="AE58" i="1" s="1"/>
  <c r="AB59" i="1"/>
  <c r="AE59" i="1" s="1"/>
  <c r="AC105" i="1"/>
  <c r="AF105" i="1" s="1"/>
  <c r="AC55" i="1"/>
  <c r="AF55" i="1" s="1"/>
  <c r="AD85" i="1"/>
  <c r="AB51" i="1"/>
  <c r="AE51" i="1" s="1"/>
  <c r="K142" i="1"/>
  <c r="K135" i="1"/>
  <c r="AD34" i="1"/>
  <c r="AD83" i="1"/>
  <c r="AC34" i="1"/>
  <c r="AF34" i="1" s="1"/>
  <c r="AC92" i="1"/>
  <c r="AF92" i="1" s="1"/>
  <c r="AC85" i="1"/>
  <c r="AF85" i="1" s="1"/>
  <c r="AB32" i="1"/>
  <c r="AE32" i="1" s="1"/>
  <c r="AD14" i="1"/>
  <c r="AB80" i="1"/>
  <c r="AE80" i="1" s="1"/>
  <c r="AC61" i="1"/>
  <c r="AF61" i="1" s="1"/>
  <c r="AD107" i="1"/>
  <c r="AB61" i="1"/>
  <c r="AE61" i="1" s="1"/>
  <c r="AD56" i="1"/>
  <c r="AC100" i="1"/>
  <c r="AF100" i="1" s="1"/>
  <c r="AC39" i="1"/>
  <c r="AF39" i="1" s="1"/>
  <c r="AC33" i="1"/>
  <c r="AF33" i="1" s="1"/>
  <c r="AC83" i="1"/>
  <c r="AF83" i="1" s="1"/>
  <c r="AB41" i="1"/>
  <c r="AE41" i="1" s="1"/>
  <c r="AC41" i="1"/>
  <c r="AF41" i="1" s="1"/>
  <c r="K137" i="1"/>
  <c r="AD89" i="1"/>
  <c r="AB28" i="1"/>
  <c r="AE28" i="1" s="1"/>
  <c r="AB89" i="1"/>
  <c r="AE89" i="1" s="1"/>
  <c r="AB13" i="1"/>
  <c r="O133" i="1" s="1"/>
  <c r="P133" i="1" s="1"/>
  <c r="Y62" i="9" s="1"/>
  <c r="AD71" i="1"/>
  <c r="AB103" i="1"/>
  <c r="AE103" i="1" s="1"/>
  <c r="AD24" i="1"/>
  <c r="AB36" i="1"/>
  <c r="AE36" i="1" s="1"/>
  <c r="AD75" i="1"/>
  <c r="AB26" i="1"/>
  <c r="AE26" i="1" s="1"/>
  <c r="AB75" i="1"/>
  <c r="AE75" i="1" s="1"/>
  <c r="AB46" i="1"/>
  <c r="AE46" i="1" s="1"/>
  <c r="AB72" i="1"/>
  <c r="AE72" i="1" s="1"/>
  <c r="AB56" i="1"/>
  <c r="AE56" i="1" s="1"/>
  <c r="AD53" i="1"/>
  <c r="AC19" i="1"/>
  <c r="AF19" i="1" s="1"/>
  <c r="AD38" i="1"/>
  <c r="AB44" i="1"/>
  <c r="AE44" i="1" s="1"/>
  <c r="AB33" i="1"/>
  <c r="AE33" i="1" s="1"/>
  <c r="AA112" i="1"/>
  <c r="K145" i="1" s="1"/>
  <c r="AC111" i="1"/>
  <c r="AF111" i="1" s="1"/>
  <c r="AD32" i="1"/>
  <c r="AC88" i="1"/>
  <c r="AF88" i="1" s="1"/>
  <c r="AC74" i="1"/>
  <c r="AF74" i="1" s="1"/>
  <c r="AD100" i="1"/>
  <c r="AB74" i="1"/>
  <c r="AE74" i="1" s="1"/>
  <c r="AB16" i="1"/>
  <c r="AE16" i="1" s="1"/>
  <c r="AD81" i="1"/>
  <c r="AB45" i="1"/>
  <c r="AE45" i="1" s="1"/>
  <c r="AC29" i="1"/>
  <c r="AF29" i="1" s="1"/>
  <c r="AC110" i="1"/>
  <c r="AF110" i="1" s="1"/>
  <c r="AD84" i="1"/>
  <c r="AD11" i="1"/>
  <c r="AD60" i="1"/>
  <c r="AC84" i="1"/>
  <c r="AF84" i="1" s="1"/>
  <c r="AC79" i="1"/>
  <c r="AF79" i="1" s="1"/>
  <c r="AD30" i="1"/>
  <c r="AD57" i="1"/>
  <c r="AC97" i="1"/>
  <c r="AF97" i="1" s="1"/>
  <c r="AC44" i="1"/>
  <c r="AF44" i="1" s="1"/>
  <c r="K133" i="1"/>
  <c r="AD51" i="1"/>
  <c r="AB81" i="1"/>
  <c r="AE81" i="1" s="1"/>
  <c r="AB95" i="1"/>
  <c r="AE95" i="1" s="1"/>
  <c r="AD95" i="1"/>
  <c r="AD29" i="1"/>
  <c r="AB79" i="1"/>
  <c r="AE79" i="1" s="1"/>
  <c r="AC109" i="1"/>
  <c r="AF109" i="1" s="1"/>
  <c r="AD102" i="1"/>
  <c r="AC72" i="1"/>
  <c r="AF72" i="1" s="1"/>
  <c r="K136" i="1"/>
  <c r="AD45" i="1"/>
  <c r="AC46" i="1"/>
  <c r="AF46" i="1" s="1"/>
  <c r="AC71" i="1"/>
  <c r="AF71" i="1" s="1"/>
  <c r="AC53" i="1"/>
  <c r="AF53" i="1" s="1"/>
  <c r="AB97" i="1"/>
  <c r="AE97" i="1" s="1"/>
  <c r="AB110" i="1"/>
  <c r="AE110" i="1" s="1"/>
  <c r="AD18" i="1"/>
  <c r="K139" i="1"/>
  <c r="AD87" i="1"/>
  <c r="AD111" i="1"/>
  <c r="W131" i="1" l="1"/>
  <c r="K122" i="9" s="1"/>
  <c r="N122" i="9" s="1"/>
  <c r="C160" i="9" s="1"/>
  <c r="AJ12" i="1"/>
  <c r="AN12" i="1"/>
  <c r="AN111" i="1"/>
  <c r="AA131" i="1"/>
  <c r="W122" i="9" s="1"/>
  <c r="Z122" i="9" s="1"/>
  <c r="D160" i="9" s="1"/>
  <c r="AN75" i="1"/>
  <c r="AN14" i="1"/>
  <c r="AA134" i="1"/>
  <c r="W125" i="9" s="1"/>
  <c r="Z125" i="9" s="1"/>
  <c r="D163" i="9" s="1"/>
  <c r="AA139" i="1"/>
  <c r="W130" i="9" s="1"/>
  <c r="Z130" i="9" s="1"/>
  <c r="D168" i="9" s="1"/>
  <c r="AA136" i="1"/>
  <c r="W127" i="9" s="1"/>
  <c r="Z127" i="9" s="1"/>
  <c r="D165" i="9" s="1"/>
  <c r="AN71" i="1"/>
  <c r="AA137" i="1"/>
  <c r="W128" i="9" s="1"/>
  <c r="Z128" i="9" s="1"/>
  <c r="D166" i="9" s="1"/>
  <c r="W139" i="1"/>
  <c r="K130" i="9" s="1"/>
  <c r="N130" i="9" s="1"/>
  <c r="C168" i="9" s="1"/>
  <c r="AN13" i="1"/>
  <c r="AA133" i="1"/>
  <c r="W124" i="9" s="1"/>
  <c r="Z124" i="9" s="1"/>
  <c r="D162" i="9" s="1"/>
  <c r="AJ9" i="1"/>
  <c r="AN93" i="1"/>
  <c r="AN94" i="1"/>
  <c r="AA142" i="1"/>
  <c r="W133" i="9" s="1"/>
  <c r="Z133" i="9" s="1"/>
  <c r="D171" i="9" s="1"/>
  <c r="AN16" i="1"/>
  <c r="AA135" i="1"/>
  <c r="W126" i="9" s="1"/>
  <c r="Z126" i="9" s="1"/>
  <c r="D164" i="9" s="1"/>
  <c r="AN80" i="1"/>
  <c r="AA140" i="1"/>
  <c r="W131" i="9" s="1"/>
  <c r="Z131" i="9" s="1"/>
  <c r="D169" i="9" s="1"/>
  <c r="AJ13" i="1"/>
  <c r="W133" i="1"/>
  <c r="K124" i="9" s="1"/>
  <c r="N124" i="9" s="1"/>
  <c r="C162" i="9" s="1"/>
  <c r="AJ14" i="1"/>
  <c r="W134" i="1"/>
  <c r="K125" i="9" s="1"/>
  <c r="N125" i="9" s="1"/>
  <c r="C163" i="9" s="1"/>
  <c r="AJ71" i="1"/>
  <c r="W137" i="1"/>
  <c r="K128" i="9" s="1"/>
  <c r="N128" i="9" s="1"/>
  <c r="C166" i="9" s="1"/>
  <c r="W136" i="1"/>
  <c r="K127" i="9" s="1"/>
  <c r="N127" i="9" s="1"/>
  <c r="C165" i="9" s="1"/>
  <c r="AJ76" i="1"/>
  <c r="AJ93" i="1"/>
  <c r="W141" i="1"/>
  <c r="K132" i="9" s="1"/>
  <c r="N132" i="9" s="1"/>
  <c r="C170" i="9" s="1"/>
  <c r="AJ75" i="1"/>
  <c r="W138" i="1"/>
  <c r="K129" i="9" s="1"/>
  <c r="N129" i="9" s="1"/>
  <c r="C167" i="9" s="1"/>
  <c r="AJ111" i="1"/>
  <c r="W143" i="1"/>
  <c r="K134" i="9" s="1"/>
  <c r="N134" i="9" s="1"/>
  <c r="C172" i="9" s="1"/>
  <c r="AJ94" i="1"/>
  <c r="W142" i="1"/>
  <c r="K133" i="9" s="1"/>
  <c r="N133" i="9" s="1"/>
  <c r="C171" i="9" s="1"/>
  <c r="AJ16" i="1"/>
  <c r="W135" i="1"/>
  <c r="K126" i="9" s="1"/>
  <c r="N126" i="9" s="1"/>
  <c r="C164" i="9" s="1"/>
  <c r="AJ80" i="1"/>
  <c r="W140" i="1"/>
  <c r="K131" i="9" s="1"/>
  <c r="N131" i="9" s="1"/>
  <c r="C169" i="9" s="1"/>
  <c r="S138" i="1"/>
  <c r="T138" i="1" s="1"/>
  <c r="AC67" i="9" s="1"/>
  <c r="W134" i="9"/>
  <c r="Z134" i="9" s="1"/>
  <c r="D172" i="9" s="1"/>
  <c r="L143" i="1"/>
  <c r="AI112" i="1"/>
  <c r="AM112" i="1"/>
  <c r="O141" i="1"/>
  <c r="P141" i="1" s="1"/>
  <c r="Y70" i="9" s="1"/>
  <c r="AN49" i="1"/>
  <c r="AJ49" i="1"/>
  <c r="W123" i="9"/>
  <c r="Z123" i="9" s="1"/>
  <c r="D161" i="9" s="1"/>
  <c r="AF13" i="1"/>
  <c r="Q61" i="9"/>
  <c r="U61" i="9" s="1"/>
  <c r="C99" i="9" s="1"/>
  <c r="K123" i="9"/>
  <c r="N123" i="9" s="1"/>
  <c r="C161" i="9" s="1"/>
  <c r="Q69" i="9"/>
  <c r="U69" i="9" s="1"/>
  <c r="C107" i="9" s="1"/>
  <c r="Q63" i="9"/>
  <c r="U63" i="9" s="1"/>
  <c r="C101" i="9" s="1"/>
  <c r="W132" i="9"/>
  <c r="Z132" i="9" s="1"/>
  <c r="D170" i="9" s="1"/>
  <c r="Q70" i="9"/>
  <c r="U70" i="9" s="1"/>
  <c r="C108" i="9" s="1"/>
  <c r="L137" i="1"/>
  <c r="Q66" i="9"/>
  <c r="U66" i="9" s="1"/>
  <c r="C104" i="9" s="1"/>
  <c r="Q65" i="9"/>
  <c r="U65" i="9" s="1"/>
  <c r="C103" i="9" s="1"/>
  <c r="Q71" i="9"/>
  <c r="U71" i="9" s="1"/>
  <c r="C109" i="9" s="1"/>
  <c r="Q68" i="9"/>
  <c r="U68" i="9" s="1"/>
  <c r="C106" i="9" s="1"/>
  <c r="L135" i="1"/>
  <c r="Q64" i="9"/>
  <c r="U64" i="9" s="1"/>
  <c r="C102" i="9" s="1"/>
  <c r="Q62" i="9"/>
  <c r="U62" i="9" s="1"/>
  <c r="C100" i="9" s="1"/>
  <c r="W129" i="9"/>
  <c r="Z129" i="9" s="1"/>
  <c r="D167" i="9" s="1"/>
  <c r="Q67" i="9"/>
  <c r="U67" i="9" s="1"/>
  <c r="C105" i="9" s="1"/>
  <c r="S131" i="1"/>
  <c r="T131" i="1" s="1"/>
  <c r="AC60" i="9" s="1"/>
  <c r="Q60" i="9"/>
  <c r="U60" i="9" s="1"/>
  <c r="C98" i="9" s="1"/>
  <c r="S141" i="1"/>
  <c r="T141" i="1" s="1"/>
  <c r="AC70" i="9" s="1"/>
  <c r="O134" i="1"/>
  <c r="P134" i="1" s="1"/>
  <c r="Y63" i="9" s="1"/>
  <c r="AE99" i="1"/>
  <c r="O136" i="1"/>
  <c r="P136" i="1" s="1"/>
  <c r="Y65" i="9" s="1"/>
  <c r="L138" i="1"/>
  <c r="AF82" i="1"/>
  <c r="S136" i="1"/>
  <c r="T136" i="1" s="1"/>
  <c r="AC65" i="9" s="1"/>
  <c r="L134" i="1"/>
  <c r="L141" i="1"/>
  <c r="S134" i="1"/>
  <c r="T134" i="1" s="1"/>
  <c r="AC63" i="9" s="1"/>
  <c r="O138" i="1"/>
  <c r="P138" i="1" s="1"/>
  <c r="Y67" i="9" s="1"/>
  <c r="O131" i="1"/>
  <c r="P131" i="1" s="1"/>
  <c r="Y60" i="9" s="1"/>
  <c r="AF12" i="1"/>
  <c r="O143" i="1"/>
  <c r="P143" i="1" s="1"/>
  <c r="Y72" i="9" s="1"/>
  <c r="L140" i="1"/>
  <c r="S140" i="1"/>
  <c r="T140" i="1" s="1"/>
  <c r="AC69" i="9" s="1"/>
  <c r="AE12" i="1"/>
  <c r="L131" i="1"/>
  <c r="S143" i="1"/>
  <c r="T143" i="1" s="1"/>
  <c r="AC72" i="9" s="1"/>
  <c r="AE13" i="1"/>
  <c r="S142" i="1"/>
  <c r="T142" i="1" s="1"/>
  <c r="AC71" i="9" s="1"/>
  <c r="AC112" i="1"/>
  <c r="AA63" i="10" s="1"/>
  <c r="X76" i="10" s="1"/>
  <c r="AB76" i="10" s="1"/>
  <c r="K62" i="10"/>
  <c r="O135" i="1"/>
  <c r="P135" i="1" s="1"/>
  <c r="Y64" i="9" s="1"/>
  <c r="L142" i="1"/>
  <c r="O139" i="1"/>
  <c r="P139" i="1" s="1"/>
  <c r="Y68" i="9" s="1"/>
  <c r="L136" i="1"/>
  <c r="AD112" i="1"/>
  <c r="L145" i="1" s="1"/>
  <c r="S137" i="1"/>
  <c r="T137" i="1" s="1"/>
  <c r="AC66" i="9" s="1"/>
  <c r="AB112" i="1"/>
  <c r="O145" i="1" s="1"/>
  <c r="O140" i="1"/>
  <c r="P140" i="1" s="1"/>
  <c r="Y69" i="9" s="1"/>
  <c r="S139" i="1"/>
  <c r="T139" i="1" s="1"/>
  <c r="AC68" i="9" s="1"/>
  <c r="K144" i="1"/>
  <c r="L139" i="1"/>
  <c r="S135" i="1"/>
  <c r="T135" i="1" s="1"/>
  <c r="AC64" i="9" s="1"/>
  <c r="O137" i="1"/>
  <c r="P137" i="1" s="1"/>
  <c r="Y66" i="9" s="1"/>
  <c r="O142" i="1"/>
  <c r="P142" i="1" s="1"/>
  <c r="Y71" i="9" s="1"/>
  <c r="L133" i="1"/>
  <c r="AN112" i="1" l="1"/>
  <c r="AJ112" i="1"/>
  <c r="AB143" i="1"/>
  <c r="AF112" i="1"/>
  <c r="T145" i="1" s="1"/>
  <c r="X138" i="1"/>
  <c r="AB142" i="1"/>
  <c r="X143" i="1"/>
  <c r="AB132" i="1"/>
  <c r="X132" i="1"/>
  <c r="X131" i="1"/>
  <c r="AB141" i="1"/>
  <c r="X133" i="1"/>
  <c r="AB138" i="1"/>
  <c r="AB134" i="1"/>
  <c r="X74" i="10"/>
  <c r="AB74" i="10" s="1"/>
  <c r="X139" i="1"/>
  <c r="X141" i="1"/>
  <c r="X134" i="1"/>
  <c r="X142" i="1"/>
  <c r="AB140" i="1"/>
  <c r="AB135" i="1"/>
  <c r="AE112" i="1"/>
  <c r="P145" i="1" s="1"/>
  <c r="X140" i="1"/>
  <c r="X135" i="1"/>
  <c r="AB139" i="1"/>
  <c r="S145" i="1"/>
  <c r="AB131" i="1"/>
  <c r="AB133" i="1"/>
  <c r="X137" i="1"/>
  <c r="Z135" i="9"/>
  <c r="C142" i="9" s="1"/>
  <c r="L144" i="1"/>
  <c r="U73" i="9"/>
  <c r="C77" i="9" s="1"/>
  <c r="AB137" i="1"/>
  <c r="W135" i="9"/>
  <c r="AB37" i="9" s="1"/>
  <c r="AB38" i="9" s="1"/>
  <c r="Q73" i="9"/>
  <c r="H37" i="9" s="1"/>
  <c r="H38" i="9" s="1"/>
  <c r="O27" i="9" s="1"/>
  <c r="X136" i="1"/>
  <c r="Y73" i="9"/>
  <c r="C78" i="9" s="1"/>
  <c r="N135" i="9"/>
  <c r="C141" i="9" s="1"/>
  <c r="D141" i="9" s="1"/>
  <c r="W144" i="1"/>
  <c r="X145" i="1" s="1"/>
  <c r="AA61" i="10"/>
  <c r="X75" i="10" s="1"/>
  <c r="AB75" i="10" s="1"/>
  <c r="AB136" i="1"/>
  <c r="AA144" i="1"/>
  <c r="AB145" i="1" s="1"/>
  <c r="K135" i="9"/>
  <c r="W37" i="9" s="1"/>
  <c r="W38" i="9" s="1"/>
  <c r="O29" i="9" s="1"/>
  <c r="S144" i="1"/>
  <c r="T144" i="1" s="1"/>
  <c r="AC73" i="9"/>
  <c r="C79" i="9" s="1"/>
  <c r="O144" i="1"/>
  <c r="P144" i="1" s="1"/>
  <c r="W79" i="9" l="1"/>
  <c r="X144" i="1"/>
  <c r="M38" i="9"/>
  <c r="O28" i="9" s="1"/>
  <c r="AB144" i="1"/>
  <c r="C143" i="9"/>
  <c r="D143" i="9" s="1"/>
  <c r="D142" i="9"/>
  <c r="R38" i="9"/>
</calcChain>
</file>

<file path=xl/comments1.xml><?xml version="1.0" encoding="utf-8"?>
<comments xmlns="http://schemas.openxmlformats.org/spreadsheetml/2006/main">
  <authors>
    <author>本局</author>
  </authors>
  <commentList>
    <comment ref="C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黄色網掛けの欄に入力</t>
        </r>
      </text>
    </comment>
  </commentList>
</comments>
</file>

<file path=xl/sharedStrings.xml><?xml version="1.0" encoding="utf-8"?>
<sst xmlns="http://schemas.openxmlformats.org/spreadsheetml/2006/main" count="3073" uniqueCount="900">
  <si>
    <t>部門分類</t>
    <rPh sb="0" eb="2">
      <t>ブモン</t>
    </rPh>
    <rPh sb="2" eb="4">
      <t>ブンルイ</t>
    </rPh>
    <phoneticPr fontId="4"/>
  </si>
  <si>
    <t>01</t>
  </si>
  <si>
    <t>食用耕種農業</t>
  </si>
  <si>
    <t>02</t>
  </si>
  <si>
    <t>非食用耕種農業</t>
  </si>
  <si>
    <t>03</t>
  </si>
  <si>
    <t>畜産</t>
  </si>
  <si>
    <t>04</t>
  </si>
  <si>
    <t>農業サービス</t>
  </si>
  <si>
    <t>05</t>
  </si>
  <si>
    <t>林業</t>
  </si>
  <si>
    <t>06</t>
  </si>
  <si>
    <t>漁業</t>
  </si>
  <si>
    <t>07</t>
  </si>
  <si>
    <t>08</t>
  </si>
  <si>
    <t>09</t>
  </si>
  <si>
    <t>石炭・原油・天然ガス</t>
  </si>
  <si>
    <t>10</t>
  </si>
  <si>
    <t>11</t>
  </si>
  <si>
    <t>水産食料品</t>
  </si>
  <si>
    <t>12</t>
  </si>
  <si>
    <t>精穀・製粉</t>
  </si>
  <si>
    <t>13</t>
  </si>
  <si>
    <t>その他の食料品</t>
  </si>
  <si>
    <t>14</t>
  </si>
  <si>
    <t>飲料</t>
  </si>
  <si>
    <t>15</t>
  </si>
  <si>
    <t>16</t>
  </si>
  <si>
    <t>17</t>
  </si>
  <si>
    <t>繊維工業製品</t>
  </si>
  <si>
    <t>18</t>
  </si>
  <si>
    <t>衣服・その他の繊維製品</t>
  </si>
  <si>
    <t>19</t>
  </si>
  <si>
    <t>20</t>
  </si>
  <si>
    <t>家具・装備品</t>
  </si>
  <si>
    <t>21</t>
  </si>
  <si>
    <t>22</t>
  </si>
  <si>
    <t>紙加工品</t>
  </si>
  <si>
    <t>23</t>
  </si>
  <si>
    <t>印刷・製版・製本</t>
  </si>
  <si>
    <t>24</t>
  </si>
  <si>
    <t>化学肥料</t>
  </si>
  <si>
    <t>25</t>
  </si>
  <si>
    <t>無機化学工業製品</t>
  </si>
  <si>
    <t>26</t>
  </si>
  <si>
    <t>27</t>
  </si>
  <si>
    <t>28</t>
  </si>
  <si>
    <t>29</t>
  </si>
  <si>
    <t>医薬品</t>
  </si>
  <si>
    <t>30</t>
  </si>
  <si>
    <t>31</t>
  </si>
  <si>
    <t>32</t>
  </si>
  <si>
    <t>33</t>
  </si>
  <si>
    <t>プラスチック製品</t>
  </si>
  <si>
    <t>34</t>
  </si>
  <si>
    <t>ゴム製品</t>
  </si>
  <si>
    <t>35</t>
  </si>
  <si>
    <t>36</t>
  </si>
  <si>
    <t>ガラス・ガラス製品</t>
  </si>
  <si>
    <t>37</t>
  </si>
  <si>
    <t>セメント・セメント製品</t>
  </si>
  <si>
    <t>38</t>
  </si>
  <si>
    <t>陶磁器</t>
  </si>
  <si>
    <t>39</t>
  </si>
  <si>
    <t>その他の窯業・土石製品</t>
  </si>
  <si>
    <t>40</t>
  </si>
  <si>
    <t>銑鉄・粗鋼</t>
  </si>
  <si>
    <t>41</t>
  </si>
  <si>
    <t>鋼材</t>
  </si>
  <si>
    <t>42</t>
  </si>
  <si>
    <t>鋳鍛造品</t>
  </si>
  <si>
    <t>43</t>
  </si>
  <si>
    <t>その他の鉄鋼製品</t>
  </si>
  <si>
    <t>44</t>
  </si>
  <si>
    <t>非鉄金属製錬・精製</t>
  </si>
  <si>
    <t>45</t>
  </si>
  <si>
    <t>非鉄金属加工製品</t>
  </si>
  <si>
    <t>46</t>
  </si>
  <si>
    <t>建設・建築用金属製品</t>
  </si>
  <si>
    <t>47</t>
  </si>
  <si>
    <t>その他の金属製品</t>
  </si>
  <si>
    <t>48</t>
  </si>
  <si>
    <t>49</t>
  </si>
  <si>
    <t>50</t>
  </si>
  <si>
    <t>51</t>
  </si>
  <si>
    <t>52</t>
  </si>
  <si>
    <t>産業用電気機器</t>
  </si>
  <si>
    <t>53</t>
  </si>
  <si>
    <t>電子応用装置・電気計測器</t>
  </si>
  <si>
    <t>54</t>
  </si>
  <si>
    <t>55</t>
  </si>
  <si>
    <t>民生用電気機器</t>
  </si>
  <si>
    <t>56</t>
  </si>
  <si>
    <t>通信機械・同関連機器</t>
  </si>
  <si>
    <t>57</t>
  </si>
  <si>
    <t>58</t>
  </si>
  <si>
    <t>59</t>
  </si>
  <si>
    <t>その他の電子部品</t>
  </si>
  <si>
    <t>60</t>
  </si>
  <si>
    <t>自動車</t>
  </si>
  <si>
    <t>61</t>
  </si>
  <si>
    <t>62</t>
  </si>
  <si>
    <t>船舶・同修理</t>
  </si>
  <si>
    <t>63</t>
  </si>
  <si>
    <t>その他の輸送機械・同修理</t>
  </si>
  <si>
    <t>64</t>
  </si>
  <si>
    <t>65</t>
  </si>
  <si>
    <t>その他の製造工業製品</t>
  </si>
  <si>
    <t>66</t>
  </si>
  <si>
    <t>再生資源回収・加工処理</t>
  </si>
  <si>
    <t>67</t>
  </si>
  <si>
    <t>建築</t>
  </si>
  <si>
    <t>68</t>
  </si>
  <si>
    <t>建設補修</t>
  </si>
  <si>
    <t>69</t>
  </si>
  <si>
    <t>公共事業</t>
  </si>
  <si>
    <t>70</t>
  </si>
  <si>
    <t>その他の土木建設</t>
  </si>
  <si>
    <t>71</t>
  </si>
  <si>
    <t>電力</t>
  </si>
  <si>
    <t>72</t>
  </si>
  <si>
    <t>ガス・熱供給</t>
  </si>
  <si>
    <t>73</t>
  </si>
  <si>
    <t>水道</t>
  </si>
  <si>
    <t>74</t>
  </si>
  <si>
    <t>廃棄物処理</t>
  </si>
  <si>
    <t>75</t>
  </si>
  <si>
    <t>商業</t>
  </si>
  <si>
    <t>76</t>
  </si>
  <si>
    <t>金融・保険</t>
  </si>
  <si>
    <t>77</t>
  </si>
  <si>
    <t>不動産仲介及び賃貸</t>
  </si>
  <si>
    <t>78</t>
  </si>
  <si>
    <t>住宅賃貸料</t>
  </si>
  <si>
    <t>79</t>
  </si>
  <si>
    <t>住宅賃貸料（帰属家賃）</t>
  </si>
  <si>
    <t>80</t>
  </si>
  <si>
    <t>鉄道輸送</t>
  </si>
  <si>
    <t>81</t>
  </si>
  <si>
    <t>道路輸送</t>
  </si>
  <si>
    <t>82</t>
  </si>
  <si>
    <t>水運</t>
  </si>
  <si>
    <t>83</t>
  </si>
  <si>
    <t>航空輸送</t>
  </si>
  <si>
    <t>84</t>
  </si>
  <si>
    <t>貨物利用運送</t>
  </si>
  <si>
    <t>85</t>
  </si>
  <si>
    <t>倉庫</t>
  </si>
  <si>
    <t>86</t>
  </si>
  <si>
    <t>87</t>
  </si>
  <si>
    <t>通信</t>
  </si>
  <si>
    <t>88</t>
  </si>
  <si>
    <t>放送</t>
  </si>
  <si>
    <t>89</t>
  </si>
  <si>
    <t>情報サービス</t>
  </si>
  <si>
    <t>90</t>
  </si>
  <si>
    <t>インターネット附随サービス</t>
  </si>
  <si>
    <t>91</t>
  </si>
  <si>
    <t>92</t>
  </si>
  <si>
    <t>公務</t>
  </si>
  <si>
    <t>93</t>
  </si>
  <si>
    <t>教育</t>
  </si>
  <si>
    <t>94</t>
  </si>
  <si>
    <t>研究</t>
  </si>
  <si>
    <t>95</t>
  </si>
  <si>
    <t>96</t>
  </si>
  <si>
    <t>97</t>
  </si>
  <si>
    <t>介護</t>
  </si>
  <si>
    <t>98</t>
  </si>
  <si>
    <t>99</t>
  </si>
  <si>
    <t>広告</t>
  </si>
  <si>
    <t>100</t>
  </si>
  <si>
    <t>物品賃貸サービス</t>
  </si>
  <si>
    <t>101</t>
  </si>
  <si>
    <t>102</t>
  </si>
  <si>
    <t>その他の対事業所サービス</t>
  </si>
  <si>
    <t>103</t>
  </si>
  <si>
    <t>娯楽サービス</t>
  </si>
  <si>
    <t>104</t>
  </si>
  <si>
    <t>宿泊業</t>
  </si>
  <si>
    <t>洗濯・理容・美容・浴場業</t>
  </si>
  <si>
    <t>その他の対個人サービス</t>
  </si>
  <si>
    <t>事務用品</t>
  </si>
  <si>
    <t>分類不明</t>
  </si>
  <si>
    <t>内生部門計</t>
    <rPh sb="0" eb="2">
      <t>ナイセイ</t>
    </rPh>
    <rPh sb="2" eb="4">
      <t>ブモン</t>
    </rPh>
    <rPh sb="4" eb="5">
      <t>ケイ</t>
    </rPh>
    <phoneticPr fontId="3"/>
  </si>
  <si>
    <t>家計外消費支出</t>
    <rPh sb="0" eb="3">
      <t>カケイガイ</t>
    </rPh>
    <rPh sb="3" eb="5">
      <t>ショウヒ</t>
    </rPh>
    <rPh sb="5" eb="7">
      <t>シシュツ</t>
    </rPh>
    <phoneticPr fontId="3"/>
  </si>
  <si>
    <t>雇用者所得</t>
    <rPh sb="0" eb="3">
      <t>コヨウシャ</t>
    </rPh>
    <rPh sb="3" eb="5">
      <t>ショトク</t>
    </rPh>
    <phoneticPr fontId="3"/>
  </si>
  <si>
    <t>営業余剰</t>
    <rPh sb="0" eb="2">
      <t>エイギョウ</t>
    </rPh>
    <rPh sb="2" eb="4">
      <t>ヨジョウ</t>
    </rPh>
    <phoneticPr fontId="3"/>
  </si>
  <si>
    <t>資本減耗引当</t>
    <rPh sb="0" eb="2">
      <t>シホン</t>
    </rPh>
    <rPh sb="2" eb="4">
      <t>ゲンモウ</t>
    </rPh>
    <rPh sb="4" eb="6">
      <t>ヒキアテ</t>
    </rPh>
    <phoneticPr fontId="3"/>
  </si>
  <si>
    <t>資本減耗引当（社会資本等減耗分）</t>
    <rPh sb="0" eb="2">
      <t>シホン</t>
    </rPh>
    <rPh sb="2" eb="4">
      <t>ゲンモウ</t>
    </rPh>
    <rPh sb="4" eb="6">
      <t>ヒキアテ</t>
    </rPh>
    <rPh sb="7" eb="11">
      <t>シャカイシホン</t>
    </rPh>
    <rPh sb="11" eb="12">
      <t>トウ</t>
    </rPh>
    <rPh sb="12" eb="14">
      <t>ゲンモウ</t>
    </rPh>
    <rPh sb="14" eb="15">
      <t>ブン</t>
    </rPh>
    <phoneticPr fontId="3"/>
  </si>
  <si>
    <t>間接税（除関税）</t>
    <rPh sb="0" eb="3">
      <t>カンセツゼイ</t>
    </rPh>
    <rPh sb="4" eb="5">
      <t>ノゾ</t>
    </rPh>
    <rPh sb="5" eb="7">
      <t>カンゼイ</t>
    </rPh>
    <phoneticPr fontId="3"/>
  </si>
  <si>
    <t>（控除）経常補助金</t>
    <rPh sb="1" eb="3">
      <t>コウジョ</t>
    </rPh>
    <rPh sb="4" eb="6">
      <t>ケイジョウ</t>
    </rPh>
    <rPh sb="6" eb="9">
      <t>ホジョキン</t>
    </rPh>
    <phoneticPr fontId="3"/>
  </si>
  <si>
    <t>粗付加価値部門計</t>
    <rPh sb="0" eb="1">
      <t>ソ</t>
    </rPh>
    <rPh sb="1" eb="3">
      <t>フカ</t>
    </rPh>
    <rPh sb="3" eb="5">
      <t>カチ</t>
    </rPh>
    <rPh sb="5" eb="7">
      <t>ブモン</t>
    </rPh>
    <rPh sb="7" eb="8">
      <t>ケイ</t>
    </rPh>
    <phoneticPr fontId="3"/>
  </si>
  <si>
    <t>道内生産額</t>
    <rPh sb="0" eb="2">
      <t>ドウナイ</t>
    </rPh>
    <rPh sb="2" eb="5">
      <t>セイサンガク</t>
    </rPh>
    <phoneticPr fontId="3"/>
  </si>
  <si>
    <t>最終需要額</t>
    <rPh sb="0" eb="2">
      <t>サイシュウ</t>
    </rPh>
    <rPh sb="2" eb="5">
      <t>ジュヨウガク</t>
    </rPh>
    <phoneticPr fontId="4"/>
  </si>
  <si>
    <t>自給率</t>
    <rPh sb="0" eb="3">
      <t>ジキュウリツ</t>
    </rPh>
    <phoneticPr fontId="4"/>
  </si>
  <si>
    <t>直接効果</t>
    <rPh sb="0" eb="2">
      <t>チョクセツ</t>
    </rPh>
    <rPh sb="2" eb="4">
      <t>コウカ</t>
    </rPh>
    <phoneticPr fontId="4"/>
  </si>
  <si>
    <t>粗付加価値</t>
    <rPh sb="0" eb="3">
      <t>ソフカ</t>
    </rPh>
    <rPh sb="3" eb="5">
      <t>カチ</t>
    </rPh>
    <phoneticPr fontId="4"/>
  </si>
  <si>
    <t>1次</t>
    <rPh sb="1" eb="2">
      <t>ジ</t>
    </rPh>
    <phoneticPr fontId="4"/>
  </si>
  <si>
    <t>雇用者</t>
    <rPh sb="0" eb="3">
      <t>コヨウシャ</t>
    </rPh>
    <phoneticPr fontId="4"/>
  </si>
  <si>
    <t>消費性向</t>
    <rPh sb="0" eb="2">
      <t>ショウヒ</t>
    </rPh>
    <rPh sb="2" eb="4">
      <t>セイコウ</t>
    </rPh>
    <phoneticPr fontId="4"/>
  </si>
  <si>
    <t>消費誘発</t>
    <rPh sb="0" eb="2">
      <t>ショウヒ</t>
    </rPh>
    <rPh sb="2" eb="4">
      <t>ユウハツ</t>
    </rPh>
    <phoneticPr fontId="4"/>
  </si>
  <si>
    <t>消費</t>
    <rPh sb="0" eb="2">
      <t>ショウヒ</t>
    </rPh>
    <phoneticPr fontId="4"/>
  </si>
  <si>
    <t>誘発</t>
    <rPh sb="0" eb="2">
      <t>ユウハツ</t>
    </rPh>
    <phoneticPr fontId="4"/>
  </si>
  <si>
    <t>生産誘発</t>
    <rPh sb="0" eb="2">
      <t>セイサン</t>
    </rPh>
    <rPh sb="2" eb="4">
      <t>ユウハツ</t>
    </rPh>
    <phoneticPr fontId="4"/>
  </si>
  <si>
    <t>2次</t>
    <rPh sb="1" eb="2">
      <t>ジ</t>
    </rPh>
    <phoneticPr fontId="4"/>
  </si>
  <si>
    <t>粗付加</t>
    <rPh sb="0" eb="1">
      <t>アラ</t>
    </rPh>
    <rPh sb="1" eb="3">
      <t>フカ</t>
    </rPh>
    <phoneticPr fontId="4"/>
  </si>
  <si>
    <t>総合生産</t>
    <rPh sb="0" eb="2">
      <t>ソウゴウ</t>
    </rPh>
    <rPh sb="2" eb="4">
      <t>セイサン</t>
    </rPh>
    <phoneticPr fontId="4"/>
  </si>
  <si>
    <t>総合粗付加</t>
    <rPh sb="0" eb="2">
      <t>ソウゴウ</t>
    </rPh>
    <rPh sb="2" eb="5">
      <t>ソフカ</t>
    </rPh>
    <phoneticPr fontId="4"/>
  </si>
  <si>
    <t>価値誘発</t>
    <rPh sb="0" eb="2">
      <t>カチ</t>
    </rPh>
    <rPh sb="2" eb="4">
      <t>ユウハツ</t>
    </rPh>
    <phoneticPr fontId="4"/>
  </si>
  <si>
    <t>（単位：百万円）</t>
    <rPh sb="1" eb="3">
      <t>タンイ</t>
    </rPh>
    <rPh sb="4" eb="6">
      <t>ヒャクマン</t>
    </rPh>
    <rPh sb="6" eb="7">
      <t>エン</t>
    </rPh>
    <phoneticPr fontId="4"/>
  </si>
  <si>
    <t>(単位：百万円)</t>
    <rPh sb="1" eb="3">
      <t>タンイ</t>
    </rPh>
    <rPh sb="4" eb="6">
      <t>ヒャクマン</t>
    </rPh>
    <rPh sb="6" eb="7">
      <t>エン</t>
    </rPh>
    <phoneticPr fontId="4"/>
  </si>
  <si>
    <t>A</t>
    <phoneticPr fontId="4"/>
  </si>
  <si>
    <t>B</t>
    <phoneticPr fontId="4"/>
  </si>
  <si>
    <t>投入係数表</t>
    <rPh sb="0" eb="2">
      <t>トウニュウ</t>
    </rPh>
    <rPh sb="2" eb="5">
      <t>ケイスウヒョウ</t>
    </rPh>
    <phoneticPr fontId="7"/>
  </si>
  <si>
    <t>化　　　学</t>
  </si>
  <si>
    <t>その他の</t>
  </si>
  <si>
    <t>電子応用</t>
  </si>
  <si>
    <t>再生資源</t>
  </si>
  <si>
    <t>食　　　用</t>
  </si>
  <si>
    <t>非 食 用</t>
  </si>
  <si>
    <t>石炭・原油</t>
  </si>
  <si>
    <t>水　産</t>
  </si>
  <si>
    <t>繊維工業</t>
  </si>
  <si>
    <t>家具・</t>
  </si>
  <si>
    <t>無機化学</t>
  </si>
  <si>
    <t>有機化学</t>
  </si>
  <si>
    <t>最終製品</t>
  </si>
  <si>
    <t>プラスチック</t>
  </si>
  <si>
    <t>セ メ ン ト ・</t>
  </si>
  <si>
    <t>窯　業　・</t>
  </si>
  <si>
    <t>非鉄金属</t>
  </si>
  <si>
    <t>サービス</t>
  </si>
  <si>
    <t>装置・電気</t>
  </si>
  <si>
    <t>通信機械・</t>
  </si>
  <si>
    <t>自動車部品</t>
  </si>
  <si>
    <t>船舶・</t>
  </si>
  <si>
    <t>輸送機械</t>
  </si>
  <si>
    <t>製造工業</t>
  </si>
  <si>
    <t>回　収　・</t>
  </si>
  <si>
    <t>ガ ス ・</t>
  </si>
  <si>
    <t>不動産仲介</t>
  </si>
  <si>
    <t>情　　報</t>
  </si>
  <si>
    <t>インターネット</t>
  </si>
  <si>
    <t>物品賃貸</t>
  </si>
  <si>
    <t>対事業所</t>
  </si>
  <si>
    <t>対 個 人</t>
  </si>
  <si>
    <t>内生部門</t>
    <rPh sb="0" eb="2">
      <t>ナイセイ</t>
    </rPh>
    <rPh sb="2" eb="4">
      <t>ブモン</t>
    </rPh>
    <phoneticPr fontId="7"/>
  </si>
  <si>
    <t>耕種農業</t>
  </si>
  <si>
    <t>畜　産</t>
  </si>
  <si>
    <t>林　業</t>
  </si>
  <si>
    <t>漁　業</t>
  </si>
  <si>
    <t>・天然ガス</t>
  </si>
  <si>
    <t>食料品</t>
  </si>
  <si>
    <t>飲　料</t>
  </si>
  <si>
    <t>繊維製品</t>
  </si>
  <si>
    <t>木製品</t>
  </si>
  <si>
    <t>装備品</t>
  </si>
  <si>
    <t>製版・製本</t>
  </si>
  <si>
    <t>工業製品</t>
  </si>
  <si>
    <t>製　　　　品</t>
  </si>
  <si>
    <t>ガラス製品</t>
  </si>
  <si>
    <t>セメント製品</t>
  </si>
  <si>
    <t>土石製品</t>
  </si>
  <si>
    <t>鋼　材</t>
  </si>
  <si>
    <t>鉄鋼製品</t>
  </si>
  <si>
    <t>製錬・精製</t>
  </si>
  <si>
    <t>加工製品</t>
  </si>
  <si>
    <t>金属製品</t>
  </si>
  <si>
    <t>計測器</t>
  </si>
  <si>
    <t>同関連機器</t>
  </si>
  <si>
    <t>同修理</t>
  </si>
  <si>
    <t>・同修理</t>
  </si>
  <si>
    <t>製　　　品</t>
  </si>
  <si>
    <t>加工処理</t>
  </si>
  <si>
    <t>建　築</t>
  </si>
  <si>
    <t>土木建設</t>
  </si>
  <si>
    <t>電　力</t>
  </si>
  <si>
    <t>熱供給</t>
  </si>
  <si>
    <t>水　道</t>
  </si>
  <si>
    <t>商　業</t>
  </si>
  <si>
    <t>及 び 賃 貸</t>
  </si>
  <si>
    <t>（帰属家賃）</t>
  </si>
  <si>
    <t>水　運</t>
  </si>
  <si>
    <t>倉　庫</t>
  </si>
  <si>
    <t>通　信</t>
  </si>
  <si>
    <t>放　送</t>
  </si>
  <si>
    <t>公　務</t>
  </si>
  <si>
    <t>教　育</t>
  </si>
  <si>
    <t>研　究</t>
  </si>
  <si>
    <t>介　護</t>
  </si>
  <si>
    <t>機械修理</t>
  </si>
  <si>
    <t>・浴場業</t>
  </si>
  <si>
    <t>計</t>
    <rPh sb="0" eb="1">
      <t>ケイ</t>
    </rPh>
    <phoneticPr fontId="7"/>
  </si>
  <si>
    <t>内生部門計</t>
    <rPh sb="0" eb="2">
      <t>ナイセイ</t>
    </rPh>
    <rPh sb="2" eb="4">
      <t>ブモン</t>
    </rPh>
    <rPh sb="4" eb="5">
      <t>ケイ</t>
    </rPh>
    <phoneticPr fontId="7"/>
  </si>
  <si>
    <t>粗付加価値部門計</t>
    <rPh sb="0" eb="1">
      <t>ソ</t>
    </rPh>
    <rPh sb="1" eb="3">
      <t>フカ</t>
    </rPh>
    <rPh sb="3" eb="5">
      <t>カチ</t>
    </rPh>
    <rPh sb="5" eb="7">
      <t>ブモン</t>
    </rPh>
    <rPh sb="7" eb="8">
      <t>ケイ</t>
    </rPh>
    <phoneticPr fontId="7"/>
  </si>
  <si>
    <t>道内生産額</t>
    <rPh sb="0" eb="2">
      <t>ドウナイ</t>
    </rPh>
    <rPh sb="2" eb="5">
      <t>セイサンガク</t>
    </rPh>
    <phoneticPr fontId="7"/>
  </si>
  <si>
    <t>行　和</t>
    <rPh sb="0" eb="1">
      <t>ギョウ</t>
    </rPh>
    <rPh sb="2" eb="3">
      <t>ワ</t>
    </rPh>
    <phoneticPr fontId="7"/>
  </si>
  <si>
    <t>列和</t>
    <rPh sb="0" eb="1">
      <t>レツ</t>
    </rPh>
    <rPh sb="1" eb="2">
      <t>ワ</t>
    </rPh>
    <phoneticPr fontId="7"/>
  </si>
  <si>
    <t>行　和</t>
  </si>
  <si>
    <t>列和</t>
  </si>
  <si>
    <t>域内</t>
    <rPh sb="0" eb="2">
      <t>イキナイ</t>
    </rPh>
    <phoneticPr fontId="4"/>
  </si>
  <si>
    <t>最終需要</t>
    <rPh sb="0" eb="2">
      <t>サイシュウ</t>
    </rPh>
    <rPh sb="2" eb="4">
      <t>ジュヨウ</t>
    </rPh>
    <phoneticPr fontId="4"/>
  </si>
  <si>
    <t>平均消費性向</t>
    <rPh sb="0" eb="2">
      <t>ヘイキン</t>
    </rPh>
    <rPh sb="2" eb="4">
      <t>ショウヒ</t>
    </rPh>
    <rPh sb="4" eb="6">
      <t>セイコウ</t>
    </rPh>
    <phoneticPr fontId="2"/>
  </si>
  <si>
    <t>消費支出</t>
    <rPh sb="0" eb="2">
      <t>ショウヒ</t>
    </rPh>
    <rPh sb="2" eb="4">
      <t>シシュツ</t>
    </rPh>
    <phoneticPr fontId="2"/>
  </si>
  <si>
    <t>可処分所得</t>
    <rPh sb="0" eb="3">
      <t>カショブン</t>
    </rPh>
    <rPh sb="3" eb="5">
      <t>ショトク</t>
    </rPh>
    <phoneticPr fontId="2"/>
  </si>
  <si>
    <t>Ｈ１１平均</t>
    <rPh sb="3" eb="5">
      <t>ヘイキン</t>
    </rPh>
    <phoneticPr fontId="2"/>
  </si>
  <si>
    <t>Ｈ１２平均</t>
    <rPh sb="3" eb="5">
      <t>ヘイキン</t>
    </rPh>
    <phoneticPr fontId="2"/>
  </si>
  <si>
    <t>Ｈ１３平均</t>
    <rPh sb="3" eb="5">
      <t>ヘイキン</t>
    </rPh>
    <phoneticPr fontId="2"/>
  </si>
  <si>
    <t>Ｈ１４平均</t>
    <rPh sb="3" eb="5">
      <t>ヘイキン</t>
    </rPh>
    <phoneticPr fontId="2"/>
  </si>
  <si>
    <t>Ｈ１５平均</t>
    <rPh sb="3" eb="5">
      <t>ヘイキン</t>
    </rPh>
    <phoneticPr fontId="2"/>
  </si>
  <si>
    <t>Ｈ１６平均</t>
    <rPh sb="3" eb="5">
      <t>ヘイキン</t>
    </rPh>
    <phoneticPr fontId="2"/>
  </si>
  <si>
    <t>Ｈ１７平均</t>
    <rPh sb="3" eb="5">
      <t>ヘイキン</t>
    </rPh>
    <phoneticPr fontId="2"/>
  </si>
  <si>
    <t>Ｈ１８平均</t>
    <rPh sb="3" eb="5">
      <t>ヘイキン</t>
    </rPh>
    <phoneticPr fontId="2"/>
  </si>
  <si>
    <t>Ｈ１９平均</t>
    <rPh sb="3" eb="5">
      <t>ヘイキン</t>
    </rPh>
    <phoneticPr fontId="2"/>
  </si>
  <si>
    <t>Ｈ２０平均</t>
    <rPh sb="3" eb="5">
      <t>ヘイキン</t>
    </rPh>
    <phoneticPr fontId="2"/>
  </si>
  <si>
    <t>Ｈ２１平均</t>
    <rPh sb="3" eb="5">
      <t>ヘイキン</t>
    </rPh>
    <phoneticPr fontId="2"/>
  </si>
  <si>
    <t>Ｈ２２平均</t>
    <rPh sb="3" eb="5">
      <t>ヘイキン</t>
    </rPh>
    <phoneticPr fontId="2"/>
  </si>
  <si>
    <t>■平均消費性向</t>
    <rPh sb="1" eb="3">
      <t>ヘイキン</t>
    </rPh>
    <rPh sb="3" eb="5">
      <t>ショウヒ</t>
    </rPh>
    <rPh sb="5" eb="7">
      <t>セイコウ</t>
    </rPh>
    <phoneticPr fontId="2"/>
  </si>
  <si>
    <t>(単位：円)</t>
    <rPh sb="1" eb="3">
      <t>タンイ</t>
    </rPh>
    <rPh sb="4" eb="5">
      <t>エン</t>
    </rPh>
    <phoneticPr fontId="4"/>
  </si>
  <si>
    <t>出典：総務省「家計調査」・・・道統計課HP</t>
    <rPh sb="0" eb="2">
      <t>シュッテン</t>
    </rPh>
    <rPh sb="3" eb="6">
      <t>ソウムショウ</t>
    </rPh>
    <rPh sb="7" eb="9">
      <t>カケイ</t>
    </rPh>
    <rPh sb="9" eb="11">
      <t>チョウサ</t>
    </rPh>
    <rPh sb="15" eb="19">
      <t>ドウトウケイカ</t>
    </rPh>
    <phoneticPr fontId="2"/>
  </si>
  <si>
    <t xml:space="preserve">         年平均、２人以上世帯・勤労者世帯（農林漁家含む）の消費支出及び可処分所得</t>
    <rPh sb="9" eb="12">
      <t>ネンヘイキン</t>
    </rPh>
    <rPh sb="14" eb="17">
      <t>ニンイジョウ</t>
    </rPh>
    <rPh sb="17" eb="19">
      <t>セタイ</t>
    </rPh>
    <rPh sb="20" eb="23">
      <t>キンロウシャ</t>
    </rPh>
    <rPh sb="23" eb="25">
      <t>セタイ</t>
    </rPh>
    <rPh sb="26" eb="28">
      <t>ノウリン</t>
    </rPh>
    <rPh sb="28" eb="30">
      <t>リョウカ</t>
    </rPh>
    <rPh sb="30" eb="31">
      <t>フク</t>
    </rPh>
    <rPh sb="34" eb="36">
      <t>ショウヒ</t>
    </rPh>
    <rPh sb="36" eb="38">
      <t>シシュツ</t>
    </rPh>
    <rPh sb="38" eb="39">
      <t>オヨ</t>
    </rPh>
    <rPh sb="40" eb="43">
      <t>カショブン</t>
    </rPh>
    <rPh sb="43" eb="45">
      <t>ショトク</t>
    </rPh>
    <phoneticPr fontId="2"/>
  </si>
  <si>
    <t>C=A/B</t>
    <phoneticPr fontId="4"/>
  </si>
  <si>
    <t>R=B</t>
    <phoneticPr fontId="4"/>
  </si>
  <si>
    <t>S=Q×R</t>
    <phoneticPr fontId="4"/>
  </si>
  <si>
    <t>T=S×逆行列係数</t>
    <rPh sb="4" eb="7">
      <t>ギャクギョウレツ</t>
    </rPh>
    <rPh sb="7" eb="9">
      <t>ケイスウ</t>
    </rPh>
    <phoneticPr fontId="4"/>
  </si>
  <si>
    <t>平均</t>
    <rPh sb="0" eb="2">
      <t>ヘイキン</t>
    </rPh>
    <phoneticPr fontId="4"/>
  </si>
  <si>
    <t>Q=O×P</t>
    <phoneticPr fontId="4"/>
  </si>
  <si>
    <t>直接効果算定</t>
    <rPh sb="0" eb="2">
      <t>チョクセツ</t>
    </rPh>
    <rPh sb="2" eb="4">
      <t>コウカ</t>
    </rPh>
    <rPh sb="4" eb="6">
      <t>サンテイ</t>
    </rPh>
    <phoneticPr fontId="4"/>
  </si>
  <si>
    <t>トータル</t>
    <phoneticPr fontId="4"/>
  </si>
  <si>
    <t>総合</t>
    <rPh sb="0" eb="2">
      <t>ソウゴウ</t>
    </rPh>
    <phoneticPr fontId="4"/>
  </si>
  <si>
    <t>雇用者所得</t>
    <rPh sb="0" eb="3">
      <t>コヨウシャ</t>
    </rPh>
    <rPh sb="3" eb="5">
      <t>ショトク</t>
    </rPh>
    <phoneticPr fontId="4"/>
  </si>
  <si>
    <t>価値率</t>
    <phoneticPr fontId="4"/>
  </si>
  <si>
    <t>所得率</t>
    <phoneticPr fontId="4"/>
  </si>
  <si>
    <t>パターン</t>
    <phoneticPr fontId="4"/>
  </si>
  <si>
    <t>C=A×B</t>
    <phoneticPr fontId="4"/>
  </si>
  <si>
    <t>N</t>
    <phoneticPr fontId="4"/>
  </si>
  <si>
    <t>P</t>
    <phoneticPr fontId="4"/>
  </si>
  <si>
    <t>農業</t>
    <rPh sb="0" eb="2">
      <t>ノウギョウ</t>
    </rPh>
    <phoneticPr fontId="2"/>
  </si>
  <si>
    <t>林業</t>
    <rPh sb="0" eb="2">
      <t>リンギョウ</t>
    </rPh>
    <phoneticPr fontId="2"/>
  </si>
  <si>
    <t>漁業</t>
    <rPh sb="0" eb="2">
      <t>ギョギョウ</t>
    </rPh>
    <phoneticPr fontId="2"/>
  </si>
  <si>
    <t>鉱業</t>
    <rPh sb="0" eb="2">
      <t>コウギョウ</t>
    </rPh>
    <phoneticPr fontId="2"/>
  </si>
  <si>
    <t>製造業</t>
    <rPh sb="0" eb="3">
      <t>セイゾウギョウ</t>
    </rPh>
    <phoneticPr fontId="2"/>
  </si>
  <si>
    <t>建設業</t>
    <rPh sb="0" eb="3">
      <t>ケンセツギョウ</t>
    </rPh>
    <phoneticPr fontId="2"/>
  </si>
  <si>
    <t>電気・ガス・水道</t>
    <rPh sb="0" eb="2">
      <t>デンキ</t>
    </rPh>
    <rPh sb="6" eb="8">
      <t>スイドウ</t>
    </rPh>
    <phoneticPr fontId="2"/>
  </si>
  <si>
    <t>商業</t>
    <rPh sb="0" eb="2">
      <t>ショウギョウ</t>
    </rPh>
    <phoneticPr fontId="2"/>
  </si>
  <si>
    <t>金融・保険・不動産</t>
    <rPh sb="0" eb="2">
      <t>キンユウ</t>
    </rPh>
    <rPh sb="3" eb="5">
      <t>ホケン</t>
    </rPh>
    <rPh sb="6" eb="9">
      <t>フドウサン</t>
    </rPh>
    <phoneticPr fontId="2"/>
  </si>
  <si>
    <t>運輸・情報通信</t>
    <rPh sb="0" eb="2">
      <t>ウンユ</t>
    </rPh>
    <rPh sb="3" eb="5">
      <t>ジョウホウ</t>
    </rPh>
    <rPh sb="5" eb="7">
      <t>ツウシン</t>
    </rPh>
    <phoneticPr fontId="2"/>
  </si>
  <si>
    <t>公務</t>
    <rPh sb="0" eb="2">
      <t>コウム</t>
    </rPh>
    <phoneticPr fontId="2"/>
  </si>
  <si>
    <t>サービス業</t>
    <rPh sb="4" eb="5">
      <t>ギョウ</t>
    </rPh>
    <phoneticPr fontId="2"/>
  </si>
  <si>
    <t>分類不明</t>
    <rPh sb="0" eb="2">
      <t>ブンルイ</t>
    </rPh>
    <rPh sb="2" eb="4">
      <t>フメイ</t>
    </rPh>
    <phoneticPr fontId="2"/>
  </si>
  <si>
    <t>合計</t>
    <rPh sb="0" eb="2">
      <t>ゴウケイ</t>
    </rPh>
    <phoneticPr fontId="2"/>
  </si>
  <si>
    <t>(13部門)</t>
    <rPh sb="3" eb="5">
      <t>ブモン</t>
    </rPh>
    <phoneticPr fontId="4"/>
  </si>
  <si>
    <t>生産誘発額</t>
    <rPh sb="0" eb="2">
      <t>セイサン</t>
    </rPh>
    <rPh sb="2" eb="5">
      <t>ユウハツガク</t>
    </rPh>
    <phoneticPr fontId="4"/>
  </si>
  <si>
    <t>一次波及効果</t>
    <rPh sb="0" eb="2">
      <t>イチジ</t>
    </rPh>
    <rPh sb="2" eb="4">
      <t>ハキュウ</t>
    </rPh>
    <rPh sb="4" eb="6">
      <t>コウカ</t>
    </rPh>
    <phoneticPr fontId="4"/>
  </si>
  <si>
    <t>二次波及効果</t>
    <rPh sb="0" eb="2">
      <t>ニジ</t>
    </rPh>
    <rPh sb="2" eb="6">
      <t>ハキュウコウカ</t>
    </rPh>
    <phoneticPr fontId="4"/>
  </si>
  <si>
    <t>合計</t>
    <rPh sb="0" eb="2">
      <t>ゴウケイ</t>
    </rPh>
    <phoneticPr fontId="4"/>
  </si>
  <si>
    <t>粗付加価値誘発額</t>
    <rPh sb="0" eb="3">
      <t>ソフカ</t>
    </rPh>
    <rPh sb="3" eb="5">
      <t>カチ</t>
    </rPh>
    <rPh sb="5" eb="8">
      <t>ユウハツガク</t>
    </rPh>
    <phoneticPr fontId="4"/>
  </si>
  <si>
    <t>雇用者所得誘発効果</t>
    <rPh sb="0" eb="3">
      <t>コヨウシャ</t>
    </rPh>
    <rPh sb="3" eb="5">
      <t>ショトク</t>
    </rPh>
    <rPh sb="5" eb="7">
      <t>ユウハツ</t>
    </rPh>
    <rPh sb="7" eb="9">
      <t>コウカ</t>
    </rPh>
    <phoneticPr fontId="4"/>
  </si>
  <si>
    <t>(単位：百万円、人)</t>
    <rPh sb="1" eb="3">
      <t>タンイ</t>
    </rPh>
    <rPh sb="4" eb="6">
      <t>ヒャクマン</t>
    </rPh>
    <rPh sb="6" eb="7">
      <t>エン</t>
    </rPh>
    <rPh sb="8" eb="9">
      <t>ニン</t>
    </rPh>
    <phoneticPr fontId="4"/>
  </si>
  <si>
    <t>就業誘発係数</t>
    <rPh sb="0" eb="2">
      <t>シュウギョウ</t>
    </rPh>
    <rPh sb="2" eb="4">
      <t>ユウハツ</t>
    </rPh>
    <rPh sb="4" eb="6">
      <t>ケイスウ</t>
    </rPh>
    <phoneticPr fontId="4"/>
  </si>
  <si>
    <t>農</t>
    <rPh sb="0" eb="1">
      <t>ノウ</t>
    </rPh>
    <phoneticPr fontId="4"/>
  </si>
  <si>
    <t>林</t>
    <rPh sb="0" eb="1">
      <t>リン</t>
    </rPh>
    <phoneticPr fontId="4"/>
  </si>
  <si>
    <t>水</t>
    <rPh sb="0" eb="1">
      <t>スイ</t>
    </rPh>
    <phoneticPr fontId="4"/>
  </si>
  <si>
    <t>鉱</t>
    <rPh sb="0" eb="1">
      <t>コウ</t>
    </rPh>
    <phoneticPr fontId="4"/>
  </si>
  <si>
    <t>製</t>
    <rPh sb="0" eb="1">
      <t>セイ</t>
    </rPh>
    <phoneticPr fontId="4"/>
  </si>
  <si>
    <t>建</t>
    <rPh sb="0" eb="1">
      <t>ケン</t>
    </rPh>
    <phoneticPr fontId="4"/>
  </si>
  <si>
    <t>電</t>
    <rPh sb="0" eb="1">
      <t>デン</t>
    </rPh>
    <phoneticPr fontId="4"/>
  </si>
  <si>
    <t>卸</t>
    <rPh sb="0" eb="1">
      <t>オロシ</t>
    </rPh>
    <phoneticPr fontId="4"/>
  </si>
  <si>
    <t>金</t>
    <rPh sb="0" eb="1">
      <t>キン</t>
    </rPh>
    <phoneticPr fontId="4"/>
  </si>
  <si>
    <t>運</t>
    <rPh sb="0" eb="1">
      <t>ウン</t>
    </rPh>
    <phoneticPr fontId="4"/>
  </si>
  <si>
    <t>公</t>
    <rPh sb="0" eb="1">
      <t>コウ</t>
    </rPh>
    <phoneticPr fontId="4"/>
  </si>
  <si>
    <t>サ</t>
    <phoneticPr fontId="4"/>
  </si>
  <si>
    <t>分</t>
    <rPh sb="0" eb="1">
      <t>ブン</t>
    </rPh>
    <phoneticPr fontId="4"/>
  </si>
  <si>
    <t>水</t>
    <rPh sb="0" eb="1">
      <t>ミズ</t>
    </rPh>
    <phoneticPr fontId="4"/>
  </si>
  <si>
    <t>■就業誘発係数</t>
    <rPh sb="1" eb="3">
      <t>シュウギョウ</t>
    </rPh>
    <rPh sb="3" eb="5">
      <t>ユウハツ</t>
    </rPh>
    <rPh sb="5" eb="7">
      <t>ケイスウ</t>
    </rPh>
    <phoneticPr fontId="4"/>
  </si>
  <si>
    <t>小計</t>
    <rPh sb="0" eb="2">
      <t>ショウケイ</t>
    </rPh>
    <phoneticPr fontId="4"/>
  </si>
  <si>
    <t>産業連関表</t>
    <rPh sb="0" eb="2">
      <t>サンギョウ</t>
    </rPh>
    <rPh sb="2" eb="5">
      <t>レンカンヒョウ</t>
    </rPh>
    <phoneticPr fontId="4"/>
  </si>
  <si>
    <t>就業誘発人数</t>
    <rPh sb="0" eb="2">
      <t>シュウギョウ</t>
    </rPh>
    <rPh sb="2" eb="4">
      <t>ユウハツ</t>
    </rPh>
    <rPh sb="4" eb="6">
      <t>ニンズウ</t>
    </rPh>
    <phoneticPr fontId="4"/>
  </si>
  <si>
    <t>■雇用誘発係数</t>
    <rPh sb="1" eb="3">
      <t>コヨウ</t>
    </rPh>
    <rPh sb="3" eb="5">
      <t>ユウハツ</t>
    </rPh>
    <rPh sb="5" eb="7">
      <t>ケイスウ</t>
    </rPh>
    <phoneticPr fontId="4"/>
  </si>
  <si>
    <t>雇用誘発係数</t>
    <rPh sb="0" eb="2">
      <t>コヨウ</t>
    </rPh>
    <rPh sb="2" eb="4">
      <t>ユウハツ</t>
    </rPh>
    <rPh sb="4" eb="6">
      <t>ケイスウ</t>
    </rPh>
    <phoneticPr fontId="4"/>
  </si>
  <si>
    <t>・詳細別添資料のとおり。</t>
    <rPh sb="1" eb="3">
      <t>ショウサイ</t>
    </rPh>
    <rPh sb="3" eb="5">
      <t>ベッテン</t>
    </rPh>
    <rPh sb="5" eb="7">
      <t>シリョウ</t>
    </rPh>
    <phoneticPr fontId="4"/>
  </si>
  <si>
    <t>○　与件データとして与える最終需要額は、次により算定。</t>
    <rPh sb="2" eb="4">
      <t>ヨケン</t>
    </rPh>
    <rPh sb="10" eb="11">
      <t>アタ</t>
    </rPh>
    <rPh sb="13" eb="15">
      <t>サイシュウ</t>
    </rPh>
    <rPh sb="15" eb="18">
      <t>ジュヨウガク</t>
    </rPh>
    <rPh sb="20" eb="21">
      <t>ツギ</t>
    </rPh>
    <rPh sb="24" eb="26">
      <t>サンテイ</t>
    </rPh>
    <phoneticPr fontId="4"/>
  </si>
  <si>
    <t>○　１次生産誘発効果は、［I－(I－M－N)A］-1の均衡産出高モデルにより算出。</t>
    <rPh sb="3" eb="4">
      <t>ジ</t>
    </rPh>
    <rPh sb="4" eb="6">
      <t>セイサン</t>
    </rPh>
    <rPh sb="6" eb="8">
      <t>ユウハツ</t>
    </rPh>
    <rPh sb="8" eb="10">
      <t>コウカ</t>
    </rPh>
    <rPh sb="31" eb="32">
      <t>タカ</t>
    </rPh>
    <phoneticPr fontId="4"/>
  </si>
  <si>
    <t>○　各部門の就業(雇用)誘発効果は、産業別に次により算出。</t>
    <rPh sb="6" eb="8">
      <t>シュウギョウ</t>
    </rPh>
    <phoneticPr fontId="4"/>
  </si>
  <si>
    <t>○　２次誘発効果は、次のとおり算出。</t>
    <rPh sb="10" eb="11">
      <t>ツギ</t>
    </rPh>
    <rPh sb="15" eb="17">
      <t>サンシュツ</t>
    </rPh>
    <phoneticPr fontId="4"/>
  </si>
  <si>
    <t>・就業(雇用)誘発数＝生産誘発額（単位百万円）×就業(雇用)誘発係数</t>
    <phoneticPr fontId="4"/>
  </si>
  <si>
    <t xml:space="preserve"> </t>
    <phoneticPr fontId="4"/>
  </si>
  <si>
    <t>与件ﾃﾞｰﾀ</t>
    <rPh sb="0" eb="2">
      <t>ヨケン</t>
    </rPh>
    <phoneticPr fontId="4"/>
  </si>
  <si>
    <t>1次生産誘発効果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4"/>
  </si>
  <si>
    <t>2次生産誘発効果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4"/>
  </si>
  <si>
    <t>農　業</t>
    <rPh sb="0" eb="1">
      <t>ノウ</t>
    </rPh>
    <rPh sb="2" eb="3">
      <t>ギョウ</t>
    </rPh>
    <phoneticPr fontId="2"/>
  </si>
  <si>
    <t>林　業</t>
    <rPh sb="0" eb="1">
      <t>ハヤシ</t>
    </rPh>
    <rPh sb="2" eb="3">
      <t>ギョウ</t>
    </rPh>
    <phoneticPr fontId="2"/>
  </si>
  <si>
    <t>漁　業</t>
    <rPh sb="0" eb="1">
      <t>リョウ</t>
    </rPh>
    <rPh sb="2" eb="3">
      <t>ギョウ</t>
    </rPh>
    <phoneticPr fontId="2"/>
  </si>
  <si>
    <t>鉱　業</t>
    <rPh sb="0" eb="1">
      <t>コウ</t>
    </rPh>
    <rPh sb="2" eb="3">
      <t>ギョウ</t>
    </rPh>
    <phoneticPr fontId="2"/>
  </si>
  <si>
    <t>商　業</t>
    <rPh sb="0" eb="1">
      <t>ショウ</t>
    </rPh>
    <rPh sb="2" eb="3">
      <t>ギョウ</t>
    </rPh>
    <phoneticPr fontId="2"/>
  </si>
  <si>
    <t>公　務</t>
    <rPh sb="0" eb="1">
      <t>コウ</t>
    </rPh>
    <rPh sb="2" eb="3">
      <t>ツトム</t>
    </rPh>
    <phoneticPr fontId="2"/>
  </si>
  <si>
    <t>合　計</t>
    <rPh sb="0" eb="1">
      <t>ゴウ</t>
    </rPh>
    <rPh sb="2" eb="3">
      <t>ケイ</t>
    </rPh>
    <phoneticPr fontId="2"/>
  </si>
  <si>
    <t>1次生産
誘発効果</t>
    <rPh sb="1" eb="2">
      <t>ジ</t>
    </rPh>
    <rPh sb="2" eb="4">
      <t>セイサン</t>
    </rPh>
    <rPh sb="5" eb="7">
      <t>ユウハツ</t>
    </rPh>
    <rPh sb="7" eb="9">
      <t>コウカ</t>
    </rPh>
    <phoneticPr fontId="4"/>
  </si>
  <si>
    <t>2次生産
誘発効果</t>
    <rPh sb="1" eb="2">
      <t>ジ</t>
    </rPh>
    <rPh sb="2" eb="4">
      <t>セイサン</t>
    </rPh>
    <rPh sb="5" eb="7">
      <t>ユウハツ</t>
    </rPh>
    <rPh sb="7" eb="9">
      <t>コウカ</t>
    </rPh>
    <phoneticPr fontId="4"/>
  </si>
  <si>
    <t>合　計</t>
    <rPh sb="0" eb="1">
      <t>ゴウ</t>
    </rPh>
    <rPh sb="2" eb="3">
      <t>ケイ</t>
    </rPh>
    <phoneticPr fontId="4"/>
  </si>
  <si>
    <t>粗付加価値
誘発額</t>
    <rPh sb="0" eb="3">
      <t>ソフカ</t>
    </rPh>
    <rPh sb="3" eb="5">
      <t>カチ</t>
    </rPh>
    <rPh sb="6" eb="9">
      <t>ユウハツガク</t>
    </rPh>
    <phoneticPr fontId="4"/>
  </si>
  <si>
    <t>雇用者所得
誘発額</t>
    <rPh sb="0" eb="3">
      <t>コヨウシャ</t>
    </rPh>
    <rPh sb="3" eb="5">
      <t>ショトク</t>
    </rPh>
    <rPh sb="6" eb="9">
      <t>ユウハツガク</t>
    </rPh>
    <phoneticPr fontId="4"/>
  </si>
  <si>
    <t>(単位：億円)</t>
    <rPh sb="1" eb="3">
      <t>タンイ</t>
    </rPh>
    <rPh sb="4" eb="6">
      <t>オクエン</t>
    </rPh>
    <phoneticPr fontId="4"/>
  </si>
  <si>
    <t>分類</t>
    <rPh sb="0" eb="2">
      <t>ブンルイ</t>
    </rPh>
    <phoneticPr fontId="4"/>
  </si>
  <si>
    <t>漁</t>
    <rPh sb="0" eb="1">
      <t>リョウ</t>
    </rPh>
    <phoneticPr fontId="4"/>
  </si>
  <si>
    <t>商</t>
    <rPh sb="0" eb="1">
      <t>ショウ</t>
    </rPh>
    <phoneticPr fontId="4"/>
  </si>
  <si>
    <t>計</t>
    <rPh sb="0" eb="1">
      <t>ケイ</t>
    </rPh>
    <phoneticPr fontId="4"/>
  </si>
  <si>
    <t>左のうち雇用誘発人数※</t>
    <rPh sb="0" eb="1">
      <t>サ</t>
    </rPh>
    <rPh sb="4" eb="6">
      <t>コヨウ</t>
    </rPh>
    <rPh sb="6" eb="8">
      <t>ユウハツ</t>
    </rPh>
    <rPh sb="8" eb="10">
      <t>ニンズウ</t>
    </rPh>
    <phoneticPr fontId="4"/>
  </si>
  <si>
    <t>(単位：人/年)</t>
    <rPh sb="1" eb="3">
      <t>タンイ</t>
    </rPh>
    <rPh sb="4" eb="5">
      <t>ニン</t>
    </rPh>
    <rPh sb="6" eb="7">
      <t>ネン</t>
    </rPh>
    <phoneticPr fontId="4"/>
  </si>
  <si>
    <t>生産誘発額</t>
    <rPh sb="0" eb="2">
      <t>セイサン</t>
    </rPh>
    <rPh sb="2" eb="4">
      <t>ユウハツ</t>
    </rPh>
    <rPh sb="4" eb="5">
      <t>ガク</t>
    </rPh>
    <phoneticPr fontId="4"/>
  </si>
  <si>
    <t>雇用者所得誘発額</t>
    <rPh sb="0" eb="3">
      <t>コヨウシャ</t>
    </rPh>
    <rPh sb="3" eb="5">
      <t>ショトク</t>
    </rPh>
    <rPh sb="5" eb="8">
      <t>ユウハツガク</t>
    </rPh>
    <phoneticPr fontId="4"/>
  </si>
  <si>
    <t>雇用者誘発人数</t>
    <rPh sb="0" eb="3">
      <t>コヨウシャ</t>
    </rPh>
    <rPh sb="3" eb="5">
      <t>ユウハツ</t>
    </rPh>
    <rPh sb="5" eb="7">
      <t>ニンズウ</t>
    </rPh>
    <phoneticPr fontId="4"/>
  </si>
  <si>
    <t>(単位：億円、人/年)</t>
    <rPh sb="1" eb="3">
      <t>タンイ</t>
    </rPh>
    <rPh sb="4" eb="6">
      <t>オクエン</t>
    </rPh>
    <rPh sb="7" eb="8">
      <t>ニン</t>
    </rPh>
    <rPh sb="9" eb="10">
      <t>ネン</t>
    </rPh>
    <phoneticPr fontId="4"/>
  </si>
  <si>
    <t>人/年の新規就業を誘発</t>
    <rPh sb="0" eb="1">
      <t>ニン</t>
    </rPh>
    <rPh sb="2" eb="3">
      <t>ネン</t>
    </rPh>
    <rPh sb="4" eb="6">
      <t>シンキ</t>
    </rPh>
    <rPh sb="6" eb="8">
      <t>シュウギョウ</t>
    </rPh>
    <rPh sb="9" eb="11">
      <t>ユウハツ</t>
    </rPh>
    <phoneticPr fontId="4"/>
  </si>
  <si>
    <t>億円発生</t>
    <rPh sb="0" eb="2">
      <t>オクエン</t>
    </rPh>
    <rPh sb="2" eb="4">
      <t>ハッセイ</t>
    </rPh>
    <phoneticPr fontId="4"/>
  </si>
  <si>
    <t>■　GDPを</t>
    <phoneticPr fontId="4"/>
  </si>
  <si>
    <t>■　これにより、</t>
    <phoneticPr fontId="4"/>
  </si>
  <si>
    <t>■　生産誘発額</t>
    <rPh sb="2" eb="4">
      <t>セイサン</t>
    </rPh>
    <rPh sb="4" eb="7">
      <t>ユウハツガク</t>
    </rPh>
    <phoneticPr fontId="4"/>
  </si>
  <si>
    <t>（参考）</t>
    <rPh sb="1" eb="3">
      <t>サンコウ</t>
    </rPh>
    <phoneticPr fontId="4"/>
  </si>
  <si>
    <t>産業連関分析は、一つの経済モデルであって、その分析はある一定の仮定の下に行われています。</t>
    <rPh sb="0" eb="2">
      <t>サンギョウ</t>
    </rPh>
    <rPh sb="2" eb="4">
      <t>レンカン</t>
    </rPh>
    <rPh sb="4" eb="6">
      <t>ブンセキ</t>
    </rPh>
    <rPh sb="8" eb="9">
      <t>ヒト</t>
    </rPh>
    <rPh sb="11" eb="13">
      <t>ケイザイ</t>
    </rPh>
    <rPh sb="23" eb="25">
      <t>ブンセキ</t>
    </rPh>
    <rPh sb="28" eb="30">
      <t>イッテイ</t>
    </rPh>
    <rPh sb="31" eb="33">
      <t>カテイ</t>
    </rPh>
    <rPh sb="34" eb="35">
      <t>シタ</t>
    </rPh>
    <rPh sb="36" eb="37">
      <t>オコナ</t>
    </rPh>
    <phoneticPr fontId="4"/>
  </si>
  <si>
    <t>このため、以下のような点に留意してください。</t>
    <rPh sb="5" eb="7">
      <t>イカ</t>
    </rPh>
    <rPh sb="11" eb="12">
      <t>テン</t>
    </rPh>
    <rPh sb="13" eb="15">
      <t>リュウイ</t>
    </rPh>
    <phoneticPr fontId="4"/>
  </si>
  <si>
    <t>・１つの産業は、ただ１つの生産物を生産する。</t>
    <rPh sb="4" eb="6">
      <t>サンギョウ</t>
    </rPh>
    <rPh sb="13" eb="16">
      <t>セイサンブツ</t>
    </rPh>
    <rPh sb="17" eb="19">
      <t>セイサン</t>
    </rPh>
    <phoneticPr fontId="4"/>
  </si>
  <si>
    <t>・生産水準とその投入量は規模に関して一定（規模の経済性は無い）。</t>
    <rPh sb="1" eb="3">
      <t>セイサン</t>
    </rPh>
    <rPh sb="3" eb="5">
      <t>スイジュン</t>
    </rPh>
    <rPh sb="8" eb="11">
      <t>トウニュウリョウ</t>
    </rPh>
    <rPh sb="12" eb="14">
      <t>キボ</t>
    </rPh>
    <rPh sb="15" eb="16">
      <t>カン</t>
    </rPh>
    <rPh sb="18" eb="20">
      <t>イッテイ</t>
    </rPh>
    <rPh sb="21" eb="23">
      <t>キボ</t>
    </rPh>
    <rPh sb="24" eb="27">
      <t>ケイザイセイ</t>
    </rPh>
    <rPh sb="28" eb="29">
      <t>ナ</t>
    </rPh>
    <phoneticPr fontId="4"/>
  </si>
  <si>
    <t>・外部経済・外部不経済のような、各産業間への相互干渉は無い。</t>
    <rPh sb="1" eb="3">
      <t>ガイブ</t>
    </rPh>
    <rPh sb="3" eb="5">
      <t>ケイザイ</t>
    </rPh>
    <rPh sb="6" eb="8">
      <t>ガイブ</t>
    </rPh>
    <rPh sb="8" eb="11">
      <t>フケイザイ</t>
    </rPh>
    <rPh sb="16" eb="19">
      <t>カクサンギョウ</t>
    </rPh>
    <rPh sb="19" eb="20">
      <t>カン</t>
    </rPh>
    <rPh sb="22" eb="24">
      <t>ソウゴ</t>
    </rPh>
    <rPh sb="24" eb="26">
      <t>カンショウ</t>
    </rPh>
    <rPh sb="27" eb="28">
      <t>ナ</t>
    </rPh>
    <phoneticPr fontId="4"/>
  </si>
  <si>
    <t>・投入係数は、短期的には変わらないものと仮定している。</t>
    <rPh sb="1" eb="3">
      <t>トウニュウ</t>
    </rPh>
    <rPh sb="3" eb="5">
      <t>ケイスウ</t>
    </rPh>
    <rPh sb="7" eb="10">
      <t>タンキテキ</t>
    </rPh>
    <rPh sb="12" eb="13">
      <t>カ</t>
    </rPh>
    <rPh sb="20" eb="22">
      <t>カテイ</t>
    </rPh>
    <phoneticPr fontId="4"/>
  </si>
  <si>
    <t>・在庫調整などにより、波及が中断することはないものと仮定している。</t>
    <rPh sb="1" eb="3">
      <t>ザイコ</t>
    </rPh>
    <rPh sb="3" eb="5">
      <t>チョウセイ</t>
    </rPh>
    <rPh sb="11" eb="13">
      <t>ハキュウ</t>
    </rPh>
    <rPh sb="14" eb="16">
      <t>チュウダン</t>
    </rPh>
    <rPh sb="26" eb="28">
      <t>カテイ</t>
    </rPh>
    <phoneticPr fontId="4"/>
  </si>
  <si>
    <t>・いつ頃、どの産業に、どの程度の波及が及ぶかは分からないものと仮定している。</t>
    <rPh sb="3" eb="4">
      <t>ゴロ</t>
    </rPh>
    <rPh sb="7" eb="9">
      <t>サンギョウ</t>
    </rPh>
    <rPh sb="13" eb="15">
      <t>テイド</t>
    </rPh>
    <rPh sb="16" eb="18">
      <t>ハキュウ</t>
    </rPh>
    <rPh sb="19" eb="20">
      <t>オヨ</t>
    </rPh>
    <rPh sb="23" eb="24">
      <t>ワ</t>
    </rPh>
    <rPh sb="31" eb="33">
      <t>カテイ</t>
    </rPh>
    <phoneticPr fontId="4"/>
  </si>
  <si>
    <t>・就業(雇用)誘発人数は、時間外勤務の増減による雇用調整を考慮していない。</t>
    <rPh sb="1" eb="3">
      <t>シュウギョウ</t>
    </rPh>
    <rPh sb="4" eb="6">
      <t>コヨウ</t>
    </rPh>
    <rPh sb="7" eb="9">
      <t>ユウハツ</t>
    </rPh>
    <rPh sb="9" eb="11">
      <t>ニンズウ</t>
    </rPh>
    <rPh sb="13" eb="16">
      <t>ジカンガイ</t>
    </rPh>
    <rPh sb="16" eb="18">
      <t>キンム</t>
    </rPh>
    <rPh sb="19" eb="21">
      <t>ゾウゲン</t>
    </rPh>
    <rPh sb="24" eb="26">
      <t>コヨウ</t>
    </rPh>
    <rPh sb="26" eb="28">
      <t>チョウセイ</t>
    </rPh>
    <rPh sb="29" eb="31">
      <t>コウリョ</t>
    </rPh>
    <phoneticPr fontId="4"/>
  </si>
  <si>
    <t xml:space="preserve">・生産増加（直接及び１次効果）→雇用者所得増加 </t>
    <phoneticPr fontId="4"/>
  </si>
  <si>
    <t>　　→家計消費支出増加（新規最終需要の発生)　→生産増加（２次効果）</t>
    <phoneticPr fontId="4"/>
  </si>
  <si>
    <t>○　２次効果の消費ベクトルは、直接・１次誘発効果における雇用者所得誘発の額に北海道の</t>
    <rPh sb="38" eb="41">
      <t>ホッカイドウ</t>
    </rPh>
    <phoneticPr fontId="4"/>
  </si>
  <si>
    <t>　の民間消費支出パターンで分割し算出。</t>
    <phoneticPr fontId="4"/>
  </si>
  <si>
    <t>(注)四捨五入の関係で、内訳の合計と合計項目の値が一致しないことがある。</t>
    <rPh sb="1" eb="2">
      <t>チュウ</t>
    </rPh>
    <rPh sb="3" eb="7">
      <t>シシャゴニュウ</t>
    </rPh>
    <rPh sb="8" eb="10">
      <t>カンケイ</t>
    </rPh>
    <rPh sb="12" eb="14">
      <t>ウチワケ</t>
    </rPh>
    <rPh sb="15" eb="17">
      <t>ゴウケイ</t>
    </rPh>
    <rPh sb="18" eb="20">
      <t>ゴウケイ</t>
    </rPh>
    <rPh sb="20" eb="22">
      <t>コウモク</t>
    </rPh>
    <rPh sb="23" eb="24">
      <t>アタイ</t>
    </rPh>
    <rPh sb="25" eb="27">
      <t>イッチ</t>
    </rPh>
    <phoneticPr fontId="4"/>
  </si>
  <si>
    <t>-</t>
    <phoneticPr fontId="4"/>
  </si>
  <si>
    <t>　　を使用</t>
    <phoneticPr fontId="4"/>
  </si>
  <si>
    <t>　・　実体経済においては、生産に増減があった場合、一人あたりの就業時間を増減させる</t>
    <rPh sb="3" eb="5">
      <t>ジッタイ</t>
    </rPh>
    <rPh sb="5" eb="7">
      <t>ケイザイ</t>
    </rPh>
    <rPh sb="13" eb="15">
      <t>セイサン</t>
    </rPh>
    <rPh sb="16" eb="18">
      <t>ゾウゲン</t>
    </rPh>
    <rPh sb="22" eb="24">
      <t>バアイ</t>
    </rPh>
    <rPh sb="25" eb="27">
      <t>ヒトリ</t>
    </rPh>
    <rPh sb="31" eb="33">
      <t>シュウギョウ</t>
    </rPh>
    <rPh sb="33" eb="35">
      <t>ジカン</t>
    </rPh>
    <rPh sb="36" eb="38">
      <t>ゾウゲン</t>
    </rPh>
    <phoneticPr fontId="2"/>
  </si>
  <si>
    <t>　　ことで対応することも考えられるため、すぐに雇用の増減に結びつくわけではないこと</t>
    <rPh sb="5" eb="7">
      <t>タイオウ</t>
    </rPh>
    <rPh sb="12" eb="13">
      <t>カンガ</t>
    </rPh>
    <rPh sb="23" eb="25">
      <t>コヨウ</t>
    </rPh>
    <rPh sb="26" eb="28">
      <t>ゾウゲン</t>
    </rPh>
    <rPh sb="29" eb="30">
      <t>ムス</t>
    </rPh>
    <phoneticPr fontId="2"/>
  </si>
  <si>
    <t>　　に留意。</t>
    <phoneticPr fontId="4"/>
  </si>
  <si>
    <t>(注)端数処理の関係で、各項目の合計値と合計項目の値が一致しない場合がある。</t>
    <rPh sb="1" eb="2">
      <t>チュウ</t>
    </rPh>
    <rPh sb="3" eb="5">
      <t>ハスウ</t>
    </rPh>
    <rPh sb="5" eb="7">
      <t>ショリ</t>
    </rPh>
    <rPh sb="8" eb="10">
      <t>カンケイ</t>
    </rPh>
    <rPh sb="12" eb="15">
      <t>カクコウモク</t>
    </rPh>
    <rPh sb="16" eb="19">
      <t>ゴウケイチ</t>
    </rPh>
    <rPh sb="20" eb="22">
      <t>ゴウケイ</t>
    </rPh>
    <rPh sb="22" eb="24">
      <t>コウモク</t>
    </rPh>
    <rPh sb="25" eb="26">
      <t>アタイ</t>
    </rPh>
    <rPh sb="27" eb="29">
      <t>イッチ</t>
    </rPh>
    <rPh sb="32" eb="34">
      <t>バアイ</t>
    </rPh>
    <phoneticPr fontId="4"/>
  </si>
  <si>
    <t>　　同様に、他の表の値と一致しない場合がある。</t>
    <rPh sb="2" eb="4">
      <t>ドウヨウ</t>
    </rPh>
    <rPh sb="6" eb="7">
      <t>タ</t>
    </rPh>
    <rPh sb="8" eb="9">
      <t>ヒョウ</t>
    </rPh>
    <rPh sb="10" eb="11">
      <t>アタイ</t>
    </rPh>
    <rPh sb="12" eb="14">
      <t>イッチ</t>
    </rPh>
    <rPh sb="17" eb="19">
      <t>バアイ</t>
    </rPh>
    <phoneticPr fontId="4"/>
  </si>
  <si>
    <t>直接効果の</t>
    <rPh sb="0" eb="2">
      <t>チョクセツ</t>
    </rPh>
    <rPh sb="2" eb="4">
      <t>コウカ</t>
    </rPh>
    <phoneticPr fontId="4"/>
  </si>
  <si>
    <t>生産波及額</t>
    <rPh sb="0" eb="2">
      <t>セイサン</t>
    </rPh>
    <rPh sb="2" eb="4">
      <t>ハキュウ</t>
    </rPh>
    <rPh sb="4" eb="5">
      <t>ガク</t>
    </rPh>
    <phoneticPr fontId="4"/>
  </si>
  <si>
    <t>一次波及効果算定</t>
    <rPh sb="0" eb="2">
      <t>イチジ</t>
    </rPh>
    <rPh sb="2" eb="4">
      <t>ハキュウ</t>
    </rPh>
    <rPh sb="4" eb="6">
      <t>コウカ</t>
    </rPh>
    <rPh sb="6" eb="8">
      <t>サンテイ</t>
    </rPh>
    <phoneticPr fontId="4"/>
  </si>
  <si>
    <t>民間</t>
    <rPh sb="0" eb="2">
      <t>ミンカン</t>
    </rPh>
    <phoneticPr fontId="4"/>
  </si>
  <si>
    <t>消費支出</t>
    <rPh sb="0" eb="2">
      <t>ショウヒ</t>
    </rPh>
    <rPh sb="2" eb="4">
      <t>シシュツ</t>
    </rPh>
    <phoneticPr fontId="4"/>
  </si>
  <si>
    <t>(与件データ)</t>
    <rPh sb="1" eb="3">
      <t>ヨケン</t>
    </rPh>
    <phoneticPr fontId="4"/>
  </si>
  <si>
    <t>直接効果</t>
    <rPh sb="0" eb="2">
      <t>チョクセツ</t>
    </rPh>
    <rPh sb="2" eb="4">
      <t>コウカ</t>
    </rPh>
    <phoneticPr fontId="4"/>
  </si>
  <si>
    <t>投入係数</t>
    <rPh sb="0" eb="2">
      <t>トウニュウ</t>
    </rPh>
    <rPh sb="2" eb="4">
      <t>ケイスウ</t>
    </rPh>
    <phoneticPr fontId="4"/>
  </si>
  <si>
    <t>B　自給率</t>
    <rPh sb="2" eb="5">
      <t>ジキュウリツ</t>
    </rPh>
    <phoneticPr fontId="4"/>
  </si>
  <si>
    <t>N　平均消費性向</t>
    <rPh sb="2" eb="4">
      <t>ヘイキン</t>
    </rPh>
    <rPh sb="4" eb="6">
      <t>ショウヒ</t>
    </rPh>
    <rPh sb="6" eb="8">
      <t>セイコウ</t>
    </rPh>
    <phoneticPr fontId="4"/>
  </si>
  <si>
    <t>P　消費パターン</t>
    <rPh sb="2" eb="4">
      <t>ショウヒ</t>
    </rPh>
    <phoneticPr fontId="4"/>
  </si>
  <si>
    <t>Q　消費誘発</t>
    <rPh sb="2" eb="4">
      <t>ショウヒ</t>
    </rPh>
    <rPh sb="4" eb="6">
      <t>ユウハツ</t>
    </rPh>
    <phoneticPr fontId="4"/>
  </si>
  <si>
    <t>S　域内消費誘発</t>
    <rPh sb="2" eb="4">
      <t>イキナイ</t>
    </rPh>
    <rPh sb="4" eb="6">
      <t>ショウヒ</t>
    </rPh>
    <rPh sb="6" eb="8">
      <t>ユウハツ</t>
    </rPh>
    <phoneticPr fontId="4"/>
  </si>
  <si>
    <t>逆行列係数</t>
    <rPh sb="0" eb="3">
      <t>ギャクギョウレツ</t>
    </rPh>
    <rPh sb="3" eb="5">
      <t>ケイスウ</t>
    </rPh>
    <phoneticPr fontId="4"/>
  </si>
  <si>
    <t>１次生産波及効果</t>
    <rPh sb="1" eb="2">
      <t>ジ</t>
    </rPh>
    <rPh sb="2" eb="4">
      <t>セイサン</t>
    </rPh>
    <rPh sb="4" eb="8">
      <t>ハキュウコウカ</t>
    </rPh>
    <phoneticPr fontId="4"/>
  </si>
  <si>
    <t>２次生産波及効果</t>
    <rPh sb="1" eb="2">
      <t>ジ</t>
    </rPh>
    <rPh sb="2" eb="4">
      <t>セイサン</t>
    </rPh>
    <rPh sb="4" eb="8">
      <t>ハキュウコウカ</t>
    </rPh>
    <phoneticPr fontId="4"/>
  </si>
  <si>
    <t>C　域内直接効果</t>
    <rPh sb="2" eb="4">
      <t>イキナイ</t>
    </rPh>
    <rPh sb="4" eb="6">
      <t>チョクセツ</t>
    </rPh>
    <rPh sb="6" eb="8">
      <t>コウカ</t>
    </rPh>
    <phoneticPr fontId="4"/>
  </si>
  <si>
    <t>　  (需要増加額)(直接効果)</t>
  </si>
  <si>
    <t>１次波及効果分(＝M)</t>
    <rPh sb="1" eb="2">
      <t>ジ</t>
    </rPh>
    <rPh sb="2" eb="6">
      <t>ハキュウコウカ</t>
    </rPh>
    <rPh sb="6" eb="7">
      <t>ブン</t>
    </rPh>
    <phoneticPr fontId="4"/>
  </si>
  <si>
    <t>R　自給率(＝B)</t>
    <rPh sb="2" eb="5">
      <t>ジキュウリツ</t>
    </rPh>
    <phoneticPr fontId="4"/>
  </si>
  <si>
    <t xml:space="preserve">      (財貨及びサービスの需要額)</t>
    <phoneticPr fontId="4"/>
  </si>
  <si>
    <t xml:space="preserve">     (域内需要の増加額)</t>
    <phoneticPr fontId="4"/>
  </si>
  <si>
    <t>輸移入額</t>
    <phoneticPr fontId="4"/>
  </si>
  <si>
    <t xml:space="preserve">     (粗付加価値誘発額)</t>
    <phoneticPr fontId="4"/>
  </si>
  <si>
    <t>M　１次雇用者所得</t>
    <rPh sb="3" eb="4">
      <t>ジ</t>
    </rPh>
    <rPh sb="4" eb="7">
      <t>コヨウシャ</t>
    </rPh>
    <rPh sb="7" eb="9">
      <t>ショトク</t>
    </rPh>
    <phoneticPr fontId="4"/>
  </si>
  <si>
    <t xml:space="preserve">       (雇用者所得誘発額)</t>
    <phoneticPr fontId="4"/>
  </si>
  <si>
    <t xml:space="preserve"> 輸移入額</t>
  </si>
  <si>
    <t xml:space="preserve">      (一次波及効果)</t>
    <phoneticPr fontId="4"/>
  </si>
  <si>
    <t>T　２次生産誘発</t>
    <rPh sb="3" eb="4">
      <t>ジ</t>
    </rPh>
    <rPh sb="4" eb="6">
      <t>セイサン</t>
    </rPh>
    <rPh sb="6" eb="8">
      <t>ユウハツ</t>
    </rPh>
    <phoneticPr fontId="4"/>
  </si>
  <si>
    <t xml:space="preserve">     (二次波及効果)</t>
    <phoneticPr fontId="4"/>
  </si>
  <si>
    <t>U　２次粗付加価値</t>
    <rPh sb="3" eb="4">
      <t>ジ</t>
    </rPh>
    <rPh sb="4" eb="7">
      <t>ソフカ</t>
    </rPh>
    <rPh sb="7" eb="9">
      <t>カチ</t>
    </rPh>
    <phoneticPr fontId="4"/>
  </si>
  <si>
    <t xml:space="preserve">      (粗付加価値誘発額)</t>
    <phoneticPr fontId="4"/>
  </si>
  <si>
    <t>V　２次雇用者所得</t>
    <rPh sb="3" eb="4">
      <t>ジ</t>
    </rPh>
    <rPh sb="4" eb="7">
      <t>コヨウシャ</t>
    </rPh>
    <rPh sb="7" eb="9">
      <t>ショトク</t>
    </rPh>
    <phoneticPr fontId="4"/>
  </si>
  <si>
    <t xml:space="preserve">     (雇用者所得誘発額)</t>
    <phoneticPr fontId="4"/>
  </si>
  <si>
    <t>D</t>
    <phoneticPr fontId="4"/>
  </si>
  <si>
    <t>E=C×D</t>
    <phoneticPr fontId="4"/>
  </si>
  <si>
    <t>F</t>
    <phoneticPr fontId="4"/>
  </si>
  <si>
    <t>H=C×投入係数</t>
    <rPh sb="4" eb="6">
      <t>トウニュウ</t>
    </rPh>
    <rPh sb="6" eb="8">
      <t>ケイスウ</t>
    </rPh>
    <phoneticPr fontId="4"/>
  </si>
  <si>
    <t>I=B</t>
    <phoneticPr fontId="4"/>
  </si>
  <si>
    <t>G=C×F</t>
    <phoneticPr fontId="4"/>
  </si>
  <si>
    <t>J=H×I</t>
    <phoneticPr fontId="4"/>
  </si>
  <si>
    <t>K=J×逆行列係数</t>
    <rPh sb="4" eb="7">
      <t>ギャクギョウレツ</t>
    </rPh>
    <phoneticPr fontId="4"/>
  </si>
  <si>
    <t>L=D×K</t>
    <phoneticPr fontId="4"/>
  </si>
  <si>
    <t>M=F×K</t>
    <phoneticPr fontId="4"/>
  </si>
  <si>
    <t>O=(G+M)×N</t>
    <phoneticPr fontId="4"/>
  </si>
  <si>
    <t>U=D×T</t>
    <phoneticPr fontId="4"/>
  </si>
  <si>
    <t>V=F×T</t>
    <phoneticPr fontId="4"/>
  </si>
  <si>
    <t>W=C+K+T</t>
    <phoneticPr fontId="4"/>
  </si>
  <si>
    <t>Ｘ=E+L+U</t>
    <phoneticPr fontId="4"/>
  </si>
  <si>
    <t>Y=G+M+V</t>
    <phoneticPr fontId="4"/>
  </si>
  <si>
    <t>２次波及効果算定</t>
    <rPh sb="1" eb="2">
      <t>ジ</t>
    </rPh>
    <rPh sb="2" eb="6">
      <t>ハキュウコウカ</t>
    </rPh>
    <rPh sb="6" eb="8">
      <t>サンテイ</t>
    </rPh>
    <phoneticPr fontId="4"/>
  </si>
  <si>
    <t>Check=0</t>
    <phoneticPr fontId="4"/>
  </si>
  <si>
    <t>サ</t>
    <phoneticPr fontId="4"/>
  </si>
  <si>
    <t>Check</t>
    <phoneticPr fontId="4"/>
  </si>
  <si>
    <t>(注)1 四捨五入の関係で、内訳の合計と合計項目の値が一致しないことがある。</t>
    <rPh sb="1" eb="2">
      <t>チュウ</t>
    </rPh>
    <rPh sb="5" eb="9">
      <t>シシャゴニュウ</t>
    </rPh>
    <rPh sb="10" eb="12">
      <t>カンケイ</t>
    </rPh>
    <rPh sb="14" eb="16">
      <t>ウチワケ</t>
    </rPh>
    <rPh sb="17" eb="19">
      <t>ゴウケイ</t>
    </rPh>
    <rPh sb="20" eb="22">
      <t>ゴウケイ</t>
    </rPh>
    <rPh sb="22" eb="24">
      <t>コウモク</t>
    </rPh>
    <rPh sb="25" eb="26">
      <t>アタイ</t>
    </rPh>
    <rPh sb="27" eb="29">
      <t>イッチ</t>
    </rPh>
    <phoneticPr fontId="4"/>
  </si>
  <si>
    <t>左のうち雇用誘発人数(就業者-個人事業主、無給家族従業者）</t>
    <rPh sb="0" eb="1">
      <t>サ</t>
    </rPh>
    <rPh sb="4" eb="6">
      <t>コヨウ</t>
    </rPh>
    <rPh sb="6" eb="8">
      <t>ユウハツ</t>
    </rPh>
    <rPh sb="8" eb="10">
      <t>ニンズウ</t>
    </rPh>
    <rPh sb="11" eb="14">
      <t>シュウギョウシャ</t>
    </rPh>
    <rPh sb="15" eb="17">
      <t>コジン</t>
    </rPh>
    <rPh sb="17" eb="20">
      <t>ジギョウヌシ</t>
    </rPh>
    <rPh sb="21" eb="23">
      <t>ムキュウ</t>
    </rPh>
    <rPh sb="23" eb="25">
      <t>カゾク</t>
    </rPh>
    <rPh sb="25" eb="28">
      <t>ジュウギョウシャ</t>
    </rPh>
    <phoneticPr fontId="4"/>
  </si>
  <si>
    <r>
      <t>億円押し上げ</t>
    </r>
    <r>
      <rPr>
        <vertAlign val="superscript"/>
        <sz val="16"/>
        <color theme="1"/>
        <rFont val="HG丸ｺﾞｼｯｸM-PRO"/>
        <family val="3"/>
        <charset val="128"/>
      </rPr>
      <t>(注)</t>
    </r>
    <rPh sb="0" eb="2">
      <t>オクエン</t>
    </rPh>
    <rPh sb="2" eb="3">
      <t>オ</t>
    </rPh>
    <rPh sb="4" eb="5">
      <t>ア</t>
    </rPh>
    <phoneticPr fontId="4"/>
  </si>
  <si>
    <t>※雇用者数は、就業者数から個人事業主及び無給家族従業者を除くもの。</t>
    <rPh sb="1" eb="4">
      <t>コヨウシャ</t>
    </rPh>
    <rPh sb="4" eb="5">
      <t>スウ</t>
    </rPh>
    <rPh sb="7" eb="10">
      <t>シュウギョウシャ</t>
    </rPh>
    <rPh sb="10" eb="11">
      <t>スウ</t>
    </rPh>
    <rPh sb="13" eb="15">
      <t>コジン</t>
    </rPh>
    <rPh sb="15" eb="18">
      <t>ジギョウヌシ</t>
    </rPh>
    <rPh sb="18" eb="19">
      <t>オヨ</t>
    </rPh>
    <rPh sb="20" eb="22">
      <t>ムキュウ</t>
    </rPh>
    <rPh sb="22" eb="24">
      <t>カゾク</t>
    </rPh>
    <rPh sb="24" eb="27">
      <t>ジュウギョウシャ</t>
    </rPh>
    <rPh sb="28" eb="29">
      <t>ノゾ</t>
    </rPh>
    <phoneticPr fontId="4"/>
  </si>
  <si>
    <t>(注)ただし、家計外消費を含む</t>
    <phoneticPr fontId="4"/>
  </si>
  <si>
    <t>生産誘発額</t>
    <rPh sb="0" eb="2">
      <t>セイサン</t>
    </rPh>
    <rPh sb="2" eb="5">
      <t>ユウハツガク</t>
    </rPh>
    <phoneticPr fontId="4"/>
  </si>
  <si>
    <t>粗付加価値
誘発額</t>
    <rPh sb="0" eb="3">
      <t>ソフカ</t>
    </rPh>
    <rPh sb="3" eb="5">
      <t>カチ</t>
    </rPh>
    <rPh sb="6" eb="9">
      <t>ユウハツガク</t>
    </rPh>
    <phoneticPr fontId="4"/>
  </si>
  <si>
    <t>雇用者所得
誘発額</t>
    <rPh sb="0" eb="3">
      <t>コヨウシャ</t>
    </rPh>
    <rPh sb="3" eb="5">
      <t>ショトク</t>
    </rPh>
    <rPh sb="6" eb="9">
      <t>ユウハツガク</t>
    </rPh>
    <phoneticPr fontId="4"/>
  </si>
  <si>
    <t>直接効果</t>
    <rPh sb="0" eb="2">
      <t>チョクセツ</t>
    </rPh>
    <rPh sb="2" eb="4">
      <t>コウカ</t>
    </rPh>
    <phoneticPr fontId="4"/>
  </si>
  <si>
    <t>サ</t>
  </si>
  <si>
    <t>就業誘発人数</t>
    <rPh sb="0" eb="2">
      <t>シュウギョウ</t>
    </rPh>
    <rPh sb="2" eb="4">
      <t>ユウハツ</t>
    </rPh>
    <rPh sb="4" eb="6">
      <t>ニンズウ</t>
    </rPh>
    <phoneticPr fontId="4"/>
  </si>
  <si>
    <t>雇用誘発人数</t>
    <rPh sb="0" eb="2">
      <t>コヨウ</t>
    </rPh>
    <rPh sb="2" eb="4">
      <t>ユウハツ</t>
    </rPh>
    <rPh sb="4" eb="6">
      <t>ニンズウ</t>
    </rPh>
    <phoneticPr fontId="4"/>
  </si>
  <si>
    <t>左のうち
雇用誘発人数</t>
    <rPh sb="0" eb="1">
      <t>サ</t>
    </rPh>
    <rPh sb="5" eb="7">
      <t>コヨウ</t>
    </rPh>
    <rPh sb="7" eb="9">
      <t>ユウハツ</t>
    </rPh>
    <rPh sb="9" eb="11">
      <t>ニンズウ</t>
    </rPh>
    <phoneticPr fontId="4"/>
  </si>
  <si>
    <t>差</t>
    <rPh sb="0" eb="1">
      <t>サ</t>
    </rPh>
    <phoneticPr fontId="4"/>
  </si>
  <si>
    <t>雇用者</t>
    <rPh sb="0" eb="3">
      <t>コヨウシャ</t>
    </rPh>
    <phoneticPr fontId="4"/>
  </si>
  <si>
    <t>その他</t>
    <rPh sb="2" eb="3">
      <t>タ</t>
    </rPh>
    <phoneticPr fontId="4"/>
  </si>
  <si>
    <t>１次生産誘発効果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4"/>
  </si>
  <si>
    <t>２次生産誘発効果</t>
    <rPh sb="1" eb="2">
      <t>ジ</t>
    </rPh>
    <rPh sb="2" eb="4">
      <t>セイサン</t>
    </rPh>
    <rPh sb="4" eb="6">
      <t>ユウハツ</t>
    </rPh>
    <rPh sb="6" eb="8">
      <t>コウカ</t>
    </rPh>
    <phoneticPr fontId="4"/>
  </si>
  <si>
    <t>A　最終需要額(与件ﾃﾞｰﾀ)</t>
    <rPh sb="2" eb="4">
      <t>サイシュウ</t>
    </rPh>
    <rPh sb="4" eb="6">
      <t>ジュヨウ</t>
    </rPh>
    <rPh sb="6" eb="7">
      <t>ガク</t>
    </rPh>
    <rPh sb="8" eb="10">
      <t>ヨケン</t>
    </rPh>
    <phoneticPr fontId="4"/>
  </si>
  <si>
    <t>うち家計外消費</t>
    <rPh sb="2" eb="5">
      <t>カケイガイ</t>
    </rPh>
    <rPh sb="5" eb="7">
      <t>ショウヒ</t>
    </rPh>
    <phoneticPr fontId="4"/>
  </si>
  <si>
    <t>うち付加価値</t>
    <rPh sb="2" eb="4">
      <t>フカ</t>
    </rPh>
    <rPh sb="4" eb="6">
      <t>カチ</t>
    </rPh>
    <phoneticPr fontId="4"/>
  </si>
  <si>
    <t>O　民間消費支出</t>
    <rPh sb="2" eb="4">
      <t>ミンカン</t>
    </rPh>
    <rPh sb="4" eb="6">
      <t>ショウヒ</t>
    </rPh>
    <rPh sb="6" eb="8">
      <t>シシュツ</t>
    </rPh>
    <phoneticPr fontId="4"/>
  </si>
  <si>
    <t>　　(消費支出の増加額)</t>
    <phoneticPr fontId="4"/>
  </si>
  <si>
    <t>H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4"/>
  </si>
  <si>
    <t>K　雇用者
     所得率</t>
    <rPh sb="2" eb="5">
      <t>コヨウシャ</t>
    </rPh>
    <rPh sb="11" eb="14">
      <t>ショトクリツ</t>
    </rPh>
    <phoneticPr fontId="4"/>
  </si>
  <si>
    <t>D　粗付加
     価値率</t>
    <rPh sb="2" eb="3">
      <t>アラ</t>
    </rPh>
    <rPh sb="3" eb="5">
      <t>フカ</t>
    </rPh>
    <rPh sb="11" eb="13">
      <t>カチ</t>
    </rPh>
    <rPh sb="13" eb="14">
      <t>リツ</t>
    </rPh>
    <phoneticPr fontId="4"/>
  </si>
  <si>
    <t>F　雇用者
     所得率</t>
    <rPh sb="2" eb="5">
      <t>コヨウシャ</t>
    </rPh>
    <rPh sb="11" eb="14">
      <t>ショトクリツ</t>
    </rPh>
    <phoneticPr fontId="4"/>
  </si>
  <si>
    <t>E　直接効果粗付加価値</t>
    <rPh sb="2" eb="4">
      <t>チョクセツ</t>
    </rPh>
    <rPh sb="4" eb="6">
      <t>コウカ</t>
    </rPh>
    <rPh sb="6" eb="9">
      <t>ソフカ</t>
    </rPh>
    <rPh sb="9" eb="11">
      <t>カチ</t>
    </rPh>
    <phoneticPr fontId="4"/>
  </si>
  <si>
    <t>※G 直接効果雇用者所得</t>
    <phoneticPr fontId="4"/>
  </si>
  <si>
    <t>雇用者所得※</t>
    <rPh sb="0" eb="3">
      <t>コヨウシャ</t>
    </rPh>
    <rPh sb="3" eb="5">
      <t>ショトク</t>
    </rPh>
    <phoneticPr fontId="4"/>
  </si>
  <si>
    <t>H　直接効果の生産波及額</t>
    <rPh sb="2" eb="4">
      <t>チョクセツ</t>
    </rPh>
    <rPh sb="4" eb="6">
      <t>コウカ</t>
    </rPh>
    <rPh sb="7" eb="9">
      <t>セイサン</t>
    </rPh>
    <rPh sb="9" eb="11">
      <t>ハキュウ</t>
    </rPh>
    <rPh sb="11" eb="12">
      <t>ガク</t>
    </rPh>
    <phoneticPr fontId="4"/>
  </si>
  <si>
    <t xml:space="preserve"> I　自給率(=B)</t>
    <rPh sb="3" eb="6">
      <t>ジキュウリツ</t>
    </rPh>
    <phoneticPr fontId="4"/>
  </si>
  <si>
    <t>J　域内最終需要</t>
    <rPh sb="2" eb="4">
      <t>イキナイ</t>
    </rPh>
    <rPh sb="4" eb="6">
      <t>サイシュウ</t>
    </rPh>
    <rPh sb="6" eb="8">
      <t>ジュヨウ</t>
    </rPh>
    <phoneticPr fontId="4"/>
  </si>
  <si>
    <t>K　１次生産誘発</t>
    <rPh sb="3" eb="4">
      <t>ジ</t>
    </rPh>
    <rPh sb="4" eb="6">
      <t>セイサン</t>
    </rPh>
    <rPh sb="6" eb="8">
      <t>ユウハツ</t>
    </rPh>
    <phoneticPr fontId="4"/>
  </si>
  <si>
    <t>L　１次粗付加価値</t>
    <rPh sb="3" eb="4">
      <t>ジ</t>
    </rPh>
    <rPh sb="4" eb="7">
      <t>ソフカ</t>
    </rPh>
    <rPh sb="7" eb="9">
      <t>カチ</t>
    </rPh>
    <phoneticPr fontId="4"/>
  </si>
  <si>
    <t>雇用者所得の合計額(G＋M)</t>
    <rPh sb="0" eb="3">
      <t>コヨウシャ</t>
    </rPh>
    <rPh sb="3" eb="5">
      <t>ショトク</t>
    </rPh>
    <rPh sb="6" eb="8">
      <t>ゴウケイ</t>
    </rPh>
    <rPh sb="8" eb="9">
      <t>ガク</t>
    </rPh>
    <phoneticPr fontId="4"/>
  </si>
  <si>
    <t>直接効果分(＝G)</t>
    <rPh sb="0" eb="2">
      <t>チョクセツ</t>
    </rPh>
    <rPh sb="2" eb="4">
      <t>コウカ</t>
    </rPh>
    <rPh sb="4" eb="5">
      <t>ブン</t>
    </rPh>
    <phoneticPr fontId="4"/>
  </si>
  <si>
    <t>(</t>
    <phoneticPr fontId="4"/>
  </si>
  <si>
    <t>)</t>
    <phoneticPr fontId="4"/>
  </si>
  <si>
    <t>（参考）生産誘発額等のまとめ</t>
    <rPh sb="1" eb="3">
      <t>サンコウ</t>
    </rPh>
    <rPh sb="4" eb="6">
      <t>セイサン</t>
    </rPh>
    <rPh sb="6" eb="9">
      <t>ユウハツガク</t>
    </rPh>
    <rPh sb="9" eb="10">
      <t>トウ</t>
    </rPh>
    <phoneticPr fontId="4"/>
  </si>
  <si>
    <t>一次波及効果</t>
    <rPh sb="0" eb="2">
      <t>イチジ</t>
    </rPh>
    <rPh sb="2" eb="6">
      <t>ハキュウコウカ</t>
    </rPh>
    <phoneticPr fontId="4"/>
  </si>
  <si>
    <t>項　　目</t>
    <rPh sb="0" eb="1">
      <t>コウ</t>
    </rPh>
    <rPh sb="3" eb="4">
      <t>メ</t>
    </rPh>
    <phoneticPr fontId="4"/>
  </si>
  <si>
    <t>・●●事業により、道内最終需要が●億円増加したものと仮定する。</t>
    <rPh sb="3" eb="5">
      <t>ジギョウ</t>
    </rPh>
    <rPh sb="9" eb="11">
      <t>ドウナイ</t>
    </rPh>
    <rPh sb="11" eb="13">
      <t>サイシュウ</t>
    </rPh>
    <rPh sb="13" eb="15">
      <t>ジュヨウ</t>
    </rPh>
    <rPh sb="17" eb="19">
      <t>オクエン</t>
    </rPh>
    <rPh sb="19" eb="21">
      <t>ゾウカ</t>
    </rPh>
    <rPh sb="26" eb="28">
      <t>カテイ</t>
    </rPh>
    <phoneticPr fontId="4"/>
  </si>
  <si>
    <t>Ｈ２３平均</t>
    <rPh sb="3" eb="5">
      <t>ヘイキン</t>
    </rPh>
    <phoneticPr fontId="2"/>
  </si>
  <si>
    <t>Ｈ２４平均</t>
    <rPh sb="3" eb="5">
      <t>ヘイキン</t>
    </rPh>
    <phoneticPr fontId="2"/>
  </si>
  <si>
    <t>・就業(雇用)誘発係数＝従業者総数(有給役員・雇用者)÷生産額（単位百万円）</t>
    <rPh sb="12" eb="15">
      <t>ジュウギョウシャ</t>
    </rPh>
    <rPh sb="15" eb="17">
      <t>ソウスウ</t>
    </rPh>
    <rPh sb="18" eb="20">
      <t>ユウキュウ</t>
    </rPh>
    <phoneticPr fontId="4"/>
  </si>
  <si>
    <t>採用年次カンター</t>
    <rPh sb="0" eb="2">
      <t>サイヨウ</t>
    </rPh>
    <rPh sb="2" eb="4">
      <t>ネンジ</t>
    </rPh>
    <phoneticPr fontId="4"/>
  </si>
  <si>
    <t>**選択年次リスト**</t>
    <rPh sb="2" eb="4">
      <t>センタク</t>
    </rPh>
    <rPh sb="4" eb="6">
      <t>ネンジ</t>
    </rPh>
    <phoneticPr fontId="4"/>
  </si>
  <si>
    <t>分析年次</t>
    <rPh sb="0" eb="2">
      <t>ブンセキ</t>
    </rPh>
    <rPh sb="2" eb="4">
      <t>ネンジ</t>
    </rPh>
    <phoneticPr fontId="4"/>
  </si>
  <si>
    <t>平均消費性向</t>
    <rPh sb="0" eb="2">
      <t>ヘイキン</t>
    </rPh>
    <rPh sb="2" eb="4">
      <t>ショウヒ</t>
    </rPh>
    <rPh sb="4" eb="6">
      <t>セイコウ</t>
    </rPh>
    <phoneticPr fontId="4"/>
  </si>
  <si>
    <t>選択年次カウンター</t>
    <rPh sb="0" eb="2">
      <t>センタク</t>
    </rPh>
    <rPh sb="2" eb="4">
      <t>ネンジ</t>
    </rPh>
    <phoneticPr fontId="4"/>
  </si>
  <si>
    <t>データ入力年次カウンター</t>
    <rPh sb="3" eb="5">
      <t>ニュウリョク</t>
    </rPh>
    <rPh sb="5" eb="7">
      <t>ネンジ</t>
    </rPh>
    <phoneticPr fontId="4"/>
  </si>
  <si>
    <t>Ｈ２５平均</t>
    <rPh sb="3" eb="5">
      <t>ヘイキン</t>
    </rPh>
    <phoneticPr fontId="2"/>
  </si>
  <si>
    <t>Ｈ２６平均</t>
    <rPh sb="3" eb="5">
      <t>ヘイキン</t>
    </rPh>
    <phoneticPr fontId="2"/>
  </si>
  <si>
    <t>Ｈ２７平均</t>
    <rPh sb="3" eb="5">
      <t>ヘイキン</t>
    </rPh>
    <phoneticPr fontId="2"/>
  </si>
  <si>
    <t>Ｈ２８平均</t>
    <rPh sb="3" eb="5">
      <t>ヘイキン</t>
    </rPh>
    <phoneticPr fontId="2"/>
  </si>
  <si>
    <t>Ｈ２９平均</t>
    <rPh sb="3" eb="5">
      <t>ヘイキン</t>
    </rPh>
    <phoneticPr fontId="2"/>
  </si>
  <si>
    <t>　平均消費性向（総務省「家計調査」による。）を乗じて得た額をもとに平成23年産業連関表</t>
  </si>
  <si>
    <t>○　就業誘発係数及び雇用誘発係数は、平成23年北海道産業連関表の雇用表及び</t>
    <rPh sb="2" eb="4">
      <t>シュウギョウ</t>
    </rPh>
    <rPh sb="4" eb="6">
      <t>ユウハツ</t>
    </rPh>
    <rPh sb="6" eb="8">
      <t>ケイスウ</t>
    </rPh>
    <rPh sb="8" eb="9">
      <t>オヨ</t>
    </rPh>
    <rPh sb="12" eb="14">
      <t>ユウハツ</t>
    </rPh>
    <rPh sb="23" eb="26">
      <t>ホッカイドウ</t>
    </rPh>
    <rPh sb="26" eb="28">
      <t>サンギョウ</t>
    </rPh>
    <rPh sb="28" eb="31">
      <t>レンカンヒョウ</t>
    </rPh>
    <rPh sb="32" eb="34">
      <t>コヨウ</t>
    </rPh>
    <rPh sb="34" eb="35">
      <t>ヒョウ</t>
    </rPh>
    <rPh sb="35" eb="36">
      <t>オヨ</t>
    </rPh>
    <phoneticPr fontId="4"/>
  </si>
  <si>
    <t>　平成23年北海道産業連関表の生産額により算出。</t>
    <rPh sb="1" eb="3">
      <t>ヘイセイ</t>
    </rPh>
    <phoneticPr fontId="4"/>
  </si>
  <si>
    <t>(104部門)</t>
    <rPh sb="4" eb="6">
      <t>ブモン</t>
    </rPh>
    <phoneticPr fontId="4"/>
  </si>
  <si>
    <t>金属鉱物・非金属鉱物</t>
  </si>
  <si>
    <t>石炭・原油・天然ガス</t>
    <rPh sb="0" eb="2">
      <t>セキタン</t>
    </rPh>
    <phoneticPr fontId="5"/>
  </si>
  <si>
    <t>食肉・畜産食料品</t>
    <rPh sb="0" eb="2">
      <t>ショクニク</t>
    </rPh>
    <rPh sb="3" eb="5">
      <t>チクサン</t>
    </rPh>
    <rPh sb="5" eb="7">
      <t>ショクリョウ</t>
    </rPh>
    <phoneticPr fontId="5"/>
  </si>
  <si>
    <t>飼料・有機質肥料（別掲を除く。）・たばこ</t>
    <rPh sb="9" eb="10">
      <t>ベツ</t>
    </rPh>
    <rPh sb="12" eb="13">
      <t>ノゾ</t>
    </rPh>
    <phoneticPr fontId="5"/>
  </si>
  <si>
    <t>木材・木製品</t>
    <rPh sb="0" eb="2">
      <t>モクザイ</t>
    </rPh>
    <phoneticPr fontId="5"/>
  </si>
  <si>
    <t>パルプ・紙・板紙・加工紙</t>
    <rPh sb="6" eb="7">
      <t>イタ</t>
    </rPh>
    <rPh sb="7" eb="8">
      <t>カミ</t>
    </rPh>
    <rPh sb="9" eb="11">
      <t>カコウ</t>
    </rPh>
    <rPh sb="11" eb="12">
      <t>カミ</t>
    </rPh>
    <phoneticPr fontId="5"/>
  </si>
  <si>
    <t>有機化学工業製品・合成樹脂</t>
  </si>
  <si>
    <t>化学最終製品（医薬品を除く。）</t>
    <rPh sb="0" eb="2">
      <t>カガク</t>
    </rPh>
    <rPh sb="2" eb="4">
      <t>サイシュウ</t>
    </rPh>
    <rPh sb="4" eb="6">
      <t>セイヒン</t>
    </rPh>
    <rPh sb="11" eb="12">
      <t>ノゾ</t>
    </rPh>
    <phoneticPr fontId="5"/>
  </si>
  <si>
    <t>石油・石炭製品</t>
    <rPh sb="3" eb="5">
      <t>セキタン</t>
    </rPh>
    <phoneticPr fontId="2"/>
  </si>
  <si>
    <t>なめし革・毛皮・同製品</t>
    <rPh sb="3" eb="4">
      <t>カワ</t>
    </rPh>
    <rPh sb="5" eb="7">
      <t>ケガワ</t>
    </rPh>
    <rPh sb="8" eb="9">
      <t>ドウ</t>
    </rPh>
    <rPh sb="9" eb="11">
      <t>セイヒン</t>
    </rPh>
    <phoneticPr fontId="5"/>
  </si>
  <si>
    <t>はん用機械</t>
    <rPh sb="2" eb="3">
      <t>ヨウ</t>
    </rPh>
    <rPh sb="3" eb="5">
      <t>キカイ</t>
    </rPh>
    <phoneticPr fontId="1"/>
  </si>
  <si>
    <t>生産用機械</t>
    <rPh sb="0" eb="3">
      <t>セイサンヨウ</t>
    </rPh>
    <rPh sb="3" eb="5">
      <t>キカイ</t>
    </rPh>
    <phoneticPr fontId="1"/>
  </si>
  <si>
    <t>業務用機械</t>
    <rPh sb="0" eb="3">
      <t>ギョウムヨウ</t>
    </rPh>
    <rPh sb="3" eb="5">
      <t>キカイ</t>
    </rPh>
    <phoneticPr fontId="1"/>
  </si>
  <si>
    <t>電子デバイス</t>
    <rPh sb="0" eb="2">
      <t>デンシ</t>
    </rPh>
    <phoneticPr fontId="1"/>
  </si>
  <si>
    <t>その他の電子部品</t>
    <rPh sb="2" eb="3">
      <t>ホカ</t>
    </rPh>
    <rPh sb="4" eb="6">
      <t>デンシ</t>
    </rPh>
    <rPh sb="6" eb="8">
      <t>ブヒン</t>
    </rPh>
    <phoneticPr fontId="1"/>
  </si>
  <si>
    <t>産業用電気機器</t>
    <rPh sb="0" eb="3">
      <t>サンギョウヨウ</t>
    </rPh>
    <rPh sb="3" eb="5">
      <t>デンキ</t>
    </rPh>
    <rPh sb="5" eb="7">
      <t>キキ</t>
    </rPh>
    <phoneticPr fontId="1"/>
  </si>
  <si>
    <t>民生用電気機器</t>
    <rPh sb="0" eb="3">
      <t>ミンセイヨウ</t>
    </rPh>
    <rPh sb="3" eb="5">
      <t>デンキ</t>
    </rPh>
    <rPh sb="5" eb="7">
      <t>キキ</t>
    </rPh>
    <phoneticPr fontId="1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</si>
  <si>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1"/>
  </si>
  <si>
    <t>その他の電気機械</t>
    <rPh sb="2" eb="3">
      <t>ホカ</t>
    </rPh>
    <rPh sb="4" eb="6">
      <t>デンキ</t>
    </rPh>
    <rPh sb="6" eb="8">
      <t>キカイ</t>
    </rPh>
    <phoneticPr fontId="1"/>
  </si>
  <si>
    <t>通信機械・同関連機器</t>
    <rPh sb="0" eb="2">
      <t>ツウシン</t>
    </rPh>
    <rPh sb="2" eb="4">
      <t>キカイ</t>
    </rPh>
    <rPh sb="5" eb="6">
      <t>ドウ</t>
    </rPh>
    <rPh sb="6" eb="8">
      <t>カンレン</t>
    </rPh>
    <rPh sb="8" eb="10">
      <t>キキ</t>
    </rPh>
    <phoneticPr fontId="1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</si>
  <si>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1"/>
  </si>
  <si>
    <t>自動車</t>
    <rPh sb="0" eb="3">
      <t>ジドウシャ</t>
    </rPh>
    <phoneticPr fontId="1"/>
  </si>
  <si>
    <t>自動車部品・同附属品</t>
    <rPh sb="0" eb="3">
      <t>ジドウシャ</t>
    </rPh>
    <rPh sb="3" eb="5">
      <t>ブヒン</t>
    </rPh>
    <rPh sb="6" eb="7">
      <t>ドウ</t>
    </rPh>
    <rPh sb="7" eb="9">
      <t>フゾク</t>
    </rPh>
    <rPh sb="9" eb="10">
      <t>ヒン</t>
    </rPh>
    <phoneticPr fontId="1"/>
  </si>
  <si>
    <t>船舶・同修理</t>
    <rPh sb="0" eb="2">
      <t>センパク</t>
    </rPh>
    <rPh sb="3" eb="4">
      <t>ドウ</t>
    </rPh>
    <rPh sb="4" eb="6">
      <t>シュウリ</t>
    </rPh>
    <phoneticPr fontId="1"/>
  </si>
  <si>
    <t>その他の製造工業製品</t>
    <rPh sb="2" eb="3">
      <t>ホカ</t>
    </rPh>
    <rPh sb="4" eb="6">
      <t>セイゾウ</t>
    </rPh>
    <rPh sb="6" eb="8">
      <t>コウギョウ</t>
    </rPh>
    <rPh sb="8" eb="10">
      <t>セイヒン</t>
    </rPh>
    <phoneticPr fontId="1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</si>
  <si>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1"/>
  </si>
  <si>
    <t>建築</t>
    <rPh sb="0" eb="2">
      <t>ケンチク</t>
    </rPh>
    <phoneticPr fontId="1"/>
  </si>
  <si>
    <t>建設補修</t>
    <rPh sb="0" eb="2">
      <t>ケンセツ</t>
    </rPh>
    <rPh sb="2" eb="4">
      <t>ホシュウ</t>
    </rPh>
    <phoneticPr fontId="1"/>
  </si>
  <si>
    <t>公共事業</t>
    <rPh sb="0" eb="2">
      <t>コウキョウ</t>
    </rPh>
    <rPh sb="2" eb="4">
      <t>ジギョウ</t>
    </rPh>
    <phoneticPr fontId="1"/>
  </si>
  <si>
    <t>その他の土木建設</t>
    <rPh sb="2" eb="3">
      <t>ホカ</t>
    </rPh>
    <rPh sb="4" eb="5">
      <t>ド</t>
    </rPh>
    <rPh sb="5" eb="6">
      <t>モク</t>
    </rPh>
    <rPh sb="6" eb="8">
      <t>ケンセツ</t>
    </rPh>
    <phoneticPr fontId="1"/>
  </si>
  <si>
    <t>電力</t>
    <rPh sb="0" eb="2">
      <t>デンリョク</t>
    </rPh>
    <phoneticPr fontId="1"/>
  </si>
  <si>
    <t>水道</t>
    <rPh sb="0" eb="2">
      <t>スイドウ</t>
    </rPh>
    <phoneticPr fontId="1"/>
  </si>
  <si>
    <t>廃棄物処理</t>
    <rPh sb="0" eb="3">
      <t>ハイキブツ</t>
    </rPh>
    <rPh sb="3" eb="5">
      <t>ショリ</t>
    </rPh>
    <phoneticPr fontId="1"/>
  </si>
  <si>
    <t>商業</t>
    <rPh sb="0" eb="2">
      <t>ショウギョウ</t>
    </rPh>
    <phoneticPr fontId="1"/>
  </si>
  <si>
    <t>金融・保険</t>
    <rPh sb="0" eb="2">
      <t>キンユウ</t>
    </rPh>
    <rPh sb="3" eb="5">
      <t>ホケン</t>
    </rPh>
    <phoneticPr fontId="1"/>
  </si>
  <si>
    <t>住宅賃貸料</t>
    <rPh sb="0" eb="2">
      <t>ジュウタク</t>
    </rPh>
    <rPh sb="2" eb="4">
      <t>チンタイ</t>
    </rPh>
    <rPh sb="4" eb="5">
      <t>リョウ</t>
    </rPh>
    <phoneticPr fontId="1"/>
  </si>
  <si>
    <t>住宅賃貸料（帰属家賃）</t>
    <rPh sb="0" eb="2">
      <t>ジュウタク</t>
    </rPh>
    <rPh sb="2" eb="4">
      <t>チンタイ</t>
    </rPh>
    <rPh sb="4" eb="5">
      <t>リョウ</t>
    </rPh>
    <phoneticPr fontId="1"/>
  </si>
  <si>
    <t>鉄道輸送</t>
    <rPh sb="0" eb="2">
      <t>テツドウ</t>
    </rPh>
    <rPh sb="2" eb="4">
      <t>ユソウ</t>
    </rPh>
    <phoneticPr fontId="1"/>
  </si>
  <si>
    <t>道路輸送</t>
    <rPh sb="0" eb="2">
      <t>ドウロ</t>
    </rPh>
    <rPh sb="2" eb="4">
      <t>ユソウ</t>
    </rPh>
    <phoneticPr fontId="1"/>
  </si>
  <si>
    <t>水運</t>
    <rPh sb="0" eb="2">
      <t>スイウン</t>
    </rPh>
    <phoneticPr fontId="1"/>
  </si>
  <si>
    <t>航空輸送</t>
    <rPh sb="0" eb="2">
      <t>コウクウ</t>
    </rPh>
    <rPh sb="2" eb="4">
      <t>ユソウ</t>
    </rPh>
    <phoneticPr fontId="1"/>
  </si>
  <si>
    <t>貨物利用運送</t>
    <rPh sb="0" eb="2">
      <t>カモツ</t>
    </rPh>
    <rPh sb="2" eb="4">
      <t>リヨウ</t>
    </rPh>
    <rPh sb="4" eb="6">
      <t>ウンソウ</t>
    </rPh>
    <phoneticPr fontId="1"/>
  </si>
  <si>
    <t>倉庫</t>
    <rPh sb="0" eb="2">
      <t>ソウコ</t>
    </rPh>
    <phoneticPr fontId="1"/>
  </si>
  <si>
    <t>運輸附帯サービス</t>
    <rPh sb="0" eb="2">
      <t>ウンユ</t>
    </rPh>
    <rPh sb="2" eb="4">
      <t>フタイ</t>
    </rPh>
    <phoneticPr fontId="1"/>
  </si>
  <si>
    <t>郵便・信書便</t>
    <rPh sb="0" eb="2">
      <t>ユウビン</t>
    </rPh>
    <rPh sb="3" eb="5">
      <t>シンショ</t>
    </rPh>
    <rPh sb="5" eb="6">
      <t>ビン</t>
    </rPh>
    <phoneticPr fontId="5"/>
  </si>
  <si>
    <t>通信</t>
    <rPh sb="0" eb="2">
      <t>ツウシン</t>
    </rPh>
    <phoneticPr fontId="5"/>
  </si>
  <si>
    <t>放送</t>
    <rPh sb="0" eb="2">
      <t>ホウソウ</t>
    </rPh>
    <phoneticPr fontId="5"/>
  </si>
  <si>
    <t>情報サービス</t>
    <rPh sb="0" eb="2">
      <t>ジョウホウ</t>
    </rPh>
    <phoneticPr fontId="5"/>
  </si>
  <si>
    <t>インターネット附随サービス</t>
    <rPh sb="7" eb="9">
      <t>フズイ</t>
    </rPh>
    <phoneticPr fontId="1"/>
  </si>
  <si>
    <t>映像・音声・文字情報制作</t>
    <rPh sb="0" eb="2">
      <t>エイゾウ</t>
    </rPh>
    <rPh sb="3" eb="5">
      <t>オンセイ</t>
    </rPh>
    <rPh sb="10" eb="12">
      <t>セイサク</t>
    </rPh>
    <phoneticPr fontId="5"/>
  </si>
  <si>
    <t>公務</t>
    <rPh sb="0" eb="2">
      <t>コウム</t>
    </rPh>
    <phoneticPr fontId="5"/>
  </si>
  <si>
    <t>教育</t>
    <rPh sb="0" eb="2">
      <t>キョウイク</t>
    </rPh>
    <phoneticPr fontId="5"/>
  </si>
  <si>
    <t>研究</t>
    <rPh sb="0" eb="2">
      <t>ケンキュウ</t>
    </rPh>
    <phoneticPr fontId="5"/>
  </si>
  <si>
    <t>医療</t>
    <rPh sb="0" eb="2">
      <t>イリョウ</t>
    </rPh>
    <phoneticPr fontId="5"/>
  </si>
  <si>
    <t>保健衛生</t>
    <rPh sb="0" eb="2">
      <t>ホケン</t>
    </rPh>
    <rPh sb="2" eb="4">
      <t>エイセイ</t>
    </rPh>
    <phoneticPr fontId="5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</si>
  <si>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5"/>
  </si>
  <si>
    <t>その他の非営利団体サービス</t>
    <rPh sb="2" eb="3">
      <t>ホカ</t>
    </rPh>
    <rPh sb="4" eb="7">
      <t>ヒエイリ</t>
    </rPh>
    <rPh sb="7" eb="9">
      <t>ダンタイ</t>
    </rPh>
    <phoneticPr fontId="5"/>
  </si>
  <si>
    <t>物品賃貸サービス</t>
    <rPh sb="0" eb="2">
      <t>ブッピン</t>
    </rPh>
    <rPh sb="2" eb="4">
      <t>チンタイ</t>
    </rPh>
    <phoneticPr fontId="5"/>
  </si>
  <si>
    <t>広告</t>
    <rPh sb="0" eb="2">
      <t>コウコク</t>
    </rPh>
    <phoneticPr fontId="5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</si>
  <si>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5"/>
  </si>
  <si>
    <t>宿泊業</t>
    <rPh sb="0" eb="2">
      <t>シュクハク</t>
    </rPh>
    <rPh sb="2" eb="3">
      <t>ギョウ</t>
    </rPh>
    <phoneticPr fontId="5"/>
  </si>
  <si>
    <t>飲食サービス</t>
    <rPh sb="0" eb="2">
      <t>インショク</t>
    </rPh>
    <phoneticPr fontId="5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</si>
  <si>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5"/>
  </si>
  <si>
    <t>娯楽サービス</t>
    <rPh sb="0" eb="2">
      <t>ゴラク</t>
    </rPh>
    <phoneticPr fontId="5"/>
  </si>
  <si>
    <t>01</t>
    <phoneticPr fontId="7"/>
  </si>
  <si>
    <t>02</t>
    <phoneticPr fontId="7"/>
  </si>
  <si>
    <t>104</t>
    <phoneticPr fontId="7"/>
  </si>
  <si>
    <t>飼　料　・有機質</t>
    <rPh sb="5" eb="7">
      <t>ユウキ</t>
    </rPh>
    <rPh sb="7" eb="8">
      <t>シツ</t>
    </rPh>
    <phoneticPr fontId="7"/>
  </si>
  <si>
    <t>衣　服　・</t>
    <phoneticPr fontId="7"/>
  </si>
  <si>
    <t>パルプ・</t>
    <phoneticPr fontId="7"/>
  </si>
  <si>
    <t>なめし革・</t>
    <rPh sb="3" eb="4">
      <t>カワ</t>
    </rPh>
    <phoneticPr fontId="7"/>
  </si>
  <si>
    <t>映像・</t>
    <rPh sb="0" eb="2">
      <t>エイゾウ</t>
    </rPh>
    <phoneticPr fontId="7"/>
  </si>
  <si>
    <t>自動車</t>
    <phoneticPr fontId="7"/>
  </si>
  <si>
    <t>洗　濯　・</t>
  </si>
  <si>
    <t>農　　業</t>
    <phoneticPr fontId="7"/>
  </si>
  <si>
    <t>金属鉱物・</t>
    <phoneticPr fontId="7"/>
  </si>
  <si>
    <t>食　肉　・</t>
    <rPh sb="0" eb="1">
      <t>ショク</t>
    </rPh>
    <rPh sb="2" eb="3">
      <t>ニク</t>
    </rPh>
    <phoneticPr fontId="7"/>
  </si>
  <si>
    <t>肥料（別掲を</t>
    <phoneticPr fontId="7"/>
  </si>
  <si>
    <t>木材・</t>
    <rPh sb="0" eb="1">
      <t>モク</t>
    </rPh>
    <phoneticPr fontId="7"/>
  </si>
  <si>
    <t>紙・板紙・</t>
    <rPh sb="0" eb="1">
      <t>カミ</t>
    </rPh>
    <rPh sb="2" eb="3">
      <t>イタ</t>
    </rPh>
    <rPh sb="3" eb="4">
      <t>カミ</t>
    </rPh>
    <phoneticPr fontId="7"/>
  </si>
  <si>
    <t>印　刷　・</t>
    <phoneticPr fontId="7"/>
  </si>
  <si>
    <t>工業製品・</t>
    <phoneticPr fontId="7"/>
  </si>
  <si>
    <t>石油・</t>
    <phoneticPr fontId="7"/>
  </si>
  <si>
    <t>毛皮・</t>
    <rPh sb="0" eb="1">
      <t>モウ</t>
    </rPh>
    <rPh sb="1" eb="2">
      <t>カワ</t>
    </rPh>
    <phoneticPr fontId="7"/>
  </si>
  <si>
    <t>ガ ラ ス ・</t>
    <phoneticPr fontId="7"/>
  </si>
  <si>
    <t>建設・建築用</t>
    <rPh sb="5" eb="6">
      <t>ヨウ</t>
    </rPh>
    <phoneticPr fontId="7"/>
  </si>
  <si>
    <t>その他の</t>
    <rPh sb="2" eb="3">
      <t>ホカ</t>
    </rPh>
    <phoneticPr fontId="7"/>
  </si>
  <si>
    <t>産業用</t>
    <rPh sb="0" eb="2">
      <t>サンギョウ</t>
    </rPh>
    <rPh sb="2" eb="3">
      <t>ヨウ</t>
    </rPh>
    <phoneticPr fontId="7"/>
  </si>
  <si>
    <t>民生用</t>
    <rPh sb="0" eb="3">
      <t>ミンセイヨウ</t>
    </rPh>
    <phoneticPr fontId="7"/>
  </si>
  <si>
    <t>電子計算機・</t>
    <rPh sb="0" eb="2">
      <t>デンシ</t>
    </rPh>
    <rPh sb="2" eb="5">
      <t>ケイサンキ</t>
    </rPh>
    <phoneticPr fontId="7"/>
  </si>
  <si>
    <t>貨物利用</t>
    <rPh sb="2" eb="4">
      <t>リヨウ</t>
    </rPh>
    <phoneticPr fontId="7"/>
  </si>
  <si>
    <t>運輸附帯</t>
    <rPh sb="2" eb="4">
      <t>フタイ</t>
    </rPh>
    <phoneticPr fontId="7"/>
  </si>
  <si>
    <t>郵便・</t>
    <rPh sb="0" eb="2">
      <t>ユウビン</t>
    </rPh>
    <phoneticPr fontId="7"/>
  </si>
  <si>
    <t>音声・文字</t>
    <rPh sb="0" eb="2">
      <t>オンセイ</t>
    </rPh>
    <rPh sb="3" eb="5">
      <t>モジ</t>
    </rPh>
    <phoneticPr fontId="7"/>
  </si>
  <si>
    <t>社会保険・</t>
    <rPh sb="0" eb="2">
      <t>シャカイ</t>
    </rPh>
    <rPh sb="2" eb="4">
      <t>ホケン</t>
    </rPh>
    <phoneticPr fontId="7"/>
  </si>
  <si>
    <t>非営利団体</t>
    <rPh sb="0" eb="3">
      <t>ヒエイリ</t>
    </rPh>
    <rPh sb="3" eb="5">
      <t>ダンタイ</t>
    </rPh>
    <phoneticPr fontId="7"/>
  </si>
  <si>
    <t>整備・</t>
    <rPh sb="0" eb="2">
      <t>セイビ</t>
    </rPh>
    <phoneticPr fontId="7"/>
  </si>
  <si>
    <t>飲　食</t>
    <rPh sb="0" eb="1">
      <t>イン</t>
    </rPh>
    <rPh sb="2" eb="3">
      <t>ショク</t>
    </rPh>
    <phoneticPr fontId="7"/>
  </si>
  <si>
    <t>理容・美容</t>
    <rPh sb="0" eb="2">
      <t>リヨウ</t>
    </rPh>
    <phoneticPr fontId="7"/>
  </si>
  <si>
    <t>娯　楽</t>
    <rPh sb="0" eb="1">
      <t>ゴ</t>
    </rPh>
    <rPh sb="2" eb="3">
      <t>ラク</t>
    </rPh>
    <phoneticPr fontId="7"/>
  </si>
  <si>
    <t>非金属鉱物</t>
    <rPh sb="0" eb="1">
      <t>ヒ</t>
    </rPh>
    <rPh sb="1" eb="3">
      <t>キンゾク</t>
    </rPh>
    <rPh sb="3" eb="5">
      <t>コウブツ</t>
    </rPh>
    <phoneticPr fontId="7"/>
  </si>
  <si>
    <t>畜産食料品</t>
    <rPh sb="0" eb="2">
      <t>チクサン</t>
    </rPh>
    <rPh sb="2" eb="5">
      <t>ショクリョウヒン</t>
    </rPh>
    <phoneticPr fontId="7"/>
  </si>
  <si>
    <t>除く。）・たばこ</t>
    <rPh sb="0" eb="1">
      <t>ノゾ</t>
    </rPh>
    <phoneticPr fontId="7"/>
  </si>
  <si>
    <t>製　　　品</t>
    <phoneticPr fontId="7"/>
  </si>
  <si>
    <t>加工紙</t>
    <phoneticPr fontId="7"/>
  </si>
  <si>
    <t>合成樹脂</t>
    <phoneticPr fontId="7"/>
  </si>
  <si>
    <t>(医薬品を除く。)</t>
    <rPh sb="5" eb="6">
      <t>ノゾ</t>
    </rPh>
    <phoneticPr fontId="7"/>
  </si>
  <si>
    <t>石炭製品</t>
    <rPh sb="0" eb="2">
      <t>セキタン</t>
    </rPh>
    <phoneticPr fontId="7"/>
  </si>
  <si>
    <t>同製品</t>
    <rPh sb="0" eb="1">
      <t>ドウ</t>
    </rPh>
    <rPh sb="1" eb="3">
      <t>セイヒン</t>
    </rPh>
    <phoneticPr fontId="7"/>
  </si>
  <si>
    <t>金属製品</t>
    <phoneticPr fontId="7"/>
  </si>
  <si>
    <t>はん用機械</t>
    <rPh sb="2" eb="3">
      <t>ヨウ</t>
    </rPh>
    <rPh sb="3" eb="5">
      <t>キカイ</t>
    </rPh>
    <phoneticPr fontId="7"/>
  </si>
  <si>
    <t>生産用機械</t>
    <rPh sb="0" eb="2">
      <t>セイサン</t>
    </rPh>
    <rPh sb="2" eb="3">
      <t>ヨウ</t>
    </rPh>
    <rPh sb="3" eb="5">
      <t>キカイ</t>
    </rPh>
    <phoneticPr fontId="7"/>
  </si>
  <si>
    <t>業務用機械</t>
    <rPh sb="0" eb="3">
      <t>ギョウムヨウ</t>
    </rPh>
    <rPh sb="3" eb="5">
      <t>キカイ</t>
    </rPh>
    <phoneticPr fontId="7"/>
  </si>
  <si>
    <t>電子デバイス</t>
    <rPh sb="0" eb="2">
      <t>デンシ</t>
    </rPh>
    <phoneticPr fontId="7"/>
  </si>
  <si>
    <t>電子部品</t>
    <rPh sb="0" eb="2">
      <t>デンシ</t>
    </rPh>
    <rPh sb="2" eb="4">
      <t>ブヒン</t>
    </rPh>
    <phoneticPr fontId="7"/>
  </si>
  <si>
    <t>電気機器</t>
    <rPh sb="0" eb="2">
      <t>デンキ</t>
    </rPh>
    <rPh sb="2" eb="4">
      <t>キキ</t>
    </rPh>
    <phoneticPr fontId="7"/>
  </si>
  <si>
    <t>電気機械</t>
    <rPh sb="0" eb="2">
      <t>デンキ</t>
    </rPh>
    <rPh sb="2" eb="4">
      <t>キカイ</t>
    </rPh>
    <phoneticPr fontId="7"/>
  </si>
  <si>
    <t>同附属装置</t>
    <rPh sb="0" eb="1">
      <t>ドウ</t>
    </rPh>
    <rPh sb="1" eb="3">
      <t>フゾク</t>
    </rPh>
    <rPh sb="3" eb="5">
      <t>ソウチ</t>
    </rPh>
    <phoneticPr fontId="7"/>
  </si>
  <si>
    <t>・同附属品</t>
    <rPh sb="2" eb="4">
      <t>フゾク</t>
    </rPh>
    <phoneticPr fontId="7"/>
  </si>
  <si>
    <t>金融・保険</t>
    <rPh sb="0" eb="2">
      <t>キンユウ</t>
    </rPh>
    <rPh sb="3" eb="5">
      <t>ホケン</t>
    </rPh>
    <phoneticPr fontId="7"/>
  </si>
  <si>
    <t>運　　　送</t>
  </si>
  <si>
    <t>信書便</t>
    <rPh sb="0" eb="2">
      <t>シンショ</t>
    </rPh>
    <rPh sb="2" eb="3">
      <t>ビン</t>
    </rPh>
    <phoneticPr fontId="7"/>
  </si>
  <si>
    <t>附随サービス</t>
    <rPh sb="0" eb="2">
      <t>フズイ</t>
    </rPh>
    <phoneticPr fontId="7"/>
  </si>
  <si>
    <t>情報制作</t>
    <rPh sb="0" eb="2">
      <t>ジョウホウ</t>
    </rPh>
    <rPh sb="2" eb="4">
      <t>セイサク</t>
    </rPh>
    <phoneticPr fontId="7"/>
  </si>
  <si>
    <t>医　療</t>
    <rPh sb="0" eb="1">
      <t>イ</t>
    </rPh>
    <rPh sb="2" eb="3">
      <t>リョウ</t>
    </rPh>
    <phoneticPr fontId="7"/>
  </si>
  <si>
    <t>保健衛生</t>
    <rPh sb="0" eb="2">
      <t>ホケン</t>
    </rPh>
    <rPh sb="2" eb="4">
      <t>エイセイ</t>
    </rPh>
    <phoneticPr fontId="7"/>
  </si>
  <si>
    <t>社会福祉</t>
    <rPh sb="0" eb="2">
      <t>シャカイ</t>
    </rPh>
    <rPh sb="2" eb="4">
      <t>フクシ</t>
    </rPh>
    <phoneticPr fontId="7"/>
  </si>
  <si>
    <t>サービス</t>
    <phoneticPr fontId="7"/>
  </si>
  <si>
    <t>広　告</t>
    <rPh sb="0" eb="1">
      <t>ヒロシ</t>
    </rPh>
    <rPh sb="2" eb="3">
      <t>コク</t>
    </rPh>
    <phoneticPr fontId="7"/>
  </si>
  <si>
    <t>宿泊業</t>
    <rPh sb="0" eb="2">
      <t>シュクハク</t>
    </rPh>
    <rPh sb="2" eb="3">
      <t>ギョウ</t>
    </rPh>
    <phoneticPr fontId="7"/>
  </si>
  <si>
    <t>食肉・畜産食料品</t>
  </si>
  <si>
    <t>飼料・有機質肥料（別掲を除く。）・たばこ</t>
  </si>
  <si>
    <t>木材・木製品</t>
  </si>
  <si>
    <t>パルプ・紙・板紙・加工紙</t>
  </si>
  <si>
    <t>化学最終製品（医薬品を除く。）</t>
  </si>
  <si>
    <t>石油・石炭製品</t>
  </si>
  <si>
    <t>なめし革・毛皮・同製品</t>
  </si>
  <si>
    <t>はん用機械</t>
  </si>
  <si>
    <t>生産用機械</t>
  </si>
  <si>
    <t>業務用機械</t>
  </si>
  <si>
    <t>電子デバイス</t>
  </si>
  <si>
    <t>その他の電気機械</t>
  </si>
  <si>
    <t>電子計算機・同附属装置</t>
  </si>
  <si>
    <t>自動車部品・同附属品</t>
  </si>
  <si>
    <t>運輸附帯サービス</t>
  </si>
  <si>
    <t>郵便・信書便</t>
  </si>
  <si>
    <t>映像・音声・文字情報制作</t>
  </si>
  <si>
    <t>医療</t>
  </si>
  <si>
    <t>保健衛生</t>
  </si>
  <si>
    <t>社会保険・社会福祉</t>
  </si>
  <si>
    <t>その他の非営利団体サービス</t>
  </si>
  <si>
    <t>自動車整備・機械修理</t>
  </si>
  <si>
    <t>飲食サービス</t>
  </si>
  <si>
    <t>家計外消費支出</t>
  </si>
  <si>
    <t>雇用者所得</t>
  </si>
  <si>
    <t>営業余剰</t>
  </si>
  <si>
    <t>資本減耗引当</t>
  </si>
  <si>
    <t>資本減耗引当（社会資本等減耗分）</t>
  </si>
  <si>
    <t>間接税（関税・輸入品商品税を除く。）</t>
  </si>
  <si>
    <t>（控除）経常補助金</t>
  </si>
  <si>
    <t>パルプ・</t>
    <phoneticPr fontId="7"/>
  </si>
  <si>
    <t>肥料（別掲を</t>
    <phoneticPr fontId="7"/>
  </si>
  <si>
    <t>加工紙</t>
    <phoneticPr fontId="7"/>
  </si>
  <si>
    <t>サービス</t>
    <phoneticPr fontId="7"/>
  </si>
  <si>
    <t>01</t>
    <phoneticPr fontId="7"/>
  </si>
  <si>
    <t>02</t>
    <phoneticPr fontId="7"/>
  </si>
  <si>
    <t>衣　服　・</t>
    <phoneticPr fontId="7"/>
  </si>
  <si>
    <t>パルプ・</t>
    <phoneticPr fontId="7"/>
  </si>
  <si>
    <t>自動車</t>
    <phoneticPr fontId="7"/>
  </si>
  <si>
    <t>農　　業</t>
    <phoneticPr fontId="7"/>
  </si>
  <si>
    <t>金属鉱物・</t>
    <phoneticPr fontId="7"/>
  </si>
  <si>
    <t>印　刷　・</t>
    <phoneticPr fontId="7"/>
  </si>
  <si>
    <t>工業製品・</t>
    <phoneticPr fontId="7"/>
  </si>
  <si>
    <t>石油・</t>
    <phoneticPr fontId="7"/>
  </si>
  <si>
    <t>ガ ラ ス ・</t>
    <phoneticPr fontId="7"/>
  </si>
  <si>
    <t>製　　　品</t>
    <phoneticPr fontId="7"/>
  </si>
  <si>
    <t>合成樹脂</t>
    <phoneticPr fontId="7"/>
  </si>
  <si>
    <t>金属製品</t>
    <phoneticPr fontId="7"/>
  </si>
  <si>
    <r>
      <t>逆行列係数表 （Ｉ－Ａ）</t>
    </r>
    <r>
      <rPr>
        <vertAlign val="superscript"/>
        <sz val="11"/>
        <rFont val="ＭＳ Ｐゴシック"/>
        <family val="3"/>
        <charset val="128"/>
      </rPr>
      <t>-1</t>
    </r>
    <phoneticPr fontId="7"/>
  </si>
  <si>
    <t>衣　服　・</t>
    <phoneticPr fontId="7"/>
  </si>
  <si>
    <t>自動車</t>
    <phoneticPr fontId="7"/>
  </si>
  <si>
    <t>農　　業</t>
    <phoneticPr fontId="7"/>
  </si>
  <si>
    <t>金属鉱物・</t>
    <phoneticPr fontId="7"/>
  </si>
  <si>
    <t>印　刷　・</t>
    <phoneticPr fontId="7"/>
  </si>
  <si>
    <t>工業製品・</t>
    <phoneticPr fontId="7"/>
  </si>
  <si>
    <t>ガ ラ ス ・</t>
    <phoneticPr fontId="7"/>
  </si>
  <si>
    <t>製　　　品</t>
    <phoneticPr fontId="7"/>
  </si>
  <si>
    <t>加工紙</t>
    <phoneticPr fontId="7"/>
  </si>
  <si>
    <t>合成樹脂</t>
    <phoneticPr fontId="7"/>
  </si>
  <si>
    <t>金属製品</t>
    <phoneticPr fontId="7"/>
  </si>
  <si>
    <t>サービス</t>
    <phoneticPr fontId="7"/>
  </si>
  <si>
    <r>
      <t>逆行列係数表［ Ｉ－（Ｉ－Ｍ－Ｎ）Ａ］</t>
    </r>
    <r>
      <rPr>
        <vertAlign val="superscript"/>
        <sz val="11"/>
        <color theme="9" tint="-0.499984740745262"/>
        <rFont val="ＭＳ Ｐゴシック"/>
        <family val="3"/>
        <charset val="128"/>
      </rPr>
      <t>-1</t>
    </r>
    <rPh sb="10" eb="17">
      <t>　         ∧  　   ∧</t>
    </rPh>
    <phoneticPr fontId="7"/>
  </si>
  <si>
    <t>　・　波及効果の分析には北海道開発局「平成23年北海道産業連関表」（１０４部門表）</t>
    <rPh sb="3" eb="7">
      <t>ハキュウコウカ</t>
    </rPh>
    <rPh sb="8" eb="10">
      <t>ブンセキ</t>
    </rPh>
    <rPh sb="12" eb="15">
      <t>ホッカイドウ</t>
    </rPh>
    <rPh sb="15" eb="18">
      <t>カイハツキョク</t>
    </rPh>
    <rPh sb="19" eb="21">
      <t>ヘイセイ</t>
    </rPh>
    <rPh sb="23" eb="24">
      <t>ネン</t>
    </rPh>
    <rPh sb="24" eb="27">
      <t>ホッカイドウ</t>
    </rPh>
    <rPh sb="27" eb="29">
      <t>サンギョウ</t>
    </rPh>
    <rPh sb="29" eb="31">
      <t>レンカン</t>
    </rPh>
    <rPh sb="31" eb="32">
      <t>ヒョウ</t>
    </rPh>
    <rPh sb="37" eb="39">
      <t>ブモン</t>
    </rPh>
    <rPh sb="39" eb="40">
      <t>ヒョウ</t>
    </rPh>
    <phoneticPr fontId="2"/>
  </si>
  <si>
    <t>○　北海道開発局「平成23年北海道産業連関表」１０４部門表を用いて経済波及効果を分析。</t>
    <rPh sb="2" eb="5">
      <t>ホッカイドウ</t>
    </rPh>
    <rPh sb="5" eb="8">
      <t>カイハツキョク</t>
    </rPh>
    <rPh sb="9" eb="11">
      <t>ヘイセイ</t>
    </rPh>
    <rPh sb="13" eb="14">
      <t>ネン</t>
    </rPh>
    <rPh sb="14" eb="17">
      <t>ホッカイドウ</t>
    </rPh>
    <rPh sb="17" eb="19">
      <t>サンギョウ</t>
    </rPh>
    <rPh sb="19" eb="22">
      <t>レンカンヒョウ</t>
    </rPh>
    <rPh sb="26" eb="28">
      <t>ブモン</t>
    </rPh>
    <rPh sb="28" eb="29">
      <t>ヒョウ</t>
    </rPh>
    <rPh sb="30" eb="31">
      <t>モチ</t>
    </rPh>
    <rPh sb="33" eb="35">
      <t>ケイザイ</t>
    </rPh>
    <rPh sb="35" eb="39">
      <t>ハキュウコウカ</t>
    </rPh>
    <rPh sb="40" eb="42">
      <t>ブンセキ</t>
    </rPh>
    <phoneticPr fontId="4"/>
  </si>
  <si>
    <t>H23従業者総数</t>
    <rPh sb="3" eb="6">
      <t>ジュウギョウシャ</t>
    </rPh>
    <rPh sb="6" eb="8">
      <t>ソウスウ</t>
    </rPh>
    <phoneticPr fontId="4"/>
  </si>
  <si>
    <t>H23道内生産額</t>
    <rPh sb="3" eb="5">
      <t>ドウナイ</t>
    </rPh>
    <rPh sb="5" eb="8">
      <t>セイサンガク</t>
    </rPh>
    <phoneticPr fontId="4"/>
  </si>
  <si>
    <t>平成23年北海道産業連関表（104部門統合表：生産者価格表）</t>
    <rPh sb="0" eb="2">
      <t>ヘイセイ</t>
    </rPh>
    <rPh sb="4" eb="5">
      <t>ネン</t>
    </rPh>
    <rPh sb="5" eb="8">
      <t>ホッカイドウ</t>
    </rPh>
    <rPh sb="8" eb="10">
      <t>サンギョウ</t>
    </rPh>
    <rPh sb="10" eb="13">
      <t>レンカンヒョウ</t>
    </rPh>
    <rPh sb="17" eb="19">
      <t>ブモン</t>
    </rPh>
    <rPh sb="19" eb="21">
      <t>トウゴウ</t>
    </rPh>
    <rPh sb="21" eb="22">
      <t>ヒョウ</t>
    </rPh>
    <rPh sb="23" eb="26">
      <t>セイサンシャ</t>
    </rPh>
    <rPh sb="26" eb="28">
      <t>カカク</t>
    </rPh>
    <rPh sb="28" eb="29">
      <t>ヒョウ</t>
    </rPh>
    <phoneticPr fontId="7"/>
  </si>
  <si>
    <t>（単位：百万円）</t>
    <rPh sb="1" eb="3">
      <t>タンイ</t>
    </rPh>
    <rPh sb="4" eb="5">
      <t>ヒャク</t>
    </rPh>
    <rPh sb="5" eb="7">
      <t>マンエン</t>
    </rPh>
    <phoneticPr fontId="7"/>
  </si>
  <si>
    <t>02</t>
    <phoneticPr fontId="7"/>
  </si>
  <si>
    <t>衣　服　・</t>
    <phoneticPr fontId="7"/>
  </si>
  <si>
    <t>パルプ・</t>
    <phoneticPr fontId="7"/>
  </si>
  <si>
    <t>自動車</t>
    <phoneticPr fontId="7"/>
  </si>
  <si>
    <t>一般政府</t>
    <rPh sb="0" eb="2">
      <t>イッパン</t>
    </rPh>
    <rPh sb="2" eb="4">
      <t>セイフ</t>
    </rPh>
    <phoneticPr fontId="7"/>
  </si>
  <si>
    <t>道内総固定</t>
    <rPh sb="0" eb="2">
      <t>ドウナイ</t>
    </rPh>
    <rPh sb="2" eb="3">
      <t>ソウ</t>
    </rPh>
    <rPh sb="3" eb="4">
      <t>カタム</t>
    </rPh>
    <rPh sb="4" eb="5">
      <t>サダム</t>
    </rPh>
    <phoneticPr fontId="7"/>
  </si>
  <si>
    <t>（控　除）</t>
    <rPh sb="1" eb="2">
      <t>ヒカエ</t>
    </rPh>
    <rPh sb="3" eb="4">
      <t>ジョ</t>
    </rPh>
    <phoneticPr fontId="7"/>
  </si>
  <si>
    <t>農　　業</t>
    <phoneticPr fontId="7"/>
  </si>
  <si>
    <t>金属鉱物・</t>
    <phoneticPr fontId="7"/>
  </si>
  <si>
    <t>肥料（別掲を</t>
    <phoneticPr fontId="7"/>
  </si>
  <si>
    <t>印　刷　・</t>
    <phoneticPr fontId="7"/>
  </si>
  <si>
    <t>工業製品・</t>
    <phoneticPr fontId="7"/>
  </si>
  <si>
    <t>石油・</t>
    <phoneticPr fontId="7"/>
  </si>
  <si>
    <t>ガ ラ ス ・</t>
    <phoneticPr fontId="7"/>
  </si>
  <si>
    <t>家 計 外</t>
    <rPh sb="0" eb="1">
      <t>イエ</t>
    </rPh>
    <rPh sb="2" eb="3">
      <t>ケイ</t>
    </rPh>
    <rPh sb="4" eb="5">
      <t>ガイ</t>
    </rPh>
    <phoneticPr fontId="7"/>
  </si>
  <si>
    <t>民　　　間</t>
    <rPh sb="0" eb="1">
      <t>タミ</t>
    </rPh>
    <rPh sb="4" eb="5">
      <t>アイダ</t>
    </rPh>
    <phoneticPr fontId="7"/>
  </si>
  <si>
    <t>消費支出</t>
    <rPh sb="0" eb="2">
      <t>ショウヒ</t>
    </rPh>
    <rPh sb="2" eb="4">
      <t>シシュツ</t>
    </rPh>
    <phoneticPr fontId="7"/>
  </si>
  <si>
    <t>資 本 形 成</t>
    <rPh sb="0" eb="1">
      <t>シ</t>
    </rPh>
    <rPh sb="2" eb="3">
      <t>ホン</t>
    </rPh>
    <rPh sb="4" eb="5">
      <t>ケイ</t>
    </rPh>
    <rPh sb="6" eb="7">
      <t>シゲル</t>
    </rPh>
    <phoneticPr fontId="7"/>
  </si>
  <si>
    <t>道　　　　内</t>
    <rPh sb="0" eb="1">
      <t>ミチ</t>
    </rPh>
    <rPh sb="5" eb="6">
      <t>ナイ</t>
    </rPh>
    <phoneticPr fontId="7"/>
  </si>
  <si>
    <t>道　　　内</t>
    <rPh sb="0" eb="1">
      <t>ミチ</t>
    </rPh>
    <rPh sb="4" eb="5">
      <t>ナイ</t>
    </rPh>
    <phoneticPr fontId="7"/>
  </si>
  <si>
    <t>最終需要</t>
    <rPh sb="0" eb="2">
      <t>サイシュウ</t>
    </rPh>
    <rPh sb="2" eb="4">
      <t>ジュヨウ</t>
    </rPh>
    <phoneticPr fontId="7"/>
  </si>
  <si>
    <t>関税・輸入品</t>
    <rPh sb="0" eb="2">
      <t>カンゼイ</t>
    </rPh>
    <rPh sb="3" eb="6">
      <t>ユニュウヒン</t>
    </rPh>
    <phoneticPr fontId="7"/>
  </si>
  <si>
    <t>道　 内</t>
    <rPh sb="0" eb="1">
      <t>ミチ</t>
    </rPh>
    <rPh sb="3" eb="4">
      <t>ナイ</t>
    </rPh>
    <phoneticPr fontId="7"/>
  </si>
  <si>
    <t>製　　　品</t>
    <phoneticPr fontId="7"/>
  </si>
  <si>
    <t>加工紙</t>
    <phoneticPr fontId="7"/>
  </si>
  <si>
    <t>合成樹脂</t>
    <phoneticPr fontId="7"/>
  </si>
  <si>
    <t>金属製品</t>
    <phoneticPr fontId="7"/>
  </si>
  <si>
    <t>サービス</t>
    <phoneticPr fontId="7"/>
  </si>
  <si>
    <t>(社会資本等減耗分)</t>
    <rPh sb="1" eb="3">
      <t>シャカイ</t>
    </rPh>
    <rPh sb="3" eb="4">
      <t>シ</t>
    </rPh>
    <rPh sb="4" eb="5">
      <t>ホン</t>
    </rPh>
    <rPh sb="5" eb="6">
      <t>トウ</t>
    </rPh>
    <rPh sb="6" eb="8">
      <t>ゲンモウ</t>
    </rPh>
    <rPh sb="8" eb="9">
      <t>フン</t>
    </rPh>
    <phoneticPr fontId="7"/>
  </si>
  <si>
    <t>（　公　的　）</t>
    <rPh sb="2" eb="3">
      <t>コウ</t>
    </rPh>
    <rPh sb="4" eb="5">
      <t>マト</t>
    </rPh>
    <phoneticPr fontId="7"/>
  </si>
  <si>
    <t>（　民　間　）</t>
    <rPh sb="2" eb="3">
      <t>ミン</t>
    </rPh>
    <rPh sb="4" eb="5">
      <t>カン</t>
    </rPh>
    <phoneticPr fontId="7"/>
  </si>
  <si>
    <t>在庫純増</t>
    <rPh sb="0" eb="2">
      <t>ザイコ</t>
    </rPh>
    <rPh sb="2" eb="4">
      <t>ジュンゾウ</t>
    </rPh>
    <phoneticPr fontId="7"/>
  </si>
  <si>
    <t>調整項</t>
    <rPh sb="0" eb="2">
      <t>チョウセイ</t>
    </rPh>
    <rPh sb="2" eb="3">
      <t>コウ</t>
    </rPh>
    <phoneticPr fontId="7"/>
  </si>
  <si>
    <t>最終需要計</t>
    <rPh sb="0" eb="2">
      <t>サイシュウ</t>
    </rPh>
    <rPh sb="2" eb="4">
      <t>ジュヨウ</t>
    </rPh>
    <rPh sb="4" eb="5">
      <t>ケイ</t>
    </rPh>
    <phoneticPr fontId="7"/>
  </si>
  <si>
    <t>需要合計</t>
    <rPh sb="0" eb="2">
      <t>ジュヨウ</t>
    </rPh>
    <rPh sb="2" eb="4">
      <t>ゴウケイ</t>
    </rPh>
    <phoneticPr fontId="7"/>
  </si>
  <si>
    <t>輸　出</t>
    <rPh sb="0" eb="1">
      <t>ユ</t>
    </rPh>
    <rPh sb="2" eb="3">
      <t>デ</t>
    </rPh>
    <phoneticPr fontId="7"/>
  </si>
  <si>
    <t>移　出</t>
    <rPh sb="0" eb="1">
      <t>ウツリ</t>
    </rPh>
    <rPh sb="2" eb="3">
      <t>デ</t>
    </rPh>
    <phoneticPr fontId="7"/>
  </si>
  <si>
    <t>輸移出計</t>
    <rPh sb="0" eb="3">
      <t>ユイシュツ</t>
    </rPh>
    <rPh sb="3" eb="4">
      <t>ケイ</t>
    </rPh>
    <phoneticPr fontId="7"/>
  </si>
  <si>
    <t>輸　入</t>
    <rPh sb="0" eb="1">
      <t>ユ</t>
    </rPh>
    <rPh sb="2" eb="3">
      <t>イリ</t>
    </rPh>
    <phoneticPr fontId="7"/>
  </si>
  <si>
    <t>移　入</t>
    <rPh sb="0" eb="1">
      <t>ウツリ</t>
    </rPh>
    <rPh sb="2" eb="3">
      <t>イリ</t>
    </rPh>
    <phoneticPr fontId="7"/>
  </si>
  <si>
    <t>商　品　税</t>
    <rPh sb="0" eb="1">
      <t>ショウ</t>
    </rPh>
    <rPh sb="2" eb="3">
      <t>シナ</t>
    </rPh>
    <rPh sb="4" eb="5">
      <t>ゼイ</t>
    </rPh>
    <phoneticPr fontId="7"/>
  </si>
  <si>
    <t>輸移入計</t>
    <rPh sb="0" eb="3">
      <t>ユイニュウ</t>
    </rPh>
    <rPh sb="3" eb="4">
      <t>ケイ</t>
    </rPh>
    <phoneticPr fontId="7"/>
  </si>
  <si>
    <t>部 門 計</t>
    <rPh sb="0" eb="1">
      <t>ブ</t>
    </rPh>
    <rPh sb="2" eb="3">
      <t>モン</t>
    </rPh>
    <rPh sb="4" eb="5">
      <t>ケイ</t>
    </rPh>
    <phoneticPr fontId="7"/>
  </si>
  <si>
    <t>生産額</t>
    <rPh sb="0" eb="3">
      <t>セイサンガク</t>
    </rPh>
    <phoneticPr fontId="7"/>
  </si>
  <si>
    <t>01</t>
    <phoneticPr fontId="7"/>
  </si>
  <si>
    <t>02</t>
    <phoneticPr fontId="7"/>
  </si>
  <si>
    <t>金属鉱物・非金属鉱物</t>
    <phoneticPr fontId="7"/>
  </si>
  <si>
    <t>石炭・原油・天然ガス</t>
    <rPh sb="0" eb="2">
      <t>セキタン</t>
    </rPh>
    <phoneticPr fontId="9"/>
  </si>
  <si>
    <t>食肉・畜産食料品</t>
    <rPh sb="0" eb="2">
      <t>ショクニク</t>
    </rPh>
    <rPh sb="3" eb="5">
      <t>チクサン</t>
    </rPh>
    <rPh sb="5" eb="7">
      <t>ショクリョウ</t>
    </rPh>
    <phoneticPr fontId="9"/>
  </si>
  <si>
    <t>飼料・有機質肥料（別掲を除く。）・たばこ</t>
    <rPh sb="9" eb="10">
      <t>ベツ</t>
    </rPh>
    <rPh sb="12" eb="13">
      <t>ノゾ</t>
    </rPh>
    <phoneticPr fontId="9"/>
  </si>
  <si>
    <t>木材・木製品</t>
    <rPh sb="0" eb="2">
      <t>モクザイ</t>
    </rPh>
    <phoneticPr fontId="9"/>
  </si>
  <si>
    <t>パルプ・紙・板紙・加工紙</t>
    <rPh sb="6" eb="7">
      <t>イタ</t>
    </rPh>
    <rPh sb="7" eb="8">
      <t>カミ</t>
    </rPh>
    <rPh sb="9" eb="11">
      <t>カコウ</t>
    </rPh>
    <rPh sb="11" eb="12">
      <t>カミ</t>
    </rPh>
    <phoneticPr fontId="9"/>
  </si>
  <si>
    <t>有機化学工業製品・合成樹脂</t>
    <phoneticPr fontId="7"/>
  </si>
  <si>
    <t>化学最終製品（医薬品を除く。）</t>
    <rPh sb="0" eb="2">
      <t>カガク</t>
    </rPh>
    <rPh sb="2" eb="4">
      <t>サイシュウ</t>
    </rPh>
    <rPh sb="4" eb="6">
      <t>セイヒン</t>
    </rPh>
    <rPh sb="11" eb="12">
      <t>ノゾ</t>
    </rPh>
    <phoneticPr fontId="9"/>
  </si>
  <si>
    <t>石油・石炭製品</t>
    <rPh sb="3" eb="5">
      <t>セキタン</t>
    </rPh>
    <phoneticPr fontId="7"/>
  </si>
  <si>
    <t>なめし革・毛皮・同製品</t>
    <rPh sb="3" eb="4">
      <t>カワ</t>
    </rPh>
    <rPh sb="5" eb="7">
      <t>ケガワ</t>
    </rPh>
    <rPh sb="8" eb="9">
      <t>ドウ</t>
    </rPh>
    <rPh sb="9" eb="11">
      <t>セイヒン</t>
    </rPh>
    <phoneticPr fontId="9"/>
  </si>
  <si>
    <t>はん用機械</t>
    <rPh sb="2" eb="3">
      <t>ヨウ</t>
    </rPh>
    <rPh sb="3" eb="5">
      <t>キカイ</t>
    </rPh>
    <phoneticPr fontId="5"/>
  </si>
  <si>
    <t>生産用機械</t>
    <rPh sb="0" eb="3">
      <t>セイサンヨウ</t>
    </rPh>
    <rPh sb="3" eb="5">
      <t>キカイ</t>
    </rPh>
    <phoneticPr fontId="5"/>
  </si>
  <si>
    <t>業務用機械</t>
    <rPh sb="0" eb="3">
      <t>ギョウムヨウ</t>
    </rPh>
    <rPh sb="3" eb="5">
      <t>キカイ</t>
    </rPh>
    <phoneticPr fontId="5"/>
  </si>
  <si>
    <t>電子デバイス</t>
    <rPh sb="0" eb="2">
      <t>デンシ</t>
    </rPh>
    <phoneticPr fontId="5"/>
  </si>
  <si>
    <t>その他の電子部品</t>
    <rPh sb="2" eb="3">
      <t>ホカ</t>
    </rPh>
    <rPh sb="4" eb="6">
      <t>デンシ</t>
    </rPh>
    <rPh sb="6" eb="8">
      <t>ブヒン</t>
    </rPh>
    <phoneticPr fontId="5"/>
  </si>
  <si>
    <t>産業用電気機器</t>
    <rPh sb="0" eb="3">
      <t>サンギョウヨウ</t>
    </rPh>
    <rPh sb="3" eb="5">
      <t>デンキ</t>
    </rPh>
    <rPh sb="5" eb="7">
      <t>キキ</t>
    </rPh>
    <phoneticPr fontId="5"/>
  </si>
  <si>
    <t>民生用電気機器</t>
    <rPh sb="0" eb="3">
      <t>ミンセイヨウ</t>
    </rPh>
    <rPh sb="3" eb="5">
      <t>デンキ</t>
    </rPh>
    <rPh sb="5" eb="7">
      <t>キキ</t>
    </rPh>
    <phoneticPr fontId="5"/>
  </si>
  <si>
    <t>電子応用装置・電気計測器</t>
    <rPh sb="0" eb="2">
      <t>デンシ</t>
    </rPh>
    <rPh sb="2" eb="4">
      <t>オウヨウ</t>
    </rPh>
    <rPh sb="4" eb="6">
      <t>ソウチ</t>
    </rPh>
    <rPh sb="7" eb="9">
      <t>デンキ</t>
    </rPh>
    <rPh sb="9" eb="12">
      <t>ケイソクキ</t>
    </rPh>
    <phoneticPr fontId="5"/>
  </si>
  <si>
    <t>その他の電気機械</t>
    <rPh sb="2" eb="3">
      <t>ホカ</t>
    </rPh>
    <rPh sb="4" eb="6">
      <t>デンキ</t>
    </rPh>
    <rPh sb="6" eb="8">
      <t>キカイ</t>
    </rPh>
    <phoneticPr fontId="5"/>
  </si>
  <si>
    <t>通信機械・同関連機器</t>
    <rPh sb="0" eb="2">
      <t>ツウシン</t>
    </rPh>
    <rPh sb="2" eb="4">
      <t>キカイ</t>
    </rPh>
    <rPh sb="5" eb="6">
      <t>ドウ</t>
    </rPh>
    <rPh sb="6" eb="8">
      <t>カンレン</t>
    </rPh>
    <rPh sb="8" eb="10">
      <t>キキ</t>
    </rPh>
    <phoneticPr fontId="5"/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</si>
  <si>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5"/>
  </si>
  <si>
    <t>自動車</t>
    <rPh sb="0" eb="3">
      <t>ジドウシャ</t>
    </rPh>
    <phoneticPr fontId="5"/>
  </si>
  <si>
    <t>自動車部品・同附属品</t>
    <rPh sb="0" eb="3">
      <t>ジドウシャ</t>
    </rPh>
    <rPh sb="3" eb="5">
      <t>ブヒン</t>
    </rPh>
    <rPh sb="6" eb="7">
      <t>ドウ</t>
    </rPh>
    <rPh sb="7" eb="9">
      <t>フゾク</t>
    </rPh>
    <rPh sb="9" eb="10">
      <t>ヒン</t>
    </rPh>
    <phoneticPr fontId="5"/>
  </si>
  <si>
    <t>船舶・同修理</t>
    <rPh sb="0" eb="2">
      <t>センパク</t>
    </rPh>
    <rPh sb="3" eb="4">
      <t>ドウ</t>
    </rPh>
    <rPh sb="4" eb="6">
      <t>シュウリ</t>
    </rPh>
    <phoneticPr fontId="5"/>
  </si>
  <si>
    <t>その他の製造工業製品</t>
    <rPh sb="2" eb="3">
      <t>ホカ</t>
    </rPh>
    <rPh sb="4" eb="6">
      <t>セイゾウ</t>
    </rPh>
    <rPh sb="6" eb="8">
      <t>コウギョウ</t>
    </rPh>
    <rPh sb="8" eb="10">
      <t>セイヒン</t>
    </rPh>
    <phoneticPr fontId="5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</si>
  <si>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5"/>
  </si>
  <si>
    <t>建築</t>
    <rPh sb="0" eb="2">
      <t>ケンチク</t>
    </rPh>
    <phoneticPr fontId="5"/>
  </si>
  <si>
    <t>建設補修</t>
    <rPh sb="0" eb="2">
      <t>ケンセツ</t>
    </rPh>
    <rPh sb="2" eb="4">
      <t>ホシュウ</t>
    </rPh>
    <phoneticPr fontId="5"/>
  </si>
  <si>
    <t>公共事業</t>
    <rPh sb="0" eb="2">
      <t>コウキョウ</t>
    </rPh>
    <rPh sb="2" eb="4">
      <t>ジギョウ</t>
    </rPh>
    <phoneticPr fontId="5"/>
  </si>
  <si>
    <t>その他の土木建設</t>
    <rPh sb="2" eb="3">
      <t>ホカ</t>
    </rPh>
    <rPh sb="4" eb="5">
      <t>ド</t>
    </rPh>
    <rPh sb="5" eb="6">
      <t>モク</t>
    </rPh>
    <rPh sb="6" eb="8">
      <t>ケンセツ</t>
    </rPh>
    <phoneticPr fontId="5"/>
  </si>
  <si>
    <t>電力</t>
    <rPh sb="0" eb="2">
      <t>デンリョク</t>
    </rPh>
    <phoneticPr fontId="5"/>
  </si>
  <si>
    <t>水道</t>
    <rPh sb="0" eb="2">
      <t>スイドウ</t>
    </rPh>
    <phoneticPr fontId="5"/>
  </si>
  <si>
    <t>廃棄物処理</t>
    <rPh sb="0" eb="3">
      <t>ハイキブツ</t>
    </rPh>
    <rPh sb="3" eb="5">
      <t>ショリ</t>
    </rPh>
    <phoneticPr fontId="5"/>
  </si>
  <si>
    <t>商業</t>
    <rPh sb="0" eb="2">
      <t>ショウギョウ</t>
    </rPh>
    <phoneticPr fontId="5"/>
  </si>
  <si>
    <t>金融・保険</t>
    <rPh sb="0" eb="2">
      <t>キンユウ</t>
    </rPh>
    <rPh sb="3" eb="5">
      <t>ホケン</t>
    </rPh>
    <phoneticPr fontId="5"/>
  </si>
  <si>
    <t>住宅賃貸料</t>
    <rPh sb="0" eb="2">
      <t>ジュウタク</t>
    </rPh>
    <rPh sb="2" eb="4">
      <t>チンタイ</t>
    </rPh>
    <rPh sb="4" eb="5">
      <t>リョウ</t>
    </rPh>
    <phoneticPr fontId="5"/>
  </si>
  <si>
    <t>住宅賃貸料（帰属家賃）</t>
    <rPh sb="0" eb="2">
      <t>ジュウタク</t>
    </rPh>
    <rPh sb="2" eb="4">
      <t>チンタイ</t>
    </rPh>
    <rPh sb="4" eb="5">
      <t>リョウ</t>
    </rPh>
    <phoneticPr fontId="5"/>
  </si>
  <si>
    <t>鉄道輸送</t>
    <rPh sb="0" eb="2">
      <t>テツドウ</t>
    </rPh>
    <rPh sb="2" eb="4">
      <t>ユソウ</t>
    </rPh>
    <phoneticPr fontId="5"/>
  </si>
  <si>
    <t>道路輸送</t>
    <rPh sb="0" eb="2">
      <t>ドウロ</t>
    </rPh>
    <rPh sb="2" eb="4">
      <t>ユソウ</t>
    </rPh>
    <phoneticPr fontId="5"/>
  </si>
  <si>
    <t>水運</t>
    <rPh sb="0" eb="2">
      <t>スイウン</t>
    </rPh>
    <phoneticPr fontId="5"/>
  </si>
  <si>
    <t>航空輸送</t>
    <rPh sb="0" eb="2">
      <t>コウクウ</t>
    </rPh>
    <rPh sb="2" eb="4">
      <t>ユソウ</t>
    </rPh>
    <phoneticPr fontId="5"/>
  </si>
  <si>
    <t>貨物利用運送</t>
    <rPh sb="0" eb="2">
      <t>カモツ</t>
    </rPh>
    <rPh sb="2" eb="4">
      <t>リヨウ</t>
    </rPh>
    <rPh sb="4" eb="6">
      <t>ウンソウ</t>
    </rPh>
    <phoneticPr fontId="5"/>
  </si>
  <si>
    <t>倉庫</t>
    <rPh sb="0" eb="2">
      <t>ソウコ</t>
    </rPh>
    <phoneticPr fontId="5"/>
  </si>
  <si>
    <t>運輸附帯サービス</t>
    <rPh sb="0" eb="2">
      <t>ウンユ</t>
    </rPh>
    <rPh sb="2" eb="4">
      <t>フタイ</t>
    </rPh>
    <phoneticPr fontId="5"/>
  </si>
  <si>
    <t>郵便・信書便</t>
    <rPh sb="0" eb="2">
      <t>ユウビン</t>
    </rPh>
    <rPh sb="3" eb="5">
      <t>シンショ</t>
    </rPh>
    <rPh sb="5" eb="6">
      <t>ビン</t>
    </rPh>
    <phoneticPr fontId="9"/>
  </si>
  <si>
    <t>通信</t>
    <rPh sb="0" eb="2">
      <t>ツウシン</t>
    </rPh>
    <phoneticPr fontId="9"/>
  </si>
  <si>
    <t>放送</t>
    <rPh sb="0" eb="2">
      <t>ホウソウ</t>
    </rPh>
    <phoneticPr fontId="9"/>
  </si>
  <si>
    <t>情報サービス</t>
    <rPh sb="0" eb="2">
      <t>ジョウホウ</t>
    </rPh>
    <phoneticPr fontId="9"/>
  </si>
  <si>
    <t>インターネット附随サービス</t>
    <rPh sb="7" eb="9">
      <t>フズイ</t>
    </rPh>
    <phoneticPr fontId="5"/>
  </si>
  <si>
    <t>映像・音声・文字情報制作</t>
    <rPh sb="0" eb="2">
      <t>エイゾウ</t>
    </rPh>
    <rPh sb="3" eb="5">
      <t>オンセイ</t>
    </rPh>
    <rPh sb="10" eb="12">
      <t>セイサク</t>
    </rPh>
    <phoneticPr fontId="9"/>
  </si>
  <si>
    <t>公務</t>
    <rPh sb="0" eb="2">
      <t>コウム</t>
    </rPh>
    <phoneticPr fontId="9"/>
  </si>
  <si>
    <t>教育</t>
    <rPh sb="0" eb="2">
      <t>キョウイク</t>
    </rPh>
    <phoneticPr fontId="9"/>
  </si>
  <si>
    <t>研究</t>
    <rPh sb="0" eb="2">
      <t>ケンキュウ</t>
    </rPh>
    <phoneticPr fontId="9"/>
  </si>
  <si>
    <t>医療</t>
    <rPh sb="0" eb="2">
      <t>イリョウ</t>
    </rPh>
    <phoneticPr fontId="9"/>
  </si>
  <si>
    <t>保健衛生</t>
    <rPh sb="0" eb="2">
      <t>ホケン</t>
    </rPh>
    <rPh sb="2" eb="4">
      <t>エイセイ</t>
    </rPh>
    <phoneticPr fontId="9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</si>
  <si>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9"/>
  </si>
  <si>
    <t>その他の非営利団体サービス</t>
    <rPh sb="2" eb="3">
      <t>ホカ</t>
    </rPh>
    <rPh sb="4" eb="7">
      <t>ヒエイリ</t>
    </rPh>
    <rPh sb="7" eb="9">
      <t>ダンタイ</t>
    </rPh>
    <phoneticPr fontId="9"/>
  </si>
  <si>
    <t>物品賃貸サービス</t>
    <rPh sb="0" eb="2">
      <t>ブッピン</t>
    </rPh>
    <rPh sb="2" eb="4">
      <t>チンタイ</t>
    </rPh>
    <phoneticPr fontId="9"/>
  </si>
  <si>
    <t>広告</t>
    <rPh sb="0" eb="2">
      <t>コウコク</t>
    </rPh>
    <phoneticPr fontId="9"/>
  </si>
  <si>
    <t>自動車整備・機械修理</t>
    <rPh sb="0" eb="3">
      <t>ジドウシャ</t>
    </rPh>
    <rPh sb="3" eb="5">
      <t>セイビ</t>
    </rPh>
    <rPh sb="6" eb="8">
      <t>キカイ</t>
    </rPh>
    <rPh sb="8" eb="10">
      <t>シュウリ</t>
    </rPh>
    <phoneticPr fontId="9"/>
  </si>
  <si>
    <t>宿泊業</t>
    <rPh sb="0" eb="2">
      <t>シュクハク</t>
    </rPh>
    <rPh sb="2" eb="3">
      <t>ギョウ</t>
    </rPh>
    <phoneticPr fontId="9"/>
  </si>
  <si>
    <t>飲食サービス</t>
    <rPh sb="0" eb="2">
      <t>インショク</t>
    </rPh>
    <phoneticPr fontId="9"/>
  </si>
  <si>
    <t>洗濯・理容・美容・浴場業</t>
    <rPh sb="0" eb="2">
      <t>センタク</t>
    </rPh>
    <rPh sb="3" eb="5">
      <t>リヨウ</t>
    </rPh>
    <rPh sb="6" eb="8">
      <t>ビヨウ</t>
    </rPh>
    <rPh sb="9" eb="12">
      <t>ヨクジョウギョウ</t>
    </rPh>
    <phoneticPr fontId="9"/>
  </si>
  <si>
    <t>娯楽サービス</t>
    <rPh sb="0" eb="2">
      <t>ゴラク</t>
    </rPh>
    <phoneticPr fontId="9"/>
  </si>
  <si>
    <t>内生部門計</t>
    <rPh sb="0" eb="2">
      <t>ナイセイ</t>
    </rPh>
    <rPh sb="2" eb="4">
      <t>ブモン</t>
    </rPh>
    <rPh sb="4" eb="5">
      <t>ケイ</t>
    </rPh>
    <phoneticPr fontId="5"/>
  </si>
  <si>
    <t>家計外消費支出</t>
    <rPh sb="0" eb="3">
      <t>カケイガイ</t>
    </rPh>
    <rPh sb="3" eb="5">
      <t>ショウヒ</t>
    </rPh>
    <rPh sb="5" eb="7">
      <t>シシュツ</t>
    </rPh>
    <phoneticPr fontId="5"/>
  </si>
  <si>
    <t>資本減耗引当（社会資本等減耗分）</t>
    <phoneticPr fontId="7"/>
  </si>
  <si>
    <t>（控除）経常補助金</t>
    <rPh sb="4" eb="6">
      <t>ケイジョウ</t>
    </rPh>
    <phoneticPr fontId="7"/>
  </si>
  <si>
    <t>粗付加価値部門計</t>
  </si>
  <si>
    <t>道内生産額</t>
  </si>
  <si>
    <t>Ｈ２9平均</t>
    <rPh sb="3" eb="5">
      <t>ヘイキン</t>
    </rPh>
    <phoneticPr fontId="2"/>
  </si>
  <si>
    <t>(購入者価格)</t>
    <rPh sb="1" eb="4">
      <t>コウニュウシャ</t>
    </rPh>
    <rPh sb="4" eb="6">
      <t>カカク</t>
    </rPh>
    <phoneticPr fontId="4"/>
  </si>
  <si>
    <t>商業マージン率</t>
    <rPh sb="6" eb="7">
      <t>リツ</t>
    </rPh>
    <phoneticPr fontId="4"/>
  </si>
  <si>
    <t>貨物運賃率</t>
    <rPh sb="0" eb="2">
      <t>カモツ</t>
    </rPh>
    <rPh sb="2" eb="4">
      <t>ウンチン</t>
    </rPh>
    <rPh sb="4" eb="5">
      <t>リツ</t>
    </rPh>
    <phoneticPr fontId="4"/>
  </si>
  <si>
    <t>商業マージン</t>
  </si>
  <si>
    <t>貨物運賃</t>
  </si>
  <si>
    <t>(生産者価格)</t>
    <rPh sb="1" eb="4">
      <t>セイサンシャ</t>
    </rPh>
    <rPh sb="4" eb="6">
      <t>カカク</t>
    </rPh>
    <phoneticPr fontId="4"/>
  </si>
  <si>
    <t>A</t>
    <phoneticPr fontId="4"/>
  </si>
  <si>
    <t>与件データ</t>
    <rPh sb="0" eb="2">
      <t>ヨケン</t>
    </rPh>
    <phoneticPr fontId="4"/>
  </si>
  <si>
    <t>直近５カ年</t>
    <rPh sb="0" eb="2">
      <t>チョッキン</t>
    </rPh>
    <rPh sb="4" eb="5">
      <t>ネン</t>
    </rPh>
    <phoneticPr fontId="4"/>
  </si>
  <si>
    <t>直近5カ年</t>
    <rPh sb="0" eb="2">
      <t>チョッキン</t>
    </rPh>
    <rPh sb="4" eb="5">
      <t>ネン</t>
    </rPh>
    <phoneticPr fontId="4"/>
  </si>
  <si>
    <t>Ｈ３０平均</t>
    <rPh sb="3" eb="5">
      <t>ヘイキン</t>
    </rPh>
    <phoneticPr fontId="2"/>
  </si>
  <si>
    <r>
      <rPr>
        <sz val="10"/>
        <color theme="0"/>
        <rFont val="HG丸ｺﾞｼｯｸM-PRO"/>
        <family val="3"/>
        <charset val="128"/>
      </rPr>
      <t>(注)</t>
    </r>
    <r>
      <rPr>
        <sz val="10"/>
        <color theme="1"/>
        <rFont val="HG丸ｺﾞｼｯｸM-PRO"/>
        <family val="3"/>
        <charset val="128"/>
      </rPr>
      <t>2 上表においては、小数点以下について、Excelの最大扱い桁数まで計算しているため、四捨五入をしている他のシートの数値とは一致しないことがある。</t>
    </r>
    <rPh sb="1" eb="2">
      <t>チュウ</t>
    </rPh>
    <rPh sb="5" eb="7">
      <t>ジョウヒョウ</t>
    </rPh>
    <rPh sb="13" eb="16">
      <t>ショウスウテン</t>
    </rPh>
    <rPh sb="16" eb="18">
      <t>イカ</t>
    </rPh>
    <rPh sb="29" eb="31">
      <t>サイダイ</t>
    </rPh>
    <rPh sb="31" eb="32">
      <t>アツカ</t>
    </rPh>
    <rPh sb="33" eb="35">
      <t>ケタスウ</t>
    </rPh>
    <rPh sb="37" eb="39">
      <t>ケイサン</t>
    </rPh>
    <rPh sb="46" eb="50">
      <t>シシャゴニュウ</t>
    </rPh>
    <rPh sb="55" eb="56">
      <t>タ</t>
    </rPh>
    <rPh sb="61" eb="63">
      <t>スウチ</t>
    </rPh>
    <rPh sb="65" eb="67">
      <t>イッチ</t>
    </rPh>
    <phoneticPr fontId="4"/>
  </si>
  <si>
    <t>分類不明</t>
    <rPh sb="0" eb="2">
      <t>ブンルイ</t>
    </rPh>
    <rPh sb="2" eb="4">
      <t>フメイ</t>
    </rPh>
    <phoneticPr fontId="4"/>
  </si>
  <si>
    <t>総計</t>
    <rPh sb="0" eb="2">
      <t>ソウケイ</t>
    </rPh>
    <phoneticPr fontId="4"/>
  </si>
  <si>
    <t>－</t>
    <phoneticPr fontId="4"/>
  </si>
  <si>
    <t>H23雇用者総数</t>
    <rPh sb="3" eb="5">
      <t>コヨウ</t>
    </rPh>
    <rPh sb="5" eb="6">
      <t>シャ</t>
    </rPh>
    <rPh sb="6" eb="8">
      <t>ソウスウ</t>
    </rPh>
    <phoneticPr fontId="4"/>
  </si>
  <si>
    <t>（単位：人）</t>
    <rPh sb="1" eb="3">
      <t>タンイ</t>
    </rPh>
    <rPh sb="4" eb="5">
      <t>ニン</t>
    </rPh>
    <phoneticPr fontId="4"/>
  </si>
  <si>
    <t>Ｚ=Ｃ×就業誘発係数</t>
    <rPh sb="4" eb="6">
      <t>シュウギョウ</t>
    </rPh>
    <rPh sb="6" eb="8">
      <t>ユウハツ</t>
    </rPh>
    <rPh sb="8" eb="10">
      <t>ケイスウ</t>
    </rPh>
    <phoneticPr fontId="4"/>
  </si>
  <si>
    <t>AA=K×就業誘発係数</t>
    <rPh sb="5" eb="7">
      <t>シュウギョウ</t>
    </rPh>
    <rPh sb="7" eb="9">
      <t>ユウハツ</t>
    </rPh>
    <rPh sb="9" eb="11">
      <t>ケイスウ</t>
    </rPh>
    <phoneticPr fontId="4"/>
  </si>
  <si>
    <t>AB=Ｔ×就業誘発係数</t>
    <rPh sb="5" eb="7">
      <t>シュウギョウ</t>
    </rPh>
    <rPh sb="7" eb="9">
      <t>ユウハツ</t>
    </rPh>
    <rPh sb="9" eb="11">
      <t>ケイスウ</t>
    </rPh>
    <phoneticPr fontId="4"/>
  </si>
  <si>
    <t>AC=Z+AA+AB</t>
    <phoneticPr fontId="4"/>
  </si>
  <si>
    <t>AD=Ｃ×雇用誘発係数</t>
    <rPh sb="5" eb="7">
      <t>コヨウ</t>
    </rPh>
    <rPh sb="7" eb="9">
      <t>ユウハツ</t>
    </rPh>
    <rPh sb="9" eb="11">
      <t>ケイスウ</t>
    </rPh>
    <phoneticPr fontId="4"/>
  </si>
  <si>
    <t>AE=Ｋ×雇用誘発係数</t>
    <rPh sb="5" eb="7">
      <t>コヨウ</t>
    </rPh>
    <rPh sb="7" eb="9">
      <t>ユウハツ</t>
    </rPh>
    <rPh sb="9" eb="11">
      <t>ケイスウ</t>
    </rPh>
    <phoneticPr fontId="4"/>
  </si>
  <si>
    <t>AF=Ｔ×雇用誘発係数</t>
    <rPh sb="5" eb="7">
      <t>コヨウ</t>
    </rPh>
    <rPh sb="7" eb="9">
      <t>ユウハツ</t>
    </rPh>
    <rPh sb="9" eb="11">
      <t>ケイスウ</t>
    </rPh>
    <phoneticPr fontId="4"/>
  </si>
  <si>
    <t>AG=AD+AE+AF</t>
    <phoneticPr fontId="4"/>
  </si>
  <si>
    <t>１次</t>
    <rPh sb="1" eb="2">
      <t>ジ</t>
    </rPh>
    <phoneticPr fontId="4"/>
  </si>
  <si>
    <t>就業誘発</t>
    <rPh sb="0" eb="2">
      <t>シュウギョウ</t>
    </rPh>
    <rPh sb="2" eb="4">
      <t>ユウハツ</t>
    </rPh>
    <phoneticPr fontId="4"/>
  </si>
  <si>
    <t>２次</t>
    <rPh sb="1" eb="2">
      <t>ジ</t>
    </rPh>
    <phoneticPr fontId="4"/>
  </si>
  <si>
    <t>雇用誘発</t>
    <rPh sb="0" eb="2">
      <t>コヨウ</t>
    </rPh>
    <rPh sb="2" eb="4">
      <t>ユウハツ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</si>
</sst>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.000000_ ;[Red]\-#,##0.000000\ "/>
    <numFmt numFmtId="177" formatCode="#,##0_ ;[Red]\-#,##0\ "/>
    <numFmt numFmtId="178" formatCode="#,##0.0000;[Red]\-#,##0.0000"/>
    <numFmt numFmtId="179" formatCode="#,##0.000;[Red]\-#,##0.000"/>
    <numFmt numFmtId="180" formatCode="#,##0.0000"/>
    <numFmt numFmtId="181" formatCode="#,##0_);[Red]\(#,##0\)"/>
    <numFmt numFmtId="182" formatCode="0.0%"/>
    <numFmt numFmtId="183" formatCode="0_ "/>
  </numFmts>
  <fonts count="3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3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vertAlign val="superscript"/>
      <sz val="11"/>
      <name val="ＭＳ Ｐゴシック"/>
      <family val="3"/>
      <charset val="128"/>
    </font>
    <font>
      <b/>
      <sz val="16"/>
      <color rgb="FF3333FF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1"/>
      <color rgb="FF3333FF"/>
      <name val="メイリオ"/>
      <family val="3"/>
      <charset val="128"/>
    </font>
    <font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b/>
      <sz val="10"/>
      <color rgb="FF3333FF"/>
      <name val="HG丸ｺﾞｼｯｸM-PRO"/>
      <family val="3"/>
      <charset val="128"/>
    </font>
    <font>
      <b/>
      <sz val="10"/>
      <color rgb="FFFFFF00"/>
      <name val="HG丸ｺﾞｼｯｸM-PRO"/>
      <family val="3"/>
      <charset val="128"/>
    </font>
    <font>
      <sz val="20"/>
      <color rgb="FF3333FF"/>
      <name val="HG丸ｺﾞｼｯｸM-PRO"/>
      <family val="3"/>
      <charset val="128"/>
    </font>
    <font>
      <b/>
      <sz val="11"/>
      <color rgb="FF3333FF"/>
      <name val="HG丸ｺﾞｼｯｸM-PRO"/>
      <family val="3"/>
      <charset val="128"/>
    </font>
    <font>
      <vertAlign val="superscript"/>
      <sz val="16"/>
      <color theme="1"/>
      <name val="HG丸ｺﾞｼｯｸM-PRO"/>
      <family val="3"/>
      <charset val="128"/>
    </font>
    <font>
      <sz val="11"/>
      <color rgb="FF3333FF"/>
      <name val="HG丸ｺﾞｼｯｸM-PRO"/>
      <family val="3"/>
      <charset val="128"/>
    </font>
    <font>
      <sz val="20"/>
      <color rgb="FF3333FF"/>
      <name val="メイリオ"/>
      <family val="3"/>
      <charset val="128"/>
    </font>
    <font>
      <sz val="11"/>
      <color theme="5" tint="-0.249977111117893"/>
      <name val="メイリオ"/>
      <family val="3"/>
      <charset val="128"/>
    </font>
    <font>
      <sz val="11"/>
      <color theme="4"/>
      <name val="メイリオ"/>
      <family val="3"/>
      <charset val="128"/>
    </font>
    <font>
      <b/>
      <sz val="14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u/>
      <sz val="14"/>
      <color theme="9" tint="-0.249977111117893"/>
      <name val="メイリオ"/>
      <family val="3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  <font>
      <sz val="11"/>
      <color theme="9" tint="-0.499984740745262"/>
      <name val="ＭＳ Ｐゴシック"/>
      <family val="3"/>
      <charset val="128"/>
    </font>
    <font>
      <vertAlign val="superscript"/>
      <sz val="11"/>
      <color theme="9" tint="-0.499984740745262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9"/>
      <color indexed="8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17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/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7" tint="-0.24994659260841701"/>
      </left>
      <right style="thick">
        <color theme="0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ck">
        <color theme="0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/>
      <diagonal/>
    </border>
    <border>
      <left style="thin">
        <color theme="7" tint="-0.24994659260841701"/>
      </left>
      <right style="thick">
        <color theme="7" tint="-0.24994659260841701"/>
      </right>
      <top/>
      <bottom style="thin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n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/>
      <bottom style="thin">
        <color theme="7" tint="-0.24994659260841701"/>
      </bottom>
      <diagonal/>
    </border>
    <border>
      <left style="thick">
        <color theme="7" tint="-0.24994659260841701"/>
      </left>
      <right style="thin">
        <color theme="7" tint="-0.24994659260841701"/>
      </right>
      <top style="thin">
        <color theme="7" tint="-0.24994659260841701"/>
      </top>
      <bottom/>
      <diagonal/>
    </border>
    <border>
      <left style="thick">
        <color theme="0"/>
      </left>
      <right style="thick">
        <color theme="0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 style="thick">
        <color theme="7" tint="-0.24994659260841701"/>
      </right>
      <top/>
      <bottom/>
      <diagonal/>
    </border>
    <border>
      <left style="thick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7" tint="-0.24994659260841701"/>
      </left>
      <right/>
      <top style="thick">
        <color theme="7" tint="-0.24994659260841701"/>
      </top>
      <bottom/>
      <diagonal/>
    </border>
    <border>
      <left style="thick">
        <color theme="7" tint="-0.24994659260841701"/>
      </left>
      <right/>
      <top/>
      <bottom/>
      <diagonal/>
    </border>
    <border>
      <left style="thick">
        <color theme="7" tint="-0.24994659260841701"/>
      </left>
      <right/>
      <top/>
      <bottom style="thick">
        <color theme="7" tint="-0.24994659260841701"/>
      </bottom>
      <diagonal/>
    </border>
    <border>
      <left style="thin">
        <color theme="7" tint="-0.24994659260841701"/>
      </left>
      <right style="thick">
        <color theme="7" tint="-0.24994659260841701"/>
      </right>
      <top/>
      <bottom style="thick">
        <color theme="7" tint="-0.24994659260841701"/>
      </bottom>
      <diagonal/>
    </border>
    <border>
      <left style="thick">
        <color theme="0"/>
      </left>
      <right style="thick">
        <color theme="0"/>
      </right>
      <top/>
      <bottom style="thick">
        <color theme="7" tint="-0.24994659260841701"/>
      </bottom>
      <diagonal/>
    </border>
    <border>
      <left style="thick">
        <color theme="7" tint="-0.24994659260841701"/>
      </left>
      <right style="thick">
        <color rgb="FFFFFFFF"/>
      </right>
      <top style="thick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0"/>
      </top>
      <bottom style="thin">
        <color theme="7" tint="-0.24994659260841701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0"/>
      </top>
      <bottom style="thin">
        <color theme="7" tint="-0.24994659260841701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rgb="FFFFFFFF"/>
      </right>
      <top style="thin">
        <color theme="7" tint="-0.24994659260841701"/>
      </top>
      <bottom style="thin">
        <color theme="0"/>
      </bottom>
      <diagonal/>
    </border>
    <border>
      <left style="thick">
        <color rgb="FFFFFFFF"/>
      </left>
      <right style="thin">
        <color theme="7" tint="-0.24994659260841701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7" tint="-0.24994659260841701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7" tint="-0.24994659260841701"/>
      </left>
      <right style="thick">
        <color theme="0"/>
      </right>
      <top style="thin">
        <color theme="0"/>
      </top>
      <bottom style="thin">
        <color theme="7" tint="-0.24994659260841701"/>
      </bottom>
      <diagonal/>
    </border>
    <border>
      <left style="thick">
        <color theme="0"/>
      </left>
      <right/>
      <top style="thick">
        <color theme="7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 style="thick">
        <color theme="7" tint="-0.24994659260841701"/>
      </top>
      <bottom style="thick">
        <color theme="0"/>
      </bottom>
      <diagonal/>
    </border>
    <border>
      <left/>
      <right/>
      <top style="thick">
        <color theme="7" tint="-0.24994659260841701"/>
      </top>
      <bottom style="thick">
        <color theme="0"/>
      </bottom>
      <diagonal/>
    </border>
    <border>
      <left/>
      <right style="thick">
        <color theme="0"/>
      </right>
      <top style="thick">
        <color theme="7" tint="-0.24994659260841701"/>
      </top>
      <bottom style="thick">
        <color theme="0"/>
      </bottom>
      <diagonal/>
    </border>
    <border>
      <left style="thin">
        <color theme="7" tint="-0.24994659260841701"/>
      </left>
      <right/>
      <top style="thick">
        <color theme="7" tint="-0.24994659260841701"/>
      </top>
      <bottom/>
      <diagonal/>
    </border>
    <border>
      <left style="thin">
        <color theme="7" tint="-0.24994659260841701"/>
      </left>
      <right/>
      <top/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 style="thin">
        <color rgb="FF7030A0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/>
      <diagonal/>
    </border>
    <border>
      <left/>
      <right style="thin">
        <color theme="7" tint="-0.24994659260841701"/>
      </right>
      <top/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 style="thick">
        <color theme="7" tint="-0.24994659260841701"/>
      </top>
      <bottom style="thick">
        <color theme="7" tint="-0.24994659260841701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/>
      <top/>
      <bottom style="thick">
        <color theme="6" tint="-0.24994659260841701"/>
      </bottom>
      <diagonal/>
    </border>
    <border>
      <left/>
      <right/>
      <top/>
      <bottom style="thick">
        <color theme="6" tint="-0.24994659260841701"/>
      </bottom>
      <diagonal/>
    </border>
    <border>
      <left/>
      <right style="thick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/>
      <top style="thick">
        <color theme="6" tint="-0.24994659260841701"/>
      </top>
      <bottom/>
      <diagonal/>
    </border>
    <border>
      <left style="thin">
        <color theme="6" tint="-0.24994659260841701"/>
      </left>
      <right/>
      <top/>
      <bottom style="thick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 style="thick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n">
        <color theme="6" tint="-0.24994659260841701"/>
      </top>
      <bottom style="thick">
        <color theme="6" tint="-0.24994659260841701"/>
      </bottom>
      <diagonal/>
    </border>
    <border>
      <left style="thick">
        <color theme="6" tint="-0.24994659260841701"/>
      </left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/>
      <top style="thick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n">
        <color theme="6" tint="-0.2499465926084170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6" tint="-0.24994659260841701"/>
      </right>
      <top style="thick">
        <color theme="6" tint="-0.24994659260841701"/>
      </top>
      <bottom/>
      <diagonal/>
    </border>
    <border>
      <left/>
      <right style="thin">
        <color theme="6" tint="-0.24994659260841701"/>
      </right>
      <top/>
      <bottom style="thick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ck">
        <color theme="6" tint="-0.24994659260841701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 style="thick">
        <color theme="0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thin">
        <color indexed="64"/>
      </right>
      <top/>
      <bottom/>
      <diagonal/>
    </border>
    <border>
      <left style="medium">
        <color theme="7"/>
      </left>
      <right/>
      <top/>
      <bottom/>
      <diagonal/>
    </border>
    <border>
      <left/>
      <right/>
      <top style="thick">
        <color theme="7" tint="-0.24994659260841701"/>
      </top>
      <bottom style="thin">
        <color theme="0"/>
      </bottom>
      <diagonal/>
    </border>
    <border>
      <left/>
      <right/>
      <top style="thin">
        <color theme="0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ck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rgb="FF7030A0"/>
      </bottom>
      <diagonal/>
    </border>
    <border>
      <left/>
      <right/>
      <top style="thin">
        <color theme="0"/>
      </top>
      <bottom style="thin">
        <color rgb="FF7030A0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auto="1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ck">
        <color rgb="FFFFFFFF"/>
      </left>
      <right style="thick">
        <color theme="0"/>
      </right>
      <top style="thick">
        <color theme="7" tint="-0.24994659260841701"/>
      </top>
      <bottom/>
      <diagonal/>
    </border>
    <border>
      <left/>
      <right/>
      <top style="thick">
        <color theme="7" tint="-0.24994659260841701"/>
      </top>
      <bottom/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7" tint="-0.24994659260841701"/>
      </right>
      <top/>
      <bottom style="thick">
        <color theme="0"/>
      </bottom>
      <diagonal/>
    </border>
    <border>
      <left style="thin">
        <color theme="7" tint="-0.24994659260841701"/>
      </left>
      <right style="thin">
        <color theme="7" tint="-0.24994659260841701"/>
      </right>
      <top style="thick">
        <color theme="0"/>
      </top>
      <bottom/>
      <diagonal/>
    </border>
    <border>
      <left style="thick">
        <color theme="0"/>
      </left>
      <right/>
      <top/>
      <bottom style="thick">
        <color theme="7" tint="-0.24994659260841701"/>
      </bottom>
      <diagonal/>
    </border>
    <border>
      <left style="thick">
        <color theme="0"/>
      </left>
      <right style="thick">
        <color rgb="FFFFFFFF"/>
      </right>
      <top style="thick">
        <color theme="7" tint="-0.24994659260841701"/>
      </top>
      <bottom/>
      <diagonal/>
    </border>
    <border>
      <left style="thick">
        <color theme="0"/>
      </left>
      <right style="thick">
        <color rgb="FFFFFFFF"/>
      </right>
      <top style="thick">
        <color theme="0"/>
      </top>
      <bottom/>
      <diagonal/>
    </border>
    <border>
      <left style="thick">
        <color theme="0"/>
      </left>
      <right style="thick">
        <color rgb="FFFFFFFF"/>
      </right>
      <top/>
      <bottom/>
      <diagonal/>
    </border>
    <border>
      <left style="thick">
        <color theme="0"/>
      </left>
      <right style="thick">
        <color rgb="FFFFFFFF"/>
      </right>
      <top/>
      <bottom style="thick">
        <color theme="0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</cellStyleXfs>
  <cellXfs count="595">
    <xf numFmtId="0" fontId="0" fillId="0" borderId="0" xfId="0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1" fillId="2" borderId="18" xfId="0" applyFont="1" applyFill="1" applyBorder="1">
      <alignment vertical="center"/>
    </xf>
    <xf numFmtId="0" fontId="11" fillId="2" borderId="18" xfId="0" applyFont="1" applyFill="1" applyBorder="1" applyAlignment="1">
      <alignment horizontal="center" vertical="center" shrinkToFit="1"/>
    </xf>
    <xf numFmtId="0" fontId="11" fillId="0" borderId="18" xfId="0" applyFont="1" applyBorder="1">
      <alignment vertical="center"/>
    </xf>
    <xf numFmtId="38" fontId="12" fillId="0" borderId="18" xfId="1" applyFont="1" applyBorder="1">
      <alignment vertical="center"/>
    </xf>
    <xf numFmtId="178" fontId="11" fillId="0" borderId="18" xfId="1" applyNumberFormat="1" applyFont="1" applyBorder="1">
      <alignment vertical="center"/>
    </xf>
    <xf numFmtId="38" fontId="12" fillId="2" borderId="18" xfId="1" applyFont="1" applyFill="1" applyBorder="1">
      <alignment vertical="center"/>
    </xf>
    <xf numFmtId="178" fontId="11" fillId="2" borderId="18" xfId="1" applyNumberFormat="1" applyFont="1" applyFill="1" applyBorder="1">
      <alignment vertical="center"/>
    </xf>
    <xf numFmtId="0" fontId="11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shrinkToFit="1"/>
    </xf>
    <xf numFmtId="0" fontId="14" fillId="0" borderId="0" xfId="0" applyFont="1" applyAlignment="1">
      <alignment horizontal="righ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4" fillId="0" borderId="5" xfId="0" applyFont="1" applyBorder="1" applyAlignment="1">
      <alignment vertical="center" shrinkToFit="1"/>
    </xf>
    <xf numFmtId="0" fontId="14" fillId="0" borderId="3" xfId="0" applyFont="1" applyBorder="1" applyAlignment="1">
      <alignment vertical="center" shrinkToFit="1"/>
    </xf>
    <xf numFmtId="0" fontId="14" fillId="0" borderId="8" xfId="0" applyFont="1" applyBorder="1" applyAlignment="1">
      <alignment vertical="center" shrinkToFit="1"/>
    </xf>
    <xf numFmtId="38" fontId="15" fillId="0" borderId="0" xfId="1" applyFont="1" applyAlignment="1">
      <alignment vertical="center"/>
    </xf>
    <xf numFmtId="0" fontId="17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18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6" fillId="0" borderId="0" xfId="0" applyFont="1" applyFill="1" applyAlignment="1">
      <alignment horizontal="right" vertical="center"/>
    </xf>
    <xf numFmtId="0" fontId="19" fillId="3" borderId="19" xfId="0" applyFont="1" applyFill="1" applyBorder="1" applyAlignment="1">
      <alignment horizontal="center" shrinkToFit="1"/>
    </xf>
    <xf numFmtId="0" fontId="19" fillId="3" borderId="45" xfId="0" applyFont="1" applyFill="1" applyBorder="1" applyAlignment="1">
      <alignment horizontal="center" shrinkToFit="1"/>
    </xf>
    <xf numFmtId="0" fontId="19" fillId="3" borderId="20" xfId="0" applyFont="1" applyFill="1" applyBorder="1" applyAlignment="1">
      <alignment horizontal="center" vertical="top" shrinkToFit="1"/>
    </xf>
    <xf numFmtId="0" fontId="19" fillId="3" borderId="46" xfId="0" applyFont="1" applyFill="1" applyBorder="1" applyAlignment="1">
      <alignment horizontal="center" vertical="top" shrinkToFit="1"/>
    </xf>
    <xf numFmtId="0" fontId="19" fillId="3" borderId="54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vertical="center" shrinkToFit="1"/>
    </xf>
    <xf numFmtId="0" fontId="16" fillId="0" borderId="40" xfId="0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vertical="center" shrinkToFit="1"/>
    </xf>
    <xf numFmtId="0" fontId="16" fillId="0" borderId="47" xfId="0" applyFont="1" applyFill="1" applyBorder="1" applyAlignment="1">
      <alignment vertical="center" shrinkToFit="1"/>
    </xf>
    <xf numFmtId="0" fontId="16" fillId="0" borderId="48" xfId="0" applyFont="1" applyFill="1" applyBorder="1" applyAlignment="1">
      <alignment vertical="center" shrinkToFit="1"/>
    </xf>
    <xf numFmtId="0" fontId="16" fillId="0" borderId="50" xfId="0" applyFont="1" applyFill="1" applyBorder="1" applyAlignment="1">
      <alignment vertical="center" shrinkToFit="1"/>
    </xf>
    <xf numFmtId="0" fontId="16" fillId="0" borderId="51" xfId="0" applyFont="1" applyFill="1" applyBorder="1" applyAlignment="1">
      <alignment vertical="center" shrinkToFit="1"/>
    </xf>
    <xf numFmtId="0" fontId="16" fillId="0" borderId="0" xfId="0" applyFont="1" applyFill="1" applyBorder="1">
      <alignment vertical="center"/>
    </xf>
    <xf numFmtId="0" fontId="16" fillId="0" borderId="52" xfId="0" applyFont="1" applyFill="1" applyBorder="1" applyAlignment="1">
      <alignment vertical="center" shrinkToFit="1"/>
    </xf>
    <xf numFmtId="0" fontId="16" fillId="0" borderId="53" xfId="0" applyFont="1" applyFill="1" applyBorder="1" applyAlignment="1">
      <alignment vertical="center" shrinkToFit="1"/>
    </xf>
    <xf numFmtId="0" fontId="16" fillId="0" borderId="72" xfId="0" applyFont="1" applyFill="1" applyBorder="1" applyAlignment="1">
      <alignment horizontal="center" vertical="center" shrinkToFit="1"/>
    </xf>
    <xf numFmtId="0" fontId="16" fillId="0" borderId="91" xfId="0" applyFont="1" applyFill="1" applyBorder="1" applyAlignment="1">
      <alignment horizontal="center" vertical="center" shrinkToFit="1"/>
    </xf>
    <xf numFmtId="0" fontId="16" fillId="0" borderId="92" xfId="0" applyFont="1" applyFill="1" applyBorder="1" applyAlignment="1">
      <alignment horizontal="center" vertical="center" shrinkToFit="1"/>
    </xf>
    <xf numFmtId="0" fontId="16" fillId="0" borderId="100" xfId="0" applyFont="1" applyFill="1" applyBorder="1" applyAlignment="1">
      <alignment horizontal="center" vertical="center" shrinkToFit="1"/>
    </xf>
    <xf numFmtId="0" fontId="16" fillId="0" borderId="97" xfId="0" applyFont="1" applyFill="1" applyBorder="1" applyAlignment="1">
      <alignment horizontal="center" vertical="center" shrinkToFit="1"/>
    </xf>
    <xf numFmtId="38" fontId="16" fillId="0" borderId="91" xfId="1" applyFont="1" applyFill="1" applyBorder="1" applyAlignment="1">
      <alignment vertical="center" shrinkToFit="1"/>
    </xf>
    <xf numFmtId="38" fontId="16" fillId="0" borderId="72" xfId="1" applyFont="1" applyFill="1" applyBorder="1" applyAlignment="1">
      <alignment vertical="center" shrinkToFit="1"/>
    </xf>
    <xf numFmtId="38" fontId="16" fillId="0" borderId="92" xfId="1" applyFont="1" applyFill="1" applyBorder="1" applyAlignment="1">
      <alignment vertical="center" shrinkToFit="1"/>
    </xf>
    <xf numFmtId="0" fontId="16" fillId="0" borderId="91" xfId="0" applyFont="1" applyFill="1" applyBorder="1" applyAlignment="1">
      <alignment vertical="center" shrinkToFit="1"/>
    </xf>
    <xf numFmtId="0" fontId="16" fillId="0" borderId="72" xfId="0" applyFont="1" applyFill="1" applyBorder="1" applyAlignment="1">
      <alignment vertical="center" shrinkToFit="1"/>
    </xf>
    <xf numFmtId="0" fontId="16" fillId="0" borderId="92" xfId="0" applyFont="1" applyFill="1" applyBorder="1" applyAlignment="1">
      <alignment vertical="center" shrinkToFit="1"/>
    </xf>
    <xf numFmtId="0" fontId="22" fillId="0" borderId="0" xfId="0" applyFont="1">
      <alignment vertical="center"/>
    </xf>
    <xf numFmtId="38" fontId="14" fillId="0" borderId="0" xfId="0" applyNumberFormat="1" applyFont="1">
      <alignment vertical="center"/>
    </xf>
    <xf numFmtId="38" fontId="14" fillId="0" borderId="5" xfId="0" applyNumberFormat="1" applyFont="1" applyBorder="1" applyAlignment="1">
      <alignment vertical="center" shrinkToFit="1"/>
    </xf>
    <xf numFmtId="178" fontId="14" fillId="0" borderId="5" xfId="1" applyNumberFormat="1" applyFont="1" applyBorder="1" applyAlignment="1">
      <alignment vertical="center" shrinkToFit="1"/>
    </xf>
    <xf numFmtId="38" fontId="14" fillId="0" borderId="8" xfId="0" applyNumberFormat="1" applyFont="1" applyBorder="1" applyAlignment="1">
      <alignment vertical="center" shrinkToFit="1"/>
    </xf>
    <xf numFmtId="0" fontId="16" fillId="0" borderId="0" xfId="0" applyFont="1" applyAlignment="1">
      <alignment horizontal="right" vertical="top"/>
    </xf>
    <xf numFmtId="0" fontId="16" fillId="0" borderId="0" xfId="0" applyFont="1" applyAlignment="1">
      <alignment vertical="center"/>
    </xf>
    <xf numFmtId="38" fontId="16" fillId="0" borderId="77" xfId="1" applyFont="1" applyFill="1" applyBorder="1" applyAlignment="1">
      <alignment vertical="center" shrinkToFit="1"/>
    </xf>
    <xf numFmtId="38" fontId="16" fillId="0" borderId="39" xfId="1" applyFont="1" applyFill="1" applyBorder="1" applyAlignment="1">
      <alignment vertical="center" shrinkToFit="1"/>
    </xf>
    <xf numFmtId="38" fontId="16" fillId="0" borderId="38" xfId="1" applyFont="1" applyFill="1" applyBorder="1" applyAlignment="1">
      <alignment vertical="center" shrinkToFit="1"/>
    </xf>
    <xf numFmtId="178" fontId="16" fillId="0" borderId="39" xfId="1" applyNumberFormat="1" applyFont="1" applyFill="1" applyBorder="1" applyAlignment="1">
      <alignment vertical="center" shrinkToFit="1"/>
    </xf>
    <xf numFmtId="38" fontId="16" fillId="0" borderId="33" xfId="1" applyFont="1" applyFill="1" applyBorder="1" applyAlignment="1">
      <alignment vertical="center" shrinkToFit="1"/>
    </xf>
    <xf numFmtId="38" fontId="16" fillId="0" borderId="83" xfId="1" applyFont="1" applyFill="1" applyBorder="1" applyAlignment="1">
      <alignment vertical="center" shrinkToFit="1"/>
    </xf>
    <xf numFmtId="179" fontId="16" fillId="0" borderId="39" xfId="1" applyNumberFormat="1" applyFont="1" applyFill="1" applyBorder="1" applyAlignment="1">
      <alignment vertical="center" shrinkToFit="1"/>
    </xf>
    <xf numFmtId="38" fontId="16" fillId="0" borderId="78" xfId="1" applyFont="1" applyFill="1" applyBorder="1" applyAlignment="1">
      <alignment vertical="center" shrinkToFit="1"/>
    </xf>
    <xf numFmtId="38" fontId="16" fillId="0" borderId="21" xfId="1" applyFont="1" applyFill="1" applyBorder="1" applyAlignment="1">
      <alignment vertical="center" shrinkToFit="1"/>
    </xf>
    <xf numFmtId="38" fontId="16" fillId="0" borderId="40" xfId="1" applyFont="1" applyFill="1" applyBorder="1" applyAlignment="1">
      <alignment vertical="center" shrinkToFit="1"/>
    </xf>
    <xf numFmtId="178" fontId="16" fillId="0" borderId="21" xfId="1" applyNumberFormat="1" applyFont="1" applyFill="1" applyBorder="1" applyAlignment="1">
      <alignment vertical="center" shrinkToFit="1"/>
    </xf>
    <xf numFmtId="38" fontId="16" fillId="0" borderId="35" xfId="1" applyFont="1" applyFill="1" applyBorder="1" applyAlignment="1">
      <alignment vertical="center" shrinkToFit="1"/>
    </xf>
    <xf numFmtId="38" fontId="16" fillId="0" borderId="84" xfId="1" applyFont="1" applyFill="1" applyBorder="1" applyAlignment="1">
      <alignment vertical="center" shrinkToFit="1"/>
    </xf>
    <xf numFmtId="179" fontId="16" fillId="0" borderId="21" xfId="1" applyNumberFormat="1" applyFont="1" applyFill="1" applyBorder="1" applyAlignment="1">
      <alignment vertical="center" shrinkToFit="1"/>
    </xf>
    <xf numFmtId="38" fontId="16" fillId="0" borderId="79" xfId="1" applyFont="1" applyFill="1" applyBorder="1" applyAlignment="1">
      <alignment vertical="center" shrinkToFit="1"/>
    </xf>
    <xf numFmtId="38" fontId="16" fillId="0" borderId="23" xfId="1" applyFont="1" applyFill="1" applyBorder="1" applyAlignment="1">
      <alignment vertical="center" shrinkToFit="1"/>
    </xf>
    <xf numFmtId="38" fontId="16" fillId="0" borderId="41" xfId="1" applyFont="1" applyFill="1" applyBorder="1" applyAlignment="1">
      <alignment vertical="center" shrinkToFit="1"/>
    </xf>
    <xf numFmtId="178" fontId="16" fillId="0" borderId="23" xfId="1" applyNumberFormat="1" applyFont="1" applyFill="1" applyBorder="1" applyAlignment="1">
      <alignment vertical="center" shrinkToFit="1"/>
    </xf>
    <xf numFmtId="38" fontId="16" fillId="0" borderId="36" xfId="1" applyFont="1" applyFill="1" applyBorder="1" applyAlignment="1">
      <alignment vertical="center" shrinkToFit="1"/>
    </xf>
    <xf numFmtId="38" fontId="16" fillId="0" borderId="85" xfId="1" applyFont="1" applyFill="1" applyBorder="1" applyAlignment="1">
      <alignment vertical="center" shrinkToFit="1"/>
    </xf>
    <xf numFmtId="179" fontId="16" fillId="0" borderId="23" xfId="1" applyNumberFormat="1" applyFont="1" applyFill="1" applyBorder="1" applyAlignment="1">
      <alignment vertical="center" shrinkToFit="1"/>
    </xf>
    <xf numFmtId="38" fontId="16" fillId="0" borderId="80" xfId="1" applyFont="1" applyFill="1" applyBorder="1" applyAlignment="1">
      <alignment vertical="center" shrinkToFit="1"/>
    </xf>
    <xf numFmtId="38" fontId="16" fillId="0" borderId="22" xfId="1" applyFont="1" applyFill="1" applyBorder="1" applyAlignment="1">
      <alignment vertical="center" shrinkToFit="1"/>
    </xf>
    <xf numFmtId="38" fontId="16" fillId="0" borderId="42" xfId="1" applyFont="1" applyFill="1" applyBorder="1" applyAlignment="1">
      <alignment vertical="center" shrinkToFit="1"/>
    </xf>
    <xf numFmtId="178" fontId="16" fillId="0" borderId="22" xfId="1" applyNumberFormat="1" applyFont="1" applyFill="1" applyBorder="1" applyAlignment="1">
      <alignment vertical="center" shrinkToFit="1"/>
    </xf>
    <xf numFmtId="38" fontId="16" fillId="0" borderId="37" xfId="1" applyFont="1" applyFill="1" applyBorder="1" applyAlignment="1">
      <alignment vertical="center" shrinkToFit="1"/>
    </xf>
    <xf numFmtId="38" fontId="16" fillId="0" borderId="86" xfId="1" applyFont="1" applyFill="1" applyBorder="1" applyAlignment="1">
      <alignment vertical="center" shrinkToFit="1"/>
    </xf>
    <xf numFmtId="179" fontId="16" fillId="0" borderId="22" xfId="1" applyNumberFormat="1" applyFont="1" applyFill="1" applyBorder="1" applyAlignment="1">
      <alignment vertical="center" shrinkToFit="1"/>
    </xf>
    <xf numFmtId="0" fontId="16" fillId="0" borderId="49" xfId="0" applyFont="1" applyFill="1" applyBorder="1" applyAlignment="1">
      <alignment vertical="center" shrinkToFit="1"/>
    </xf>
    <xf numFmtId="38" fontId="16" fillId="0" borderId="81" xfId="1" applyFont="1" applyFill="1" applyBorder="1" applyAlignment="1">
      <alignment vertical="center" shrinkToFit="1"/>
    </xf>
    <xf numFmtId="38" fontId="16" fillId="0" borderId="49" xfId="1" applyFont="1" applyFill="1" applyBorder="1" applyAlignment="1">
      <alignment vertical="center" shrinkToFit="1"/>
    </xf>
    <xf numFmtId="38" fontId="16" fillId="0" borderId="47" xfId="1" applyFont="1" applyFill="1" applyBorder="1" applyAlignment="1">
      <alignment vertical="center" shrinkToFit="1"/>
    </xf>
    <xf numFmtId="178" fontId="16" fillId="0" borderId="49" xfId="1" applyNumberFormat="1" applyFont="1" applyFill="1" applyBorder="1" applyAlignment="1">
      <alignment vertical="center" shrinkToFit="1"/>
    </xf>
    <xf numFmtId="38" fontId="16" fillId="0" borderId="48" xfId="1" applyFont="1" applyFill="1" applyBorder="1" applyAlignment="1">
      <alignment vertical="center" shrinkToFit="1"/>
    </xf>
    <xf numFmtId="179" fontId="16" fillId="0" borderId="87" xfId="1" applyNumberFormat="1" applyFont="1" applyFill="1" applyBorder="1" applyAlignment="1">
      <alignment vertical="center" shrinkToFit="1"/>
    </xf>
    <xf numFmtId="179" fontId="16" fillId="0" borderId="49" xfId="1" applyNumberFormat="1" applyFont="1" applyFill="1" applyBorder="1" applyAlignment="1">
      <alignment vertical="center" shrinkToFit="1"/>
    </xf>
    <xf numFmtId="0" fontId="16" fillId="0" borderId="30" xfId="0" applyFont="1" applyFill="1" applyBorder="1" applyAlignment="1">
      <alignment vertical="center" shrinkToFit="1"/>
    </xf>
    <xf numFmtId="0" fontId="16" fillId="0" borderId="20" xfId="0" applyFont="1" applyFill="1" applyBorder="1" applyAlignment="1">
      <alignment vertical="center" shrinkToFit="1"/>
    </xf>
    <xf numFmtId="38" fontId="16" fillId="0" borderId="31" xfId="1" applyFont="1" applyFill="1" applyBorder="1" applyAlignment="1">
      <alignment vertical="center" shrinkToFit="1"/>
    </xf>
    <xf numFmtId="38" fontId="16" fillId="0" borderId="0" xfId="1" applyFont="1" applyFill="1" applyBorder="1" applyAlignment="1">
      <alignment vertical="center" shrinkToFit="1"/>
    </xf>
    <xf numFmtId="0" fontId="16" fillId="0" borderId="82" xfId="0" applyFont="1" applyFill="1" applyBorder="1" applyAlignment="1">
      <alignment vertical="center" shrinkToFit="1"/>
    </xf>
    <xf numFmtId="38" fontId="16" fillId="0" borderId="97" xfId="1" applyFont="1" applyFill="1" applyBorder="1" applyAlignment="1">
      <alignment vertical="center" shrinkToFit="1"/>
    </xf>
    <xf numFmtId="38" fontId="16" fillId="0" borderId="101" xfId="1" applyFont="1" applyFill="1" applyBorder="1" applyAlignment="1">
      <alignment vertical="center" shrinkToFit="1"/>
    </xf>
    <xf numFmtId="0" fontId="21" fillId="0" borderId="91" xfId="0" applyFont="1" applyFill="1" applyBorder="1" applyAlignment="1">
      <alignment vertical="center" shrinkToFit="1"/>
    </xf>
    <xf numFmtId="0" fontId="21" fillId="0" borderId="92" xfId="0" applyFont="1" applyFill="1" applyBorder="1" applyAlignment="1">
      <alignment vertical="center" shrinkToFit="1"/>
    </xf>
    <xf numFmtId="38" fontId="21" fillId="0" borderId="97" xfId="1" applyFont="1" applyFill="1" applyBorder="1" applyAlignment="1">
      <alignment vertical="center" shrinkToFit="1"/>
    </xf>
    <xf numFmtId="38" fontId="21" fillId="0" borderId="91" xfId="1" applyFont="1" applyFill="1" applyBorder="1" applyAlignment="1">
      <alignment vertical="center" shrinkToFit="1"/>
    </xf>
    <xf numFmtId="38" fontId="21" fillId="0" borderId="72" xfId="1" applyFont="1" applyFill="1" applyBorder="1" applyAlignment="1">
      <alignment vertical="center" shrinkToFit="1"/>
    </xf>
    <xf numFmtId="38" fontId="21" fillId="0" borderId="92" xfId="1" applyFont="1" applyFill="1" applyBorder="1" applyAlignment="1">
      <alignment vertical="center" shrinkToFit="1"/>
    </xf>
    <xf numFmtId="38" fontId="21" fillId="0" borderId="101" xfId="1" applyFont="1" applyFill="1" applyBorder="1" applyAlignment="1">
      <alignment vertical="center" shrinkToFit="1"/>
    </xf>
    <xf numFmtId="38" fontId="16" fillId="0" borderId="93" xfId="1" applyFont="1" applyFill="1" applyBorder="1" applyAlignment="1">
      <alignment vertical="center" shrinkToFit="1"/>
    </xf>
    <xf numFmtId="38" fontId="16" fillId="0" borderId="94" xfId="1" applyFont="1" applyFill="1" applyBorder="1" applyAlignment="1">
      <alignment vertical="center" shrinkToFit="1"/>
    </xf>
    <xf numFmtId="38" fontId="16" fillId="0" borderId="95" xfId="1" applyFont="1" applyFill="1" applyBorder="1" applyAlignment="1">
      <alignment vertical="center" shrinkToFit="1"/>
    </xf>
    <xf numFmtId="181" fontId="14" fillId="0" borderId="0" xfId="0" applyNumberFormat="1" applyFont="1">
      <alignment vertical="center"/>
    </xf>
    <xf numFmtId="0" fontId="14" fillId="0" borderId="0" xfId="0" applyFont="1" applyAlignment="1">
      <alignment vertical="center" wrapText="1"/>
    </xf>
    <xf numFmtId="38" fontId="16" fillId="0" borderId="48" xfId="1" applyNumberFormat="1" applyFont="1" applyFill="1" applyBorder="1" applyAlignment="1">
      <alignment vertical="center" shrinkToFit="1"/>
    </xf>
    <xf numFmtId="0" fontId="16" fillId="0" borderId="111" xfId="0" applyFont="1" applyFill="1" applyBorder="1">
      <alignment vertical="center"/>
    </xf>
    <xf numFmtId="0" fontId="16" fillId="0" borderId="115" xfId="0" applyFont="1" applyFill="1" applyBorder="1">
      <alignment vertical="center"/>
    </xf>
    <xf numFmtId="0" fontId="16" fillId="0" borderId="104" xfId="0" applyFont="1" applyFill="1" applyBorder="1" applyAlignment="1">
      <alignment vertical="center"/>
    </xf>
    <xf numFmtId="0" fontId="16" fillId="0" borderId="106" xfId="0" applyFont="1" applyFill="1" applyBorder="1">
      <alignment vertical="center"/>
    </xf>
    <xf numFmtId="0" fontId="16" fillId="0" borderId="0" xfId="0" applyFont="1" applyBorder="1">
      <alignment vertical="center"/>
    </xf>
    <xf numFmtId="0" fontId="16" fillId="0" borderId="4" xfId="0" applyFont="1" applyFill="1" applyBorder="1" applyAlignment="1">
      <alignment vertical="center" shrinkToFit="1"/>
    </xf>
    <xf numFmtId="0" fontId="16" fillId="0" borderId="124" xfId="0" applyFont="1" applyFill="1" applyBorder="1" applyAlignment="1">
      <alignment vertical="center" shrinkToFit="1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11" fillId="0" borderId="0" xfId="0" applyFont="1" applyFill="1" applyBorder="1">
      <alignment vertical="center"/>
    </xf>
    <xf numFmtId="38" fontId="12" fillId="0" borderId="0" xfId="1" applyFont="1" applyFill="1" applyBorder="1">
      <alignment vertical="center"/>
    </xf>
    <xf numFmtId="178" fontId="11" fillId="0" borderId="0" xfId="1" applyNumberFormat="1" applyFont="1" applyFill="1" applyBorder="1">
      <alignment vertical="center"/>
    </xf>
    <xf numFmtId="0" fontId="28" fillId="0" borderId="2" xfId="0" applyFont="1" applyBorder="1">
      <alignment vertical="center"/>
    </xf>
    <xf numFmtId="0" fontId="11" fillId="0" borderId="2" xfId="0" applyFont="1" applyBorder="1">
      <alignment vertical="center"/>
    </xf>
    <xf numFmtId="0" fontId="11" fillId="0" borderId="73" xfId="0" applyFont="1" applyBorder="1">
      <alignment vertical="center"/>
    </xf>
    <xf numFmtId="0" fontId="29" fillId="4" borderId="149" xfId="0" applyFont="1" applyFill="1" applyBorder="1" applyAlignment="1">
      <alignment horizontal="center" vertical="center"/>
    </xf>
    <xf numFmtId="0" fontId="30" fillId="0" borderId="150" xfId="0" applyFont="1" applyBorder="1" applyAlignment="1">
      <alignment horizontal="center" vertical="center"/>
    </xf>
    <xf numFmtId="178" fontId="30" fillId="0" borderId="151" xfId="1" applyNumberFormat="1" applyFont="1" applyBorder="1" applyAlignment="1">
      <alignment horizontal="left" vertical="center" indent="2"/>
    </xf>
    <xf numFmtId="0" fontId="28" fillId="0" borderId="0" xfId="0" applyFont="1" applyBorder="1">
      <alignment vertical="center"/>
    </xf>
    <xf numFmtId="0" fontId="11" fillId="0" borderId="0" xfId="0" applyFont="1" applyBorder="1">
      <alignment vertical="center"/>
    </xf>
    <xf numFmtId="0" fontId="11" fillId="0" borderId="152" xfId="0" applyFont="1" applyBorder="1">
      <alignment vertical="center"/>
    </xf>
    <xf numFmtId="0" fontId="28" fillId="0" borderId="7" xfId="0" applyFont="1" applyBorder="1">
      <alignment vertical="center"/>
    </xf>
    <xf numFmtId="0" fontId="11" fillId="0" borderId="7" xfId="0" applyFont="1" applyBorder="1">
      <alignment vertical="center"/>
    </xf>
    <xf numFmtId="0" fontId="11" fillId="0" borderId="145" xfId="0" applyFont="1" applyBorder="1">
      <alignment vertical="center"/>
    </xf>
    <xf numFmtId="0" fontId="29" fillId="4" borderId="150" xfId="0" applyFont="1" applyFill="1" applyBorder="1" applyAlignment="1">
      <alignment horizontal="center" vertical="center" shrinkToFit="1"/>
    </xf>
    <xf numFmtId="0" fontId="11" fillId="0" borderId="18" xfId="0" applyFont="1" applyFill="1" applyBorder="1">
      <alignment vertical="center"/>
    </xf>
    <xf numFmtId="38" fontId="12" fillId="0" borderId="18" xfId="1" applyFont="1" applyFill="1" applyBorder="1">
      <alignment vertical="center"/>
    </xf>
    <xf numFmtId="178" fontId="11" fillId="0" borderId="18" xfId="1" applyNumberFormat="1" applyFont="1" applyFill="1" applyBorder="1">
      <alignment vertical="center"/>
    </xf>
    <xf numFmtId="0" fontId="6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 shrinkToFit="1"/>
    </xf>
    <xf numFmtId="49" fontId="6" fillId="0" borderId="5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center" vertical="center" shrinkToFit="1"/>
    </xf>
    <xf numFmtId="0" fontId="6" fillId="0" borderId="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distributed" vertical="center"/>
    </xf>
    <xf numFmtId="176" fontId="6" fillId="0" borderId="4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vertical="center"/>
    </xf>
    <xf numFmtId="176" fontId="6" fillId="0" borderId="5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vertical="center"/>
    </xf>
    <xf numFmtId="49" fontId="6" fillId="0" borderId="9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distributed" vertical="center"/>
    </xf>
    <xf numFmtId="176" fontId="6" fillId="0" borderId="9" xfId="0" applyNumberFormat="1" applyFont="1" applyFill="1" applyBorder="1" applyAlignment="1">
      <alignment vertical="center"/>
    </xf>
    <xf numFmtId="176" fontId="6" fillId="0" borderId="10" xfId="0" applyNumberFormat="1" applyFont="1" applyFill="1" applyBorder="1" applyAlignment="1">
      <alignment vertical="center"/>
    </xf>
    <xf numFmtId="176" fontId="6" fillId="0" borderId="11" xfId="0" applyNumberFormat="1" applyFont="1" applyFill="1" applyBorder="1" applyAlignment="1">
      <alignment vertical="center"/>
    </xf>
    <xf numFmtId="49" fontId="6" fillId="0" borderId="12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distributed" vertical="center"/>
    </xf>
    <xf numFmtId="176" fontId="6" fillId="0" borderId="12" xfId="0" applyNumberFormat="1" applyFont="1" applyFill="1" applyBorder="1" applyAlignment="1">
      <alignment vertical="center"/>
    </xf>
    <xf numFmtId="176" fontId="6" fillId="0" borderId="13" xfId="0" applyNumberFormat="1" applyFont="1" applyFill="1" applyBorder="1" applyAlignment="1">
      <alignment vertical="center"/>
    </xf>
    <xf numFmtId="176" fontId="6" fillId="0" borderId="14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center" shrinkToFit="1"/>
    </xf>
    <xf numFmtId="49" fontId="6" fillId="0" borderId="15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distributed" vertical="center"/>
    </xf>
    <xf numFmtId="176" fontId="6" fillId="0" borderId="15" xfId="0" applyNumberFormat="1" applyFont="1" applyFill="1" applyBorder="1" applyAlignment="1">
      <alignment vertical="center"/>
    </xf>
    <xf numFmtId="176" fontId="6" fillId="0" borderId="16" xfId="0" applyNumberFormat="1" applyFont="1" applyFill="1" applyBorder="1" applyAlignment="1">
      <alignment vertical="center"/>
    </xf>
    <xf numFmtId="176" fontId="6" fillId="0" borderId="17" xfId="0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distributed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distributed" vertical="center"/>
    </xf>
    <xf numFmtId="176" fontId="6" fillId="0" borderId="6" xfId="0" applyNumberFormat="1" applyFont="1" applyFill="1" applyBorder="1" applyAlignment="1">
      <alignment vertical="center"/>
    </xf>
    <xf numFmtId="176" fontId="6" fillId="0" borderId="7" xfId="0" applyNumberFormat="1" applyFont="1" applyFill="1" applyBorder="1" applyAlignment="1">
      <alignment vertical="center"/>
    </xf>
    <xf numFmtId="176" fontId="6" fillId="0" borderId="8" xfId="0" applyNumberFormat="1" applyFont="1" applyFill="1" applyBorder="1" applyAlignment="1">
      <alignment vertical="center"/>
    </xf>
    <xf numFmtId="49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distributed" vertical="center"/>
    </xf>
    <xf numFmtId="177" fontId="8" fillId="0" borderId="0" xfId="0" applyNumberFormat="1" applyFont="1" applyFill="1" applyAlignment="1">
      <alignment vertical="center"/>
    </xf>
    <xf numFmtId="177" fontId="5" fillId="0" borderId="0" xfId="0" applyNumberFormat="1" applyFont="1" applyFill="1" applyAlignment="1">
      <alignment vertical="center"/>
    </xf>
    <xf numFmtId="176" fontId="6" fillId="0" borderId="4" xfId="0" applyNumberFormat="1" applyFont="1" applyFill="1" applyBorder="1" applyAlignment="1"/>
    <xf numFmtId="176" fontId="6" fillId="0" borderId="0" xfId="0" applyNumberFormat="1" applyFont="1" applyFill="1" applyAlignment="1"/>
    <xf numFmtId="176" fontId="6" fillId="0" borderId="5" xfId="0" applyNumberFormat="1" applyFont="1" applyFill="1" applyBorder="1" applyAlignment="1"/>
    <xf numFmtId="176" fontId="6" fillId="0" borderId="9" xfId="0" applyNumberFormat="1" applyFont="1" applyFill="1" applyBorder="1" applyAlignment="1"/>
    <xf numFmtId="176" fontId="6" fillId="0" borderId="10" xfId="0" applyNumberFormat="1" applyFont="1" applyFill="1" applyBorder="1" applyAlignment="1"/>
    <xf numFmtId="176" fontId="6" fillId="0" borderId="11" xfId="0" applyNumberFormat="1" applyFont="1" applyFill="1" applyBorder="1" applyAlignment="1"/>
    <xf numFmtId="176" fontId="6" fillId="0" borderId="0" xfId="0" applyNumberFormat="1" applyFont="1" applyFill="1" applyBorder="1" applyAlignment="1"/>
    <xf numFmtId="176" fontId="6" fillId="0" borderId="12" xfId="0" applyNumberFormat="1" applyFont="1" applyFill="1" applyBorder="1" applyAlignment="1"/>
    <xf numFmtId="176" fontId="6" fillId="0" borderId="13" xfId="0" applyNumberFormat="1" applyFont="1" applyFill="1" applyBorder="1" applyAlignment="1"/>
    <xf numFmtId="176" fontId="6" fillId="0" borderId="14" xfId="0" applyNumberFormat="1" applyFont="1" applyFill="1" applyBorder="1" applyAlignment="1"/>
    <xf numFmtId="183" fontId="6" fillId="0" borderId="0" xfId="0" applyNumberFormat="1" applyFont="1" applyFill="1" applyBorder="1" applyAlignment="1">
      <alignment vertical="center" shrinkToFit="1"/>
    </xf>
    <xf numFmtId="176" fontId="6" fillId="0" borderId="15" xfId="0" applyNumberFormat="1" applyFont="1" applyFill="1" applyBorder="1" applyAlignment="1"/>
    <xf numFmtId="176" fontId="6" fillId="0" borderId="16" xfId="0" applyNumberFormat="1" applyFont="1" applyFill="1" applyBorder="1" applyAlignment="1"/>
    <xf numFmtId="176" fontId="6" fillId="0" borderId="17" xfId="0" applyNumberFormat="1" applyFont="1" applyFill="1" applyBorder="1" applyAlignment="1"/>
    <xf numFmtId="176" fontId="6" fillId="0" borderId="1" xfId="0" applyNumberFormat="1" applyFont="1" applyFill="1" applyBorder="1" applyAlignment="1"/>
    <xf numFmtId="176" fontId="6" fillId="0" borderId="2" xfId="0" applyNumberFormat="1" applyFont="1" applyFill="1" applyBorder="1" applyAlignment="1"/>
    <xf numFmtId="176" fontId="6" fillId="0" borderId="3" xfId="0" applyNumberFormat="1" applyFont="1" applyFill="1" applyBorder="1" applyAlignment="1"/>
    <xf numFmtId="0" fontId="34" fillId="0" borderId="0" xfId="0" applyFont="1" applyFill="1" applyBorder="1" applyAlignment="1">
      <alignment vertical="center"/>
    </xf>
    <xf numFmtId="177" fontId="34" fillId="0" borderId="0" xfId="0" applyNumberFormat="1" applyFont="1" applyFill="1" applyAlignment="1">
      <alignment vertical="center"/>
    </xf>
    <xf numFmtId="0" fontId="36" fillId="0" borderId="8" xfId="0" applyFont="1" applyFill="1" applyBorder="1" applyAlignment="1">
      <alignment horizontal="center" vertical="center" shrinkToFit="1"/>
    </xf>
    <xf numFmtId="180" fontId="20" fillId="2" borderId="56" xfId="1" applyNumberFormat="1" applyFont="1" applyFill="1" applyBorder="1" applyAlignment="1">
      <alignment vertical="center" shrinkToFit="1"/>
    </xf>
    <xf numFmtId="180" fontId="20" fillId="2" borderId="58" xfId="1" applyNumberFormat="1" applyFont="1" applyFill="1" applyBorder="1" applyAlignment="1">
      <alignment vertical="center" shrinkToFit="1"/>
    </xf>
    <xf numFmtId="180" fontId="20" fillId="2" borderId="60" xfId="1" applyNumberFormat="1" applyFont="1" applyFill="1" applyBorder="1" applyAlignment="1">
      <alignment vertical="center" shrinkToFit="1"/>
    </xf>
    <xf numFmtId="180" fontId="20" fillId="2" borderId="63" xfId="1" applyNumberFormat="1" applyFont="1" applyFill="1" applyBorder="1" applyAlignment="1">
      <alignment vertical="center" shrinkToFit="1"/>
    </xf>
    <xf numFmtId="180" fontId="20" fillId="2" borderId="27" xfId="1" applyNumberFormat="1" applyFont="1" applyFill="1" applyBorder="1" applyAlignment="1">
      <alignment vertical="center" shrinkToFit="1"/>
    </xf>
    <xf numFmtId="180" fontId="20" fillId="2" borderId="29" xfId="1" applyNumberFormat="1" applyFont="1" applyFill="1" applyBorder="1" applyAlignment="1">
      <alignment vertical="center" shrinkToFit="1"/>
    </xf>
    <xf numFmtId="180" fontId="20" fillId="2" borderId="25" xfId="1" applyNumberFormat="1" applyFont="1" applyFill="1" applyBorder="1" applyAlignment="1">
      <alignment vertical="center" shrinkToFit="1"/>
    </xf>
    <xf numFmtId="180" fontId="20" fillId="2" borderId="61" xfId="1" applyNumberFormat="1" applyFont="1" applyFill="1" applyBorder="1" applyAlignment="1">
      <alignment vertical="center" shrinkToFit="1"/>
    </xf>
    <xf numFmtId="180" fontId="20" fillId="2" borderId="28" xfId="1" applyNumberFormat="1" applyFont="1" applyFill="1" applyBorder="1" applyAlignment="1">
      <alignment vertical="center" shrinkToFit="1"/>
    </xf>
    <xf numFmtId="180" fontId="20" fillId="2" borderId="24" xfId="1" applyNumberFormat="1" applyFont="1" applyFill="1" applyBorder="1" applyAlignment="1">
      <alignment vertical="center" shrinkToFit="1"/>
    </xf>
    <xf numFmtId="180" fontId="20" fillId="2" borderId="26" xfId="1" applyNumberFormat="1" applyFont="1" applyFill="1" applyBorder="1" applyAlignment="1">
      <alignment vertical="center" shrinkToFit="1"/>
    </xf>
    <xf numFmtId="180" fontId="20" fillId="2" borderId="49" xfId="1" applyNumberFormat="1" applyFont="1" applyFill="1" applyBorder="1" applyAlignment="1">
      <alignment vertical="center" shrinkToFit="1"/>
    </xf>
    <xf numFmtId="38" fontId="23" fillId="2" borderId="68" xfId="1" applyFont="1" applyFill="1" applyBorder="1" applyAlignment="1">
      <alignment vertical="center" shrinkToFit="1"/>
    </xf>
    <xf numFmtId="38" fontId="23" fillId="2" borderId="69" xfId="1" applyFont="1" applyFill="1" applyBorder="1" applyAlignment="1">
      <alignment vertical="center" shrinkToFit="1"/>
    </xf>
    <xf numFmtId="38" fontId="23" fillId="2" borderId="70" xfId="1" applyFont="1" applyFill="1" applyBorder="1" applyAlignment="1">
      <alignment vertical="center" shrinkToFit="1"/>
    </xf>
    <xf numFmtId="38" fontId="25" fillId="0" borderId="5" xfId="1" applyFont="1" applyBorder="1" applyAlignment="1">
      <alignment vertical="center" shrinkToFit="1"/>
    </xf>
    <xf numFmtId="0" fontId="6" fillId="0" borderId="0" xfId="2" applyFont="1" applyFill="1" applyAlignment="1">
      <alignment horizontal="center" vertical="center"/>
    </xf>
    <xf numFmtId="0" fontId="5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0" fontId="6" fillId="0" borderId="0" xfId="2" applyFont="1" applyFill="1" applyAlignment="1">
      <alignment vertical="center"/>
    </xf>
    <xf numFmtId="0" fontId="8" fillId="0" borderId="0" xfId="2" applyFont="1" applyFill="1" applyAlignment="1">
      <alignment vertical="center"/>
    </xf>
    <xf numFmtId="0" fontId="6" fillId="0" borderId="0" xfId="2" applyFont="1" applyFill="1" applyAlignment="1">
      <alignment horizontal="right" vertical="center"/>
    </xf>
    <xf numFmtId="0" fontId="6" fillId="0" borderId="1" xfId="2" applyFont="1" applyFill="1" applyBorder="1" applyAlignment="1">
      <alignment horizontal="center" vertical="center"/>
    </xf>
    <xf numFmtId="0" fontId="6" fillId="0" borderId="2" xfId="2" applyFont="1" applyFill="1" applyBorder="1" applyAlignment="1">
      <alignment horizontal="center" vertical="center"/>
    </xf>
    <xf numFmtId="49" fontId="6" fillId="0" borderId="1" xfId="2" applyNumberFormat="1" applyFont="1" applyFill="1" applyBorder="1" applyAlignment="1">
      <alignment horizontal="center" vertical="center"/>
    </xf>
    <xf numFmtId="49" fontId="6" fillId="0" borderId="2" xfId="2" applyNumberFormat="1" applyFont="1" applyFill="1" applyBorder="1" applyAlignment="1">
      <alignment horizontal="center" vertical="center"/>
    </xf>
    <xf numFmtId="49" fontId="6" fillId="0" borderId="3" xfId="2" applyNumberFormat="1" applyFont="1" applyFill="1" applyBorder="1" applyAlignment="1">
      <alignment horizontal="center" vertical="center"/>
    </xf>
    <xf numFmtId="49" fontId="6" fillId="0" borderId="0" xfId="2" applyNumberFormat="1" applyFont="1" applyFill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49" fontId="6" fillId="0" borderId="4" xfId="2" applyNumberFormat="1" applyFont="1" applyFill="1" applyBorder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/>
    </xf>
    <xf numFmtId="49" fontId="32" fillId="0" borderId="0" xfId="2" applyNumberFormat="1" applyFont="1" applyFill="1" applyBorder="1" applyAlignment="1">
      <alignment horizontal="center" vertical="center" shrinkToFit="1"/>
    </xf>
    <xf numFmtId="49" fontId="6" fillId="0" borderId="5" xfId="2" applyNumberFormat="1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distributed" vertical="center"/>
    </xf>
    <xf numFmtId="0" fontId="6" fillId="0" borderId="7" xfId="2" applyFont="1" applyFill="1" applyBorder="1" applyAlignment="1">
      <alignment horizontal="center" vertical="center"/>
    </xf>
    <xf numFmtId="0" fontId="32" fillId="0" borderId="7" xfId="2" applyFont="1" applyFill="1" applyBorder="1" applyAlignment="1">
      <alignment horizontal="center" vertical="center" shrinkToFit="1"/>
    </xf>
    <xf numFmtId="0" fontId="6" fillId="0" borderId="7" xfId="2" applyFont="1" applyFill="1" applyBorder="1" applyAlignment="1">
      <alignment horizontal="center" vertical="center" shrinkToFit="1"/>
    </xf>
    <xf numFmtId="0" fontId="6" fillId="0" borderId="8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distributed" vertical="center"/>
    </xf>
    <xf numFmtId="177" fontId="6" fillId="0" borderId="4" xfId="2" applyNumberFormat="1" applyFont="1" applyFill="1" applyBorder="1" applyAlignment="1">
      <alignment vertical="center"/>
    </xf>
    <xf numFmtId="177" fontId="6" fillId="0" borderId="0" xfId="2" applyNumberFormat="1" applyFont="1" applyFill="1" applyBorder="1" applyAlignment="1">
      <alignment vertical="center"/>
    </xf>
    <xf numFmtId="177" fontId="6" fillId="0" borderId="5" xfId="2" applyNumberFormat="1" applyFont="1" applyFill="1" applyBorder="1" applyAlignment="1">
      <alignment vertical="center"/>
    </xf>
    <xf numFmtId="177" fontId="6" fillId="0" borderId="0" xfId="2" applyNumberFormat="1" applyFont="1" applyFill="1" applyAlignment="1">
      <alignment vertical="center"/>
    </xf>
    <xf numFmtId="49" fontId="6" fillId="0" borderId="9" xfId="2" applyNumberFormat="1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distributed" vertical="center"/>
    </xf>
    <xf numFmtId="177" fontId="6" fillId="0" borderId="9" xfId="2" applyNumberFormat="1" applyFont="1" applyFill="1" applyBorder="1" applyAlignment="1">
      <alignment vertical="center"/>
    </xf>
    <xf numFmtId="177" fontId="6" fillId="0" borderId="10" xfId="2" applyNumberFormat="1" applyFont="1" applyFill="1" applyBorder="1" applyAlignment="1">
      <alignment vertical="center"/>
    </xf>
    <xf numFmtId="177" fontId="6" fillId="0" borderId="11" xfId="2" applyNumberFormat="1" applyFont="1" applyFill="1" applyBorder="1" applyAlignment="1">
      <alignment vertical="center"/>
    </xf>
    <xf numFmtId="49" fontId="6" fillId="0" borderId="12" xfId="2" applyNumberFormat="1" applyFont="1" applyFill="1" applyBorder="1" applyAlignment="1">
      <alignment horizontal="center" vertical="center"/>
    </xf>
    <xf numFmtId="0" fontId="6" fillId="0" borderId="13" xfId="2" applyFont="1" applyFill="1" applyBorder="1" applyAlignment="1">
      <alignment horizontal="distributed" vertical="center"/>
    </xf>
    <xf numFmtId="177" fontId="6" fillId="0" borderId="12" xfId="2" applyNumberFormat="1" applyFont="1" applyFill="1" applyBorder="1" applyAlignment="1">
      <alignment vertical="center"/>
    </xf>
    <xf numFmtId="177" fontId="6" fillId="0" borderId="13" xfId="2" applyNumberFormat="1" applyFont="1" applyFill="1" applyBorder="1" applyAlignment="1">
      <alignment vertical="center"/>
    </xf>
    <xf numFmtId="177" fontId="6" fillId="0" borderId="14" xfId="2" applyNumberFormat="1" applyFont="1" applyFill="1" applyBorder="1" applyAlignment="1">
      <alignment vertical="center"/>
    </xf>
    <xf numFmtId="0" fontId="6" fillId="0" borderId="0" xfId="2" applyFont="1" applyFill="1" applyBorder="1" applyAlignment="1">
      <alignment vertical="center" shrinkToFit="1"/>
    </xf>
    <xf numFmtId="49" fontId="6" fillId="0" borderId="15" xfId="2" applyNumberFormat="1" applyFont="1" applyFill="1" applyBorder="1" applyAlignment="1">
      <alignment horizontal="center" vertical="center"/>
    </xf>
    <xf numFmtId="0" fontId="6" fillId="0" borderId="16" xfId="2" applyFont="1" applyFill="1" applyBorder="1" applyAlignment="1">
      <alignment horizontal="distributed" vertical="center"/>
    </xf>
    <xf numFmtId="177" fontId="6" fillId="0" borderId="15" xfId="2" applyNumberFormat="1" applyFont="1" applyFill="1" applyBorder="1" applyAlignment="1">
      <alignment vertical="center"/>
    </xf>
    <xf numFmtId="177" fontId="6" fillId="0" borderId="16" xfId="2" applyNumberFormat="1" applyFont="1" applyFill="1" applyBorder="1" applyAlignment="1">
      <alignment vertical="center"/>
    </xf>
    <xf numFmtId="177" fontId="6" fillId="0" borderId="17" xfId="2" applyNumberFormat="1" applyFont="1" applyFill="1" applyBorder="1" applyAlignment="1">
      <alignment vertical="center"/>
    </xf>
    <xf numFmtId="0" fontId="33" fillId="0" borderId="0" xfId="2" applyFont="1" applyFill="1" applyBorder="1" applyAlignment="1">
      <alignment horizontal="distributed" vertical="center" shrinkToFit="1"/>
    </xf>
    <xf numFmtId="49" fontId="6" fillId="0" borderId="6" xfId="2" applyNumberFormat="1" applyFont="1" applyFill="1" applyBorder="1" applyAlignment="1">
      <alignment horizontal="center" vertical="center"/>
    </xf>
    <xf numFmtId="177" fontId="6" fillId="0" borderId="6" xfId="2" applyNumberFormat="1" applyFont="1" applyFill="1" applyBorder="1" applyAlignment="1">
      <alignment vertical="center"/>
    </xf>
    <xf numFmtId="177" fontId="6" fillId="0" borderId="7" xfId="2" applyNumberFormat="1" applyFont="1" applyFill="1" applyBorder="1" applyAlignment="1">
      <alignment vertical="center"/>
    </xf>
    <xf numFmtId="177" fontId="6" fillId="0" borderId="8" xfId="2" applyNumberFormat="1" applyFont="1" applyFill="1" applyBorder="1" applyAlignment="1">
      <alignment vertical="center"/>
    </xf>
    <xf numFmtId="177" fontId="8" fillId="0" borderId="0" xfId="2" applyNumberFormat="1" applyFont="1" applyFill="1" applyAlignment="1">
      <alignment vertical="center"/>
    </xf>
    <xf numFmtId="0" fontId="16" fillId="0" borderId="88" xfId="0" applyFont="1" applyFill="1" applyBorder="1" applyAlignment="1">
      <alignment horizontal="center" vertical="center" shrinkToFit="1"/>
    </xf>
    <xf numFmtId="0" fontId="16" fillId="0" borderId="97" xfId="0" applyFont="1" applyFill="1" applyBorder="1" applyAlignment="1">
      <alignment horizontal="center" vertical="center" shrinkToFit="1"/>
    </xf>
    <xf numFmtId="0" fontId="19" fillId="3" borderId="31" xfId="0" applyFont="1" applyFill="1" applyBorder="1" applyAlignment="1">
      <alignment horizontal="center" vertical="center" shrinkToFit="1"/>
    </xf>
    <xf numFmtId="38" fontId="20" fillId="2" borderId="154" xfId="1" applyFont="1" applyFill="1" applyBorder="1" applyAlignment="1">
      <alignment vertical="center" shrinkToFit="1"/>
    </xf>
    <xf numFmtId="38" fontId="20" fillId="2" borderId="71" xfId="1" applyFont="1" applyFill="1" applyBorder="1" applyAlignment="1">
      <alignment vertical="center" shrinkToFit="1"/>
    </xf>
    <xf numFmtId="38" fontId="20" fillId="2" borderId="155" xfId="1" applyFont="1" applyFill="1" applyBorder="1" applyAlignment="1">
      <alignment vertical="center" shrinkToFit="1"/>
    </xf>
    <xf numFmtId="38" fontId="20" fillId="2" borderId="156" xfId="1" applyFont="1" applyFill="1" applyBorder="1" applyAlignment="1">
      <alignment vertical="center" shrinkToFit="1"/>
    </xf>
    <xf numFmtId="38" fontId="16" fillId="0" borderId="87" xfId="1" applyFont="1" applyFill="1" applyBorder="1" applyAlignment="1">
      <alignment vertical="center" shrinkToFit="1"/>
    </xf>
    <xf numFmtId="0" fontId="16" fillId="0" borderId="101" xfId="0" applyFont="1" applyFill="1" applyBorder="1" applyAlignment="1">
      <alignment horizontal="center" vertical="center" shrinkToFit="1"/>
    </xf>
    <xf numFmtId="38" fontId="19" fillId="3" borderId="31" xfId="1" applyFont="1" applyFill="1" applyBorder="1" applyAlignment="1">
      <alignment horizontal="center" vertical="center" shrinkToFit="1"/>
    </xf>
    <xf numFmtId="0" fontId="19" fillId="3" borderId="20" xfId="0" applyFont="1" applyFill="1" applyBorder="1" applyAlignment="1">
      <alignment horizontal="center" vertical="center" shrinkToFit="1"/>
    </xf>
    <xf numFmtId="38" fontId="20" fillId="5" borderId="55" xfId="1" applyFont="1" applyFill="1" applyBorder="1" applyAlignment="1">
      <alignment vertical="center" shrinkToFit="1"/>
    </xf>
    <xf numFmtId="38" fontId="20" fillId="5" borderId="57" xfId="1" applyFont="1" applyFill="1" applyBorder="1" applyAlignment="1">
      <alignment vertical="center" shrinkToFit="1"/>
    </xf>
    <xf numFmtId="38" fontId="20" fillId="5" borderId="59" xfId="1" applyFont="1" applyFill="1" applyBorder="1" applyAlignment="1">
      <alignment vertical="center" shrinkToFit="1"/>
    </xf>
    <xf numFmtId="38" fontId="20" fillId="5" borderId="62" xfId="1" applyFont="1" applyFill="1" applyBorder="1" applyAlignment="1">
      <alignment vertical="center" shrinkToFit="1"/>
    </xf>
    <xf numFmtId="38" fontId="20" fillId="5" borderId="64" xfId="1" applyFont="1" applyFill="1" applyBorder="1" applyAlignment="1">
      <alignment vertical="center" shrinkToFit="1"/>
    </xf>
    <xf numFmtId="38" fontId="20" fillId="5" borderId="65" xfId="1" applyFont="1" applyFill="1" applyBorder="1" applyAlignment="1">
      <alignment vertical="center" shrinkToFit="1"/>
    </xf>
    <xf numFmtId="38" fontId="20" fillId="5" borderId="66" xfId="1" applyFont="1" applyFill="1" applyBorder="1" applyAlignment="1">
      <alignment vertical="center" shrinkToFit="1"/>
    </xf>
    <xf numFmtId="178" fontId="16" fillId="0" borderId="154" xfId="1" applyNumberFormat="1" applyFont="1" applyFill="1" applyBorder="1" applyAlignment="1">
      <alignment vertical="center" shrinkToFit="1"/>
    </xf>
    <xf numFmtId="38" fontId="16" fillId="0" borderId="154" xfId="1" applyFont="1" applyFill="1" applyBorder="1" applyAlignment="1">
      <alignment vertical="center" shrinkToFit="1"/>
    </xf>
    <xf numFmtId="178" fontId="16" fillId="0" borderId="71" xfId="1" applyNumberFormat="1" applyFont="1" applyFill="1" applyBorder="1" applyAlignment="1">
      <alignment vertical="center" shrinkToFit="1"/>
    </xf>
    <xf numFmtId="38" fontId="16" fillId="0" borderId="71" xfId="1" applyFont="1" applyFill="1" applyBorder="1" applyAlignment="1">
      <alignment vertical="center" shrinkToFit="1"/>
    </xf>
    <xf numFmtId="178" fontId="16" fillId="0" borderId="155" xfId="1" applyNumberFormat="1" applyFont="1" applyFill="1" applyBorder="1" applyAlignment="1">
      <alignment vertical="center" shrinkToFit="1"/>
    </xf>
    <xf numFmtId="38" fontId="16" fillId="0" borderId="155" xfId="1" applyFont="1" applyFill="1" applyBorder="1" applyAlignment="1">
      <alignment vertical="center" shrinkToFit="1"/>
    </xf>
    <xf numFmtId="178" fontId="16" fillId="0" borderId="156" xfId="1" applyNumberFormat="1" applyFont="1" applyFill="1" applyBorder="1" applyAlignment="1">
      <alignment vertical="center" shrinkToFit="1"/>
    </xf>
    <xf numFmtId="38" fontId="16" fillId="0" borderId="156" xfId="1" applyFont="1" applyFill="1" applyBorder="1" applyAlignment="1">
      <alignment vertical="center" shrinkToFit="1"/>
    </xf>
    <xf numFmtId="38" fontId="20" fillId="2" borderId="158" xfId="1" applyFont="1" applyFill="1" applyBorder="1" applyAlignment="1">
      <alignment vertical="center" shrinkToFit="1"/>
    </xf>
    <xf numFmtId="38" fontId="20" fillId="2" borderId="159" xfId="1" applyFont="1" applyFill="1" applyBorder="1" applyAlignment="1">
      <alignment vertical="center" shrinkToFit="1"/>
    </xf>
    <xf numFmtId="38" fontId="16" fillId="0" borderId="158" xfId="1" applyFont="1" applyFill="1" applyBorder="1" applyAlignment="1">
      <alignment vertical="center" shrinkToFit="1"/>
    </xf>
    <xf numFmtId="38" fontId="16" fillId="0" borderId="161" xfId="1" applyFont="1" applyFill="1" applyBorder="1" applyAlignment="1">
      <alignment vertical="center" shrinkToFit="1"/>
    </xf>
    <xf numFmtId="38" fontId="20" fillId="2" borderId="160" xfId="1" applyFont="1" applyFill="1" applyBorder="1" applyAlignment="1">
      <alignment vertical="center" shrinkToFit="1"/>
    </xf>
    <xf numFmtId="38" fontId="16" fillId="0" borderId="98" xfId="1" applyFont="1" applyFill="1" applyBorder="1" applyAlignment="1">
      <alignment vertical="center" shrinkToFit="1"/>
    </xf>
    <xf numFmtId="38" fontId="16" fillId="0" borderId="157" xfId="1" applyFont="1" applyFill="1" applyBorder="1" applyAlignment="1">
      <alignment vertical="center" shrinkToFit="1"/>
    </xf>
    <xf numFmtId="38" fontId="16" fillId="0" borderId="0" xfId="1" applyFont="1" applyFill="1">
      <alignment vertical="center"/>
    </xf>
    <xf numFmtId="0" fontId="14" fillId="0" borderId="5" xfId="0" applyFont="1" applyBorder="1" applyAlignment="1">
      <alignment vertical="center" shrinkToFit="1"/>
    </xf>
    <xf numFmtId="0" fontId="14" fillId="0" borderId="8" xfId="0" applyFont="1" applyBorder="1" applyAlignment="1">
      <alignment vertical="center" shrinkToFit="1"/>
    </xf>
    <xf numFmtId="0" fontId="14" fillId="0" borderId="15" xfId="0" applyFont="1" applyBorder="1" applyAlignment="1">
      <alignment vertical="center" shrinkToFit="1"/>
    </xf>
    <xf numFmtId="0" fontId="14" fillId="0" borderId="16" xfId="0" applyFont="1" applyBorder="1" applyAlignment="1">
      <alignment vertical="center" shrinkToFit="1"/>
    </xf>
    <xf numFmtId="0" fontId="14" fillId="0" borderId="2" xfId="0" applyFont="1" applyBorder="1" applyAlignment="1">
      <alignment vertical="center" shrinkToFit="1"/>
    </xf>
    <xf numFmtId="0" fontId="14" fillId="0" borderId="73" xfId="0" applyFont="1" applyBorder="1" applyAlignment="1">
      <alignment vertical="center" shrinkToFit="1"/>
    </xf>
    <xf numFmtId="0" fontId="14" fillId="0" borderId="102" xfId="0" applyFont="1" applyBorder="1" applyAlignment="1">
      <alignment vertical="center" shrinkToFit="1"/>
    </xf>
    <xf numFmtId="0" fontId="11" fillId="6" borderId="18" xfId="0" applyFont="1" applyFill="1" applyBorder="1">
      <alignment vertical="center"/>
    </xf>
    <xf numFmtId="38" fontId="12" fillId="6" borderId="18" xfId="1" applyFont="1" applyFill="1" applyBorder="1">
      <alignment vertical="center"/>
    </xf>
    <xf numFmtId="178" fontId="11" fillId="6" borderId="18" xfId="1" applyNumberFormat="1" applyFont="1" applyFill="1" applyBorder="1">
      <alignment vertical="center"/>
    </xf>
    <xf numFmtId="0" fontId="14" fillId="0" borderId="5" xfId="0" applyFont="1" applyBorder="1" applyAlignment="1">
      <alignment vertical="center" shrinkToFit="1"/>
    </xf>
    <xf numFmtId="0" fontId="14" fillId="0" borderId="3" xfId="0" applyFont="1" applyBorder="1" applyAlignment="1">
      <alignment horizontal="center" vertical="center" shrinkToFit="1"/>
    </xf>
    <xf numFmtId="38" fontId="23" fillId="2" borderId="5" xfId="1" applyFont="1" applyFill="1" applyBorder="1" applyAlignment="1">
      <alignment vertical="center" shrinkToFit="1"/>
    </xf>
    <xf numFmtId="0" fontId="14" fillId="0" borderId="5" xfId="0" applyFont="1" applyBorder="1">
      <alignment vertical="center"/>
    </xf>
    <xf numFmtId="0" fontId="14" fillId="0" borderId="8" xfId="0" applyFont="1" applyBorder="1">
      <alignment vertical="center"/>
    </xf>
    <xf numFmtId="38" fontId="23" fillId="2" borderId="8" xfId="1" applyFont="1" applyFill="1" applyBorder="1" applyAlignment="1">
      <alignment vertical="center" shrinkToFit="1"/>
    </xf>
    <xf numFmtId="178" fontId="14" fillId="0" borderId="17" xfId="1" applyNumberFormat="1" applyFont="1" applyBorder="1" applyAlignment="1">
      <alignment vertical="center" shrinkToFit="1"/>
    </xf>
    <xf numFmtId="178" fontId="14" fillId="0" borderId="5" xfId="1" applyNumberFormat="1" applyFont="1" applyBorder="1" applyAlignment="1">
      <alignment horizontal="right" vertical="center" shrinkToFit="1"/>
    </xf>
    <xf numFmtId="38" fontId="14" fillId="0" borderId="5" xfId="0" applyNumberFormat="1" applyFont="1" applyBorder="1" applyAlignment="1">
      <alignment horizontal="right" vertical="center" shrinkToFit="1"/>
    </xf>
    <xf numFmtId="0" fontId="19" fillId="3" borderId="167" xfId="0" applyFont="1" applyFill="1" applyBorder="1" applyAlignment="1">
      <alignment horizontal="center" shrinkToFit="1"/>
    </xf>
    <xf numFmtId="0" fontId="19" fillId="3" borderId="168" xfId="0" applyFont="1" applyFill="1" applyBorder="1" applyAlignment="1">
      <alignment horizontal="center" shrinkToFit="1"/>
    </xf>
    <xf numFmtId="0" fontId="19" fillId="3" borderId="169" xfId="0" applyFont="1" applyFill="1" applyBorder="1" applyAlignment="1">
      <alignment horizontal="center" vertical="top" shrinkToFit="1"/>
    </xf>
    <xf numFmtId="0" fontId="19" fillId="3" borderId="31" xfId="0" applyFont="1" applyFill="1" applyBorder="1" applyAlignment="1">
      <alignment horizontal="center" vertical="top" shrinkToFit="1"/>
    </xf>
    <xf numFmtId="0" fontId="19" fillId="3" borderId="170" xfId="0" applyFont="1" applyFill="1" applyBorder="1" applyAlignment="1">
      <alignment horizontal="center" vertical="center" shrinkToFit="1"/>
    </xf>
    <xf numFmtId="0" fontId="19" fillId="3" borderId="171" xfId="0" applyFont="1" applyFill="1" applyBorder="1" applyAlignment="1">
      <alignment horizontal="center" vertical="center" shrinkToFit="1"/>
    </xf>
    <xf numFmtId="0" fontId="19" fillId="3" borderId="172" xfId="0" applyFont="1" applyFill="1" applyBorder="1" applyAlignment="1">
      <alignment horizontal="center" vertical="center" shrinkToFit="1"/>
    </xf>
    <xf numFmtId="38" fontId="16" fillId="0" borderId="173" xfId="1" applyFont="1" applyFill="1" applyBorder="1" applyAlignment="1">
      <alignment vertical="center" shrinkToFit="1"/>
    </xf>
    <xf numFmtId="0" fontId="14" fillId="10" borderId="0" xfId="0" applyFont="1" applyFill="1">
      <alignment vertical="center"/>
    </xf>
    <xf numFmtId="0" fontId="19" fillId="3" borderId="174" xfId="0" applyFont="1" applyFill="1" applyBorder="1" applyAlignment="1">
      <alignment horizontal="center" vertical="center" shrinkToFit="1"/>
    </xf>
    <xf numFmtId="0" fontId="19" fillId="3" borderId="176" xfId="0" applyFont="1" applyFill="1" applyBorder="1" applyAlignment="1">
      <alignment horizontal="center" shrinkToFit="1"/>
    </xf>
    <xf numFmtId="0" fontId="19" fillId="3" borderId="177" xfId="0" applyFont="1" applyFill="1" applyBorder="1" applyAlignment="1">
      <alignment horizontal="center" vertical="top" shrinkToFit="1"/>
    </xf>
    <xf numFmtId="0" fontId="19" fillId="3" borderId="178" xfId="0" applyFont="1" applyFill="1" applyBorder="1" applyAlignment="1">
      <alignment horizontal="center" vertical="center" shrinkToFit="1"/>
    </xf>
    <xf numFmtId="38" fontId="15" fillId="0" borderId="0" xfId="1" applyFont="1" applyAlignment="1">
      <alignment vertical="center" shrinkToFit="1"/>
    </xf>
    <xf numFmtId="177" fontId="14" fillId="0" borderId="18" xfId="1" applyNumberFormat="1" applyFont="1" applyBorder="1" applyAlignment="1">
      <alignment vertical="center" shrinkToFit="1"/>
    </xf>
    <xf numFmtId="177" fontId="14" fillId="2" borderId="18" xfId="1" applyNumberFormat="1" applyFont="1" applyFill="1" applyBorder="1" applyAlignment="1">
      <alignment vertical="center" shrinkToFit="1"/>
    </xf>
    <xf numFmtId="0" fontId="14" fillId="2" borderId="18" xfId="0" applyFont="1" applyFill="1" applyBorder="1" applyAlignment="1">
      <alignment horizontal="center" vertical="center" shrinkToFit="1"/>
    </xf>
    <xf numFmtId="0" fontId="14" fillId="2" borderId="18" xfId="0" applyFont="1" applyFill="1" applyBorder="1" applyAlignment="1">
      <alignment vertical="center" shrinkToFit="1"/>
    </xf>
    <xf numFmtId="0" fontId="14" fillId="0" borderId="18" xfId="0" applyFont="1" applyBorder="1" applyAlignment="1">
      <alignment vertical="center" shrinkToFit="1"/>
    </xf>
    <xf numFmtId="177" fontId="14" fillId="2" borderId="18" xfId="1" applyNumberFormat="1" applyFont="1" applyFill="1" applyBorder="1" applyAlignment="1">
      <alignment horizontal="center" vertical="center" shrinkToFit="1"/>
    </xf>
    <xf numFmtId="177" fontId="14" fillId="0" borderId="18" xfId="1" applyNumberFormat="1" applyFont="1" applyBorder="1" applyAlignment="1">
      <alignment horizontal="center" vertical="center" shrinkToFit="1"/>
    </xf>
    <xf numFmtId="0" fontId="14" fillId="2" borderId="18" xfId="0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textRotation="255" shrinkToFit="1"/>
    </xf>
    <xf numFmtId="0" fontId="14" fillId="0" borderId="3" xfId="0" applyFont="1" applyBorder="1" applyAlignment="1">
      <alignment horizontal="center" vertical="center" textRotation="255" shrinkToFit="1"/>
    </xf>
    <xf numFmtId="181" fontId="14" fillId="0" borderId="8" xfId="0" applyNumberFormat="1" applyFont="1" applyBorder="1" applyAlignment="1">
      <alignment vertical="center" shrinkToFit="1"/>
    </xf>
    <xf numFmtId="181" fontId="14" fillId="0" borderId="5" xfId="0" applyNumberFormat="1" applyFont="1" applyBorder="1" applyAlignment="1">
      <alignment vertical="center" shrinkToFit="1"/>
    </xf>
    <xf numFmtId="181" fontId="14" fillId="0" borderId="3" xfId="0" applyNumberFormat="1" applyFont="1" applyBorder="1" applyAlignment="1">
      <alignment vertical="center" shrinkToFit="1"/>
    </xf>
    <xf numFmtId="0" fontId="14" fillId="0" borderId="1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181" fontId="14" fillId="0" borderId="8" xfId="0" applyNumberFormat="1" applyFont="1" applyBorder="1" applyAlignment="1">
      <alignment horizontal="right" vertical="center" shrinkToFit="1"/>
    </xf>
    <xf numFmtId="181" fontId="14" fillId="0" borderId="3" xfId="0" applyNumberFormat="1" applyFont="1" applyBorder="1" applyAlignment="1">
      <alignment horizontal="right" vertical="center" shrinkToFit="1"/>
    </xf>
    <xf numFmtId="181" fontId="14" fillId="0" borderId="5" xfId="0" applyNumberFormat="1" applyFont="1" applyBorder="1" applyAlignment="1">
      <alignment horizontal="right" vertical="center" shrinkToFit="1"/>
    </xf>
    <xf numFmtId="0" fontId="14" fillId="0" borderId="3" xfId="0" applyFont="1" applyBorder="1" applyAlignment="1">
      <alignment vertical="center" shrinkToFit="1"/>
    </xf>
    <xf numFmtId="0" fontId="14" fillId="0" borderId="5" xfId="0" applyFont="1" applyBorder="1" applyAlignment="1">
      <alignment vertical="center" shrinkToFit="1"/>
    </xf>
    <xf numFmtId="0" fontId="14" fillId="0" borderId="8" xfId="0" applyFont="1" applyBorder="1" applyAlignment="1">
      <alignment vertical="center" shrinkToFit="1"/>
    </xf>
    <xf numFmtId="181" fontId="14" fillId="0" borderId="1" xfId="0" applyNumberFormat="1" applyFont="1" applyBorder="1" applyAlignment="1">
      <alignment horizontal="right" vertical="center" shrinkToFit="1"/>
    </xf>
    <xf numFmtId="181" fontId="14" fillId="0" borderId="2" xfId="0" applyNumberFormat="1" applyFont="1" applyBorder="1" applyAlignment="1">
      <alignment horizontal="right" vertical="center" shrinkToFit="1"/>
    </xf>
    <xf numFmtId="181" fontId="14" fillId="0" borderId="73" xfId="0" applyNumberFormat="1" applyFont="1" applyBorder="1" applyAlignment="1">
      <alignment horizontal="right" vertical="center" shrinkToFit="1"/>
    </xf>
    <xf numFmtId="0" fontId="14" fillId="0" borderId="17" xfId="0" applyFont="1" applyBorder="1" applyAlignment="1">
      <alignment horizontal="center" vertical="center" wrapText="1"/>
    </xf>
    <xf numFmtId="0" fontId="16" fillId="8" borderId="103" xfId="0" applyFont="1" applyFill="1" applyBorder="1" applyAlignment="1">
      <alignment vertical="center"/>
    </xf>
    <xf numFmtId="0" fontId="16" fillId="8" borderId="104" xfId="0" applyFont="1" applyFill="1" applyBorder="1" applyAlignment="1">
      <alignment vertical="center"/>
    </xf>
    <xf numFmtId="0" fontId="16" fillId="8" borderId="146" xfId="0" applyFont="1" applyFill="1" applyBorder="1" applyAlignment="1">
      <alignment vertical="center"/>
    </xf>
    <xf numFmtId="0" fontId="16" fillId="8" borderId="106" xfId="0" applyFont="1" applyFill="1" applyBorder="1" applyAlignment="1">
      <alignment vertical="center"/>
    </xf>
    <xf numFmtId="0" fontId="16" fillId="8" borderId="107" xfId="0" applyFont="1" applyFill="1" applyBorder="1" applyAlignment="1">
      <alignment vertical="center"/>
    </xf>
    <xf numFmtId="0" fontId="16" fillId="8" borderId="147" xfId="0" applyFont="1" applyFill="1" applyBorder="1" applyAlignment="1">
      <alignment vertical="center"/>
    </xf>
    <xf numFmtId="38" fontId="16" fillId="8" borderId="109" xfId="0" applyNumberFormat="1" applyFont="1" applyFill="1" applyBorder="1" applyAlignment="1">
      <alignment vertical="center" shrinkToFit="1"/>
    </xf>
    <xf numFmtId="0" fontId="16" fillId="8" borderId="104" xfId="0" applyFont="1" applyFill="1" applyBorder="1" applyAlignment="1">
      <alignment vertical="center" shrinkToFit="1"/>
    </xf>
    <xf numFmtId="0" fontId="16" fillId="8" borderId="105" xfId="0" applyFont="1" applyFill="1" applyBorder="1" applyAlignment="1">
      <alignment vertical="center" shrinkToFit="1"/>
    </xf>
    <xf numFmtId="0" fontId="16" fillId="8" borderId="110" xfId="0" applyFont="1" applyFill="1" applyBorder="1" applyAlignment="1">
      <alignment vertical="center" shrinkToFit="1"/>
    </xf>
    <xf numFmtId="0" fontId="16" fillId="8" borderId="107" xfId="0" applyFont="1" applyFill="1" applyBorder="1" applyAlignment="1">
      <alignment vertical="center" shrinkToFit="1"/>
    </xf>
    <xf numFmtId="0" fontId="16" fillId="8" borderId="108" xfId="0" applyFont="1" applyFill="1" applyBorder="1" applyAlignment="1">
      <alignment vertical="center" shrinkToFit="1"/>
    </xf>
    <xf numFmtId="0" fontId="16" fillId="0" borderId="1" xfId="0" applyFont="1" applyFill="1" applyBorder="1" applyAlignment="1">
      <alignment vertical="center" wrapText="1" shrinkToFit="1"/>
    </xf>
    <xf numFmtId="0" fontId="16" fillId="0" borderId="2" xfId="0" applyFont="1" applyFill="1" applyBorder="1" applyAlignment="1">
      <alignment vertical="center" shrinkToFit="1"/>
    </xf>
    <xf numFmtId="0" fontId="16" fillId="0" borderId="73" xfId="0" applyFont="1" applyFill="1" applyBorder="1" applyAlignment="1">
      <alignment vertical="center" shrinkToFit="1"/>
    </xf>
    <xf numFmtId="0" fontId="16" fillId="0" borderId="6" xfId="0" applyFont="1" applyFill="1" applyBorder="1" applyAlignment="1">
      <alignment vertical="center" shrinkToFit="1"/>
    </xf>
    <xf numFmtId="0" fontId="16" fillId="0" borderId="7" xfId="0" applyFont="1" applyFill="1" applyBorder="1" applyAlignment="1">
      <alignment vertical="center" shrinkToFit="1"/>
    </xf>
    <xf numFmtId="0" fontId="16" fillId="0" borderId="145" xfId="0" applyFont="1" applyFill="1" applyBorder="1" applyAlignment="1">
      <alignment vertical="center" shrinkToFit="1"/>
    </xf>
    <xf numFmtId="0" fontId="16" fillId="0" borderId="15" xfId="0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left" vertical="center"/>
    </xf>
    <xf numFmtId="0" fontId="16" fillId="0" borderId="102" xfId="0" applyFont="1" applyFill="1" applyBorder="1" applyAlignment="1">
      <alignment horizontal="left" vertical="center"/>
    </xf>
    <xf numFmtId="38" fontId="16" fillId="0" borderId="109" xfId="0" applyNumberFormat="1" applyFont="1" applyFill="1" applyBorder="1" applyAlignment="1">
      <alignment vertical="center" shrinkToFit="1"/>
    </xf>
    <xf numFmtId="0" fontId="16" fillId="0" borderId="104" xfId="0" applyFont="1" applyFill="1" applyBorder="1" applyAlignment="1">
      <alignment vertical="center" shrinkToFit="1"/>
    </xf>
    <xf numFmtId="0" fontId="16" fillId="0" borderId="105" xfId="0" applyFont="1" applyFill="1" applyBorder="1" applyAlignment="1">
      <alignment vertical="center" shrinkToFit="1"/>
    </xf>
    <xf numFmtId="0" fontId="16" fillId="0" borderId="110" xfId="0" applyFont="1" applyFill="1" applyBorder="1" applyAlignment="1">
      <alignment vertical="center" shrinkToFit="1"/>
    </xf>
    <xf numFmtId="0" fontId="16" fillId="0" borderId="107" xfId="0" applyFont="1" applyFill="1" applyBorder="1" applyAlignment="1">
      <alignment vertical="center" shrinkToFit="1"/>
    </xf>
    <xf numFmtId="0" fontId="16" fillId="0" borderId="108" xfId="0" applyFont="1" applyFill="1" applyBorder="1" applyAlignment="1">
      <alignment vertical="center" shrinkToFit="1"/>
    </xf>
    <xf numFmtId="0" fontId="16" fillId="0" borderId="123" xfId="0" applyFont="1" applyFill="1" applyBorder="1" applyAlignment="1">
      <alignment horizontal="left" vertical="center" shrinkToFit="1"/>
    </xf>
    <xf numFmtId="0" fontId="16" fillId="0" borderId="124" xfId="0" applyFont="1" applyFill="1" applyBorder="1" applyAlignment="1">
      <alignment horizontal="left" vertical="center" shrinkToFit="1"/>
    </xf>
    <xf numFmtId="0" fontId="16" fillId="0" borderId="121" xfId="0" applyFont="1" applyFill="1" applyBorder="1" applyAlignment="1">
      <alignment horizontal="left" vertical="center" shrinkToFit="1"/>
    </xf>
    <xf numFmtId="0" fontId="16" fillId="0" borderId="122" xfId="0" applyFont="1" applyFill="1" applyBorder="1" applyAlignment="1">
      <alignment horizontal="left" vertical="center" shrinkToFit="1"/>
    </xf>
    <xf numFmtId="0" fontId="16" fillId="0" borderId="132" xfId="0" applyFont="1" applyFill="1" applyBorder="1" applyAlignment="1">
      <alignment horizontal="left" vertical="center"/>
    </xf>
    <xf numFmtId="0" fontId="16" fillId="0" borderId="133" xfId="0" applyFont="1" applyFill="1" applyBorder="1" applyAlignment="1">
      <alignment horizontal="left" vertical="center"/>
    </xf>
    <xf numFmtId="0" fontId="16" fillId="0" borderId="134" xfId="0" applyFont="1" applyFill="1" applyBorder="1" applyAlignment="1">
      <alignment horizontal="left" vertical="center"/>
    </xf>
    <xf numFmtId="0" fontId="16" fillId="0" borderId="121" xfId="0" applyFont="1" applyFill="1" applyBorder="1" applyAlignment="1">
      <alignment horizontal="left" vertical="center"/>
    </xf>
    <xf numFmtId="0" fontId="16" fillId="0" borderId="122" xfId="0" applyFont="1" applyFill="1" applyBorder="1" applyAlignment="1">
      <alignment horizontal="left" vertical="center"/>
    </xf>
    <xf numFmtId="0" fontId="16" fillId="0" borderId="109" xfId="0" applyFont="1" applyFill="1" applyBorder="1" applyAlignment="1">
      <alignment horizontal="left" vertical="center"/>
    </xf>
    <xf numFmtId="0" fontId="16" fillId="0" borderId="125" xfId="0" applyFont="1" applyFill="1" applyBorder="1" applyAlignment="1">
      <alignment horizontal="center" vertical="center"/>
    </xf>
    <xf numFmtId="0" fontId="16" fillId="0" borderId="126" xfId="0" applyFont="1" applyFill="1" applyBorder="1" applyAlignment="1">
      <alignment horizontal="center" vertical="center"/>
    </xf>
    <xf numFmtId="0" fontId="16" fillId="0" borderId="127" xfId="0" applyFont="1" applyFill="1" applyBorder="1" applyAlignment="1">
      <alignment horizontal="center" vertical="center"/>
    </xf>
    <xf numFmtId="0" fontId="16" fillId="0" borderId="128" xfId="0" applyFont="1" applyFill="1" applyBorder="1" applyAlignment="1">
      <alignment horizontal="center" vertical="center"/>
    </xf>
    <xf numFmtId="0" fontId="16" fillId="0" borderId="117" xfId="0" applyFont="1" applyFill="1" applyBorder="1" applyAlignment="1">
      <alignment horizontal="center" vertical="center"/>
    </xf>
    <xf numFmtId="0" fontId="16" fillId="0" borderId="116" xfId="0" applyFont="1" applyFill="1" applyBorder="1" applyAlignment="1">
      <alignment horizontal="center" vertical="center"/>
    </xf>
    <xf numFmtId="38" fontId="16" fillId="0" borderId="129" xfId="0" applyNumberFormat="1" applyFont="1" applyFill="1" applyBorder="1" applyAlignment="1">
      <alignment horizontal="right" vertical="center" shrinkToFit="1"/>
    </xf>
    <xf numFmtId="0" fontId="16" fillId="0" borderId="130" xfId="0" applyFont="1" applyFill="1" applyBorder="1" applyAlignment="1">
      <alignment horizontal="right" vertical="center" shrinkToFit="1"/>
    </xf>
    <xf numFmtId="0" fontId="16" fillId="0" borderId="131" xfId="0" applyFont="1" applyFill="1" applyBorder="1" applyAlignment="1">
      <alignment horizontal="right" vertical="center" shrinkToFit="1"/>
    </xf>
    <xf numFmtId="0" fontId="16" fillId="0" borderId="118" xfId="0" applyFont="1" applyFill="1" applyBorder="1" applyAlignment="1">
      <alignment horizontal="right" vertical="center" shrinkToFit="1"/>
    </xf>
    <xf numFmtId="0" fontId="16" fillId="0" borderId="15" xfId="0" applyFont="1" applyFill="1" applyBorder="1" applyAlignment="1">
      <alignment horizontal="left" vertical="center" shrinkToFit="1"/>
    </xf>
    <xf numFmtId="0" fontId="16" fillId="0" borderId="16" xfId="0" applyFont="1" applyFill="1" applyBorder="1" applyAlignment="1">
      <alignment horizontal="left" vertical="center" shrinkToFit="1"/>
    </xf>
    <xf numFmtId="0" fontId="16" fillId="0" borderId="102" xfId="0" applyFont="1" applyFill="1" applyBorder="1" applyAlignment="1">
      <alignment horizontal="left" vertical="center" shrinkToFit="1"/>
    </xf>
    <xf numFmtId="38" fontId="16" fillId="7" borderId="119" xfId="0" applyNumberFormat="1" applyFont="1" applyFill="1" applyBorder="1" applyAlignment="1">
      <alignment horizontal="right" vertical="center" shrinkToFit="1"/>
    </xf>
    <xf numFmtId="0" fontId="16" fillId="7" borderId="119" xfId="0" applyFont="1" applyFill="1" applyBorder="1" applyAlignment="1">
      <alignment horizontal="right" vertical="center" shrinkToFit="1"/>
    </xf>
    <xf numFmtId="0" fontId="16" fillId="7" borderId="120" xfId="0" applyFont="1" applyFill="1" applyBorder="1" applyAlignment="1">
      <alignment horizontal="right" vertical="center" shrinkToFit="1"/>
    </xf>
    <xf numFmtId="0" fontId="16" fillId="7" borderId="139" xfId="0" applyFont="1" applyFill="1" applyBorder="1" applyAlignment="1">
      <alignment horizontal="center" vertical="center" shrinkToFit="1"/>
    </xf>
    <xf numFmtId="0" fontId="16" fillId="7" borderId="148" xfId="0" applyFont="1" applyFill="1" applyBorder="1" applyAlignment="1">
      <alignment horizontal="center" vertical="center" shrinkToFit="1"/>
    </xf>
    <xf numFmtId="0" fontId="16" fillId="7" borderId="103" xfId="0" applyFont="1" applyFill="1" applyBorder="1" applyAlignment="1">
      <alignment horizontal="left" vertical="center" shrinkToFit="1"/>
    </xf>
    <xf numFmtId="0" fontId="16" fillId="7" borderId="104" xfId="0" applyFont="1" applyFill="1" applyBorder="1" applyAlignment="1">
      <alignment horizontal="left" vertical="center" shrinkToFit="1"/>
    </xf>
    <xf numFmtId="0" fontId="16" fillId="7" borderId="106" xfId="0" applyFont="1" applyFill="1" applyBorder="1" applyAlignment="1">
      <alignment horizontal="center" vertical="center" shrinkToFit="1"/>
    </xf>
    <xf numFmtId="0" fontId="16" fillId="7" borderId="107" xfId="0" applyFont="1" applyFill="1" applyBorder="1" applyAlignment="1">
      <alignment horizontal="center" vertical="center" shrinkToFit="1"/>
    </xf>
    <xf numFmtId="38" fontId="16" fillId="7" borderId="109" xfId="0" applyNumberFormat="1" applyFont="1" applyFill="1" applyBorder="1" applyAlignment="1">
      <alignment vertical="center" shrinkToFit="1"/>
    </xf>
    <xf numFmtId="0" fontId="16" fillId="7" borderId="104" xfId="0" applyFont="1" applyFill="1" applyBorder="1" applyAlignment="1">
      <alignment vertical="center" shrinkToFit="1"/>
    </xf>
    <xf numFmtId="0" fontId="16" fillId="7" borderId="105" xfId="0" applyFont="1" applyFill="1" applyBorder="1" applyAlignment="1">
      <alignment vertical="center" shrinkToFit="1"/>
    </xf>
    <xf numFmtId="0" fontId="16" fillId="7" borderId="110" xfId="0" applyFont="1" applyFill="1" applyBorder="1" applyAlignment="1">
      <alignment vertical="center" shrinkToFit="1"/>
    </xf>
    <xf numFmtId="0" fontId="16" fillId="7" borderId="107" xfId="0" applyFont="1" applyFill="1" applyBorder="1" applyAlignment="1">
      <alignment vertical="center" shrinkToFit="1"/>
    </xf>
    <xf numFmtId="0" fontId="16" fillId="7" borderId="108" xfId="0" applyFont="1" applyFill="1" applyBorder="1" applyAlignment="1">
      <alignment vertical="center" shrinkToFit="1"/>
    </xf>
    <xf numFmtId="0" fontId="16" fillId="7" borderId="103" xfId="0" applyFont="1" applyFill="1" applyBorder="1" applyAlignment="1">
      <alignment horizontal="left" vertical="center"/>
    </xf>
    <xf numFmtId="0" fontId="16" fillId="7" borderId="104" xfId="0" applyFont="1" applyFill="1" applyBorder="1" applyAlignment="1">
      <alignment horizontal="left" vertical="center"/>
    </xf>
    <xf numFmtId="0" fontId="16" fillId="7" borderId="105" xfId="0" applyFont="1" applyFill="1" applyBorder="1" applyAlignment="1">
      <alignment horizontal="left" vertical="center"/>
    </xf>
    <xf numFmtId="0" fontId="16" fillId="7" borderId="113" xfId="0" applyFont="1" applyFill="1" applyBorder="1" applyAlignment="1">
      <alignment horizontal="center" vertical="center"/>
    </xf>
    <xf numFmtId="0" fontId="16" fillId="7" borderId="114" xfId="0" applyFont="1" applyFill="1" applyBorder="1" applyAlignment="1">
      <alignment horizontal="center" vertical="center"/>
    </xf>
    <xf numFmtId="0" fontId="16" fillId="0" borderId="119" xfId="0" applyFont="1" applyFill="1" applyBorder="1" applyAlignment="1">
      <alignment horizontal="left" vertical="center" shrinkToFit="1"/>
    </xf>
    <xf numFmtId="0" fontId="16" fillId="0" borderId="117" xfId="0" applyFont="1" applyFill="1" applyBorder="1" applyAlignment="1">
      <alignment horizontal="left" vertical="center" shrinkToFit="1"/>
    </xf>
    <xf numFmtId="38" fontId="16" fillId="7" borderId="111" xfId="0" applyNumberFormat="1" applyFont="1" applyFill="1" applyBorder="1" applyAlignment="1">
      <alignment horizontal="right" vertical="center" shrinkToFit="1"/>
    </xf>
    <xf numFmtId="0" fontId="16" fillId="7" borderId="0" xfId="0" applyFont="1" applyFill="1" applyBorder="1" applyAlignment="1">
      <alignment horizontal="right" vertical="center" shrinkToFit="1"/>
    </xf>
    <xf numFmtId="38" fontId="16" fillId="0" borderId="117" xfId="0" applyNumberFormat="1" applyFont="1" applyFill="1" applyBorder="1" applyAlignment="1">
      <alignment horizontal="right" vertical="center" shrinkToFit="1"/>
    </xf>
    <xf numFmtId="0" fontId="16" fillId="0" borderId="117" xfId="0" applyFont="1" applyFill="1" applyBorder="1" applyAlignment="1">
      <alignment horizontal="right" vertical="center" shrinkToFit="1"/>
    </xf>
    <xf numFmtId="0" fontId="16" fillId="0" borderId="116" xfId="0" applyFont="1" applyFill="1" applyBorder="1" applyAlignment="1">
      <alignment horizontal="right" vertical="center" shrinkToFit="1"/>
    </xf>
    <xf numFmtId="38" fontId="16" fillId="9" borderId="109" xfId="0" applyNumberFormat="1" applyFont="1" applyFill="1" applyBorder="1" applyAlignment="1">
      <alignment vertical="center" shrinkToFit="1"/>
    </xf>
    <xf numFmtId="0" fontId="16" fillId="9" borderId="104" xfId="0" applyFont="1" applyFill="1" applyBorder="1" applyAlignment="1">
      <alignment vertical="center" shrinkToFit="1"/>
    </xf>
    <xf numFmtId="0" fontId="16" fillId="9" borderId="105" xfId="0" applyFont="1" applyFill="1" applyBorder="1" applyAlignment="1">
      <alignment vertical="center" shrinkToFit="1"/>
    </xf>
    <xf numFmtId="0" fontId="16" fillId="9" borderId="110" xfId="0" applyFont="1" applyFill="1" applyBorder="1" applyAlignment="1">
      <alignment vertical="center" shrinkToFit="1"/>
    </xf>
    <xf numFmtId="0" fontId="16" fillId="9" borderId="107" xfId="0" applyFont="1" applyFill="1" applyBorder="1" applyAlignment="1">
      <alignment vertical="center" shrinkToFit="1"/>
    </xf>
    <xf numFmtId="0" fontId="16" fillId="9" borderId="108" xfId="0" applyFont="1" applyFill="1" applyBorder="1" applyAlignment="1">
      <alignment vertical="center" shrinkToFit="1"/>
    </xf>
    <xf numFmtId="38" fontId="16" fillId="9" borderId="135" xfId="0" applyNumberFormat="1" applyFont="1" applyFill="1" applyBorder="1" applyAlignment="1">
      <alignment vertical="center" shrinkToFit="1"/>
    </xf>
    <xf numFmtId="0" fontId="16" fillId="9" borderId="0" xfId="0" applyFont="1" applyFill="1" applyBorder="1" applyAlignment="1">
      <alignment vertical="center" shrinkToFit="1"/>
    </xf>
    <xf numFmtId="0" fontId="16" fillId="9" borderId="112" xfId="0" applyFont="1" applyFill="1" applyBorder="1" applyAlignment="1">
      <alignment vertical="center" shrinkToFit="1"/>
    </xf>
    <xf numFmtId="0" fontId="16" fillId="0" borderId="103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left" vertical="center"/>
    </xf>
    <xf numFmtId="0" fontId="16" fillId="0" borderId="139" xfId="0" applyFont="1" applyFill="1" applyBorder="1" applyAlignment="1">
      <alignment horizontal="left" vertical="center"/>
    </xf>
    <xf numFmtId="0" fontId="16" fillId="0" borderId="136" xfId="0" applyFont="1" applyFill="1" applyBorder="1" applyAlignment="1">
      <alignment horizontal="left" vertical="center"/>
    </xf>
    <xf numFmtId="0" fontId="16" fillId="0" borderId="137" xfId="0" applyFont="1" applyFill="1" applyBorder="1" applyAlignment="1">
      <alignment horizontal="left" vertical="center"/>
    </xf>
    <xf numFmtId="38" fontId="16" fillId="0" borderId="136" xfId="0" applyNumberFormat="1" applyFont="1" applyFill="1" applyBorder="1" applyAlignment="1">
      <alignment vertical="center" shrinkToFit="1"/>
    </xf>
    <xf numFmtId="0" fontId="16" fillId="0" borderId="137" xfId="0" applyFont="1" applyFill="1" applyBorder="1" applyAlignment="1">
      <alignment vertical="center" shrinkToFit="1"/>
    </xf>
    <xf numFmtId="0" fontId="16" fillId="0" borderId="138" xfId="0" applyFont="1" applyFill="1" applyBorder="1" applyAlignment="1">
      <alignment vertical="center" shrinkToFit="1"/>
    </xf>
    <xf numFmtId="38" fontId="16" fillId="0" borderId="118" xfId="0" applyNumberFormat="1" applyFont="1" applyFill="1" applyBorder="1" applyAlignment="1">
      <alignment vertical="center" shrinkToFit="1"/>
    </xf>
    <xf numFmtId="0" fontId="16" fillId="0" borderId="139" xfId="0" applyFont="1" applyFill="1" applyBorder="1" applyAlignment="1">
      <alignment vertical="center" shrinkToFit="1"/>
    </xf>
    <xf numFmtId="0" fontId="16" fillId="0" borderId="140" xfId="0" applyFont="1" applyFill="1" applyBorder="1" applyAlignment="1">
      <alignment vertical="center" shrinkToFit="1"/>
    </xf>
    <xf numFmtId="0" fontId="16" fillId="9" borderId="106" xfId="0" applyFont="1" applyFill="1" applyBorder="1" applyAlignment="1">
      <alignment horizontal="left" vertical="center"/>
    </xf>
    <xf numFmtId="0" fontId="16" fillId="9" borderId="107" xfId="0" applyFont="1" applyFill="1" applyBorder="1" applyAlignment="1">
      <alignment horizontal="left" vertical="center"/>
    </xf>
    <xf numFmtId="0" fontId="16" fillId="9" borderId="103" xfId="0" applyFont="1" applyFill="1" applyBorder="1" applyAlignment="1">
      <alignment horizontal="left" vertical="center"/>
    </xf>
    <xf numFmtId="0" fontId="16" fillId="9" borderId="104" xfId="0" applyFont="1" applyFill="1" applyBorder="1" applyAlignment="1">
      <alignment horizontal="left" vertical="center"/>
    </xf>
    <xf numFmtId="0" fontId="16" fillId="9" borderId="106" xfId="0" applyFont="1" applyFill="1" applyBorder="1" applyAlignment="1">
      <alignment horizontal="left" vertical="center" shrinkToFit="1"/>
    </xf>
    <xf numFmtId="0" fontId="16" fillId="9" borderId="107" xfId="0" applyFont="1" applyFill="1" applyBorder="1" applyAlignment="1">
      <alignment horizontal="left" vertical="center" shrinkToFit="1"/>
    </xf>
    <xf numFmtId="0" fontId="16" fillId="9" borderId="111" xfId="0" applyFont="1" applyFill="1" applyBorder="1" applyAlignment="1">
      <alignment horizontal="left" vertical="center" shrinkToFit="1"/>
    </xf>
    <xf numFmtId="0" fontId="16" fillId="9" borderId="0" xfId="0" applyFont="1" applyFill="1" applyBorder="1" applyAlignment="1">
      <alignment horizontal="left" vertical="center" shrinkToFit="1"/>
    </xf>
    <xf numFmtId="0" fontId="16" fillId="9" borderId="103" xfId="0" applyFont="1" applyFill="1" applyBorder="1" applyAlignment="1">
      <alignment horizontal="left" vertical="center" shrinkToFit="1"/>
    </xf>
    <xf numFmtId="0" fontId="16" fillId="9" borderId="104" xfId="0" applyFont="1" applyFill="1" applyBorder="1" applyAlignment="1">
      <alignment horizontal="left" vertical="center" shrinkToFit="1"/>
    </xf>
    <xf numFmtId="0" fontId="16" fillId="0" borderId="106" xfId="0" applyFont="1" applyFill="1" applyBorder="1" applyAlignment="1">
      <alignment horizontal="left" vertical="center"/>
    </xf>
    <xf numFmtId="0" fontId="16" fillId="0" borderId="107" xfId="0" applyFont="1" applyFill="1" applyBorder="1" applyAlignment="1">
      <alignment horizontal="left" vertical="center"/>
    </xf>
    <xf numFmtId="0" fontId="16" fillId="0" borderId="103" xfId="0" applyFont="1" applyFill="1" applyBorder="1" applyAlignment="1">
      <alignment horizontal="left" vertical="center"/>
    </xf>
    <xf numFmtId="0" fontId="16" fillId="0" borderId="104" xfId="0" applyFont="1" applyFill="1" applyBorder="1" applyAlignment="1">
      <alignment horizontal="left" vertical="center"/>
    </xf>
    <xf numFmtId="182" fontId="16" fillId="0" borderId="0" xfId="0" applyNumberFormat="1" applyFont="1" applyFill="1" applyAlignment="1">
      <alignment horizontal="center" vertical="center" shrinkToFit="1"/>
    </xf>
    <xf numFmtId="38" fontId="16" fillId="10" borderId="109" xfId="0" applyNumberFormat="1" applyFont="1" applyFill="1" applyBorder="1" applyAlignment="1">
      <alignment horizontal="right" vertical="center" shrinkToFit="1"/>
    </xf>
    <xf numFmtId="0" fontId="16" fillId="10" borderId="104" xfId="0" applyFont="1" applyFill="1" applyBorder="1" applyAlignment="1">
      <alignment horizontal="right" vertical="center" shrinkToFit="1"/>
    </xf>
    <xf numFmtId="0" fontId="16" fillId="10" borderId="105" xfId="0" applyFont="1" applyFill="1" applyBorder="1" applyAlignment="1">
      <alignment horizontal="right" vertical="center" shrinkToFit="1"/>
    </xf>
    <xf numFmtId="0" fontId="16" fillId="10" borderId="135" xfId="0" applyFont="1" applyFill="1" applyBorder="1" applyAlignment="1">
      <alignment horizontal="right" vertical="center" shrinkToFit="1"/>
    </xf>
    <xf numFmtId="0" fontId="16" fillId="10" borderId="0" xfId="0" applyFont="1" applyFill="1" applyBorder="1" applyAlignment="1">
      <alignment horizontal="right" vertical="center" shrinkToFit="1"/>
    </xf>
    <xf numFmtId="0" fontId="16" fillId="10" borderId="112" xfId="0" applyFont="1" applyFill="1" applyBorder="1" applyAlignment="1">
      <alignment horizontal="right" vertical="center" shrinkToFit="1"/>
    </xf>
    <xf numFmtId="0" fontId="16" fillId="10" borderId="106" xfId="0" applyFont="1" applyFill="1" applyBorder="1" applyAlignment="1">
      <alignment horizontal="left" vertical="center" shrinkToFit="1"/>
    </xf>
    <xf numFmtId="0" fontId="16" fillId="10" borderId="107" xfId="0" applyFont="1" applyFill="1" applyBorder="1" applyAlignment="1">
      <alignment horizontal="left" vertical="center" shrinkToFit="1"/>
    </xf>
    <xf numFmtId="0" fontId="16" fillId="10" borderId="103" xfId="0" applyFont="1" applyFill="1" applyBorder="1" applyAlignment="1">
      <alignment horizontal="left" vertical="center" shrinkToFit="1"/>
    </xf>
    <xf numFmtId="0" fontId="16" fillId="10" borderId="104" xfId="0" applyFont="1" applyFill="1" applyBorder="1" applyAlignment="1">
      <alignment horizontal="left" vertical="center" shrinkToFit="1"/>
    </xf>
    <xf numFmtId="0" fontId="16" fillId="10" borderId="111" xfId="0" applyFont="1" applyFill="1" applyBorder="1" applyAlignment="1">
      <alignment horizontal="left" vertical="center" shrinkToFit="1"/>
    </xf>
    <xf numFmtId="0" fontId="16" fillId="10" borderId="0" xfId="0" applyFont="1" applyFill="1" applyBorder="1" applyAlignment="1">
      <alignment horizontal="left" vertical="center" shrinkToFit="1"/>
    </xf>
    <xf numFmtId="38" fontId="14" fillId="0" borderId="15" xfId="1" applyFont="1" applyBorder="1" applyAlignment="1">
      <alignment horizontal="right" vertical="center" shrinkToFit="1"/>
    </xf>
    <xf numFmtId="38" fontId="14" fillId="0" borderId="16" xfId="1" applyFont="1" applyBorder="1" applyAlignment="1">
      <alignment horizontal="right" vertical="center" shrinkToFit="1"/>
    </xf>
    <xf numFmtId="38" fontId="14" fillId="0" borderId="102" xfId="1" applyFont="1" applyBorder="1" applyAlignment="1">
      <alignment horizontal="right" vertical="center" shrinkToFit="1"/>
    </xf>
    <xf numFmtId="0" fontId="14" fillId="0" borderId="1" xfId="0" applyFont="1" applyBorder="1" applyAlignment="1">
      <alignment horizontal="left" vertical="center" shrinkToFit="1"/>
    </xf>
    <xf numFmtId="0" fontId="14" fillId="0" borderId="2" xfId="0" applyFont="1" applyBorder="1" applyAlignment="1">
      <alignment horizontal="left" vertical="center" shrinkToFit="1"/>
    </xf>
    <xf numFmtId="0" fontId="14" fillId="0" borderId="73" xfId="0" applyFont="1" applyBorder="1" applyAlignment="1">
      <alignment horizontal="left" vertical="center" shrinkToFit="1"/>
    </xf>
    <xf numFmtId="0" fontId="16" fillId="0" borderId="142" xfId="0" applyFont="1" applyFill="1" applyBorder="1" applyAlignment="1">
      <alignment horizontal="center" vertical="center"/>
    </xf>
    <xf numFmtId="0" fontId="16" fillId="0" borderId="143" xfId="0" applyFont="1" applyFill="1" applyBorder="1" applyAlignment="1">
      <alignment horizontal="center" vertical="center"/>
    </xf>
    <xf numFmtId="0" fontId="16" fillId="0" borderId="144" xfId="0" applyFont="1" applyFill="1" applyBorder="1" applyAlignment="1">
      <alignment horizontal="center" vertical="center"/>
    </xf>
    <xf numFmtId="38" fontId="16" fillId="0" borderId="141" xfId="0" applyNumberFormat="1" applyFont="1" applyFill="1" applyBorder="1" applyAlignment="1">
      <alignment vertical="center" shrinkToFit="1"/>
    </xf>
    <xf numFmtId="0" fontId="16" fillId="10" borderId="106" xfId="0" applyFont="1" applyFill="1" applyBorder="1" applyAlignment="1">
      <alignment horizontal="left" vertical="center"/>
    </xf>
    <xf numFmtId="0" fontId="16" fillId="10" borderId="107" xfId="0" applyFont="1" applyFill="1" applyBorder="1" applyAlignment="1">
      <alignment horizontal="left" vertical="center"/>
    </xf>
    <xf numFmtId="0" fontId="16" fillId="10" borderId="103" xfId="0" applyFont="1" applyFill="1" applyBorder="1" applyAlignment="1">
      <alignment horizontal="left" vertical="center"/>
    </xf>
    <xf numFmtId="0" fontId="16" fillId="10" borderId="104" xfId="0" applyFont="1" applyFill="1" applyBorder="1" applyAlignment="1">
      <alignment horizontal="left" vertical="center"/>
    </xf>
    <xf numFmtId="38" fontId="16" fillId="10" borderId="109" xfId="0" applyNumberFormat="1" applyFont="1" applyFill="1" applyBorder="1" applyAlignment="1">
      <alignment vertical="center" shrinkToFit="1"/>
    </xf>
    <xf numFmtId="0" fontId="16" fillId="10" borderId="104" xfId="0" applyFont="1" applyFill="1" applyBorder="1" applyAlignment="1">
      <alignment vertical="center" shrinkToFit="1"/>
    </xf>
    <xf numFmtId="0" fontId="16" fillId="10" borderId="105" xfId="0" applyFont="1" applyFill="1" applyBorder="1" applyAlignment="1">
      <alignment vertical="center" shrinkToFit="1"/>
    </xf>
    <xf numFmtId="0" fontId="16" fillId="10" borderId="110" xfId="0" applyFont="1" applyFill="1" applyBorder="1" applyAlignment="1">
      <alignment vertical="center" shrinkToFit="1"/>
    </xf>
    <xf numFmtId="0" fontId="16" fillId="10" borderId="107" xfId="0" applyFont="1" applyFill="1" applyBorder="1" applyAlignment="1">
      <alignment vertical="center" shrinkToFit="1"/>
    </xf>
    <xf numFmtId="0" fontId="16" fillId="10" borderId="108" xfId="0" applyFont="1" applyFill="1" applyBorder="1" applyAlignment="1">
      <alignment vertical="center" shrinkToFit="1"/>
    </xf>
    <xf numFmtId="0" fontId="16" fillId="10" borderId="110" xfId="0" applyFont="1" applyFill="1" applyBorder="1" applyAlignment="1">
      <alignment horizontal="right" vertical="center" shrinkToFit="1"/>
    </xf>
    <xf numFmtId="0" fontId="16" fillId="10" borderId="107" xfId="0" applyFont="1" applyFill="1" applyBorder="1" applyAlignment="1">
      <alignment horizontal="right" vertical="center" shrinkToFit="1"/>
    </xf>
    <xf numFmtId="0" fontId="16" fillId="10" borderId="108" xfId="0" applyFont="1" applyFill="1" applyBorder="1" applyAlignment="1">
      <alignment horizontal="right" vertical="center" shrinkToFit="1"/>
    </xf>
    <xf numFmtId="0" fontId="14" fillId="0" borderId="1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14" fillId="0" borderId="73" xfId="0" applyFont="1" applyBorder="1" applyAlignment="1">
      <alignment horizontal="center" vertical="center" shrinkToFit="1"/>
    </xf>
    <xf numFmtId="0" fontId="14" fillId="0" borderId="6" xfId="0" applyFont="1" applyBorder="1" applyAlignment="1">
      <alignment horizontal="center" vertical="center" shrinkToFit="1"/>
    </xf>
    <xf numFmtId="0" fontId="14" fillId="0" borderId="7" xfId="0" applyFont="1" applyBorder="1" applyAlignment="1">
      <alignment horizontal="center" vertical="center" shrinkToFit="1"/>
    </xf>
    <xf numFmtId="0" fontId="14" fillId="0" borderId="145" xfId="0" applyFont="1" applyBorder="1" applyAlignment="1">
      <alignment horizontal="center" vertical="center" shrinkToFit="1"/>
    </xf>
    <xf numFmtId="0" fontId="14" fillId="8" borderId="1" xfId="0" applyFont="1" applyFill="1" applyBorder="1" applyAlignment="1">
      <alignment horizontal="center" vertical="center" shrinkToFit="1"/>
    </xf>
    <xf numFmtId="0" fontId="14" fillId="8" borderId="2" xfId="0" applyFont="1" applyFill="1" applyBorder="1" applyAlignment="1">
      <alignment horizontal="center" vertical="center" shrinkToFit="1"/>
    </xf>
    <xf numFmtId="0" fontId="14" fillId="8" borderId="73" xfId="0" applyFont="1" applyFill="1" applyBorder="1" applyAlignment="1">
      <alignment horizontal="center" vertical="center" shrinkToFit="1"/>
    </xf>
    <xf numFmtId="0" fontId="14" fillId="8" borderId="6" xfId="0" applyFont="1" applyFill="1" applyBorder="1" applyAlignment="1">
      <alignment horizontal="center" vertical="center" shrinkToFit="1"/>
    </xf>
    <xf numFmtId="0" fontId="14" fillId="8" borderId="7" xfId="0" applyFont="1" applyFill="1" applyBorder="1" applyAlignment="1">
      <alignment horizontal="center" vertical="center" shrinkToFit="1"/>
    </xf>
    <xf numFmtId="0" fontId="14" fillId="8" borderId="145" xfId="0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0" fontId="14" fillId="7" borderId="16" xfId="0" applyFont="1" applyFill="1" applyBorder="1" applyAlignment="1">
      <alignment horizontal="center" vertical="center" shrinkToFit="1"/>
    </xf>
    <xf numFmtId="0" fontId="14" fillId="7" borderId="102" xfId="0" applyFont="1" applyFill="1" applyBorder="1" applyAlignment="1">
      <alignment horizontal="center" vertical="center" shrinkToFit="1"/>
    </xf>
    <xf numFmtId="0" fontId="14" fillId="9" borderId="15" xfId="0" applyFont="1" applyFill="1" applyBorder="1" applyAlignment="1">
      <alignment horizontal="center" vertical="center" shrinkToFit="1"/>
    </xf>
    <xf numFmtId="0" fontId="14" fillId="9" borderId="16" xfId="0" applyFont="1" applyFill="1" applyBorder="1" applyAlignment="1">
      <alignment horizontal="center" vertical="center" shrinkToFit="1"/>
    </xf>
    <xf numFmtId="0" fontId="14" fillId="9" borderId="102" xfId="0" applyFont="1" applyFill="1" applyBorder="1" applyAlignment="1">
      <alignment horizontal="center" vertical="center" shrinkToFit="1"/>
    </xf>
    <xf numFmtId="0" fontId="14" fillId="10" borderId="15" xfId="0" applyFont="1" applyFill="1" applyBorder="1" applyAlignment="1">
      <alignment horizontal="center" vertical="center" shrinkToFit="1"/>
    </xf>
    <xf numFmtId="0" fontId="14" fillId="10" borderId="16" xfId="0" applyFont="1" applyFill="1" applyBorder="1" applyAlignment="1">
      <alignment horizontal="center" vertical="center" shrinkToFit="1"/>
    </xf>
    <xf numFmtId="0" fontId="14" fillId="10" borderId="102" xfId="0" applyFont="1" applyFill="1" applyBorder="1" applyAlignment="1">
      <alignment horizontal="center" vertical="center" shrinkToFit="1"/>
    </xf>
    <xf numFmtId="0" fontId="16" fillId="0" borderId="7" xfId="0" applyFont="1" applyBorder="1" applyAlignment="1">
      <alignment horizontal="center" vertical="center"/>
    </xf>
    <xf numFmtId="38" fontId="14" fillId="8" borderId="15" xfId="1" applyFont="1" applyFill="1" applyBorder="1" applyAlignment="1">
      <alignment horizontal="right" vertical="center" shrinkToFit="1"/>
    </xf>
    <xf numFmtId="38" fontId="14" fillId="8" borderId="16" xfId="1" applyFont="1" applyFill="1" applyBorder="1" applyAlignment="1">
      <alignment horizontal="right" vertical="center" shrinkToFit="1"/>
    </xf>
    <xf numFmtId="38" fontId="14" fillId="8" borderId="102" xfId="1" applyFont="1" applyFill="1" applyBorder="1" applyAlignment="1">
      <alignment horizontal="right" vertical="center" shrinkToFit="1"/>
    </xf>
    <xf numFmtId="38" fontId="14" fillId="7" borderId="15" xfId="1" applyFont="1" applyFill="1" applyBorder="1" applyAlignment="1">
      <alignment horizontal="right" vertical="center" shrinkToFit="1"/>
    </xf>
    <xf numFmtId="38" fontId="14" fillId="7" borderId="16" xfId="1" applyFont="1" applyFill="1" applyBorder="1" applyAlignment="1">
      <alignment horizontal="right" vertical="center" shrinkToFit="1"/>
    </xf>
    <xf numFmtId="38" fontId="14" fillId="7" borderId="102" xfId="1" applyFont="1" applyFill="1" applyBorder="1" applyAlignment="1">
      <alignment horizontal="right" vertical="center" shrinkToFit="1"/>
    </xf>
    <xf numFmtId="38" fontId="14" fillId="9" borderId="15" xfId="1" applyFont="1" applyFill="1" applyBorder="1" applyAlignment="1">
      <alignment horizontal="right" vertical="center" shrinkToFit="1"/>
    </xf>
    <xf numFmtId="38" fontId="14" fillId="9" borderId="16" xfId="1" applyFont="1" applyFill="1" applyBorder="1" applyAlignment="1">
      <alignment horizontal="right" vertical="center" shrinkToFit="1"/>
    </xf>
    <xf numFmtId="38" fontId="14" fillId="9" borderId="102" xfId="1" applyFont="1" applyFill="1" applyBorder="1" applyAlignment="1">
      <alignment horizontal="right" vertical="center" shrinkToFit="1"/>
    </xf>
    <xf numFmtId="38" fontId="14" fillId="10" borderId="15" xfId="1" applyFont="1" applyFill="1" applyBorder="1" applyAlignment="1">
      <alignment horizontal="right" vertical="center" shrinkToFit="1"/>
    </xf>
    <xf numFmtId="38" fontId="14" fillId="10" borderId="16" xfId="1" applyFont="1" applyFill="1" applyBorder="1" applyAlignment="1">
      <alignment horizontal="right" vertical="center" shrinkToFit="1"/>
    </xf>
    <xf numFmtId="38" fontId="14" fillId="10" borderId="102" xfId="1" applyFont="1" applyFill="1" applyBorder="1" applyAlignment="1">
      <alignment horizontal="right" vertical="center" shrinkToFit="1"/>
    </xf>
    <xf numFmtId="38" fontId="14" fillId="0" borderId="162" xfId="1" applyFont="1" applyBorder="1" applyAlignment="1">
      <alignment horizontal="right" vertical="center" shrinkToFit="1"/>
    </xf>
    <xf numFmtId="38" fontId="14" fillId="0" borderId="163" xfId="1" applyFont="1" applyBorder="1" applyAlignment="1">
      <alignment horizontal="right" vertical="center" shrinkToFit="1"/>
    </xf>
    <xf numFmtId="38" fontId="14" fillId="0" borderId="164" xfId="1" applyFont="1" applyBorder="1" applyAlignment="1">
      <alignment horizontal="right" vertical="center" shrinkToFit="1"/>
    </xf>
    <xf numFmtId="0" fontId="14" fillId="0" borderId="15" xfId="0" applyFont="1" applyBorder="1" applyAlignment="1">
      <alignment horizontal="left" vertical="center" shrinkToFit="1"/>
    </xf>
    <xf numFmtId="0" fontId="14" fillId="0" borderId="16" xfId="0" applyFont="1" applyBorder="1" applyAlignment="1">
      <alignment horizontal="left" vertical="center" shrinkToFit="1"/>
    </xf>
    <xf numFmtId="0" fontId="19" fillId="3" borderId="43" xfId="0" applyFont="1" applyFill="1" applyBorder="1" applyAlignment="1">
      <alignment horizontal="center" vertical="center" shrinkToFit="1"/>
    </xf>
    <xf numFmtId="0" fontId="19" fillId="3" borderId="166" xfId="0" applyFont="1" applyFill="1" applyBorder="1" applyAlignment="1">
      <alignment horizontal="center" vertical="center" shrinkToFit="1"/>
    </xf>
    <xf numFmtId="0" fontId="19" fillId="3" borderId="175" xfId="0" applyFont="1" applyFill="1" applyBorder="1" applyAlignment="1">
      <alignment horizontal="center" vertical="center" shrinkToFit="1"/>
    </xf>
    <xf numFmtId="0" fontId="19" fillId="3" borderId="165" xfId="0" applyFont="1" applyFill="1" applyBorder="1" applyAlignment="1">
      <alignment horizontal="center" vertical="center" shrinkToFit="1"/>
    </xf>
    <xf numFmtId="0" fontId="19" fillId="3" borderId="44" xfId="0" applyFont="1" applyFill="1" applyBorder="1" applyAlignment="1">
      <alignment horizontal="center" vertical="center" shrinkToFit="1"/>
    </xf>
    <xf numFmtId="0" fontId="16" fillId="0" borderId="88" xfId="0" applyFont="1" applyFill="1" applyBorder="1" applyAlignment="1">
      <alignment horizontal="center" vertical="center" shrinkToFit="1"/>
    </xf>
    <xf numFmtId="0" fontId="16" fillId="0" borderId="89" xfId="0" applyFont="1" applyFill="1" applyBorder="1" applyAlignment="1">
      <alignment horizontal="center" vertical="center" shrinkToFit="1"/>
    </xf>
    <xf numFmtId="0" fontId="16" fillId="0" borderId="90" xfId="0" applyFont="1" applyFill="1" applyBorder="1" applyAlignment="1">
      <alignment horizontal="center" vertical="center" shrinkToFit="1"/>
    </xf>
    <xf numFmtId="0" fontId="16" fillId="0" borderId="99" xfId="0" applyFont="1" applyFill="1" applyBorder="1" applyAlignment="1">
      <alignment horizontal="center" vertical="center" shrinkToFit="1"/>
    </xf>
    <xf numFmtId="0" fontId="16" fillId="0" borderId="91" xfId="0" applyFont="1" applyFill="1" applyBorder="1" applyAlignment="1">
      <alignment horizontal="center" vertical="center" shrinkToFit="1"/>
    </xf>
    <xf numFmtId="0" fontId="16" fillId="0" borderId="96" xfId="0" applyFont="1" applyFill="1" applyBorder="1" applyAlignment="1">
      <alignment horizontal="center" vertical="center" shrinkToFit="1"/>
    </xf>
    <xf numFmtId="0" fontId="16" fillId="0" borderId="97" xfId="0" applyFont="1" applyFill="1" applyBorder="1" applyAlignment="1">
      <alignment horizontal="center" vertical="center" shrinkToFit="1"/>
    </xf>
    <xf numFmtId="0" fontId="19" fillId="3" borderId="34" xfId="0" applyFont="1" applyFill="1" applyBorder="1" applyAlignment="1">
      <alignment horizontal="center" vertical="center" shrinkToFit="1"/>
    </xf>
    <xf numFmtId="0" fontId="19" fillId="3" borderId="31" xfId="0" applyFont="1" applyFill="1" applyBorder="1" applyAlignment="1">
      <alignment horizontal="center" vertical="center" shrinkToFit="1"/>
    </xf>
    <xf numFmtId="0" fontId="19" fillId="3" borderId="67" xfId="0" applyFont="1" applyFill="1" applyBorder="1" applyAlignment="1">
      <alignment horizontal="center" vertical="center" shrinkToFit="1"/>
    </xf>
    <xf numFmtId="0" fontId="19" fillId="3" borderId="32" xfId="0" applyFont="1" applyFill="1" applyBorder="1" applyAlignment="1">
      <alignment horizontal="center" vertical="center" shrinkToFit="1"/>
    </xf>
    <xf numFmtId="0" fontId="19" fillId="3" borderId="74" xfId="0" applyFont="1" applyFill="1" applyBorder="1" applyAlignment="1">
      <alignment horizontal="center" vertical="center" shrinkToFit="1"/>
    </xf>
    <xf numFmtId="0" fontId="19" fillId="3" borderId="75" xfId="0" applyFont="1" applyFill="1" applyBorder="1" applyAlignment="1">
      <alignment horizontal="center" vertical="center" shrinkToFit="1"/>
    </xf>
    <xf numFmtId="0" fontId="19" fillId="3" borderId="76" xfId="0" applyFont="1" applyFill="1" applyBorder="1" applyAlignment="1">
      <alignment horizontal="center" vertical="center" shrinkToFit="1"/>
    </xf>
    <xf numFmtId="0" fontId="31" fillId="0" borderId="153" xfId="0" applyFont="1" applyBorder="1" applyAlignment="1">
      <alignment horizontal="left" shrinkToFit="1"/>
    </xf>
    <xf numFmtId="0" fontId="14" fillId="0" borderId="3" xfId="0" applyFont="1" applyBorder="1" applyAlignment="1">
      <alignment horizontal="center" vertical="center" shrinkToFit="1"/>
    </xf>
    <xf numFmtId="0" fontId="14" fillId="0" borderId="8" xfId="0" applyFont="1" applyBorder="1" applyAlignment="1">
      <alignment horizontal="center" vertical="center" shrinkToFit="1"/>
    </xf>
    <xf numFmtId="0" fontId="27" fillId="0" borderId="2" xfId="0" applyFont="1" applyBorder="1">
      <alignment vertical="center"/>
    </xf>
    <xf numFmtId="0" fontId="27" fillId="0" borderId="0" xfId="0" applyFont="1" applyBorder="1">
      <alignment vertical="center"/>
    </xf>
    <xf numFmtId="0" fontId="27" fillId="0" borderId="7" xfId="0" applyFont="1" applyBorder="1">
      <alignment vertical="center"/>
    </xf>
    <xf numFmtId="0" fontId="0" fillId="0" borderId="0" xfId="0" applyBorder="1" applyAlignment="1">
      <alignment vertical="center" shrinkToFit="1"/>
    </xf>
  </cellXfs>
  <cellStyles count="3">
    <cellStyle name="桁区切り" xfId="1" builtinId="6"/>
    <cellStyle name="標準" xfId="0" builtinId="0"/>
    <cellStyle name="標準 2" xfId="2"/>
  </cellStyles>
  <dxfs count="5"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mruColors>
      <color rgb="FFFFFF99"/>
      <color rgb="FF5D2785"/>
      <color rgb="FF3333FF"/>
      <color rgb="FF421C5E"/>
      <color rgb="FFFFFFFF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488407699037621E-2"/>
          <c:y val="0.12547462817147856"/>
          <c:w val="0.88495603674540679"/>
          <c:h val="0.72047061825605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31750">
              <a:solidFill>
                <a:schemeClr val="bg1"/>
              </a:solidFill>
            </a:ln>
            <a:effectLst>
              <a:outerShdw blurRad="50800" dist="63500" dir="2700000" algn="tl" rotWithShape="0">
                <a:srgbClr val="8064A2">
                  <a:lumMod val="75000"/>
                  <a:alpha val="40000"/>
                </a:srgbClr>
              </a:outerShdw>
            </a:effectLst>
          </c:spPr>
          <c:invertIfNegative val="0"/>
          <c:dLbls>
            <c:spPr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'01総括'!$B$77:$B$79</c:f>
              <c:strCache>
                <c:ptCount val="3"/>
                <c:pt idx="0">
                  <c:v>生産誘発額</c:v>
                </c:pt>
                <c:pt idx="1">
                  <c:v>粗付加価値
誘発額</c:v>
                </c:pt>
                <c:pt idx="2">
                  <c:v>雇用者所得
誘発額</c:v>
                </c:pt>
              </c:strCache>
            </c:strRef>
          </c:cat>
          <c:val>
            <c:numRef>
              <c:f>'01総括'!$C$77:$C$79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C-4B7C-9D58-D099A963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990632"/>
        <c:axId val="745993768"/>
      </c:barChart>
      <c:catAx>
        <c:axId val="745990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5993768"/>
        <c:crosses val="autoZero"/>
        <c:auto val="1"/>
        <c:lblAlgn val="ctr"/>
        <c:lblOffset val="100"/>
        <c:noMultiLvlLbl val="0"/>
      </c:catAx>
      <c:valAx>
        <c:axId val="745993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0"/>
              <c:y val="4.2282735491396819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745990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07407407407407E-2"/>
          <c:y val="5.6910569105691054E-2"/>
          <c:w val="0.88641975308641952"/>
          <c:h val="0.90187749733548483"/>
        </c:manualLayout>
      </c:layout>
      <c:pie3D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4B-421D-8AE4-87DFD8345D6C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14B-421D-8AE4-87DFD8345D6C}"/>
              </c:ext>
            </c:extLst>
          </c:dPt>
          <c:dPt>
            <c:idx val="2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14B-421D-8AE4-87DFD8345D6C}"/>
              </c:ext>
            </c:extLst>
          </c:dPt>
          <c:dLbls>
            <c:dLbl>
              <c:idx val="0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4B-421D-8AE4-87DFD8345D6C}"/>
                </c:ext>
              </c:extLst>
            </c:dLbl>
            <c:dLbl>
              <c:idx val="1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14B-421D-8AE4-87DFD8345D6C}"/>
                </c:ext>
              </c:extLst>
            </c:dLbl>
            <c:dLbl>
              <c:idx val="2"/>
              <c:numFmt formatCode="#,##0_);[Red]\(#,##0\)" sourceLinked="0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14B-421D-8AE4-87DFD8345D6C}"/>
                </c:ext>
              </c:extLst>
            </c:dLbl>
            <c:numFmt formatCode="#,##0_);[Red]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'01総括'!$V$77:$V$79</c:f>
              <c:strCache>
                <c:ptCount val="3"/>
                <c:pt idx="0">
                  <c:v>直接効果</c:v>
                </c:pt>
                <c:pt idx="1">
                  <c:v>１次生産誘発効果</c:v>
                </c:pt>
                <c:pt idx="2">
                  <c:v>２次生産誘発効果</c:v>
                </c:pt>
              </c:strCache>
            </c:strRef>
          </c:cat>
          <c:val>
            <c:numRef>
              <c:f>'01総括'!$W$77:$W$79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4B-421D-8AE4-87DFD834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83018340695217974"/>
          <c:w val="0.5184419169826"/>
          <c:h val="0.16981659304782076"/>
        </c:manualLayout>
      </c:layout>
      <c:overlay val="1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0.14332441935324122"/>
          <c:w val="0.87087270341207523"/>
          <c:h val="0.681424255930272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635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'01総括'!$B$98:$B$110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'01総括'!$C$98:$C$110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B8A-9618-BA466DD3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992984"/>
        <c:axId val="745984752"/>
      </c:barChart>
      <c:catAx>
        <c:axId val="745992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5984752"/>
        <c:crosses val="autoZero"/>
        <c:auto val="1"/>
        <c:lblAlgn val="ctr"/>
        <c:lblOffset val="100"/>
        <c:noMultiLvlLbl val="0"/>
      </c:catAx>
      <c:valAx>
        <c:axId val="7459847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（億円）</a:t>
                </a:r>
              </a:p>
            </c:rich>
          </c:tx>
          <c:layout>
            <c:manualLayout>
              <c:xMode val="edge"/>
              <c:yMode val="edge"/>
              <c:x val="1.4537902388369679E-2"/>
              <c:y val="2.0883474471351557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7459929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61251631255567"/>
          <c:y val="0.10685944744711789"/>
          <c:w val="0.74445079839880524"/>
          <c:h val="0.688224459747409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  <a:ln w="25400">
              <a:solidFill>
                <a:sysClr val="window" lastClr="FFFFFF"/>
              </a:solidFill>
            </a:ln>
            <a:effectLst>
              <a:outerShdw blurRad="50800" dist="63500" dir="2700000" algn="tl" rotWithShape="0">
                <a:sysClr val="windowText" lastClr="000000">
                  <a:alpha val="40000"/>
                </a:sys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'01総括'!$B$141:$B$142</c:f>
              <c:strCache>
                <c:ptCount val="2"/>
                <c:pt idx="0">
                  <c:v>就業誘発人数</c:v>
                </c:pt>
                <c:pt idx="1">
                  <c:v>左のうち
雇用誘発人数</c:v>
                </c:pt>
              </c:strCache>
            </c:strRef>
          </c:cat>
          <c:val>
            <c:numRef>
              <c:f>'01総括'!$C$141:$C$142</c:f>
              <c:numCache>
                <c:formatCode>#,##0_);[Red]\(#,##0\)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5-477E-AA9A-9E841C6A9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987888"/>
        <c:axId val="745985144"/>
      </c:barChart>
      <c:catAx>
        <c:axId val="74598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5985144"/>
        <c:crosses val="autoZero"/>
        <c:auto val="1"/>
        <c:lblAlgn val="ctr"/>
        <c:lblOffset val="100"/>
        <c:noMultiLvlLbl val="0"/>
      </c:catAx>
      <c:valAx>
        <c:axId val="745985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0"/>
              <c:y val="6.543088363954491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745987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6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483493077742376"/>
          <c:y val="5.0925925925925923E-2"/>
          <c:w val="0.72317576916303994"/>
          <c:h val="0.94907414698162729"/>
        </c:manualLayout>
      </c:layout>
      <c:pie3D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327-40B0-B1D6-130205FEC5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327-40B0-B1D6-130205FEC5C5}"/>
              </c:ext>
            </c:extLst>
          </c:dPt>
          <c:dLbls>
            <c:dLbl>
              <c:idx val="0"/>
              <c:numFmt formatCode="#,##0.0_);[Red]\(#,##0.0\)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  <a:effectLst>
                        <a:outerShdw blurRad="50800" dist="63500" dir="2700000" algn="tl" rotWithShape="0">
                          <a:prstClr val="black">
                            <a:alpha val="40000"/>
                          </a:prstClr>
                        </a:outerShdw>
                      </a:effectLst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27-40B0-B1D6-130205FEC5C5}"/>
                </c:ext>
              </c:extLst>
            </c:dLbl>
            <c:numFmt formatCode="#,##0.0_);[Red]\(#,##0.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'01総括'!$E$142:$E$143</c:f>
              <c:strCache>
                <c:ptCount val="2"/>
                <c:pt idx="0">
                  <c:v>雇用者</c:v>
                </c:pt>
                <c:pt idx="1">
                  <c:v>その他</c:v>
                </c:pt>
              </c:strCache>
            </c:strRef>
          </c:cat>
          <c:val>
            <c:numRef>
              <c:f>'01総括'!$D$142:$D$143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7-40B0-B1D6-130205FEC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71165321522310021"/>
          <c:w val="0.24700527450043253"/>
          <c:h val="0.15069094488188994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2267312739759"/>
          <c:y val="0.14522691271520574"/>
          <c:w val="0.84198633924468635"/>
          <c:h val="0.69110224658041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'01総括'!$C$159</c:f>
              <c:strCache>
                <c:ptCount val="1"/>
                <c:pt idx="0">
                  <c:v>就業誘発人数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58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'01総括'!$B$160:$B$172</c:f>
              <c:strCache>
                <c:ptCount val="13"/>
                <c:pt idx="0">
                  <c:v>農</c:v>
                </c:pt>
                <c:pt idx="1">
                  <c:v>林</c:v>
                </c:pt>
                <c:pt idx="2">
                  <c:v>漁</c:v>
                </c:pt>
                <c:pt idx="3">
                  <c:v>鉱</c:v>
                </c:pt>
                <c:pt idx="4">
                  <c:v>製</c:v>
                </c:pt>
                <c:pt idx="5">
                  <c:v>建</c:v>
                </c:pt>
                <c:pt idx="6">
                  <c:v>電</c:v>
                </c:pt>
                <c:pt idx="7">
                  <c:v>商</c:v>
                </c:pt>
                <c:pt idx="8">
                  <c:v>金</c:v>
                </c:pt>
                <c:pt idx="9">
                  <c:v>運</c:v>
                </c:pt>
                <c:pt idx="10">
                  <c:v>公</c:v>
                </c:pt>
                <c:pt idx="11">
                  <c:v>サ</c:v>
                </c:pt>
                <c:pt idx="12">
                  <c:v>分</c:v>
                </c:pt>
              </c:strCache>
            </c:strRef>
          </c:cat>
          <c:val>
            <c:numRef>
              <c:f>'01総括'!$C$160:$C$172</c:f>
              <c:numCache>
                <c:formatCode>#,##0_);[Red]\(#,##0\)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4-4A25-813C-8B07165E2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992592"/>
        <c:axId val="745988672"/>
      </c:barChart>
      <c:catAx>
        <c:axId val="745992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5988672"/>
        <c:crosses val="autoZero"/>
        <c:auto val="1"/>
        <c:lblAlgn val="ctr"/>
        <c:lblOffset val="100"/>
        <c:noMultiLvlLbl val="0"/>
      </c:catAx>
      <c:valAx>
        <c:axId val="745988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ja-JP" altLang="en-US" b="0"/>
                  <a:t>（人</a:t>
                </a:r>
                <a:r>
                  <a:rPr lang="en-US" altLang="ja-JP" b="0"/>
                  <a:t>/</a:t>
                </a:r>
                <a:r>
                  <a:rPr lang="ja-JP" altLang="en-US" b="0"/>
                  <a:t>年）</a:t>
                </a:r>
              </a:p>
            </c:rich>
          </c:tx>
          <c:layout>
            <c:manualLayout>
              <c:xMode val="edge"/>
              <c:yMode val="edge"/>
              <c:x val="8.2051282051282363E-3"/>
              <c:y val="4.2281498953599984E-3"/>
            </c:manualLayout>
          </c:layout>
          <c:overlay val="0"/>
        </c:title>
        <c:numFmt formatCode="#,##0_);[Red]\(#,##0\)" sourceLinked="1"/>
        <c:majorTickMark val="out"/>
        <c:minorTickMark val="none"/>
        <c:tickLblPos val="nextTo"/>
        <c:crossAx val="7459925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G丸ｺﾞｼｯｸM-PRO" pitchFamily="50" charset="-128"/>
          <a:ea typeface="HG丸ｺﾞｼｯｸM-PRO" pitchFamily="50" charset="-128"/>
        </a:defRPr>
      </a:pPr>
      <a:endParaRPr lang="ja-JP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138</xdr:row>
      <xdr:rowOff>9525</xdr:rowOff>
    </xdr:from>
    <xdr:to>
      <xdr:col>32</xdr:col>
      <xdr:colOff>171450</xdr:colOff>
      <xdr:row>156</xdr:row>
      <xdr:rowOff>152400</xdr:rowOff>
    </xdr:to>
    <xdr:grpSp>
      <xdr:nvGrpSpPr>
        <xdr:cNvPr id="109" name="グループ化 108"/>
        <xdr:cNvGrpSpPr/>
      </xdr:nvGrpSpPr>
      <xdr:grpSpPr>
        <a:xfrm>
          <a:off x="3457575" y="24799925"/>
          <a:ext cx="2809875" cy="3121025"/>
          <a:chOff x="3800475" y="25584150"/>
          <a:chExt cx="3076575" cy="3228975"/>
        </a:xfrm>
      </xdr:grpSpPr>
      <xdr:grpSp>
        <xdr:nvGrpSpPr>
          <xdr:cNvPr id="89" name="グループ化 83"/>
          <xdr:cNvGrpSpPr/>
        </xdr:nvGrpSpPr>
        <xdr:grpSpPr>
          <a:xfrm>
            <a:off x="3800475" y="25584150"/>
            <a:ext cx="3076575" cy="3219450"/>
            <a:chOff x="1" y="25603200"/>
            <a:chExt cx="4200099" cy="3219450"/>
          </a:xfrm>
        </xdr:grpSpPr>
        <xdr:sp macro="" textlink="">
          <xdr:nvSpPr>
            <xdr:cNvPr id="93" name="メモ 92"/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4" name="直角三角形 93"/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90" name="グループ化 79"/>
          <xdr:cNvGrpSpPr/>
        </xdr:nvGrpSpPr>
        <xdr:grpSpPr>
          <a:xfrm>
            <a:off x="3990975" y="25765125"/>
            <a:ext cx="2751594" cy="276225"/>
            <a:chOff x="6981676" y="14744700"/>
            <a:chExt cx="3098251" cy="276225"/>
          </a:xfrm>
        </xdr:grpSpPr>
        <xdr:sp macro="" textlink="">
          <xdr:nvSpPr>
            <xdr:cNvPr id="91" name="正方形/長方形 90"/>
            <xdr:cNvSpPr/>
          </xdr:nvSpPr>
          <xdr:spPr>
            <a:xfrm>
              <a:off x="7056752" y="14744700"/>
              <a:ext cx="2917195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92" name="テキスト ボックス 91"/>
            <xdr:cNvSpPr txBox="1"/>
          </xdr:nvSpPr>
          <xdr:spPr>
            <a:xfrm>
              <a:off x="6981676" y="14744700"/>
              <a:ext cx="3098251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図５　就業誘発人数の内訳の構成比</a:t>
              </a:r>
            </a:p>
          </xdr:txBody>
        </xdr:sp>
      </xdr:grpSp>
      <xdr:sp macro="" textlink="">
        <xdr:nvSpPr>
          <xdr:cNvPr id="95" name="テキスト ボックス 94"/>
          <xdr:cNvSpPr txBox="1"/>
        </xdr:nvSpPr>
        <xdr:spPr>
          <a:xfrm>
            <a:off x="5962650" y="27936825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%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）</a:t>
            </a:r>
          </a:p>
        </xdr:txBody>
      </xdr:sp>
      <xdr:sp macro="" textlink="">
        <xdr:nvSpPr>
          <xdr:cNvPr id="96" name="テキスト ボックス 95"/>
          <xdr:cNvSpPr txBox="1"/>
        </xdr:nvSpPr>
        <xdr:spPr>
          <a:xfrm>
            <a:off x="4095749" y="28384500"/>
            <a:ext cx="2667001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注</a:t>
            </a:r>
            <a:r>
              <a:rPr kumimoji="1" lang="en-US" altLang="ja-JP" sz="1000">
                <a:latin typeface="HG丸ｺﾞｼｯｸM-PRO" pitchFamily="50" charset="-128"/>
                <a:ea typeface="HG丸ｺﾞｼｯｸM-PRO" pitchFamily="50" charset="-128"/>
              </a:rPr>
              <a:t>)</a:t>
            </a:r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その他＝就業者</a:t>
            </a:r>
            <a:endParaRPr kumimoji="1" lang="en-US" altLang="ja-JP" sz="1000"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　　　－（個人業主＋無給家族従業者）</a:t>
            </a:r>
          </a:p>
        </xdr:txBody>
      </xdr:sp>
    </xdr:grpSp>
    <xdr:clientData/>
  </xdr:twoCellAnchor>
  <xdr:twoCellAnchor>
    <xdr:from>
      <xdr:col>0</xdr:col>
      <xdr:colOff>47625</xdr:colOff>
      <xdr:row>158</xdr:row>
      <xdr:rowOff>47624</xdr:rowOff>
    </xdr:from>
    <xdr:to>
      <xdr:col>32</xdr:col>
      <xdr:colOff>180975</xdr:colOff>
      <xdr:row>173</xdr:row>
      <xdr:rowOff>152399</xdr:rowOff>
    </xdr:to>
    <xdr:grpSp>
      <xdr:nvGrpSpPr>
        <xdr:cNvPr id="100" name="グループ化 99"/>
        <xdr:cNvGrpSpPr/>
      </xdr:nvGrpSpPr>
      <xdr:grpSpPr>
        <a:xfrm>
          <a:off x="47625" y="28146374"/>
          <a:ext cx="6229350" cy="2581275"/>
          <a:chOff x="38100" y="18459450"/>
          <a:chExt cx="6838950" cy="2533650"/>
        </a:xfrm>
      </xdr:grpSpPr>
      <xdr:grpSp>
        <xdr:nvGrpSpPr>
          <xdr:cNvPr id="101" name="グループ化 100"/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105" name="メモ 104"/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6" name="直角三角形 105"/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102" name="グループ化 101"/>
          <xdr:cNvGrpSpPr/>
        </xdr:nvGrpSpPr>
        <xdr:grpSpPr>
          <a:xfrm>
            <a:off x="1724025" y="18584800"/>
            <a:ext cx="3143250" cy="285243"/>
            <a:chOff x="6943725" y="14717650"/>
            <a:chExt cx="3143250" cy="285243"/>
          </a:xfrm>
        </xdr:grpSpPr>
        <xdr:sp macro="" textlink="">
          <xdr:nvSpPr>
            <xdr:cNvPr id="103" name="正方形/長方形 102"/>
            <xdr:cNvSpPr/>
          </xdr:nvSpPr>
          <xdr:spPr>
            <a:xfrm>
              <a:off x="6943725" y="14717650"/>
              <a:ext cx="31432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104" name="テキスト ボックス 103"/>
            <xdr:cNvSpPr txBox="1"/>
          </xdr:nvSpPr>
          <xdr:spPr>
            <a:xfrm>
              <a:off x="7277102" y="14726667"/>
              <a:ext cx="2514598" cy="2762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図６　産業別の就業誘発人数</a:t>
              </a:r>
            </a:p>
          </xdr:txBody>
        </xdr:sp>
      </xdr:grpSp>
    </xdr:grpSp>
    <xdr:clientData/>
  </xdr:twoCellAnchor>
  <xdr:twoCellAnchor>
    <xdr:from>
      <xdr:col>20</xdr:col>
      <xdr:colOff>9526</xdr:colOff>
      <xdr:row>75</xdr:row>
      <xdr:rowOff>19050</xdr:rowOff>
    </xdr:from>
    <xdr:to>
      <xdr:col>32</xdr:col>
      <xdr:colOff>161926</xdr:colOff>
      <xdr:row>93</xdr:row>
      <xdr:rowOff>152400</xdr:rowOff>
    </xdr:to>
    <xdr:grpSp>
      <xdr:nvGrpSpPr>
        <xdr:cNvPr id="98" name="グループ化 97"/>
        <xdr:cNvGrpSpPr/>
      </xdr:nvGrpSpPr>
      <xdr:grpSpPr>
        <a:xfrm>
          <a:off x="3819526" y="14395450"/>
          <a:ext cx="2438400" cy="3117850"/>
          <a:chOff x="4210051" y="14792325"/>
          <a:chExt cx="2667000" cy="3219450"/>
        </a:xfrm>
      </xdr:grpSpPr>
      <xdr:grpSp>
        <xdr:nvGrpSpPr>
          <xdr:cNvPr id="57" name="グループ化 56"/>
          <xdr:cNvGrpSpPr/>
        </xdr:nvGrpSpPr>
        <xdr:grpSpPr>
          <a:xfrm>
            <a:off x="4210051" y="14792325"/>
            <a:ext cx="2667000" cy="3219450"/>
            <a:chOff x="4219576" y="14963775"/>
            <a:chExt cx="2667000" cy="3219450"/>
          </a:xfrm>
        </xdr:grpSpPr>
        <xdr:sp macro="" textlink="">
          <xdr:nvSpPr>
            <xdr:cNvPr id="55" name="メモ 54"/>
            <xdr:cNvSpPr/>
          </xdr:nvSpPr>
          <xdr:spPr>
            <a:xfrm>
              <a:off x="4219576" y="14963775"/>
              <a:ext cx="2667000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56" name="直角三角形 55"/>
            <xdr:cNvSpPr/>
          </xdr:nvSpPr>
          <xdr:spPr>
            <a:xfrm rot="5400000">
              <a:off x="4219576" y="14992350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65" name="グループ化 64"/>
          <xdr:cNvGrpSpPr/>
        </xdr:nvGrpSpPr>
        <xdr:grpSpPr>
          <a:xfrm>
            <a:off x="4543425" y="14982825"/>
            <a:ext cx="2038350" cy="276225"/>
            <a:chOff x="4619625" y="15154275"/>
            <a:chExt cx="2038350" cy="276225"/>
          </a:xfrm>
        </xdr:grpSpPr>
        <xdr:sp macro="" textlink="">
          <xdr:nvSpPr>
            <xdr:cNvPr id="63" name="正方形/長方形 62"/>
            <xdr:cNvSpPr/>
          </xdr:nvSpPr>
          <xdr:spPr>
            <a:xfrm>
              <a:off x="4619625" y="15154275"/>
              <a:ext cx="20383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4" name="テキスト ボックス 63"/>
            <xdr:cNvSpPr txBox="1"/>
          </xdr:nvSpPr>
          <xdr:spPr>
            <a:xfrm>
              <a:off x="4791076" y="15154275"/>
              <a:ext cx="1752600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図２　生産誘発額の内訳</a:t>
              </a:r>
            </a:p>
          </xdr:txBody>
        </xdr:sp>
      </xdr:grpSp>
      <xdr:sp macro="" textlink="">
        <xdr:nvSpPr>
          <xdr:cNvPr id="66" name="テキスト ボックス 65"/>
          <xdr:cNvSpPr txBox="1"/>
        </xdr:nvSpPr>
        <xdr:spPr>
          <a:xfrm>
            <a:off x="6010276" y="17278350"/>
            <a:ext cx="828674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kumimoji="1" lang="ja-JP" altLang="en-US" sz="1000">
                <a:latin typeface="HG丸ｺﾞｼｯｸM-PRO" pitchFamily="50" charset="-128"/>
                <a:ea typeface="HG丸ｺﾞｼｯｸM-PRO" pitchFamily="50" charset="-128"/>
              </a:rPr>
              <a:t>（億円）</a:t>
            </a:r>
          </a:p>
        </xdr:txBody>
      </xdr:sp>
    </xdr:grpSp>
    <xdr:clientData/>
  </xdr:twoCellAnchor>
  <xdr:twoCellAnchor>
    <xdr:from>
      <xdr:col>0</xdr:col>
      <xdr:colOff>66674</xdr:colOff>
      <xdr:row>0</xdr:row>
      <xdr:rowOff>27025</xdr:rowOff>
    </xdr:from>
    <xdr:to>
      <xdr:col>32</xdr:col>
      <xdr:colOff>133350</xdr:colOff>
      <xdr:row>2</xdr:row>
      <xdr:rowOff>152400</xdr:rowOff>
    </xdr:to>
    <xdr:grpSp>
      <xdr:nvGrpSpPr>
        <xdr:cNvPr id="3" name="グループ化 2"/>
        <xdr:cNvGrpSpPr/>
      </xdr:nvGrpSpPr>
      <xdr:grpSpPr>
        <a:xfrm>
          <a:off x="66674" y="27025"/>
          <a:ext cx="6162676" cy="455575"/>
          <a:chOff x="1752600" y="19050"/>
          <a:chExt cx="6134100" cy="330095"/>
        </a:xfrm>
      </xdr:grpSpPr>
      <xdr:sp macro="" textlink="">
        <xdr:nvSpPr>
          <xdr:cNvPr id="4" name="正方形/長方形 3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5" name="テキスト ボックス 4"/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●●による経済波及効果分析</a:t>
            </a:r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19050</xdr:colOff>
      <xdr:row>5</xdr:row>
      <xdr:rowOff>19051</xdr:rowOff>
    </xdr:from>
    <xdr:to>
      <xdr:col>7</xdr:col>
      <xdr:colOff>180976</xdr:colOff>
      <xdr:row>7</xdr:row>
      <xdr:rowOff>38100</xdr:rowOff>
    </xdr:to>
    <xdr:grpSp>
      <xdr:nvGrpSpPr>
        <xdr:cNvPr id="13" name="グループ化 12"/>
        <xdr:cNvGrpSpPr/>
      </xdr:nvGrpSpPr>
      <xdr:grpSpPr>
        <a:xfrm>
          <a:off x="19050" y="844551"/>
          <a:ext cx="1495426" cy="355599"/>
          <a:chOff x="0" y="523875"/>
          <a:chExt cx="1628776" cy="295275"/>
        </a:xfrm>
      </xdr:grpSpPr>
      <xdr:sp macro="" textlink="">
        <xdr:nvSpPr>
          <xdr:cNvPr id="14" name="正方形/長方形 13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5" name="テキスト ボックス 14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結果の概要</a:t>
            </a:r>
          </a:p>
        </xdr:txBody>
      </xdr:sp>
      <xdr:sp macro="" textlink="">
        <xdr:nvSpPr>
          <xdr:cNvPr id="16" name="正方形/長方形 15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2</xdr:col>
      <xdr:colOff>1</xdr:colOff>
      <xdr:row>9</xdr:row>
      <xdr:rowOff>152400</xdr:rowOff>
    </xdr:from>
    <xdr:to>
      <xdr:col>31</xdr:col>
      <xdr:colOff>47625</xdr:colOff>
      <xdr:row>21</xdr:row>
      <xdr:rowOff>133350</xdr:rowOff>
    </xdr:to>
    <xdr:sp macro="" textlink="">
      <xdr:nvSpPr>
        <xdr:cNvPr id="17" name="正方形/長方形 16"/>
        <xdr:cNvSpPr/>
      </xdr:nvSpPr>
      <xdr:spPr>
        <a:xfrm>
          <a:off x="419101" y="1695450"/>
          <a:ext cx="6124574" cy="2038350"/>
        </a:xfrm>
        <a:prstGeom prst="rect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</a:ln>
        <a:effectLst>
          <a:outerShdw blurRad="50800" dist="63500" dir="2700000" algn="tl" rotWithShape="0">
            <a:schemeClr val="accent3">
              <a:lumMod val="75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19050</xdr:colOff>
      <xdr:row>10</xdr:row>
      <xdr:rowOff>0</xdr:rowOff>
    </xdr:from>
    <xdr:to>
      <xdr:col>4</xdr:col>
      <xdr:colOff>28575</xdr:colOff>
      <xdr:row>12</xdr:row>
      <xdr:rowOff>123825</xdr:rowOff>
    </xdr:to>
    <xdr:sp macro="" textlink="">
      <xdr:nvSpPr>
        <xdr:cNvPr id="18" name="直角三角形 17"/>
        <xdr:cNvSpPr/>
      </xdr:nvSpPr>
      <xdr:spPr>
        <a:xfrm rot="5400000">
          <a:off x="419100" y="1390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</xdr:col>
      <xdr:colOff>1</xdr:colOff>
      <xdr:row>11</xdr:row>
      <xdr:rowOff>95250</xdr:rowOff>
    </xdr:from>
    <xdr:to>
      <xdr:col>31</xdr:col>
      <xdr:colOff>28575</xdr:colOff>
      <xdr:row>21</xdr:row>
      <xdr:rowOff>38100</xdr:rowOff>
    </xdr:to>
    <xdr:sp macro="" textlink="">
      <xdr:nvSpPr>
        <xdr:cNvPr id="19" name="テキスト ボックス 18"/>
        <xdr:cNvSpPr txBox="1"/>
      </xdr:nvSpPr>
      <xdr:spPr>
        <a:xfrm>
          <a:off x="628651" y="1981200"/>
          <a:ext cx="5895974" cy="165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●●事業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によって、道内に追加的な新たな最終需要額が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ja-JP" altLang="en-US" sz="1400">
              <a:solidFill>
                <a:srgbClr val="3333FF"/>
              </a:solidFill>
              <a:latin typeface="HG丸ｺﾞｼｯｸM-PRO" pitchFamily="50" charset="-128"/>
              <a:ea typeface="HG丸ｺﾞｼｯｸM-PRO" pitchFamily="50" charset="-128"/>
            </a:rPr>
            <a:t>●億円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発生した場合の、道内経済に及ぼす効果を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「平成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23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年北海道産業連関表（１０４部門）」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　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(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北海道開発局</a:t>
          </a:r>
          <a:r>
            <a:rPr kumimoji="1" lang="en-US" altLang="ja-JP" sz="1400">
              <a:latin typeface="HG丸ｺﾞｼｯｸM-PRO" pitchFamily="50" charset="-128"/>
              <a:ea typeface="HG丸ｺﾞｼｯｸM-PRO" pitchFamily="50" charset="-128"/>
            </a:rPr>
            <a:t>)</a:t>
          </a:r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により推計した。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  <a:p>
          <a:r>
            <a:rPr kumimoji="1" lang="ja-JP" altLang="en-US" sz="1400">
              <a:latin typeface="HG丸ｺﾞｼｯｸM-PRO" pitchFamily="50" charset="-128"/>
              <a:ea typeface="HG丸ｺﾞｼｯｸM-PRO" pitchFamily="50" charset="-128"/>
            </a:rPr>
            <a:t>■　推計結果は以下のとおり。</a:t>
          </a:r>
          <a:endParaRPr kumimoji="1" lang="en-US" altLang="ja-JP" sz="1400">
            <a:latin typeface="HG丸ｺﾞｼｯｸM-PRO" pitchFamily="50" charset="-128"/>
            <a:ea typeface="HG丸ｺﾞｼｯｸM-PRO" pitchFamily="50" charset="-128"/>
          </a:endParaRPr>
        </a:p>
      </xdr:txBody>
    </xdr:sp>
    <xdr:clientData/>
  </xdr:twoCellAnchor>
  <xdr:twoCellAnchor>
    <xdr:from>
      <xdr:col>11</xdr:col>
      <xdr:colOff>123825</xdr:colOff>
      <xdr:row>22</xdr:row>
      <xdr:rowOff>161925</xdr:rowOff>
    </xdr:from>
    <xdr:to>
      <xdr:col>20</xdr:col>
      <xdr:colOff>200025</xdr:colOff>
      <xdr:row>24</xdr:row>
      <xdr:rowOff>57150</xdr:rowOff>
    </xdr:to>
    <xdr:sp macro="" textlink="">
      <xdr:nvSpPr>
        <xdr:cNvPr id="22" name="二等辺三角形 21"/>
        <xdr:cNvSpPr/>
      </xdr:nvSpPr>
      <xdr:spPr>
        <a:xfrm rot="10800000">
          <a:off x="2428875" y="3590925"/>
          <a:ext cx="1962150" cy="238125"/>
        </a:xfrm>
        <a:prstGeom prst="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blurRad="50800" dist="63500" dir="2700000" algn="tl" rotWithShape="0">
            <a:schemeClr val="accent3">
              <a:lumMod val="50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9525</xdr:colOff>
      <xdr:row>25</xdr:row>
      <xdr:rowOff>76200</xdr:rowOff>
    </xdr:from>
    <xdr:to>
      <xdr:col>31</xdr:col>
      <xdr:colOff>47625</xdr:colOff>
      <xdr:row>29</xdr:row>
      <xdr:rowOff>123825</xdr:rowOff>
    </xdr:to>
    <xdr:sp macro="" textlink="">
      <xdr:nvSpPr>
        <xdr:cNvPr id="23" name="正方形/長方形 22"/>
        <xdr:cNvSpPr/>
      </xdr:nvSpPr>
      <xdr:spPr>
        <a:xfrm>
          <a:off x="428625" y="4362450"/>
          <a:ext cx="6115050" cy="1190625"/>
        </a:xfrm>
        <a:prstGeom prst="rect">
          <a:avLst/>
        </a:prstGeom>
        <a:noFill/>
        <a:ln>
          <a:solidFill>
            <a:schemeClr val="accent3">
              <a:lumMod val="50000"/>
            </a:schemeClr>
          </a:solidFill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28575</xdr:colOff>
      <xdr:row>25</xdr:row>
      <xdr:rowOff>95250</xdr:rowOff>
    </xdr:from>
    <xdr:to>
      <xdr:col>4</xdr:col>
      <xdr:colOff>38100</xdr:colOff>
      <xdr:row>27</xdr:row>
      <xdr:rowOff>66675</xdr:rowOff>
    </xdr:to>
    <xdr:sp macro="" textlink="">
      <xdr:nvSpPr>
        <xdr:cNvPr id="24" name="直角三角形 23"/>
        <xdr:cNvSpPr/>
      </xdr:nvSpPr>
      <xdr:spPr>
        <a:xfrm rot="5400000">
          <a:off x="428625" y="4057650"/>
          <a:ext cx="466725" cy="428625"/>
        </a:xfrm>
        <a:prstGeom prst="rtTriangle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</xdr:row>
      <xdr:rowOff>19051</xdr:rowOff>
    </xdr:from>
    <xdr:to>
      <xdr:col>32</xdr:col>
      <xdr:colOff>152400</xdr:colOff>
      <xdr:row>50</xdr:row>
      <xdr:rowOff>66676</xdr:rowOff>
    </xdr:to>
    <xdr:sp macro="" textlink="">
      <xdr:nvSpPr>
        <xdr:cNvPr id="26" name="正方形/長方形 25"/>
        <xdr:cNvSpPr/>
      </xdr:nvSpPr>
      <xdr:spPr>
        <a:xfrm>
          <a:off x="0" y="876301"/>
          <a:ext cx="6858000" cy="967740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19050</xdr:rowOff>
    </xdr:from>
    <xdr:to>
      <xdr:col>9</xdr:col>
      <xdr:colOff>104774</xdr:colOff>
      <xdr:row>54</xdr:row>
      <xdr:rowOff>38099</xdr:rowOff>
    </xdr:to>
    <xdr:grpSp>
      <xdr:nvGrpSpPr>
        <xdr:cNvPr id="27" name="グループ化 26"/>
        <xdr:cNvGrpSpPr/>
      </xdr:nvGrpSpPr>
      <xdr:grpSpPr>
        <a:xfrm>
          <a:off x="0" y="10598150"/>
          <a:ext cx="1819274" cy="349249"/>
          <a:chOff x="0" y="523875"/>
          <a:chExt cx="1628776" cy="295275"/>
        </a:xfrm>
      </xdr:grpSpPr>
      <xdr:sp macro="" textlink="">
        <xdr:nvSpPr>
          <xdr:cNvPr id="28" name="正方形/長方形 27"/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9" name="テキスト ボックス 28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生産誘発額等</a:t>
            </a:r>
          </a:p>
        </xdr:txBody>
      </xdr:sp>
      <xdr:sp macro="" textlink="">
        <xdr:nvSpPr>
          <xdr:cNvPr id="30" name="正方形/長方形 29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9525</xdr:colOff>
      <xdr:row>176</xdr:row>
      <xdr:rowOff>9525</xdr:rowOff>
    </xdr:from>
    <xdr:to>
      <xdr:col>9</xdr:col>
      <xdr:colOff>114299</xdr:colOff>
      <xdr:row>178</xdr:row>
      <xdr:rowOff>28574</xdr:rowOff>
    </xdr:to>
    <xdr:grpSp>
      <xdr:nvGrpSpPr>
        <xdr:cNvPr id="31" name="グループ化 30"/>
        <xdr:cNvGrpSpPr/>
      </xdr:nvGrpSpPr>
      <xdr:grpSpPr>
        <a:xfrm>
          <a:off x="9525" y="31080075"/>
          <a:ext cx="1819274" cy="349249"/>
          <a:chOff x="0" y="523875"/>
          <a:chExt cx="1628776" cy="295275"/>
        </a:xfrm>
      </xdr:grpSpPr>
      <xdr:sp macro="" textlink="">
        <xdr:nvSpPr>
          <xdr:cNvPr id="32" name="正方形/長方形 31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3" name="テキスト ボックス 32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前提条件等</a:t>
            </a:r>
          </a:p>
        </xdr:txBody>
      </xdr:sp>
      <xdr:sp macro="" textlink="">
        <xdr:nvSpPr>
          <xdr:cNvPr id="34" name="正方形/長方形 33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1</xdr:colOff>
      <xdr:row>205</xdr:row>
      <xdr:rowOff>66675</xdr:rowOff>
    </xdr:from>
    <xdr:to>
      <xdr:col>7</xdr:col>
      <xdr:colOff>28576</xdr:colOff>
      <xdr:row>207</xdr:row>
      <xdr:rowOff>85724</xdr:rowOff>
    </xdr:to>
    <xdr:grpSp>
      <xdr:nvGrpSpPr>
        <xdr:cNvPr id="35" name="グループ化 34"/>
        <xdr:cNvGrpSpPr/>
      </xdr:nvGrpSpPr>
      <xdr:grpSpPr>
        <a:xfrm>
          <a:off x="1" y="35925125"/>
          <a:ext cx="1362075" cy="349249"/>
          <a:chOff x="0" y="523875"/>
          <a:chExt cx="1660506" cy="295275"/>
        </a:xfrm>
      </xdr:grpSpPr>
      <xdr:sp macro="" textlink="">
        <xdr:nvSpPr>
          <xdr:cNvPr id="36" name="正方形/長方形 35"/>
          <xdr:cNvSpPr/>
        </xdr:nvSpPr>
        <xdr:spPr>
          <a:xfrm>
            <a:off x="0" y="542925"/>
            <a:ext cx="1552576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7" name="テキスト ボックス 36"/>
          <xdr:cNvSpPr txBox="1"/>
        </xdr:nvSpPr>
        <xdr:spPr>
          <a:xfrm>
            <a:off x="32700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留意事項</a:t>
            </a:r>
          </a:p>
        </xdr:txBody>
      </xdr:sp>
      <xdr:sp macro="" textlink="">
        <xdr:nvSpPr>
          <xdr:cNvPr id="38" name="正方形/長方形 37"/>
          <xdr:cNvSpPr/>
        </xdr:nvSpPr>
        <xdr:spPr>
          <a:xfrm>
            <a:off x="0" y="542925"/>
            <a:ext cx="349022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176</xdr:row>
      <xdr:rowOff>28575</xdr:rowOff>
    </xdr:from>
    <xdr:to>
      <xdr:col>32</xdr:col>
      <xdr:colOff>152400</xdr:colOff>
      <xdr:row>202</xdr:row>
      <xdr:rowOff>152400</xdr:rowOff>
    </xdr:to>
    <xdr:sp macro="" textlink="">
      <xdr:nvSpPr>
        <xdr:cNvPr id="39" name="正方形/長方形 38"/>
        <xdr:cNvSpPr/>
      </xdr:nvSpPr>
      <xdr:spPr>
        <a:xfrm>
          <a:off x="0" y="31099125"/>
          <a:ext cx="6248400" cy="441642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205</xdr:row>
      <xdr:rowOff>85725</xdr:rowOff>
    </xdr:from>
    <xdr:to>
      <xdr:col>32</xdr:col>
      <xdr:colOff>152400</xdr:colOff>
      <xdr:row>220</xdr:row>
      <xdr:rowOff>47625</xdr:rowOff>
    </xdr:to>
    <xdr:sp macro="" textlink="">
      <xdr:nvSpPr>
        <xdr:cNvPr id="40" name="正方形/長方形 39"/>
        <xdr:cNvSpPr/>
      </xdr:nvSpPr>
      <xdr:spPr>
        <a:xfrm>
          <a:off x="0" y="26784300"/>
          <a:ext cx="6858000" cy="2533650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52</xdr:row>
      <xdr:rowOff>28574</xdr:rowOff>
    </xdr:from>
    <xdr:to>
      <xdr:col>33</xdr:col>
      <xdr:colOff>0</xdr:colOff>
      <xdr:row>112</xdr:row>
      <xdr:rowOff>76200</xdr:rowOff>
    </xdr:to>
    <xdr:sp macro="" textlink="">
      <xdr:nvSpPr>
        <xdr:cNvPr id="41" name="正方形/長方形 40"/>
        <xdr:cNvSpPr/>
      </xdr:nvSpPr>
      <xdr:spPr>
        <a:xfrm>
          <a:off x="0" y="10858499"/>
          <a:ext cx="6915150" cy="10334626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114</xdr:row>
      <xdr:rowOff>9525</xdr:rowOff>
    </xdr:from>
    <xdr:to>
      <xdr:col>9</xdr:col>
      <xdr:colOff>104774</xdr:colOff>
      <xdr:row>116</xdr:row>
      <xdr:rowOff>28574</xdr:rowOff>
    </xdr:to>
    <xdr:grpSp>
      <xdr:nvGrpSpPr>
        <xdr:cNvPr id="42" name="グループ化 41"/>
        <xdr:cNvGrpSpPr/>
      </xdr:nvGrpSpPr>
      <xdr:grpSpPr>
        <a:xfrm>
          <a:off x="0" y="20837525"/>
          <a:ext cx="1819274" cy="349249"/>
          <a:chOff x="0" y="523875"/>
          <a:chExt cx="1628776" cy="295275"/>
        </a:xfrm>
      </xdr:grpSpPr>
      <xdr:sp macro="" textlink="">
        <xdr:nvSpPr>
          <xdr:cNvPr id="43" name="正方形/長方形 42"/>
          <xdr:cNvSpPr/>
        </xdr:nvSpPr>
        <xdr:spPr>
          <a:xfrm>
            <a:off x="0" y="542925"/>
            <a:ext cx="1620984" cy="266700"/>
          </a:xfrm>
          <a:prstGeom prst="rect">
            <a:avLst/>
          </a:prstGeom>
          <a:solidFill>
            <a:srgbClr val="7030A0"/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44" name="テキスト ボックス 43"/>
          <xdr:cNvSpPr txBox="1"/>
        </xdr:nvSpPr>
        <xdr:spPr>
          <a:xfrm>
            <a:off x="295276" y="523875"/>
            <a:ext cx="13335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就業誘発等</a:t>
            </a:r>
          </a:p>
        </xdr:txBody>
      </xdr:sp>
      <xdr:sp macro="" textlink="">
        <xdr:nvSpPr>
          <xdr:cNvPr id="45" name="正方形/長方形 44"/>
          <xdr:cNvSpPr/>
        </xdr:nvSpPr>
        <xdr:spPr>
          <a:xfrm>
            <a:off x="0" y="542925"/>
            <a:ext cx="266700" cy="266700"/>
          </a:xfrm>
          <a:prstGeom prst="rect">
            <a:avLst/>
          </a:prstGeom>
          <a:solidFill>
            <a:schemeClr val="accent4">
              <a:lumMod val="40000"/>
              <a:lumOff val="60000"/>
            </a:schemeClr>
          </a:solidFill>
          <a:ln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114</xdr:row>
      <xdr:rowOff>28574</xdr:rowOff>
    </xdr:from>
    <xdr:to>
      <xdr:col>33</xdr:col>
      <xdr:colOff>0</xdr:colOff>
      <xdr:row>174</xdr:row>
      <xdr:rowOff>95249</xdr:rowOff>
    </xdr:to>
    <xdr:sp macro="" textlink="">
      <xdr:nvSpPr>
        <xdr:cNvPr id="46" name="正方形/長方形 45"/>
        <xdr:cNvSpPr/>
      </xdr:nvSpPr>
      <xdr:spPr>
        <a:xfrm>
          <a:off x="0" y="21488399"/>
          <a:ext cx="6915150" cy="10353675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9525</xdr:colOff>
      <xdr:row>75</xdr:row>
      <xdr:rowOff>19050</xdr:rowOff>
    </xdr:from>
    <xdr:to>
      <xdr:col>19</xdr:col>
      <xdr:colOff>152400</xdr:colOff>
      <xdr:row>93</xdr:row>
      <xdr:rowOff>152400</xdr:rowOff>
    </xdr:to>
    <xdr:grpSp>
      <xdr:nvGrpSpPr>
        <xdr:cNvPr id="52" name="グループ化 51"/>
        <xdr:cNvGrpSpPr/>
      </xdr:nvGrpSpPr>
      <xdr:grpSpPr>
        <a:xfrm>
          <a:off x="9525" y="14395450"/>
          <a:ext cx="3762375" cy="3117850"/>
          <a:chOff x="38099" y="14954250"/>
          <a:chExt cx="4124325" cy="3219450"/>
        </a:xfrm>
      </xdr:grpSpPr>
      <xdr:sp macro="" textlink="">
        <xdr:nvSpPr>
          <xdr:cNvPr id="50" name="メモ 49"/>
          <xdr:cNvSpPr/>
        </xdr:nvSpPr>
        <xdr:spPr>
          <a:xfrm>
            <a:off x="38099" y="14954250"/>
            <a:ext cx="4124325" cy="3219450"/>
          </a:xfrm>
          <a:prstGeom prst="foldedCorner">
            <a:avLst>
              <a:gd name="adj" fmla="val 13117"/>
            </a:avLst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1" name="直角三角形 50"/>
          <xdr:cNvSpPr/>
        </xdr:nvSpPr>
        <xdr:spPr>
          <a:xfrm rot="5400000">
            <a:off x="47625" y="14982825"/>
            <a:ext cx="466725" cy="428625"/>
          </a:xfrm>
          <a:prstGeom prst="rtTriangle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180975</xdr:colOff>
      <xdr:row>77</xdr:row>
      <xdr:rowOff>57150</xdr:rowOff>
    </xdr:from>
    <xdr:to>
      <xdr:col>17</xdr:col>
      <xdr:colOff>9525</xdr:colOff>
      <xdr:row>93</xdr:row>
      <xdr:rowOff>57150</xdr:rowOff>
    </xdr:to>
    <xdr:graphicFrame macro="">
      <xdr:nvGraphicFramePr>
        <xdr:cNvPr id="49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75</xdr:row>
      <xdr:rowOff>76200</xdr:rowOff>
    </xdr:from>
    <xdr:to>
      <xdr:col>32</xdr:col>
      <xdr:colOff>123825</xdr:colOff>
      <xdr:row>93</xdr:row>
      <xdr:rowOff>114300</xdr:rowOff>
    </xdr:to>
    <xdr:graphicFrame macro="">
      <xdr:nvGraphicFramePr>
        <xdr:cNvPr id="58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76</xdr:row>
      <xdr:rowOff>28575</xdr:rowOff>
    </xdr:from>
    <xdr:to>
      <xdr:col>17</xdr:col>
      <xdr:colOff>0</xdr:colOff>
      <xdr:row>77</xdr:row>
      <xdr:rowOff>133350</xdr:rowOff>
    </xdr:to>
    <xdr:grpSp>
      <xdr:nvGrpSpPr>
        <xdr:cNvPr id="61" name="グループ化 60"/>
        <xdr:cNvGrpSpPr/>
      </xdr:nvGrpSpPr>
      <xdr:grpSpPr>
        <a:xfrm>
          <a:off x="762000" y="14570075"/>
          <a:ext cx="2476500" cy="269875"/>
          <a:chOff x="7153275" y="14744700"/>
          <a:chExt cx="2724150" cy="276225"/>
        </a:xfrm>
      </xdr:grpSpPr>
      <xdr:sp macro="" textlink="">
        <xdr:nvSpPr>
          <xdr:cNvPr id="60" name="正方形/長方形 59"/>
          <xdr:cNvSpPr/>
        </xdr:nvSpPr>
        <xdr:spPr>
          <a:xfrm>
            <a:off x="7153275" y="14744700"/>
            <a:ext cx="2724150" cy="276225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59" name="テキスト ボックス 58"/>
          <xdr:cNvSpPr txBox="1"/>
        </xdr:nvSpPr>
        <xdr:spPr>
          <a:xfrm>
            <a:off x="7686676" y="14744700"/>
            <a:ext cx="175260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  <a:effectLst>
                  <a:outerShdw blurRad="50800" dist="63500" dir="2700000" algn="tl" rotWithShape="0">
                    <a:schemeClr val="tx1">
                      <a:alpha val="40000"/>
                    </a:scheme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図１　生産誘発額等</a:t>
            </a:r>
          </a:p>
        </xdr:txBody>
      </xdr:sp>
    </xdr:grpSp>
    <xdr:clientData/>
  </xdr:twoCellAnchor>
  <xdr:twoCellAnchor>
    <xdr:from>
      <xdr:col>0</xdr:col>
      <xdr:colOff>28575</xdr:colOff>
      <xdr:row>95</xdr:row>
      <xdr:rowOff>171449</xdr:rowOff>
    </xdr:from>
    <xdr:to>
      <xdr:col>32</xdr:col>
      <xdr:colOff>161925</xdr:colOff>
      <xdr:row>111</xdr:row>
      <xdr:rowOff>104774</xdr:rowOff>
    </xdr:to>
    <xdr:grpSp>
      <xdr:nvGrpSpPr>
        <xdr:cNvPr id="75" name="グループ化 74"/>
        <xdr:cNvGrpSpPr/>
      </xdr:nvGrpSpPr>
      <xdr:grpSpPr>
        <a:xfrm>
          <a:off x="28575" y="17856199"/>
          <a:ext cx="6229350" cy="2581275"/>
          <a:chOff x="38100" y="18459450"/>
          <a:chExt cx="6838950" cy="2533650"/>
        </a:xfrm>
      </xdr:grpSpPr>
      <xdr:grpSp>
        <xdr:nvGrpSpPr>
          <xdr:cNvPr id="71" name="グループ化 70"/>
          <xdr:cNvGrpSpPr/>
        </xdr:nvGrpSpPr>
        <xdr:grpSpPr>
          <a:xfrm>
            <a:off x="38100" y="18459450"/>
            <a:ext cx="6838950" cy="2533650"/>
            <a:chOff x="38100" y="18402300"/>
            <a:chExt cx="6838950" cy="2533650"/>
          </a:xfrm>
        </xdr:grpSpPr>
        <xdr:sp macro="" textlink="">
          <xdr:nvSpPr>
            <xdr:cNvPr id="68" name="メモ 67"/>
            <xdr:cNvSpPr/>
          </xdr:nvSpPr>
          <xdr:spPr>
            <a:xfrm>
              <a:off x="38100" y="18402300"/>
              <a:ext cx="6838950" cy="25336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69" name="直角三角形 68"/>
            <xdr:cNvSpPr/>
          </xdr:nvSpPr>
          <xdr:spPr>
            <a:xfrm rot="5400000">
              <a:off x="38101" y="184308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72" name="グループ化 71"/>
          <xdr:cNvGrpSpPr/>
        </xdr:nvGrpSpPr>
        <xdr:grpSpPr>
          <a:xfrm>
            <a:off x="1933575" y="18611850"/>
            <a:ext cx="2724150" cy="276225"/>
            <a:chOff x="7153275" y="14744700"/>
            <a:chExt cx="2724150" cy="276225"/>
          </a:xfrm>
        </xdr:grpSpPr>
        <xdr:sp macro="" textlink="">
          <xdr:nvSpPr>
            <xdr:cNvPr id="73" name="正方形/長方形 72"/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4" name="テキスト ボックス 73"/>
            <xdr:cNvSpPr txBox="1"/>
          </xdr:nvSpPr>
          <xdr:spPr>
            <a:xfrm>
              <a:off x="7362827" y="14744700"/>
              <a:ext cx="2343148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図３　産業別の生産誘発額</a:t>
              </a:r>
            </a:p>
          </xdr:txBody>
        </xdr:sp>
      </xdr:grpSp>
    </xdr:grpSp>
    <xdr:clientData/>
  </xdr:twoCellAnchor>
  <xdr:twoCellAnchor>
    <xdr:from>
      <xdr:col>1</xdr:col>
      <xdr:colOff>161925</xdr:colOff>
      <xdr:row>98</xdr:row>
      <xdr:rowOff>161925</xdr:rowOff>
    </xdr:from>
    <xdr:to>
      <xdr:col>30</xdr:col>
      <xdr:colOff>200025</xdr:colOff>
      <xdr:row>110</xdr:row>
      <xdr:rowOff>123825</xdr:rowOff>
    </xdr:to>
    <xdr:graphicFrame macro="">
      <xdr:nvGraphicFramePr>
        <xdr:cNvPr id="76" name="グラフ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38102</xdr:colOff>
      <xdr:row>138</xdr:row>
      <xdr:rowOff>19050</xdr:rowOff>
    </xdr:from>
    <xdr:to>
      <xdr:col>17</xdr:col>
      <xdr:colOff>171450</xdr:colOff>
      <xdr:row>156</xdr:row>
      <xdr:rowOff>152400</xdr:rowOff>
    </xdr:to>
    <xdr:grpSp>
      <xdr:nvGrpSpPr>
        <xdr:cNvPr id="85" name="グループ化 84"/>
        <xdr:cNvGrpSpPr/>
      </xdr:nvGrpSpPr>
      <xdr:grpSpPr>
        <a:xfrm>
          <a:off x="38102" y="24809450"/>
          <a:ext cx="3371848" cy="3111500"/>
          <a:chOff x="2" y="25603200"/>
          <a:chExt cx="3695698" cy="3219450"/>
        </a:xfrm>
      </xdr:grpSpPr>
      <xdr:grpSp>
        <xdr:nvGrpSpPr>
          <xdr:cNvPr id="84" name="グループ化 83"/>
          <xdr:cNvGrpSpPr/>
        </xdr:nvGrpSpPr>
        <xdr:grpSpPr>
          <a:xfrm>
            <a:off x="2" y="25603200"/>
            <a:ext cx="3695698" cy="3219450"/>
            <a:chOff x="1" y="25603200"/>
            <a:chExt cx="4200099" cy="3219450"/>
          </a:xfrm>
        </xdr:grpSpPr>
        <xdr:sp macro="" textlink="">
          <xdr:nvSpPr>
            <xdr:cNvPr id="78" name="メモ 77"/>
            <xdr:cNvSpPr/>
          </xdr:nvSpPr>
          <xdr:spPr>
            <a:xfrm>
              <a:off x="1" y="25603200"/>
              <a:ext cx="4200099" cy="3219450"/>
            </a:xfrm>
            <a:prstGeom prst="foldedCorner">
              <a:avLst>
                <a:gd name="adj" fmla="val 13117"/>
              </a:avLst>
            </a:prstGeom>
            <a:solidFill>
              <a:schemeClr val="bg1"/>
            </a:solidFill>
            <a:ln>
              <a:solidFill>
                <a:schemeClr val="accent3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79" name="直角三角形 78"/>
            <xdr:cNvSpPr/>
          </xdr:nvSpPr>
          <xdr:spPr>
            <a:xfrm rot="5400000">
              <a:off x="9526" y="25631775"/>
              <a:ext cx="466725" cy="428625"/>
            </a:xfrm>
            <a:prstGeom prst="rtTriangle">
              <a:avLst/>
            </a:prstGeom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</xdr:grpSp>
      <xdr:grpSp>
        <xdr:nvGrpSpPr>
          <xdr:cNvPr id="80" name="グループ化 79"/>
          <xdr:cNvGrpSpPr/>
        </xdr:nvGrpSpPr>
        <xdr:grpSpPr>
          <a:xfrm>
            <a:off x="571500" y="25774650"/>
            <a:ext cx="2419350" cy="276225"/>
            <a:chOff x="7153275" y="14744700"/>
            <a:chExt cx="2724150" cy="276225"/>
          </a:xfrm>
        </xdr:grpSpPr>
        <xdr:sp macro="" textlink="">
          <xdr:nvSpPr>
            <xdr:cNvPr id="81" name="正方形/長方形 80"/>
            <xdr:cNvSpPr/>
          </xdr:nvSpPr>
          <xdr:spPr>
            <a:xfrm>
              <a:off x="7153275" y="14744700"/>
              <a:ext cx="2724150" cy="276225"/>
            </a:xfrm>
            <a:prstGeom prst="rect">
              <a:avLst/>
            </a:prstGeom>
            <a:solidFill>
              <a:srgbClr val="7030A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kumimoji="1" lang="ja-JP" altLang="en-US" sz="1100"/>
            </a:p>
          </xdr:txBody>
        </xdr:sp>
        <xdr:sp macro="" textlink="">
          <xdr:nvSpPr>
            <xdr:cNvPr id="82" name="テキスト ボックス 81"/>
            <xdr:cNvSpPr txBox="1"/>
          </xdr:nvSpPr>
          <xdr:spPr>
            <a:xfrm>
              <a:off x="7377230" y="14744700"/>
              <a:ext cx="2371496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kumimoji="1" lang="ja-JP" altLang="en-US" sz="1100" b="1">
                  <a:solidFill>
                    <a:schemeClr val="bg1"/>
                  </a:solidFill>
                  <a:effectLst>
                    <a:outerShdw blurRad="50800" dist="63500" dir="2700000" algn="tl" rotWithShape="0">
                      <a:schemeClr val="tx1">
                        <a:alpha val="40000"/>
                      </a:schemeClr>
                    </a:outerShdw>
                  </a:effectLst>
                  <a:latin typeface="HG丸ｺﾞｼｯｸM-PRO" pitchFamily="50" charset="-128"/>
                  <a:ea typeface="HG丸ｺﾞｼｯｸM-PRO" pitchFamily="50" charset="-128"/>
                </a:rPr>
                <a:t>図４　就業誘発人数等</a:t>
              </a:r>
            </a:p>
          </xdr:txBody>
        </xdr:sp>
      </xdr:grpSp>
    </xdr:grpSp>
    <xdr:clientData/>
  </xdr:twoCellAnchor>
  <xdr:twoCellAnchor>
    <xdr:from>
      <xdr:col>0</xdr:col>
      <xdr:colOff>133350</xdr:colOff>
      <xdr:row>140</xdr:row>
      <xdr:rowOff>152399</xdr:rowOff>
    </xdr:from>
    <xdr:to>
      <xdr:col>16</xdr:col>
      <xdr:colOff>190500</xdr:colOff>
      <xdr:row>156</xdr:row>
      <xdr:rowOff>142874</xdr:rowOff>
    </xdr:to>
    <xdr:graphicFrame macro="">
      <xdr:nvGraphicFramePr>
        <xdr:cNvPr id="83" name="グラフ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66675</xdr:colOff>
      <xdr:row>138</xdr:row>
      <xdr:rowOff>133349</xdr:rowOff>
    </xdr:from>
    <xdr:to>
      <xdr:col>32</xdr:col>
      <xdr:colOff>114300</xdr:colOff>
      <xdr:row>156</xdr:row>
      <xdr:rowOff>47624</xdr:rowOff>
    </xdr:to>
    <xdr:graphicFrame macro="">
      <xdr:nvGraphicFramePr>
        <xdr:cNvPr id="87" name="グラフ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114300</xdr:colOff>
      <xdr:row>160</xdr:row>
      <xdr:rowOff>57151</xdr:rowOff>
    </xdr:from>
    <xdr:to>
      <xdr:col>32</xdr:col>
      <xdr:colOff>38100</xdr:colOff>
      <xdr:row>173</xdr:row>
      <xdr:rowOff>47625</xdr:rowOff>
    </xdr:to>
    <xdr:graphicFrame macro="">
      <xdr:nvGraphicFramePr>
        <xdr:cNvPr id="99" name="グラフ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32</xdr:col>
      <xdr:colOff>142875</xdr:colOff>
      <xdr:row>2</xdr:row>
      <xdr:rowOff>134900</xdr:rowOff>
    </xdr:to>
    <xdr:grpSp>
      <xdr:nvGrpSpPr>
        <xdr:cNvPr id="7" name="グループ化 6"/>
        <xdr:cNvGrpSpPr/>
      </xdr:nvGrpSpPr>
      <xdr:grpSpPr>
        <a:xfrm>
          <a:off x="19050" y="9525"/>
          <a:ext cx="6339354" cy="454081"/>
          <a:chOff x="1752600" y="19050"/>
          <a:chExt cx="6134100" cy="330095"/>
        </a:xfrm>
      </xdr:grpSpPr>
      <xdr:sp macro="" textlink="">
        <xdr:nvSpPr>
          <xdr:cNvPr id="8" name="正方形/長方形 7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9" name="テキスト ボックス 8"/>
          <xdr:cNvSpPr txBox="1"/>
        </xdr:nvSpPr>
        <xdr:spPr>
          <a:xfrm>
            <a:off x="1895474" y="33571"/>
            <a:ext cx="5876926" cy="315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●●事業による経済波及効果分析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(</a:t>
            </a:r>
            <a:r>
              <a:rPr kumimoji="1" lang="ja-JP" altLang="en-US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フロー図</a:t>
            </a:r>
            <a:r>
              <a:rPr kumimoji="1" lang="en-US" altLang="ja-JP" sz="20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HG丸ｺﾞｼｯｸM-PRO" pitchFamily="50" charset="-128"/>
                <a:ea typeface="HG丸ｺﾞｼｯｸM-PRO" pitchFamily="50" charset="-128"/>
              </a:rPr>
              <a:t>)</a:t>
            </a:r>
            <a:endParaRPr kumimoji="1" lang="ja-JP" altLang="en-US" sz="2000" b="1">
              <a:solidFill>
                <a:schemeClr val="bg1"/>
              </a:solidFill>
              <a:effectLst>
                <a:outerShdw blurRad="50800" dist="63500" dir="2700000" algn="tl" rotWithShape="0">
                  <a:prstClr val="black">
                    <a:alpha val="40000"/>
                  </a:prstClr>
                </a:outerShdw>
              </a:effectLst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0" name="正方形/長方形 9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11" name="正方形/長方形 10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5</xdr:row>
      <xdr:rowOff>24848</xdr:rowOff>
    </xdr:from>
    <xdr:to>
      <xdr:col>32</xdr:col>
      <xdr:colOff>190500</xdr:colOff>
      <xdr:row>65</xdr:row>
      <xdr:rowOff>99391</xdr:rowOff>
    </xdr:to>
    <xdr:sp macro="" textlink="">
      <xdr:nvSpPr>
        <xdr:cNvPr id="12" name="正方形/長方形 11"/>
        <xdr:cNvSpPr/>
      </xdr:nvSpPr>
      <xdr:spPr>
        <a:xfrm>
          <a:off x="0" y="819978"/>
          <a:ext cx="6816587" cy="9848022"/>
        </a:xfrm>
        <a:prstGeom prst="rect">
          <a:avLst/>
        </a:prstGeom>
        <a:noFill/>
        <a:ln w="15875">
          <a:solidFill>
            <a:srgbClr val="7030A0"/>
          </a:solidFill>
          <a:prstDash val="soli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6</xdr:col>
      <xdr:colOff>2197</xdr:colOff>
      <xdr:row>9</xdr:row>
      <xdr:rowOff>9525</xdr:rowOff>
    </xdr:from>
    <xdr:to>
      <xdr:col>8</xdr:col>
      <xdr:colOff>2726</xdr:colOff>
      <xdr:row>12</xdr:row>
      <xdr:rowOff>0</xdr:rowOff>
    </xdr:to>
    <xdr:grpSp>
      <xdr:nvGrpSpPr>
        <xdr:cNvPr id="25" name="グループ化 24"/>
        <xdr:cNvGrpSpPr/>
      </xdr:nvGrpSpPr>
      <xdr:grpSpPr>
        <a:xfrm>
          <a:off x="1167609" y="1354231"/>
          <a:ext cx="388999" cy="461122"/>
          <a:chOff x="1256827" y="1408075"/>
          <a:chExt cx="418692" cy="478234"/>
        </a:xfrm>
      </xdr:grpSpPr>
      <xdr:cxnSp macro="">
        <xdr:nvCxnSpPr>
          <xdr:cNvPr id="15" name="直線矢印コネクタ 14"/>
          <xdr:cNvCxnSpPr/>
        </xdr:nvCxnSpPr>
        <xdr:spPr>
          <a:xfrm rot="5400000">
            <a:off x="1435061" y="1645850"/>
            <a:ext cx="478234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2543</xdr:colOff>
      <xdr:row>14</xdr:row>
      <xdr:rowOff>7036</xdr:rowOff>
    </xdr:from>
    <xdr:to>
      <xdr:col>8</xdr:col>
      <xdr:colOff>1593</xdr:colOff>
      <xdr:row>22</xdr:row>
      <xdr:rowOff>1593</xdr:rowOff>
    </xdr:to>
    <xdr:grpSp>
      <xdr:nvGrpSpPr>
        <xdr:cNvPr id="43" name="グループ化 42"/>
        <xdr:cNvGrpSpPr/>
      </xdr:nvGrpSpPr>
      <xdr:grpSpPr>
        <a:xfrm>
          <a:off x="1167955" y="2136154"/>
          <a:ext cx="387520" cy="1197321"/>
          <a:chOff x="1257055" y="2218695"/>
          <a:chExt cx="417221" cy="1295532"/>
        </a:xfrm>
      </xdr:grpSpPr>
      <xdr:cxnSp macro="">
        <xdr:nvCxnSpPr>
          <xdr:cNvPr id="26" name="直線矢印コネクタ 25"/>
          <xdr:cNvCxnSpPr/>
        </xdr:nvCxnSpPr>
        <xdr:spPr>
          <a:xfrm rot="5400000">
            <a:off x="1026510" y="2866461"/>
            <a:ext cx="1295532" cy="0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/>
          <xdr:cNvCxnSpPr/>
        </xdr:nvCxnSpPr>
        <xdr:spPr>
          <a:xfrm>
            <a:off x="1257055" y="3262871"/>
            <a:ext cx="41098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206982</xdr:colOff>
      <xdr:row>24</xdr:row>
      <xdr:rowOff>9293</xdr:rowOff>
    </xdr:from>
    <xdr:to>
      <xdr:col>8</xdr:col>
      <xdr:colOff>4648</xdr:colOff>
      <xdr:row>27</xdr:row>
      <xdr:rowOff>13939</xdr:rowOff>
    </xdr:to>
    <xdr:grpSp>
      <xdr:nvGrpSpPr>
        <xdr:cNvPr id="85" name="グループ化 84"/>
        <xdr:cNvGrpSpPr/>
      </xdr:nvGrpSpPr>
      <xdr:grpSpPr>
        <a:xfrm>
          <a:off x="1353344" y="3654940"/>
          <a:ext cx="205186" cy="475293"/>
          <a:chOff x="1481867" y="3811966"/>
          <a:chExt cx="222627" cy="488223"/>
        </a:xfrm>
      </xdr:grpSpPr>
      <xdr:cxnSp macro="">
        <xdr:nvCxnSpPr>
          <xdr:cNvPr id="41" name="直線矢印コネクタ 40"/>
          <xdr:cNvCxnSpPr/>
        </xdr:nvCxnSpPr>
        <xdr:spPr>
          <a:xfrm rot="5400000">
            <a:off x="1460381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直線コネクタ 41"/>
          <xdr:cNvCxnSpPr/>
        </xdr:nvCxnSpPr>
        <xdr:spPr>
          <a:xfrm flipV="1">
            <a:off x="1481867" y="4047499"/>
            <a:ext cx="217979" cy="11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2197</xdr:colOff>
      <xdr:row>30</xdr:row>
      <xdr:rowOff>9525</xdr:rowOff>
    </xdr:from>
    <xdr:to>
      <xdr:col>8</xdr:col>
      <xdr:colOff>2726</xdr:colOff>
      <xdr:row>33</xdr:row>
      <xdr:rowOff>14654</xdr:rowOff>
    </xdr:to>
    <xdr:grpSp>
      <xdr:nvGrpSpPr>
        <xdr:cNvPr id="51" name="グループ化 50"/>
        <xdr:cNvGrpSpPr/>
      </xdr:nvGrpSpPr>
      <xdr:grpSpPr>
        <a:xfrm>
          <a:off x="1167609" y="4596466"/>
          <a:ext cx="388999" cy="475776"/>
          <a:chOff x="1256827" y="1408074"/>
          <a:chExt cx="418692" cy="493017"/>
        </a:xfrm>
      </xdr:grpSpPr>
      <xdr:cxnSp macro="">
        <xdr:nvCxnSpPr>
          <xdr:cNvPr id="52" name="直線矢印コネクタ 51"/>
          <xdr:cNvCxnSpPr/>
        </xdr:nvCxnSpPr>
        <xdr:spPr>
          <a:xfrm rot="5400000">
            <a:off x="1427669" y="1653241"/>
            <a:ext cx="493017" cy="2683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線コネクタ 52"/>
          <xdr:cNvCxnSpPr/>
        </xdr:nvCxnSpPr>
        <xdr:spPr>
          <a:xfrm>
            <a:off x="1256827" y="1637371"/>
            <a:ext cx="418171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4329</xdr:colOff>
      <xdr:row>12</xdr:row>
      <xdr:rowOff>4023</xdr:rowOff>
    </xdr:from>
    <xdr:to>
      <xdr:col>20</xdr:col>
      <xdr:colOff>0</xdr:colOff>
      <xdr:row>14</xdr:row>
      <xdr:rowOff>794</xdr:rowOff>
    </xdr:to>
    <xdr:grpSp>
      <xdr:nvGrpSpPr>
        <xdr:cNvPr id="67" name="グループ化 66"/>
        <xdr:cNvGrpSpPr/>
      </xdr:nvGrpSpPr>
      <xdr:grpSpPr>
        <a:xfrm>
          <a:off x="2723623" y="1819376"/>
          <a:ext cx="1161083" cy="310536"/>
          <a:chOff x="2942549" y="1873506"/>
          <a:chExt cx="1254909" cy="319652"/>
        </a:xfrm>
      </xdr:grpSpPr>
      <xdr:cxnSp macro="">
        <xdr:nvCxnSpPr>
          <xdr:cNvPr id="59" name="直線矢印コネクタ 58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直線コネクタ 65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1100</xdr:colOff>
      <xdr:row>33</xdr:row>
      <xdr:rowOff>4023</xdr:rowOff>
    </xdr:from>
    <xdr:to>
      <xdr:col>19</xdr:col>
      <xdr:colOff>206644</xdr:colOff>
      <xdr:row>35</xdr:row>
      <xdr:rowOff>793</xdr:rowOff>
    </xdr:to>
    <xdr:grpSp>
      <xdr:nvGrpSpPr>
        <xdr:cNvPr id="68" name="グループ化 67"/>
        <xdr:cNvGrpSpPr/>
      </xdr:nvGrpSpPr>
      <xdr:grpSpPr>
        <a:xfrm>
          <a:off x="2720394" y="5061611"/>
          <a:ext cx="1157671" cy="310535"/>
          <a:chOff x="2942549" y="1873506"/>
          <a:chExt cx="1254909" cy="319652"/>
        </a:xfrm>
      </xdr:grpSpPr>
      <xdr:cxnSp macro="">
        <xdr:nvCxnSpPr>
          <xdr:cNvPr id="69" name="直線矢印コネクタ 68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直線コネクタ 69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198784</xdr:colOff>
      <xdr:row>14</xdr:row>
      <xdr:rowOff>91107</xdr:rowOff>
    </xdr:from>
    <xdr:to>
      <xdr:col>32</xdr:col>
      <xdr:colOff>8286</xdr:colOff>
      <xdr:row>42</xdr:row>
      <xdr:rowOff>82828</xdr:rowOff>
    </xdr:to>
    <xdr:grpSp>
      <xdr:nvGrpSpPr>
        <xdr:cNvPr id="82" name="グループ化 81"/>
        <xdr:cNvGrpSpPr/>
      </xdr:nvGrpSpPr>
      <xdr:grpSpPr>
        <a:xfrm>
          <a:off x="2911728" y="2220225"/>
          <a:ext cx="3312087" cy="4279838"/>
          <a:chOff x="3170584" y="2311793"/>
          <a:chExt cx="3630388" cy="4563721"/>
        </a:xfrm>
      </xdr:grpSpPr>
      <xdr:cxnSp macro="">
        <xdr:nvCxnSpPr>
          <xdr:cNvPr id="73" name="直線コネクタ 72"/>
          <xdr:cNvCxnSpPr/>
        </xdr:nvCxnSpPr>
        <xdr:spPr>
          <a:xfrm>
            <a:off x="6378967" y="2314090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/>
          <xdr:cNvCxnSpPr/>
        </xdr:nvCxnSpPr>
        <xdr:spPr>
          <a:xfrm rot="5400000">
            <a:off x="4519212" y="4589914"/>
            <a:ext cx="4559881" cy="3639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直線矢印コネクタ 76"/>
          <xdr:cNvCxnSpPr/>
        </xdr:nvCxnSpPr>
        <xdr:spPr>
          <a:xfrm rot="10800000">
            <a:off x="3170584" y="6867230"/>
            <a:ext cx="3622105" cy="828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直線コネクタ 80"/>
          <xdr:cNvCxnSpPr/>
        </xdr:nvCxnSpPr>
        <xdr:spPr>
          <a:xfrm>
            <a:off x="6378966" y="5656004"/>
            <a:ext cx="417415" cy="161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30481</xdr:colOff>
      <xdr:row>41</xdr:row>
      <xdr:rowOff>47625</xdr:rowOff>
    </xdr:from>
    <xdr:to>
      <xdr:col>14</xdr:col>
      <xdr:colOff>152400</xdr:colOff>
      <xdr:row>43</xdr:row>
      <xdr:rowOff>104775</xdr:rowOff>
    </xdr:to>
    <xdr:sp macro="" textlink="">
      <xdr:nvSpPr>
        <xdr:cNvPr id="83" name="右中かっこ 82"/>
        <xdr:cNvSpPr/>
      </xdr:nvSpPr>
      <xdr:spPr>
        <a:xfrm>
          <a:off x="2964181" y="6619875"/>
          <a:ext cx="121919" cy="381000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8</xdr:col>
      <xdr:colOff>590</xdr:colOff>
      <xdr:row>44</xdr:row>
      <xdr:rowOff>1966</xdr:rowOff>
    </xdr:from>
    <xdr:to>
      <xdr:col>9</xdr:col>
      <xdr:colOff>4647</xdr:colOff>
      <xdr:row>47</xdr:row>
      <xdr:rowOff>6612</xdr:rowOff>
    </xdr:to>
    <xdr:grpSp>
      <xdr:nvGrpSpPr>
        <xdr:cNvPr id="86" name="グループ化 85"/>
        <xdr:cNvGrpSpPr/>
      </xdr:nvGrpSpPr>
      <xdr:grpSpPr>
        <a:xfrm>
          <a:off x="1554472" y="6732966"/>
          <a:ext cx="198293" cy="475293"/>
          <a:chOff x="1471751" y="3811966"/>
          <a:chExt cx="216567" cy="488223"/>
        </a:xfrm>
      </xdr:grpSpPr>
      <xdr:cxnSp macro="">
        <xdr:nvCxnSpPr>
          <xdr:cNvPr id="87" name="直線矢印コネクタ 86"/>
          <xdr:cNvCxnSpPr/>
        </xdr:nvCxnSpPr>
        <xdr:spPr>
          <a:xfrm rot="5400000">
            <a:off x="1438400" y="4056077"/>
            <a:ext cx="488223" cy="2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直線コネクタ 87"/>
          <xdr:cNvCxnSpPr/>
        </xdr:nvCxnSpPr>
        <xdr:spPr>
          <a:xfrm flipV="1">
            <a:off x="1471751" y="4044917"/>
            <a:ext cx="216567" cy="372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3184</xdr:colOff>
      <xdr:row>49</xdr:row>
      <xdr:rowOff>4934</xdr:rowOff>
    </xdr:from>
    <xdr:to>
      <xdr:col>9</xdr:col>
      <xdr:colOff>3186</xdr:colOff>
      <xdr:row>55</xdr:row>
      <xdr:rowOff>162621</xdr:rowOff>
    </xdr:to>
    <xdr:grpSp>
      <xdr:nvGrpSpPr>
        <xdr:cNvPr id="96" name="グループ化 95"/>
        <xdr:cNvGrpSpPr/>
      </xdr:nvGrpSpPr>
      <xdr:grpSpPr>
        <a:xfrm>
          <a:off x="1362831" y="7520346"/>
          <a:ext cx="388473" cy="1092631"/>
          <a:chOff x="1466782" y="7908361"/>
          <a:chExt cx="418172" cy="1133419"/>
        </a:xfrm>
      </xdr:grpSpPr>
      <xdr:cxnSp macro="">
        <xdr:nvCxnSpPr>
          <xdr:cNvPr id="72" name="直線矢印コネクタ 71"/>
          <xdr:cNvCxnSpPr/>
        </xdr:nvCxnSpPr>
        <xdr:spPr>
          <a:xfrm rot="16200000" flipH="1">
            <a:off x="1317769" y="8474595"/>
            <a:ext cx="1133419" cy="951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2" name="直線コネクタ 91"/>
          <xdr:cNvCxnSpPr/>
        </xdr:nvCxnSpPr>
        <xdr:spPr>
          <a:xfrm>
            <a:off x="1675869" y="8153135"/>
            <a:ext cx="205899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3" name="直線コネクタ 92"/>
          <xdr:cNvCxnSpPr/>
        </xdr:nvCxnSpPr>
        <xdr:spPr>
          <a:xfrm flipV="1">
            <a:off x="1469040" y="8483821"/>
            <a:ext cx="412728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" name="直線コネクタ 94"/>
          <xdr:cNvCxnSpPr/>
        </xdr:nvCxnSpPr>
        <xdr:spPr>
          <a:xfrm flipV="1">
            <a:off x="1466782" y="8803623"/>
            <a:ext cx="412730" cy="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2574</xdr:colOff>
      <xdr:row>58</xdr:row>
      <xdr:rowOff>13215</xdr:rowOff>
    </xdr:from>
    <xdr:to>
      <xdr:col>8</xdr:col>
      <xdr:colOff>206980</xdr:colOff>
      <xdr:row>61</xdr:row>
      <xdr:rowOff>4917</xdr:rowOff>
    </xdr:to>
    <xdr:grpSp>
      <xdr:nvGrpSpPr>
        <xdr:cNvPr id="106" name="グループ化 105"/>
        <xdr:cNvGrpSpPr/>
      </xdr:nvGrpSpPr>
      <xdr:grpSpPr>
        <a:xfrm>
          <a:off x="1167986" y="8940568"/>
          <a:ext cx="573826" cy="462349"/>
          <a:chOff x="1252730" y="9282231"/>
          <a:chExt cx="621125" cy="473905"/>
        </a:xfrm>
      </xdr:grpSpPr>
      <xdr:cxnSp macro="">
        <xdr:nvCxnSpPr>
          <xdr:cNvPr id="100" name="直線矢印コネクタ 99"/>
          <xdr:cNvCxnSpPr/>
        </xdr:nvCxnSpPr>
        <xdr:spPr>
          <a:xfrm rot="5400000">
            <a:off x="1635780" y="9518062"/>
            <a:ext cx="473905" cy="2244"/>
          </a:xfrm>
          <a:prstGeom prst="straightConnector1">
            <a:avLst/>
          </a:prstGeom>
          <a:ln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直線コネクタ 101"/>
          <xdr:cNvCxnSpPr/>
        </xdr:nvCxnSpPr>
        <xdr:spPr>
          <a:xfrm>
            <a:off x="1252730" y="9513879"/>
            <a:ext cx="610598" cy="516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1100</xdr:colOff>
      <xdr:row>61</xdr:row>
      <xdr:rowOff>4023</xdr:rowOff>
    </xdr:from>
    <xdr:to>
      <xdr:col>19</xdr:col>
      <xdr:colOff>206644</xdr:colOff>
      <xdr:row>63</xdr:row>
      <xdr:rowOff>793</xdr:rowOff>
    </xdr:to>
    <xdr:grpSp>
      <xdr:nvGrpSpPr>
        <xdr:cNvPr id="107" name="グループ化 106"/>
        <xdr:cNvGrpSpPr/>
      </xdr:nvGrpSpPr>
      <xdr:grpSpPr>
        <a:xfrm>
          <a:off x="2720394" y="9402023"/>
          <a:ext cx="1157671" cy="310535"/>
          <a:chOff x="2942549" y="1873506"/>
          <a:chExt cx="1254909" cy="319652"/>
        </a:xfrm>
      </xdr:grpSpPr>
      <xdr:cxnSp macro="">
        <xdr:nvCxnSpPr>
          <xdr:cNvPr id="108" name="直線矢印コネクタ 107"/>
          <xdr:cNvCxnSpPr/>
        </xdr:nvCxnSpPr>
        <xdr:spPr>
          <a:xfrm>
            <a:off x="2942549" y="2030925"/>
            <a:ext cx="1254909" cy="3228"/>
          </a:xfrm>
          <a:prstGeom prst="straightConnector1">
            <a:avLst/>
          </a:prstGeom>
          <a:ln cmpd="sng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直線コネクタ 108"/>
          <xdr:cNvCxnSpPr/>
        </xdr:nvCxnSpPr>
        <xdr:spPr>
          <a:xfrm rot="5400000">
            <a:off x="3408013" y="2032538"/>
            <a:ext cx="319652" cy="158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0</xdr:row>
      <xdr:rowOff>0</xdr:rowOff>
    </xdr:from>
    <xdr:to>
      <xdr:col>18</xdr:col>
      <xdr:colOff>0</xdr:colOff>
      <xdr:row>2</xdr:row>
      <xdr:rowOff>28575</xdr:rowOff>
    </xdr:to>
    <xdr:grpSp>
      <xdr:nvGrpSpPr>
        <xdr:cNvPr id="7" name="グループ化 6"/>
        <xdr:cNvGrpSpPr/>
      </xdr:nvGrpSpPr>
      <xdr:grpSpPr>
        <a:xfrm>
          <a:off x="1611190" y="0"/>
          <a:ext cx="7767272" cy="409575"/>
          <a:chOff x="1752600" y="0"/>
          <a:chExt cx="6134100" cy="409575"/>
        </a:xfrm>
      </xdr:grpSpPr>
      <xdr:sp macro="" textlink="">
        <xdr:nvSpPr>
          <xdr:cNvPr id="4" name="正方形/長方形 3"/>
          <xdr:cNvSpPr/>
        </xdr:nvSpPr>
        <xdr:spPr>
          <a:xfrm>
            <a:off x="1752600" y="19050"/>
            <a:ext cx="5981700" cy="323850"/>
          </a:xfrm>
          <a:prstGeom prst="rect">
            <a:avLst/>
          </a:prstGeom>
          <a:solidFill>
            <a:schemeClr val="accent3">
              <a:lumMod val="5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1895474" y="0"/>
            <a:ext cx="5876926" cy="4095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北海道産業連関表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(H23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暦年</a:t>
            </a:r>
            <a:r>
              <a:rPr kumimoji="1" lang="en-US" altLang="ja-JP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)</a:t>
            </a:r>
            <a:r>
              <a:rPr kumimoji="1" lang="ja-JP" altLang="en-US" sz="1600" b="1">
                <a:solidFill>
                  <a:schemeClr val="bg1"/>
                </a:solidFill>
                <a:effectLst>
                  <a:outerShdw blurRad="50800" dist="63500" dir="2700000" algn="tl" rotWithShape="0">
                    <a:prstClr val="black">
                      <a:alpha val="40000"/>
                    </a:prstClr>
                  </a:outerShdw>
                </a:effectLst>
                <a:latin typeface="+mn-ea"/>
                <a:ea typeface="+mn-ea"/>
              </a:rPr>
              <a:t>による経済波及効果分析</a:t>
            </a:r>
          </a:p>
        </xdr:txBody>
      </xdr:sp>
      <xdr:sp macro="" textlink="">
        <xdr:nvSpPr>
          <xdr:cNvPr id="5" name="正方形/長方形 4"/>
          <xdr:cNvSpPr/>
        </xdr:nvSpPr>
        <xdr:spPr>
          <a:xfrm>
            <a:off x="1752600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6" name="正方形/長方形 5"/>
          <xdr:cNvSpPr/>
        </xdr:nvSpPr>
        <xdr:spPr>
          <a:xfrm>
            <a:off x="7553325" y="19050"/>
            <a:ext cx="333375" cy="32385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solidFill>
              <a:schemeClr val="accent3">
                <a:lumMod val="60000"/>
                <a:lumOff val="4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6:AG219"/>
  <sheetViews>
    <sheetView view="pageBreakPreview" zoomScaleNormal="100" zoomScaleSheetLayoutView="100" workbookViewId="0">
      <selection activeCell="AN180" sqref="AN180"/>
    </sheetView>
  </sheetViews>
  <sheetFormatPr defaultColWidth="9" defaultRowHeight="13" x14ac:dyDescent="0.2"/>
  <cols>
    <col min="1" max="44" width="2.7265625" style="12" customWidth="1"/>
    <col min="45" max="16384" width="9" style="12"/>
  </cols>
  <sheetData>
    <row r="6" spans="1:1" ht="13.5" customHeight="1" x14ac:dyDescent="0.2">
      <c r="A6" s="11"/>
    </row>
    <row r="27" spans="2:31" ht="25.5" customHeight="1" x14ac:dyDescent="0.2">
      <c r="G27" s="16" t="s">
        <v>418</v>
      </c>
      <c r="I27" s="16"/>
      <c r="J27" s="16"/>
      <c r="K27" s="16"/>
      <c r="L27" s="16"/>
      <c r="M27" s="16"/>
      <c r="O27" s="354">
        <f ca="1">H38</f>
        <v>0</v>
      </c>
      <c r="P27" s="354"/>
      <c r="Q27" s="354"/>
      <c r="R27" s="354"/>
      <c r="S27" s="354"/>
      <c r="T27" s="16" t="s">
        <v>415</v>
      </c>
    </row>
    <row r="28" spans="2:31" ht="25.5" customHeight="1" x14ac:dyDescent="0.2">
      <c r="G28" s="16" t="s">
        <v>416</v>
      </c>
      <c r="I28" s="16"/>
      <c r="J28" s="16"/>
      <c r="K28" s="16"/>
      <c r="L28" s="16"/>
      <c r="M28" s="16"/>
      <c r="O28" s="354">
        <f ca="1">M38</f>
        <v>0</v>
      </c>
      <c r="P28" s="354"/>
      <c r="Q28" s="354"/>
      <c r="R28" s="354"/>
      <c r="S28" s="354"/>
      <c r="T28" s="16" t="s">
        <v>497</v>
      </c>
    </row>
    <row r="29" spans="2:31" ht="25.5" customHeight="1" x14ac:dyDescent="0.2">
      <c r="G29" s="16" t="s">
        <v>417</v>
      </c>
      <c r="I29" s="16"/>
      <c r="J29" s="16"/>
      <c r="K29" s="16"/>
      <c r="L29" s="16"/>
      <c r="M29" s="16"/>
      <c r="O29" s="354">
        <f ca="1">W38</f>
        <v>0</v>
      </c>
      <c r="P29" s="354"/>
      <c r="Q29" s="354"/>
      <c r="R29" s="354"/>
      <c r="S29" s="354"/>
      <c r="T29" s="16" t="s">
        <v>414</v>
      </c>
    </row>
    <row r="30" spans="2:31" ht="19" x14ac:dyDescent="0.2">
      <c r="B30" s="16"/>
      <c r="C30" s="16"/>
      <c r="D30" s="16"/>
      <c r="E30" s="16"/>
      <c r="F30" s="16"/>
      <c r="G30" s="16"/>
      <c r="J30" s="21"/>
      <c r="K30" s="21"/>
      <c r="L30" s="21"/>
      <c r="M30" s="21"/>
      <c r="N30" s="16"/>
    </row>
    <row r="31" spans="2:31" ht="19" x14ac:dyDescent="0.2">
      <c r="B31" s="16"/>
      <c r="C31" s="17"/>
      <c r="D31" s="16"/>
      <c r="E31" s="16"/>
      <c r="F31" s="16"/>
      <c r="G31" s="16"/>
      <c r="J31" s="21"/>
      <c r="K31" s="21"/>
      <c r="L31" s="21"/>
      <c r="M31" s="21"/>
      <c r="N31" s="16"/>
      <c r="AE31" s="63" t="s">
        <v>499</v>
      </c>
    </row>
    <row r="32" spans="2:31" ht="19" x14ac:dyDescent="0.2">
      <c r="B32" s="16"/>
      <c r="C32" s="16"/>
      <c r="D32" s="16"/>
      <c r="E32" s="16"/>
      <c r="F32" s="16"/>
      <c r="G32" s="16"/>
      <c r="J32" s="21"/>
      <c r="K32" s="21"/>
      <c r="L32" s="21"/>
      <c r="M32" s="21"/>
      <c r="N32" s="16"/>
    </row>
    <row r="33" spans="2:32" ht="13.5" thickBot="1" x14ac:dyDescent="0.25">
      <c r="AF33" s="15" t="s">
        <v>413</v>
      </c>
    </row>
    <row r="34" spans="2:32" ht="33" customHeight="1" thickTop="1" thickBot="1" x14ac:dyDescent="0.25">
      <c r="B34" s="362"/>
      <c r="C34" s="362"/>
      <c r="D34" s="362"/>
      <c r="E34" s="362"/>
      <c r="F34" s="362"/>
      <c r="G34" s="362"/>
      <c r="H34" s="357" t="s">
        <v>410</v>
      </c>
      <c r="I34" s="357"/>
      <c r="J34" s="357"/>
      <c r="K34" s="357"/>
      <c r="L34" s="357"/>
      <c r="M34" s="357" t="s">
        <v>357</v>
      </c>
      <c r="N34" s="357"/>
      <c r="O34" s="357"/>
      <c r="P34" s="357"/>
      <c r="Q34" s="357"/>
      <c r="R34" s="357" t="s">
        <v>411</v>
      </c>
      <c r="S34" s="357"/>
      <c r="T34" s="357"/>
      <c r="U34" s="357"/>
      <c r="V34" s="357"/>
      <c r="W34" s="357" t="s">
        <v>378</v>
      </c>
      <c r="X34" s="357"/>
      <c r="Y34" s="357"/>
      <c r="Z34" s="357"/>
      <c r="AA34" s="357"/>
      <c r="AB34" s="357" t="s">
        <v>412</v>
      </c>
      <c r="AC34" s="357"/>
      <c r="AD34" s="357"/>
      <c r="AE34" s="357"/>
      <c r="AF34" s="357"/>
    </row>
    <row r="35" spans="2:32" ht="33" customHeight="1" thickTop="1" thickBot="1" x14ac:dyDescent="0.25">
      <c r="B35" s="359" t="s">
        <v>196</v>
      </c>
      <c r="C35" s="359"/>
      <c r="D35" s="359"/>
      <c r="E35" s="359"/>
      <c r="F35" s="359"/>
      <c r="G35" s="359"/>
      <c r="H35" s="355">
        <f>I73</f>
        <v>0</v>
      </c>
      <c r="I35" s="355"/>
      <c r="J35" s="355"/>
      <c r="K35" s="355"/>
      <c r="L35" s="355"/>
      <c r="M35" s="361" t="s">
        <v>434</v>
      </c>
      <c r="N35" s="361"/>
      <c r="O35" s="361"/>
      <c r="P35" s="361"/>
      <c r="Q35" s="361"/>
      <c r="R35" s="361" t="s">
        <v>434</v>
      </c>
      <c r="S35" s="361"/>
      <c r="T35" s="361"/>
      <c r="U35" s="361"/>
      <c r="V35" s="361"/>
      <c r="W35" s="355">
        <f>E135</f>
        <v>0</v>
      </c>
      <c r="X35" s="355"/>
      <c r="Y35" s="355"/>
      <c r="Z35" s="355"/>
      <c r="AA35" s="355"/>
      <c r="AB35" s="355">
        <f>Q135</f>
        <v>0</v>
      </c>
      <c r="AC35" s="355"/>
      <c r="AD35" s="355"/>
      <c r="AE35" s="355"/>
      <c r="AF35" s="355"/>
    </row>
    <row r="36" spans="2:32" ht="33" customHeight="1" thickTop="1" thickBot="1" x14ac:dyDescent="0.25">
      <c r="B36" s="358" t="s">
        <v>389</v>
      </c>
      <c r="C36" s="358"/>
      <c r="D36" s="358"/>
      <c r="E36" s="358"/>
      <c r="F36" s="358"/>
      <c r="G36" s="358"/>
      <c r="H36" s="356">
        <f>M73</f>
        <v>0</v>
      </c>
      <c r="I36" s="356"/>
      <c r="J36" s="356"/>
      <c r="K36" s="356"/>
      <c r="L36" s="356"/>
      <c r="M36" s="360" t="s">
        <v>434</v>
      </c>
      <c r="N36" s="360"/>
      <c r="O36" s="360"/>
      <c r="P36" s="360"/>
      <c r="Q36" s="360"/>
      <c r="R36" s="360" t="s">
        <v>434</v>
      </c>
      <c r="S36" s="360"/>
      <c r="T36" s="360"/>
      <c r="U36" s="360"/>
      <c r="V36" s="360"/>
      <c r="W36" s="356">
        <f>H135</f>
        <v>0</v>
      </c>
      <c r="X36" s="356"/>
      <c r="Y36" s="356"/>
      <c r="Z36" s="356"/>
      <c r="AA36" s="356"/>
      <c r="AB36" s="356">
        <f>T135</f>
        <v>0</v>
      </c>
      <c r="AC36" s="356"/>
      <c r="AD36" s="356"/>
      <c r="AE36" s="356"/>
      <c r="AF36" s="356"/>
    </row>
    <row r="37" spans="2:32" ht="33" customHeight="1" thickTop="1" thickBot="1" x14ac:dyDescent="0.25">
      <c r="B37" s="359" t="s">
        <v>390</v>
      </c>
      <c r="C37" s="359"/>
      <c r="D37" s="359"/>
      <c r="E37" s="359"/>
      <c r="F37" s="359"/>
      <c r="G37" s="359"/>
      <c r="H37" s="355">
        <f ca="1">Q73</f>
        <v>0</v>
      </c>
      <c r="I37" s="355"/>
      <c r="J37" s="355"/>
      <c r="K37" s="355"/>
      <c r="L37" s="355"/>
      <c r="M37" s="361" t="s">
        <v>434</v>
      </c>
      <c r="N37" s="361"/>
      <c r="O37" s="361"/>
      <c r="P37" s="361"/>
      <c r="Q37" s="361"/>
      <c r="R37" s="361" t="s">
        <v>434</v>
      </c>
      <c r="S37" s="361"/>
      <c r="T37" s="361"/>
      <c r="U37" s="361"/>
      <c r="V37" s="361"/>
      <c r="W37" s="355">
        <f ca="1">K135</f>
        <v>0</v>
      </c>
      <c r="X37" s="355"/>
      <c r="Y37" s="355"/>
      <c r="Z37" s="355"/>
      <c r="AA37" s="355"/>
      <c r="AB37" s="355">
        <f ca="1">W135</f>
        <v>0</v>
      </c>
      <c r="AC37" s="355"/>
      <c r="AD37" s="355"/>
      <c r="AE37" s="355"/>
      <c r="AF37" s="355"/>
    </row>
    <row r="38" spans="2:32" ht="33" customHeight="1" thickTop="1" thickBot="1" x14ac:dyDescent="0.25">
      <c r="B38" s="358" t="s">
        <v>400</v>
      </c>
      <c r="C38" s="358"/>
      <c r="D38" s="358"/>
      <c r="E38" s="358"/>
      <c r="F38" s="358"/>
      <c r="G38" s="358"/>
      <c r="H38" s="356">
        <f ca="1">ROUND(H35+H36+H37,)</f>
        <v>0</v>
      </c>
      <c r="I38" s="356"/>
      <c r="J38" s="356"/>
      <c r="K38" s="356"/>
      <c r="L38" s="356"/>
      <c r="M38" s="356">
        <f ca="1">Y73</f>
        <v>0</v>
      </c>
      <c r="N38" s="356"/>
      <c r="O38" s="356"/>
      <c r="P38" s="356"/>
      <c r="Q38" s="356"/>
      <c r="R38" s="356">
        <f ca="1">AC73</f>
        <v>0</v>
      </c>
      <c r="S38" s="356"/>
      <c r="T38" s="356"/>
      <c r="U38" s="356"/>
      <c r="V38" s="356"/>
      <c r="W38" s="356">
        <f t="shared" ref="W38" ca="1" si="0">ROUND(W35+W36+W37,)</f>
        <v>0</v>
      </c>
      <c r="X38" s="356"/>
      <c r="Y38" s="356"/>
      <c r="Z38" s="356"/>
      <c r="AA38" s="356"/>
      <c r="AB38" s="356">
        <f t="shared" ref="AB38" ca="1" si="1">ROUND(AB35+AB36+AB37,)</f>
        <v>0</v>
      </c>
      <c r="AC38" s="356"/>
      <c r="AD38" s="356"/>
      <c r="AE38" s="356"/>
      <c r="AF38" s="356"/>
    </row>
    <row r="39" spans="2:32" ht="13.5" thickTop="1" x14ac:dyDescent="0.2"/>
    <row r="40" spans="2:32" x14ac:dyDescent="0.2">
      <c r="B40" s="17" t="s">
        <v>433</v>
      </c>
    </row>
    <row r="43" spans="2:32" x14ac:dyDescent="0.2">
      <c r="B43" s="12" t="s">
        <v>419</v>
      </c>
    </row>
    <row r="44" spans="2:32" x14ac:dyDescent="0.2">
      <c r="B44" s="12" t="s">
        <v>748</v>
      </c>
    </row>
    <row r="45" spans="2:32" x14ac:dyDescent="0.2">
      <c r="B45" s="12" t="s">
        <v>435</v>
      </c>
    </row>
    <row r="46" spans="2:32" x14ac:dyDescent="0.2">
      <c r="B46" s="12" t="s">
        <v>436</v>
      </c>
    </row>
    <row r="47" spans="2:32" x14ac:dyDescent="0.2">
      <c r="B47" s="12" t="s">
        <v>437</v>
      </c>
    </row>
    <row r="48" spans="2:32" x14ac:dyDescent="0.2">
      <c r="B48" s="12" t="s">
        <v>438</v>
      </c>
    </row>
    <row r="56" spans="1:33" x14ac:dyDescent="0.2">
      <c r="AF56" s="15" t="s">
        <v>403</v>
      </c>
    </row>
    <row r="57" spans="1:33" x14ac:dyDescent="0.2">
      <c r="A57" s="368" t="s">
        <v>0</v>
      </c>
      <c r="B57" s="368"/>
      <c r="C57" s="368"/>
      <c r="D57" s="368"/>
      <c r="E57" s="368" t="s">
        <v>388</v>
      </c>
      <c r="F57" s="368"/>
      <c r="G57" s="368"/>
      <c r="H57" s="368"/>
      <c r="I57" s="368" t="s">
        <v>353</v>
      </c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81" t="s">
        <v>401</v>
      </c>
      <c r="Z57" s="368"/>
      <c r="AA57" s="368"/>
      <c r="AB57" s="368"/>
      <c r="AC57" s="381" t="s">
        <v>402</v>
      </c>
      <c r="AD57" s="368"/>
      <c r="AE57" s="368"/>
      <c r="AF57" s="368"/>
      <c r="AG57" s="363" t="s">
        <v>404</v>
      </c>
    </row>
    <row r="58" spans="1:33" x14ac:dyDescent="0.2">
      <c r="A58" s="368"/>
      <c r="B58" s="368"/>
      <c r="C58" s="368"/>
      <c r="D58" s="368"/>
      <c r="E58" s="368" t="s">
        <v>194</v>
      </c>
      <c r="F58" s="368"/>
      <c r="G58" s="368"/>
      <c r="H58" s="368"/>
      <c r="I58" s="368" t="s">
        <v>196</v>
      </c>
      <c r="J58" s="368"/>
      <c r="K58" s="368"/>
      <c r="L58" s="368"/>
      <c r="M58" s="381" t="s">
        <v>398</v>
      </c>
      <c r="N58" s="368"/>
      <c r="O58" s="368"/>
      <c r="P58" s="368"/>
      <c r="Q58" s="381" t="s">
        <v>399</v>
      </c>
      <c r="R58" s="368"/>
      <c r="S58" s="368"/>
      <c r="T58" s="368"/>
      <c r="U58" s="368" t="s">
        <v>400</v>
      </c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3"/>
    </row>
    <row r="59" spans="1:33" x14ac:dyDescent="0.2">
      <c r="A59" s="369"/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4"/>
    </row>
    <row r="60" spans="1:33" x14ac:dyDescent="0.2">
      <c r="A60" s="375" t="s">
        <v>391</v>
      </c>
      <c r="B60" s="375"/>
      <c r="C60" s="375"/>
      <c r="D60" s="375"/>
      <c r="E60" s="378">
        <f>ROUND('10波及計算'!C131/100,3)</f>
        <v>0</v>
      </c>
      <c r="F60" s="379"/>
      <c r="G60" s="379"/>
      <c r="H60" s="380"/>
      <c r="I60" s="367">
        <f>ROUND('10波及計算'!I131/100,3)</f>
        <v>0</v>
      </c>
      <c r="J60" s="367"/>
      <c r="K60" s="367"/>
      <c r="L60" s="367"/>
      <c r="M60" s="367">
        <f>ROUND('10波及計算'!J131/100,3)</f>
        <v>0</v>
      </c>
      <c r="N60" s="367"/>
      <c r="O60" s="367"/>
      <c r="P60" s="367"/>
      <c r="Q60" s="367">
        <f ca="1">ROUND('10波及計算'!K131/100,3)</f>
        <v>0</v>
      </c>
      <c r="R60" s="367"/>
      <c r="S60" s="367"/>
      <c r="T60" s="367"/>
      <c r="U60" s="367">
        <f ca="1">SUM(I60:T60)</f>
        <v>0</v>
      </c>
      <c r="V60" s="367"/>
      <c r="W60" s="367"/>
      <c r="X60" s="367"/>
      <c r="Y60" s="367">
        <f ca="1">ROUND('10波及計算'!P131/100,3)</f>
        <v>0</v>
      </c>
      <c r="Z60" s="367"/>
      <c r="AA60" s="367"/>
      <c r="AB60" s="367"/>
      <c r="AC60" s="367">
        <f ca="1">ROUND('10波及計算'!T131/100,3)</f>
        <v>0</v>
      </c>
      <c r="AD60" s="367"/>
      <c r="AE60" s="367"/>
      <c r="AF60" s="367"/>
      <c r="AG60" s="19" t="s">
        <v>361</v>
      </c>
    </row>
    <row r="61" spans="1:33" x14ac:dyDescent="0.2">
      <c r="A61" s="376" t="s">
        <v>392</v>
      </c>
      <c r="B61" s="376"/>
      <c r="C61" s="376"/>
      <c r="D61" s="376"/>
      <c r="E61" s="374">
        <f>ROUND('10波及計算'!C132/100,3)</f>
        <v>0</v>
      </c>
      <c r="F61" s="374"/>
      <c r="G61" s="374"/>
      <c r="H61" s="374"/>
      <c r="I61" s="366">
        <f>ROUND('10波及計算'!I132/100,3)</f>
        <v>0</v>
      </c>
      <c r="J61" s="366"/>
      <c r="K61" s="366"/>
      <c r="L61" s="366"/>
      <c r="M61" s="366">
        <f>ROUND('10波及計算'!J132/100,3)</f>
        <v>0</v>
      </c>
      <c r="N61" s="366"/>
      <c r="O61" s="366"/>
      <c r="P61" s="366"/>
      <c r="Q61" s="366">
        <f ca="1">ROUND('10波及計算'!K132/100,3)</f>
        <v>0</v>
      </c>
      <c r="R61" s="366"/>
      <c r="S61" s="366"/>
      <c r="T61" s="366"/>
      <c r="U61" s="366">
        <f t="shared" ref="U61:U72" ca="1" si="2">SUM(I61:T61)</f>
        <v>0</v>
      </c>
      <c r="V61" s="366"/>
      <c r="W61" s="366"/>
      <c r="X61" s="366"/>
      <c r="Y61" s="366">
        <f ca="1">ROUND('10波及計算'!P132/100,3)</f>
        <v>0</v>
      </c>
      <c r="Z61" s="366"/>
      <c r="AA61" s="366"/>
      <c r="AB61" s="366"/>
      <c r="AC61" s="366">
        <f ca="1">ROUND('10波及計算'!T132/100,3)</f>
        <v>0</v>
      </c>
      <c r="AD61" s="366"/>
      <c r="AE61" s="366"/>
      <c r="AF61" s="366"/>
      <c r="AG61" s="18" t="s">
        <v>362</v>
      </c>
    </row>
    <row r="62" spans="1:33" x14ac:dyDescent="0.2">
      <c r="A62" s="377" t="s">
        <v>393</v>
      </c>
      <c r="B62" s="377"/>
      <c r="C62" s="377"/>
      <c r="D62" s="377"/>
      <c r="E62" s="372">
        <f>ROUND('10波及計算'!C133/100,3)</f>
        <v>0</v>
      </c>
      <c r="F62" s="372"/>
      <c r="G62" s="372"/>
      <c r="H62" s="372"/>
      <c r="I62" s="365">
        <f>ROUND('10波及計算'!I133/100,3)</f>
        <v>0</v>
      </c>
      <c r="J62" s="365"/>
      <c r="K62" s="365"/>
      <c r="L62" s="365"/>
      <c r="M62" s="365">
        <f>ROUND('10波及計算'!J133/100,3)</f>
        <v>0</v>
      </c>
      <c r="N62" s="365"/>
      <c r="O62" s="365"/>
      <c r="P62" s="365"/>
      <c r="Q62" s="365">
        <f ca="1">ROUND('10波及計算'!K133/100,3)</f>
        <v>0</v>
      </c>
      <c r="R62" s="365"/>
      <c r="S62" s="365"/>
      <c r="T62" s="365"/>
      <c r="U62" s="365">
        <f t="shared" ca="1" si="2"/>
        <v>0</v>
      </c>
      <c r="V62" s="365"/>
      <c r="W62" s="365"/>
      <c r="X62" s="365"/>
      <c r="Y62" s="365">
        <f ca="1">ROUND('10波及計算'!P133/100,3)</f>
        <v>0</v>
      </c>
      <c r="Z62" s="365"/>
      <c r="AA62" s="365"/>
      <c r="AB62" s="365"/>
      <c r="AC62" s="365">
        <f ca="1">ROUND('10波及計算'!T133/100,3)</f>
        <v>0</v>
      </c>
      <c r="AD62" s="365"/>
      <c r="AE62" s="365"/>
      <c r="AF62" s="365"/>
      <c r="AG62" s="20" t="s">
        <v>405</v>
      </c>
    </row>
    <row r="63" spans="1:33" x14ac:dyDescent="0.2">
      <c r="A63" s="375" t="s">
        <v>394</v>
      </c>
      <c r="B63" s="375"/>
      <c r="C63" s="375"/>
      <c r="D63" s="375"/>
      <c r="E63" s="373">
        <f>ROUND('10波及計算'!C134/100,3)</f>
        <v>0</v>
      </c>
      <c r="F63" s="373"/>
      <c r="G63" s="373"/>
      <c r="H63" s="373"/>
      <c r="I63" s="367">
        <f>ROUND('10波及計算'!I134/100,3)</f>
        <v>0</v>
      </c>
      <c r="J63" s="367"/>
      <c r="K63" s="367"/>
      <c r="L63" s="367"/>
      <c r="M63" s="367">
        <f>ROUND('10波及計算'!J134/100,3)</f>
        <v>0</v>
      </c>
      <c r="N63" s="367"/>
      <c r="O63" s="367"/>
      <c r="P63" s="367"/>
      <c r="Q63" s="367">
        <f ca="1">ROUND('10波及計算'!K134/100,3)</f>
        <v>0</v>
      </c>
      <c r="R63" s="367"/>
      <c r="S63" s="367"/>
      <c r="T63" s="367"/>
      <c r="U63" s="367">
        <f t="shared" ca="1" si="2"/>
        <v>0</v>
      </c>
      <c r="V63" s="367"/>
      <c r="W63" s="367"/>
      <c r="X63" s="367"/>
      <c r="Y63" s="367">
        <f ca="1">ROUND('10波及計算'!P134/100,3)</f>
        <v>0</v>
      </c>
      <c r="Z63" s="367"/>
      <c r="AA63" s="367"/>
      <c r="AB63" s="367"/>
      <c r="AC63" s="367">
        <f ca="1">ROUND('10波及計算'!T134/100,3)</f>
        <v>0</v>
      </c>
      <c r="AD63" s="367"/>
      <c r="AE63" s="367"/>
      <c r="AF63" s="367"/>
      <c r="AG63" s="19" t="s">
        <v>364</v>
      </c>
    </row>
    <row r="64" spans="1:33" x14ac:dyDescent="0.2">
      <c r="A64" s="376" t="s">
        <v>342</v>
      </c>
      <c r="B64" s="376"/>
      <c r="C64" s="376"/>
      <c r="D64" s="376"/>
      <c r="E64" s="374">
        <f>ROUND('10波及計算'!C135/100,3)</f>
        <v>0</v>
      </c>
      <c r="F64" s="374"/>
      <c r="G64" s="374"/>
      <c r="H64" s="374"/>
      <c r="I64" s="366">
        <f>ROUND('10波及計算'!I135/100,3)</f>
        <v>0</v>
      </c>
      <c r="J64" s="366"/>
      <c r="K64" s="366"/>
      <c r="L64" s="366"/>
      <c r="M64" s="366">
        <f>ROUND('10波及計算'!J135/100,3)</f>
        <v>0</v>
      </c>
      <c r="N64" s="366"/>
      <c r="O64" s="366"/>
      <c r="P64" s="366"/>
      <c r="Q64" s="366">
        <f ca="1">ROUND('10波及計算'!K135/100,3)</f>
        <v>0</v>
      </c>
      <c r="R64" s="366"/>
      <c r="S64" s="366"/>
      <c r="T64" s="366"/>
      <c r="U64" s="366">
        <f t="shared" ca="1" si="2"/>
        <v>0</v>
      </c>
      <c r="V64" s="366"/>
      <c r="W64" s="366"/>
      <c r="X64" s="366"/>
      <c r="Y64" s="366">
        <f ca="1">ROUND('10波及計算'!P135/100,3)</f>
        <v>0</v>
      </c>
      <c r="Z64" s="366"/>
      <c r="AA64" s="366"/>
      <c r="AB64" s="366"/>
      <c r="AC64" s="366">
        <f ca="1">ROUND('10波及計算'!T135/100,3)</f>
        <v>0</v>
      </c>
      <c r="AD64" s="366"/>
      <c r="AE64" s="366"/>
      <c r="AF64" s="366"/>
      <c r="AG64" s="18" t="s">
        <v>365</v>
      </c>
    </row>
    <row r="65" spans="1:33" x14ac:dyDescent="0.2">
      <c r="A65" s="377" t="s">
        <v>343</v>
      </c>
      <c r="B65" s="377"/>
      <c r="C65" s="377"/>
      <c r="D65" s="377"/>
      <c r="E65" s="372">
        <f>ROUND('10波及計算'!C136/100,3)</f>
        <v>0</v>
      </c>
      <c r="F65" s="372"/>
      <c r="G65" s="372"/>
      <c r="H65" s="372"/>
      <c r="I65" s="365">
        <f>ROUND('10波及計算'!I136/100,3)</f>
        <v>0</v>
      </c>
      <c r="J65" s="365"/>
      <c r="K65" s="365"/>
      <c r="L65" s="365"/>
      <c r="M65" s="365">
        <f>ROUND('10波及計算'!J136/100,3)</f>
        <v>0</v>
      </c>
      <c r="N65" s="365"/>
      <c r="O65" s="365"/>
      <c r="P65" s="365"/>
      <c r="Q65" s="365">
        <f ca="1">ROUND('10波及計算'!K136/100,3)</f>
        <v>0</v>
      </c>
      <c r="R65" s="365"/>
      <c r="S65" s="365"/>
      <c r="T65" s="365"/>
      <c r="U65" s="365">
        <f t="shared" ca="1" si="2"/>
        <v>0</v>
      </c>
      <c r="V65" s="365"/>
      <c r="W65" s="365"/>
      <c r="X65" s="365"/>
      <c r="Y65" s="365">
        <f ca="1">ROUND('10波及計算'!P136/100,3)</f>
        <v>0</v>
      </c>
      <c r="Z65" s="365"/>
      <c r="AA65" s="365"/>
      <c r="AB65" s="365"/>
      <c r="AC65" s="365">
        <f ca="1">ROUND('10波及計算'!T136/100,3)</f>
        <v>0</v>
      </c>
      <c r="AD65" s="365"/>
      <c r="AE65" s="365"/>
      <c r="AF65" s="365"/>
      <c r="AG65" s="20" t="s">
        <v>366</v>
      </c>
    </row>
    <row r="66" spans="1:33" x14ac:dyDescent="0.2">
      <c r="A66" s="375" t="s">
        <v>344</v>
      </c>
      <c r="B66" s="375"/>
      <c r="C66" s="375"/>
      <c r="D66" s="375"/>
      <c r="E66" s="373">
        <f>ROUND('10波及計算'!C137/100,3)</f>
        <v>0</v>
      </c>
      <c r="F66" s="373"/>
      <c r="G66" s="373"/>
      <c r="H66" s="373"/>
      <c r="I66" s="367">
        <f>ROUND('10波及計算'!I137/100,3)</f>
        <v>0</v>
      </c>
      <c r="J66" s="367"/>
      <c r="K66" s="367"/>
      <c r="L66" s="367"/>
      <c r="M66" s="367">
        <f>ROUND('10波及計算'!J137/100,3)</f>
        <v>0</v>
      </c>
      <c r="N66" s="367"/>
      <c r="O66" s="367"/>
      <c r="P66" s="367"/>
      <c r="Q66" s="367">
        <f ca="1">ROUND('10波及計算'!K137/100,3)</f>
        <v>0</v>
      </c>
      <c r="R66" s="367"/>
      <c r="S66" s="367"/>
      <c r="T66" s="367"/>
      <c r="U66" s="367">
        <f t="shared" ca="1" si="2"/>
        <v>0</v>
      </c>
      <c r="V66" s="367"/>
      <c r="W66" s="367"/>
      <c r="X66" s="367"/>
      <c r="Y66" s="367">
        <f ca="1">ROUND('10波及計算'!P137/100,3)</f>
        <v>0</v>
      </c>
      <c r="Z66" s="367"/>
      <c r="AA66" s="367"/>
      <c r="AB66" s="367"/>
      <c r="AC66" s="367">
        <f ca="1">ROUND('10波及計算'!T137/100,3)</f>
        <v>0</v>
      </c>
      <c r="AD66" s="367"/>
      <c r="AE66" s="367"/>
      <c r="AF66" s="367"/>
      <c r="AG66" s="19" t="s">
        <v>367</v>
      </c>
    </row>
    <row r="67" spans="1:33" x14ac:dyDescent="0.2">
      <c r="A67" s="376" t="s">
        <v>395</v>
      </c>
      <c r="B67" s="376"/>
      <c r="C67" s="376"/>
      <c r="D67" s="376"/>
      <c r="E67" s="374">
        <f>ROUND('10波及計算'!C138/100,3)</f>
        <v>0</v>
      </c>
      <c r="F67" s="374"/>
      <c r="G67" s="374"/>
      <c r="H67" s="374"/>
      <c r="I67" s="366">
        <f>ROUND('10波及計算'!I138/100,3)</f>
        <v>0</v>
      </c>
      <c r="J67" s="366"/>
      <c r="K67" s="366"/>
      <c r="L67" s="366"/>
      <c r="M67" s="366">
        <f>ROUND('10波及計算'!J138/100,3)</f>
        <v>0</v>
      </c>
      <c r="N67" s="366"/>
      <c r="O67" s="366"/>
      <c r="P67" s="366"/>
      <c r="Q67" s="366">
        <f ca="1">ROUND('10波及計算'!K138/100,3)</f>
        <v>0</v>
      </c>
      <c r="R67" s="366"/>
      <c r="S67" s="366"/>
      <c r="T67" s="366"/>
      <c r="U67" s="366">
        <f t="shared" ca="1" si="2"/>
        <v>0</v>
      </c>
      <c r="V67" s="366"/>
      <c r="W67" s="366"/>
      <c r="X67" s="366"/>
      <c r="Y67" s="366">
        <f ca="1">ROUND('10波及計算'!P138/100,3)</f>
        <v>0</v>
      </c>
      <c r="Z67" s="366"/>
      <c r="AA67" s="366"/>
      <c r="AB67" s="366"/>
      <c r="AC67" s="366">
        <f ca="1">ROUND('10波及計算'!T138/100,3)</f>
        <v>0</v>
      </c>
      <c r="AD67" s="366"/>
      <c r="AE67" s="366"/>
      <c r="AF67" s="366"/>
      <c r="AG67" s="18" t="s">
        <v>406</v>
      </c>
    </row>
    <row r="68" spans="1:33" x14ac:dyDescent="0.2">
      <c r="A68" s="377" t="s">
        <v>346</v>
      </c>
      <c r="B68" s="377"/>
      <c r="C68" s="377"/>
      <c r="D68" s="377"/>
      <c r="E68" s="372">
        <f>ROUND('10波及計算'!C139/100,3)</f>
        <v>0</v>
      </c>
      <c r="F68" s="372"/>
      <c r="G68" s="372"/>
      <c r="H68" s="372"/>
      <c r="I68" s="365">
        <f>ROUND('10波及計算'!I139/100,3)</f>
        <v>0</v>
      </c>
      <c r="J68" s="365"/>
      <c r="K68" s="365"/>
      <c r="L68" s="365"/>
      <c r="M68" s="365">
        <f>ROUND('10波及計算'!J139/100,3)</f>
        <v>0</v>
      </c>
      <c r="N68" s="365"/>
      <c r="O68" s="365"/>
      <c r="P68" s="365"/>
      <c r="Q68" s="365">
        <f ca="1">ROUND('10波及計算'!K139/100,3)</f>
        <v>0</v>
      </c>
      <c r="R68" s="365"/>
      <c r="S68" s="365"/>
      <c r="T68" s="365"/>
      <c r="U68" s="365">
        <f t="shared" ca="1" si="2"/>
        <v>0</v>
      </c>
      <c r="V68" s="365"/>
      <c r="W68" s="365"/>
      <c r="X68" s="365"/>
      <c r="Y68" s="365">
        <f ca="1">ROUND('10波及計算'!P139/100,3)</f>
        <v>0</v>
      </c>
      <c r="Z68" s="365"/>
      <c r="AA68" s="365"/>
      <c r="AB68" s="365"/>
      <c r="AC68" s="365">
        <f ca="1">ROUND('10波及計算'!T139/100,3)</f>
        <v>0</v>
      </c>
      <c r="AD68" s="365"/>
      <c r="AE68" s="365"/>
      <c r="AF68" s="365"/>
      <c r="AG68" s="20" t="s">
        <v>369</v>
      </c>
    </row>
    <row r="69" spans="1:33" x14ac:dyDescent="0.2">
      <c r="A69" s="375" t="s">
        <v>347</v>
      </c>
      <c r="B69" s="375"/>
      <c r="C69" s="375"/>
      <c r="D69" s="375"/>
      <c r="E69" s="373">
        <f>ROUND('10波及計算'!C140/100,3)</f>
        <v>0</v>
      </c>
      <c r="F69" s="373"/>
      <c r="G69" s="373"/>
      <c r="H69" s="373"/>
      <c r="I69" s="367">
        <f>ROUND('10波及計算'!I140/100,3)</f>
        <v>0</v>
      </c>
      <c r="J69" s="367"/>
      <c r="K69" s="367"/>
      <c r="L69" s="367"/>
      <c r="M69" s="367">
        <f>ROUND('10波及計算'!J140/100,3)</f>
        <v>0</v>
      </c>
      <c r="N69" s="367"/>
      <c r="O69" s="367"/>
      <c r="P69" s="367"/>
      <c r="Q69" s="367">
        <f ca="1">ROUND('10波及計算'!K140/100,3)</f>
        <v>0</v>
      </c>
      <c r="R69" s="367"/>
      <c r="S69" s="367"/>
      <c r="T69" s="367"/>
      <c r="U69" s="367">
        <f t="shared" ca="1" si="2"/>
        <v>0</v>
      </c>
      <c r="V69" s="367"/>
      <c r="W69" s="367"/>
      <c r="X69" s="367"/>
      <c r="Y69" s="367">
        <f ca="1">ROUND('10波及計算'!P140/100,3)</f>
        <v>0</v>
      </c>
      <c r="Z69" s="367"/>
      <c r="AA69" s="367"/>
      <c r="AB69" s="367"/>
      <c r="AC69" s="367">
        <f ca="1">ROUND('10波及計算'!T140/100,3)</f>
        <v>0</v>
      </c>
      <c r="AD69" s="367"/>
      <c r="AE69" s="367"/>
      <c r="AF69" s="367"/>
      <c r="AG69" s="19" t="s">
        <v>370</v>
      </c>
    </row>
    <row r="70" spans="1:33" x14ac:dyDescent="0.2">
      <c r="A70" s="376" t="s">
        <v>396</v>
      </c>
      <c r="B70" s="376"/>
      <c r="C70" s="376"/>
      <c r="D70" s="376"/>
      <c r="E70" s="374">
        <f>ROUND('10波及計算'!C141/100,3)</f>
        <v>0</v>
      </c>
      <c r="F70" s="374"/>
      <c r="G70" s="374"/>
      <c r="H70" s="374"/>
      <c r="I70" s="366">
        <f>ROUND('10波及計算'!I141/100,3)</f>
        <v>0</v>
      </c>
      <c r="J70" s="366"/>
      <c r="K70" s="366"/>
      <c r="L70" s="366"/>
      <c r="M70" s="366">
        <f>ROUND('10波及計算'!J141/100,3)</f>
        <v>0</v>
      </c>
      <c r="N70" s="366"/>
      <c r="O70" s="366"/>
      <c r="P70" s="366"/>
      <c r="Q70" s="366">
        <f ca="1">ROUND('10波及計算'!K141/100,3)</f>
        <v>0</v>
      </c>
      <c r="R70" s="366"/>
      <c r="S70" s="366"/>
      <c r="T70" s="366"/>
      <c r="U70" s="366">
        <f t="shared" ca="1" si="2"/>
        <v>0</v>
      </c>
      <c r="V70" s="366"/>
      <c r="W70" s="366"/>
      <c r="X70" s="366"/>
      <c r="Y70" s="366">
        <f ca="1">ROUND('10波及計算'!P141/100,3)</f>
        <v>0</v>
      </c>
      <c r="Z70" s="366"/>
      <c r="AA70" s="366"/>
      <c r="AB70" s="366"/>
      <c r="AC70" s="366">
        <f ca="1">ROUND('10波及計算'!T141/100,3)</f>
        <v>0</v>
      </c>
      <c r="AD70" s="366"/>
      <c r="AE70" s="366"/>
      <c r="AF70" s="366"/>
      <c r="AG70" s="18" t="s">
        <v>371</v>
      </c>
    </row>
    <row r="71" spans="1:33" x14ac:dyDescent="0.2">
      <c r="A71" s="376" t="s">
        <v>349</v>
      </c>
      <c r="B71" s="376"/>
      <c r="C71" s="376"/>
      <c r="D71" s="376"/>
      <c r="E71" s="374">
        <f>ROUND('10波及計算'!C142/100,3)</f>
        <v>0</v>
      </c>
      <c r="F71" s="374"/>
      <c r="G71" s="374"/>
      <c r="H71" s="374"/>
      <c r="I71" s="366">
        <f>ROUND('10波及計算'!I142/100,3)</f>
        <v>0</v>
      </c>
      <c r="J71" s="366"/>
      <c r="K71" s="366"/>
      <c r="L71" s="366"/>
      <c r="M71" s="366">
        <f>ROUND('10波及計算'!J142/100,3)</f>
        <v>0</v>
      </c>
      <c r="N71" s="366"/>
      <c r="O71" s="366"/>
      <c r="P71" s="366"/>
      <c r="Q71" s="366">
        <f ca="1">ROUND('10波及計算'!K142/100,3)</f>
        <v>0</v>
      </c>
      <c r="R71" s="366"/>
      <c r="S71" s="366"/>
      <c r="T71" s="366"/>
      <c r="U71" s="366">
        <f t="shared" ca="1" si="2"/>
        <v>0</v>
      </c>
      <c r="V71" s="366"/>
      <c r="W71" s="366"/>
      <c r="X71" s="366"/>
      <c r="Y71" s="366">
        <f ca="1">ROUND('10波及計算'!P142/100,3)</f>
        <v>0</v>
      </c>
      <c r="Z71" s="366"/>
      <c r="AA71" s="366"/>
      <c r="AB71" s="366"/>
      <c r="AC71" s="366">
        <f ca="1">ROUND('10波及計算'!T142/100,3)</f>
        <v>0</v>
      </c>
      <c r="AD71" s="366"/>
      <c r="AE71" s="366"/>
      <c r="AF71" s="366"/>
      <c r="AG71" s="18" t="s">
        <v>372</v>
      </c>
    </row>
    <row r="72" spans="1:33" x14ac:dyDescent="0.2">
      <c r="A72" s="377" t="s">
        <v>350</v>
      </c>
      <c r="B72" s="377"/>
      <c r="C72" s="377"/>
      <c r="D72" s="377"/>
      <c r="E72" s="372">
        <f>ROUND('10波及計算'!C143/100,3)</f>
        <v>0</v>
      </c>
      <c r="F72" s="372"/>
      <c r="G72" s="372"/>
      <c r="H72" s="372"/>
      <c r="I72" s="365">
        <f>ROUND('10波及計算'!I143/100,3)</f>
        <v>0</v>
      </c>
      <c r="J72" s="365"/>
      <c r="K72" s="365"/>
      <c r="L72" s="365"/>
      <c r="M72" s="365">
        <f>ROUND('10波及計算'!J143/100,3)</f>
        <v>0</v>
      </c>
      <c r="N72" s="365"/>
      <c r="O72" s="365"/>
      <c r="P72" s="365"/>
      <c r="Q72" s="365">
        <f ca="1">ROUND('10波及計算'!K143/100,3)</f>
        <v>0</v>
      </c>
      <c r="R72" s="365"/>
      <c r="S72" s="365"/>
      <c r="T72" s="365"/>
      <c r="U72" s="365">
        <f t="shared" ca="1" si="2"/>
        <v>0</v>
      </c>
      <c r="V72" s="365"/>
      <c r="W72" s="365"/>
      <c r="X72" s="365"/>
      <c r="Y72" s="365">
        <f ca="1">ROUND('10波及計算'!P143/100,3)</f>
        <v>0</v>
      </c>
      <c r="Z72" s="365"/>
      <c r="AA72" s="365"/>
      <c r="AB72" s="365"/>
      <c r="AC72" s="365">
        <f ca="1">ROUND('10波及計算'!T143/100,3)</f>
        <v>0</v>
      </c>
      <c r="AD72" s="365"/>
      <c r="AE72" s="365"/>
      <c r="AF72" s="365"/>
      <c r="AG72" s="20" t="s">
        <v>373</v>
      </c>
    </row>
    <row r="73" spans="1:33" x14ac:dyDescent="0.2">
      <c r="A73" s="377" t="s">
        <v>397</v>
      </c>
      <c r="B73" s="377"/>
      <c r="C73" s="377"/>
      <c r="D73" s="377"/>
      <c r="E73" s="372">
        <f>SUM(E60:H72)</f>
        <v>0</v>
      </c>
      <c r="F73" s="372"/>
      <c r="G73" s="372"/>
      <c r="H73" s="372"/>
      <c r="I73" s="372">
        <f>SUM(I60:L72)</f>
        <v>0</v>
      </c>
      <c r="J73" s="372"/>
      <c r="K73" s="372"/>
      <c r="L73" s="372"/>
      <c r="M73" s="372">
        <f>SUM(M60:P72)</f>
        <v>0</v>
      </c>
      <c r="N73" s="372"/>
      <c r="O73" s="372"/>
      <c r="P73" s="372"/>
      <c r="Q73" s="372">
        <f ca="1">SUM(Q60:T72)</f>
        <v>0</v>
      </c>
      <c r="R73" s="372"/>
      <c r="S73" s="372"/>
      <c r="T73" s="372"/>
      <c r="U73" s="372">
        <f ca="1">SUM(U60:X72)</f>
        <v>0</v>
      </c>
      <c r="V73" s="372"/>
      <c r="W73" s="372"/>
      <c r="X73" s="372"/>
      <c r="Y73" s="372">
        <f ca="1">SUM(Y60:AB72)</f>
        <v>0</v>
      </c>
      <c r="Z73" s="372"/>
      <c r="AA73" s="372"/>
      <c r="AB73" s="372"/>
      <c r="AC73" s="372">
        <f ca="1">SUM(AC60:AF72)</f>
        <v>0</v>
      </c>
      <c r="AD73" s="372"/>
      <c r="AE73" s="372"/>
      <c r="AF73" s="372"/>
      <c r="AG73" s="20" t="s">
        <v>407</v>
      </c>
    </row>
    <row r="74" spans="1:33" x14ac:dyDescent="0.2">
      <c r="A74" s="17" t="s">
        <v>433</v>
      </c>
      <c r="B74" s="14"/>
      <c r="C74" s="14"/>
      <c r="D74" s="14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4"/>
    </row>
    <row r="75" spans="1:33" x14ac:dyDescent="0.2">
      <c r="A75" s="14"/>
      <c r="B75" s="14"/>
      <c r="C75" s="14"/>
      <c r="D75" s="14"/>
    </row>
    <row r="77" spans="1:33" x14ac:dyDescent="0.2">
      <c r="B77" s="12" t="s">
        <v>500</v>
      </c>
      <c r="C77" s="118">
        <f ca="1">U73</f>
        <v>0</v>
      </c>
      <c r="V77" s="12" t="s">
        <v>503</v>
      </c>
      <c r="W77" s="118">
        <f>I73</f>
        <v>0</v>
      </c>
    </row>
    <row r="78" spans="1:33" ht="13.5" customHeight="1" x14ac:dyDescent="0.2">
      <c r="B78" s="119" t="s">
        <v>501</v>
      </c>
      <c r="C78" s="118">
        <f ca="1">Y73</f>
        <v>0</v>
      </c>
      <c r="V78" s="119" t="s">
        <v>511</v>
      </c>
      <c r="W78" s="118">
        <f>M73</f>
        <v>0</v>
      </c>
    </row>
    <row r="79" spans="1:33" ht="13.5" customHeight="1" x14ac:dyDescent="0.2">
      <c r="B79" s="119" t="s">
        <v>502</v>
      </c>
      <c r="C79" s="118">
        <f ca="1">AC73</f>
        <v>0</v>
      </c>
      <c r="V79" s="119" t="s">
        <v>512</v>
      </c>
      <c r="W79" s="118">
        <f ca="1">Q73</f>
        <v>0</v>
      </c>
    </row>
    <row r="97" spans="2:3" x14ac:dyDescent="0.2">
      <c r="C97" s="12" t="s">
        <v>500</v>
      </c>
    </row>
    <row r="98" spans="2:3" x14ac:dyDescent="0.2">
      <c r="B98" s="12" t="s">
        <v>361</v>
      </c>
      <c r="C98" s="118">
        <f t="shared" ref="C98:C110" ca="1" si="3">U60</f>
        <v>0</v>
      </c>
    </row>
    <row r="99" spans="2:3" x14ac:dyDescent="0.2">
      <c r="B99" s="12" t="s">
        <v>362</v>
      </c>
      <c r="C99" s="118">
        <f t="shared" ca="1" si="3"/>
        <v>0</v>
      </c>
    </row>
    <row r="100" spans="2:3" x14ac:dyDescent="0.2">
      <c r="B100" s="12" t="s">
        <v>405</v>
      </c>
      <c r="C100" s="118">
        <f t="shared" ca="1" si="3"/>
        <v>0</v>
      </c>
    </row>
    <row r="101" spans="2:3" x14ac:dyDescent="0.2">
      <c r="B101" s="12" t="s">
        <v>364</v>
      </c>
      <c r="C101" s="118">
        <f t="shared" ca="1" si="3"/>
        <v>0</v>
      </c>
    </row>
    <row r="102" spans="2:3" x14ac:dyDescent="0.2">
      <c r="B102" s="12" t="s">
        <v>365</v>
      </c>
      <c r="C102" s="118">
        <f t="shared" ca="1" si="3"/>
        <v>0</v>
      </c>
    </row>
    <row r="103" spans="2:3" x14ac:dyDescent="0.2">
      <c r="B103" s="12" t="s">
        <v>366</v>
      </c>
      <c r="C103" s="118">
        <f t="shared" ca="1" si="3"/>
        <v>0</v>
      </c>
    </row>
    <row r="104" spans="2:3" x14ac:dyDescent="0.2">
      <c r="B104" s="12" t="s">
        <v>367</v>
      </c>
      <c r="C104" s="118">
        <f t="shared" ca="1" si="3"/>
        <v>0</v>
      </c>
    </row>
    <row r="105" spans="2:3" x14ac:dyDescent="0.2">
      <c r="B105" s="12" t="s">
        <v>406</v>
      </c>
      <c r="C105" s="118">
        <f t="shared" ca="1" si="3"/>
        <v>0</v>
      </c>
    </row>
    <row r="106" spans="2:3" x14ac:dyDescent="0.2">
      <c r="B106" s="12" t="s">
        <v>369</v>
      </c>
      <c r="C106" s="118">
        <f t="shared" ca="1" si="3"/>
        <v>0</v>
      </c>
    </row>
    <row r="107" spans="2:3" x14ac:dyDescent="0.2">
      <c r="B107" s="12" t="s">
        <v>370</v>
      </c>
      <c r="C107" s="118">
        <f t="shared" ca="1" si="3"/>
        <v>0</v>
      </c>
    </row>
    <row r="108" spans="2:3" x14ac:dyDescent="0.2">
      <c r="B108" s="12" t="s">
        <v>371</v>
      </c>
      <c r="C108" s="118">
        <f t="shared" ca="1" si="3"/>
        <v>0</v>
      </c>
    </row>
    <row r="109" spans="2:3" x14ac:dyDescent="0.2">
      <c r="B109" s="12" t="s">
        <v>504</v>
      </c>
      <c r="C109" s="118">
        <f t="shared" ca="1" si="3"/>
        <v>0</v>
      </c>
    </row>
    <row r="110" spans="2:3" x14ac:dyDescent="0.2">
      <c r="B110" s="12" t="s">
        <v>373</v>
      </c>
      <c r="C110" s="118">
        <f t="shared" ca="1" si="3"/>
        <v>0</v>
      </c>
    </row>
    <row r="118" spans="1:29" x14ac:dyDescent="0.2">
      <c r="A118" s="14"/>
      <c r="B118" s="14"/>
      <c r="C118" s="14"/>
      <c r="D118" s="14"/>
      <c r="AC118" s="15" t="s">
        <v>409</v>
      </c>
    </row>
    <row r="119" spans="1:29" x14ac:dyDescent="0.2">
      <c r="A119" s="368" t="s">
        <v>0</v>
      </c>
      <c r="B119" s="368"/>
      <c r="C119" s="368"/>
      <c r="D119" s="368"/>
      <c r="E119" s="368" t="s">
        <v>378</v>
      </c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 t="s">
        <v>408</v>
      </c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3" t="s">
        <v>404</v>
      </c>
    </row>
    <row r="120" spans="1:29" x14ac:dyDescent="0.2">
      <c r="A120" s="368"/>
      <c r="B120" s="368"/>
      <c r="C120" s="368"/>
      <c r="D120" s="368"/>
      <c r="E120" s="368" t="s">
        <v>196</v>
      </c>
      <c r="F120" s="368"/>
      <c r="G120" s="368"/>
      <c r="H120" s="370" t="s">
        <v>398</v>
      </c>
      <c r="I120" s="370"/>
      <c r="J120" s="370"/>
      <c r="K120" s="370" t="s">
        <v>399</v>
      </c>
      <c r="L120" s="370"/>
      <c r="M120" s="370"/>
      <c r="N120" s="368" t="s">
        <v>400</v>
      </c>
      <c r="O120" s="368"/>
      <c r="P120" s="368"/>
      <c r="Q120" s="368" t="s">
        <v>196</v>
      </c>
      <c r="R120" s="368"/>
      <c r="S120" s="368"/>
      <c r="T120" s="370" t="s">
        <v>398</v>
      </c>
      <c r="U120" s="370"/>
      <c r="V120" s="370"/>
      <c r="W120" s="370" t="s">
        <v>399</v>
      </c>
      <c r="X120" s="370"/>
      <c r="Y120" s="370"/>
      <c r="Z120" s="368" t="s">
        <v>400</v>
      </c>
      <c r="AA120" s="368"/>
      <c r="AB120" s="368"/>
      <c r="AC120" s="363"/>
    </row>
    <row r="121" spans="1:29" x14ac:dyDescent="0.2">
      <c r="A121" s="369"/>
      <c r="B121" s="369"/>
      <c r="C121" s="369"/>
      <c r="D121" s="369"/>
      <c r="E121" s="369"/>
      <c r="F121" s="369"/>
      <c r="G121" s="369"/>
      <c r="H121" s="371"/>
      <c r="I121" s="371"/>
      <c r="J121" s="371"/>
      <c r="K121" s="371"/>
      <c r="L121" s="371"/>
      <c r="M121" s="371"/>
      <c r="N121" s="369"/>
      <c r="O121" s="369"/>
      <c r="P121" s="369"/>
      <c r="Q121" s="369"/>
      <c r="R121" s="369"/>
      <c r="S121" s="369"/>
      <c r="T121" s="371"/>
      <c r="U121" s="371"/>
      <c r="V121" s="371"/>
      <c r="W121" s="371"/>
      <c r="X121" s="371"/>
      <c r="Y121" s="371"/>
      <c r="Z121" s="369"/>
      <c r="AA121" s="369"/>
      <c r="AB121" s="369"/>
      <c r="AC121" s="364"/>
    </row>
    <row r="122" spans="1:29" x14ac:dyDescent="0.2">
      <c r="A122" s="375" t="s">
        <v>391</v>
      </c>
      <c r="B122" s="375"/>
      <c r="C122" s="375"/>
      <c r="D122" s="375"/>
      <c r="E122" s="367">
        <f>ROUND('10波及計算'!U131,)</f>
        <v>0</v>
      </c>
      <c r="F122" s="367"/>
      <c r="G122" s="367"/>
      <c r="H122" s="367">
        <f>ROUND('10波及計算'!V131,)</f>
        <v>0</v>
      </c>
      <c r="I122" s="367"/>
      <c r="J122" s="367"/>
      <c r="K122" s="367">
        <f ca="1">ROUND('10波及計算'!W131,)</f>
        <v>0</v>
      </c>
      <c r="L122" s="367"/>
      <c r="M122" s="367"/>
      <c r="N122" s="367">
        <f ca="1">SUM(E122:M122)</f>
        <v>0</v>
      </c>
      <c r="O122" s="367"/>
      <c r="P122" s="367"/>
      <c r="Q122" s="367">
        <f>ROUND('10波及計算'!Y131,)</f>
        <v>0</v>
      </c>
      <c r="R122" s="367"/>
      <c r="S122" s="367"/>
      <c r="T122" s="367">
        <f>ROUND('10波及計算'!Z131,)</f>
        <v>0</v>
      </c>
      <c r="U122" s="367"/>
      <c r="V122" s="367"/>
      <c r="W122" s="367">
        <f ca="1">ROUND('10波及計算'!AA131,)</f>
        <v>0</v>
      </c>
      <c r="X122" s="367"/>
      <c r="Y122" s="367"/>
      <c r="Z122" s="367">
        <f ca="1">SUM(Q122:Y122)</f>
        <v>0</v>
      </c>
      <c r="AA122" s="367"/>
      <c r="AB122" s="367"/>
      <c r="AC122" s="19" t="s">
        <v>361</v>
      </c>
    </row>
    <row r="123" spans="1:29" x14ac:dyDescent="0.2">
      <c r="A123" s="376" t="s">
        <v>392</v>
      </c>
      <c r="B123" s="376"/>
      <c r="C123" s="376"/>
      <c r="D123" s="376"/>
      <c r="E123" s="366">
        <f>ROUND('10波及計算'!U132,)</f>
        <v>0</v>
      </c>
      <c r="F123" s="366"/>
      <c r="G123" s="366"/>
      <c r="H123" s="366">
        <f>ROUND('10波及計算'!V132,)</f>
        <v>0</v>
      </c>
      <c r="I123" s="366"/>
      <c r="J123" s="366"/>
      <c r="K123" s="366">
        <f ca="1">ROUND('10波及計算'!W132,)</f>
        <v>0</v>
      </c>
      <c r="L123" s="366"/>
      <c r="M123" s="366"/>
      <c r="N123" s="366">
        <f t="shared" ref="N123:N134" ca="1" si="4">SUM(E123:M123)</f>
        <v>0</v>
      </c>
      <c r="O123" s="366"/>
      <c r="P123" s="366"/>
      <c r="Q123" s="366">
        <f>ROUND('10波及計算'!Y132,)</f>
        <v>0</v>
      </c>
      <c r="R123" s="366"/>
      <c r="S123" s="366"/>
      <c r="T123" s="366">
        <f>ROUND('10波及計算'!Z132,)</f>
        <v>0</v>
      </c>
      <c r="U123" s="366"/>
      <c r="V123" s="366"/>
      <c r="W123" s="366">
        <f ca="1">ROUND('10波及計算'!AA132,)</f>
        <v>0</v>
      </c>
      <c r="X123" s="366"/>
      <c r="Y123" s="366"/>
      <c r="Z123" s="366">
        <f t="shared" ref="Z123:Z134" ca="1" si="5">SUM(Q123:Y123)</f>
        <v>0</v>
      </c>
      <c r="AA123" s="366"/>
      <c r="AB123" s="366"/>
      <c r="AC123" s="18" t="s">
        <v>362</v>
      </c>
    </row>
    <row r="124" spans="1:29" x14ac:dyDescent="0.2">
      <c r="A124" s="377" t="s">
        <v>393</v>
      </c>
      <c r="B124" s="377"/>
      <c r="C124" s="377"/>
      <c r="D124" s="377"/>
      <c r="E124" s="365">
        <f>ROUND('10波及計算'!U133,)</f>
        <v>0</v>
      </c>
      <c r="F124" s="365"/>
      <c r="G124" s="365"/>
      <c r="H124" s="365">
        <f>ROUND('10波及計算'!V133,)</f>
        <v>0</v>
      </c>
      <c r="I124" s="365"/>
      <c r="J124" s="365"/>
      <c r="K124" s="365">
        <f ca="1">ROUND('10波及計算'!W133,)</f>
        <v>0</v>
      </c>
      <c r="L124" s="365"/>
      <c r="M124" s="365"/>
      <c r="N124" s="365">
        <f t="shared" ca="1" si="4"/>
        <v>0</v>
      </c>
      <c r="O124" s="365"/>
      <c r="P124" s="365"/>
      <c r="Q124" s="365">
        <f>ROUND('10波及計算'!Y133,)</f>
        <v>0</v>
      </c>
      <c r="R124" s="365"/>
      <c r="S124" s="365"/>
      <c r="T124" s="365">
        <f>ROUND('10波及計算'!Z133,)</f>
        <v>0</v>
      </c>
      <c r="U124" s="365"/>
      <c r="V124" s="365"/>
      <c r="W124" s="365">
        <f ca="1">ROUND('10波及計算'!AA133,)</f>
        <v>0</v>
      </c>
      <c r="X124" s="365"/>
      <c r="Y124" s="365"/>
      <c r="Z124" s="365">
        <f t="shared" ca="1" si="5"/>
        <v>0</v>
      </c>
      <c r="AA124" s="365"/>
      <c r="AB124" s="365"/>
      <c r="AC124" s="20" t="s">
        <v>405</v>
      </c>
    </row>
    <row r="125" spans="1:29" x14ac:dyDescent="0.2">
      <c r="A125" s="375" t="s">
        <v>394</v>
      </c>
      <c r="B125" s="375"/>
      <c r="C125" s="375"/>
      <c r="D125" s="375"/>
      <c r="E125" s="367">
        <f>ROUND('10波及計算'!U134,)</f>
        <v>0</v>
      </c>
      <c r="F125" s="367"/>
      <c r="G125" s="367"/>
      <c r="H125" s="367">
        <f>ROUND('10波及計算'!V134,)</f>
        <v>0</v>
      </c>
      <c r="I125" s="367"/>
      <c r="J125" s="367"/>
      <c r="K125" s="367">
        <f ca="1">ROUND('10波及計算'!W134,)</f>
        <v>0</v>
      </c>
      <c r="L125" s="367"/>
      <c r="M125" s="367"/>
      <c r="N125" s="367">
        <f t="shared" ca="1" si="4"/>
        <v>0</v>
      </c>
      <c r="O125" s="367"/>
      <c r="P125" s="367"/>
      <c r="Q125" s="367">
        <f>ROUND('10波及計算'!Y134,)</f>
        <v>0</v>
      </c>
      <c r="R125" s="367"/>
      <c r="S125" s="367"/>
      <c r="T125" s="367">
        <f>ROUND('10波及計算'!Z134,)</f>
        <v>0</v>
      </c>
      <c r="U125" s="367"/>
      <c r="V125" s="367"/>
      <c r="W125" s="367">
        <f ca="1">ROUND('10波及計算'!AA134,)</f>
        <v>0</v>
      </c>
      <c r="X125" s="367"/>
      <c r="Y125" s="367"/>
      <c r="Z125" s="367">
        <f t="shared" ca="1" si="5"/>
        <v>0</v>
      </c>
      <c r="AA125" s="367"/>
      <c r="AB125" s="367"/>
      <c r="AC125" s="19" t="s">
        <v>364</v>
      </c>
    </row>
    <row r="126" spans="1:29" x14ac:dyDescent="0.2">
      <c r="A126" s="376" t="s">
        <v>342</v>
      </c>
      <c r="B126" s="376"/>
      <c r="C126" s="376"/>
      <c r="D126" s="376"/>
      <c r="E126" s="366">
        <f>ROUND('10波及計算'!U135,)</f>
        <v>0</v>
      </c>
      <c r="F126" s="366"/>
      <c r="G126" s="366"/>
      <c r="H126" s="366">
        <f>ROUND('10波及計算'!V135,)</f>
        <v>0</v>
      </c>
      <c r="I126" s="366"/>
      <c r="J126" s="366"/>
      <c r="K126" s="366">
        <f ca="1">ROUND('10波及計算'!W135,)</f>
        <v>0</v>
      </c>
      <c r="L126" s="366"/>
      <c r="M126" s="366"/>
      <c r="N126" s="366">
        <f t="shared" ca="1" si="4"/>
        <v>0</v>
      </c>
      <c r="O126" s="366"/>
      <c r="P126" s="366"/>
      <c r="Q126" s="366">
        <f>ROUND('10波及計算'!Y135,)</f>
        <v>0</v>
      </c>
      <c r="R126" s="366"/>
      <c r="S126" s="366"/>
      <c r="T126" s="366">
        <f>ROUND('10波及計算'!Z135,)</f>
        <v>0</v>
      </c>
      <c r="U126" s="366"/>
      <c r="V126" s="366"/>
      <c r="W126" s="366">
        <f ca="1">ROUND('10波及計算'!AA135,)</f>
        <v>0</v>
      </c>
      <c r="X126" s="366"/>
      <c r="Y126" s="366"/>
      <c r="Z126" s="366">
        <f t="shared" ca="1" si="5"/>
        <v>0</v>
      </c>
      <c r="AA126" s="366"/>
      <c r="AB126" s="366"/>
      <c r="AC126" s="18" t="s">
        <v>365</v>
      </c>
    </row>
    <row r="127" spans="1:29" x14ac:dyDescent="0.2">
      <c r="A127" s="377" t="s">
        <v>343</v>
      </c>
      <c r="B127" s="377"/>
      <c r="C127" s="377"/>
      <c r="D127" s="377"/>
      <c r="E127" s="365">
        <f>ROUND('10波及計算'!U136,)</f>
        <v>0</v>
      </c>
      <c r="F127" s="365"/>
      <c r="G127" s="365"/>
      <c r="H127" s="365">
        <f>ROUND('10波及計算'!V136,)</f>
        <v>0</v>
      </c>
      <c r="I127" s="365"/>
      <c r="J127" s="365"/>
      <c r="K127" s="365">
        <f ca="1">ROUND('10波及計算'!W136,)</f>
        <v>0</v>
      </c>
      <c r="L127" s="365"/>
      <c r="M127" s="365"/>
      <c r="N127" s="365">
        <f t="shared" ca="1" si="4"/>
        <v>0</v>
      </c>
      <c r="O127" s="365"/>
      <c r="P127" s="365"/>
      <c r="Q127" s="365">
        <f>ROUND('10波及計算'!Y136,)</f>
        <v>0</v>
      </c>
      <c r="R127" s="365"/>
      <c r="S127" s="365"/>
      <c r="T127" s="365">
        <f>ROUND('10波及計算'!Z136,)</f>
        <v>0</v>
      </c>
      <c r="U127" s="365"/>
      <c r="V127" s="365"/>
      <c r="W127" s="365">
        <f ca="1">ROUND('10波及計算'!AA136,)</f>
        <v>0</v>
      </c>
      <c r="X127" s="365"/>
      <c r="Y127" s="365"/>
      <c r="Z127" s="365">
        <f t="shared" ca="1" si="5"/>
        <v>0</v>
      </c>
      <c r="AA127" s="365"/>
      <c r="AB127" s="365"/>
      <c r="AC127" s="20" t="s">
        <v>366</v>
      </c>
    </row>
    <row r="128" spans="1:29" x14ac:dyDescent="0.2">
      <c r="A128" s="375" t="s">
        <v>344</v>
      </c>
      <c r="B128" s="375"/>
      <c r="C128" s="375"/>
      <c r="D128" s="375"/>
      <c r="E128" s="367">
        <f>ROUND('10波及計算'!U137,)</f>
        <v>0</v>
      </c>
      <c r="F128" s="367"/>
      <c r="G128" s="367"/>
      <c r="H128" s="367">
        <f>ROUND('10波及計算'!V137,)</f>
        <v>0</v>
      </c>
      <c r="I128" s="367"/>
      <c r="J128" s="367"/>
      <c r="K128" s="367">
        <f ca="1">ROUND('10波及計算'!W137,)</f>
        <v>0</v>
      </c>
      <c r="L128" s="367"/>
      <c r="M128" s="367"/>
      <c r="N128" s="367">
        <f t="shared" ca="1" si="4"/>
        <v>0</v>
      </c>
      <c r="O128" s="367"/>
      <c r="P128" s="367"/>
      <c r="Q128" s="367">
        <f>ROUND('10波及計算'!Y137,)</f>
        <v>0</v>
      </c>
      <c r="R128" s="367"/>
      <c r="S128" s="367"/>
      <c r="T128" s="367">
        <f>ROUND('10波及計算'!Z137,)</f>
        <v>0</v>
      </c>
      <c r="U128" s="367"/>
      <c r="V128" s="367"/>
      <c r="W128" s="367">
        <f ca="1">ROUND('10波及計算'!AA137,)</f>
        <v>0</v>
      </c>
      <c r="X128" s="367"/>
      <c r="Y128" s="367"/>
      <c r="Z128" s="367">
        <f t="shared" ca="1" si="5"/>
        <v>0</v>
      </c>
      <c r="AA128" s="367"/>
      <c r="AB128" s="367"/>
      <c r="AC128" s="19" t="s">
        <v>367</v>
      </c>
    </row>
    <row r="129" spans="1:29" x14ac:dyDescent="0.2">
      <c r="A129" s="376" t="s">
        <v>395</v>
      </c>
      <c r="B129" s="376"/>
      <c r="C129" s="376"/>
      <c r="D129" s="376"/>
      <c r="E129" s="366">
        <f>ROUND('10波及計算'!U138,)</f>
        <v>0</v>
      </c>
      <c r="F129" s="366"/>
      <c r="G129" s="366"/>
      <c r="H129" s="366">
        <f>ROUND('10波及計算'!V138,)</f>
        <v>0</v>
      </c>
      <c r="I129" s="366"/>
      <c r="J129" s="366"/>
      <c r="K129" s="366">
        <f ca="1">ROUND('10波及計算'!W138,)</f>
        <v>0</v>
      </c>
      <c r="L129" s="366"/>
      <c r="M129" s="366"/>
      <c r="N129" s="366">
        <f t="shared" ca="1" si="4"/>
        <v>0</v>
      </c>
      <c r="O129" s="366"/>
      <c r="P129" s="366"/>
      <c r="Q129" s="366">
        <f>ROUND('10波及計算'!Y138,)</f>
        <v>0</v>
      </c>
      <c r="R129" s="366"/>
      <c r="S129" s="366"/>
      <c r="T129" s="366">
        <f>ROUND('10波及計算'!Z138,)</f>
        <v>0</v>
      </c>
      <c r="U129" s="366"/>
      <c r="V129" s="366"/>
      <c r="W129" s="366">
        <f ca="1">ROUND('10波及計算'!AA138,)</f>
        <v>0</v>
      </c>
      <c r="X129" s="366"/>
      <c r="Y129" s="366"/>
      <c r="Z129" s="366">
        <f t="shared" ca="1" si="5"/>
        <v>0</v>
      </c>
      <c r="AA129" s="366"/>
      <c r="AB129" s="366"/>
      <c r="AC129" s="18" t="s">
        <v>406</v>
      </c>
    </row>
    <row r="130" spans="1:29" x14ac:dyDescent="0.2">
      <c r="A130" s="377" t="s">
        <v>346</v>
      </c>
      <c r="B130" s="377"/>
      <c r="C130" s="377"/>
      <c r="D130" s="377"/>
      <c r="E130" s="365">
        <f>ROUND('10波及計算'!U139,)</f>
        <v>0</v>
      </c>
      <c r="F130" s="365"/>
      <c r="G130" s="365"/>
      <c r="H130" s="365">
        <f>ROUND('10波及計算'!V139,)</f>
        <v>0</v>
      </c>
      <c r="I130" s="365"/>
      <c r="J130" s="365"/>
      <c r="K130" s="365">
        <f ca="1">ROUND('10波及計算'!W139,)</f>
        <v>0</v>
      </c>
      <c r="L130" s="365"/>
      <c r="M130" s="365"/>
      <c r="N130" s="365">
        <f t="shared" ca="1" si="4"/>
        <v>0</v>
      </c>
      <c r="O130" s="365"/>
      <c r="P130" s="365"/>
      <c r="Q130" s="365">
        <f>ROUND('10波及計算'!Y139,)</f>
        <v>0</v>
      </c>
      <c r="R130" s="365"/>
      <c r="S130" s="365"/>
      <c r="T130" s="365">
        <f>ROUND('10波及計算'!Z139,)</f>
        <v>0</v>
      </c>
      <c r="U130" s="365"/>
      <c r="V130" s="365"/>
      <c r="W130" s="365">
        <f ca="1">ROUND('10波及計算'!AA139,)</f>
        <v>0</v>
      </c>
      <c r="X130" s="365"/>
      <c r="Y130" s="365"/>
      <c r="Z130" s="365">
        <f t="shared" ca="1" si="5"/>
        <v>0</v>
      </c>
      <c r="AA130" s="365"/>
      <c r="AB130" s="365"/>
      <c r="AC130" s="20" t="s">
        <v>369</v>
      </c>
    </row>
    <row r="131" spans="1:29" x14ac:dyDescent="0.2">
      <c r="A131" s="375" t="s">
        <v>347</v>
      </c>
      <c r="B131" s="375"/>
      <c r="C131" s="375"/>
      <c r="D131" s="375"/>
      <c r="E131" s="367">
        <f>ROUND('10波及計算'!U140,)</f>
        <v>0</v>
      </c>
      <c r="F131" s="367"/>
      <c r="G131" s="367"/>
      <c r="H131" s="367">
        <f>ROUND('10波及計算'!V140,)</f>
        <v>0</v>
      </c>
      <c r="I131" s="367"/>
      <c r="J131" s="367"/>
      <c r="K131" s="367">
        <f ca="1">ROUND('10波及計算'!W140,)</f>
        <v>0</v>
      </c>
      <c r="L131" s="367"/>
      <c r="M131" s="367"/>
      <c r="N131" s="367">
        <f t="shared" ca="1" si="4"/>
        <v>0</v>
      </c>
      <c r="O131" s="367"/>
      <c r="P131" s="367"/>
      <c r="Q131" s="367">
        <f>ROUND('10波及計算'!Y140,)</f>
        <v>0</v>
      </c>
      <c r="R131" s="367"/>
      <c r="S131" s="367"/>
      <c r="T131" s="367">
        <f>ROUND('10波及計算'!Z140,)</f>
        <v>0</v>
      </c>
      <c r="U131" s="367"/>
      <c r="V131" s="367"/>
      <c r="W131" s="367">
        <f ca="1">ROUND('10波及計算'!AA140,)</f>
        <v>0</v>
      </c>
      <c r="X131" s="367"/>
      <c r="Y131" s="367"/>
      <c r="Z131" s="367">
        <f t="shared" ca="1" si="5"/>
        <v>0</v>
      </c>
      <c r="AA131" s="367"/>
      <c r="AB131" s="367"/>
      <c r="AC131" s="19" t="s">
        <v>370</v>
      </c>
    </row>
    <row r="132" spans="1:29" x14ac:dyDescent="0.2">
      <c r="A132" s="376" t="s">
        <v>396</v>
      </c>
      <c r="B132" s="376"/>
      <c r="C132" s="376"/>
      <c r="D132" s="376"/>
      <c r="E132" s="366">
        <f>ROUND('10波及計算'!U141,)</f>
        <v>0</v>
      </c>
      <c r="F132" s="366"/>
      <c r="G132" s="366"/>
      <c r="H132" s="366">
        <f>ROUND('10波及計算'!V141,)</f>
        <v>0</v>
      </c>
      <c r="I132" s="366"/>
      <c r="J132" s="366"/>
      <c r="K132" s="366">
        <f ca="1">ROUND('10波及計算'!W141,)</f>
        <v>0</v>
      </c>
      <c r="L132" s="366"/>
      <c r="M132" s="366"/>
      <c r="N132" s="366">
        <f t="shared" ca="1" si="4"/>
        <v>0</v>
      </c>
      <c r="O132" s="366"/>
      <c r="P132" s="366"/>
      <c r="Q132" s="366">
        <f>ROUND('10波及計算'!Y141,)</f>
        <v>0</v>
      </c>
      <c r="R132" s="366"/>
      <c r="S132" s="366"/>
      <c r="T132" s="366">
        <f>ROUND('10波及計算'!Z141,)</f>
        <v>0</v>
      </c>
      <c r="U132" s="366"/>
      <c r="V132" s="366"/>
      <c r="W132" s="366">
        <f ca="1">ROUND('10波及計算'!AA141,)</f>
        <v>0</v>
      </c>
      <c r="X132" s="366"/>
      <c r="Y132" s="366"/>
      <c r="Z132" s="366">
        <f t="shared" ca="1" si="5"/>
        <v>0</v>
      </c>
      <c r="AA132" s="366"/>
      <c r="AB132" s="366"/>
      <c r="AC132" s="18" t="s">
        <v>371</v>
      </c>
    </row>
    <row r="133" spans="1:29" x14ac:dyDescent="0.2">
      <c r="A133" s="376" t="s">
        <v>349</v>
      </c>
      <c r="B133" s="376"/>
      <c r="C133" s="376"/>
      <c r="D133" s="376"/>
      <c r="E133" s="366">
        <f>ROUND('10波及計算'!U142,)</f>
        <v>0</v>
      </c>
      <c r="F133" s="366"/>
      <c r="G133" s="366"/>
      <c r="H133" s="366">
        <f>ROUND('10波及計算'!V142,)</f>
        <v>0</v>
      </c>
      <c r="I133" s="366"/>
      <c r="J133" s="366"/>
      <c r="K133" s="366">
        <f ca="1">ROUND('10波及計算'!W142,)</f>
        <v>0</v>
      </c>
      <c r="L133" s="366"/>
      <c r="M133" s="366"/>
      <c r="N133" s="366">
        <f t="shared" ca="1" si="4"/>
        <v>0</v>
      </c>
      <c r="O133" s="366"/>
      <c r="P133" s="366"/>
      <c r="Q133" s="366">
        <f>ROUND('10波及計算'!Y142,)</f>
        <v>0</v>
      </c>
      <c r="R133" s="366"/>
      <c r="S133" s="366"/>
      <c r="T133" s="366">
        <f>ROUND('10波及計算'!Z142,)</f>
        <v>0</v>
      </c>
      <c r="U133" s="366"/>
      <c r="V133" s="366"/>
      <c r="W133" s="366">
        <f ca="1">ROUND('10波及計算'!AA142,)</f>
        <v>0</v>
      </c>
      <c r="X133" s="366"/>
      <c r="Y133" s="366"/>
      <c r="Z133" s="366">
        <f t="shared" ca="1" si="5"/>
        <v>0</v>
      </c>
      <c r="AA133" s="366"/>
      <c r="AB133" s="366"/>
      <c r="AC133" s="18" t="s">
        <v>372</v>
      </c>
    </row>
    <row r="134" spans="1:29" x14ac:dyDescent="0.2">
      <c r="A134" s="377" t="s">
        <v>350</v>
      </c>
      <c r="B134" s="377"/>
      <c r="C134" s="377"/>
      <c r="D134" s="377"/>
      <c r="E134" s="365">
        <f>ROUND('10波及計算'!U143,)</f>
        <v>0</v>
      </c>
      <c r="F134" s="365"/>
      <c r="G134" s="365"/>
      <c r="H134" s="365">
        <f>ROUND('10波及計算'!V143,)</f>
        <v>0</v>
      </c>
      <c r="I134" s="365"/>
      <c r="J134" s="365"/>
      <c r="K134" s="365">
        <f ca="1">ROUND('10波及計算'!W143,)</f>
        <v>0</v>
      </c>
      <c r="L134" s="365"/>
      <c r="M134" s="365"/>
      <c r="N134" s="365">
        <f t="shared" ca="1" si="4"/>
        <v>0</v>
      </c>
      <c r="O134" s="365"/>
      <c r="P134" s="365"/>
      <c r="Q134" s="365">
        <f>ROUND('10波及計算'!Y143,)</f>
        <v>0</v>
      </c>
      <c r="R134" s="365"/>
      <c r="S134" s="365"/>
      <c r="T134" s="365">
        <f>ROUND('10波及計算'!Z143,)</f>
        <v>0</v>
      </c>
      <c r="U134" s="365"/>
      <c r="V134" s="365"/>
      <c r="W134" s="365">
        <f ca="1">ROUND('10波及計算'!AA143,)</f>
        <v>0</v>
      </c>
      <c r="X134" s="365"/>
      <c r="Y134" s="365"/>
      <c r="Z134" s="365">
        <f t="shared" ca="1" si="5"/>
        <v>0</v>
      </c>
      <c r="AA134" s="365"/>
      <c r="AB134" s="365"/>
      <c r="AC134" s="20" t="s">
        <v>373</v>
      </c>
    </row>
    <row r="135" spans="1:29" x14ac:dyDescent="0.2">
      <c r="A135" s="377" t="s">
        <v>397</v>
      </c>
      <c r="B135" s="377"/>
      <c r="C135" s="377"/>
      <c r="D135" s="377"/>
      <c r="E135" s="365">
        <f>SUM(E122:G134)</f>
        <v>0</v>
      </c>
      <c r="F135" s="365"/>
      <c r="G135" s="365"/>
      <c r="H135" s="365">
        <f>SUM(H122:J134)</f>
        <v>0</v>
      </c>
      <c r="I135" s="365"/>
      <c r="J135" s="365"/>
      <c r="K135" s="365">
        <f ca="1">SUM(K122:M134)</f>
        <v>0</v>
      </c>
      <c r="L135" s="365"/>
      <c r="M135" s="365"/>
      <c r="N135" s="365">
        <f ca="1">SUM(N122:P134)</f>
        <v>0</v>
      </c>
      <c r="O135" s="365"/>
      <c r="P135" s="365"/>
      <c r="Q135" s="365">
        <f>SUM(Q122:S134)</f>
        <v>0</v>
      </c>
      <c r="R135" s="365"/>
      <c r="S135" s="365"/>
      <c r="T135" s="365">
        <f>SUM(T122:V134)</f>
        <v>0</v>
      </c>
      <c r="U135" s="365"/>
      <c r="V135" s="365"/>
      <c r="W135" s="365">
        <f ca="1">SUM(W122:Y134)</f>
        <v>0</v>
      </c>
      <c r="X135" s="365"/>
      <c r="Y135" s="365"/>
      <c r="Z135" s="365">
        <f ca="1">SUM(Z122:AB134)</f>
        <v>0</v>
      </c>
      <c r="AA135" s="365"/>
      <c r="AB135" s="365"/>
      <c r="AC135" s="20" t="s">
        <v>407</v>
      </c>
    </row>
    <row r="136" spans="1:29" x14ac:dyDescent="0.2">
      <c r="A136" s="17" t="s">
        <v>433</v>
      </c>
      <c r="B136" s="14"/>
      <c r="C136" s="14"/>
      <c r="D136" s="14"/>
    </row>
    <row r="137" spans="1:29" x14ac:dyDescent="0.2">
      <c r="A137" s="64" t="s">
        <v>498</v>
      </c>
      <c r="B137" s="14"/>
      <c r="C137" s="14"/>
      <c r="D137" s="14"/>
    </row>
    <row r="141" spans="1:29" x14ac:dyDescent="0.2">
      <c r="B141" s="12" t="s">
        <v>505</v>
      </c>
      <c r="C141" s="118">
        <f ca="1">N135</f>
        <v>0</v>
      </c>
      <c r="D141" s="12" t="e">
        <f ca="1">C141/C$141*100</f>
        <v>#DIV/0!</v>
      </c>
    </row>
    <row r="142" spans="1:29" ht="13.5" customHeight="1" x14ac:dyDescent="0.2">
      <c r="B142" s="119" t="s">
        <v>507</v>
      </c>
      <c r="C142" s="118">
        <f ca="1">Z135</f>
        <v>0</v>
      </c>
      <c r="D142" s="12" t="e">
        <f t="shared" ref="D142:D143" ca="1" si="6">C142/C$141*100</f>
        <v>#DIV/0!</v>
      </c>
      <c r="E142" s="12" t="s">
        <v>509</v>
      </c>
    </row>
    <row r="143" spans="1:29" x14ac:dyDescent="0.2">
      <c r="B143" s="12" t="s">
        <v>508</v>
      </c>
      <c r="C143" s="118">
        <f ca="1">C141-C142</f>
        <v>0</v>
      </c>
      <c r="D143" s="12" t="e">
        <f t="shared" ca="1" si="6"/>
        <v>#DIV/0!</v>
      </c>
      <c r="E143" s="12" t="s">
        <v>510</v>
      </c>
    </row>
    <row r="159" spans="2:4" x14ac:dyDescent="0.2">
      <c r="C159" s="12" t="s">
        <v>505</v>
      </c>
      <c r="D159" s="12" t="s">
        <v>506</v>
      </c>
    </row>
    <row r="160" spans="2:4" x14ac:dyDescent="0.2">
      <c r="B160" s="12" t="s">
        <v>361</v>
      </c>
      <c r="C160" s="118">
        <f ca="1">N122</f>
        <v>0</v>
      </c>
      <c r="D160" s="118">
        <f ca="1">Z122</f>
        <v>0</v>
      </c>
    </row>
    <row r="161" spans="2:4" x14ac:dyDescent="0.2">
      <c r="B161" s="12" t="s">
        <v>362</v>
      </c>
      <c r="C161" s="118">
        <f t="shared" ref="C161:C172" ca="1" si="7">N123</f>
        <v>0</v>
      </c>
      <c r="D161" s="118">
        <f t="shared" ref="D161:D172" ca="1" si="8">Z123</f>
        <v>0</v>
      </c>
    </row>
    <row r="162" spans="2:4" x14ac:dyDescent="0.2">
      <c r="B162" s="12" t="s">
        <v>405</v>
      </c>
      <c r="C162" s="118">
        <f t="shared" ca="1" si="7"/>
        <v>0</v>
      </c>
      <c r="D162" s="118">
        <f t="shared" ca="1" si="8"/>
        <v>0</v>
      </c>
    </row>
    <row r="163" spans="2:4" x14ac:dyDescent="0.2">
      <c r="B163" s="12" t="s">
        <v>364</v>
      </c>
      <c r="C163" s="118">
        <f t="shared" ca="1" si="7"/>
        <v>0</v>
      </c>
      <c r="D163" s="118">
        <f t="shared" ca="1" si="8"/>
        <v>0</v>
      </c>
    </row>
    <row r="164" spans="2:4" x14ac:dyDescent="0.2">
      <c r="B164" s="12" t="s">
        <v>365</v>
      </c>
      <c r="C164" s="118">
        <f t="shared" ca="1" si="7"/>
        <v>0</v>
      </c>
      <c r="D164" s="118">
        <f t="shared" ca="1" si="8"/>
        <v>0</v>
      </c>
    </row>
    <row r="165" spans="2:4" x14ac:dyDescent="0.2">
      <c r="B165" s="12" t="s">
        <v>366</v>
      </c>
      <c r="C165" s="118">
        <f t="shared" ca="1" si="7"/>
        <v>0</v>
      </c>
      <c r="D165" s="118">
        <f t="shared" ca="1" si="8"/>
        <v>0</v>
      </c>
    </row>
    <row r="166" spans="2:4" x14ac:dyDescent="0.2">
      <c r="B166" s="12" t="s">
        <v>367</v>
      </c>
      <c r="C166" s="118">
        <f t="shared" ca="1" si="7"/>
        <v>0</v>
      </c>
      <c r="D166" s="118">
        <f t="shared" ca="1" si="8"/>
        <v>0</v>
      </c>
    </row>
    <row r="167" spans="2:4" x14ac:dyDescent="0.2">
      <c r="B167" s="12" t="s">
        <v>406</v>
      </c>
      <c r="C167" s="118">
        <f t="shared" ca="1" si="7"/>
        <v>0</v>
      </c>
      <c r="D167" s="118">
        <f t="shared" ca="1" si="8"/>
        <v>0</v>
      </c>
    </row>
    <row r="168" spans="2:4" x14ac:dyDescent="0.2">
      <c r="B168" s="12" t="s">
        <v>369</v>
      </c>
      <c r="C168" s="118">
        <f t="shared" ca="1" si="7"/>
        <v>0</v>
      </c>
      <c r="D168" s="118">
        <f t="shared" ca="1" si="8"/>
        <v>0</v>
      </c>
    </row>
    <row r="169" spans="2:4" x14ac:dyDescent="0.2">
      <c r="B169" s="12" t="s">
        <v>370</v>
      </c>
      <c r="C169" s="118">
        <f t="shared" ca="1" si="7"/>
        <v>0</v>
      </c>
      <c r="D169" s="118">
        <f t="shared" ca="1" si="8"/>
        <v>0</v>
      </c>
    </row>
    <row r="170" spans="2:4" x14ac:dyDescent="0.2">
      <c r="B170" s="12" t="s">
        <v>371</v>
      </c>
      <c r="C170" s="118">
        <f t="shared" ca="1" si="7"/>
        <v>0</v>
      </c>
      <c r="D170" s="118">
        <f t="shared" ca="1" si="8"/>
        <v>0</v>
      </c>
    </row>
    <row r="171" spans="2:4" x14ac:dyDescent="0.2">
      <c r="B171" s="12" t="s">
        <v>504</v>
      </c>
      <c r="C171" s="118">
        <f t="shared" ca="1" si="7"/>
        <v>0</v>
      </c>
      <c r="D171" s="118">
        <f t="shared" ca="1" si="8"/>
        <v>0</v>
      </c>
    </row>
    <row r="172" spans="2:4" x14ac:dyDescent="0.2">
      <c r="B172" s="12" t="s">
        <v>373</v>
      </c>
      <c r="C172" s="118">
        <f t="shared" ca="1" si="7"/>
        <v>0</v>
      </c>
      <c r="D172" s="118">
        <f t="shared" ca="1" si="8"/>
        <v>0</v>
      </c>
    </row>
    <row r="181" spans="2:3" x14ac:dyDescent="0.2">
      <c r="B181" s="12" t="s">
        <v>749</v>
      </c>
    </row>
    <row r="183" spans="2:3" x14ac:dyDescent="0.2">
      <c r="B183" s="12" t="s">
        <v>382</v>
      </c>
    </row>
    <row r="184" spans="2:3" x14ac:dyDescent="0.2">
      <c r="C184" s="128" t="s">
        <v>537</v>
      </c>
    </row>
    <row r="185" spans="2:3" x14ac:dyDescent="0.2">
      <c r="C185" s="12" t="s">
        <v>381</v>
      </c>
    </row>
    <row r="187" spans="2:3" x14ac:dyDescent="0.2">
      <c r="B187" s="12" t="s">
        <v>383</v>
      </c>
    </row>
    <row r="189" spans="2:3" x14ac:dyDescent="0.2">
      <c r="B189" s="12" t="s">
        <v>385</v>
      </c>
    </row>
    <row r="190" spans="2:3" x14ac:dyDescent="0.2">
      <c r="C190" s="12" t="s">
        <v>429</v>
      </c>
    </row>
    <row r="191" spans="2:3" x14ac:dyDescent="0.2">
      <c r="C191" s="12" t="s">
        <v>430</v>
      </c>
    </row>
    <row r="193" spans="2:3" x14ac:dyDescent="0.2">
      <c r="B193" s="12" t="s">
        <v>431</v>
      </c>
    </row>
    <row r="194" spans="2:3" x14ac:dyDescent="0.2">
      <c r="B194" s="12" t="s">
        <v>552</v>
      </c>
    </row>
    <row r="195" spans="2:3" x14ac:dyDescent="0.2">
      <c r="B195" s="12" t="s">
        <v>432</v>
      </c>
    </row>
    <row r="197" spans="2:3" x14ac:dyDescent="0.2">
      <c r="B197" s="12" t="s">
        <v>553</v>
      </c>
    </row>
    <row r="198" spans="2:3" x14ac:dyDescent="0.2">
      <c r="B198" s="12" t="s">
        <v>554</v>
      </c>
    </row>
    <row r="199" spans="2:3" x14ac:dyDescent="0.2">
      <c r="B199" s="12" t="s">
        <v>387</v>
      </c>
      <c r="C199" s="12" t="s">
        <v>540</v>
      </c>
    </row>
    <row r="201" spans="2:3" x14ac:dyDescent="0.2">
      <c r="B201" s="12" t="s">
        <v>384</v>
      </c>
    </row>
    <row r="202" spans="2:3" x14ac:dyDescent="0.2">
      <c r="C202" s="12" t="s">
        <v>386</v>
      </c>
    </row>
    <row r="210" spans="2:2" x14ac:dyDescent="0.2">
      <c r="B210" s="12" t="s">
        <v>420</v>
      </c>
    </row>
    <row r="211" spans="2:2" x14ac:dyDescent="0.2">
      <c r="B211" s="12" t="s">
        <v>421</v>
      </c>
    </row>
    <row r="213" spans="2:2" x14ac:dyDescent="0.2">
      <c r="B213" s="12" t="s">
        <v>422</v>
      </c>
    </row>
    <row r="214" spans="2:2" x14ac:dyDescent="0.2">
      <c r="B214" s="12" t="s">
        <v>423</v>
      </c>
    </row>
    <row r="215" spans="2:2" x14ac:dyDescent="0.2">
      <c r="B215" s="12" t="s">
        <v>424</v>
      </c>
    </row>
    <row r="216" spans="2:2" x14ac:dyDescent="0.2">
      <c r="B216" s="12" t="s">
        <v>425</v>
      </c>
    </row>
    <row r="217" spans="2:2" x14ac:dyDescent="0.2">
      <c r="B217" s="12" t="s">
        <v>426</v>
      </c>
    </row>
    <row r="218" spans="2:2" x14ac:dyDescent="0.2">
      <c r="B218" s="12" t="s">
        <v>427</v>
      </c>
    </row>
    <row r="219" spans="2:2" x14ac:dyDescent="0.2">
      <c r="B219" s="12" t="s">
        <v>428</v>
      </c>
    </row>
  </sheetData>
  <mergeCells count="294">
    <mergeCell ref="A67:D67"/>
    <mergeCell ref="A66:D66"/>
    <mergeCell ref="A65:D65"/>
    <mergeCell ref="A64:D64"/>
    <mergeCell ref="A63:D63"/>
    <mergeCell ref="A62:D62"/>
    <mergeCell ref="Q58:T59"/>
    <mergeCell ref="U58:X59"/>
    <mergeCell ref="A57:D59"/>
    <mergeCell ref="E58:H59"/>
    <mergeCell ref="I57:X57"/>
    <mergeCell ref="E57:H57"/>
    <mergeCell ref="I58:L59"/>
    <mergeCell ref="A61:D61"/>
    <mergeCell ref="A60:D60"/>
    <mergeCell ref="I61:L61"/>
    <mergeCell ref="M61:P61"/>
    <mergeCell ref="Q61:T61"/>
    <mergeCell ref="U61:X61"/>
    <mergeCell ref="I65:L65"/>
    <mergeCell ref="M65:P65"/>
    <mergeCell ref="Q65:T65"/>
    <mergeCell ref="U65:X65"/>
    <mergeCell ref="A134:D134"/>
    <mergeCell ref="A135:D135"/>
    <mergeCell ref="AG57:AG59"/>
    <mergeCell ref="E60:H60"/>
    <mergeCell ref="E61:H61"/>
    <mergeCell ref="E62:H62"/>
    <mergeCell ref="E63:H63"/>
    <mergeCell ref="A125:D125"/>
    <mergeCell ref="A126:D126"/>
    <mergeCell ref="A127:D127"/>
    <mergeCell ref="A128:D128"/>
    <mergeCell ref="A129:D129"/>
    <mergeCell ref="A130:D130"/>
    <mergeCell ref="Y57:AB59"/>
    <mergeCell ref="AC57:AF59"/>
    <mergeCell ref="A119:D121"/>
    <mergeCell ref="A122:D122"/>
    <mergeCell ref="A123:D123"/>
    <mergeCell ref="A124:D124"/>
    <mergeCell ref="E64:H64"/>
    <mergeCell ref="E65:H65"/>
    <mergeCell ref="E66:H66"/>
    <mergeCell ref="E67:H67"/>
    <mergeCell ref="M58:P59"/>
    <mergeCell ref="E68:H68"/>
    <mergeCell ref="E69:H69"/>
    <mergeCell ref="E70:H70"/>
    <mergeCell ref="E71:H71"/>
    <mergeCell ref="E72:H72"/>
    <mergeCell ref="E73:H73"/>
    <mergeCell ref="A131:D131"/>
    <mergeCell ref="A132:D132"/>
    <mergeCell ref="A133:D133"/>
    <mergeCell ref="A73:D73"/>
    <mergeCell ref="A72:D72"/>
    <mergeCell ref="A71:D71"/>
    <mergeCell ref="A70:D70"/>
    <mergeCell ref="A69:D69"/>
    <mergeCell ref="A68:D68"/>
    <mergeCell ref="E120:G121"/>
    <mergeCell ref="H120:J121"/>
    <mergeCell ref="E123:G123"/>
    <mergeCell ref="H123:J123"/>
    <mergeCell ref="I69:L69"/>
    <mergeCell ref="I71:L71"/>
    <mergeCell ref="I73:L73"/>
    <mergeCell ref="K120:M121"/>
    <mergeCell ref="K123:M123"/>
    <mergeCell ref="Y61:AB61"/>
    <mergeCell ref="AC61:AF61"/>
    <mergeCell ref="I60:L60"/>
    <mergeCell ref="M60:P60"/>
    <mergeCell ref="Q60:T60"/>
    <mergeCell ref="U60:X60"/>
    <mergeCell ref="Y60:AB60"/>
    <mergeCell ref="AC60:AF60"/>
    <mergeCell ref="I63:L63"/>
    <mergeCell ref="M63:P63"/>
    <mergeCell ref="Q63:T63"/>
    <mergeCell ref="U63:X63"/>
    <mergeCell ref="Y63:AB63"/>
    <mergeCell ref="AC63:AF63"/>
    <mergeCell ref="I62:L62"/>
    <mergeCell ref="M62:P62"/>
    <mergeCell ref="Q62:T62"/>
    <mergeCell ref="U62:X62"/>
    <mergeCell ref="Y62:AB62"/>
    <mergeCell ref="AC62:AF62"/>
    <mergeCell ref="Y65:AB65"/>
    <mergeCell ref="AC65:AF65"/>
    <mergeCell ref="I64:L64"/>
    <mergeCell ref="M64:P64"/>
    <mergeCell ref="Q64:T64"/>
    <mergeCell ref="U64:X64"/>
    <mergeCell ref="Y64:AB64"/>
    <mergeCell ref="AC64:AF64"/>
    <mergeCell ref="I67:L67"/>
    <mergeCell ref="M67:P67"/>
    <mergeCell ref="Q67:T67"/>
    <mergeCell ref="U67:X67"/>
    <mergeCell ref="Y67:AB67"/>
    <mergeCell ref="AC67:AF67"/>
    <mergeCell ref="I66:L66"/>
    <mergeCell ref="M66:P66"/>
    <mergeCell ref="Q66:T66"/>
    <mergeCell ref="U66:X66"/>
    <mergeCell ref="Y66:AB66"/>
    <mergeCell ref="AC66:AF66"/>
    <mergeCell ref="M69:P69"/>
    <mergeCell ref="Q69:T69"/>
    <mergeCell ref="U69:X69"/>
    <mergeCell ref="Y69:AB69"/>
    <mergeCell ref="AC69:AF69"/>
    <mergeCell ref="I68:L68"/>
    <mergeCell ref="M68:P68"/>
    <mergeCell ref="Q68:T68"/>
    <mergeCell ref="U68:X68"/>
    <mergeCell ref="Y68:AB68"/>
    <mergeCell ref="AC68:AF68"/>
    <mergeCell ref="M71:P71"/>
    <mergeCell ref="Q71:T71"/>
    <mergeCell ref="U71:X71"/>
    <mergeCell ref="Y71:AB71"/>
    <mergeCell ref="AC71:AF71"/>
    <mergeCell ref="I70:L70"/>
    <mergeCell ref="M70:P70"/>
    <mergeCell ref="Q70:T70"/>
    <mergeCell ref="U70:X70"/>
    <mergeCell ref="Y70:AB70"/>
    <mergeCell ref="AC70:AF70"/>
    <mergeCell ref="M73:P73"/>
    <mergeCell ref="Q73:T73"/>
    <mergeCell ref="U73:X73"/>
    <mergeCell ref="Y73:AB73"/>
    <mergeCell ref="AC73:AF73"/>
    <mergeCell ref="I72:L72"/>
    <mergeCell ref="M72:P72"/>
    <mergeCell ref="Q72:T72"/>
    <mergeCell ref="U72:X72"/>
    <mergeCell ref="Y72:AB72"/>
    <mergeCell ref="AC72:AF72"/>
    <mergeCell ref="N120:P121"/>
    <mergeCell ref="E119:P119"/>
    <mergeCell ref="Q119:AB119"/>
    <mergeCell ref="Q120:S121"/>
    <mergeCell ref="T120:V121"/>
    <mergeCell ref="W120:Y121"/>
    <mergeCell ref="Z120:AB121"/>
    <mergeCell ref="W122:Y122"/>
    <mergeCell ref="Z122:AB122"/>
    <mergeCell ref="N123:P123"/>
    <mergeCell ref="Q123:S123"/>
    <mergeCell ref="T123:V123"/>
    <mergeCell ref="W123:Y123"/>
    <mergeCell ref="Z123:AB123"/>
    <mergeCell ref="E122:G122"/>
    <mergeCell ref="H122:J122"/>
    <mergeCell ref="K122:M122"/>
    <mergeCell ref="N122:P122"/>
    <mergeCell ref="Q122:S122"/>
    <mergeCell ref="T122:V122"/>
    <mergeCell ref="W124:Y124"/>
    <mergeCell ref="Z124:AB124"/>
    <mergeCell ref="E125:G125"/>
    <mergeCell ref="H125:J125"/>
    <mergeCell ref="K125:M125"/>
    <mergeCell ref="N125:P125"/>
    <mergeCell ref="Q125:S125"/>
    <mergeCell ref="T125:V125"/>
    <mergeCell ref="W125:Y125"/>
    <mergeCell ref="Z125:AB125"/>
    <mergeCell ref="E124:G124"/>
    <mergeCell ref="H124:J124"/>
    <mergeCell ref="K124:M124"/>
    <mergeCell ref="N124:P124"/>
    <mergeCell ref="Q124:S124"/>
    <mergeCell ref="T124:V124"/>
    <mergeCell ref="W126:Y126"/>
    <mergeCell ref="Z126:AB126"/>
    <mergeCell ref="E127:G127"/>
    <mergeCell ref="H127:J127"/>
    <mergeCell ref="K127:M127"/>
    <mergeCell ref="N127:P127"/>
    <mergeCell ref="Q127:S127"/>
    <mergeCell ref="T127:V127"/>
    <mergeCell ref="W127:Y127"/>
    <mergeCell ref="Z127:AB127"/>
    <mergeCell ref="E126:G126"/>
    <mergeCell ref="H126:J126"/>
    <mergeCell ref="K126:M126"/>
    <mergeCell ref="N126:P126"/>
    <mergeCell ref="Q126:S126"/>
    <mergeCell ref="T126:V126"/>
    <mergeCell ref="W128:Y128"/>
    <mergeCell ref="Z128:AB128"/>
    <mergeCell ref="E129:G129"/>
    <mergeCell ref="H129:J129"/>
    <mergeCell ref="K129:M129"/>
    <mergeCell ref="N129:P129"/>
    <mergeCell ref="Q129:S129"/>
    <mergeCell ref="T129:V129"/>
    <mergeCell ref="W129:Y129"/>
    <mergeCell ref="Z129:AB129"/>
    <mergeCell ref="E128:G128"/>
    <mergeCell ref="H128:J128"/>
    <mergeCell ref="K128:M128"/>
    <mergeCell ref="N128:P128"/>
    <mergeCell ref="Q128:S128"/>
    <mergeCell ref="T128:V128"/>
    <mergeCell ref="W130:Y130"/>
    <mergeCell ref="Z130:AB130"/>
    <mergeCell ref="E131:G131"/>
    <mergeCell ref="H131:J131"/>
    <mergeCell ref="K131:M131"/>
    <mergeCell ref="N131:P131"/>
    <mergeCell ref="Q131:S131"/>
    <mergeCell ref="T131:V131"/>
    <mergeCell ref="W131:Y131"/>
    <mergeCell ref="Z131:AB131"/>
    <mergeCell ref="E130:G130"/>
    <mergeCell ref="H130:J130"/>
    <mergeCell ref="K130:M130"/>
    <mergeCell ref="N130:P130"/>
    <mergeCell ref="Q130:S130"/>
    <mergeCell ref="T130:V130"/>
    <mergeCell ref="K133:M133"/>
    <mergeCell ref="N133:P133"/>
    <mergeCell ref="Q133:S133"/>
    <mergeCell ref="T133:V133"/>
    <mergeCell ref="W133:Y133"/>
    <mergeCell ref="Z133:AB133"/>
    <mergeCell ref="E132:G132"/>
    <mergeCell ref="H132:J132"/>
    <mergeCell ref="K132:M132"/>
    <mergeCell ref="N132:P132"/>
    <mergeCell ref="Q132:S132"/>
    <mergeCell ref="T132:V132"/>
    <mergeCell ref="B34:G34"/>
    <mergeCell ref="AC119:AC121"/>
    <mergeCell ref="M34:Q34"/>
    <mergeCell ref="AB34:AF34"/>
    <mergeCell ref="W134:Y134"/>
    <mergeCell ref="Z134:AB134"/>
    <mergeCell ref="E135:G135"/>
    <mergeCell ref="H135:J135"/>
    <mergeCell ref="K135:M135"/>
    <mergeCell ref="N135:P135"/>
    <mergeCell ref="Q135:S135"/>
    <mergeCell ref="T135:V135"/>
    <mergeCell ref="W135:Y135"/>
    <mergeCell ref="Z135:AB135"/>
    <mergeCell ref="E134:G134"/>
    <mergeCell ref="H134:J134"/>
    <mergeCell ref="K134:M134"/>
    <mergeCell ref="N134:P134"/>
    <mergeCell ref="Q134:S134"/>
    <mergeCell ref="T134:V134"/>
    <mergeCell ref="W132:Y132"/>
    <mergeCell ref="Z132:AB132"/>
    <mergeCell ref="E133:G133"/>
    <mergeCell ref="H133:J133"/>
    <mergeCell ref="B38:G38"/>
    <mergeCell ref="B37:G37"/>
    <mergeCell ref="B36:G36"/>
    <mergeCell ref="B35:G35"/>
    <mergeCell ref="W35:AA35"/>
    <mergeCell ref="R36:V36"/>
    <mergeCell ref="W36:AA36"/>
    <mergeCell ref="R37:V37"/>
    <mergeCell ref="W37:AA37"/>
    <mergeCell ref="R38:V38"/>
    <mergeCell ref="W38:AA38"/>
    <mergeCell ref="M35:Q35"/>
    <mergeCell ref="M36:Q36"/>
    <mergeCell ref="M37:Q37"/>
    <mergeCell ref="M38:Q38"/>
    <mergeCell ref="R35:V35"/>
    <mergeCell ref="O29:S29"/>
    <mergeCell ref="O28:S28"/>
    <mergeCell ref="O27:S27"/>
    <mergeCell ref="H35:L35"/>
    <mergeCell ref="H36:L36"/>
    <mergeCell ref="H37:L37"/>
    <mergeCell ref="H38:L38"/>
    <mergeCell ref="W34:AA34"/>
    <mergeCell ref="AB35:AF35"/>
    <mergeCell ref="AB36:AF36"/>
    <mergeCell ref="AB37:AF37"/>
    <mergeCell ref="AB38:AF38"/>
    <mergeCell ref="R34:V34"/>
    <mergeCell ref="H34:L34"/>
  </mergeCells>
  <phoneticPr fontId="4"/>
  <pageMargins left="0.59055118110236227" right="0.59055118110236227" top="0.59055118110236227" bottom="0.39370078740157483" header="0" footer="0"/>
  <pageSetup paperSize="9" scale="99" orientation="portrait" r:id="rId1"/>
  <headerFooter>
    <oddFooter>&amp;C&amp;P／&amp;N&amp;R&amp;F／&amp;A</oddFooter>
  </headerFooter>
  <rowBreaks count="2" manualBreakCount="2">
    <brk id="51" max="32" man="1"/>
    <brk id="176" max="3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AN78"/>
  <sheetViews>
    <sheetView view="pageBreakPreview" zoomScale="85" zoomScaleNormal="85" zoomScaleSheetLayoutView="85" workbookViewId="0">
      <selection activeCell="AO13" sqref="AO13"/>
    </sheetView>
  </sheetViews>
  <sheetFormatPr defaultColWidth="9" defaultRowHeight="13" x14ac:dyDescent="0.2"/>
  <cols>
    <col min="1" max="44" width="2.7265625" style="12" customWidth="1"/>
    <col min="45" max="16384" width="9" style="12"/>
  </cols>
  <sheetData>
    <row r="4" spans="2:32" ht="9.75" customHeight="1" x14ac:dyDescent="0.2"/>
    <row r="5" spans="2:32" s="17" customFormat="1" ht="12" x14ac:dyDescent="0.2">
      <c r="AF5" s="23" t="s">
        <v>211</v>
      </c>
    </row>
    <row r="6" spans="2:32" s="17" customFormat="1" ht="9" customHeight="1" x14ac:dyDescent="0.2"/>
    <row r="7" spans="2:32" s="17" customFormat="1" ht="12.75" customHeight="1" thickBot="1" x14ac:dyDescent="0.25">
      <c r="B7" s="24" t="s">
        <v>447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</row>
    <row r="8" spans="2:32" s="17" customFormat="1" ht="12.75" customHeight="1" thickTop="1" x14ac:dyDescent="0.2">
      <c r="B8" s="25"/>
      <c r="C8" s="382" t="s">
        <v>513</v>
      </c>
      <c r="D8" s="383"/>
      <c r="E8" s="383"/>
      <c r="F8" s="383"/>
      <c r="G8" s="383"/>
      <c r="H8" s="383"/>
      <c r="I8" s="383"/>
      <c r="J8" s="384"/>
      <c r="K8" s="388">
        <f>ROUND('10波及計算'!C112,)</f>
        <v>0</v>
      </c>
      <c r="L8" s="389"/>
      <c r="M8" s="389"/>
      <c r="N8" s="390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2:32" s="17" customFormat="1" ht="12.75" customHeight="1" thickBot="1" x14ac:dyDescent="0.25">
      <c r="B9" s="25"/>
      <c r="C9" s="385"/>
      <c r="D9" s="386"/>
      <c r="E9" s="386"/>
      <c r="F9" s="386"/>
      <c r="G9" s="386"/>
      <c r="H9" s="386"/>
      <c r="I9" s="386"/>
      <c r="J9" s="387"/>
      <c r="K9" s="391"/>
      <c r="L9" s="392"/>
      <c r="M9" s="392"/>
      <c r="N9" s="393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</row>
    <row r="10" spans="2:32" s="17" customFormat="1" ht="12.75" customHeight="1" thickTop="1" thickBot="1" x14ac:dyDescent="0.25"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</row>
    <row r="11" spans="2:32" s="17" customFormat="1" ht="12.75" customHeight="1" thickTop="1" x14ac:dyDescent="0.2">
      <c r="B11" s="25"/>
      <c r="C11" s="400" t="s">
        <v>449</v>
      </c>
      <c r="D11" s="401"/>
      <c r="E11" s="401"/>
      <c r="F11" s="402"/>
      <c r="G11" s="25"/>
      <c r="H11" s="25"/>
      <c r="I11" s="25"/>
      <c r="J11" s="25"/>
      <c r="K11" s="25"/>
      <c r="L11" s="25"/>
      <c r="M11" s="25"/>
      <c r="N11" s="25"/>
      <c r="O11" s="25"/>
      <c r="P11" s="394" t="s">
        <v>520</v>
      </c>
      <c r="Q11" s="395"/>
      <c r="R11" s="395"/>
      <c r="S11" s="396"/>
      <c r="T11" s="25"/>
      <c r="U11" s="447" t="s">
        <v>522</v>
      </c>
      <c r="V11" s="448"/>
      <c r="W11" s="448"/>
      <c r="X11" s="448"/>
      <c r="Y11" s="448"/>
      <c r="Z11" s="448"/>
      <c r="AA11" s="448"/>
      <c r="AB11" s="448"/>
      <c r="AC11" s="448"/>
      <c r="AD11" s="449"/>
    </row>
    <row r="12" spans="2:32" s="17" customFormat="1" ht="12.75" customHeight="1" thickBot="1" x14ac:dyDescent="0.25"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397"/>
      <c r="Q12" s="398"/>
      <c r="R12" s="398"/>
      <c r="S12" s="399"/>
      <c r="U12" s="454">
        <f>ROUND('10波及計算'!L112,)</f>
        <v>0</v>
      </c>
      <c r="V12" s="455"/>
      <c r="W12" s="455"/>
      <c r="X12" s="455"/>
      <c r="Y12" s="455"/>
      <c r="Z12" s="455"/>
      <c r="AA12" s="455"/>
      <c r="AB12" s="455"/>
      <c r="AC12" s="450"/>
      <c r="AD12" s="451"/>
    </row>
    <row r="13" spans="2:32" s="17" customFormat="1" ht="12.75" customHeight="1" thickTop="1" x14ac:dyDescent="0.2">
      <c r="B13" s="25"/>
      <c r="C13" s="437" t="s">
        <v>457</v>
      </c>
      <c r="D13" s="438"/>
      <c r="E13" s="438"/>
      <c r="F13" s="438"/>
      <c r="G13" s="438"/>
      <c r="H13" s="438"/>
      <c r="I13" s="438"/>
      <c r="J13" s="438"/>
      <c r="K13" s="441">
        <f>ROUND('10波及計算'!J112,)</f>
        <v>0</v>
      </c>
      <c r="L13" s="442"/>
      <c r="M13" s="442"/>
      <c r="N13" s="443"/>
      <c r="P13" s="125"/>
      <c r="Q13" s="125"/>
      <c r="R13" s="125"/>
      <c r="S13" s="125"/>
      <c r="U13" s="122"/>
      <c r="V13" s="453" t="s">
        <v>514</v>
      </c>
      <c r="W13" s="453"/>
      <c r="X13" s="453"/>
      <c r="Y13" s="453"/>
      <c r="Z13" s="453"/>
      <c r="AA13" s="456">
        <f>ROUND('10波及計算'!O113,)</f>
        <v>0</v>
      </c>
      <c r="AB13" s="457"/>
      <c r="AC13" s="457"/>
      <c r="AD13" s="458"/>
    </row>
    <row r="14" spans="2:32" s="17" customFormat="1" ht="12.75" customHeight="1" thickBot="1" x14ac:dyDescent="0.25">
      <c r="B14" s="25"/>
      <c r="C14" s="439" t="s">
        <v>458</v>
      </c>
      <c r="D14" s="440"/>
      <c r="E14" s="440"/>
      <c r="F14" s="440"/>
      <c r="G14" s="440"/>
      <c r="H14" s="440"/>
      <c r="I14" s="440"/>
      <c r="J14" s="440"/>
      <c r="K14" s="444"/>
      <c r="L14" s="445"/>
      <c r="M14" s="445"/>
      <c r="N14" s="446"/>
      <c r="P14" s="44"/>
      <c r="Q14" s="44"/>
      <c r="R14" s="44"/>
      <c r="S14" s="44"/>
      <c r="U14" s="122"/>
      <c r="V14" s="452" t="s">
        <v>515</v>
      </c>
      <c r="W14" s="453"/>
      <c r="X14" s="453"/>
      <c r="Y14" s="453"/>
      <c r="Z14" s="453"/>
      <c r="AA14" s="456">
        <f>ROUND(U12-AA13,)</f>
        <v>0</v>
      </c>
      <c r="AB14" s="457"/>
      <c r="AC14" s="457"/>
      <c r="AD14" s="458"/>
    </row>
    <row r="15" spans="2:32" s="17" customFormat="1" ht="12.75" customHeight="1" thickTop="1" thickBot="1" x14ac:dyDescent="0.25"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P15" s="394" t="s">
        <v>521</v>
      </c>
      <c r="Q15" s="395"/>
      <c r="R15" s="395"/>
      <c r="S15" s="396"/>
      <c r="U15" s="121"/>
      <c r="V15" s="127"/>
      <c r="W15" s="435" t="s">
        <v>524</v>
      </c>
      <c r="X15" s="435"/>
      <c r="Y15" s="435"/>
      <c r="Z15" s="436"/>
      <c r="AA15" s="432">
        <f>ROUND('10波及計算'!N112,)</f>
        <v>0</v>
      </c>
      <c r="AB15" s="433"/>
      <c r="AC15" s="433"/>
      <c r="AD15" s="434"/>
    </row>
    <row r="16" spans="2:32" s="17" customFormat="1" ht="12.75" customHeight="1" thickTop="1" x14ac:dyDescent="0.2">
      <c r="B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P16" s="397"/>
      <c r="Q16" s="398"/>
      <c r="R16" s="398"/>
      <c r="S16" s="399"/>
      <c r="T16" s="25"/>
      <c r="U16" s="123"/>
      <c r="V16" s="123" t="s">
        <v>523</v>
      </c>
      <c r="W16" s="123"/>
      <c r="X16" s="123"/>
      <c r="Y16" s="123"/>
      <c r="Z16" s="123"/>
      <c r="AA16" s="123"/>
      <c r="AB16" s="123"/>
      <c r="AC16" s="123"/>
      <c r="AD16" s="123"/>
    </row>
    <row r="17" spans="2:32" s="17" customFormat="1" ht="12.75" customHeight="1" x14ac:dyDescent="0.2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V17" s="25"/>
      <c r="W17" s="25"/>
      <c r="X17" s="25"/>
      <c r="Y17" s="25"/>
      <c r="Z17" s="25"/>
      <c r="AD17" s="25"/>
    </row>
    <row r="18" spans="2:32" s="17" customFormat="1" ht="8.25" customHeight="1" x14ac:dyDescent="0.2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</row>
    <row r="19" spans="2:32" s="17" customFormat="1" ht="12.75" customHeight="1" x14ac:dyDescent="0.2">
      <c r="B19" s="24" t="s">
        <v>455</v>
      </c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</row>
    <row r="20" spans="2:32" s="17" customFormat="1" ht="12.75" customHeight="1" x14ac:dyDescent="0.2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2:32" s="17" customFormat="1" ht="12.75" customHeight="1" x14ac:dyDescent="0.2">
      <c r="B21" s="25"/>
      <c r="C21" s="400" t="s">
        <v>448</v>
      </c>
      <c r="D21" s="401"/>
      <c r="E21" s="401"/>
      <c r="F21" s="402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2:32" s="17" customFormat="1" ht="12.75" customHeight="1" thickBot="1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2:32" s="17" customFormat="1" ht="12.75" customHeight="1" thickTop="1" x14ac:dyDescent="0.2">
      <c r="B23" s="25"/>
      <c r="C23" s="411" t="s">
        <v>525</v>
      </c>
      <c r="D23" s="412"/>
      <c r="E23" s="412"/>
      <c r="F23" s="412"/>
      <c r="G23" s="412"/>
      <c r="H23" s="412"/>
      <c r="I23" s="412"/>
      <c r="J23" s="412"/>
      <c r="K23" s="403">
        <f>ROUND('10波及計算'!O112,)</f>
        <v>0</v>
      </c>
      <c r="L23" s="404"/>
      <c r="M23" s="404"/>
      <c r="N23" s="40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</row>
    <row r="24" spans="2:32" s="17" customFormat="1" ht="12.75" customHeight="1" thickBot="1" x14ac:dyDescent="0.25">
      <c r="B24" s="25"/>
      <c r="C24" s="409" t="s">
        <v>461</v>
      </c>
      <c r="D24" s="410"/>
      <c r="E24" s="410"/>
      <c r="F24" s="410"/>
      <c r="G24" s="410"/>
      <c r="H24" s="410"/>
      <c r="I24" s="410"/>
      <c r="J24" s="410"/>
      <c r="K24" s="406"/>
      <c r="L24" s="407"/>
      <c r="M24" s="407"/>
      <c r="N24" s="408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</row>
    <row r="25" spans="2:32" s="17" customFormat="1" ht="12.75" customHeight="1" thickTop="1" x14ac:dyDescent="0.2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</row>
    <row r="26" spans="2:32" s="17" customFormat="1" ht="12.75" customHeight="1" x14ac:dyDescent="0.2">
      <c r="B26" s="25"/>
      <c r="C26" s="400" t="s">
        <v>526</v>
      </c>
      <c r="D26" s="401"/>
      <c r="E26" s="401"/>
      <c r="F26" s="401"/>
      <c r="G26" s="402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</row>
    <row r="27" spans="2:32" s="17" customFormat="1" ht="12.75" customHeight="1" thickBot="1" x14ac:dyDescent="0.25"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</row>
    <row r="28" spans="2:32" s="17" customFormat="1" ht="12.75" customHeight="1" thickTop="1" x14ac:dyDescent="0.2">
      <c r="B28" s="25"/>
      <c r="C28" s="416" t="s">
        <v>527</v>
      </c>
      <c r="D28" s="417"/>
      <c r="E28" s="417"/>
      <c r="F28" s="417"/>
      <c r="G28" s="417"/>
      <c r="H28" s="417"/>
      <c r="I28" s="417"/>
      <c r="J28" s="418"/>
      <c r="K28" s="419" t="s">
        <v>463</v>
      </c>
      <c r="L28" s="420"/>
      <c r="M28" s="420"/>
      <c r="N28" s="421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</row>
    <row r="29" spans="2:32" s="17" customFormat="1" ht="12.75" customHeight="1" x14ac:dyDescent="0.2">
      <c r="B29" s="25"/>
      <c r="C29" s="413" t="s">
        <v>462</v>
      </c>
      <c r="D29" s="414"/>
      <c r="E29" s="414"/>
      <c r="F29" s="414"/>
      <c r="G29" s="414"/>
      <c r="H29" s="414"/>
      <c r="I29" s="414"/>
      <c r="J29" s="415"/>
      <c r="K29" s="422"/>
      <c r="L29" s="423"/>
      <c r="M29" s="423"/>
      <c r="N29" s="424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</row>
    <row r="30" spans="2:32" s="17" customFormat="1" ht="12.75" customHeight="1" thickBot="1" x14ac:dyDescent="0.25">
      <c r="B30" s="25"/>
      <c r="C30" s="425">
        <f>ROUND('10波及計算'!Q112,)</f>
        <v>0</v>
      </c>
      <c r="D30" s="426"/>
      <c r="E30" s="426"/>
      <c r="F30" s="426"/>
      <c r="G30" s="426"/>
      <c r="H30" s="426"/>
      <c r="I30" s="426"/>
      <c r="J30" s="428"/>
      <c r="K30" s="425">
        <f>ROUND(K23-C30,)</f>
        <v>0</v>
      </c>
      <c r="L30" s="426"/>
      <c r="M30" s="426"/>
      <c r="N30" s="427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</row>
    <row r="31" spans="2:32" s="17" customFormat="1" ht="12.75" customHeight="1" thickTop="1" x14ac:dyDescent="0.2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</row>
    <row r="32" spans="2:32" s="17" customFormat="1" ht="12.75" customHeight="1" thickBot="1" x14ac:dyDescent="0.25">
      <c r="B32" s="25"/>
      <c r="C32" s="429" t="s">
        <v>454</v>
      </c>
      <c r="D32" s="430"/>
      <c r="E32" s="430"/>
      <c r="F32" s="431"/>
      <c r="G32" s="25"/>
      <c r="H32" s="25"/>
      <c r="I32" s="25"/>
      <c r="J32" s="25"/>
      <c r="K32" s="25"/>
      <c r="L32" s="25"/>
      <c r="M32" s="25"/>
      <c r="N32" s="25"/>
      <c r="O32" s="25"/>
      <c r="P32" s="394" t="s">
        <v>520</v>
      </c>
      <c r="Q32" s="395"/>
      <c r="R32" s="395"/>
      <c r="S32" s="396"/>
      <c r="T32" s="25"/>
      <c r="AB32" s="25"/>
      <c r="AC32" s="25"/>
      <c r="AD32" s="25"/>
    </row>
    <row r="33" spans="2:32" s="17" customFormat="1" ht="12.75" customHeight="1" thickTop="1" thickBot="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397"/>
      <c r="Q33" s="398"/>
      <c r="R33" s="398"/>
      <c r="S33" s="399"/>
      <c r="T33" s="25"/>
      <c r="U33" s="488" t="s">
        <v>529</v>
      </c>
      <c r="V33" s="489"/>
      <c r="W33" s="489"/>
      <c r="X33" s="489"/>
      <c r="Y33" s="489"/>
      <c r="Z33" s="489"/>
      <c r="AA33" s="459">
        <f>ROUND('10波及計算'!S112,)</f>
        <v>0</v>
      </c>
      <c r="AB33" s="460"/>
      <c r="AC33" s="460"/>
      <c r="AD33" s="461"/>
    </row>
    <row r="34" spans="2:32" s="17" customFormat="1" ht="12.75" customHeight="1" thickTop="1" thickBot="1" x14ac:dyDescent="0.25">
      <c r="B34" s="25"/>
      <c r="C34" s="482" t="s">
        <v>528</v>
      </c>
      <c r="D34" s="483"/>
      <c r="E34" s="483"/>
      <c r="F34" s="483"/>
      <c r="G34" s="483"/>
      <c r="H34" s="483"/>
      <c r="I34" s="483"/>
      <c r="J34" s="483"/>
      <c r="K34" s="459">
        <f>ROUND('10波及計算'!R112,)</f>
        <v>0</v>
      </c>
      <c r="L34" s="460"/>
      <c r="M34" s="460"/>
      <c r="N34" s="461"/>
      <c r="P34" s="125"/>
      <c r="Q34" s="125"/>
      <c r="R34" s="125"/>
      <c r="S34" s="125"/>
      <c r="T34" s="25"/>
      <c r="U34" s="484" t="s">
        <v>464</v>
      </c>
      <c r="V34" s="485"/>
      <c r="W34" s="485"/>
      <c r="X34" s="485"/>
      <c r="Y34" s="485"/>
      <c r="Z34" s="485"/>
      <c r="AA34" s="462"/>
      <c r="AB34" s="463"/>
      <c r="AC34" s="463"/>
      <c r="AD34" s="464"/>
    </row>
    <row r="35" spans="2:32" s="17" customFormat="1" ht="12.75" customHeight="1" thickTop="1" thickBot="1" x14ac:dyDescent="0.25">
      <c r="B35" s="25"/>
      <c r="C35" s="480" t="s">
        <v>468</v>
      </c>
      <c r="D35" s="481"/>
      <c r="E35" s="481"/>
      <c r="F35" s="481"/>
      <c r="G35" s="481"/>
      <c r="H35" s="481"/>
      <c r="I35" s="481"/>
      <c r="J35" s="481"/>
      <c r="K35" s="462"/>
      <c r="L35" s="463"/>
      <c r="M35" s="463"/>
      <c r="N35" s="464"/>
      <c r="P35" s="44"/>
      <c r="Q35" s="44"/>
      <c r="R35" s="44"/>
      <c r="S35" s="44"/>
      <c r="T35" s="25"/>
      <c r="U35" s="486" t="s">
        <v>465</v>
      </c>
      <c r="V35" s="487"/>
      <c r="W35" s="487"/>
      <c r="X35" s="487"/>
      <c r="Y35" s="487"/>
      <c r="Z35" s="487"/>
      <c r="AA35" s="465">
        <f>ROUND('10波及計算'!T112,0)</f>
        <v>0</v>
      </c>
      <c r="AB35" s="466"/>
      <c r="AC35" s="466"/>
      <c r="AD35" s="467"/>
    </row>
    <row r="36" spans="2:32" s="17" customFormat="1" ht="12.75" customHeight="1" thickTop="1" thickBot="1" x14ac:dyDescent="0.25">
      <c r="B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P36" s="394" t="s">
        <v>521</v>
      </c>
      <c r="Q36" s="395"/>
      <c r="R36" s="395"/>
      <c r="S36" s="396"/>
      <c r="U36" s="484" t="s">
        <v>466</v>
      </c>
      <c r="V36" s="485"/>
      <c r="W36" s="485"/>
      <c r="X36" s="485"/>
      <c r="Y36" s="485"/>
      <c r="Z36" s="485"/>
      <c r="AA36" s="462"/>
      <c r="AB36" s="463"/>
      <c r="AC36" s="463"/>
      <c r="AD36" s="464"/>
    </row>
    <row r="37" spans="2:32" s="17" customFormat="1" ht="12.75" customHeight="1" thickTop="1" x14ac:dyDescent="0.2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P37" s="397"/>
      <c r="Q37" s="398"/>
      <c r="R37" s="398"/>
      <c r="S37" s="399"/>
      <c r="T37" s="25"/>
      <c r="AC37" s="25"/>
      <c r="AD37" s="25"/>
    </row>
    <row r="38" spans="2:32" s="17" customFormat="1" ht="12.75" customHeight="1" x14ac:dyDescent="0.2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AC38" s="25"/>
      <c r="AD38" s="25"/>
      <c r="AE38" s="25"/>
      <c r="AF38" s="25"/>
    </row>
    <row r="39" spans="2:32" s="17" customFormat="1" ht="8.25" customHeight="1" x14ac:dyDescent="0.2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</row>
    <row r="40" spans="2:32" s="17" customFormat="1" ht="12.75" customHeight="1" x14ac:dyDescent="0.2">
      <c r="B40" s="24" t="s">
        <v>456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</row>
    <row r="41" spans="2:32" s="17" customFormat="1" ht="12.75" customHeight="1" thickBot="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</row>
    <row r="42" spans="2:32" s="17" customFormat="1" ht="12.75" customHeight="1" thickTop="1" x14ac:dyDescent="0.2">
      <c r="B42" s="25"/>
      <c r="C42" s="468" t="s">
        <v>530</v>
      </c>
      <c r="D42" s="469"/>
      <c r="E42" s="469"/>
      <c r="F42" s="469"/>
      <c r="G42" s="469"/>
      <c r="H42" s="469"/>
      <c r="I42" s="469"/>
      <c r="J42" s="469"/>
      <c r="K42" s="403">
        <f>ROUND(K43+K44,)</f>
        <v>0</v>
      </c>
      <c r="L42" s="404"/>
      <c r="M42" s="404"/>
      <c r="N42" s="40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</row>
    <row r="43" spans="2:32" s="17" customFormat="1" ht="12.75" customHeight="1" x14ac:dyDescent="0.2">
      <c r="B43" s="25"/>
      <c r="C43" s="121"/>
      <c r="D43" s="472" t="s">
        <v>531</v>
      </c>
      <c r="E43" s="473"/>
      <c r="F43" s="473"/>
      <c r="G43" s="473"/>
      <c r="H43" s="473"/>
      <c r="I43" s="473"/>
      <c r="J43" s="473"/>
      <c r="K43" s="474">
        <f>ROUND(AA15,)</f>
        <v>0</v>
      </c>
      <c r="L43" s="475"/>
      <c r="M43" s="475"/>
      <c r="N43" s="476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</row>
    <row r="44" spans="2:32" s="17" customFormat="1" ht="12.75" customHeight="1" thickBot="1" x14ac:dyDescent="0.25">
      <c r="B44" s="25"/>
      <c r="C44" s="124"/>
      <c r="D44" s="470" t="s">
        <v>459</v>
      </c>
      <c r="E44" s="471"/>
      <c r="F44" s="471"/>
      <c r="G44" s="471"/>
      <c r="H44" s="471"/>
      <c r="I44" s="471"/>
      <c r="J44" s="471"/>
      <c r="K44" s="477">
        <f>ROUND(AA35,)</f>
        <v>0</v>
      </c>
      <c r="L44" s="478"/>
      <c r="M44" s="478"/>
      <c r="N44" s="479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</row>
    <row r="45" spans="2:32" s="17" customFormat="1" ht="12.75" customHeight="1" thickTop="1" x14ac:dyDescent="0.2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</row>
    <row r="46" spans="2:32" s="17" customFormat="1" ht="12.75" customHeight="1" x14ac:dyDescent="0.2">
      <c r="B46" s="25"/>
      <c r="C46" s="429" t="s">
        <v>450</v>
      </c>
      <c r="D46" s="430"/>
      <c r="E46" s="430"/>
      <c r="F46" s="430"/>
      <c r="G46" s="430"/>
      <c r="H46" s="431"/>
      <c r="I46" s="25"/>
      <c r="J46" s="25"/>
      <c r="K46" s="17" t="s">
        <v>532</v>
      </c>
      <c r="L46" s="494">
        <f ca="1">'10波及計算'!U112</f>
        <v>0.72407301672765856</v>
      </c>
      <c r="M46" s="494"/>
      <c r="N46" s="494"/>
      <c r="O46" s="25" t="s">
        <v>533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</row>
    <row r="47" spans="2:32" s="17" customFormat="1" ht="12.75" customHeight="1" thickBot="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</row>
    <row r="48" spans="2:32" s="17" customFormat="1" ht="12.75" customHeight="1" thickTop="1" x14ac:dyDescent="0.2">
      <c r="B48" s="25"/>
      <c r="C48" s="492" t="s">
        <v>516</v>
      </c>
      <c r="D48" s="493"/>
      <c r="E48" s="493"/>
      <c r="F48" s="493"/>
      <c r="G48" s="493"/>
      <c r="H48" s="493"/>
      <c r="I48" s="493"/>
      <c r="J48" s="493"/>
      <c r="K48" s="403">
        <f ca="1">ROUND('10波及計算'!V112,)</f>
        <v>0</v>
      </c>
      <c r="L48" s="404"/>
      <c r="M48" s="404"/>
      <c r="N48" s="40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</row>
    <row r="49" spans="2:32" s="17" customFormat="1" ht="12.75" customHeight="1" thickBot="1" x14ac:dyDescent="0.25">
      <c r="B49" s="25"/>
      <c r="C49" s="490" t="s">
        <v>517</v>
      </c>
      <c r="D49" s="491"/>
      <c r="E49" s="491"/>
      <c r="F49" s="491"/>
      <c r="G49" s="491"/>
      <c r="H49" s="491"/>
      <c r="I49" s="491"/>
      <c r="J49" s="491"/>
      <c r="K49" s="406"/>
      <c r="L49" s="407"/>
      <c r="M49" s="407"/>
      <c r="N49" s="408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</row>
    <row r="50" spans="2:32" s="17" customFormat="1" ht="12.75" customHeight="1" thickTop="1" x14ac:dyDescent="0.2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</row>
    <row r="51" spans="2:32" s="17" customFormat="1" ht="12.75" customHeight="1" x14ac:dyDescent="0.2">
      <c r="B51" s="25"/>
      <c r="C51" s="429" t="s">
        <v>451</v>
      </c>
      <c r="D51" s="430"/>
      <c r="E51" s="430"/>
      <c r="F51" s="430"/>
      <c r="G51" s="430"/>
      <c r="H51" s="431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</row>
    <row r="52" spans="2:32" s="17" customFormat="1" ht="12.75" customHeight="1" x14ac:dyDescent="0.2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</row>
    <row r="53" spans="2:32" s="17" customFormat="1" ht="12.75" customHeight="1" x14ac:dyDescent="0.2">
      <c r="B53" s="25"/>
      <c r="C53" s="429" t="s">
        <v>452</v>
      </c>
      <c r="D53" s="430"/>
      <c r="E53" s="430"/>
      <c r="F53" s="430"/>
      <c r="G53" s="431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</row>
    <row r="54" spans="2:32" s="17" customFormat="1" ht="12.75" customHeight="1" x14ac:dyDescent="0.2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</row>
    <row r="55" spans="2:32" s="17" customFormat="1" ht="12.75" customHeight="1" x14ac:dyDescent="0.2">
      <c r="B55" s="25"/>
      <c r="C55" s="429" t="s">
        <v>460</v>
      </c>
      <c r="D55" s="430"/>
      <c r="E55" s="430"/>
      <c r="F55" s="430"/>
      <c r="G55" s="431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</row>
    <row r="56" spans="2:32" s="17" customFormat="1" ht="12.75" customHeight="1" thickBot="1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</row>
    <row r="57" spans="2:32" s="17" customFormat="1" ht="12.75" customHeight="1" thickTop="1" x14ac:dyDescent="0.2">
      <c r="B57" s="25"/>
      <c r="C57" s="492" t="s">
        <v>453</v>
      </c>
      <c r="D57" s="493"/>
      <c r="E57" s="493"/>
      <c r="F57" s="493"/>
      <c r="G57" s="493"/>
      <c r="H57" s="493"/>
      <c r="I57" s="493"/>
      <c r="J57" s="493"/>
      <c r="K57" s="513" t="s">
        <v>467</v>
      </c>
      <c r="L57" s="514"/>
      <c r="M57" s="514"/>
      <c r="N57" s="51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</row>
    <row r="58" spans="2:32" s="17" customFormat="1" ht="12.75" customHeight="1" thickBot="1" x14ac:dyDescent="0.25">
      <c r="B58" s="25"/>
      <c r="C58" s="516">
        <f ca="1">ROUND('10波及計算'!Z112,)</f>
        <v>0</v>
      </c>
      <c r="D58" s="478"/>
      <c r="E58" s="478"/>
      <c r="F58" s="478"/>
      <c r="G58" s="478"/>
      <c r="H58" s="478"/>
      <c r="I58" s="478"/>
      <c r="J58" s="478"/>
      <c r="K58" s="516">
        <f ca="1">ROUND(K48-C58,)</f>
        <v>0</v>
      </c>
      <c r="L58" s="478"/>
      <c r="M58" s="478"/>
      <c r="N58" s="479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</row>
    <row r="59" spans="2:32" s="17" customFormat="1" ht="12.75" customHeight="1" thickTop="1" x14ac:dyDescent="0.2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</row>
    <row r="60" spans="2:32" s="17" customFormat="1" ht="12.75" customHeight="1" thickBot="1" x14ac:dyDescent="0.25">
      <c r="B60" s="25"/>
      <c r="C60" s="400" t="s">
        <v>454</v>
      </c>
      <c r="D60" s="401"/>
      <c r="E60" s="401"/>
      <c r="F60" s="402"/>
      <c r="G60" s="25"/>
      <c r="H60" s="25"/>
      <c r="I60" s="25"/>
      <c r="J60" s="25"/>
      <c r="K60" s="25"/>
      <c r="L60" s="25"/>
      <c r="M60" s="25"/>
      <c r="N60" s="25"/>
      <c r="O60" s="25"/>
      <c r="P60" s="394" t="s">
        <v>518</v>
      </c>
      <c r="Q60" s="395"/>
      <c r="R60" s="395"/>
      <c r="S60" s="396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</row>
    <row r="61" spans="2:32" s="17" customFormat="1" ht="12.75" customHeight="1" thickTop="1" thickBot="1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397"/>
      <c r="Q61" s="398"/>
      <c r="R61" s="398"/>
      <c r="S61" s="399"/>
      <c r="T61" s="126"/>
      <c r="U61" s="503" t="s">
        <v>471</v>
      </c>
      <c r="V61" s="504"/>
      <c r="W61" s="504"/>
      <c r="X61" s="504"/>
      <c r="Y61" s="504"/>
      <c r="Z61" s="504"/>
      <c r="AA61" s="495">
        <f ca="1">ROUND('10波及計算'!AB112,)</f>
        <v>0</v>
      </c>
      <c r="AB61" s="496"/>
      <c r="AC61" s="496"/>
      <c r="AD61" s="497"/>
    </row>
    <row r="62" spans="2:32" s="17" customFormat="1" ht="12.75" customHeight="1" thickTop="1" thickBot="1" x14ac:dyDescent="0.25">
      <c r="B62" s="25"/>
      <c r="C62" s="519" t="s">
        <v>469</v>
      </c>
      <c r="D62" s="520"/>
      <c r="E62" s="520"/>
      <c r="F62" s="520"/>
      <c r="G62" s="520"/>
      <c r="H62" s="520"/>
      <c r="I62" s="520"/>
      <c r="J62" s="520"/>
      <c r="K62" s="521">
        <f ca="1">ROUND('10波及計算'!AA112,)</f>
        <v>0</v>
      </c>
      <c r="L62" s="522"/>
      <c r="M62" s="522"/>
      <c r="N62" s="523"/>
      <c r="P62" s="125"/>
      <c r="Q62" s="125"/>
      <c r="R62" s="125"/>
      <c r="S62" s="125"/>
      <c r="T62" s="25"/>
      <c r="U62" s="505" t="s">
        <v>472</v>
      </c>
      <c r="V62" s="506"/>
      <c r="W62" s="506"/>
      <c r="X62" s="506"/>
      <c r="Y62" s="506"/>
      <c r="Z62" s="506"/>
      <c r="AA62" s="498"/>
      <c r="AB62" s="499"/>
      <c r="AC62" s="499"/>
      <c r="AD62" s="500"/>
    </row>
    <row r="63" spans="2:32" s="17" customFormat="1" ht="12.75" customHeight="1" thickTop="1" thickBot="1" x14ac:dyDescent="0.25">
      <c r="B63" s="25"/>
      <c r="C63" s="517" t="s">
        <v>470</v>
      </c>
      <c r="D63" s="518"/>
      <c r="E63" s="518"/>
      <c r="F63" s="518"/>
      <c r="G63" s="518"/>
      <c r="H63" s="518"/>
      <c r="I63" s="518"/>
      <c r="J63" s="518"/>
      <c r="K63" s="524"/>
      <c r="L63" s="525"/>
      <c r="M63" s="525"/>
      <c r="N63" s="526"/>
      <c r="P63" s="44"/>
      <c r="Q63" s="44"/>
      <c r="R63" s="44"/>
      <c r="S63" s="44"/>
      <c r="T63" s="25"/>
      <c r="U63" s="503" t="s">
        <v>473</v>
      </c>
      <c r="V63" s="504"/>
      <c r="W63" s="504"/>
      <c r="X63" s="504"/>
      <c r="Y63" s="504"/>
      <c r="Z63" s="504"/>
      <c r="AA63" s="495">
        <f ca="1">ROUND('10波及計算'!AC112,)</f>
        <v>0</v>
      </c>
      <c r="AB63" s="496"/>
      <c r="AC63" s="496"/>
      <c r="AD63" s="497"/>
    </row>
    <row r="64" spans="2:32" s="17" customFormat="1" ht="12.75" customHeight="1" thickTop="1" thickBot="1" x14ac:dyDescent="0.25">
      <c r="B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P64" s="394" t="s">
        <v>519</v>
      </c>
      <c r="Q64" s="395"/>
      <c r="R64" s="395"/>
      <c r="S64" s="396"/>
      <c r="T64" s="126"/>
      <c r="U64" s="501" t="s">
        <v>474</v>
      </c>
      <c r="V64" s="502"/>
      <c r="W64" s="502"/>
      <c r="X64" s="502"/>
      <c r="Y64" s="502"/>
      <c r="Z64" s="502"/>
      <c r="AA64" s="527"/>
      <c r="AB64" s="528"/>
      <c r="AC64" s="528"/>
      <c r="AD64" s="529"/>
    </row>
    <row r="65" spans="1:40" s="17" customFormat="1" ht="12.75" customHeight="1" thickTop="1" x14ac:dyDescent="0.2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P65" s="397"/>
      <c r="Q65" s="398"/>
      <c r="R65" s="398"/>
      <c r="S65" s="399"/>
      <c r="T65" s="25"/>
      <c r="AB65" s="25"/>
      <c r="AC65" s="25"/>
      <c r="AD65" s="25"/>
    </row>
    <row r="66" spans="1:40" ht="11.25" customHeight="1" x14ac:dyDescent="0.2">
      <c r="A66" s="22"/>
      <c r="AF66" s="25"/>
    </row>
    <row r="67" spans="1:40" ht="11.25" customHeight="1" x14ac:dyDescent="0.2">
      <c r="A67" s="22" t="s">
        <v>439</v>
      </c>
    </row>
    <row r="68" spans="1:40" ht="11.25" customHeight="1" x14ac:dyDescent="0.2">
      <c r="A68" s="22" t="s">
        <v>440</v>
      </c>
    </row>
    <row r="70" spans="1:40" x14ac:dyDescent="0.2">
      <c r="A70" s="12" t="s">
        <v>534</v>
      </c>
      <c r="AN70" s="349"/>
    </row>
    <row r="71" spans="1:40" x14ac:dyDescent="0.2">
      <c r="AB71" s="551" t="str">
        <f>AF5</f>
        <v>(単位：百万円)</v>
      </c>
      <c r="AC71" s="551"/>
      <c r="AD71" s="551"/>
      <c r="AE71" s="551"/>
      <c r="AF71" s="551"/>
      <c r="AG71" s="17"/>
    </row>
    <row r="72" spans="1:40" x14ac:dyDescent="0.2">
      <c r="A72" s="530" t="s">
        <v>536</v>
      </c>
      <c r="B72" s="531"/>
      <c r="C72" s="531"/>
      <c r="D72" s="531"/>
      <c r="E72" s="531"/>
      <c r="F72" s="531"/>
      <c r="G72" s="531"/>
      <c r="H72" s="531"/>
      <c r="I72" s="531"/>
      <c r="J72" s="531"/>
      <c r="K72" s="532"/>
      <c r="L72" s="536" t="s">
        <v>194</v>
      </c>
      <c r="M72" s="537"/>
      <c r="N72" s="537"/>
      <c r="O72" s="538"/>
      <c r="P72" s="324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531" t="s">
        <v>356</v>
      </c>
      <c r="AC72" s="531"/>
      <c r="AD72" s="531"/>
      <c r="AE72" s="531"/>
      <c r="AF72" s="532"/>
    </row>
    <row r="73" spans="1:40" x14ac:dyDescent="0.2">
      <c r="A73" s="533"/>
      <c r="B73" s="534"/>
      <c r="C73" s="534"/>
      <c r="D73" s="534"/>
      <c r="E73" s="534"/>
      <c r="F73" s="534"/>
      <c r="G73" s="534"/>
      <c r="H73" s="534"/>
      <c r="I73" s="534"/>
      <c r="J73" s="534"/>
      <c r="K73" s="535"/>
      <c r="L73" s="539"/>
      <c r="M73" s="540"/>
      <c r="N73" s="540"/>
      <c r="O73" s="541"/>
      <c r="P73" s="542" t="s">
        <v>196</v>
      </c>
      <c r="Q73" s="543"/>
      <c r="R73" s="543"/>
      <c r="S73" s="544"/>
      <c r="T73" s="545" t="s">
        <v>535</v>
      </c>
      <c r="U73" s="546"/>
      <c r="V73" s="546"/>
      <c r="W73" s="547"/>
      <c r="X73" s="548" t="s">
        <v>355</v>
      </c>
      <c r="Y73" s="549"/>
      <c r="Z73" s="549"/>
      <c r="AA73" s="550"/>
      <c r="AB73" s="534"/>
      <c r="AC73" s="534"/>
      <c r="AD73" s="534"/>
      <c r="AE73" s="534"/>
      <c r="AF73" s="535"/>
    </row>
    <row r="74" spans="1:40" x14ac:dyDescent="0.2">
      <c r="A74" s="510" t="s">
        <v>353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2"/>
      <c r="L74" s="552">
        <f>K8</f>
        <v>0</v>
      </c>
      <c r="M74" s="553"/>
      <c r="N74" s="553"/>
      <c r="O74" s="554"/>
      <c r="P74" s="555">
        <f>K13</f>
        <v>0</v>
      </c>
      <c r="Q74" s="556"/>
      <c r="R74" s="556"/>
      <c r="S74" s="557"/>
      <c r="T74" s="558">
        <f>K34</f>
        <v>0</v>
      </c>
      <c r="U74" s="559"/>
      <c r="V74" s="559"/>
      <c r="W74" s="560"/>
      <c r="X74" s="561">
        <f ca="1">K62</f>
        <v>0</v>
      </c>
      <c r="Y74" s="562"/>
      <c r="Z74" s="562"/>
      <c r="AA74" s="563"/>
      <c r="AB74" s="507">
        <f ca="1">SUM(P74:AA74)</f>
        <v>0</v>
      </c>
      <c r="AC74" s="508"/>
      <c r="AD74" s="508"/>
      <c r="AE74" s="508"/>
      <c r="AF74" s="509"/>
    </row>
    <row r="75" spans="1:40" x14ac:dyDescent="0.2">
      <c r="A75" s="322"/>
      <c r="B75" s="510" t="s">
        <v>357</v>
      </c>
      <c r="C75" s="511"/>
      <c r="D75" s="511"/>
      <c r="E75" s="511"/>
      <c r="F75" s="511"/>
      <c r="G75" s="511"/>
      <c r="H75" s="511"/>
      <c r="I75" s="326"/>
      <c r="J75" s="326"/>
      <c r="K75" s="327"/>
      <c r="L75" s="564"/>
      <c r="M75" s="565"/>
      <c r="N75" s="565"/>
      <c r="O75" s="566"/>
      <c r="P75" s="555">
        <f>U12</f>
        <v>0</v>
      </c>
      <c r="Q75" s="556"/>
      <c r="R75" s="556"/>
      <c r="S75" s="557"/>
      <c r="T75" s="558">
        <f>AA33</f>
        <v>0</v>
      </c>
      <c r="U75" s="559"/>
      <c r="V75" s="559"/>
      <c r="W75" s="560"/>
      <c r="X75" s="561">
        <f ca="1">AA61</f>
        <v>0</v>
      </c>
      <c r="Y75" s="562"/>
      <c r="Z75" s="562"/>
      <c r="AA75" s="563"/>
      <c r="AB75" s="507">
        <f ca="1">SUM(P75:AA75)</f>
        <v>0</v>
      </c>
      <c r="AC75" s="508"/>
      <c r="AD75" s="508"/>
      <c r="AE75" s="508"/>
      <c r="AF75" s="509"/>
    </row>
    <row r="76" spans="1:40" x14ac:dyDescent="0.2">
      <c r="A76" s="323"/>
      <c r="B76" s="323"/>
      <c r="C76" s="567" t="s">
        <v>411</v>
      </c>
      <c r="D76" s="568"/>
      <c r="E76" s="568"/>
      <c r="F76" s="568"/>
      <c r="G76" s="568"/>
      <c r="H76" s="568"/>
      <c r="I76" s="568"/>
      <c r="J76" s="325"/>
      <c r="K76" s="328"/>
      <c r="L76" s="564"/>
      <c r="M76" s="565"/>
      <c r="N76" s="565"/>
      <c r="O76" s="566"/>
      <c r="P76" s="555">
        <f>AA15</f>
        <v>0</v>
      </c>
      <c r="Q76" s="556"/>
      <c r="R76" s="556"/>
      <c r="S76" s="557"/>
      <c r="T76" s="558">
        <f>AA35</f>
        <v>0</v>
      </c>
      <c r="U76" s="559"/>
      <c r="V76" s="559"/>
      <c r="W76" s="560"/>
      <c r="X76" s="561">
        <f ca="1">AA63</f>
        <v>0</v>
      </c>
      <c r="Y76" s="562"/>
      <c r="Z76" s="562"/>
      <c r="AA76" s="563"/>
      <c r="AB76" s="507">
        <f ca="1">SUM(P76:AA76)</f>
        <v>0</v>
      </c>
      <c r="AC76" s="508"/>
      <c r="AD76" s="508"/>
      <c r="AE76" s="508"/>
      <c r="AF76" s="509"/>
    </row>
    <row r="77" spans="1:40" x14ac:dyDescent="0.2">
      <c r="B77" s="22" t="s">
        <v>439</v>
      </c>
    </row>
    <row r="78" spans="1:40" x14ac:dyDescent="0.2">
      <c r="B78" s="22" t="s">
        <v>440</v>
      </c>
    </row>
  </sheetData>
  <mergeCells count="94">
    <mergeCell ref="AB76:AF76"/>
    <mergeCell ref="C76:I76"/>
    <mergeCell ref="L76:O76"/>
    <mergeCell ref="P76:S76"/>
    <mergeCell ref="T76:W76"/>
    <mergeCell ref="X76:AA76"/>
    <mergeCell ref="B75:H75"/>
    <mergeCell ref="L75:O75"/>
    <mergeCell ref="P75:S75"/>
    <mergeCell ref="T75:W75"/>
    <mergeCell ref="X75:AA75"/>
    <mergeCell ref="AB71:AF71"/>
    <mergeCell ref="L74:O74"/>
    <mergeCell ref="P74:S74"/>
    <mergeCell ref="T74:W74"/>
    <mergeCell ref="X74:AA74"/>
    <mergeCell ref="AB74:AF74"/>
    <mergeCell ref="A72:K73"/>
    <mergeCell ref="L72:O73"/>
    <mergeCell ref="AB72:AF73"/>
    <mergeCell ref="P73:S73"/>
    <mergeCell ref="T73:W73"/>
    <mergeCell ref="X73:AA73"/>
    <mergeCell ref="AB75:AF75"/>
    <mergeCell ref="A74:K74"/>
    <mergeCell ref="C51:H51"/>
    <mergeCell ref="C55:G55"/>
    <mergeCell ref="C53:G53"/>
    <mergeCell ref="K57:N57"/>
    <mergeCell ref="C57:J57"/>
    <mergeCell ref="K58:N58"/>
    <mergeCell ref="C58:J58"/>
    <mergeCell ref="C60:F60"/>
    <mergeCell ref="P64:S65"/>
    <mergeCell ref="U61:Z61"/>
    <mergeCell ref="C63:J63"/>
    <mergeCell ref="C62:J62"/>
    <mergeCell ref="K62:N63"/>
    <mergeCell ref="AA63:AD64"/>
    <mergeCell ref="AA61:AD62"/>
    <mergeCell ref="U64:Z64"/>
    <mergeCell ref="U63:Z63"/>
    <mergeCell ref="U62:Z62"/>
    <mergeCell ref="P60:S61"/>
    <mergeCell ref="C49:J49"/>
    <mergeCell ref="C48:J48"/>
    <mergeCell ref="L46:N46"/>
    <mergeCell ref="K48:N49"/>
    <mergeCell ref="C46:H46"/>
    <mergeCell ref="AA33:AD34"/>
    <mergeCell ref="AA35:AD36"/>
    <mergeCell ref="C42:J42"/>
    <mergeCell ref="D44:J44"/>
    <mergeCell ref="D43:J43"/>
    <mergeCell ref="K42:N42"/>
    <mergeCell ref="K43:N43"/>
    <mergeCell ref="K44:N44"/>
    <mergeCell ref="C35:J35"/>
    <mergeCell ref="C34:J34"/>
    <mergeCell ref="K34:N35"/>
    <mergeCell ref="U36:Z36"/>
    <mergeCell ref="U35:Z35"/>
    <mergeCell ref="U34:Z34"/>
    <mergeCell ref="U33:Z33"/>
    <mergeCell ref="P36:S37"/>
    <mergeCell ref="AA15:AD15"/>
    <mergeCell ref="W15:Z15"/>
    <mergeCell ref="C11:F11"/>
    <mergeCell ref="C13:J13"/>
    <mergeCell ref="C14:J14"/>
    <mergeCell ref="K13:N14"/>
    <mergeCell ref="U11:AD11"/>
    <mergeCell ref="AC12:AD12"/>
    <mergeCell ref="V14:Z14"/>
    <mergeCell ref="V13:Z13"/>
    <mergeCell ref="U12:AB12"/>
    <mergeCell ref="AA13:AD13"/>
    <mergeCell ref="AA14:AD14"/>
    <mergeCell ref="C8:J9"/>
    <mergeCell ref="K8:N9"/>
    <mergeCell ref="P11:S12"/>
    <mergeCell ref="P15:S16"/>
    <mergeCell ref="P32:S33"/>
    <mergeCell ref="C21:F21"/>
    <mergeCell ref="K23:N24"/>
    <mergeCell ref="C24:J24"/>
    <mergeCell ref="C23:J23"/>
    <mergeCell ref="C26:G26"/>
    <mergeCell ref="C29:J29"/>
    <mergeCell ref="C28:J28"/>
    <mergeCell ref="K28:N29"/>
    <mergeCell ref="K30:N30"/>
    <mergeCell ref="C30:J30"/>
    <mergeCell ref="C32:F32"/>
  </mergeCells>
  <phoneticPr fontId="4"/>
  <pageMargins left="0.59055118110236227" right="0.59055118110236227" top="0.59055118110236227" bottom="0.39370078740157483" header="0" footer="0"/>
  <pageSetup paperSize="9" scale="96" orientation="portrait" r:id="rId1"/>
  <headerFooter>
    <oddFooter>&amp;C&amp;P／&amp;N&amp;R&amp;F／&amp;A</oddFooter>
  </headerFooter>
  <rowBreaks count="1" manualBreakCount="1">
    <brk id="68" max="3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O146"/>
  <sheetViews>
    <sheetView tabSelected="1" view="pageBreakPreview" zoomScale="130" zoomScaleNormal="100" zoomScaleSheetLayoutView="13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37" sqref="B37"/>
    </sheetView>
  </sheetViews>
  <sheetFormatPr defaultColWidth="9" defaultRowHeight="12" x14ac:dyDescent="0.2"/>
  <cols>
    <col min="1" max="1" width="4" style="25" customWidth="1"/>
    <col min="2" max="2" width="18.6328125" style="25" customWidth="1"/>
    <col min="3" max="3" width="9.26953125" style="25" customWidth="1"/>
    <col min="4" max="7" width="9.26953125" style="25" hidden="1" customWidth="1"/>
    <col min="8" max="40" width="9.26953125" style="25" customWidth="1"/>
    <col min="41" max="16384" width="9" style="25"/>
  </cols>
  <sheetData>
    <row r="1" spans="1:41" ht="15" customHeight="1" x14ac:dyDescent="0.2"/>
    <row r="2" spans="1:41" ht="15" customHeight="1" x14ac:dyDescent="0.2"/>
    <row r="3" spans="1:41" ht="12.5" thickBot="1" x14ac:dyDescent="0.25">
      <c r="S3" s="26"/>
      <c r="T3" s="26" t="str">
        <f>$AF$3</f>
        <v>（単位：百万円）</v>
      </c>
      <c r="AC3" s="26"/>
      <c r="AF3" s="26" t="s">
        <v>210</v>
      </c>
      <c r="AJ3" s="26"/>
      <c r="AN3" s="26" t="s">
        <v>887</v>
      </c>
    </row>
    <row r="4" spans="1:41" ht="17.25" customHeight="1" thickTop="1" thickBot="1" x14ac:dyDescent="0.25">
      <c r="A4" s="584" t="s">
        <v>0</v>
      </c>
      <c r="B4" s="583"/>
      <c r="C4" s="297" t="s">
        <v>194</v>
      </c>
      <c r="D4" s="290"/>
      <c r="E4" s="290"/>
      <c r="F4" s="290"/>
      <c r="G4" s="290"/>
      <c r="H4" s="585" t="s">
        <v>328</v>
      </c>
      <c r="I4" s="586"/>
      <c r="J4" s="586"/>
      <c r="K4" s="586"/>
      <c r="L4" s="586"/>
      <c r="M4" s="586"/>
      <c r="N4" s="587"/>
      <c r="O4" s="585" t="s">
        <v>443</v>
      </c>
      <c r="P4" s="586"/>
      <c r="Q4" s="586"/>
      <c r="R4" s="586"/>
      <c r="S4" s="586"/>
      <c r="T4" s="587"/>
      <c r="U4" s="585" t="s">
        <v>491</v>
      </c>
      <c r="V4" s="586"/>
      <c r="W4" s="586"/>
      <c r="X4" s="586"/>
      <c r="Y4" s="586"/>
      <c r="Z4" s="586"/>
      <c r="AA4" s="586"/>
      <c r="AB4" s="586"/>
      <c r="AC4" s="587"/>
      <c r="AD4" s="569" t="s">
        <v>329</v>
      </c>
      <c r="AE4" s="569"/>
      <c r="AF4" s="583"/>
      <c r="AG4" s="569" t="s">
        <v>378</v>
      </c>
      <c r="AH4" s="570"/>
      <c r="AI4" s="570"/>
      <c r="AJ4" s="571"/>
      <c r="AK4" s="572" t="s">
        <v>506</v>
      </c>
      <c r="AL4" s="570"/>
      <c r="AM4" s="570"/>
      <c r="AN4" s="573"/>
    </row>
    <row r="5" spans="1:41" ht="15.75" customHeight="1" thickTop="1" x14ac:dyDescent="0.2">
      <c r="A5" s="581" t="s">
        <v>555</v>
      </c>
      <c r="B5" s="582"/>
      <c r="C5" s="297" t="s">
        <v>446</v>
      </c>
      <c r="D5" s="290" t="s">
        <v>872</v>
      </c>
      <c r="E5" s="290" t="s">
        <v>873</v>
      </c>
      <c r="F5" s="290" t="s">
        <v>874</v>
      </c>
      <c r="G5" s="290" t="s">
        <v>875</v>
      </c>
      <c r="H5" s="27" t="s">
        <v>194</v>
      </c>
      <c r="I5" s="27" t="s">
        <v>195</v>
      </c>
      <c r="J5" s="27" t="s">
        <v>301</v>
      </c>
      <c r="K5" s="27" t="s">
        <v>206</v>
      </c>
      <c r="L5" s="27" t="s">
        <v>196</v>
      </c>
      <c r="M5" s="27" t="s">
        <v>199</v>
      </c>
      <c r="N5" s="27" t="s">
        <v>196</v>
      </c>
      <c r="O5" s="27" t="s">
        <v>441</v>
      </c>
      <c r="P5" s="27" t="s">
        <v>195</v>
      </c>
      <c r="Q5" s="27" t="s">
        <v>301</v>
      </c>
      <c r="R5" s="27" t="s">
        <v>198</v>
      </c>
      <c r="S5" s="27" t="s">
        <v>198</v>
      </c>
      <c r="T5" s="27" t="s">
        <v>198</v>
      </c>
      <c r="U5" s="27" t="s">
        <v>326</v>
      </c>
      <c r="V5" s="27" t="s">
        <v>444</v>
      </c>
      <c r="W5" s="27" t="s">
        <v>202</v>
      </c>
      <c r="X5" s="27" t="s">
        <v>201</v>
      </c>
      <c r="Y5" s="27" t="s">
        <v>195</v>
      </c>
      <c r="Z5" s="27" t="s">
        <v>301</v>
      </c>
      <c r="AA5" s="27" t="s">
        <v>205</v>
      </c>
      <c r="AB5" s="27" t="s">
        <v>205</v>
      </c>
      <c r="AC5" s="27" t="s">
        <v>205</v>
      </c>
      <c r="AD5" s="27" t="s">
        <v>207</v>
      </c>
      <c r="AE5" s="27" t="s">
        <v>208</v>
      </c>
      <c r="AF5" s="342" t="s">
        <v>330</v>
      </c>
      <c r="AG5" s="27" t="s">
        <v>196</v>
      </c>
      <c r="AH5" s="27" t="s">
        <v>896</v>
      </c>
      <c r="AI5" s="27" t="s">
        <v>898</v>
      </c>
      <c r="AJ5" s="351" t="s">
        <v>356</v>
      </c>
      <c r="AK5" s="341" t="s">
        <v>196</v>
      </c>
      <c r="AL5" s="27" t="s">
        <v>896</v>
      </c>
      <c r="AM5" s="27" t="s">
        <v>898</v>
      </c>
      <c r="AN5" s="28" t="s">
        <v>356</v>
      </c>
    </row>
    <row r="6" spans="1:41" ht="15.75" customHeight="1" x14ac:dyDescent="0.2">
      <c r="A6" s="581" t="s">
        <v>211</v>
      </c>
      <c r="B6" s="582"/>
      <c r="C6" s="297" t="s">
        <v>871</v>
      </c>
      <c r="D6" s="290"/>
      <c r="E6" s="290"/>
      <c r="F6" s="290"/>
      <c r="G6" s="290"/>
      <c r="H6" s="298" t="s">
        <v>876</v>
      </c>
      <c r="I6" s="29"/>
      <c r="J6" s="29" t="s">
        <v>196</v>
      </c>
      <c r="K6" s="29" t="s">
        <v>332</v>
      </c>
      <c r="L6" s="29" t="s">
        <v>197</v>
      </c>
      <c r="M6" s="29" t="s">
        <v>333</v>
      </c>
      <c r="N6" s="29" t="s">
        <v>331</v>
      </c>
      <c r="O6" s="29" t="s">
        <v>442</v>
      </c>
      <c r="P6" s="29"/>
      <c r="Q6" s="29" t="s">
        <v>302</v>
      </c>
      <c r="R6" s="29" t="s">
        <v>204</v>
      </c>
      <c r="S6" s="29" t="s">
        <v>197</v>
      </c>
      <c r="T6" s="29" t="s">
        <v>331</v>
      </c>
      <c r="U6" s="29" t="s">
        <v>200</v>
      </c>
      <c r="V6" s="29" t="s">
        <v>445</v>
      </c>
      <c r="W6" s="29" t="s">
        <v>334</v>
      </c>
      <c r="X6" s="29"/>
      <c r="Y6" s="29"/>
      <c r="Z6" s="29" t="s">
        <v>201</v>
      </c>
      <c r="AA6" s="29" t="s">
        <v>204</v>
      </c>
      <c r="AB6" s="29" t="s">
        <v>197</v>
      </c>
      <c r="AC6" s="29" t="s">
        <v>331</v>
      </c>
      <c r="AD6" s="29" t="s">
        <v>203</v>
      </c>
      <c r="AE6" s="29" t="s">
        <v>209</v>
      </c>
      <c r="AF6" s="344" t="s">
        <v>331</v>
      </c>
      <c r="AG6" s="29"/>
      <c r="AH6" s="29" t="s">
        <v>897</v>
      </c>
      <c r="AI6" s="29" t="s">
        <v>897</v>
      </c>
      <c r="AJ6" s="352" t="s">
        <v>897</v>
      </c>
      <c r="AK6" s="343"/>
      <c r="AL6" s="29" t="s">
        <v>899</v>
      </c>
      <c r="AM6" s="29" t="s">
        <v>899</v>
      </c>
      <c r="AN6" s="30" t="s">
        <v>899</v>
      </c>
    </row>
    <row r="7" spans="1:41" ht="12.75" customHeight="1" thickBot="1" x14ac:dyDescent="0.25">
      <c r="A7" s="581"/>
      <c r="B7" s="582"/>
      <c r="C7" s="297"/>
      <c r="D7" s="290"/>
      <c r="E7" s="290"/>
      <c r="F7" s="290"/>
      <c r="G7" s="290"/>
      <c r="H7" s="31" t="s">
        <v>877</v>
      </c>
      <c r="I7" s="31" t="s">
        <v>213</v>
      </c>
      <c r="J7" s="31" t="s">
        <v>335</v>
      </c>
      <c r="K7" s="31" t="s">
        <v>475</v>
      </c>
      <c r="L7" s="31" t="s">
        <v>476</v>
      </c>
      <c r="M7" s="31" t="s">
        <v>477</v>
      </c>
      <c r="N7" s="31" t="s">
        <v>480</v>
      </c>
      <c r="O7" s="31" t="s">
        <v>478</v>
      </c>
      <c r="P7" s="31" t="s">
        <v>479</v>
      </c>
      <c r="Q7" s="31" t="s">
        <v>481</v>
      </c>
      <c r="R7" s="31" t="s">
        <v>482</v>
      </c>
      <c r="S7" s="31" t="s">
        <v>483</v>
      </c>
      <c r="T7" s="31" t="s">
        <v>484</v>
      </c>
      <c r="U7" s="31" t="s">
        <v>336</v>
      </c>
      <c r="V7" s="31" t="s">
        <v>485</v>
      </c>
      <c r="W7" s="31" t="s">
        <v>337</v>
      </c>
      <c r="X7" s="31" t="s">
        <v>327</v>
      </c>
      <c r="Y7" s="31" t="s">
        <v>323</v>
      </c>
      <c r="Z7" s="31" t="s">
        <v>324</v>
      </c>
      <c r="AA7" s="31" t="s">
        <v>325</v>
      </c>
      <c r="AB7" s="31" t="s">
        <v>486</v>
      </c>
      <c r="AC7" s="31" t="s">
        <v>487</v>
      </c>
      <c r="AD7" s="31" t="s">
        <v>488</v>
      </c>
      <c r="AE7" s="31" t="s">
        <v>489</v>
      </c>
      <c r="AF7" s="350" t="s">
        <v>490</v>
      </c>
      <c r="AG7" s="346" t="s">
        <v>888</v>
      </c>
      <c r="AH7" s="346" t="s">
        <v>889</v>
      </c>
      <c r="AI7" s="346" t="s">
        <v>890</v>
      </c>
      <c r="AJ7" s="353" t="s">
        <v>891</v>
      </c>
      <c r="AK7" s="345" t="s">
        <v>892</v>
      </c>
      <c r="AL7" s="346" t="s">
        <v>893</v>
      </c>
      <c r="AM7" s="346" t="s">
        <v>894</v>
      </c>
      <c r="AN7" s="347" t="s">
        <v>895</v>
      </c>
    </row>
    <row r="8" spans="1:41" ht="12.5" thickTop="1" x14ac:dyDescent="0.2">
      <c r="A8" s="32" t="s">
        <v>1</v>
      </c>
      <c r="B8" s="33" t="s">
        <v>2</v>
      </c>
      <c r="C8" s="299"/>
      <c r="D8" s="306">
        <v>0.28692000000000001</v>
      </c>
      <c r="E8" s="306">
        <v>4.9203999999999998E-2</v>
      </c>
      <c r="F8" s="307">
        <f t="shared" ref="F8" si="0">ROUND(IF(C8*D8&lt;0,0,C8*D8),)</f>
        <v>0</v>
      </c>
      <c r="G8" s="307">
        <f t="shared" ref="G8" si="1">ROUND(IF(C8*E8&lt;0,0,C8*E8),)</f>
        <v>0</v>
      </c>
      <c r="H8" s="291">
        <f t="shared" ref="H8:H71" si="2">C8-F8-G8</f>
        <v>0</v>
      </c>
      <c r="I8" s="220">
        <f>1-(-'11取引基本表'!DW7/('11取引基本表'!DN7-'11取引基本表'!DL7))</f>
        <v>0.48949533154552449</v>
      </c>
      <c r="J8" s="65">
        <f>H8*I8</f>
        <v>0</v>
      </c>
      <c r="K8" s="227">
        <f t="array" ref="K8:K111">TRANSPOSE('12投入係数表'!D119:DC119)</f>
        <v>0.48979741586248682</v>
      </c>
      <c r="L8" s="65">
        <f t="shared" ref="L8:L39" si="3">J8*K8</f>
        <v>0</v>
      </c>
      <c r="M8" s="227">
        <f t="array" ref="M8:M111">TRANSPOSE('12投入係数表'!D113:DC113)</f>
        <v>9.3604228207477352E-2</v>
      </c>
      <c r="N8" s="66">
        <f t="shared" ref="N8:N39" si="4">J8*M8</f>
        <v>0</v>
      </c>
      <c r="O8" s="67">
        <f t="array" ref="O8:O121">MMULT('12投入係数表'!D7:DC120,J8:J111)</f>
        <v>0</v>
      </c>
      <c r="P8" s="68">
        <f>1-(-'11取引基本表'!DW7/('11取引基本表'!DN7-'11取引基本表'!DL7))</f>
        <v>0.48949533154552449</v>
      </c>
      <c r="Q8" s="66">
        <f>O8*P8</f>
        <v>0</v>
      </c>
      <c r="R8" s="66">
        <f t="array" ref="R8:R111">MMULT('13逆行列係数表'!D7:DC110,'10波及計算'!Q8:Q111)</f>
        <v>0</v>
      </c>
      <c r="S8" s="65">
        <f t="shared" ref="S8:S39" si="5">R8*K8</f>
        <v>0</v>
      </c>
      <c r="T8" s="69">
        <f t="shared" ref="T8:T39" si="6">R8*M8</f>
        <v>0</v>
      </c>
      <c r="U8" s="70"/>
      <c r="V8" s="66"/>
      <c r="W8" s="227">
        <f>'11取引基本表'!DF7/'11取引基本表'!$DF$111</f>
        <v>8.143470610733592E-3</v>
      </c>
      <c r="X8" s="66">
        <f t="shared" ref="X8:X39" ca="1" si="7">V$112*W8</f>
        <v>0</v>
      </c>
      <c r="Y8" s="71">
        <f>P8</f>
        <v>0.48949533154552449</v>
      </c>
      <c r="Z8" s="66">
        <f ca="1">X8*Y8</f>
        <v>0</v>
      </c>
      <c r="AA8" s="66">
        <f t="array" aca="1" ref="AA8:AA111" ca="1">MMULT('13逆行列係数表'!D7:DC110,'10波及計算'!Z8:Z111)</f>
        <v>0</v>
      </c>
      <c r="AB8" s="66">
        <f t="shared" ref="AB8:AB39" ca="1" si="8">K8*AA8</f>
        <v>0</v>
      </c>
      <c r="AC8" s="69">
        <f t="shared" ref="AC8:AC39" ca="1" si="9">M8*AA8</f>
        <v>0</v>
      </c>
      <c r="AD8" s="67">
        <f t="shared" ref="AD8:AD39" ca="1" si="10">J8+R8+AA8</f>
        <v>0</v>
      </c>
      <c r="AE8" s="66">
        <f t="shared" ref="AE8:AE39" ca="1" si="11">L8+S8+AB8</f>
        <v>0</v>
      </c>
      <c r="AF8" s="69">
        <f t="shared" ref="AF8:AF39" ca="1" si="12">N8+T8+AC8</f>
        <v>0</v>
      </c>
      <c r="AG8" s="74">
        <f>J8*'20就業誘発係数'!$D5</f>
        <v>0</v>
      </c>
      <c r="AH8" s="348">
        <f>R8*'20就業誘発係数'!$D5</f>
        <v>0</v>
      </c>
      <c r="AI8" s="348">
        <f ca="1">AA8*'20就業誘発係数'!$D5</f>
        <v>0</v>
      </c>
      <c r="AJ8" s="76">
        <f ca="1">SUM(AG8:AI8)</f>
        <v>0</v>
      </c>
      <c r="AK8" s="74">
        <f>J8*'30雇用誘発係数'!$D5</f>
        <v>0</v>
      </c>
      <c r="AL8" s="348">
        <f>R8*'30雇用誘発係数'!$D5</f>
        <v>0</v>
      </c>
      <c r="AM8" s="348">
        <f ca="1">AA8*'30雇用誘発係数'!$D5</f>
        <v>0</v>
      </c>
      <c r="AN8" s="76">
        <f ca="1">SUM(AK8:AM8)</f>
        <v>0</v>
      </c>
      <c r="AO8" s="25" t="s">
        <v>361</v>
      </c>
    </row>
    <row r="9" spans="1:41" x14ac:dyDescent="0.2">
      <c r="A9" s="34" t="s">
        <v>3</v>
      </c>
      <c r="B9" s="35" t="s">
        <v>4</v>
      </c>
      <c r="C9" s="300"/>
      <c r="D9" s="308">
        <v>0.28692000000000001</v>
      </c>
      <c r="E9" s="308">
        <v>4.9203999999999998E-2</v>
      </c>
      <c r="F9" s="309">
        <f t="shared" ref="F9:F72" si="13">ROUND(IF(C9*D9&lt;0,0,C9*D9),)</f>
        <v>0</v>
      </c>
      <c r="G9" s="309">
        <f t="shared" ref="G9:G72" si="14">ROUND(IF(C9*E9&lt;0,0,C9*E9),)</f>
        <v>0</v>
      </c>
      <c r="H9" s="292">
        <f t="shared" si="2"/>
        <v>0</v>
      </c>
      <c r="I9" s="221">
        <f>1-(-'11取引基本表'!DW8/('11取引基本表'!DN8-'11取引基本表'!DL8))</f>
        <v>0.62872568198271739</v>
      </c>
      <c r="J9" s="72">
        <f t="shared" ref="J9:J72" si="15">H9*I9</f>
        <v>0</v>
      </c>
      <c r="K9" s="228">
        <v>0.51817438536668847</v>
      </c>
      <c r="L9" s="72">
        <f t="shared" si="3"/>
        <v>0</v>
      </c>
      <c r="M9" s="228">
        <v>1.9882492378483555E-2</v>
      </c>
      <c r="N9" s="73">
        <f t="shared" si="4"/>
        <v>0</v>
      </c>
      <c r="O9" s="74">
        <v>0</v>
      </c>
      <c r="P9" s="75">
        <f>1-(-'11取引基本表'!DW8/('11取引基本表'!DN8-'11取引基本表'!DL8))</f>
        <v>0.62872568198271739</v>
      </c>
      <c r="Q9" s="73">
        <f t="shared" ref="Q9:Q72" si="16">O9*P9</f>
        <v>0</v>
      </c>
      <c r="R9" s="73">
        <v>0</v>
      </c>
      <c r="S9" s="72">
        <f t="shared" si="5"/>
        <v>0</v>
      </c>
      <c r="T9" s="76">
        <f t="shared" si="6"/>
        <v>0</v>
      </c>
      <c r="U9" s="77"/>
      <c r="V9" s="73"/>
      <c r="W9" s="228">
        <f>'11取引基本表'!DF8/'11取引基本表'!$DF$111</f>
        <v>1.1027984476029006E-3</v>
      </c>
      <c r="X9" s="73">
        <f t="shared" ca="1" si="7"/>
        <v>0</v>
      </c>
      <c r="Y9" s="78">
        <f t="shared" ref="Y9:Y72" si="17">P9</f>
        <v>0.62872568198271739</v>
      </c>
      <c r="Z9" s="73">
        <f t="shared" ref="Z9:Z72" ca="1" si="18">X9*Y9</f>
        <v>0</v>
      </c>
      <c r="AA9" s="73">
        <f ca="1"/>
        <v>0</v>
      </c>
      <c r="AB9" s="73">
        <f t="shared" ca="1" si="8"/>
        <v>0</v>
      </c>
      <c r="AC9" s="76">
        <f t="shared" ca="1" si="9"/>
        <v>0</v>
      </c>
      <c r="AD9" s="74">
        <f t="shared" ca="1" si="10"/>
        <v>0</v>
      </c>
      <c r="AE9" s="73">
        <f t="shared" ca="1" si="11"/>
        <v>0</v>
      </c>
      <c r="AF9" s="76">
        <f t="shared" ca="1" si="12"/>
        <v>0</v>
      </c>
      <c r="AG9" s="74">
        <f>J9*'20就業誘発係数'!$D6</f>
        <v>0</v>
      </c>
      <c r="AH9" s="73">
        <f>R9*'20就業誘発係数'!$D6</f>
        <v>0</v>
      </c>
      <c r="AI9" s="73">
        <f ca="1">AA9*'20就業誘発係数'!$D6</f>
        <v>0</v>
      </c>
      <c r="AJ9" s="76">
        <f t="shared" ref="AJ9:AJ67" ca="1" si="19">SUM(AG9:AI9)</f>
        <v>0</v>
      </c>
      <c r="AK9" s="74">
        <f>J9*'30雇用誘発係数'!$D6</f>
        <v>0</v>
      </c>
      <c r="AL9" s="73">
        <f>R9*'30雇用誘発係数'!$D6</f>
        <v>0</v>
      </c>
      <c r="AM9" s="73">
        <f ca="1">AA9*'30雇用誘発係数'!$D6</f>
        <v>0</v>
      </c>
      <c r="AN9" s="76">
        <f t="shared" ref="AN9:AN67" ca="1" si="20">SUM(AK9:AM9)</f>
        <v>0</v>
      </c>
      <c r="AO9" s="25" t="s">
        <v>361</v>
      </c>
    </row>
    <row r="10" spans="1:41" x14ac:dyDescent="0.2">
      <c r="A10" s="34" t="s">
        <v>5</v>
      </c>
      <c r="B10" s="35" t="s">
        <v>6</v>
      </c>
      <c r="C10" s="300"/>
      <c r="D10" s="308">
        <v>8.5023000000000001E-2</v>
      </c>
      <c r="E10" s="308">
        <v>1.9696000000000002E-2</v>
      </c>
      <c r="F10" s="309">
        <f t="shared" si="13"/>
        <v>0</v>
      </c>
      <c r="G10" s="309">
        <f t="shared" si="14"/>
        <v>0</v>
      </c>
      <c r="H10" s="292">
        <f t="shared" si="2"/>
        <v>0</v>
      </c>
      <c r="I10" s="221">
        <f>1-(-'11取引基本表'!DW9/('11取引基本表'!DN9-'11取引基本表'!DL9))</f>
        <v>0.95922625761335434</v>
      </c>
      <c r="J10" s="72">
        <f t="shared" si="15"/>
        <v>0</v>
      </c>
      <c r="K10" s="228">
        <v>0.32540505687836779</v>
      </c>
      <c r="L10" s="72">
        <f t="shared" si="3"/>
        <v>0</v>
      </c>
      <c r="M10" s="228">
        <v>5.2340993874637316E-2</v>
      </c>
      <c r="N10" s="73">
        <f t="shared" si="4"/>
        <v>0</v>
      </c>
      <c r="O10" s="74">
        <v>0</v>
      </c>
      <c r="P10" s="75">
        <f>1-(-'11取引基本表'!DW9/('11取引基本表'!DN9-'11取引基本表'!DL9))</f>
        <v>0.95922625761335434</v>
      </c>
      <c r="Q10" s="73">
        <f t="shared" si="16"/>
        <v>0</v>
      </c>
      <c r="R10" s="73">
        <v>0</v>
      </c>
      <c r="S10" s="72">
        <f t="shared" si="5"/>
        <v>0</v>
      </c>
      <c r="T10" s="76">
        <f t="shared" si="6"/>
        <v>0</v>
      </c>
      <c r="U10" s="77"/>
      <c r="V10" s="73"/>
      <c r="W10" s="228">
        <f>'11取引基本表'!DF9/'11取引基本表'!$DF$111</f>
        <v>6.4843431295500602E-4</v>
      </c>
      <c r="X10" s="73">
        <f t="shared" ca="1" si="7"/>
        <v>0</v>
      </c>
      <c r="Y10" s="78">
        <f t="shared" si="17"/>
        <v>0.95922625761335434</v>
      </c>
      <c r="Z10" s="73">
        <f t="shared" ca="1" si="18"/>
        <v>0</v>
      </c>
      <c r="AA10" s="73">
        <f ca="1"/>
        <v>0</v>
      </c>
      <c r="AB10" s="73">
        <f t="shared" ca="1" si="8"/>
        <v>0</v>
      </c>
      <c r="AC10" s="76">
        <f t="shared" ca="1" si="9"/>
        <v>0</v>
      </c>
      <c r="AD10" s="74">
        <f t="shared" ca="1" si="10"/>
        <v>0</v>
      </c>
      <c r="AE10" s="73">
        <f t="shared" ca="1" si="11"/>
        <v>0</v>
      </c>
      <c r="AF10" s="76">
        <f t="shared" ca="1" si="12"/>
        <v>0</v>
      </c>
      <c r="AG10" s="74">
        <f>J10*'20就業誘発係数'!$D7</f>
        <v>0</v>
      </c>
      <c r="AH10" s="73">
        <f>R10*'20就業誘発係数'!$D7</f>
        <v>0</v>
      </c>
      <c r="AI10" s="73">
        <f ca="1">AA10*'20就業誘発係数'!$D7</f>
        <v>0</v>
      </c>
      <c r="AJ10" s="76">
        <f t="shared" ca="1" si="19"/>
        <v>0</v>
      </c>
      <c r="AK10" s="74">
        <f>J10*'30雇用誘発係数'!$D7</f>
        <v>0</v>
      </c>
      <c r="AL10" s="73">
        <f>R10*'30雇用誘発係数'!$D7</f>
        <v>0</v>
      </c>
      <c r="AM10" s="73">
        <f ca="1">AA10*'30雇用誘発係数'!$D7</f>
        <v>0</v>
      </c>
      <c r="AN10" s="76">
        <f t="shared" ca="1" si="20"/>
        <v>0</v>
      </c>
      <c r="AO10" s="25" t="s">
        <v>361</v>
      </c>
    </row>
    <row r="11" spans="1:41" x14ac:dyDescent="0.2">
      <c r="A11" s="34" t="s">
        <v>7</v>
      </c>
      <c r="B11" s="35" t="s">
        <v>8</v>
      </c>
      <c r="C11" s="300"/>
      <c r="D11" s="308">
        <v>0</v>
      </c>
      <c r="E11" s="308">
        <v>0</v>
      </c>
      <c r="F11" s="309">
        <f t="shared" si="13"/>
        <v>0</v>
      </c>
      <c r="G11" s="309">
        <f t="shared" si="14"/>
        <v>0</v>
      </c>
      <c r="H11" s="292">
        <f t="shared" si="2"/>
        <v>0</v>
      </c>
      <c r="I11" s="221">
        <f>1-(-'11取引基本表'!DW10/('11取引基本表'!DN10-'11取引基本表'!DL10))</f>
        <v>1</v>
      </c>
      <c r="J11" s="72">
        <f t="shared" si="15"/>
        <v>0</v>
      </c>
      <c r="K11" s="228">
        <v>0.62823020693915366</v>
      </c>
      <c r="L11" s="72">
        <f t="shared" si="3"/>
        <v>0</v>
      </c>
      <c r="M11" s="228">
        <v>0.35388997563403002</v>
      </c>
      <c r="N11" s="73">
        <f t="shared" si="4"/>
        <v>0</v>
      </c>
      <c r="O11" s="74">
        <v>0</v>
      </c>
      <c r="P11" s="75">
        <f>1-(-'11取引基本表'!DW10/('11取引基本表'!DN10-'11取引基本表'!DL10))</f>
        <v>1</v>
      </c>
      <c r="Q11" s="73">
        <f t="shared" si="16"/>
        <v>0</v>
      </c>
      <c r="R11" s="73">
        <v>0</v>
      </c>
      <c r="S11" s="72">
        <f t="shared" si="5"/>
        <v>0</v>
      </c>
      <c r="T11" s="76">
        <f t="shared" si="6"/>
        <v>0</v>
      </c>
      <c r="U11" s="77"/>
      <c r="V11" s="73"/>
      <c r="W11" s="228">
        <f>'11取引基本表'!DF10/'11取引基本表'!$DF$111</f>
        <v>8.7528772629367449E-4</v>
      </c>
      <c r="X11" s="73">
        <f t="shared" ca="1" si="7"/>
        <v>0</v>
      </c>
      <c r="Y11" s="78">
        <f t="shared" si="17"/>
        <v>1</v>
      </c>
      <c r="Z11" s="73">
        <f t="shared" ca="1" si="18"/>
        <v>0</v>
      </c>
      <c r="AA11" s="73">
        <f ca="1"/>
        <v>0</v>
      </c>
      <c r="AB11" s="73">
        <f t="shared" ca="1" si="8"/>
        <v>0</v>
      </c>
      <c r="AC11" s="76">
        <f t="shared" ca="1" si="9"/>
        <v>0</v>
      </c>
      <c r="AD11" s="74">
        <f t="shared" ca="1" si="10"/>
        <v>0</v>
      </c>
      <c r="AE11" s="73">
        <f t="shared" ca="1" si="11"/>
        <v>0</v>
      </c>
      <c r="AF11" s="76">
        <f t="shared" ca="1" si="12"/>
        <v>0</v>
      </c>
      <c r="AG11" s="74">
        <f>J11*'20就業誘発係数'!$D8</f>
        <v>0</v>
      </c>
      <c r="AH11" s="73">
        <f>R11*'20就業誘発係数'!$D8</f>
        <v>0</v>
      </c>
      <c r="AI11" s="73">
        <f ca="1">AA11*'20就業誘発係数'!$D8</f>
        <v>0</v>
      </c>
      <c r="AJ11" s="76">
        <f t="shared" ca="1" si="19"/>
        <v>0</v>
      </c>
      <c r="AK11" s="74">
        <f>J11*'30雇用誘発係数'!$D8</f>
        <v>0</v>
      </c>
      <c r="AL11" s="73">
        <f>R11*'30雇用誘発係数'!$D8</f>
        <v>0</v>
      </c>
      <c r="AM11" s="73">
        <f ca="1">AA11*'30雇用誘発係数'!$D8</f>
        <v>0</v>
      </c>
      <c r="AN11" s="76">
        <f t="shared" ca="1" si="20"/>
        <v>0</v>
      </c>
      <c r="AO11" s="25" t="s">
        <v>361</v>
      </c>
    </row>
    <row r="12" spans="1:41" x14ac:dyDescent="0.2">
      <c r="A12" s="36" t="s">
        <v>9</v>
      </c>
      <c r="B12" s="37" t="s">
        <v>10</v>
      </c>
      <c r="C12" s="301"/>
      <c r="D12" s="310">
        <v>0.205396</v>
      </c>
      <c r="E12" s="310">
        <v>2.5603999999999998E-2</v>
      </c>
      <c r="F12" s="311">
        <f t="shared" si="13"/>
        <v>0</v>
      </c>
      <c r="G12" s="311">
        <f t="shared" si="14"/>
        <v>0</v>
      </c>
      <c r="H12" s="293">
        <f t="shared" si="2"/>
        <v>0</v>
      </c>
      <c r="I12" s="222">
        <f>1-(-'11取引基本表'!DW11/('11取引基本表'!DN11-'11取引基本表'!DL11))</f>
        <v>0.90856515596572718</v>
      </c>
      <c r="J12" s="79">
        <f t="shared" si="15"/>
        <v>0</v>
      </c>
      <c r="K12" s="229">
        <v>0.61838899549384441</v>
      </c>
      <c r="L12" s="79">
        <f t="shared" si="3"/>
        <v>0</v>
      </c>
      <c r="M12" s="229">
        <v>0.2310536642159505</v>
      </c>
      <c r="N12" s="80">
        <f t="shared" si="4"/>
        <v>0</v>
      </c>
      <c r="O12" s="81">
        <v>0</v>
      </c>
      <c r="P12" s="82">
        <f>1-(-'11取引基本表'!DW11/('11取引基本表'!DN11-'11取引基本表'!DL11))</f>
        <v>0.90856515596572718</v>
      </c>
      <c r="Q12" s="80">
        <f t="shared" si="16"/>
        <v>0</v>
      </c>
      <c r="R12" s="80">
        <v>0</v>
      </c>
      <c r="S12" s="79">
        <f t="shared" si="5"/>
        <v>0</v>
      </c>
      <c r="T12" s="83">
        <f t="shared" si="6"/>
        <v>0</v>
      </c>
      <c r="U12" s="84"/>
      <c r="V12" s="80"/>
      <c r="W12" s="229">
        <f>'11取引基本表'!DF11/'11取引基本表'!$DF$111</f>
        <v>6.4646238904333346E-4</v>
      </c>
      <c r="X12" s="80">
        <f t="shared" ca="1" si="7"/>
        <v>0</v>
      </c>
      <c r="Y12" s="85">
        <f t="shared" si="17"/>
        <v>0.90856515596572718</v>
      </c>
      <c r="Z12" s="80">
        <f t="shared" ca="1" si="18"/>
        <v>0</v>
      </c>
      <c r="AA12" s="80">
        <f ca="1"/>
        <v>0</v>
      </c>
      <c r="AB12" s="80">
        <f t="shared" ca="1" si="8"/>
        <v>0</v>
      </c>
      <c r="AC12" s="83">
        <f t="shared" ca="1" si="9"/>
        <v>0</v>
      </c>
      <c r="AD12" s="81">
        <f t="shared" ca="1" si="10"/>
        <v>0</v>
      </c>
      <c r="AE12" s="80">
        <f t="shared" ca="1" si="11"/>
        <v>0</v>
      </c>
      <c r="AF12" s="83">
        <f t="shared" ca="1" si="12"/>
        <v>0</v>
      </c>
      <c r="AG12" s="81">
        <f>J12*'20就業誘発係数'!$D9</f>
        <v>0</v>
      </c>
      <c r="AH12" s="80">
        <f>R12*'20就業誘発係数'!$D9</f>
        <v>0</v>
      </c>
      <c r="AI12" s="80">
        <f ca="1">AA12*'20就業誘発係数'!$D9</f>
        <v>0</v>
      </c>
      <c r="AJ12" s="83">
        <f t="shared" ca="1" si="19"/>
        <v>0</v>
      </c>
      <c r="AK12" s="81">
        <f>J12*'30雇用誘発係数'!$D9</f>
        <v>0</v>
      </c>
      <c r="AL12" s="80">
        <f>R12*'30雇用誘発係数'!$D9</f>
        <v>0</v>
      </c>
      <c r="AM12" s="80">
        <f ca="1">AA12*'30雇用誘発係数'!$D9</f>
        <v>0</v>
      </c>
      <c r="AN12" s="83">
        <f t="shared" ca="1" si="20"/>
        <v>0</v>
      </c>
      <c r="AO12" s="25" t="s">
        <v>362</v>
      </c>
    </row>
    <row r="13" spans="1:41" x14ac:dyDescent="0.2">
      <c r="A13" s="38" t="s">
        <v>11</v>
      </c>
      <c r="B13" s="39" t="s">
        <v>12</v>
      </c>
      <c r="C13" s="302"/>
      <c r="D13" s="312">
        <v>0.34757199999999999</v>
      </c>
      <c r="E13" s="312">
        <v>2.7968E-2</v>
      </c>
      <c r="F13" s="313">
        <f t="shared" si="13"/>
        <v>0</v>
      </c>
      <c r="G13" s="313">
        <f t="shared" si="14"/>
        <v>0</v>
      </c>
      <c r="H13" s="294">
        <f t="shared" si="2"/>
        <v>0</v>
      </c>
      <c r="I13" s="223">
        <f>1-(-'11取引基本表'!DW12/('11取引基本表'!DN12-'11取引基本表'!DL12))</f>
        <v>0.81629296683206065</v>
      </c>
      <c r="J13" s="86">
        <f t="shared" si="15"/>
        <v>0</v>
      </c>
      <c r="K13" s="230">
        <v>0.54011160382762935</v>
      </c>
      <c r="L13" s="86">
        <f t="shared" si="3"/>
        <v>0</v>
      </c>
      <c r="M13" s="230">
        <v>0.20075958498652691</v>
      </c>
      <c r="N13" s="87">
        <f t="shared" si="4"/>
        <v>0</v>
      </c>
      <c r="O13" s="88">
        <v>0</v>
      </c>
      <c r="P13" s="89">
        <f>1-(-'11取引基本表'!DW12/('11取引基本表'!DN12-'11取引基本表'!DL12))</f>
        <v>0.81629296683206065</v>
      </c>
      <c r="Q13" s="87">
        <f t="shared" si="16"/>
        <v>0</v>
      </c>
      <c r="R13" s="87">
        <v>0</v>
      </c>
      <c r="S13" s="86">
        <f t="shared" si="5"/>
        <v>0</v>
      </c>
      <c r="T13" s="90">
        <f t="shared" si="6"/>
        <v>0</v>
      </c>
      <c r="U13" s="91"/>
      <c r="V13" s="87"/>
      <c r="W13" s="230">
        <f>'11取引基本表'!DF12/'11取引基本表'!$DF$111</f>
        <v>1.1972864683705458E-3</v>
      </c>
      <c r="X13" s="87">
        <f t="shared" ca="1" si="7"/>
        <v>0</v>
      </c>
      <c r="Y13" s="92">
        <f t="shared" si="17"/>
        <v>0.81629296683206065</v>
      </c>
      <c r="Z13" s="87">
        <f t="shared" ca="1" si="18"/>
        <v>0</v>
      </c>
      <c r="AA13" s="87">
        <f ca="1"/>
        <v>0</v>
      </c>
      <c r="AB13" s="87">
        <f t="shared" ca="1" si="8"/>
        <v>0</v>
      </c>
      <c r="AC13" s="90">
        <f t="shared" ca="1" si="9"/>
        <v>0</v>
      </c>
      <c r="AD13" s="88">
        <f t="shared" ca="1" si="10"/>
        <v>0</v>
      </c>
      <c r="AE13" s="87">
        <f t="shared" ca="1" si="11"/>
        <v>0</v>
      </c>
      <c r="AF13" s="90">
        <f t="shared" ca="1" si="12"/>
        <v>0</v>
      </c>
      <c r="AG13" s="88">
        <f>J13*'20就業誘発係数'!$D10</f>
        <v>0</v>
      </c>
      <c r="AH13" s="87">
        <f>R13*'20就業誘発係数'!$D10</f>
        <v>0</v>
      </c>
      <c r="AI13" s="87">
        <f ca="1">AA13*'20就業誘発係数'!$D10</f>
        <v>0</v>
      </c>
      <c r="AJ13" s="90">
        <f t="shared" ca="1" si="19"/>
        <v>0</v>
      </c>
      <c r="AK13" s="88">
        <f>J13*'30雇用誘発係数'!$D10</f>
        <v>0</v>
      </c>
      <c r="AL13" s="87">
        <f>R13*'30雇用誘発係数'!$D10</f>
        <v>0</v>
      </c>
      <c r="AM13" s="87">
        <f ca="1">AA13*'30雇用誘発係数'!$D10</f>
        <v>0</v>
      </c>
      <c r="AN13" s="90">
        <f t="shared" ca="1" si="20"/>
        <v>0</v>
      </c>
      <c r="AO13" s="25" t="s">
        <v>363</v>
      </c>
    </row>
    <row r="14" spans="1:41" x14ac:dyDescent="0.2">
      <c r="A14" s="34" t="s">
        <v>13</v>
      </c>
      <c r="B14" s="35" t="s">
        <v>556</v>
      </c>
      <c r="C14" s="300"/>
      <c r="D14" s="308">
        <v>3.2370000000000003E-2</v>
      </c>
      <c r="E14" s="308">
        <v>0.104641</v>
      </c>
      <c r="F14" s="309">
        <f t="shared" si="13"/>
        <v>0</v>
      </c>
      <c r="G14" s="309">
        <f t="shared" si="14"/>
        <v>0</v>
      </c>
      <c r="H14" s="292">
        <f t="shared" si="2"/>
        <v>0</v>
      </c>
      <c r="I14" s="221">
        <f>1-(-'11取引基本表'!DW13/('11取引基本表'!DN13-'11取引基本表'!DL13))</f>
        <v>0.38969491525423727</v>
      </c>
      <c r="J14" s="72">
        <f t="shared" si="15"/>
        <v>0</v>
      </c>
      <c r="K14" s="228">
        <v>0.39252846476322772</v>
      </c>
      <c r="L14" s="72">
        <f t="shared" si="3"/>
        <v>0</v>
      </c>
      <c r="M14" s="228">
        <v>0.22776771760970407</v>
      </c>
      <c r="N14" s="73">
        <f t="shared" si="4"/>
        <v>0</v>
      </c>
      <c r="O14" s="74">
        <v>0</v>
      </c>
      <c r="P14" s="75">
        <f>1-(-'11取引基本表'!DW13/('11取引基本表'!DN13-'11取引基本表'!DL13))</f>
        <v>0.38969491525423727</v>
      </c>
      <c r="Q14" s="73">
        <f t="shared" si="16"/>
        <v>0</v>
      </c>
      <c r="R14" s="73">
        <v>0</v>
      </c>
      <c r="S14" s="72">
        <f t="shared" si="5"/>
        <v>0</v>
      </c>
      <c r="T14" s="76">
        <f t="shared" si="6"/>
        <v>0</v>
      </c>
      <c r="U14" s="77"/>
      <c r="V14" s="73"/>
      <c r="W14" s="228">
        <f>'11取引基本表'!DF13/'11取引基本表'!$DF$111</f>
        <v>-1.8158132686651842E-5</v>
      </c>
      <c r="X14" s="73">
        <f t="shared" ca="1" si="7"/>
        <v>0</v>
      </c>
      <c r="Y14" s="78">
        <f t="shared" si="17"/>
        <v>0.38969491525423727</v>
      </c>
      <c r="Z14" s="73">
        <f t="shared" ca="1" si="18"/>
        <v>0</v>
      </c>
      <c r="AA14" s="73">
        <f ca="1"/>
        <v>0</v>
      </c>
      <c r="AB14" s="73">
        <f t="shared" ca="1" si="8"/>
        <v>0</v>
      </c>
      <c r="AC14" s="76">
        <f t="shared" ca="1" si="9"/>
        <v>0</v>
      </c>
      <c r="AD14" s="74">
        <f t="shared" ca="1" si="10"/>
        <v>0</v>
      </c>
      <c r="AE14" s="73">
        <f t="shared" ca="1" si="11"/>
        <v>0</v>
      </c>
      <c r="AF14" s="76">
        <f t="shared" ca="1" si="12"/>
        <v>0</v>
      </c>
      <c r="AG14" s="74">
        <f>J14*'20就業誘発係数'!$D11</f>
        <v>0</v>
      </c>
      <c r="AH14" s="73">
        <f>R14*'20就業誘発係数'!$D11</f>
        <v>0</v>
      </c>
      <c r="AI14" s="73">
        <f ca="1">AA14*'20就業誘発係数'!$D11</f>
        <v>0</v>
      </c>
      <c r="AJ14" s="76">
        <f t="shared" ca="1" si="19"/>
        <v>0</v>
      </c>
      <c r="AK14" s="74">
        <f>J14*'30雇用誘発係数'!$D11</f>
        <v>0</v>
      </c>
      <c r="AL14" s="73">
        <f>R14*'30雇用誘発係数'!$D11</f>
        <v>0</v>
      </c>
      <c r="AM14" s="73">
        <f ca="1">AA14*'30雇用誘発係数'!$D11</f>
        <v>0</v>
      </c>
      <c r="AN14" s="76">
        <f t="shared" ca="1" si="20"/>
        <v>0</v>
      </c>
      <c r="AO14" s="25" t="s">
        <v>364</v>
      </c>
    </row>
    <row r="15" spans="1:41" x14ac:dyDescent="0.2">
      <c r="A15" s="34" t="s">
        <v>14</v>
      </c>
      <c r="B15" s="35" t="s">
        <v>557</v>
      </c>
      <c r="C15" s="300"/>
      <c r="D15" s="308">
        <v>1.2506E-2</v>
      </c>
      <c r="E15" s="308">
        <v>4.6322000000000002E-2</v>
      </c>
      <c r="F15" s="309">
        <f t="shared" si="13"/>
        <v>0</v>
      </c>
      <c r="G15" s="309">
        <f t="shared" si="14"/>
        <v>0</v>
      </c>
      <c r="H15" s="292">
        <f t="shared" si="2"/>
        <v>0</v>
      </c>
      <c r="I15" s="221">
        <f>1-(-'11取引基本表'!DW14/('11取引基本表'!DN14-'11取引基本表'!DL14))</f>
        <v>4.5867524172329976E-2</v>
      </c>
      <c r="J15" s="72">
        <f t="shared" si="15"/>
        <v>0</v>
      </c>
      <c r="K15" s="228">
        <v>0.61916512021534764</v>
      </c>
      <c r="L15" s="72">
        <f t="shared" si="3"/>
        <v>0</v>
      </c>
      <c r="M15" s="228">
        <v>0.15837021024940351</v>
      </c>
      <c r="N15" s="73">
        <f t="shared" si="4"/>
        <v>0</v>
      </c>
      <c r="O15" s="74">
        <v>0</v>
      </c>
      <c r="P15" s="75">
        <f>1-(-'11取引基本表'!DW14/('11取引基本表'!DN14-'11取引基本表'!DL14))</f>
        <v>4.5867524172329976E-2</v>
      </c>
      <c r="Q15" s="73">
        <f t="shared" si="16"/>
        <v>0</v>
      </c>
      <c r="R15" s="73">
        <v>0</v>
      </c>
      <c r="S15" s="72">
        <f t="shared" si="5"/>
        <v>0</v>
      </c>
      <c r="T15" s="76">
        <f t="shared" si="6"/>
        <v>0</v>
      </c>
      <c r="U15" s="77"/>
      <c r="V15" s="73"/>
      <c r="W15" s="228">
        <f>'11取引基本表'!DF14/'11取引基本表'!$DF$111</f>
        <v>8.2163496319691587E-8</v>
      </c>
      <c r="X15" s="73">
        <f t="shared" ca="1" si="7"/>
        <v>0</v>
      </c>
      <c r="Y15" s="78">
        <f t="shared" si="17"/>
        <v>4.5867524172329976E-2</v>
      </c>
      <c r="Z15" s="73">
        <f t="shared" ca="1" si="18"/>
        <v>0</v>
      </c>
      <c r="AA15" s="73">
        <f ca="1"/>
        <v>0</v>
      </c>
      <c r="AB15" s="73">
        <f t="shared" ca="1" si="8"/>
        <v>0</v>
      </c>
      <c r="AC15" s="76">
        <f t="shared" ca="1" si="9"/>
        <v>0</v>
      </c>
      <c r="AD15" s="74">
        <f t="shared" ca="1" si="10"/>
        <v>0</v>
      </c>
      <c r="AE15" s="73">
        <f t="shared" ca="1" si="11"/>
        <v>0</v>
      </c>
      <c r="AF15" s="76">
        <f t="shared" ca="1" si="12"/>
        <v>0</v>
      </c>
      <c r="AG15" s="74">
        <f>J15*'20就業誘発係数'!$D12</f>
        <v>0</v>
      </c>
      <c r="AH15" s="73">
        <f>R15*'20就業誘発係数'!$D12</f>
        <v>0</v>
      </c>
      <c r="AI15" s="73">
        <f ca="1">AA15*'20就業誘発係数'!$D12</f>
        <v>0</v>
      </c>
      <c r="AJ15" s="76">
        <f t="shared" ca="1" si="19"/>
        <v>0</v>
      </c>
      <c r="AK15" s="74">
        <f>J15*'30雇用誘発係数'!$D12</f>
        <v>0</v>
      </c>
      <c r="AL15" s="73">
        <f>R15*'30雇用誘発係数'!$D12</f>
        <v>0</v>
      </c>
      <c r="AM15" s="73">
        <f ca="1">AA15*'30雇用誘発係数'!$D12</f>
        <v>0</v>
      </c>
      <c r="AN15" s="76">
        <f t="shared" ca="1" si="20"/>
        <v>0</v>
      </c>
      <c r="AO15" s="25" t="s">
        <v>364</v>
      </c>
    </row>
    <row r="16" spans="1:41" x14ac:dyDescent="0.2">
      <c r="A16" s="34" t="s">
        <v>15</v>
      </c>
      <c r="B16" s="35" t="s">
        <v>558</v>
      </c>
      <c r="C16" s="300"/>
      <c r="D16" s="308">
        <v>0.33274999999999999</v>
      </c>
      <c r="E16" s="308">
        <v>2.6641999999999999E-2</v>
      </c>
      <c r="F16" s="309">
        <f t="shared" si="13"/>
        <v>0</v>
      </c>
      <c r="G16" s="309">
        <f t="shared" si="14"/>
        <v>0</v>
      </c>
      <c r="H16" s="292">
        <f t="shared" si="2"/>
        <v>0</v>
      </c>
      <c r="I16" s="221">
        <f>1-(-'11取引基本表'!DW15/('11取引基本表'!DN15-'11取引基本表'!DL15))</f>
        <v>0.47577239745990219</v>
      </c>
      <c r="J16" s="72">
        <f t="shared" si="15"/>
        <v>0</v>
      </c>
      <c r="K16" s="228">
        <v>0.20529953181952321</v>
      </c>
      <c r="L16" s="72">
        <f t="shared" si="3"/>
        <v>0</v>
      </c>
      <c r="M16" s="228">
        <v>0.10480423356383445</v>
      </c>
      <c r="N16" s="73">
        <f t="shared" si="4"/>
        <v>0</v>
      </c>
      <c r="O16" s="74">
        <v>0</v>
      </c>
      <c r="P16" s="75">
        <f>1-(-'11取引基本表'!DW15/('11取引基本表'!DN15-'11取引基本表'!DL15))</f>
        <v>0.47577239745990219</v>
      </c>
      <c r="Q16" s="73">
        <f t="shared" si="16"/>
        <v>0</v>
      </c>
      <c r="R16" s="73">
        <v>0</v>
      </c>
      <c r="S16" s="72">
        <f t="shared" si="5"/>
        <v>0</v>
      </c>
      <c r="T16" s="76">
        <f t="shared" si="6"/>
        <v>0</v>
      </c>
      <c r="U16" s="77"/>
      <c r="V16" s="73"/>
      <c r="W16" s="228">
        <f>'11取引基本表'!DF15/'11取引基本表'!$DF$111</f>
        <v>1.2018301097170248E-2</v>
      </c>
      <c r="X16" s="73">
        <f t="shared" ca="1" si="7"/>
        <v>0</v>
      </c>
      <c r="Y16" s="78">
        <f t="shared" si="17"/>
        <v>0.47577239745990219</v>
      </c>
      <c r="Z16" s="73">
        <f t="shared" ca="1" si="18"/>
        <v>0</v>
      </c>
      <c r="AA16" s="73">
        <f ca="1"/>
        <v>0</v>
      </c>
      <c r="AB16" s="73">
        <f t="shared" ca="1" si="8"/>
        <v>0</v>
      </c>
      <c r="AC16" s="76">
        <f t="shared" ca="1" si="9"/>
        <v>0</v>
      </c>
      <c r="AD16" s="74">
        <f t="shared" ca="1" si="10"/>
        <v>0</v>
      </c>
      <c r="AE16" s="73">
        <f t="shared" ca="1" si="11"/>
        <v>0</v>
      </c>
      <c r="AF16" s="76">
        <f t="shared" ca="1" si="12"/>
        <v>0</v>
      </c>
      <c r="AG16" s="74">
        <f>J16*'20就業誘発係数'!$D13</f>
        <v>0</v>
      </c>
      <c r="AH16" s="73">
        <f>R16*'20就業誘発係数'!$D13</f>
        <v>0</v>
      </c>
      <c r="AI16" s="73">
        <f ca="1">AA16*'20就業誘発係数'!$D13</f>
        <v>0</v>
      </c>
      <c r="AJ16" s="76">
        <f t="shared" ca="1" si="19"/>
        <v>0</v>
      </c>
      <c r="AK16" s="74">
        <f>J16*'30雇用誘発係数'!$D13</f>
        <v>0</v>
      </c>
      <c r="AL16" s="73">
        <f>R16*'30雇用誘発係数'!$D13</f>
        <v>0</v>
      </c>
      <c r="AM16" s="73">
        <f ca="1">AA16*'30雇用誘発係数'!$D13</f>
        <v>0</v>
      </c>
      <c r="AN16" s="76">
        <f t="shared" ca="1" si="20"/>
        <v>0</v>
      </c>
      <c r="AO16" s="25" t="s">
        <v>365</v>
      </c>
    </row>
    <row r="17" spans="1:41" x14ac:dyDescent="0.2">
      <c r="A17" s="36" t="s">
        <v>17</v>
      </c>
      <c r="B17" s="37" t="s">
        <v>19</v>
      </c>
      <c r="C17" s="301"/>
      <c r="D17" s="310">
        <v>0.33274999999999999</v>
      </c>
      <c r="E17" s="310">
        <v>2.6641999999999999E-2</v>
      </c>
      <c r="F17" s="311">
        <f t="shared" si="13"/>
        <v>0</v>
      </c>
      <c r="G17" s="311">
        <f t="shared" si="14"/>
        <v>0</v>
      </c>
      <c r="H17" s="293">
        <f t="shared" si="2"/>
        <v>0</v>
      </c>
      <c r="I17" s="222">
        <f>1-(-'11取引基本表'!DW16/('11取引基本表'!DN16-'11取引基本表'!DL16))</f>
        <v>0.33316511060644294</v>
      </c>
      <c r="J17" s="79">
        <f t="shared" si="15"/>
        <v>0</v>
      </c>
      <c r="K17" s="229">
        <v>0.23649136823092154</v>
      </c>
      <c r="L17" s="79">
        <f t="shared" si="3"/>
        <v>0</v>
      </c>
      <c r="M17" s="229">
        <v>0.11447427837021085</v>
      </c>
      <c r="N17" s="80">
        <f t="shared" si="4"/>
        <v>0</v>
      </c>
      <c r="O17" s="81">
        <v>0</v>
      </c>
      <c r="P17" s="82">
        <f>1-(-'11取引基本表'!DW16/('11取引基本表'!DN16-'11取引基本表'!DL16))</f>
        <v>0.33316511060644294</v>
      </c>
      <c r="Q17" s="80">
        <f t="shared" si="16"/>
        <v>0</v>
      </c>
      <c r="R17" s="80">
        <v>0</v>
      </c>
      <c r="S17" s="79">
        <f t="shared" si="5"/>
        <v>0</v>
      </c>
      <c r="T17" s="83">
        <f t="shared" si="6"/>
        <v>0</v>
      </c>
      <c r="U17" s="84"/>
      <c r="V17" s="80"/>
      <c r="W17" s="229">
        <f>'11取引基本表'!DF16/'11取引基本表'!$DF$111</f>
        <v>1.0600241314188691E-2</v>
      </c>
      <c r="X17" s="80">
        <f t="shared" ca="1" si="7"/>
        <v>0</v>
      </c>
      <c r="Y17" s="85">
        <f t="shared" si="17"/>
        <v>0.33316511060644294</v>
      </c>
      <c r="Z17" s="80">
        <f t="shared" ca="1" si="18"/>
        <v>0</v>
      </c>
      <c r="AA17" s="80">
        <f ca="1"/>
        <v>0</v>
      </c>
      <c r="AB17" s="80">
        <f t="shared" ca="1" si="8"/>
        <v>0</v>
      </c>
      <c r="AC17" s="83">
        <f t="shared" ca="1" si="9"/>
        <v>0</v>
      </c>
      <c r="AD17" s="81">
        <f t="shared" ca="1" si="10"/>
        <v>0</v>
      </c>
      <c r="AE17" s="80">
        <f t="shared" ca="1" si="11"/>
        <v>0</v>
      </c>
      <c r="AF17" s="83">
        <f t="shared" ca="1" si="12"/>
        <v>0</v>
      </c>
      <c r="AG17" s="81">
        <f>J17*'20就業誘発係数'!$D14</f>
        <v>0</v>
      </c>
      <c r="AH17" s="80">
        <f>R17*'20就業誘発係数'!$D14</f>
        <v>0</v>
      </c>
      <c r="AI17" s="80">
        <f ca="1">AA17*'20就業誘発係数'!$D14</f>
        <v>0</v>
      </c>
      <c r="AJ17" s="83">
        <f t="shared" ca="1" si="19"/>
        <v>0</v>
      </c>
      <c r="AK17" s="81">
        <f>J17*'30雇用誘発係数'!$D14</f>
        <v>0</v>
      </c>
      <c r="AL17" s="80">
        <f>R17*'30雇用誘発係数'!$D14</f>
        <v>0</v>
      </c>
      <c r="AM17" s="80">
        <f ca="1">AA17*'30雇用誘発係数'!$D14</f>
        <v>0</v>
      </c>
      <c r="AN17" s="83">
        <f t="shared" ca="1" si="20"/>
        <v>0</v>
      </c>
      <c r="AO17" s="25" t="s">
        <v>365</v>
      </c>
    </row>
    <row r="18" spans="1:41" x14ac:dyDescent="0.2">
      <c r="A18" s="38" t="s">
        <v>18</v>
      </c>
      <c r="B18" s="39" t="s">
        <v>21</v>
      </c>
      <c r="C18" s="302"/>
      <c r="D18" s="312">
        <v>0.33274999999999999</v>
      </c>
      <c r="E18" s="312">
        <v>2.6641999999999999E-2</v>
      </c>
      <c r="F18" s="313">
        <f t="shared" si="13"/>
        <v>0</v>
      </c>
      <c r="G18" s="313">
        <f t="shared" si="14"/>
        <v>0</v>
      </c>
      <c r="H18" s="294">
        <f t="shared" si="2"/>
        <v>0</v>
      </c>
      <c r="I18" s="223">
        <f>1-(-'11取引基本表'!DW17/('11取引基本表'!DN17-'11取引基本表'!DL17))</f>
        <v>0.86611455650875402</v>
      </c>
      <c r="J18" s="86">
        <f t="shared" si="15"/>
        <v>0</v>
      </c>
      <c r="K18" s="230">
        <v>9.5660406665828382E-2</v>
      </c>
      <c r="L18" s="86">
        <f t="shared" si="3"/>
        <v>0</v>
      </c>
      <c r="M18" s="230">
        <v>2.9690007914376797E-2</v>
      </c>
      <c r="N18" s="87">
        <f t="shared" si="4"/>
        <v>0</v>
      </c>
      <c r="O18" s="88">
        <v>0</v>
      </c>
      <c r="P18" s="89">
        <f>1-(-'11取引基本表'!DW17/('11取引基本表'!DN17-'11取引基本表'!DL17))</f>
        <v>0.86611455650875402</v>
      </c>
      <c r="Q18" s="87">
        <f t="shared" si="16"/>
        <v>0</v>
      </c>
      <c r="R18" s="87">
        <v>0</v>
      </c>
      <c r="S18" s="86">
        <f t="shared" si="5"/>
        <v>0</v>
      </c>
      <c r="T18" s="90">
        <f t="shared" si="6"/>
        <v>0</v>
      </c>
      <c r="U18" s="91"/>
      <c r="V18" s="87"/>
      <c r="W18" s="230">
        <f>'11取引基本表'!DF17/'11取引基本表'!$DF$111</f>
        <v>5.3464608690186512E-3</v>
      </c>
      <c r="X18" s="87">
        <f t="shared" ca="1" si="7"/>
        <v>0</v>
      </c>
      <c r="Y18" s="92">
        <f t="shared" si="17"/>
        <v>0.86611455650875402</v>
      </c>
      <c r="Z18" s="87">
        <f t="shared" ca="1" si="18"/>
        <v>0</v>
      </c>
      <c r="AA18" s="87">
        <f ca="1"/>
        <v>0</v>
      </c>
      <c r="AB18" s="87">
        <f t="shared" ca="1" si="8"/>
        <v>0</v>
      </c>
      <c r="AC18" s="90">
        <f t="shared" ca="1" si="9"/>
        <v>0</v>
      </c>
      <c r="AD18" s="88">
        <f t="shared" ca="1" si="10"/>
        <v>0</v>
      </c>
      <c r="AE18" s="87">
        <f t="shared" ca="1" si="11"/>
        <v>0</v>
      </c>
      <c r="AF18" s="90">
        <f t="shared" ca="1" si="12"/>
        <v>0</v>
      </c>
      <c r="AG18" s="88">
        <f>J18*'20就業誘発係数'!$D15</f>
        <v>0</v>
      </c>
      <c r="AH18" s="87">
        <f>R18*'20就業誘発係数'!$D15</f>
        <v>0</v>
      </c>
      <c r="AI18" s="87">
        <f ca="1">AA18*'20就業誘発係数'!$D15</f>
        <v>0</v>
      </c>
      <c r="AJ18" s="90">
        <f t="shared" ca="1" si="19"/>
        <v>0</v>
      </c>
      <c r="AK18" s="88">
        <f>J18*'30雇用誘発係数'!$D15</f>
        <v>0</v>
      </c>
      <c r="AL18" s="87">
        <f>R18*'30雇用誘発係数'!$D15</f>
        <v>0</v>
      </c>
      <c r="AM18" s="87">
        <f ca="1">AA18*'30雇用誘発係数'!$D15</f>
        <v>0</v>
      </c>
      <c r="AN18" s="90">
        <f t="shared" ca="1" si="20"/>
        <v>0</v>
      </c>
      <c r="AO18" s="25" t="s">
        <v>365</v>
      </c>
    </row>
    <row r="19" spans="1:41" x14ac:dyDescent="0.2">
      <c r="A19" s="34" t="s">
        <v>20</v>
      </c>
      <c r="B19" s="35" t="s">
        <v>23</v>
      </c>
      <c r="C19" s="300"/>
      <c r="D19" s="308">
        <v>0.33274999999999999</v>
      </c>
      <c r="E19" s="308">
        <v>2.6641999999999999E-2</v>
      </c>
      <c r="F19" s="309">
        <f t="shared" si="13"/>
        <v>0</v>
      </c>
      <c r="G19" s="309">
        <f t="shared" si="14"/>
        <v>0</v>
      </c>
      <c r="H19" s="292">
        <f t="shared" si="2"/>
        <v>0</v>
      </c>
      <c r="I19" s="221">
        <f>1-(-'11取引基本表'!DW18/('11取引基本表'!DN18-'11取引基本表'!DL18))</f>
        <v>0.46428923661304278</v>
      </c>
      <c r="J19" s="72">
        <f t="shared" si="15"/>
        <v>0</v>
      </c>
      <c r="K19" s="228">
        <v>0.32766731510979041</v>
      </c>
      <c r="L19" s="72">
        <f t="shared" si="3"/>
        <v>0</v>
      </c>
      <c r="M19" s="228">
        <v>0.17999811381375669</v>
      </c>
      <c r="N19" s="73">
        <f t="shared" si="4"/>
        <v>0</v>
      </c>
      <c r="O19" s="74">
        <v>0</v>
      </c>
      <c r="P19" s="75">
        <f>1-(-'11取引基本表'!DW18/('11取引基本表'!DN18-'11取引基本表'!DL18))</f>
        <v>0.46428923661304278</v>
      </c>
      <c r="Q19" s="73">
        <f t="shared" si="16"/>
        <v>0</v>
      </c>
      <c r="R19" s="73">
        <v>0</v>
      </c>
      <c r="S19" s="72">
        <f t="shared" si="5"/>
        <v>0</v>
      </c>
      <c r="T19" s="76">
        <f t="shared" si="6"/>
        <v>0</v>
      </c>
      <c r="U19" s="77"/>
      <c r="V19" s="73"/>
      <c r="W19" s="228">
        <f>'11取引基本表'!DF18/'11取引基本表'!$DF$111</f>
        <v>3.6844740981631936E-2</v>
      </c>
      <c r="X19" s="73">
        <f t="shared" ca="1" si="7"/>
        <v>0</v>
      </c>
      <c r="Y19" s="78">
        <f t="shared" si="17"/>
        <v>0.46428923661304278</v>
      </c>
      <c r="Z19" s="73">
        <f t="shared" ca="1" si="18"/>
        <v>0</v>
      </c>
      <c r="AA19" s="73">
        <f ca="1"/>
        <v>0</v>
      </c>
      <c r="AB19" s="73">
        <f t="shared" ca="1" si="8"/>
        <v>0</v>
      </c>
      <c r="AC19" s="76">
        <f t="shared" ca="1" si="9"/>
        <v>0</v>
      </c>
      <c r="AD19" s="74">
        <f t="shared" ca="1" si="10"/>
        <v>0</v>
      </c>
      <c r="AE19" s="73">
        <f t="shared" ca="1" si="11"/>
        <v>0</v>
      </c>
      <c r="AF19" s="76">
        <f t="shared" ca="1" si="12"/>
        <v>0</v>
      </c>
      <c r="AG19" s="74">
        <f>J19*'20就業誘発係数'!$D16</f>
        <v>0</v>
      </c>
      <c r="AH19" s="73">
        <f>R19*'20就業誘発係数'!$D16</f>
        <v>0</v>
      </c>
      <c r="AI19" s="73">
        <f ca="1">AA19*'20就業誘発係数'!$D16</f>
        <v>0</v>
      </c>
      <c r="AJ19" s="76">
        <f t="shared" ca="1" si="19"/>
        <v>0</v>
      </c>
      <c r="AK19" s="74">
        <f>J19*'30雇用誘発係数'!$D16</f>
        <v>0</v>
      </c>
      <c r="AL19" s="73">
        <f>R19*'30雇用誘発係数'!$D16</f>
        <v>0</v>
      </c>
      <c r="AM19" s="73">
        <f ca="1">AA19*'30雇用誘発係数'!$D16</f>
        <v>0</v>
      </c>
      <c r="AN19" s="76">
        <f t="shared" ca="1" si="20"/>
        <v>0</v>
      </c>
      <c r="AO19" s="25" t="s">
        <v>365</v>
      </c>
    </row>
    <row r="20" spans="1:41" x14ac:dyDescent="0.2">
      <c r="A20" s="34" t="s">
        <v>22</v>
      </c>
      <c r="B20" s="35" t="s">
        <v>25</v>
      </c>
      <c r="C20" s="300"/>
      <c r="D20" s="308">
        <v>0.29985400000000001</v>
      </c>
      <c r="E20" s="308">
        <v>4.2369999999999998E-2</v>
      </c>
      <c r="F20" s="309">
        <f t="shared" si="13"/>
        <v>0</v>
      </c>
      <c r="G20" s="309">
        <f t="shared" si="14"/>
        <v>0</v>
      </c>
      <c r="H20" s="292">
        <f t="shared" si="2"/>
        <v>0</v>
      </c>
      <c r="I20" s="221">
        <f>1-(-'11取引基本表'!DW19/('11取引基本表'!DN19-'11取引基本表'!DL19))</f>
        <v>0.47030330481576255</v>
      </c>
      <c r="J20" s="72">
        <f t="shared" si="15"/>
        <v>0</v>
      </c>
      <c r="K20" s="228">
        <v>0.60296596526449364</v>
      </c>
      <c r="L20" s="72">
        <f t="shared" si="3"/>
        <v>0</v>
      </c>
      <c r="M20" s="228">
        <v>8.7160741680713652E-2</v>
      </c>
      <c r="N20" s="73">
        <f t="shared" si="4"/>
        <v>0</v>
      </c>
      <c r="O20" s="74">
        <v>0</v>
      </c>
      <c r="P20" s="75">
        <f>1-(-'11取引基本表'!DW19/('11取引基本表'!DN19-'11取引基本表'!DL19))</f>
        <v>0.47030330481576255</v>
      </c>
      <c r="Q20" s="73">
        <f t="shared" si="16"/>
        <v>0</v>
      </c>
      <c r="R20" s="73">
        <v>0</v>
      </c>
      <c r="S20" s="72">
        <f t="shared" si="5"/>
        <v>0</v>
      </c>
      <c r="T20" s="76">
        <f t="shared" si="6"/>
        <v>0</v>
      </c>
      <c r="U20" s="77"/>
      <c r="V20" s="73"/>
      <c r="W20" s="228">
        <f>'11取引基本表'!DF19/'11取引基本表'!$DF$111</f>
        <v>1.5955575840809869E-2</v>
      </c>
      <c r="X20" s="73">
        <f t="shared" ca="1" si="7"/>
        <v>0</v>
      </c>
      <c r="Y20" s="78">
        <f t="shared" si="17"/>
        <v>0.47030330481576255</v>
      </c>
      <c r="Z20" s="73">
        <f t="shared" ca="1" si="18"/>
        <v>0</v>
      </c>
      <c r="AA20" s="73">
        <f ca="1"/>
        <v>0</v>
      </c>
      <c r="AB20" s="73">
        <f t="shared" ca="1" si="8"/>
        <v>0</v>
      </c>
      <c r="AC20" s="76">
        <f t="shared" ca="1" si="9"/>
        <v>0</v>
      </c>
      <c r="AD20" s="74">
        <f t="shared" ca="1" si="10"/>
        <v>0</v>
      </c>
      <c r="AE20" s="73">
        <f t="shared" ca="1" si="11"/>
        <v>0</v>
      </c>
      <c r="AF20" s="76">
        <f t="shared" ca="1" si="12"/>
        <v>0</v>
      </c>
      <c r="AG20" s="74">
        <f>J20*'20就業誘発係数'!$D17</f>
        <v>0</v>
      </c>
      <c r="AH20" s="73">
        <f>R20*'20就業誘発係数'!$D17</f>
        <v>0</v>
      </c>
      <c r="AI20" s="73">
        <f ca="1">AA20*'20就業誘発係数'!$D17</f>
        <v>0</v>
      </c>
      <c r="AJ20" s="76">
        <f t="shared" ca="1" si="19"/>
        <v>0</v>
      </c>
      <c r="AK20" s="74">
        <f>J20*'30雇用誘発係数'!$D17</f>
        <v>0</v>
      </c>
      <c r="AL20" s="73">
        <f>R20*'30雇用誘発係数'!$D17</f>
        <v>0</v>
      </c>
      <c r="AM20" s="73">
        <f ca="1">AA20*'30雇用誘発係数'!$D17</f>
        <v>0</v>
      </c>
      <c r="AN20" s="76">
        <f t="shared" ca="1" si="20"/>
        <v>0</v>
      </c>
      <c r="AO20" s="25" t="s">
        <v>365</v>
      </c>
    </row>
    <row r="21" spans="1:41" x14ac:dyDescent="0.2">
      <c r="A21" s="34" t="s">
        <v>24</v>
      </c>
      <c r="B21" s="35" t="s">
        <v>559</v>
      </c>
      <c r="C21" s="300"/>
      <c r="D21" s="308">
        <v>0.25095099999999998</v>
      </c>
      <c r="E21" s="308">
        <v>3.6211E-2</v>
      </c>
      <c r="F21" s="309">
        <f t="shared" si="13"/>
        <v>0</v>
      </c>
      <c r="G21" s="309">
        <f t="shared" si="14"/>
        <v>0</v>
      </c>
      <c r="H21" s="292">
        <f t="shared" si="2"/>
        <v>0</v>
      </c>
      <c r="I21" s="221">
        <f>1-(-'11取引基本表'!DW20/('11取引基本表'!DN20-'11取引基本表'!DL20))</f>
        <v>0.30707803397958822</v>
      </c>
      <c r="J21" s="72">
        <f t="shared" si="15"/>
        <v>0</v>
      </c>
      <c r="K21" s="228">
        <v>0.13864365796592185</v>
      </c>
      <c r="L21" s="72">
        <f t="shared" si="3"/>
        <v>0</v>
      </c>
      <c r="M21" s="228">
        <v>5.4857311843856275E-2</v>
      </c>
      <c r="N21" s="73">
        <f t="shared" si="4"/>
        <v>0</v>
      </c>
      <c r="O21" s="74">
        <v>0</v>
      </c>
      <c r="P21" s="75">
        <f>1-(-'11取引基本表'!DW20/('11取引基本表'!DN20-'11取引基本表'!DL20))</f>
        <v>0.30707803397958822</v>
      </c>
      <c r="Q21" s="73">
        <f t="shared" si="16"/>
        <v>0</v>
      </c>
      <c r="R21" s="73">
        <v>0</v>
      </c>
      <c r="S21" s="72">
        <f t="shared" si="5"/>
        <v>0</v>
      </c>
      <c r="T21" s="76">
        <f t="shared" si="6"/>
        <v>0</v>
      </c>
      <c r="U21" s="77"/>
      <c r="V21" s="73"/>
      <c r="W21" s="228">
        <f>'11取引基本表'!DF20/'11取引基本表'!$DF$111</f>
        <v>1.885372884649435E-2</v>
      </c>
      <c r="X21" s="73">
        <f t="shared" ca="1" si="7"/>
        <v>0</v>
      </c>
      <c r="Y21" s="78">
        <f t="shared" si="17"/>
        <v>0.30707803397958822</v>
      </c>
      <c r="Z21" s="73">
        <f t="shared" ca="1" si="18"/>
        <v>0</v>
      </c>
      <c r="AA21" s="73">
        <f ca="1"/>
        <v>0</v>
      </c>
      <c r="AB21" s="73">
        <f t="shared" ca="1" si="8"/>
        <v>0</v>
      </c>
      <c r="AC21" s="76">
        <f t="shared" ca="1" si="9"/>
        <v>0</v>
      </c>
      <c r="AD21" s="74">
        <f t="shared" ca="1" si="10"/>
        <v>0</v>
      </c>
      <c r="AE21" s="73">
        <f t="shared" ca="1" si="11"/>
        <v>0</v>
      </c>
      <c r="AF21" s="76">
        <f t="shared" ca="1" si="12"/>
        <v>0</v>
      </c>
      <c r="AG21" s="74">
        <f>J21*'20就業誘発係数'!$D18</f>
        <v>0</v>
      </c>
      <c r="AH21" s="73">
        <f>R21*'20就業誘発係数'!$D18</f>
        <v>0</v>
      </c>
      <c r="AI21" s="73">
        <f ca="1">AA21*'20就業誘発係数'!$D18</f>
        <v>0</v>
      </c>
      <c r="AJ21" s="76">
        <f t="shared" ca="1" si="19"/>
        <v>0</v>
      </c>
      <c r="AK21" s="74">
        <f>J21*'30雇用誘発係数'!$D18</f>
        <v>0</v>
      </c>
      <c r="AL21" s="73">
        <f>R21*'30雇用誘発係数'!$D18</f>
        <v>0</v>
      </c>
      <c r="AM21" s="73">
        <f ca="1">AA21*'30雇用誘発係数'!$D18</f>
        <v>0</v>
      </c>
      <c r="AN21" s="76">
        <f t="shared" ca="1" si="20"/>
        <v>0</v>
      </c>
      <c r="AO21" s="25" t="s">
        <v>365</v>
      </c>
    </row>
    <row r="22" spans="1:41" x14ac:dyDescent="0.2">
      <c r="A22" s="36" t="s">
        <v>26</v>
      </c>
      <c r="B22" s="37" t="s">
        <v>29</v>
      </c>
      <c r="C22" s="301"/>
      <c r="D22" s="310">
        <v>0.20050999999999999</v>
      </c>
      <c r="E22" s="310">
        <v>1.6376000000000002E-2</v>
      </c>
      <c r="F22" s="311">
        <f t="shared" si="13"/>
        <v>0</v>
      </c>
      <c r="G22" s="311">
        <f t="shared" si="14"/>
        <v>0</v>
      </c>
      <c r="H22" s="293">
        <f t="shared" si="2"/>
        <v>0</v>
      </c>
      <c r="I22" s="222">
        <f>1-(-'11取引基本表'!DW21/('11取引基本表'!DN21-'11取引基本表'!DL21))</f>
        <v>6.1499999999999999E-2</v>
      </c>
      <c r="J22" s="79">
        <f t="shared" si="15"/>
        <v>0</v>
      </c>
      <c r="K22" s="229">
        <v>0.34673162809581809</v>
      </c>
      <c r="L22" s="79">
        <f t="shared" si="3"/>
        <v>0</v>
      </c>
      <c r="M22" s="229">
        <v>0.2984165651644336</v>
      </c>
      <c r="N22" s="80">
        <f t="shared" si="4"/>
        <v>0</v>
      </c>
      <c r="O22" s="81">
        <v>0</v>
      </c>
      <c r="P22" s="82">
        <f>1-(-'11取引基本表'!DW21/('11取引基本表'!DN21-'11取引基本表'!DL21))</f>
        <v>6.1499999999999999E-2</v>
      </c>
      <c r="Q22" s="80">
        <f t="shared" si="16"/>
        <v>0</v>
      </c>
      <c r="R22" s="80">
        <v>0</v>
      </c>
      <c r="S22" s="79">
        <f t="shared" si="5"/>
        <v>0</v>
      </c>
      <c r="T22" s="83">
        <f t="shared" si="6"/>
        <v>0</v>
      </c>
      <c r="U22" s="84"/>
      <c r="V22" s="80"/>
      <c r="W22" s="229">
        <f>'11取引基本表'!DF21/'11取引基本表'!$DF$111</f>
        <v>2.707287203733838E-4</v>
      </c>
      <c r="X22" s="80">
        <f t="shared" ca="1" si="7"/>
        <v>0</v>
      </c>
      <c r="Y22" s="85">
        <f t="shared" si="17"/>
        <v>6.1499999999999999E-2</v>
      </c>
      <c r="Z22" s="80">
        <f t="shared" ca="1" si="18"/>
        <v>0</v>
      </c>
      <c r="AA22" s="80">
        <f ca="1"/>
        <v>0</v>
      </c>
      <c r="AB22" s="80">
        <f t="shared" ca="1" si="8"/>
        <v>0</v>
      </c>
      <c r="AC22" s="83">
        <f t="shared" ca="1" si="9"/>
        <v>0</v>
      </c>
      <c r="AD22" s="81">
        <f t="shared" ca="1" si="10"/>
        <v>0</v>
      </c>
      <c r="AE22" s="80">
        <f t="shared" ca="1" si="11"/>
        <v>0</v>
      </c>
      <c r="AF22" s="83">
        <f t="shared" ca="1" si="12"/>
        <v>0</v>
      </c>
      <c r="AG22" s="81">
        <f>J22*'20就業誘発係数'!$D19</f>
        <v>0</v>
      </c>
      <c r="AH22" s="80">
        <f>R22*'20就業誘発係数'!$D19</f>
        <v>0</v>
      </c>
      <c r="AI22" s="80">
        <f ca="1">AA22*'20就業誘発係数'!$D19</f>
        <v>0</v>
      </c>
      <c r="AJ22" s="83">
        <f t="shared" ca="1" si="19"/>
        <v>0</v>
      </c>
      <c r="AK22" s="81">
        <f>J22*'30雇用誘発係数'!$D19</f>
        <v>0</v>
      </c>
      <c r="AL22" s="80">
        <f>R22*'30雇用誘発係数'!$D19</f>
        <v>0</v>
      </c>
      <c r="AM22" s="80">
        <f ca="1">AA22*'30雇用誘発係数'!$D19</f>
        <v>0</v>
      </c>
      <c r="AN22" s="83">
        <f t="shared" ca="1" si="20"/>
        <v>0</v>
      </c>
      <c r="AO22" s="25" t="s">
        <v>365</v>
      </c>
    </row>
    <row r="23" spans="1:41" x14ac:dyDescent="0.2">
      <c r="A23" s="38" t="s">
        <v>27</v>
      </c>
      <c r="B23" s="39" t="s">
        <v>31</v>
      </c>
      <c r="C23" s="302"/>
      <c r="D23" s="312">
        <v>0.52244900000000005</v>
      </c>
      <c r="E23" s="312">
        <v>2.3292E-2</v>
      </c>
      <c r="F23" s="313">
        <f t="shared" si="13"/>
        <v>0</v>
      </c>
      <c r="G23" s="313">
        <f t="shared" si="14"/>
        <v>0</v>
      </c>
      <c r="H23" s="294">
        <f t="shared" si="2"/>
        <v>0</v>
      </c>
      <c r="I23" s="223">
        <f>1-(-'11取引基本表'!DW22/('11取引基本表'!DN22-'11取引基本表'!DL22))</f>
        <v>5.0637257872305996E-2</v>
      </c>
      <c r="J23" s="86">
        <f t="shared" si="15"/>
        <v>0</v>
      </c>
      <c r="K23" s="230">
        <v>0.38793170053310672</v>
      </c>
      <c r="L23" s="86">
        <f t="shared" si="3"/>
        <v>0</v>
      </c>
      <c r="M23" s="230">
        <v>0.34211542918952331</v>
      </c>
      <c r="N23" s="87">
        <f t="shared" si="4"/>
        <v>0</v>
      </c>
      <c r="O23" s="88">
        <v>0</v>
      </c>
      <c r="P23" s="89">
        <f>1-(-'11取引基本表'!DW22/('11取引基本表'!DN22-'11取引基本表'!DL22))</f>
        <v>5.0637257872305996E-2</v>
      </c>
      <c r="Q23" s="87">
        <f t="shared" si="16"/>
        <v>0</v>
      </c>
      <c r="R23" s="87">
        <v>0</v>
      </c>
      <c r="S23" s="86">
        <f t="shared" si="5"/>
        <v>0</v>
      </c>
      <c r="T23" s="90">
        <f t="shared" si="6"/>
        <v>0</v>
      </c>
      <c r="U23" s="91"/>
      <c r="V23" s="87"/>
      <c r="W23" s="230">
        <f>'11取引基本表'!DF22/'11取引基本表'!$DF$111</f>
        <v>1.4377872384479152E-2</v>
      </c>
      <c r="X23" s="87">
        <f t="shared" ca="1" si="7"/>
        <v>0</v>
      </c>
      <c r="Y23" s="92">
        <f t="shared" si="17"/>
        <v>5.0637257872305996E-2</v>
      </c>
      <c r="Z23" s="87">
        <f t="shared" ca="1" si="18"/>
        <v>0</v>
      </c>
      <c r="AA23" s="87">
        <f ca="1"/>
        <v>0</v>
      </c>
      <c r="AB23" s="87">
        <f t="shared" ca="1" si="8"/>
        <v>0</v>
      </c>
      <c r="AC23" s="90">
        <f t="shared" ca="1" si="9"/>
        <v>0</v>
      </c>
      <c r="AD23" s="88">
        <f t="shared" ca="1" si="10"/>
        <v>0</v>
      </c>
      <c r="AE23" s="87">
        <f t="shared" ca="1" si="11"/>
        <v>0</v>
      </c>
      <c r="AF23" s="90">
        <f t="shared" ca="1" si="12"/>
        <v>0</v>
      </c>
      <c r="AG23" s="88">
        <f>J23*'20就業誘発係数'!$D20</f>
        <v>0</v>
      </c>
      <c r="AH23" s="87">
        <f>R23*'20就業誘発係数'!$D20</f>
        <v>0</v>
      </c>
      <c r="AI23" s="87">
        <f ca="1">AA23*'20就業誘発係数'!$D20</f>
        <v>0</v>
      </c>
      <c r="AJ23" s="90">
        <f t="shared" ca="1" si="19"/>
        <v>0</v>
      </c>
      <c r="AK23" s="88">
        <f>J23*'30雇用誘発係数'!$D20</f>
        <v>0</v>
      </c>
      <c r="AL23" s="87">
        <f>R23*'30雇用誘発係数'!$D20</f>
        <v>0</v>
      </c>
      <c r="AM23" s="87">
        <f ca="1">AA23*'30雇用誘発係数'!$D20</f>
        <v>0</v>
      </c>
      <c r="AN23" s="90">
        <f t="shared" ca="1" si="20"/>
        <v>0</v>
      </c>
      <c r="AO23" s="25" t="s">
        <v>365</v>
      </c>
    </row>
    <row r="24" spans="1:41" x14ac:dyDescent="0.2">
      <c r="A24" s="34" t="s">
        <v>28</v>
      </c>
      <c r="B24" s="35" t="s">
        <v>560</v>
      </c>
      <c r="C24" s="300"/>
      <c r="D24" s="308">
        <v>0.179504</v>
      </c>
      <c r="E24" s="308">
        <v>6.7267999999999994E-2</v>
      </c>
      <c r="F24" s="309">
        <f t="shared" si="13"/>
        <v>0</v>
      </c>
      <c r="G24" s="309">
        <f t="shared" si="14"/>
        <v>0</v>
      </c>
      <c r="H24" s="292">
        <f t="shared" si="2"/>
        <v>0</v>
      </c>
      <c r="I24" s="221">
        <f>1-(-'11取引基本表'!DW23/('11取引基本表'!DN23-'11取引基本表'!DL23))</f>
        <v>0.4766000443601055</v>
      </c>
      <c r="J24" s="72">
        <f t="shared" si="15"/>
        <v>0</v>
      </c>
      <c r="K24" s="228">
        <v>0.31789052178979066</v>
      </c>
      <c r="L24" s="72">
        <f t="shared" si="3"/>
        <v>0</v>
      </c>
      <c r="M24" s="228">
        <v>0.1700268320901952</v>
      </c>
      <c r="N24" s="73">
        <f t="shared" si="4"/>
        <v>0</v>
      </c>
      <c r="O24" s="74">
        <v>0</v>
      </c>
      <c r="P24" s="75">
        <f>1-(-'11取引基本表'!DW23/('11取引基本表'!DN23-'11取引基本表'!DL23))</f>
        <v>0.4766000443601055</v>
      </c>
      <c r="Q24" s="73">
        <f t="shared" si="16"/>
        <v>0</v>
      </c>
      <c r="R24" s="73">
        <v>0</v>
      </c>
      <c r="S24" s="72">
        <f t="shared" si="5"/>
        <v>0</v>
      </c>
      <c r="T24" s="76">
        <f t="shared" si="6"/>
        <v>0</v>
      </c>
      <c r="U24" s="77"/>
      <c r="V24" s="73"/>
      <c r="W24" s="228">
        <f>'11取引基本表'!DF23/'11取引基本表'!$DF$111</f>
        <v>1.4879809183496146E-4</v>
      </c>
      <c r="X24" s="73">
        <f t="shared" ca="1" si="7"/>
        <v>0</v>
      </c>
      <c r="Y24" s="78">
        <f t="shared" si="17"/>
        <v>0.4766000443601055</v>
      </c>
      <c r="Z24" s="73">
        <f t="shared" ca="1" si="18"/>
        <v>0</v>
      </c>
      <c r="AA24" s="73">
        <f ca="1"/>
        <v>0</v>
      </c>
      <c r="AB24" s="73">
        <f t="shared" ca="1" si="8"/>
        <v>0</v>
      </c>
      <c r="AC24" s="76">
        <f t="shared" ca="1" si="9"/>
        <v>0</v>
      </c>
      <c r="AD24" s="74">
        <f t="shared" ca="1" si="10"/>
        <v>0</v>
      </c>
      <c r="AE24" s="73">
        <f t="shared" ca="1" si="11"/>
        <v>0</v>
      </c>
      <c r="AF24" s="76">
        <f t="shared" ca="1" si="12"/>
        <v>0</v>
      </c>
      <c r="AG24" s="74">
        <f>J24*'20就業誘発係数'!$D21</f>
        <v>0</v>
      </c>
      <c r="AH24" s="73">
        <f>R24*'20就業誘発係数'!$D21</f>
        <v>0</v>
      </c>
      <c r="AI24" s="73">
        <f ca="1">AA24*'20就業誘発係数'!$D21</f>
        <v>0</v>
      </c>
      <c r="AJ24" s="76">
        <f t="shared" ca="1" si="19"/>
        <v>0</v>
      </c>
      <c r="AK24" s="74">
        <f>J24*'30雇用誘発係数'!$D21</f>
        <v>0</v>
      </c>
      <c r="AL24" s="73">
        <f>R24*'30雇用誘発係数'!$D21</f>
        <v>0</v>
      </c>
      <c r="AM24" s="73">
        <f ca="1">AA24*'30雇用誘発係数'!$D21</f>
        <v>0</v>
      </c>
      <c r="AN24" s="76">
        <f t="shared" ca="1" si="20"/>
        <v>0</v>
      </c>
      <c r="AO24" s="25" t="s">
        <v>365</v>
      </c>
    </row>
    <row r="25" spans="1:41" x14ac:dyDescent="0.2">
      <c r="A25" s="34" t="s">
        <v>30</v>
      </c>
      <c r="B25" s="35" t="s">
        <v>34</v>
      </c>
      <c r="C25" s="300"/>
      <c r="D25" s="308">
        <v>0.450187</v>
      </c>
      <c r="E25" s="308">
        <v>1.9878E-2</v>
      </c>
      <c r="F25" s="309">
        <f t="shared" si="13"/>
        <v>0</v>
      </c>
      <c r="G25" s="309">
        <f t="shared" si="14"/>
        <v>0</v>
      </c>
      <c r="H25" s="292">
        <f t="shared" si="2"/>
        <v>0</v>
      </c>
      <c r="I25" s="221">
        <f>1-(-'11取引基本表'!DW24/('11取引基本表'!DN24-'11取引基本表'!DL24))</f>
        <v>0.37487445837757183</v>
      </c>
      <c r="J25" s="72">
        <f t="shared" si="15"/>
        <v>0</v>
      </c>
      <c r="K25" s="228">
        <v>0.37614040943480198</v>
      </c>
      <c r="L25" s="72">
        <f t="shared" si="3"/>
        <v>0</v>
      </c>
      <c r="M25" s="228">
        <v>0.32649087672452159</v>
      </c>
      <c r="N25" s="73">
        <f t="shared" si="4"/>
        <v>0</v>
      </c>
      <c r="O25" s="74">
        <v>0</v>
      </c>
      <c r="P25" s="75">
        <f>1-(-'11取引基本表'!DW24/('11取引基本表'!DN24-'11取引基本表'!DL24))</f>
        <v>0.37487445837757183</v>
      </c>
      <c r="Q25" s="73">
        <f t="shared" si="16"/>
        <v>0</v>
      </c>
      <c r="R25" s="73">
        <v>0</v>
      </c>
      <c r="S25" s="72">
        <f t="shared" si="5"/>
        <v>0</v>
      </c>
      <c r="T25" s="76">
        <f t="shared" si="6"/>
        <v>0</v>
      </c>
      <c r="U25" s="77"/>
      <c r="V25" s="73"/>
      <c r="W25" s="228">
        <f>'11取引基本表'!DF24/'11取引基本表'!$DF$111</f>
        <v>5.7111846291817625E-4</v>
      </c>
      <c r="X25" s="73">
        <f t="shared" ca="1" si="7"/>
        <v>0</v>
      </c>
      <c r="Y25" s="78">
        <f t="shared" si="17"/>
        <v>0.37487445837757183</v>
      </c>
      <c r="Z25" s="73">
        <f t="shared" ca="1" si="18"/>
        <v>0</v>
      </c>
      <c r="AA25" s="73">
        <f ca="1"/>
        <v>0</v>
      </c>
      <c r="AB25" s="73">
        <f t="shared" ca="1" si="8"/>
        <v>0</v>
      </c>
      <c r="AC25" s="76">
        <f t="shared" ca="1" si="9"/>
        <v>0</v>
      </c>
      <c r="AD25" s="74">
        <f t="shared" ca="1" si="10"/>
        <v>0</v>
      </c>
      <c r="AE25" s="73">
        <f t="shared" ca="1" si="11"/>
        <v>0</v>
      </c>
      <c r="AF25" s="76">
        <f t="shared" ca="1" si="12"/>
        <v>0</v>
      </c>
      <c r="AG25" s="74">
        <f>J25*'20就業誘発係数'!$D22</f>
        <v>0</v>
      </c>
      <c r="AH25" s="73">
        <f>R25*'20就業誘発係数'!$D22</f>
        <v>0</v>
      </c>
      <c r="AI25" s="73">
        <f ca="1">AA25*'20就業誘発係数'!$D22</f>
        <v>0</v>
      </c>
      <c r="AJ25" s="76">
        <f t="shared" ca="1" si="19"/>
        <v>0</v>
      </c>
      <c r="AK25" s="74">
        <f>J25*'30雇用誘発係数'!$D22</f>
        <v>0</v>
      </c>
      <c r="AL25" s="73">
        <f>R25*'30雇用誘発係数'!$D22</f>
        <v>0</v>
      </c>
      <c r="AM25" s="73">
        <f ca="1">AA25*'30雇用誘発係数'!$D22</f>
        <v>0</v>
      </c>
      <c r="AN25" s="76">
        <f t="shared" ca="1" si="20"/>
        <v>0</v>
      </c>
      <c r="AO25" s="25" t="s">
        <v>365</v>
      </c>
    </row>
    <row r="26" spans="1:41" x14ac:dyDescent="0.2">
      <c r="A26" s="34" t="s">
        <v>32</v>
      </c>
      <c r="B26" s="35" t="s">
        <v>561</v>
      </c>
      <c r="C26" s="300"/>
      <c r="D26" s="308">
        <v>0.237229</v>
      </c>
      <c r="E26" s="308">
        <v>6.0490000000000002E-2</v>
      </c>
      <c r="F26" s="309">
        <f t="shared" si="13"/>
        <v>0</v>
      </c>
      <c r="G26" s="309">
        <f t="shared" si="14"/>
        <v>0</v>
      </c>
      <c r="H26" s="292">
        <f t="shared" si="2"/>
        <v>0</v>
      </c>
      <c r="I26" s="221">
        <f>1-(-'11取引基本表'!DW25/('11取引基本表'!DN25-'11取引基本表'!DL25))</f>
        <v>0.64535290748244478</v>
      </c>
      <c r="J26" s="72">
        <f t="shared" si="15"/>
        <v>0</v>
      </c>
      <c r="K26" s="228">
        <v>0.27568308339013858</v>
      </c>
      <c r="L26" s="72">
        <f t="shared" si="3"/>
        <v>0</v>
      </c>
      <c r="M26" s="228">
        <v>9.5870730137090049E-2</v>
      </c>
      <c r="N26" s="73">
        <f t="shared" si="4"/>
        <v>0</v>
      </c>
      <c r="O26" s="74">
        <v>0</v>
      </c>
      <c r="P26" s="75">
        <f>1-(-'11取引基本表'!DW25/('11取引基本表'!DN25-'11取引基本表'!DL25))</f>
        <v>0.64535290748244478</v>
      </c>
      <c r="Q26" s="73">
        <f t="shared" si="16"/>
        <v>0</v>
      </c>
      <c r="R26" s="73">
        <v>0</v>
      </c>
      <c r="S26" s="72">
        <f t="shared" si="5"/>
        <v>0</v>
      </c>
      <c r="T26" s="76">
        <f t="shared" si="6"/>
        <v>0</v>
      </c>
      <c r="U26" s="77"/>
      <c r="V26" s="73"/>
      <c r="W26" s="228">
        <f>'11取引基本表'!DF25/'11取引基本表'!$DF$111</f>
        <v>-3.770482846110647E-4</v>
      </c>
      <c r="X26" s="73">
        <f t="shared" ca="1" si="7"/>
        <v>0</v>
      </c>
      <c r="Y26" s="78">
        <f t="shared" si="17"/>
        <v>0.64535290748244478</v>
      </c>
      <c r="Z26" s="73">
        <f t="shared" ca="1" si="18"/>
        <v>0</v>
      </c>
      <c r="AA26" s="73">
        <f ca="1"/>
        <v>0</v>
      </c>
      <c r="AB26" s="73">
        <f t="shared" ca="1" si="8"/>
        <v>0</v>
      </c>
      <c r="AC26" s="76">
        <f t="shared" ca="1" si="9"/>
        <v>0</v>
      </c>
      <c r="AD26" s="74">
        <f t="shared" ca="1" si="10"/>
        <v>0</v>
      </c>
      <c r="AE26" s="73">
        <f t="shared" ca="1" si="11"/>
        <v>0</v>
      </c>
      <c r="AF26" s="76">
        <f t="shared" ca="1" si="12"/>
        <v>0</v>
      </c>
      <c r="AG26" s="74">
        <f>J26*'20就業誘発係数'!$D23</f>
        <v>0</v>
      </c>
      <c r="AH26" s="73">
        <f>R26*'20就業誘発係数'!$D23</f>
        <v>0</v>
      </c>
      <c r="AI26" s="73">
        <f ca="1">AA26*'20就業誘発係数'!$D23</f>
        <v>0</v>
      </c>
      <c r="AJ26" s="76">
        <f t="shared" ca="1" si="19"/>
        <v>0</v>
      </c>
      <c r="AK26" s="74">
        <f>J26*'30雇用誘発係数'!$D23</f>
        <v>0</v>
      </c>
      <c r="AL26" s="73">
        <f>R26*'30雇用誘発係数'!$D23</f>
        <v>0</v>
      </c>
      <c r="AM26" s="73">
        <f ca="1">AA26*'30雇用誘発係数'!$D23</f>
        <v>0</v>
      </c>
      <c r="AN26" s="76">
        <f t="shared" ca="1" si="20"/>
        <v>0</v>
      </c>
      <c r="AO26" s="25" t="s">
        <v>365</v>
      </c>
    </row>
    <row r="27" spans="1:41" x14ac:dyDescent="0.2">
      <c r="A27" s="36" t="s">
        <v>33</v>
      </c>
      <c r="B27" s="37" t="s">
        <v>37</v>
      </c>
      <c r="C27" s="301"/>
      <c r="D27" s="310">
        <v>0.20187099999999999</v>
      </c>
      <c r="E27" s="310">
        <v>6.7887000000000003E-2</v>
      </c>
      <c r="F27" s="311">
        <f t="shared" si="13"/>
        <v>0</v>
      </c>
      <c r="G27" s="311">
        <f t="shared" si="14"/>
        <v>0</v>
      </c>
      <c r="H27" s="293">
        <f t="shared" si="2"/>
        <v>0</v>
      </c>
      <c r="I27" s="222">
        <f>1-(-'11取引基本表'!DW26/('11取引基本表'!DN26-'11取引基本表'!DL26))</f>
        <v>0.46932044989249522</v>
      </c>
      <c r="J27" s="79">
        <f t="shared" si="15"/>
        <v>0</v>
      </c>
      <c r="K27" s="229">
        <v>0.36827943511322803</v>
      </c>
      <c r="L27" s="79">
        <f t="shared" si="3"/>
        <v>0</v>
      </c>
      <c r="M27" s="229">
        <v>0.2324559204478984</v>
      </c>
      <c r="N27" s="80">
        <f t="shared" si="4"/>
        <v>0</v>
      </c>
      <c r="O27" s="81">
        <v>0</v>
      </c>
      <c r="P27" s="82">
        <f>1-(-'11取引基本表'!DW26/('11取引基本表'!DN26-'11取引基本表'!DL26))</f>
        <v>0.46932044989249522</v>
      </c>
      <c r="Q27" s="80">
        <f t="shared" si="16"/>
        <v>0</v>
      </c>
      <c r="R27" s="80">
        <v>0</v>
      </c>
      <c r="S27" s="79">
        <f t="shared" si="5"/>
        <v>0</v>
      </c>
      <c r="T27" s="83">
        <f t="shared" si="6"/>
        <v>0</v>
      </c>
      <c r="U27" s="84"/>
      <c r="V27" s="80"/>
      <c r="W27" s="229">
        <f>'11取引基本表'!DF26/'11取引基本表'!$DF$111</f>
        <v>9.0355196902764843E-4</v>
      </c>
      <c r="X27" s="80">
        <f t="shared" ca="1" si="7"/>
        <v>0</v>
      </c>
      <c r="Y27" s="85">
        <f t="shared" si="17"/>
        <v>0.46932044989249522</v>
      </c>
      <c r="Z27" s="80">
        <f t="shared" ca="1" si="18"/>
        <v>0</v>
      </c>
      <c r="AA27" s="80">
        <f ca="1"/>
        <v>0</v>
      </c>
      <c r="AB27" s="80">
        <f t="shared" ca="1" si="8"/>
        <v>0</v>
      </c>
      <c r="AC27" s="83">
        <f t="shared" ca="1" si="9"/>
        <v>0</v>
      </c>
      <c r="AD27" s="81">
        <f t="shared" ca="1" si="10"/>
        <v>0</v>
      </c>
      <c r="AE27" s="80">
        <f t="shared" ca="1" si="11"/>
        <v>0</v>
      </c>
      <c r="AF27" s="83">
        <f t="shared" ca="1" si="12"/>
        <v>0</v>
      </c>
      <c r="AG27" s="81">
        <f>J27*'20就業誘発係数'!$D24</f>
        <v>0</v>
      </c>
      <c r="AH27" s="80">
        <f>R27*'20就業誘発係数'!$D24</f>
        <v>0</v>
      </c>
      <c r="AI27" s="80">
        <f ca="1">AA27*'20就業誘発係数'!$D24</f>
        <v>0</v>
      </c>
      <c r="AJ27" s="83">
        <f t="shared" ca="1" si="19"/>
        <v>0</v>
      </c>
      <c r="AK27" s="81">
        <f>J27*'30雇用誘発係数'!$D24</f>
        <v>0</v>
      </c>
      <c r="AL27" s="80">
        <f>R27*'30雇用誘発係数'!$D24</f>
        <v>0</v>
      </c>
      <c r="AM27" s="80">
        <f ca="1">AA27*'30雇用誘発係数'!$D24</f>
        <v>0</v>
      </c>
      <c r="AN27" s="83">
        <f t="shared" ca="1" si="20"/>
        <v>0</v>
      </c>
      <c r="AO27" s="25" t="s">
        <v>365</v>
      </c>
    </row>
    <row r="28" spans="1:41" x14ac:dyDescent="0.2">
      <c r="A28" s="38" t="s">
        <v>35</v>
      </c>
      <c r="B28" s="39" t="s">
        <v>39</v>
      </c>
      <c r="C28" s="303"/>
      <c r="D28" s="312">
        <v>6.4818000000000001E-2</v>
      </c>
      <c r="E28" s="312">
        <v>3.2432000000000002E-2</v>
      </c>
      <c r="F28" s="313">
        <f t="shared" si="13"/>
        <v>0</v>
      </c>
      <c r="G28" s="313">
        <f t="shared" si="14"/>
        <v>0</v>
      </c>
      <c r="H28" s="294">
        <f t="shared" si="2"/>
        <v>0</v>
      </c>
      <c r="I28" s="224">
        <f>1-(-'11取引基本表'!DW27/('11取引基本表'!DN27-'11取引基本表'!DL27))</f>
        <v>0.66155818139792255</v>
      </c>
      <c r="J28" s="86">
        <f t="shared" si="15"/>
        <v>0</v>
      </c>
      <c r="K28" s="230">
        <v>0.53608920638375768</v>
      </c>
      <c r="L28" s="86">
        <f t="shared" si="3"/>
        <v>0</v>
      </c>
      <c r="M28" s="230">
        <v>0.30537553552523522</v>
      </c>
      <c r="N28" s="87">
        <f t="shared" si="4"/>
        <v>0</v>
      </c>
      <c r="O28" s="88">
        <v>0</v>
      </c>
      <c r="P28" s="89">
        <f>1-(-'11取引基本表'!DW27/('11取引基本表'!DN27-'11取引基本表'!DL27))</f>
        <v>0.66155818139792255</v>
      </c>
      <c r="Q28" s="87">
        <f t="shared" si="16"/>
        <v>0</v>
      </c>
      <c r="R28" s="87">
        <v>0</v>
      </c>
      <c r="S28" s="86">
        <f t="shared" si="5"/>
        <v>0</v>
      </c>
      <c r="T28" s="90">
        <f t="shared" si="6"/>
        <v>0</v>
      </c>
      <c r="U28" s="91"/>
      <c r="V28" s="87"/>
      <c r="W28" s="230">
        <f>'11取引基本表'!DF27/'11取引基本表'!$DF$111</f>
        <v>2.0499792331763053E-4</v>
      </c>
      <c r="X28" s="87">
        <f t="shared" ca="1" si="7"/>
        <v>0</v>
      </c>
      <c r="Y28" s="92">
        <f t="shared" si="17"/>
        <v>0.66155818139792255</v>
      </c>
      <c r="Z28" s="87">
        <f t="shared" ca="1" si="18"/>
        <v>0</v>
      </c>
      <c r="AA28" s="87">
        <f ca="1"/>
        <v>0</v>
      </c>
      <c r="AB28" s="87">
        <f t="shared" ca="1" si="8"/>
        <v>0</v>
      </c>
      <c r="AC28" s="90">
        <f t="shared" ca="1" si="9"/>
        <v>0</v>
      </c>
      <c r="AD28" s="88">
        <f t="shared" ca="1" si="10"/>
        <v>0</v>
      </c>
      <c r="AE28" s="87">
        <f t="shared" ca="1" si="11"/>
        <v>0</v>
      </c>
      <c r="AF28" s="90">
        <f t="shared" ca="1" si="12"/>
        <v>0</v>
      </c>
      <c r="AG28" s="88">
        <f>J28*'20就業誘発係数'!$D25</f>
        <v>0</v>
      </c>
      <c r="AH28" s="87">
        <f>R28*'20就業誘発係数'!$D25</f>
        <v>0</v>
      </c>
      <c r="AI28" s="87">
        <f ca="1">AA28*'20就業誘発係数'!$D25</f>
        <v>0</v>
      </c>
      <c r="AJ28" s="90">
        <f t="shared" ca="1" si="19"/>
        <v>0</v>
      </c>
      <c r="AK28" s="88">
        <f>J28*'30雇用誘発係数'!$D25</f>
        <v>0</v>
      </c>
      <c r="AL28" s="87">
        <f>R28*'30雇用誘発係数'!$D25</f>
        <v>0</v>
      </c>
      <c r="AM28" s="87">
        <f ca="1">AA28*'30雇用誘発係数'!$D25</f>
        <v>0</v>
      </c>
      <c r="AN28" s="90">
        <f t="shared" ca="1" si="20"/>
        <v>0</v>
      </c>
      <c r="AO28" s="25" t="s">
        <v>365</v>
      </c>
    </row>
    <row r="29" spans="1:41" x14ac:dyDescent="0.2">
      <c r="A29" s="34" t="s">
        <v>36</v>
      </c>
      <c r="B29" s="35" t="s">
        <v>41</v>
      </c>
      <c r="C29" s="304"/>
      <c r="D29" s="308">
        <v>0.173126</v>
      </c>
      <c r="E29" s="308">
        <v>5.1320999999999999E-2</v>
      </c>
      <c r="F29" s="309">
        <f t="shared" si="13"/>
        <v>0</v>
      </c>
      <c r="G29" s="309">
        <f t="shared" si="14"/>
        <v>0</v>
      </c>
      <c r="H29" s="292">
        <f t="shared" si="2"/>
        <v>0</v>
      </c>
      <c r="I29" s="225">
        <f>1-(-'11取引基本表'!DW28/('11取引基本表'!DN28-'11取引基本表'!DL28))</f>
        <v>0.31616759797278482</v>
      </c>
      <c r="J29" s="72">
        <f t="shared" si="15"/>
        <v>0</v>
      </c>
      <c r="K29" s="228">
        <v>0.33983899157883585</v>
      </c>
      <c r="L29" s="72">
        <f t="shared" si="3"/>
        <v>0</v>
      </c>
      <c r="M29" s="228">
        <v>9.0673163497696094E-2</v>
      </c>
      <c r="N29" s="73">
        <f t="shared" si="4"/>
        <v>0</v>
      </c>
      <c r="O29" s="74">
        <v>0</v>
      </c>
      <c r="P29" s="75">
        <f>1-(-'11取引基本表'!DW28/('11取引基本表'!DN28-'11取引基本表'!DL28))</f>
        <v>0.31616759797278482</v>
      </c>
      <c r="Q29" s="73">
        <f t="shared" si="16"/>
        <v>0</v>
      </c>
      <c r="R29" s="73">
        <v>0</v>
      </c>
      <c r="S29" s="72">
        <f t="shared" si="5"/>
        <v>0</v>
      </c>
      <c r="T29" s="76">
        <f t="shared" si="6"/>
        <v>0</v>
      </c>
      <c r="U29" s="77"/>
      <c r="V29" s="73"/>
      <c r="W29" s="228">
        <f>'11取引基本表'!DF28/'11取引基本表'!$DF$111</f>
        <v>2.6374482318621001E-5</v>
      </c>
      <c r="X29" s="73">
        <f t="shared" ca="1" si="7"/>
        <v>0</v>
      </c>
      <c r="Y29" s="78">
        <f t="shared" si="17"/>
        <v>0.31616759797278482</v>
      </c>
      <c r="Z29" s="73">
        <f t="shared" ca="1" si="18"/>
        <v>0</v>
      </c>
      <c r="AA29" s="73">
        <f ca="1"/>
        <v>0</v>
      </c>
      <c r="AB29" s="73">
        <f t="shared" ca="1" si="8"/>
        <v>0</v>
      </c>
      <c r="AC29" s="76">
        <f t="shared" ca="1" si="9"/>
        <v>0</v>
      </c>
      <c r="AD29" s="74">
        <f t="shared" ca="1" si="10"/>
        <v>0</v>
      </c>
      <c r="AE29" s="73">
        <f t="shared" ca="1" si="11"/>
        <v>0</v>
      </c>
      <c r="AF29" s="76">
        <f t="shared" ca="1" si="12"/>
        <v>0</v>
      </c>
      <c r="AG29" s="74">
        <f>J29*'20就業誘発係数'!$D26</f>
        <v>0</v>
      </c>
      <c r="AH29" s="73">
        <f>R29*'20就業誘発係数'!$D26</f>
        <v>0</v>
      </c>
      <c r="AI29" s="73">
        <f ca="1">AA29*'20就業誘発係数'!$D26</f>
        <v>0</v>
      </c>
      <c r="AJ29" s="76">
        <f t="shared" ca="1" si="19"/>
        <v>0</v>
      </c>
      <c r="AK29" s="74">
        <f>J29*'30雇用誘発係数'!$D26</f>
        <v>0</v>
      </c>
      <c r="AL29" s="73">
        <f>R29*'30雇用誘発係数'!$D26</f>
        <v>0</v>
      </c>
      <c r="AM29" s="73">
        <f ca="1">AA29*'30雇用誘発係数'!$D26</f>
        <v>0</v>
      </c>
      <c r="AN29" s="76">
        <f t="shared" ca="1" si="20"/>
        <v>0</v>
      </c>
      <c r="AO29" s="25" t="s">
        <v>365</v>
      </c>
    </row>
    <row r="30" spans="1:41" x14ac:dyDescent="0.2">
      <c r="A30" s="34" t="s">
        <v>38</v>
      </c>
      <c r="B30" s="35" t="s">
        <v>43</v>
      </c>
      <c r="C30" s="304"/>
      <c r="D30" s="308">
        <v>0.170095</v>
      </c>
      <c r="E30" s="308">
        <v>3.6255000000000003E-2</v>
      </c>
      <c r="F30" s="309">
        <f t="shared" si="13"/>
        <v>0</v>
      </c>
      <c r="G30" s="309">
        <f t="shared" si="14"/>
        <v>0</v>
      </c>
      <c r="H30" s="292">
        <f t="shared" si="2"/>
        <v>0</v>
      </c>
      <c r="I30" s="225">
        <f>1-(-'11取引基本表'!DW29/('11取引基本表'!DN29-'11取引基本表'!DL29))</f>
        <v>0.50635042817280862</v>
      </c>
      <c r="J30" s="72">
        <f t="shared" si="15"/>
        <v>0</v>
      </c>
      <c r="K30" s="228">
        <v>0.34774436090225563</v>
      </c>
      <c r="L30" s="72">
        <f t="shared" si="3"/>
        <v>0</v>
      </c>
      <c r="M30" s="228">
        <v>0.13212197159565581</v>
      </c>
      <c r="N30" s="73">
        <f t="shared" si="4"/>
        <v>0</v>
      </c>
      <c r="O30" s="74">
        <v>0</v>
      </c>
      <c r="P30" s="75">
        <f>1-(-'11取引基本表'!DW29/('11取引基本表'!DN29-'11取引基本表'!DL29))</f>
        <v>0.50635042817280862</v>
      </c>
      <c r="Q30" s="73">
        <f t="shared" si="16"/>
        <v>0</v>
      </c>
      <c r="R30" s="73">
        <v>0</v>
      </c>
      <c r="S30" s="72">
        <f t="shared" si="5"/>
        <v>0</v>
      </c>
      <c r="T30" s="76">
        <f t="shared" si="6"/>
        <v>0</v>
      </c>
      <c r="U30" s="77"/>
      <c r="V30" s="73"/>
      <c r="W30" s="228">
        <f>'11取引基本表'!DF29/'11取引基本表'!$DF$111</f>
        <v>4.8887280310216493E-5</v>
      </c>
      <c r="X30" s="73">
        <f t="shared" ca="1" si="7"/>
        <v>0</v>
      </c>
      <c r="Y30" s="78">
        <f t="shared" si="17"/>
        <v>0.50635042817280862</v>
      </c>
      <c r="Z30" s="73">
        <f t="shared" ca="1" si="18"/>
        <v>0</v>
      </c>
      <c r="AA30" s="73">
        <f ca="1"/>
        <v>0</v>
      </c>
      <c r="AB30" s="73">
        <f t="shared" ca="1" si="8"/>
        <v>0</v>
      </c>
      <c r="AC30" s="76">
        <f t="shared" ca="1" si="9"/>
        <v>0</v>
      </c>
      <c r="AD30" s="74">
        <f t="shared" ca="1" si="10"/>
        <v>0</v>
      </c>
      <c r="AE30" s="73">
        <f t="shared" ca="1" si="11"/>
        <v>0</v>
      </c>
      <c r="AF30" s="76">
        <f t="shared" ca="1" si="12"/>
        <v>0</v>
      </c>
      <c r="AG30" s="74">
        <f>J30*'20就業誘発係数'!$D27</f>
        <v>0</v>
      </c>
      <c r="AH30" s="73">
        <f>R30*'20就業誘発係数'!$D27</f>
        <v>0</v>
      </c>
      <c r="AI30" s="73">
        <f ca="1">AA30*'20就業誘発係数'!$D27</f>
        <v>0</v>
      </c>
      <c r="AJ30" s="76">
        <f t="shared" ca="1" si="19"/>
        <v>0</v>
      </c>
      <c r="AK30" s="74">
        <f>J30*'30雇用誘発係数'!$D27</f>
        <v>0</v>
      </c>
      <c r="AL30" s="73">
        <f>R30*'30雇用誘発係数'!$D27</f>
        <v>0</v>
      </c>
      <c r="AM30" s="73">
        <f ca="1">AA30*'30雇用誘発係数'!$D27</f>
        <v>0</v>
      </c>
      <c r="AN30" s="76">
        <f t="shared" ca="1" si="20"/>
        <v>0</v>
      </c>
      <c r="AO30" s="25" t="s">
        <v>365</v>
      </c>
    </row>
    <row r="31" spans="1:41" x14ac:dyDescent="0.2">
      <c r="A31" s="34" t="s">
        <v>40</v>
      </c>
      <c r="B31" s="35" t="s">
        <v>562</v>
      </c>
      <c r="C31" s="304"/>
      <c r="D31" s="308">
        <v>0.102535</v>
      </c>
      <c r="E31" s="308">
        <v>2.8646000000000001E-2</v>
      </c>
      <c r="F31" s="309">
        <f t="shared" si="13"/>
        <v>0</v>
      </c>
      <c r="G31" s="309">
        <f t="shared" si="14"/>
        <v>0</v>
      </c>
      <c r="H31" s="292">
        <f t="shared" si="2"/>
        <v>0</v>
      </c>
      <c r="I31" s="225">
        <f>1-(-'11取引基本表'!DW30/('11取引基本表'!DN30-'11取引基本表'!DL30))</f>
        <v>0.12924659394016835</v>
      </c>
      <c r="J31" s="72">
        <f t="shared" si="15"/>
        <v>0</v>
      </c>
      <c r="K31" s="228">
        <v>0.21120289791050051</v>
      </c>
      <c r="L31" s="72">
        <f t="shared" si="3"/>
        <v>0</v>
      </c>
      <c r="M31" s="228">
        <v>3.386785645918923E-2</v>
      </c>
      <c r="N31" s="73">
        <f t="shared" si="4"/>
        <v>0</v>
      </c>
      <c r="O31" s="74">
        <v>0</v>
      </c>
      <c r="P31" s="75">
        <f>1-(-'11取引基本表'!DW30/('11取引基本表'!DN30-'11取引基本表'!DL30))</f>
        <v>0.12924659394016835</v>
      </c>
      <c r="Q31" s="73">
        <f t="shared" si="16"/>
        <v>0</v>
      </c>
      <c r="R31" s="73">
        <v>0</v>
      </c>
      <c r="S31" s="72">
        <f t="shared" si="5"/>
        <v>0</v>
      </c>
      <c r="T31" s="76">
        <f t="shared" si="6"/>
        <v>0</v>
      </c>
      <c r="U31" s="77"/>
      <c r="V31" s="73"/>
      <c r="W31" s="228">
        <f>'11取引基本表'!DF30/'11取引基本表'!$DF$111</f>
        <v>4.9298097791814952E-7</v>
      </c>
      <c r="X31" s="73">
        <f t="shared" ca="1" si="7"/>
        <v>0</v>
      </c>
      <c r="Y31" s="78">
        <f t="shared" si="17"/>
        <v>0.12924659394016835</v>
      </c>
      <c r="Z31" s="73">
        <f t="shared" ca="1" si="18"/>
        <v>0</v>
      </c>
      <c r="AA31" s="73">
        <f ca="1"/>
        <v>0</v>
      </c>
      <c r="AB31" s="73">
        <f t="shared" ca="1" si="8"/>
        <v>0</v>
      </c>
      <c r="AC31" s="76">
        <f t="shared" ca="1" si="9"/>
        <v>0</v>
      </c>
      <c r="AD31" s="74">
        <f t="shared" ca="1" si="10"/>
        <v>0</v>
      </c>
      <c r="AE31" s="73">
        <f t="shared" ca="1" si="11"/>
        <v>0</v>
      </c>
      <c r="AF31" s="76">
        <f t="shared" ca="1" si="12"/>
        <v>0</v>
      </c>
      <c r="AG31" s="74">
        <f>J31*'20就業誘発係数'!$D28</f>
        <v>0</v>
      </c>
      <c r="AH31" s="73">
        <f>R31*'20就業誘発係数'!$D28</f>
        <v>0</v>
      </c>
      <c r="AI31" s="73">
        <f ca="1">AA31*'20就業誘発係数'!$D28</f>
        <v>0</v>
      </c>
      <c r="AJ31" s="76">
        <f t="shared" ca="1" si="19"/>
        <v>0</v>
      </c>
      <c r="AK31" s="74">
        <f>J31*'30雇用誘発係数'!$D28</f>
        <v>0</v>
      </c>
      <c r="AL31" s="73">
        <f>R31*'30雇用誘発係数'!$D28</f>
        <v>0</v>
      </c>
      <c r="AM31" s="73">
        <f ca="1">AA31*'30雇用誘発係数'!$D28</f>
        <v>0</v>
      </c>
      <c r="AN31" s="76">
        <f t="shared" ca="1" si="20"/>
        <v>0</v>
      </c>
      <c r="AO31" s="25" t="s">
        <v>365</v>
      </c>
    </row>
    <row r="32" spans="1:41" x14ac:dyDescent="0.2">
      <c r="A32" s="36" t="s">
        <v>42</v>
      </c>
      <c r="B32" s="37" t="s">
        <v>48</v>
      </c>
      <c r="C32" s="305"/>
      <c r="D32" s="310">
        <v>0.247945</v>
      </c>
      <c r="E32" s="310">
        <v>2.5808999999999999E-2</v>
      </c>
      <c r="F32" s="311">
        <f t="shared" si="13"/>
        <v>0</v>
      </c>
      <c r="G32" s="311">
        <f t="shared" si="14"/>
        <v>0</v>
      </c>
      <c r="H32" s="293">
        <f t="shared" si="2"/>
        <v>0</v>
      </c>
      <c r="I32" s="226">
        <f>1-(-'11取引基本表'!DW31/('11取引基本表'!DN31-'11取引基本表'!DL31))</f>
        <v>2.7948981141802443E-2</v>
      </c>
      <c r="J32" s="79">
        <f t="shared" si="15"/>
        <v>0</v>
      </c>
      <c r="K32" s="229">
        <v>0.44490467544257828</v>
      </c>
      <c r="L32" s="79">
        <f t="shared" si="3"/>
        <v>0</v>
      </c>
      <c r="M32" s="229">
        <v>0.11244136783174459</v>
      </c>
      <c r="N32" s="80">
        <f t="shared" si="4"/>
        <v>0</v>
      </c>
      <c r="O32" s="81">
        <v>0</v>
      </c>
      <c r="P32" s="82">
        <f>1-(-'11取引基本表'!DW31/('11取引基本表'!DN31-'11取引基本表'!DL31))</f>
        <v>2.7948981141802443E-2</v>
      </c>
      <c r="Q32" s="80">
        <f t="shared" si="16"/>
        <v>0</v>
      </c>
      <c r="R32" s="80">
        <v>0</v>
      </c>
      <c r="S32" s="79">
        <f t="shared" si="5"/>
        <v>0</v>
      </c>
      <c r="T32" s="83">
        <f t="shared" si="6"/>
        <v>0</v>
      </c>
      <c r="U32" s="84"/>
      <c r="V32" s="80"/>
      <c r="W32" s="229">
        <f>'11取引基本表'!DF31/'11取引基本表'!$DF$111</f>
        <v>2.2415023430975064E-3</v>
      </c>
      <c r="X32" s="80">
        <f t="shared" ca="1" si="7"/>
        <v>0</v>
      </c>
      <c r="Y32" s="85">
        <f t="shared" si="17"/>
        <v>2.7948981141802443E-2</v>
      </c>
      <c r="Z32" s="80">
        <f t="shared" ca="1" si="18"/>
        <v>0</v>
      </c>
      <c r="AA32" s="80">
        <f ca="1"/>
        <v>0</v>
      </c>
      <c r="AB32" s="80">
        <f t="shared" ca="1" si="8"/>
        <v>0</v>
      </c>
      <c r="AC32" s="83">
        <f t="shared" ca="1" si="9"/>
        <v>0</v>
      </c>
      <c r="AD32" s="81">
        <f t="shared" ca="1" si="10"/>
        <v>0</v>
      </c>
      <c r="AE32" s="80">
        <f t="shared" ca="1" si="11"/>
        <v>0</v>
      </c>
      <c r="AF32" s="83">
        <f t="shared" ca="1" si="12"/>
        <v>0</v>
      </c>
      <c r="AG32" s="81">
        <f>J32*'20就業誘発係数'!$D29</f>
        <v>0</v>
      </c>
      <c r="AH32" s="80">
        <f>R32*'20就業誘発係数'!$D29</f>
        <v>0</v>
      </c>
      <c r="AI32" s="80">
        <f ca="1">AA32*'20就業誘発係数'!$D29</f>
        <v>0</v>
      </c>
      <c r="AJ32" s="83">
        <f t="shared" ca="1" si="19"/>
        <v>0</v>
      </c>
      <c r="AK32" s="81">
        <f>J32*'30雇用誘発係数'!$D29</f>
        <v>0</v>
      </c>
      <c r="AL32" s="80">
        <f>R32*'30雇用誘発係数'!$D29</f>
        <v>0</v>
      </c>
      <c r="AM32" s="80">
        <f ca="1">AA32*'30雇用誘発係数'!$D29</f>
        <v>0</v>
      </c>
      <c r="AN32" s="83">
        <f t="shared" ca="1" si="20"/>
        <v>0</v>
      </c>
      <c r="AO32" s="25" t="s">
        <v>365</v>
      </c>
    </row>
    <row r="33" spans="1:41" x14ac:dyDescent="0.2">
      <c r="A33" s="38" t="s">
        <v>44</v>
      </c>
      <c r="B33" s="39" t="s">
        <v>563</v>
      </c>
      <c r="C33" s="303"/>
      <c r="D33" s="312">
        <v>0.33823199999999998</v>
      </c>
      <c r="E33" s="312">
        <v>1.6171000000000001E-2</v>
      </c>
      <c r="F33" s="313">
        <f t="shared" si="13"/>
        <v>0</v>
      </c>
      <c r="G33" s="313">
        <f t="shared" si="14"/>
        <v>0</v>
      </c>
      <c r="H33" s="294">
        <f t="shared" si="2"/>
        <v>0</v>
      </c>
      <c r="I33" s="224">
        <f>1-(-'11取引基本表'!DW32/('11取引基本表'!DN32-'11取引基本表'!DL32))</f>
        <v>0.10636761564241359</v>
      </c>
      <c r="J33" s="86">
        <f t="shared" si="15"/>
        <v>0</v>
      </c>
      <c r="K33" s="230">
        <v>0.31240535083291265</v>
      </c>
      <c r="L33" s="86">
        <f t="shared" si="3"/>
        <v>0</v>
      </c>
      <c r="M33" s="230">
        <v>0.12272841998990409</v>
      </c>
      <c r="N33" s="87">
        <f t="shared" si="4"/>
        <v>0</v>
      </c>
      <c r="O33" s="88">
        <v>0</v>
      </c>
      <c r="P33" s="89">
        <f>1-(-'11取引基本表'!DW32/('11取引基本表'!DN32-'11取引基本表'!DL32))</f>
        <v>0.10636761564241359</v>
      </c>
      <c r="Q33" s="87">
        <f t="shared" si="16"/>
        <v>0</v>
      </c>
      <c r="R33" s="87">
        <v>0</v>
      </c>
      <c r="S33" s="86">
        <f t="shared" si="5"/>
        <v>0</v>
      </c>
      <c r="T33" s="90">
        <f t="shared" si="6"/>
        <v>0</v>
      </c>
      <c r="U33" s="91"/>
      <c r="V33" s="87"/>
      <c r="W33" s="230">
        <f>'11取引基本表'!DF32/'11取引基本表'!$DF$111</f>
        <v>7.122260514976146E-3</v>
      </c>
      <c r="X33" s="87">
        <f t="shared" ca="1" si="7"/>
        <v>0</v>
      </c>
      <c r="Y33" s="92">
        <f t="shared" si="17"/>
        <v>0.10636761564241359</v>
      </c>
      <c r="Z33" s="87">
        <f t="shared" ca="1" si="18"/>
        <v>0</v>
      </c>
      <c r="AA33" s="87">
        <f ca="1"/>
        <v>0</v>
      </c>
      <c r="AB33" s="87">
        <f t="shared" ca="1" si="8"/>
        <v>0</v>
      </c>
      <c r="AC33" s="90">
        <f t="shared" ca="1" si="9"/>
        <v>0</v>
      </c>
      <c r="AD33" s="88">
        <f t="shared" ca="1" si="10"/>
        <v>0</v>
      </c>
      <c r="AE33" s="87">
        <f t="shared" ca="1" si="11"/>
        <v>0</v>
      </c>
      <c r="AF33" s="90">
        <f t="shared" ca="1" si="12"/>
        <v>0</v>
      </c>
      <c r="AG33" s="88">
        <f>J33*'20就業誘発係数'!$D30</f>
        <v>0</v>
      </c>
      <c r="AH33" s="87">
        <f>R33*'20就業誘発係数'!$D30</f>
        <v>0</v>
      </c>
      <c r="AI33" s="87">
        <f ca="1">AA33*'20就業誘発係数'!$D30</f>
        <v>0</v>
      </c>
      <c r="AJ33" s="90">
        <f t="shared" ca="1" si="19"/>
        <v>0</v>
      </c>
      <c r="AK33" s="88">
        <f>J33*'30雇用誘発係数'!$D30</f>
        <v>0</v>
      </c>
      <c r="AL33" s="87">
        <f>R33*'30雇用誘発係数'!$D30</f>
        <v>0</v>
      </c>
      <c r="AM33" s="87">
        <f ca="1">AA33*'30雇用誘発係数'!$D30</f>
        <v>0</v>
      </c>
      <c r="AN33" s="90">
        <f t="shared" ca="1" si="20"/>
        <v>0</v>
      </c>
      <c r="AO33" s="25" t="s">
        <v>365</v>
      </c>
    </row>
    <row r="34" spans="1:41" x14ac:dyDescent="0.2">
      <c r="A34" s="34" t="s">
        <v>45</v>
      </c>
      <c r="B34" s="35" t="s">
        <v>564</v>
      </c>
      <c r="C34" s="304"/>
      <c r="D34" s="308">
        <v>0.1749</v>
      </c>
      <c r="E34" s="308">
        <v>1.9671999999999999E-2</v>
      </c>
      <c r="F34" s="309">
        <f t="shared" si="13"/>
        <v>0</v>
      </c>
      <c r="G34" s="309">
        <f t="shared" si="14"/>
        <v>0</v>
      </c>
      <c r="H34" s="292">
        <f t="shared" si="2"/>
        <v>0</v>
      </c>
      <c r="I34" s="225">
        <f>1-(-'11取引基本表'!DW33/('11取引基本表'!DN33-'11取引基本表'!DL33))</f>
        <v>0.49069399984441908</v>
      </c>
      <c r="J34" s="72">
        <f t="shared" si="15"/>
        <v>0</v>
      </c>
      <c r="K34" s="228">
        <v>0.30106148390722187</v>
      </c>
      <c r="L34" s="72">
        <f t="shared" si="3"/>
        <v>0</v>
      </c>
      <c r="M34" s="228">
        <v>1.2369639777549558E-2</v>
      </c>
      <c r="N34" s="73">
        <f t="shared" si="4"/>
        <v>0</v>
      </c>
      <c r="O34" s="74">
        <v>0</v>
      </c>
      <c r="P34" s="75">
        <f>1-(-'11取引基本表'!DW33/('11取引基本表'!DN33-'11取引基本表'!DL33))</f>
        <v>0.49069399984441908</v>
      </c>
      <c r="Q34" s="73">
        <f t="shared" si="16"/>
        <v>0</v>
      </c>
      <c r="R34" s="73">
        <v>0</v>
      </c>
      <c r="S34" s="72">
        <f t="shared" si="5"/>
        <v>0</v>
      </c>
      <c r="T34" s="76">
        <f t="shared" si="6"/>
        <v>0</v>
      </c>
      <c r="U34" s="77"/>
      <c r="V34" s="73"/>
      <c r="W34" s="228">
        <f>'11取引基本表'!DF33/'11取引基本表'!$DF$111</f>
        <v>3.2638873768523244E-2</v>
      </c>
      <c r="X34" s="73">
        <f t="shared" ca="1" si="7"/>
        <v>0</v>
      </c>
      <c r="Y34" s="78">
        <f t="shared" si="17"/>
        <v>0.49069399984441908</v>
      </c>
      <c r="Z34" s="73">
        <f t="shared" ca="1" si="18"/>
        <v>0</v>
      </c>
      <c r="AA34" s="73">
        <f ca="1"/>
        <v>0</v>
      </c>
      <c r="AB34" s="73">
        <f t="shared" ca="1" si="8"/>
        <v>0</v>
      </c>
      <c r="AC34" s="76">
        <f t="shared" ca="1" si="9"/>
        <v>0</v>
      </c>
      <c r="AD34" s="74">
        <f t="shared" ca="1" si="10"/>
        <v>0</v>
      </c>
      <c r="AE34" s="73">
        <f t="shared" ca="1" si="11"/>
        <v>0</v>
      </c>
      <c r="AF34" s="76">
        <f t="shared" ca="1" si="12"/>
        <v>0</v>
      </c>
      <c r="AG34" s="74">
        <f>J34*'20就業誘発係数'!$D31</f>
        <v>0</v>
      </c>
      <c r="AH34" s="73">
        <f>R34*'20就業誘発係数'!$D31</f>
        <v>0</v>
      </c>
      <c r="AI34" s="73">
        <f ca="1">AA34*'20就業誘発係数'!$D31</f>
        <v>0</v>
      </c>
      <c r="AJ34" s="76">
        <f t="shared" ca="1" si="19"/>
        <v>0</v>
      </c>
      <c r="AK34" s="74">
        <f>J34*'30雇用誘発係数'!$D31</f>
        <v>0</v>
      </c>
      <c r="AL34" s="73">
        <f>R34*'30雇用誘発係数'!$D31</f>
        <v>0</v>
      </c>
      <c r="AM34" s="73">
        <f ca="1">AA34*'30雇用誘発係数'!$D31</f>
        <v>0</v>
      </c>
      <c r="AN34" s="76">
        <f t="shared" ca="1" si="20"/>
        <v>0</v>
      </c>
      <c r="AO34" s="25" t="s">
        <v>365</v>
      </c>
    </row>
    <row r="35" spans="1:41" x14ac:dyDescent="0.2">
      <c r="A35" s="34" t="s">
        <v>46</v>
      </c>
      <c r="B35" s="35" t="s">
        <v>53</v>
      </c>
      <c r="C35" s="304"/>
      <c r="D35" s="308">
        <v>0.21382699999999999</v>
      </c>
      <c r="E35" s="308">
        <v>2.7718E-2</v>
      </c>
      <c r="F35" s="309">
        <f t="shared" si="13"/>
        <v>0</v>
      </c>
      <c r="G35" s="309">
        <f t="shared" si="14"/>
        <v>0</v>
      </c>
      <c r="H35" s="292">
        <f t="shared" si="2"/>
        <v>0</v>
      </c>
      <c r="I35" s="225">
        <f>1-(-'11取引基本表'!DW34/('11取引基本表'!DN34-'11取引基本表'!DL34))</f>
        <v>0.3069229087046621</v>
      </c>
      <c r="J35" s="72">
        <f t="shared" si="15"/>
        <v>0</v>
      </c>
      <c r="K35" s="228">
        <v>0.34923958562927043</v>
      </c>
      <c r="L35" s="72">
        <f t="shared" si="3"/>
        <v>0</v>
      </c>
      <c r="M35" s="228">
        <v>0.22970850782455368</v>
      </c>
      <c r="N35" s="73">
        <f t="shared" si="4"/>
        <v>0</v>
      </c>
      <c r="O35" s="74">
        <v>0</v>
      </c>
      <c r="P35" s="75">
        <f>1-(-'11取引基本表'!DW34/('11取引基本表'!DN34-'11取引基本表'!DL34))</f>
        <v>0.3069229087046621</v>
      </c>
      <c r="Q35" s="73">
        <f t="shared" si="16"/>
        <v>0</v>
      </c>
      <c r="R35" s="73">
        <v>0</v>
      </c>
      <c r="S35" s="72">
        <f t="shared" si="5"/>
        <v>0</v>
      </c>
      <c r="T35" s="76">
        <f t="shared" si="6"/>
        <v>0</v>
      </c>
      <c r="U35" s="77"/>
      <c r="V35" s="73"/>
      <c r="W35" s="228">
        <f>'11取引基本表'!DF34/'11取引基本表'!$DF$111</f>
        <v>1.1631886173978738E-3</v>
      </c>
      <c r="X35" s="73">
        <f t="shared" ca="1" si="7"/>
        <v>0</v>
      </c>
      <c r="Y35" s="78">
        <f t="shared" si="17"/>
        <v>0.3069229087046621</v>
      </c>
      <c r="Z35" s="73">
        <f t="shared" ca="1" si="18"/>
        <v>0</v>
      </c>
      <c r="AA35" s="73">
        <f ca="1"/>
        <v>0</v>
      </c>
      <c r="AB35" s="73">
        <f t="shared" ca="1" si="8"/>
        <v>0</v>
      </c>
      <c r="AC35" s="76">
        <f t="shared" ca="1" si="9"/>
        <v>0</v>
      </c>
      <c r="AD35" s="74">
        <f t="shared" ca="1" si="10"/>
        <v>0</v>
      </c>
      <c r="AE35" s="73">
        <f t="shared" ca="1" si="11"/>
        <v>0</v>
      </c>
      <c r="AF35" s="76">
        <f t="shared" ca="1" si="12"/>
        <v>0</v>
      </c>
      <c r="AG35" s="74">
        <f>J35*'20就業誘発係数'!$D32</f>
        <v>0</v>
      </c>
      <c r="AH35" s="73">
        <f>R35*'20就業誘発係数'!$D32</f>
        <v>0</v>
      </c>
      <c r="AI35" s="73">
        <f ca="1">AA35*'20就業誘発係数'!$D32</f>
        <v>0</v>
      </c>
      <c r="AJ35" s="76">
        <f t="shared" ca="1" si="19"/>
        <v>0</v>
      </c>
      <c r="AK35" s="74">
        <f>J35*'30雇用誘発係数'!$D32</f>
        <v>0</v>
      </c>
      <c r="AL35" s="73">
        <f>R35*'30雇用誘発係数'!$D32</f>
        <v>0</v>
      </c>
      <c r="AM35" s="73">
        <f ca="1">AA35*'30雇用誘発係数'!$D32</f>
        <v>0</v>
      </c>
      <c r="AN35" s="76">
        <f t="shared" ca="1" si="20"/>
        <v>0</v>
      </c>
      <c r="AO35" s="25" t="s">
        <v>365</v>
      </c>
    </row>
    <row r="36" spans="1:41" x14ac:dyDescent="0.2">
      <c r="A36" s="34" t="s">
        <v>47</v>
      </c>
      <c r="B36" s="35" t="s">
        <v>55</v>
      </c>
      <c r="C36" s="304"/>
      <c r="D36" s="308">
        <v>0.19159499999999999</v>
      </c>
      <c r="E36" s="308">
        <v>2.9748E-2</v>
      </c>
      <c r="F36" s="309">
        <f t="shared" si="13"/>
        <v>0</v>
      </c>
      <c r="G36" s="309">
        <f t="shared" si="14"/>
        <v>0</v>
      </c>
      <c r="H36" s="292">
        <f t="shared" si="2"/>
        <v>0</v>
      </c>
      <c r="I36" s="225">
        <f>1-(-'11取引基本表'!DW35/('11取引基本表'!DN35-'11取引基本表'!DL35))</f>
        <v>5.5714570991146961E-2</v>
      </c>
      <c r="J36" s="72">
        <f t="shared" si="15"/>
        <v>0</v>
      </c>
      <c r="K36" s="228">
        <v>0.45313517031894118</v>
      </c>
      <c r="L36" s="72">
        <f t="shared" si="3"/>
        <v>0</v>
      </c>
      <c r="M36" s="228">
        <v>0.29778693859839445</v>
      </c>
      <c r="N36" s="73">
        <f t="shared" si="4"/>
        <v>0</v>
      </c>
      <c r="O36" s="74">
        <v>0</v>
      </c>
      <c r="P36" s="75">
        <f>1-(-'11取引基本表'!DW35/('11取引基本表'!DN35-'11取引基本表'!DL35))</f>
        <v>5.5714570991146961E-2</v>
      </c>
      <c r="Q36" s="73">
        <f t="shared" si="16"/>
        <v>0</v>
      </c>
      <c r="R36" s="73">
        <v>0</v>
      </c>
      <c r="S36" s="72">
        <f t="shared" si="5"/>
        <v>0</v>
      </c>
      <c r="T36" s="76">
        <f t="shared" si="6"/>
        <v>0</v>
      </c>
      <c r="U36" s="77"/>
      <c r="V36" s="73"/>
      <c r="W36" s="228">
        <f>'11取引基本表'!DF35/'11取引基本表'!$DF$111</f>
        <v>1.5229004042854836E-3</v>
      </c>
      <c r="X36" s="73">
        <f t="shared" ca="1" si="7"/>
        <v>0</v>
      </c>
      <c r="Y36" s="78">
        <f t="shared" si="17"/>
        <v>5.5714570991146961E-2</v>
      </c>
      <c r="Z36" s="73">
        <f t="shared" ca="1" si="18"/>
        <v>0</v>
      </c>
      <c r="AA36" s="73">
        <f ca="1"/>
        <v>0</v>
      </c>
      <c r="AB36" s="73">
        <f t="shared" ca="1" si="8"/>
        <v>0</v>
      </c>
      <c r="AC36" s="76">
        <f t="shared" ca="1" si="9"/>
        <v>0</v>
      </c>
      <c r="AD36" s="74">
        <f t="shared" ca="1" si="10"/>
        <v>0</v>
      </c>
      <c r="AE36" s="73">
        <f t="shared" ca="1" si="11"/>
        <v>0</v>
      </c>
      <c r="AF36" s="76">
        <f t="shared" ca="1" si="12"/>
        <v>0</v>
      </c>
      <c r="AG36" s="74">
        <f>J36*'20就業誘発係数'!$D33</f>
        <v>0</v>
      </c>
      <c r="AH36" s="73">
        <f>R36*'20就業誘発係数'!$D33</f>
        <v>0</v>
      </c>
      <c r="AI36" s="73">
        <f ca="1">AA36*'20就業誘発係数'!$D33</f>
        <v>0</v>
      </c>
      <c r="AJ36" s="76">
        <f t="shared" ca="1" si="19"/>
        <v>0</v>
      </c>
      <c r="AK36" s="74">
        <f>J36*'30雇用誘発係数'!$D33</f>
        <v>0</v>
      </c>
      <c r="AL36" s="73">
        <f>R36*'30雇用誘発係数'!$D33</f>
        <v>0</v>
      </c>
      <c r="AM36" s="73">
        <f ca="1">AA36*'30雇用誘発係数'!$D33</f>
        <v>0</v>
      </c>
      <c r="AN36" s="76">
        <f t="shared" ca="1" si="20"/>
        <v>0</v>
      </c>
      <c r="AO36" s="25" t="s">
        <v>365</v>
      </c>
    </row>
    <row r="37" spans="1:41" x14ac:dyDescent="0.2">
      <c r="A37" s="36" t="s">
        <v>49</v>
      </c>
      <c r="B37" s="37" t="s">
        <v>565</v>
      </c>
      <c r="C37" s="305"/>
      <c r="D37" s="310">
        <v>0.40524300000000002</v>
      </c>
      <c r="E37" s="310">
        <v>1.6683E-2</v>
      </c>
      <c r="F37" s="311">
        <f t="shared" si="13"/>
        <v>0</v>
      </c>
      <c r="G37" s="311">
        <f t="shared" si="14"/>
        <v>0</v>
      </c>
      <c r="H37" s="293">
        <f t="shared" si="2"/>
        <v>0</v>
      </c>
      <c r="I37" s="226">
        <f>1-(-'11取引基本表'!DW36/('11取引基本表'!DN36-'11取引基本表'!DL36))</f>
        <v>5.874404838502123E-2</v>
      </c>
      <c r="J37" s="79">
        <f t="shared" si="15"/>
        <v>0</v>
      </c>
      <c r="K37" s="229">
        <v>0.380313707660832</v>
      </c>
      <c r="L37" s="79">
        <f t="shared" si="3"/>
        <v>0</v>
      </c>
      <c r="M37" s="229">
        <v>0.32325528529211184</v>
      </c>
      <c r="N37" s="80">
        <f t="shared" si="4"/>
        <v>0</v>
      </c>
      <c r="O37" s="81">
        <v>0</v>
      </c>
      <c r="P37" s="82">
        <f>1-(-'11取引基本表'!DW36/('11取引基本表'!DN36-'11取引基本表'!DL36))</f>
        <v>5.874404838502123E-2</v>
      </c>
      <c r="Q37" s="80">
        <f t="shared" si="16"/>
        <v>0</v>
      </c>
      <c r="R37" s="80">
        <v>0</v>
      </c>
      <c r="S37" s="79">
        <f t="shared" si="5"/>
        <v>0</v>
      </c>
      <c r="T37" s="83">
        <f t="shared" si="6"/>
        <v>0</v>
      </c>
      <c r="U37" s="84"/>
      <c r="V37" s="80"/>
      <c r="W37" s="229">
        <f>'11取引基本表'!DF36/'11取引基本表'!$DF$111</f>
        <v>3.3366595855426756E-3</v>
      </c>
      <c r="X37" s="80">
        <f t="shared" ca="1" si="7"/>
        <v>0</v>
      </c>
      <c r="Y37" s="85">
        <f t="shared" si="17"/>
        <v>5.874404838502123E-2</v>
      </c>
      <c r="Z37" s="80">
        <f t="shared" ca="1" si="18"/>
        <v>0</v>
      </c>
      <c r="AA37" s="80">
        <f ca="1"/>
        <v>0</v>
      </c>
      <c r="AB37" s="80">
        <f t="shared" ca="1" si="8"/>
        <v>0</v>
      </c>
      <c r="AC37" s="83">
        <f t="shared" ca="1" si="9"/>
        <v>0</v>
      </c>
      <c r="AD37" s="81">
        <f t="shared" ca="1" si="10"/>
        <v>0</v>
      </c>
      <c r="AE37" s="80">
        <f t="shared" ca="1" si="11"/>
        <v>0</v>
      </c>
      <c r="AF37" s="83">
        <f t="shared" ca="1" si="12"/>
        <v>0</v>
      </c>
      <c r="AG37" s="81">
        <f>J37*'20就業誘発係数'!$D34</f>
        <v>0</v>
      </c>
      <c r="AH37" s="80">
        <f>R37*'20就業誘発係数'!$D34</f>
        <v>0</v>
      </c>
      <c r="AI37" s="80">
        <f ca="1">AA37*'20就業誘発係数'!$D34</f>
        <v>0</v>
      </c>
      <c r="AJ37" s="83">
        <f t="shared" ca="1" si="19"/>
        <v>0</v>
      </c>
      <c r="AK37" s="81">
        <f>J37*'30雇用誘発係数'!$D34</f>
        <v>0</v>
      </c>
      <c r="AL37" s="80">
        <f>R37*'30雇用誘発係数'!$D34</f>
        <v>0</v>
      </c>
      <c r="AM37" s="80">
        <f ca="1">AA37*'30雇用誘発係数'!$D34</f>
        <v>0</v>
      </c>
      <c r="AN37" s="83">
        <f t="shared" ca="1" si="20"/>
        <v>0</v>
      </c>
      <c r="AO37" s="25" t="s">
        <v>365</v>
      </c>
    </row>
    <row r="38" spans="1:41" x14ac:dyDescent="0.2">
      <c r="A38" s="38" t="s">
        <v>50</v>
      </c>
      <c r="B38" s="39" t="s">
        <v>58</v>
      </c>
      <c r="C38" s="303"/>
      <c r="D38" s="312">
        <v>0.147006</v>
      </c>
      <c r="E38" s="312">
        <v>4.4313999999999999E-2</v>
      </c>
      <c r="F38" s="313">
        <f t="shared" si="13"/>
        <v>0</v>
      </c>
      <c r="G38" s="313">
        <f t="shared" si="14"/>
        <v>0</v>
      </c>
      <c r="H38" s="294">
        <f t="shared" si="2"/>
        <v>0</v>
      </c>
      <c r="I38" s="224">
        <f>1-(-'11取引基本表'!DW37/('11取引基本表'!DN37-'11取引基本表'!DL37))</f>
        <v>0.20107968439994461</v>
      </c>
      <c r="J38" s="86">
        <f t="shared" si="15"/>
        <v>0</v>
      </c>
      <c r="K38" s="230">
        <v>0.45808802915615365</v>
      </c>
      <c r="L38" s="86">
        <f t="shared" si="3"/>
        <v>0</v>
      </c>
      <c r="M38" s="230">
        <v>0.19932716568544995</v>
      </c>
      <c r="N38" s="87">
        <f t="shared" si="4"/>
        <v>0</v>
      </c>
      <c r="O38" s="88">
        <v>0</v>
      </c>
      <c r="P38" s="89">
        <f>1-(-'11取引基本表'!DW37/('11取引基本表'!DN37-'11取引基本表'!DL37))</f>
        <v>0.20107968439994461</v>
      </c>
      <c r="Q38" s="87">
        <f t="shared" si="16"/>
        <v>0</v>
      </c>
      <c r="R38" s="87">
        <v>0</v>
      </c>
      <c r="S38" s="86">
        <f t="shared" si="5"/>
        <v>0</v>
      </c>
      <c r="T38" s="90">
        <f t="shared" si="6"/>
        <v>0</v>
      </c>
      <c r="U38" s="91"/>
      <c r="V38" s="87"/>
      <c r="W38" s="230">
        <f>'11取引基本表'!DF37/'11取引基本表'!$DF$111</f>
        <v>9.4816674752924102E-5</v>
      </c>
      <c r="X38" s="87">
        <f t="shared" ca="1" si="7"/>
        <v>0</v>
      </c>
      <c r="Y38" s="92">
        <f t="shared" si="17"/>
        <v>0.20107968439994461</v>
      </c>
      <c r="Z38" s="87">
        <f t="shared" ca="1" si="18"/>
        <v>0</v>
      </c>
      <c r="AA38" s="87">
        <f ca="1"/>
        <v>0</v>
      </c>
      <c r="AB38" s="87">
        <f t="shared" ca="1" si="8"/>
        <v>0</v>
      </c>
      <c r="AC38" s="90">
        <f t="shared" ca="1" si="9"/>
        <v>0</v>
      </c>
      <c r="AD38" s="88">
        <f t="shared" ca="1" si="10"/>
        <v>0</v>
      </c>
      <c r="AE38" s="87">
        <f t="shared" ca="1" si="11"/>
        <v>0</v>
      </c>
      <c r="AF38" s="90">
        <f t="shared" ca="1" si="12"/>
        <v>0</v>
      </c>
      <c r="AG38" s="88">
        <f>J38*'20就業誘発係数'!$D35</f>
        <v>0</v>
      </c>
      <c r="AH38" s="87">
        <f>R38*'20就業誘発係数'!$D35</f>
        <v>0</v>
      </c>
      <c r="AI38" s="87">
        <f ca="1">AA38*'20就業誘発係数'!$D35</f>
        <v>0</v>
      </c>
      <c r="AJ38" s="90">
        <f t="shared" ca="1" si="19"/>
        <v>0</v>
      </c>
      <c r="AK38" s="88">
        <f>J38*'30雇用誘発係数'!$D35</f>
        <v>0</v>
      </c>
      <c r="AL38" s="87">
        <f>R38*'30雇用誘発係数'!$D35</f>
        <v>0</v>
      </c>
      <c r="AM38" s="87">
        <f ca="1">AA38*'30雇用誘発係数'!$D35</f>
        <v>0</v>
      </c>
      <c r="AN38" s="90">
        <f t="shared" ca="1" si="20"/>
        <v>0</v>
      </c>
      <c r="AO38" s="25" t="s">
        <v>365</v>
      </c>
    </row>
    <row r="39" spans="1:41" x14ac:dyDescent="0.2">
      <c r="A39" s="34" t="s">
        <v>51</v>
      </c>
      <c r="B39" s="35" t="s">
        <v>60</v>
      </c>
      <c r="C39" s="304"/>
      <c r="D39" s="308">
        <v>0.26768599999999998</v>
      </c>
      <c r="E39" s="308">
        <v>5.7299999999999997E-2</v>
      </c>
      <c r="F39" s="309">
        <f t="shared" si="13"/>
        <v>0</v>
      </c>
      <c r="G39" s="309">
        <f t="shared" si="14"/>
        <v>0</v>
      </c>
      <c r="H39" s="292">
        <f t="shared" si="2"/>
        <v>0</v>
      </c>
      <c r="I39" s="225">
        <f>1-(-'11取引基本表'!DW38/('11取引基本表'!DN38-'11取引基本表'!DL38))</f>
        <v>0.93413246381956971</v>
      </c>
      <c r="J39" s="72">
        <f t="shared" si="15"/>
        <v>0</v>
      </c>
      <c r="K39" s="228">
        <v>0.4243396240232587</v>
      </c>
      <c r="L39" s="72">
        <f t="shared" si="3"/>
        <v>0</v>
      </c>
      <c r="M39" s="228">
        <v>0.19976419066868789</v>
      </c>
      <c r="N39" s="73">
        <f t="shared" si="4"/>
        <v>0</v>
      </c>
      <c r="O39" s="74">
        <v>0</v>
      </c>
      <c r="P39" s="75">
        <f>1-(-'11取引基本表'!DW38/('11取引基本表'!DN38-'11取引基本表'!DL38))</f>
        <v>0.93413246381956971</v>
      </c>
      <c r="Q39" s="73">
        <f t="shared" si="16"/>
        <v>0</v>
      </c>
      <c r="R39" s="73">
        <v>0</v>
      </c>
      <c r="S39" s="72">
        <f t="shared" si="5"/>
        <v>0</v>
      </c>
      <c r="T39" s="76">
        <f t="shared" si="6"/>
        <v>0</v>
      </c>
      <c r="U39" s="77"/>
      <c r="V39" s="73"/>
      <c r="W39" s="228">
        <f>'11取引基本表'!DF38/'11取引基本表'!$DF$111</f>
        <v>5.504954253419337E-6</v>
      </c>
      <c r="X39" s="73">
        <f t="shared" ca="1" si="7"/>
        <v>0</v>
      </c>
      <c r="Y39" s="78">
        <f t="shared" si="17"/>
        <v>0.93413246381956971</v>
      </c>
      <c r="Z39" s="73">
        <f t="shared" ca="1" si="18"/>
        <v>0</v>
      </c>
      <c r="AA39" s="73">
        <f ca="1"/>
        <v>0</v>
      </c>
      <c r="AB39" s="73">
        <f t="shared" ca="1" si="8"/>
        <v>0</v>
      </c>
      <c r="AC39" s="76">
        <f t="shared" ca="1" si="9"/>
        <v>0</v>
      </c>
      <c r="AD39" s="74">
        <f t="shared" ca="1" si="10"/>
        <v>0</v>
      </c>
      <c r="AE39" s="73">
        <f t="shared" ca="1" si="11"/>
        <v>0</v>
      </c>
      <c r="AF39" s="76">
        <f t="shared" ca="1" si="12"/>
        <v>0</v>
      </c>
      <c r="AG39" s="74">
        <f>J39*'20就業誘発係数'!$D36</f>
        <v>0</v>
      </c>
      <c r="AH39" s="73">
        <f>R39*'20就業誘発係数'!$D36</f>
        <v>0</v>
      </c>
      <c r="AI39" s="73">
        <f ca="1">AA39*'20就業誘発係数'!$D36</f>
        <v>0</v>
      </c>
      <c r="AJ39" s="76">
        <f t="shared" ca="1" si="19"/>
        <v>0</v>
      </c>
      <c r="AK39" s="74">
        <f>J39*'30雇用誘発係数'!$D36</f>
        <v>0</v>
      </c>
      <c r="AL39" s="73">
        <f>R39*'30雇用誘発係数'!$D36</f>
        <v>0</v>
      </c>
      <c r="AM39" s="73">
        <f ca="1">AA39*'30雇用誘発係数'!$D36</f>
        <v>0</v>
      </c>
      <c r="AN39" s="76">
        <f t="shared" ca="1" si="20"/>
        <v>0</v>
      </c>
      <c r="AO39" s="25" t="s">
        <v>365</v>
      </c>
    </row>
    <row r="40" spans="1:41" x14ac:dyDescent="0.2">
      <c r="A40" s="34" t="s">
        <v>52</v>
      </c>
      <c r="B40" s="35" t="s">
        <v>62</v>
      </c>
      <c r="C40" s="304"/>
      <c r="D40" s="308">
        <v>0.18393100000000001</v>
      </c>
      <c r="E40" s="308">
        <v>3.1314000000000002E-2</v>
      </c>
      <c r="F40" s="309">
        <f t="shared" si="13"/>
        <v>0</v>
      </c>
      <c r="G40" s="309">
        <f t="shared" si="14"/>
        <v>0</v>
      </c>
      <c r="H40" s="292">
        <f t="shared" si="2"/>
        <v>0</v>
      </c>
      <c r="I40" s="225">
        <f>1-(-'11取引基本表'!DW39/('11取引基本表'!DN39-'11取引基本表'!DL39))</f>
        <v>0.15268843306226487</v>
      </c>
      <c r="J40" s="72">
        <f t="shared" si="15"/>
        <v>0</v>
      </c>
      <c r="K40" s="228">
        <v>0.45461689587426324</v>
      </c>
      <c r="L40" s="72">
        <f t="shared" ref="L40:L71" si="21">J40*K40</f>
        <v>0</v>
      </c>
      <c r="M40" s="228">
        <v>0.28762278978389</v>
      </c>
      <c r="N40" s="73">
        <f t="shared" ref="N40:N71" si="22">J40*M40</f>
        <v>0</v>
      </c>
      <c r="O40" s="74">
        <v>0</v>
      </c>
      <c r="P40" s="75">
        <f>1-(-'11取引基本表'!DW39/('11取引基本表'!DN39-'11取引基本表'!DL39))</f>
        <v>0.15268843306226487</v>
      </c>
      <c r="Q40" s="73">
        <f t="shared" si="16"/>
        <v>0</v>
      </c>
      <c r="R40" s="73">
        <v>0</v>
      </c>
      <c r="S40" s="72">
        <f t="shared" ref="S40:S71" si="23">R40*K40</f>
        <v>0</v>
      </c>
      <c r="T40" s="76">
        <f t="shared" ref="T40:T71" si="24">R40*M40</f>
        <v>0</v>
      </c>
      <c r="U40" s="77"/>
      <c r="V40" s="73"/>
      <c r="W40" s="228">
        <f>'11取引基本表'!DF39/'11取引基本表'!$DF$111</f>
        <v>1.1650783778132267E-4</v>
      </c>
      <c r="X40" s="73">
        <f t="shared" ref="X40:X71" ca="1" si="25">V$112*W40</f>
        <v>0</v>
      </c>
      <c r="Y40" s="78">
        <f t="shared" si="17"/>
        <v>0.15268843306226487</v>
      </c>
      <c r="Z40" s="73">
        <f t="shared" ca="1" si="18"/>
        <v>0</v>
      </c>
      <c r="AA40" s="73">
        <f ca="1"/>
        <v>0</v>
      </c>
      <c r="AB40" s="73">
        <f t="shared" ref="AB40:AB71" ca="1" si="26">K40*AA40</f>
        <v>0</v>
      </c>
      <c r="AC40" s="76">
        <f t="shared" ref="AC40:AC71" ca="1" si="27">M40*AA40</f>
        <v>0</v>
      </c>
      <c r="AD40" s="74">
        <f t="shared" ref="AD40:AD71" ca="1" si="28">J40+R40+AA40</f>
        <v>0</v>
      </c>
      <c r="AE40" s="73">
        <f t="shared" ref="AE40:AE71" ca="1" si="29">L40+S40+AB40</f>
        <v>0</v>
      </c>
      <c r="AF40" s="76">
        <f t="shared" ref="AF40:AF71" ca="1" si="30">N40+T40+AC40</f>
        <v>0</v>
      </c>
      <c r="AG40" s="74">
        <f>J40*'20就業誘発係数'!$D37</f>
        <v>0</v>
      </c>
      <c r="AH40" s="73">
        <f>R40*'20就業誘発係数'!$D37</f>
        <v>0</v>
      </c>
      <c r="AI40" s="73">
        <f ca="1">AA40*'20就業誘発係数'!$D37</f>
        <v>0</v>
      </c>
      <c r="AJ40" s="76">
        <f t="shared" ca="1" si="19"/>
        <v>0</v>
      </c>
      <c r="AK40" s="74">
        <f>J40*'30雇用誘発係数'!$D37</f>
        <v>0</v>
      </c>
      <c r="AL40" s="73">
        <f>R40*'30雇用誘発係数'!$D37</f>
        <v>0</v>
      </c>
      <c r="AM40" s="73">
        <f ca="1">AA40*'30雇用誘発係数'!$D37</f>
        <v>0</v>
      </c>
      <c r="AN40" s="76">
        <f t="shared" ca="1" si="20"/>
        <v>0</v>
      </c>
      <c r="AO40" s="25" t="s">
        <v>365</v>
      </c>
    </row>
    <row r="41" spans="1:41" x14ac:dyDescent="0.2">
      <c r="A41" s="34" t="s">
        <v>54</v>
      </c>
      <c r="B41" s="35" t="s">
        <v>64</v>
      </c>
      <c r="C41" s="304"/>
      <c r="D41" s="308">
        <v>0.19086900000000001</v>
      </c>
      <c r="E41" s="308">
        <v>4.7277E-2</v>
      </c>
      <c r="F41" s="309">
        <f t="shared" si="13"/>
        <v>0</v>
      </c>
      <c r="G41" s="309">
        <f t="shared" si="14"/>
        <v>0</v>
      </c>
      <c r="H41" s="292">
        <f t="shared" si="2"/>
        <v>0</v>
      </c>
      <c r="I41" s="225">
        <f>1-(-'11取引基本表'!DW40/('11取引基本表'!DN40-'11取引基本表'!DL40))</f>
        <v>0.51772025883524142</v>
      </c>
      <c r="J41" s="72">
        <f t="shared" si="15"/>
        <v>0</v>
      </c>
      <c r="K41" s="228">
        <v>0.50981012658227853</v>
      </c>
      <c r="L41" s="72">
        <f t="shared" si="21"/>
        <v>0</v>
      </c>
      <c r="M41" s="228">
        <v>0.23693490054249547</v>
      </c>
      <c r="N41" s="73">
        <f t="shared" si="22"/>
        <v>0</v>
      </c>
      <c r="O41" s="74">
        <v>0</v>
      </c>
      <c r="P41" s="75">
        <f>1-(-'11取引基本表'!DW40/('11取引基本表'!DN40-'11取引基本表'!DL40))</f>
        <v>0.51772025883524142</v>
      </c>
      <c r="Q41" s="73">
        <f t="shared" si="16"/>
        <v>0</v>
      </c>
      <c r="R41" s="73">
        <v>0</v>
      </c>
      <c r="S41" s="72">
        <f t="shared" si="23"/>
        <v>0</v>
      </c>
      <c r="T41" s="76">
        <f t="shared" si="24"/>
        <v>0</v>
      </c>
      <c r="U41" s="77"/>
      <c r="V41" s="73"/>
      <c r="W41" s="228">
        <f>'11取引基本表'!DF40/'11取引基本表'!$DF$111</f>
        <v>3.5437115962682985E-4</v>
      </c>
      <c r="X41" s="73">
        <f t="shared" ca="1" si="25"/>
        <v>0</v>
      </c>
      <c r="Y41" s="78">
        <f t="shared" si="17"/>
        <v>0.51772025883524142</v>
      </c>
      <c r="Z41" s="73">
        <f t="shared" ca="1" si="18"/>
        <v>0</v>
      </c>
      <c r="AA41" s="73">
        <f ca="1"/>
        <v>0</v>
      </c>
      <c r="AB41" s="73">
        <f t="shared" ca="1" si="26"/>
        <v>0</v>
      </c>
      <c r="AC41" s="76">
        <f t="shared" ca="1" si="27"/>
        <v>0</v>
      </c>
      <c r="AD41" s="74">
        <f t="shared" ca="1" si="28"/>
        <v>0</v>
      </c>
      <c r="AE41" s="73">
        <f t="shared" ca="1" si="29"/>
        <v>0</v>
      </c>
      <c r="AF41" s="76">
        <f t="shared" ca="1" si="30"/>
        <v>0</v>
      </c>
      <c r="AG41" s="74">
        <f>J41*'20就業誘発係数'!$D38</f>
        <v>0</v>
      </c>
      <c r="AH41" s="73">
        <f>R41*'20就業誘発係数'!$D38</f>
        <v>0</v>
      </c>
      <c r="AI41" s="73">
        <f ca="1">AA41*'20就業誘発係数'!$D38</f>
        <v>0</v>
      </c>
      <c r="AJ41" s="76">
        <f t="shared" ca="1" si="19"/>
        <v>0</v>
      </c>
      <c r="AK41" s="74">
        <f>J41*'30雇用誘発係数'!$D38</f>
        <v>0</v>
      </c>
      <c r="AL41" s="73">
        <f>R41*'30雇用誘発係数'!$D38</f>
        <v>0</v>
      </c>
      <c r="AM41" s="73">
        <f ca="1">AA41*'30雇用誘発係数'!$D38</f>
        <v>0</v>
      </c>
      <c r="AN41" s="76">
        <f t="shared" ca="1" si="20"/>
        <v>0</v>
      </c>
      <c r="AO41" s="25" t="s">
        <v>365</v>
      </c>
    </row>
    <row r="42" spans="1:41" x14ac:dyDescent="0.2">
      <c r="A42" s="36" t="s">
        <v>56</v>
      </c>
      <c r="B42" s="37" t="s">
        <v>66</v>
      </c>
      <c r="C42" s="305"/>
      <c r="D42" s="310">
        <v>9.4299999999999991E-3</v>
      </c>
      <c r="E42" s="310">
        <v>1.1202E-2</v>
      </c>
      <c r="F42" s="311">
        <f t="shared" si="13"/>
        <v>0</v>
      </c>
      <c r="G42" s="311">
        <f t="shared" si="14"/>
        <v>0</v>
      </c>
      <c r="H42" s="293">
        <f t="shared" si="2"/>
        <v>0</v>
      </c>
      <c r="I42" s="226">
        <f>1-(-'11取引基本表'!DW41/('11取引基本表'!DN41-'11取引基本表'!DL41))</f>
        <v>0.84172185849785353</v>
      </c>
      <c r="J42" s="79">
        <f t="shared" si="15"/>
        <v>0</v>
      </c>
      <c r="K42" s="229">
        <v>0.21651150836712549</v>
      </c>
      <c r="L42" s="79">
        <f t="shared" si="21"/>
        <v>0</v>
      </c>
      <c r="M42" s="229">
        <v>3.2346221943000741E-2</v>
      </c>
      <c r="N42" s="80">
        <f t="shared" si="22"/>
        <v>0</v>
      </c>
      <c r="O42" s="81">
        <v>0</v>
      </c>
      <c r="P42" s="82">
        <f>1-(-'11取引基本表'!DW41/('11取引基本表'!DN41-'11取引基本表'!DL41))</f>
        <v>0.84172185849785353</v>
      </c>
      <c r="Q42" s="80">
        <f t="shared" si="16"/>
        <v>0</v>
      </c>
      <c r="R42" s="80">
        <v>0</v>
      </c>
      <c r="S42" s="79">
        <f t="shared" si="23"/>
        <v>0</v>
      </c>
      <c r="T42" s="83">
        <f t="shared" si="24"/>
        <v>0</v>
      </c>
      <c r="U42" s="84"/>
      <c r="V42" s="80"/>
      <c r="W42" s="229">
        <f>'11取引基本表'!DF41/'11取引基本表'!$DF$111</f>
        <v>-1.2644962083600535E-4</v>
      </c>
      <c r="X42" s="80">
        <f t="shared" ca="1" si="25"/>
        <v>0</v>
      </c>
      <c r="Y42" s="85">
        <f t="shared" si="17"/>
        <v>0.84172185849785353</v>
      </c>
      <c r="Z42" s="80">
        <f t="shared" ca="1" si="18"/>
        <v>0</v>
      </c>
      <c r="AA42" s="80">
        <f ca="1"/>
        <v>0</v>
      </c>
      <c r="AB42" s="80">
        <f t="shared" ca="1" si="26"/>
        <v>0</v>
      </c>
      <c r="AC42" s="83">
        <f t="shared" ca="1" si="27"/>
        <v>0</v>
      </c>
      <c r="AD42" s="81">
        <f t="shared" ca="1" si="28"/>
        <v>0</v>
      </c>
      <c r="AE42" s="80">
        <f t="shared" ca="1" si="29"/>
        <v>0</v>
      </c>
      <c r="AF42" s="83">
        <f t="shared" ca="1" si="30"/>
        <v>0</v>
      </c>
      <c r="AG42" s="81">
        <f>J42*'20就業誘発係数'!$D39</f>
        <v>0</v>
      </c>
      <c r="AH42" s="80">
        <f>R42*'20就業誘発係数'!$D39</f>
        <v>0</v>
      </c>
      <c r="AI42" s="80">
        <f ca="1">AA42*'20就業誘発係数'!$D39</f>
        <v>0</v>
      </c>
      <c r="AJ42" s="83">
        <f t="shared" ca="1" si="19"/>
        <v>0</v>
      </c>
      <c r="AK42" s="81">
        <f>J42*'30雇用誘発係数'!$D39</f>
        <v>0</v>
      </c>
      <c r="AL42" s="80">
        <f>R42*'30雇用誘発係数'!$D39</f>
        <v>0</v>
      </c>
      <c r="AM42" s="80">
        <f ca="1">AA42*'30雇用誘発係数'!$D39</f>
        <v>0</v>
      </c>
      <c r="AN42" s="83">
        <f t="shared" ca="1" si="20"/>
        <v>0</v>
      </c>
      <c r="AO42" s="25" t="s">
        <v>365</v>
      </c>
    </row>
    <row r="43" spans="1:41" x14ac:dyDescent="0.2">
      <c r="A43" s="38" t="s">
        <v>57</v>
      </c>
      <c r="B43" s="39" t="s">
        <v>68</v>
      </c>
      <c r="C43" s="303"/>
      <c r="D43" s="312">
        <v>0.130685</v>
      </c>
      <c r="E43" s="312">
        <v>3.3214E-2</v>
      </c>
      <c r="F43" s="313">
        <f t="shared" si="13"/>
        <v>0</v>
      </c>
      <c r="G43" s="313">
        <f t="shared" si="14"/>
        <v>0</v>
      </c>
      <c r="H43" s="294">
        <f t="shared" si="2"/>
        <v>0</v>
      </c>
      <c r="I43" s="224">
        <f>1-(-'11取引基本表'!DW42/('11取引基本表'!DN42-'11取引基本表'!DL42))</f>
        <v>0.37067827476254633</v>
      </c>
      <c r="J43" s="86">
        <f t="shared" si="15"/>
        <v>0</v>
      </c>
      <c r="K43" s="230">
        <v>0.205039092914612</v>
      </c>
      <c r="L43" s="86">
        <f t="shared" si="21"/>
        <v>0</v>
      </c>
      <c r="M43" s="230">
        <v>5.242668050869452E-2</v>
      </c>
      <c r="N43" s="87">
        <f t="shared" si="22"/>
        <v>0</v>
      </c>
      <c r="O43" s="88">
        <v>0</v>
      </c>
      <c r="P43" s="89">
        <f>1-(-'11取引基本表'!DW42/('11取引基本表'!DN42-'11取引基本表'!DL42))</f>
        <v>0.37067827476254633</v>
      </c>
      <c r="Q43" s="87">
        <f t="shared" si="16"/>
        <v>0</v>
      </c>
      <c r="R43" s="87">
        <v>0</v>
      </c>
      <c r="S43" s="86">
        <f t="shared" si="23"/>
        <v>0</v>
      </c>
      <c r="T43" s="90">
        <f t="shared" si="24"/>
        <v>0</v>
      </c>
      <c r="U43" s="91"/>
      <c r="V43" s="87"/>
      <c r="W43" s="230">
        <f>'11取引基本表'!DF42/'11取引基本表'!$DF$111</f>
        <v>0</v>
      </c>
      <c r="X43" s="87">
        <f t="shared" ca="1" si="25"/>
        <v>0</v>
      </c>
      <c r="Y43" s="92">
        <f t="shared" si="17"/>
        <v>0.37067827476254633</v>
      </c>
      <c r="Z43" s="87">
        <f t="shared" ca="1" si="18"/>
        <v>0</v>
      </c>
      <c r="AA43" s="87">
        <f ca="1"/>
        <v>0</v>
      </c>
      <c r="AB43" s="87">
        <f t="shared" ca="1" si="26"/>
        <v>0</v>
      </c>
      <c r="AC43" s="90">
        <f t="shared" ca="1" si="27"/>
        <v>0</v>
      </c>
      <c r="AD43" s="88">
        <f t="shared" ca="1" si="28"/>
        <v>0</v>
      </c>
      <c r="AE43" s="87">
        <f t="shared" ca="1" si="29"/>
        <v>0</v>
      </c>
      <c r="AF43" s="90">
        <f t="shared" ca="1" si="30"/>
        <v>0</v>
      </c>
      <c r="AG43" s="88">
        <f>J43*'20就業誘発係数'!$D40</f>
        <v>0</v>
      </c>
      <c r="AH43" s="87">
        <f>R43*'20就業誘発係数'!$D40</f>
        <v>0</v>
      </c>
      <c r="AI43" s="87">
        <f ca="1">AA43*'20就業誘発係数'!$D40</f>
        <v>0</v>
      </c>
      <c r="AJ43" s="90">
        <f t="shared" ca="1" si="19"/>
        <v>0</v>
      </c>
      <c r="AK43" s="88">
        <f>J43*'30雇用誘発係数'!$D40</f>
        <v>0</v>
      </c>
      <c r="AL43" s="87">
        <f>R43*'30雇用誘発係数'!$D40</f>
        <v>0</v>
      </c>
      <c r="AM43" s="87">
        <f ca="1">AA43*'30雇用誘発係数'!$D40</f>
        <v>0</v>
      </c>
      <c r="AN43" s="90">
        <f t="shared" ca="1" si="20"/>
        <v>0</v>
      </c>
      <c r="AO43" s="25" t="s">
        <v>365</v>
      </c>
    </row>
    <row r="44" spans="1:41" x14ac:dyDescent="0.2">
      <c r="A44" s="34" t="s">
        <v>59</v>
      </c>
      <c r="B44" s="35" t="s">
        <v>70</v>
      </c>
      <c r="C44" s="304"/>
      <c r="D44" s="308">
        <v>4.4436999999999997E-2</v>
      </c>
      <c r="E44" s="308">
        <v>3.4953999999999999E-2</v>
      </c>
      <c r="F44" s="309">
        <f t="shared" si="13"/>
        <v>0</v>
      </c>
      <c r="G44" s="309">
        <f t="shared" si="14"/>
        <v>0</v>
      </c>
      <c r="H44" s="292">
        <f t="shared" si="2"/>
        <v>0</v>
      </c>
      <c r="I44" s="225">
        <f>1-(-'11取引基本表'!DW43/('11取引基本表'!DN43-'11取引基本表'!DL43))</f>
        <v>0.31972967309304279</v>
      </c>
      <c r="J44" s="72">
        <f t="shared" si="15"/>
        <v>0</v>
      </c>
      <c r="K44" s="228">
        <v>0.47347387619354148</v>
      </c>
      <c r="L44" s="72">
        <f t="shared" si="21"/>
        <v>0</v>
      </c>
      <c r="M44" s="228">
        <v>0.14408325286986376</v>
      </c>
      <c r="N44" s="73">
        <f t="shared" si="22"/>
        <v>0</v>
      </c>
      <c r="O44" s="74">
        <v>0</v>
      </c>
      <c r="P44" s="75">
        <f>1-(-'11取引基本表'!DW43/('11取引基本表'!DN43-'11取引基本表'!DL43))</f>
        <v>0.31972967309304279</v>
      </c>
      <c r="Q44" s="73">
        <f t="shared" si="16"/>
        <v>0</v>
      </c>
      <c r="R44" s="73">
        <v>0</v>
      </c>
      <c r="S44" s="72">
        <f t="shared" si="23"/>
        <v>0</v>
      </c>
      <c r="T44" s="76">
        <f t="shared" si="24"/>
        <v>0</v>
      </c>
      <c r="U44" s="77"/>
      <c r="V44" s="73"/>
      <c r="W44" s="228">
        <f>'11取引基本表'!DF43/'11取引基本表'!$DF$111</f>
        <v>2.4649048895907476E-7</v>
      </c>
      <c r="X44" s="73">
        <f t="shared" ca="1" si="25"/>
        <v>0</v>
      </c>
      <c r="Y44" s="78">
        <f t="shared" si="17"/>
        <v>0.31972967309304279</v>
      </c>
      <c r="Z44" s="73">
        <f t="shared" ca="1" si="18"/>
        <v>0</v>
      </c>
      <c r="AA44" s="73">
        <f ca="1"/>
        <v>0</v>
      </c>
      <c r="AB44" s="73">
        <f t="shared" ca="1" si="26"/>
        <v>0</v>
      </c>
      <c r="AC44" s="76">
        <f t="shared" ca="1" si="27"/>
        <v>0</v>
      </c>
      <c r="AD44" s="74">
        <f t="shared" ca="1" si="28"/>
        <v>0</v>
      </c>
      <c r="AE44" s="73">
        <f t="shared" ca="1" si="29"/>
        <v>0</v>
      </c>
      <c r="AF44" s="76">
        <f t="shared" ca="1" si="30"/>
        <v>0</v>
      </c>
      <c r="AG44" s="74">
        <f>J44*'20就業誘発係数'!$D41</f>
        <v>0</v>
      </c>
      <c r="AH44" s="73">
        <f>R44*'20就業誘発係数'!$D41</f>
        <v>0</v>
      </c>
      <c r="AI44" s="73">
        <f ca="1">AA44*'20就業誘発係数'!$D41</f>
        <v>0</v>
      </c>
      <c r="AJ44" s="76">
        <f t="shared" ca="1" si="19"/>
        <v>0</v>
      </c>
      <c r="AK44" s="74">
        <f>J44*'30雇用誘発係数'!$D41</f>
        <v>0</v>
      </c>
      <c r="AL44" s="73">
        <f>R44*'30雇用誘発係数'!$D41</f>
        <v>0</v>
      </c>
      <c r="AM44" s="73">
        <f ca="1">AA44*'30雇用誘発係数'!$D41</f>
        <v>0</v>
      </c>
      <c r="AN44" s="76">
        <f t="shared" ca="1" si="20"/>
        <v>0</v>
      </c>
      <c r="AO44" s="25" t="s">
        <v>365</v>
      </c>
    </row>
    <row r="45" spans="1:41" x14ac:dyDescent="0.2">
      <c r="A45" s="34" t="s">
        <v>61</v>
      </c>
      <c r="B45" s="35" t="s">
        <v>72</v>
      </c>
      <c r="C45" s="304"/>
      <c r="D45" s="308">
        <v>6.7187999999999998E-2</v>
      </c>
      <c r="E45" s="308">
        <v>3.1143000000000001E-2</v>
      </c>
      <c r="F45" s="309">
        <f t="shared" si="13"/>
        <v>0</v>
      </c>
      <c r="G45" s="309">
        <f t="shared" si="14"/>
        <v>0</v>
      </c>
      <c r="H45" s="292">
        <f t="shared" si="2"/>
        <v>0</v>
      </c>
      <c r="I45" s="225">
        <f>1-(-'11取引基本表'!DW44/('11取引基本表'!DN44-'11取引基本表'!DL44))</f>
        <v>0.65745048128968087</v>
      </c>
      <c r="J45" s="72">
        <f t="shared" si="15"/>
        <v>0</v>
      </c>
      <c r="K45" s="228">
        <v>0.21481019981309243</v>
      </c>
      <c r="L45" s="72">
        <f t="shared" si="21"/>
        <v>0</v>
      </c>
      <c r="M45" s="228">
        <v>0.10916292109830449</v>
      </c>
      <c r="N45" s="73">
        <f t="shared" si="22"/>
        <v>0</v>
      </c>
      <c r="O45" s="74">
        <v>0</v>
      </c>
      <c r="P45" s="75">
        <f>1-(-'11取引基本表'!DW44/('11取引基本表'!DN44-'11取引基本表'!DL44))</f>
        <v>0.65745048128968087</v>
      </c>
      <c r="Q45" s="73">
        <f t="shared" si="16"/>
        <v>0</v>
      </c>
      <c r="R45" s="73">
        <v>0</v>
      </c>
      <c r="S45" s="72">
        <f t="shared" si="23"/>
        <v>0</v>
      </c>
      <c r="T45" s="76">
        <f t="shared" si="24"/>
        <v>0</v>
      </c>
      <c r="U45" s="77"/>
      <c r="V45" s="73"/>
      <c r="W45" s="228">
        <f>'11取引基本表'!DF44/'11取引基本表'!$DF$111</f>
        <v>0</v>
      </c>
      <c r="X45" s="73">
        <f t="shared" ca="1" si="25"/>
        <v>0</v>
      </c>
      <c r="Y45" s="78">
        <f t="shared" si="17"/>
        <v>0.65745048128968087</v>
      </c>
      <c r="Z45" s="73">
        <f t="shared" ca="1" si="18"/>
        <v>0</v>
      </c>
      <c r="AA45" s="73">
        <f ca="1"/>
        <v>0</v>
      </c>
      <c r="AB45" s="73">
        <f t="shared" ca="1" si="26"/>
        <v>0</v>
      </c>
      <c r="AC45" s="76">
        <f t="shared" ca="1" si="27"/>
        <v>0</v>
      </c>
      <c r="AD45" s="74">
        <f t="shared" ca="1" si="28"/>
        <v>0</v>
      </c>
      <c r="AE45" s="73">
        <f t="shared" ca="1" si="29"/>
        <v>0</v>
      </c>
      <c r="AF45" s="76">
        <f t="shared" ca="1" si="30"/>
        <v>0</v>
      </c>
      <c r="AG45" s="74">
        <f>J45*'20就業誘発係数'!$D42</f>
        <v>0</v>
      </c>
      <c r="AH45" s="73">
        <f>R45*'20就業誘発係数'!$D42</f>
        <v>0</v>
      </c>
      <c r="AI45" s="73">
        <f ca="1">AA45*'20就業誘発係数'!$D42</f>
        <v>0</v>
      </c>
      <c r="AJ45" s="76">
        <f t="shared" ca="1" si="19"/>
        <v>0</v>
      </c>
      <c r="AK45" s="74">
        <f>J45*'30雇用誘発係数'!$D42</f>
        <v>0</v>
      </c>
      <c r="AL45" s="73">
        <f>R45*'30雇用誘発係数'!$D42</f>
        <v>0</v>
      </c>
      <c r="AM45" s="73">
        <f ca="1">AA45*'30雇用誘発係数'!$D42</f>
        <v>0</v>
      </c>
      <c r="AN45" s="76">
        <f t="shared" ca="1" si="20"/>
        <v>0</v>
      </c>
      <c r="AO45" s="25" t="s">
        <v>365</v>
      </c>
    </row>
    <row r="46" spans="1:41" x14ac:dyDescent="0.2">
      <c r="A46" s="34" t="s">
        <v>63</v>
      </c>
      <c r="B46" s="35" t="s">
        <v>74</v>
      </c>
      <c r="C46" s="304"/>
      <c r="D46" s="308">
        <v>0.13188800000000001</v>
      </c>
      <c r="E46" s="308">
        <v>2.7451E-2</v>
      </c>
      <c r="F46" s="309">
        <f t="shared" si="13"/>
        <v>0</v>
      </c>
      <c r="G46" s="309">
        <f t="shared" si="14"/>
        <v>0</v>
      </c>
      <c r="H46" s="292">
        <f t="shared" si="2"/>
        <v>0</v>
      </c>
      <c r="I46" s="225">
        <f>1-(-'11取引基本表'!DW45/('11取引基本表'!DN45-'11取引基本表'!DL45))</f>
        <v>4.3844620817453883E-2</v>
      </c>
      <c r="J46" s="72">
        <f t="shared" si="15"/>
        <v>0</v>
      </c>
      <c r="K46" s="228">
        <v>0.21517771373679154</v>
      </c>
      <c r="L46" s="72">
        <f t="shared" si="21"/>
        <v>0</v>
      </c>
      <c r="M46" s="228">
        <v>8.1972462375920582E-2</v>
      </c>
      <c r="N46" s="73">
        <f t="shared" si="22"/>
        <v>0</v>
      </c>
      <c r="O46" s="74">
        <v>0</v>
      </c>
      <c r="P46" s="75">
        <f>1-(-'11取引基本表'!DW45/('11取引基本表'!DN45-'11取引基本表'!DL45))</f>
        <v>4.3844620817453883E-2</v>
      </c>
      <c r="Q46" s="73">
        <f t="shared" si="16"/>
        <v>0</v>
      </c>
      <c r="R46" s="73">
        <v>0</v>
      </c>
      <c r="S46" s="72">
        <f t="shared" si="23"/>
        <v>0</v>
      </c>
      <c r="T46" s="76">
        <f t="shared" si="24"/>
        <v>0</v>
      </c>
      <c r="U46" s="77"/>
      <c r="V46" s="73"/>
      <c r="W46" s="228">
        <f>'11取引基本表'!DF45/'11取引基本表'!$DF$111</f>
        <v>6.5665066258697525E-4</v>
      </c>
      <c r="X46" s="73">
        <f t="shared" ca="1" si="25"/>
        <v>0</v>
      </c>
      <c r="Y46" s="78">
        <f t="shared" si="17"/>
        <v>4.3844620817453883E-2</v>
      </c>
      <c r="Z46" s="73">
        <f t="shared" ca="1" si="18"/>
        <v>0</v>
      </c>
      <c r="AA46" s="73">
        <f ca="1"/>
        <v>0</v>
      </c>
      <c r="AB46" s="73">
        <f t="shared" ca="1" si="26"/>
        <v>0</v>
      </c>
      <c r="AC46" s="76">
        <f t="shared" ca="1" si="27"/>
        <v>0</v>
      </c>
      <c r="AD46" s="74">
        <f t="shared" ca="1" si="28"/>
        <v>0</v>
      </c>
      <c r="AE46" s="73">
        <f t="shared" ca="1" si="29"/>
        <v>0</v>
      </c>
      <c r="AF46" s="76">
        <f t="shared" ca="1" si="30"/>
        <v>0</v>
      </c>
      <c r="AG46" s="74">
        <f>J46*'20就業誘発係数'!$D43</f>
        <v>0</v>
      </c>
      <c r="AH46" s="73">
        <f>R46*'20就業誘発係数'!$D43</f>
        <v>0</v>
      </c>
      <c r="AI46" s="73">
        <f ca="1">AA46*'20就業誘発係数'!$D43</f>
        <v>0</v>
      </c>
      <c r="AJ46" s="76">
        <f t="shared" ca="1" si="19"/>
        <v>0</v>
      </c>
      <c r="AK46" s="74">
        <f>J46*'30雇用誘発係数'!$D43</f>
        <v>0</v>
      </c>
      <c r="AL46" s="73">
        <f>R46*'30雇用誘発係数'!$D43</f>
        <v>0</v>
      </c>
      <c r="AM46" s="73">
        <f ca="1">AA46*'30雇用誘発係数'!$D43</f>
        <v>0</v>
      </c>
      <c r="AN46" s="76">
        <f t="shared" ca="1" si="20"/>
        <v>0</v>
      </c>
      <c r="AO46" s="25" t="s">
        <v>365</v>
      </c>
    </row>
    <row r="47" spans="1:41" x14ac:dyDescent="0.2">
      <c r="A47" s="36" t="s">
        <v>65</v>
      </c>
      <c r="B47" s="37" t="s">
        <v>76</v>
      </c>
      <c r="C47" s="305"/>
      <c r="D47" s="310">
        <v>0.12103700000000001</v>
      </c>
      <c r="E47" s="310">
        <v>2.8902000000000001E-2</v>
      </c>
      <c r="F47" s="311">
        <f t="shared" si="13"/>
        <v>0</v>
      </c>
      <c r="G47" s="311">
        <f t="shared" si="14"/>
        <v>0</v>
      </c>
      <c r="H47" s="293">
        <f t="shared" si="2"/>
        <v>0</v>
      </c>
      <c r="I47" s="226">
        <f>1-(-'11取引基本表'!DW46/('11取引基本表'!DN46-'11取引基本表'!DL46))</f>
        <v>4.5716196527097686E-2</v>
      </c>
      <c r="J47" s="79">
        <f t="shared" si="15"/>
        <v>0</v>
      </c>
      <c r="K47" s="229">
        <v>0.22513990529487732</v>
      </c>
      <c r="L47" s="79">
        <f t="shared" si="21"/>
        <v>0</v>
      </c>
      <c r="M47" s="229">
        <v>0.2345386712584302</v>
      </c>
      <c r="N47" s="80">
        <f t="shared" si="22"/>
        <v>0</v>
      </c>
      <c r="O47" s="81">
        <v>0</v>
      </c>
      <c r="P47" s="82">
        <f>1-(-'11取引基本表'!DW46/('11取引基本表'!DN46-'11取引基本表'!DL46))</f>
        <v>4.5716196527097686E-2</v>
      </c>
      <c r="Q47" s="80">
        <f t="shared" si="16"/>
        <v>0</v>
      </c>
      <c r="R47" s="80">
        <v>0</v>
      </c>
      <c r="S47" s="79">
        <f t="shared" si="23"/>
        <v>0</v>
      </c>
      <c r="T47" s="83">
        <f t="shared" si="24"/>
        <v>0</v>
      </c>
      <c r="U47" s="84"/>
      <c r="V47" s="80"/>
      <c r="W47" s="229">
        <f>'11取引基本表'!DF46/'11取引基本表'!$DF$111</f>
        <v>5.2338147155643546E-5</v>
      </c>
      <c r="X47" s="80">
        <f t="shared" ca="1" si="25"/>
        <v>0</v>
      </c>
      <c r="Y47" s="85">
        <f t="shared" si="17"/>
        <v>4.5716196527097686E-2</v>
      </c>
      <c r="Z47" s="80">
        <f t="shared" ca="1" si="18"/>
        <v>0</v>
      </c>
      <c r="AA47" s="80">
        <f ca="1"/>
        <v>0</v>
      </c>
      <c r="AB47" s="80">
        <f t="shared" ca="1" si="26"/>
        <v>0</v>
      </c>
      <c r="AC47" s="83">
        <f t="shared" ca="1" si="27"/>
        <v>0</v>
      </c>
      <c r="AD47" s="81">
        <f t="shared" ca="1" si="28"/>
        <v>0</v>
      </c>
      <c r="AE47" s="80">
        <f t="shared" ca="1" si="29"/>
        <v>0</v>
      </c>
      <c r="AF47" s="83">
        <f t="shared" ca="1" si="30"/>
        <v>0</v>
      </c>
      <c r="AG47" s="81">
        <f>J47*'20就業誘発係数'!$D44</f>
        <v>0</v>
      </c>
      <c r="AH47" s="80">
        <f>R47*'20就業誘発係数'!$D44</f>
        <v>0</v>
      </c>
      <c r="AI47" s="80">
        <f ca="1">AA47*'20就業誘発係数'!$D44</f>
        <v>0</v>
      </c>
      <c r="AJ47" s="83">
        <f t="shared" ca="1" si="19"/>
        <v>0</v>
      </c>
      <c r="AK47" s="81">
        <f>J47*'30雇用誘発係数'!$D44</f>
        <v>0</v>
      </c>
      <c r="AL47" s="80">
        <f>R47*'30雇用誘発係数'!$D44</f>
        <v>0</v>
      </c>
      <c r="AM47" s="80">
        <f ca="1">AA47*'30雇用誘発係数'!$D44</f>
        <v>0</v>
      </c>
      <c r="AN47" s="83">
        <f t="shared" ca="1" si="20"/>
        <v>0</v>
      </c>
      <c r="AO47" s="25" t="s">
        <v>365</v>
      </c>
    </row>
    <row r="48" spans="1:41" x14ac:dyDescent="0.2">
      <c r="A48" s="38" t="s">
        <v>67</v>
      </c>
      <c r="B48" s="39" t="s">
        <v>78</v>
      </c>
      <c r="C48" s="303"/>
      <c r="D48" s="312">
        <v>0.12080399999999999</v>
      </c>
      <c r="E48" s="312">
        <v>7.3509000000000005E-2</v>
      </c>
      <c r="F48" s="313">
        <f t="shared" si="13"/>
        <v>0</v>
      </c>
      <c r="G48" s="313">
        <f t="shared" si="14"/>
        <v>0</v>
      </c>
      <c r="H48" s="294">
        <f t="shared" si="2"/>
        <v>0</v>
      </c>
      <c r="I48" s="224">
        <f>1-(-'11取引基本表'!DW47/('11取引基本表'!DN47-'11取引基本表'!DL47))</f>
        <v>0.65289112116558057</v>
      </c>
      <c r="J48" s="86">
        <f t="shared" si="15"/>
        <v>0</v>
      </c>
      <c r="K48" s="230">
        <v>0.27288227259810616</v>
      </c>
      <c r="L48" s="86">
        <f t="shared" si="21"/>
        <v>0</v>
      </c>
      <c r="M48" s="230">
        <v>0.27262560614532821</v>
      </c>
      <c r="N48" s="87">
        <f t="shared" si="22"/>
        <v>0</v>
      </c>
      <c r="O48" s="88">
        <v>0</v>
      </c>
      <c r="P48" s="89">
        <f>1-(-'11取引基本表'!DW47/('11取引基本表'!DN47-'11取引基本表'!DL47))</f>
        <v>0.65289112116558057</v>
      </c>
      <c r="Q48" s="87">
        <f t="shared" si="16"/>
        <v>0</v>
      </c>
      <c r="R48" s="87">
        <v>0</v>
      </c>
      <c r="S48" s="86">
        <f t="shared" si="23"/>
        <v>0</v>
      </c>
      <c r="T48" s="90">
        <f t="shared" si="24"/>
        <v>0</v>
      </c>
      <c r="U48" s="91"/>
      <c r="V48" s="87"/>
      <c r="W48" s="230">
        <f>'11取引基本表'!DF47/'11取引基本表'!$DF$111</f>
        <v>1.0171840844377819E-4</v>
      </c>
      <c r="X48" s="87">
        <f t="shared" ca="1" si="25"/>
        <v>0</v>
      </c>
      <c r="Y48" s="92">
        <f t="shared" si="17"/>
        <v>0.65289112116558057</v>
      </c>
      <c r="Z48" s="87">
        <f t="shared" ca="1" si="18"/>
        <v>0</v>
      </c>
      <c r="AA48" s="87">
        <f ca="1"/>
        <v>0</v>
      </c>
      <c r="AB48" s="87">
        <f t="shared" ca="1" si="26"/>
        <v>0</v>
      </c>
      <c r="AC48" s="90">
        <f t="shared" ca="1" si="27"/>
        <v>0</v>
      </c>
      <c r="AD48" s="88">
        <f t="shared" ca="1" si="28"/>
        <v>0</v>
      </c>
      <c r="AE48" s="87">
        <f t="shared" ca="1" si="29"/>
        <v>0</v>
      </c>
      <c r="AF48" s="90">
        <f t="shared" ca="1" si="30"/>
        <v>0</v>
      </c>
      <c r="AG48" s="88">
        <f>J48*'20就業誘発係数'!$D45</f>
        <v>0</v>
      </c>
      <c r="AH48" s="87">
        <f>R48*'20就業誘発係数'!$D45</f>
        <v>0</v>
      </c>
      <c r="AI48" s="87">
        <f ca="1">AA48*'20就業誘発係数'!$D45</f>
        <v>0</v>
      </c>
      <c r="AJ48" s="90">
        <f t="shared" ca="1" si="19"/>
        <v>0</v>
      </c>
      <c r="AK48" s="88">
        <f>J48*'30雇用誘発係数'!$D45</f>
        <v>0</v>
      </c>
      <c r="AL48" s="87">
        <f>R48*'30雇用誘発係数'!$D45</f>
        <v>0</v>
      </c>
      <c r="AM48" s="87">
        <f ca="1">AA48*'30雇用誘発係数'!$D45</f>
        <v>0</v>
      </c>
      <c r="AN48" s="90">
        <f t="shared" ca="1" si="20"/>
        <v>0</v>
      </c>
      <c r="AO48" s="25" t="s">
        <v>365</v>
      </c>
    </row>
    <row r="49" spans="1:41" x14ac:dyDescent="0.2">
      <c r="A49" s="34" t="s">
        <v>69</v>
      </c>
      <c r="B49" s="35" t="s">
        <v>80</v>
      </c>
      <c r="C49" s="304"/>
      <c r="D49" s="308">
        <v>0.170929</v>
      </c>
      <c r="E49" s="308">
        <v>2.7616999999999999E-2</v>
      </c>
      <c r="F49" s="309">
        <f t="shared" si="13"/>
        <v>0</v>
      </c>
      <c r="G49" s="309">
        <f t="shared" si="14"/>
        <v>0</v>
      </c>
      <c r="H49" s="292">
        <f t="shared" si="2"/>
        <v>0</v>
      </c>
      <c r="I49" s="225">
        <f>1-(-'11取引基本表'!DW48/('11取引基本表'!DN48-'11取引基本表'!DL48))</f>
        <v>0.27050597885166516</v>
      </c>
      <c r="J49" s="72">
        <f t="shared" si="15"/>
        <v>0</v>
      </c>
      <c r="K49" s="228">
        <v>0.45058062228525841</v>
      </c>
      <c r="L49" s="72">
        <f t="shared" si="21"/>
        <v>0</v>
      </c>
      <c r="M49" s="228">
        <v>0.33454480985728213</v>
      </c>
      <c r="N49" s="73">
        <f t="shared" si="22"/>
        <v>0</v>
      </c>
      <c r="O49" s="74">
        <v>0</v>
      </c>
      <c r="P49" s="75">
        <f>1-(-'11取引基本表'!DW48/('11取引基本表'!DN48-'11取引基本表'!DL48))</f>
        <v>0.27050597885166516</v>
      </c>
      <c r="Q49" s="73">
        <f t="shared" si="16"/>
        <v>0</v>
      </c>
      <c r="R49" s="73">
        <v>0</v>
      </c>
      <c r="S49" s="72">
        <f t="shared" si="23"/>
        <v>0</v>
      </c>
      <c r="T49" s="76">
        <f t="shared" si="24"/>
        <v>0</v>
      </c>
      <c r="U49" s="77"/>
      <c r="V49" s="73"/>
      <c r="W49" s="228">
        <f>'11取引基本表'!DF48/'11取引基本表'!$DF$111</f>
        <v>9.9376748798666974E-4</v>
      </c>
      <c r="X49" s="73">
        <f t="shared" ca="1" si="25"/>
        <v>0</v>
      </c>
      <c r="Y49" s="78">
        <f t="shared" si="17"/>
        <v>0.27050597885166516</v>
      </c>
      <c r="Z49" s="73">
        <f t="shared" ca="1" si="18"/>
        <v>0</v>
      </c>
      <c r="AA49" s="73">
        <f ca="1"/>
        <v>0</v>
      </c>
      <c r="AB49" s="73">
        <f t="shared" ca="1" si="26"/>
        <v>0</v>
      </c>
      <c r="AC49" s="76">
        <f t="shared" ca="1" si="27"/>
        <v>0</v>
      </c>
      <c r="AD49" s="74">
        <f t="shared" ca="1" si="28"/>
        <v>0</v>
      </c>
      <c r="AE49" s="73">
        <f t="shared" ca="1" si="29"/>
        <v>0</v>
      </c>
      <c r="AF49" s="76">
        <f t="shared" ca="1" si="30"/>
        <v>0</v>
      </c>
      <c r="AG49" s="74">
        <f>J49*'20就業誘発係数'!$D46</f>
        <v>0</v>
      </c>
      <c r="AH49" s="73">
        <f>R49*'20就業誘発係数'!$D46</f>
        <v>0</v>
      </c>
      <c r="AI49" s="73">
        <f ca="1">AA49*'20就業誘発係数'!$D46</f>
        <v>0</v>
      </c>
      <c r="AJ49" s="76">
        <f t="shared" ca="1" si="19"/>
        <v>0</v>
      </c>
      <c r="AK49" s="74">
        <f>J49*'30雇用誘発係数'!$D46</f>
        <v>0</v>
      </c>
      <c r="AL49" s="73">
        <f>R49*'30雇用誘発係数'!$D46</f>
        <v>0</v>
      </c>
      <c r="AM49" s="73">
        <f ca="1">AA49*'30雇用誘発係数'!$D46</f>
        <v>0</v>
      </c>
      <c r="AN49" s="76">
        <f t="shared" ca="1" si="20"/>
        <v>0</v>
      </c>
      <c r="AO49" s="25" t="s">
        <v>365</v>
      </c>
    </row>
    <row r="50" spans="1:41" x14ac:dyDescent="0.2">
      <c r="A50" s="34" t="s">
        <v>71</v>
      </c>
      <c r="B50" s="35" t="s">
        <v>566</v>
      </c>
      <c r="C50" s="304"/>
      <c r="D50" s="308">
        <v>0.11361</v>
      </c>
      <c r="E50" s="308">
        <v>1.268E-2</v>
      </c>
      <c r="F50" s="309">
        <f t="shared" si="13"/>
        <v>0</v>
      </c>
      <c r="G50" s="309">
        <f t="shared" si="14"/>
        <v>0</v>
      </c>
      <c r="H50" s="292">
        <f t="shared" si="2"/>
        <v>0</v>
      </c>
      <c r="I50" s="225">
        <f>1-(-'11取引基本表'!DW49/('11取引基本表'!DN49-'11取引基本表'!DL49))</f>
        <v>2.3063834695966845E-2</v>
      </c>
      <c r="J50" s="72">
        <f t="shared" si="15"/>
        <v>0</v>
      </c>
      <c r="K50" s="228">
        <v>0.41254103076038035</v>
      </c>
      <c r="L50" s="72">
        <f t="shared" si="21"/>
        <v>0</v>
      </c>
      <c r="M50" s="228">
        <v>0.27004162295692191</v>
      </c>
      <c r="N50" s="73">
        <f t="shared" si="22"/>
        <v>0</v>
      </c>
      <c r="O50" s="74">
        <v>0</v>
      </c>
      <c r="P50" s="75">
        <f>1-(-'11取引基本表'!DW49/('11取引基本表'!DN49-'11取引基本表'!DL49))</f>
        <v>2.3063834695966845E-2</v>
      </c>
      <c r="Q50" s="73">
        <f t="shared" si="16"/>
        <v>0</v>
      </c>
      <c r="R50" s="73">
        <v>0</v>
      </c>
      <c r="S50" s="72">
        <f t="shared" si="23"/>
        <v>0</v>
      </c>
      <c r="T50" s="76">
        <f t="shared" si="24"/>
        <v>0</v>
      </c>
      <c r="U50" s="77"/>
      <c r="V50" s="73"/>
      <c r="W50" s="228">
        <f>'11取引基本表'!DF49/'11取引基本表'!$DF$111</f>
        <v>5.069487722924971E-5</v>
      </c>
      <c r="X50" s="73">
        <f t="shared" ca="1" si="25"/>
        <v>0</v>
      </c>
      <c r="Y50" s="78">
        <f t="shared" si="17"/>
        <v>2.3063834695966845E-2</v>
      </c>
      <c r="Z50" s="73">
        <f t="shared" ca="1" si="18"/>
        <v>0</v>
      </c>
      <c r="AA50" s="73">
        <f ca="1"/>
        <v>0</v>
      </c>
      <c r="AB50" s="73">
        <f t="shared" ca="1" si="26"/>
        <v>0</v>
      </c>
      <c r="AC50" s="76">
        <f t="shared" ca="1" si="27"/>
        <v>0</v>
      </c>
      <c r="AD50" s="74">
        <f t="shared" ca="1" si="28"/>
        <v>0</v>
      </c>
      <c r="AE50" s="73">
        <f t="shared" ca="1" si="29"/>
        <v>0</v>
      </c>
      <c r="AF50" s="76">
        <f t="shared" ca="1" si="30"/>
        <v>0</v>
      </c>
      <c r="AG50" s="74">
        <f>J50*'20就業誘発係数'!$D47</f>
        <v>0</v>
      </c>
      <c r="AH50" s="73">
        <f>R50*'20就業誘発係数'!$D47</f>
        <v>0</v>
      </c>
      <c r="AI50" s="73">
        <f ca="1">AA50*'20就業誘発係数'!$D47</f>
        <v>0</v>
      </c>
      <c r="AJ50" s="76">
        <f t="shared" ca="1" si="19"/>
        <v>0</v>
      </c>
      <c r="AK50" s="74">
        <f>J50*'30雇用誘発係数'!$D47</f>
        <v>0</v>
      </c>
      <c r="AL50" s="73">
        <f>R50*'30雇用誘発係数'!$D47</f>
        <v>0</v>
      </c>
      <c r="AM50" s="73">
        <f ca="1">AA50*'30雇用誘発係数'!$D47</f>
        <v>0</v>
      </c>
      <c r="AN50" s="76">
        <f t="shared" ca="1" si="20"/>
        <v>0</v>
      </c>
      <c r="AO50" s="25" t="s">
        <v>365</v>
      </c>
    </row>
    <row r="51" spans="1:41" x14ac:dyDescent="0.2">
      <c r="A51" s="34" t="s">
        <v>73</v>
      </c>
      <c r="B51" s="35" t="s">
        <v>567</v>
      </c>
      <c r="C51" s="304"/>
      <c r="D51" s="308">
        <v>0.13663700000000001</v>
      </c>
      <c r="E51" s="308">
        <v>1.1030999999999999E-2</v>
      </c>
      <c r="F51" s="309">
        <f t="shared" si="13"/>
        <v>0</v>
      </c>
      <c r="G51" s="309">
        <f t="shared" si="14"/>
        <v>0</v>
      </c>
      <c r="H51" s="292">
        <f t="shared" si="2"/>
        <v>0</v>
      </c>
      <c r="I51" s="225">
        <f>1-(-'11取引基本表'!DW50/('11取引基本表'!DN50-'11取引基本表'!DL50))</f>
        <v>0.16532007089634082</v>
      </c>
      <c r="J51" s="72">
        <f t="shared" si="15"/>
        <v>0</v>
      </c>
      <c r="K51" s="228">
        <v>0.43636693255982595</v>
      </c>
      <c r="L51" s="72">
        <f t="shared" si="21"/>
        <v>0</v>
      </c>
      <c r="M51" s="228">
        <v>0.28739770019682997</v>
      </c>
      <c r="N51" s="73">
        <f t="shared" si="22"/>
        <v>0</v>
      </c>
      <c r="O51" s="74">
        <v>0</v>
      </c>
      <c r="P51" s="75">
        <f>1-(-'11取引基本表'!DW50/('11取引基本表'!DN50-'11取引基本表'!DL50))</f>
        <v>0.16532007089634082</v>
      </c>
      <c r="Q51" s="73">
        <f t="shared" si="16"/>
        <v>0</v>
      </c>
      <c r="R51" s="73">
        <v>0</v>
      </c>
      <c r="S51" s="72">
        <f t="shared" si="23"/>
        <v>0</v>
      </c>
      <c r="T51" s="76">
        <f t="shared" si="24"/>
        <v>0</v>
      </c>
      <c r="U51" s="77"/>
      <c r="V51" s="73"/>
      <c r="W51" s="228">
        <f>'11取引基本表'!DF50/'11取引基本表'!$DF$111</f>
        <v>3.6398428869623374E-5</v>
      </c>
      <c r="X51" s="73">
        <f t="shared" ca="1" si="25"/>
        <v>0</v>
      </c>
      <c r="Y51" s="78">
        <f t="shared" si="17"/>
        <v>0.16532007089634082</v>
      </c>
      <c r="Z51" s="73">
        <f t="shared" ca="1" si="18"/>
        <v>0</v>
      </c>
      <c r="AA51" s="73">
        <f ca="1"/>
        <v>0</v>
      </c>
      <c r="AB51" s="73">
        <f t="shared" ca="1" si="26"/>
        <v>0</v>
      </c>
      <c r="AC51" s="76">
        <f t="shared" ca="1" si="27"/>
        <v>0</v>
      </c>
      <c r="AD51" s="74">
        <f t="shared" ca="1" si="28"/>
        <v>0</v>
      </c>
      <c r="AE51" s="73">
        <f t="shared" ca="1" si="29"/>
        <v>0</v>
      </c>
      <c r="AF51" s="76">
        <f t="shared" ca="1" si="30"/>
        <v>0</v>
      </c>
      <c r="AG51" s="74">
        <f>J51*'20就業誘発係数'!$D48</f>
        <v>0</v>
      </c>
      <c r="AH51" s="73">
        <f>R51*'20就業誘発係数'!$D48</f>
        <v>0</v>
      </c>
      <c r="AI51" s="73">
        <f ca="1">AA51*'20就業誘発係数'!$D48</f>
        <v>0</v>
      </c>
      <c r="AJ51" s="76">
        <f t="shared" ca="1" si="19"/>
        <v>0</v>
      </c>
      <c r="AK51" s="74">
        <f>J51*'30雇用誘発係数'!$D48</f>
        <v>0</v>
      </c>
      <c r="AL51" s="73">
        <f>R51*'30雇用誘発係数'!$D48</f>
        <v>0</v>
      </c>
      <c r="AM51" s="73">
        <f ca="1">AA51*'30雇用誘発係数'!$D48</f>
        <v>0</v>
      </c>
      <c r="AN51" s="76">
        <f t="shared" ca="1" si="20"/>
        <v>0</v>
      </c>
      <c r="AO51" s="25" t="s">
        <v>365</v>
      </c>
    </row>
    <row r="52" spans="1:41" x14ac:dyDescent="0.2">
      <c r="A52" s="36" t="s">
        <v>75</v>
      </c>
      <c r="B52" s="37" t="s">
        <v>568</v>
      </c>
      <c r="C52" s="305"/>
      <c r="D52" s="310">
        <v>0.18865399999999999</v>
      </c>
      <c r="E52" s="310">
        <v>1.3583E-2</v>
      </c>
      <c r="F52" s="311">
        <f t="shared" si="13"/>
        <v>0</v>
      </c>
      <c r="G52" s="311">
        <f t="shared" si="14"/>
        <v>0</v>
      </c>
      <c r="H52" s="293">
        <f t="shared" si="2"/>
        <v>0</v>
      </c>
      <c r="I52" s="226">
        <f>1-(-'11取引基本表'!DW51/('11取引基本表'!DN51-'11取引基本表'!DL51))</f>
        <v>2.984178915222413E-2</v>
      </c>
      <c r="J52" s="79">
        <f t="shared" si="15"/>
        <v>0</v>
      </c>
      <c r="K52" s="229">
        <v>0.4101647299195505</v>
      </c>
      <c r="L52" s="79">
        <f t="shared" si="21"/>
        <v>0</v>
      </c>
      <c r="M52" s="229">
        <v>0.23764525603371217</v>
      </c>
      <c r="N52" s="80">
        <f t="shared" si="22"/>
        <v>0</v>
      </c>
      <c r="O52" s="81">
        <v>0</v>
      </c>
      <c r="P52" s="82">
        <f>1-(-'11取引基本表'!DW51/('11取引基本表'!DN51-'11取引基本表'!DL51))</f>
        <v>2.984178915222413E-2</v>
      </c>
      <c r="Q52" s="80">
        <f t="shared" si="16"/>
        <v>0</v>
      </c>
      <c r="R52" s="80">
        <v>0</v>
      </c>
      <c r="S52" s="79">
        <f t="shared" si="23"/>
        <v>0</v>
      </c>
      <c r="T52" s="83">
        <f t="shared" si="24"/>
        <v>0</v>
      </c>
      <c r="U52" s="84"/>
      <c r="V52" s="80"/>
      <c r="W52" s="229">
        <f>'11取引基本表'!DF51/'11取引基本表'!$DF$111</f>
        <v>7.7537691476892959E-4</v>
      </c>
      <c r="X52" s="80">
        <f t="shared" ca="1" si="25"/>
        <v>0</v>
      </c>
      <c r="Y52" s="85">
        <f t="shared" si="17"/>
        <v>2.984178915222413E-2</v>
      </c>
      <c r="Z52" s="80">
        <f t="shared" ca="1" si="18"/>
        <v>0</v>
      </c>
      <c r="AA52" s="80">
        <f ca="1"/>
        <v>0</v>
      </c>
      <c r="AB52" s="80">
        <f t="shared" ca="1" si="26"/>
        <v>0</v>
      </c>
      <c r="AC52" s="83">
        <f t="shared" ca="1" si="27"/>
        <v>0</v>
      </c>
      <c r="AD52" s="81">
        <f t="shared" ca="1" si="28"/>
        <v>0</v>
      </c>
      <c r="AE52" s="80">
        <f t="shared" ca="1" si="29"/>
        <v>0</v>
      </c>
      <c r="AF52" s="83">
        <f t="shared" ca="1" si="30"/>
        <v>0</v>
      </c>
      <c r="AG52" s="81">
        <f>J52*'20就業誘発係数'!$D49</f>
        <v>0</v>
      </c>
      <c r="AH52" s="80">
        <f>R52*'20就業誘発係数'!$D49</f>
        <v>0</v>
      </c>
      <c r="AI52" s="80">
        <f ca="1">AA52*'20就業誘発係数'!$D49</f>
        <v>0</v>
      </c>
      <c r="AJ52" s="83">
        <f t="shared" ca="1" si="19"/>
        <v>0</v>
      </c>
      <c r="AK52" s="81">
        <f>J52*'30雇用誘発係数'!$D49</f>
        <v>0</v>
      </c>
      <c r="AL52" s="80">
        <f>R52*'30雇用誘発係数'!$D49</f>
        <v>0</v>
      </c>
      <c r="AM52" s="80">
        <f ca="1">AA52*'30雇用誘発係数'!$D49</f>
        <v>0</v>
      </c>
      <c r="AN52" s="83">
        <f t="shared" ca="1" si="20"/>
        <v>0</v>
      </c>
      <c r="AO52" s="25" t="s">
        <v>365</v>
      </c>
    </row>
    <row r="53" spans="1:41" x14ac:dyDescent="0.2">
      <c r="A53" s="38" t="s">
        <v>77</v>
      </c>
      <c r="B53" s="39" t="s">
        <v>569</v>
      </c>
      <c r="C53" s="303"/>
      <c r="D53" s="312">
        <v>6.6447000000000006E-2</v>
      </c>
      <c r="E53" s="312">
        <v>7.9539999999999993E-3</v>
      </c>
      <c r="F53" s="313">
        <f t="shared" si="13"/>
        <v>0</v>
      </c>
      <c r="G53" s="313">
        <f t="shared" si="14"/>
        <v>0</v>
      </c>
      <c r="H53" s="294">
        <f t="shared" si="2"/>
        <v>0</v>
      </c>
      <c r="I53" s="224">
        <f>1-(-'11取引基本表'!DW52/('11取引基本表'!DN52-'11取引基本表'!DL52))</f>
        <v>0.15518097413236687</v>
      </c>
      <c r="J53" s="86">
        <f t="shared" si="15"/>
        <v>0</v>
      </c>
      <c r="K53" s="230">
        <v>0.37201343822381738</v>
      </c>
      <c r="L53" s="86">
        <f t="shared" si="21"/>
        <v>0</v>
      </c>
      <c r="M53" s="230">
        <v>0.21624272270099951</v>
      </c>
      <c r="N53" s="87">
        <f t="shared" si="22"/>
        <v>0</v>
      </c>
      <c r="O53" s="88">
        <v>0</v>
      </c>
      <c r="P53" s="89">
        <f>1-(-'11取引基本表'!DW52/('11取引基本表'!DN52-'11取引基本表'!DL52))</f>
        <v>0.15518097413236687</v>
      </c>
      <c r="Q53" s="87">
        <f t="shared" si="16"/>
        <v>0</v>
      </c>
      <c r="R53" s="87">
        <v>0</v>
      </c>
      <c r="S53" s="86">
        <f t="shared" si="23"/>
        <v>0</v>
      </c>
      <c r="T53" s="90">
        <f t="shared" si="24"/>
        <v>0</v>
      </c>
      <c r="U53" s="91"/>
      <c r="V53" s="87"/>
      <c r="W53" s="230">
        <f>'11取引基本表'!DF52/'11取引基本表'!$DF$111</f>
        <v>3.5330303417467385E-6</v>
      </c>
      <c r="X53" s="87">
        <f t="shared" ca="1" si="25"/>
        <v>0</v>
      </c>
      <c r="Y53" s="92">
        <f t="shared" si="17"/>
        <v>0.15518097413236687</v>
      </c>
      <c r="Z53" s="87">
        <f t="shared" ca="1" si="18"/>
        <v>0</v>
      </c>
      <c r="AA53" s="87">
        <f ca="1"/>
        <v>0</v>
      </c>
      <c r="AB53" s="87">
        <f t="shared" ca="1" si="26"/>
        <v>0</v>
      </c>
      <c r="AC53" s="90">
        <f t="shared" ca="1" si="27"/>
        <v>0</v>
      </c>
      <c r="AD53" s="88">
        <f t="shared" ca="1" si="28"/>
        <v>0</v>
      </c>
      <c r="AE53" s="87">
        <f t="shared" ca="1" si="29"/>
        <v>0</v>
      </c>
      <c r="AF53" s="90">
        <f t="shared" ca="1" si="30"/>
        <v>0</v>
      </c>
      <c r="AG53" s="88">
        <f>J53*'20就業誘発係数'!$D50</f>
        <v>0</v>
      </c>
      <c r="AH53" s="87">
        <f>R53*'20就業誘発係数'!$D50</f>
        <v>0</v>
      </c>
      <c r="AI53" s="87">
        <f ca="1">AA53*'20就業誘発係数'!$D50</f>
        <v>0</v>
      </c>
      <c r="AJ53" s="90">
        <f t="shared" ca="1" si="19"/>
        <v>0</v>
      </c>
      <c r="AK53" s="88">
        <f>J53*'30雇用誘発係数'!$D50</f>
        <v>0</v>
      </c>
      <c r="AL53" s="87">
        <f>R53*'30雇用誘発係数'!$D50</f>
        <v>0</v>
      </c>
      <c r="AM53" s="87">
        <f ca="1">AA53*'30雇用誘発係数'!$D50</f>
        <v>0</v>
      </c>
      <c r="AN53" s="90">
        <f t="shared" ca="1" si="20"/>
        <v>0</v>
      </c>
      <c r="AO53" s="25" t="s">
        <v>365</v>
      </c>
    </row>
    <row r="54" spans="1:41" x14ac:dyDescent="0.2">
      <c r="A54" s="34" t="s">
        <v>79</v>
      </c>
      <c r="B54" s="35" t="s">
        <v>570</v>
      </c>
      <c r="C54" s="304"/>
      <c r="D54" s="308">
        <v>5.8652000000000003E-2</v>
      </c>
      <c r="E54" s="308">
        <v>9.9030000000000003E-3</v>
      </c>
      <c r="F54" s="309">
        <f t="shared" si="13"/>
        <v>0</v>
      </c>
      <c r="G54" s="309">
        <f t="shared" si="14"/>
        <v>0</v>
      </c>
      <c r="H54" s="292">
        <f t="shared" si="2"/>
        <v>0</v>
      </c>
      <c r="I54" s="225">
        <f>1-(-'11取引基本表'!DW53/('11取引基本表'!DN53-'11取引基本表'!DL53))</f>
        <v>0.1291102141553333</v>
      </c>
      <c r="J54" s="72">
        <f t="shared" si="15"/>
        <v>0</v>
      </c>
      <c r="K54" s="228">
        <v>0.29370827482570888</v>
      </c>
      <c r="L54" s="72">
        <f t="shared" si="21"/>
        <v>0</v>
      </c>
      <c r="M54" s="228">
        <v>0.24871283226172</v>
      </c>
      <c r="N54" s="73">
        <f t="shared" si="22"/>
        <v>0</v>
      </c>
      <c r="O54" s="74">
        <v>0</v>
      </c>
      <c r="P54" s="75">
        <f>1-(-'11取引基本表'!DW53/('11取引基本表'!DN53-'11取引基本表'!DL53))</f>
        <v>0.1291102141553333</v>
      </c>
      <c r="Q54" s="73">
        <f t="shared" si="16"/>
        <v>0</v>
      </c>
      <c r="R54" s="73">
        <v>0</v>
      </c>
      <c r="S54" s="72">
        <f t="shared" si="23"/>
        <v>0</v>
      </c>
      <c r="T54" s="76">
        <f t="shared" si="24"/>
        <v>0</v>
      </c>
      <c r="U54" s="77"/>
      <c r="V54" s="73"/>
      <c r="W54" s="228">
        <f>'11取引基本表'!DF53/'11取引基本表'!$DF$111</f>
        <v>5.204235856889265E-4</v>
      </c>
      <c r="X54" s="73">
        <f t="shared" ca="1" si="25"/>
        <v>0</v>
      </c>
      <c r="Y54" s="78">
        <f t="shared" si="17"/>
        <v>0.1291102141553333</v>
      </c>
      <c r="Z54" s="73">
        <f t="shared" ca="1" si="18"/>
        <v>0</v>
      </c>
      <c r="AA54" s="73">
        <f ca="1"/>
        <v>0</v>
      </c>
      <c r="AB54" s="73">
        <f t="shared" ca="1" si="26"/>
        <v>0</v>
      </c>
      <c r="AC54" s="76">
        <f t="shared" ca="1" si="27"/>
        <v>0</v>
      </c>
      <c r="AD54" s="74">
        <f t="shared" ca="1" si="28"/>
        <v>0</v>
      </c>
      <c r="AE54" s="73">
        <f t="shared" ca="1" si="29"/>
        <v>0</v>
      </c>
      <c r="AF54" s="76">
        <f t="shared" ca="1" si="30"/>
        <v>0</v>
      </c>
      <c r="AG54" s="74">
        <f>J54*'20就業誘発係数'!$D51</f>
        <v>0</v>
      </c>
      <c r="AH54" s="73">
        <f>R54*'20就業誘発係数'!$D51</f>
        <v>0</v>
      </c>
      <c r="AI54" s="73">
        <f ca="1">AA54*'20就業誘発係数'!$D51</f>
        <v>0</v>
      </c>
      <c r="AJ54" s="76">
        <f t="shared" ca="1" si="19"/>
        <v>0</v>
      </c>
      <c r="AK54" s="74">
        <f>J54*'30雇用誘発係数'!$D51</f>
        <v>0</v>
      </c>
      <c r="AL54" s="73">
        <f>R54*'30雇用誘発係数'!$D51</f>
        <v>0</v>
      </c>
      <c r="AM54" s="73">
        <f ca="1">AA54*'30雇用誘発係数'!$D51</f>
        <v>0</v>
      </c>
      <c r="AN54" s="76">
        <f t="shared" ca="1" si="20"/>
        <v>0</v>
      </c>
      <c r="AO54" s="25" t="s">
        <v>365</v>
      </c>
    </row>
    <row r="55" spans="1:41" x14ac:dyDescent="0.2">
      <c r="A55" s="34" t="s">
        <v>81</v>
      </c>
      <c r="B55" s="35" t="s">
        <v>571</v>
      </c>
      <c r="C55" s="304"/>
      <c r="D55" s="308">
        <v>9.5032000000000005E-2</v>
      </c>
      <c r="E55" s="308">
        <v>9.7439999999999992E-3</v>
      </c>
      <c r="F55" s="309">
        <f t="shared" si="13"/>
        <v>0</v>
      </c>
      <c r="G55" s="309">
        <f t="shared" si="14"/>
        <v>0</v>
      </c>
      <c r="H55" s="292">
        <f t="shared" si="2"/>
        <v>0</v>
      </c>
      <c r="I55" s="225">
        <f>1-(-'11取引基本表'!DW54/('11取引基本表'!DN54-'11取引基本表'!DL54))</f>
        <v>0.37401085301944015</v>
      </c>
      <c r="J55" s="72">
        <f t="shared" si="15"/>
        <v>0</v>
      </c>
      <c r="K55" s="228">
        <v>0.38941421964883255</v>
      </c>
      <c r="L55" s="72">
        <f t="shared" si="21"/>
        <v>0</v>
      </c>
      <c r="M55" s="228">
        <v>0.26768056547730945</v>
      </c>
      <c r="N55" s="73">
        <f t="shared" si="22"/>
        <v>0</v>
      </c>
      <c r="O55" s="74">
        <v>0</v>
      </c>
      <c r="P55" s="75">
        <f>1-(-'11取引基本表'!DW54/('11取引基本表'!DN54-'11取引基本表'!DL54))</f>
        <v>0.37401085301944015</v>
      </c>
      <c r="Q55" s="73">
        <f t="shared" si="16"/>
        <v>0</v>
      </c>
      <c r="R55" s="73">
        <v>0</v>
      </c>
      <c r="S55" s="72">
        <f t="shared" si="23"/>
        <v>0</v>
      </c>
      <c r="T55" s="76">
        <f t="shared" si="24"/>
        <v>0</v>
      </c>
      <c r="U55" s="77"/>
      <c r="V55" s="73"/>
      <c r="W55" s="228">
        <f>'11取引基本表'!DF54/'11取引基本表'!$DF$111</f>
        <v>4.3464489553116852E-5</v>
      </c>
      <c r="X55" s="73">
        <f t="shared" ca="1" si="25"/>
        <v>0</v>
      </c>
      <c r="Y55" s="78">
        <f t="shared" si="17"/>
        <v>0.37401085301944015</v>
      </c>
      <c r="Z55" s="73">
        <f t="shared" ca="1" si="18"/>
        <v>0</v>
      </c>
      <c r="AA55" s="73">
        <f ca="1"/>
        <v>0</v>
      </c>
      <c r="AB55" s="73">
        <f t="shared" ca="1" si="26"/>
        <v>0</v>
      </c>
      <c r="AC55" s="76">
        <f t="shared" ca="1" si="27"/>
        <v>0</v>
      </c>
      <c r="AD55" s="74">
        <f t="shared" ca="1" si="28"/>
        <v>0</v>
      </c>
      <c r="AE55" s="73">
        <f t="shared" ca="1" si="29"/>
        <v>0</v>
      </c>
      <c r="AF55" s="76">
        <f t="shared" ca="1" si="30"/>
        <v>0</v>
      </c>
      <c r="AG55" s="74">
        <f>J55*'20就業誘発係数'!$D52</f>
        <v>0</v>
      </c>
      <c r="AH55" s="73">
        <f>R55*'20就業誘発係数'!$D52</f>
        <v>0</v>
      </c>
      <c r="AI55" s="73">
        <f ca="1">AA55*'20就業誘発係数'!$D52</f>
        <v>0</v>
      </c>
      <c r="AJ55" s="76">
        <f t="shared" ca="1" si="19"/>
        <v>0</v>
      </c>
      <c r="AK55" s="74">
        <f>J55*'30雇用誘発係数'!$D52</f>
        <v>0</v>
      </c>
      <c r="AL55" s="73">
        <f>R55*'30雇用誘発係数'!$D52</f>
        <v>0</v>
      </c>
      <c r="AM55" s="73">
        <f ca="1">AA55*'30雇用誘発係数'!$D52</f>
        <v>0</v>
      </c>
      <c r="AN55" s="76">
        <f t="shared" ca="1" si="20"/>
        <v>0</v>
      </c>
      <c r="AO55" s="25" t="s">
        <v>365</v>
      </c>
    </row>
    <row r="56" spans="1:41" x14ac:dyDescent="0.2">
      <c r="A56" s="34" t="s">
        <v>82</v>
      </c>
      <c r="B56" s="35" t="s">
        <v>572</v>
      </c>
      <c r="C56" s="304"/>
      <c r="D56" s="308">
        <v>0.378193</v>
      </c>
      <c r="E56" s="308">
        <v>6.8250000000000003E-3</v>
      </c>
      <c r="F56" s="309">
        <f t="shared" si="13"/>
        <v>0</v>
      </c>
      <c r="G56" s="309">
        <f t="shared" si="14"/>
        <v>0</v>
      </c>
      <c r="H56" s="292">
        <f t="shared" si="2"/>
        <v>0</v>
      </c>
      <c r="I56" s="225">
        <f>1-(-'11取引基本表'!DW55/('11取引基本表'!DN55-'11取引基本表'!DL55))</f>
        <v>1.390554997919069E-2</v>
      </c>
      <c r="J56" s="72">
        <f t="shared" si="15"/>
        <v>0</v>
      </c>
      <c r="K56" s="228">
        <v>0.31774415405777168</v>
      </c>
      <c r="L56" s="72">
        <f t="shared" si="21"/>
        <v>0</v>
      </c>
      <c r="M56" s="228">
        <v>0.22799174690508942</v>
      </c>
      <c r="N56" s="73">
        <f t="shared" si="22"/>
        <v>0</v>
      </c>
      <c r="O56" s="74">
        <v>0</v>
      </c>
      <c r="P56" s="75">
        <f>1-(-'11取引基本表'!DW55/('11取引基本表'!DN55-'11取引基本表'!DL55))</f>
        <v>1.390554997919069E-2</v>
      </c>
      <c r="Q56" s="73">
        <f t="shared" si="16"/>
        <v>0</v>
      </c>
      <c r="R56" s="73">
        <v>0</v>
      </c>
      <c r="S56" s="72">
        <f t="shared" si="23"/>
        <v>0</v>
      </c>
      <c r="T56" s="76">
        <f t="shared" si="24"/>
        <v>0</v>
      </c>
      <c r="U56" s="77"/>
      <c r="V56" s="73"/>
      <c r="W56" s="228">
        <f>'11取引基本表'!DF55/'11取引基本表'!$DF$111</f>
        <v>8.6051472965539399E-3</v>
      </c>
      <c r="X56" s="73">
        <f t="shared" ca="1" si="25"/>
        <v>0</v>
      </c>
      <c r="Y56" s="78">
        <f t="shared" si="17"/>
        <v>1.390554997919069E-2</v>
      </c>
      <c r="Z56" s="73">
        <f t="shared" ca="1" si="18"/>
        <v>0</v>
      </c>
      <c r="AA56" s="73">
        <f ca="1"/>
        <v>0</v>
      </c>
      <c r="AB56" s="73">
        <f t="shared" ca="1" si="26"/>
        <v>0</v>
      </c>
      <c r="AC56" s="76">
        <f t="shared" ca="1" si="27"/>
        <v>0</v>
      </c>
      <c r="AD56" s="74">
        <f t="shared" ca="1" si="28"/>
        <v>0</v>
      </c>
      <c r="AE56" s="73">
        <f t="shared" ca="1" si="29"/>
        <v>0</v>
      </c>
      <c r="AF56" s="76">
        <f t="shared" ca="1" si="30"/>
        <v>0</v>
      </c>
      <c r="AG56" s="74">
        <f>J56*'20就業誘発係数'!$D53</f>
        <v>0</v>
      </c>
      <c r="AH56" s="73">
        <f>R56*'20就業誘発係数'!$D53</f>
        <v>0</v>
      </c>
      <c r="AI56" s="73">
        <f ca="1">AA56*'20就業誘発係数'!$D53</f>
        <v>0</v>
      </c>
      <c r="AJ56" s="76">
        <f t="shared" ca="1" si="19"/>
        <v>0</v>
      </c>
      <c r="AK56" s="74">
        <f>J56*'30雇用誘発係数'!$D53</f>
        <v>0</v>
      </c>
      <c r="AL56" s="73">
        <f>R56*'30雇用誘発係数'!$D53</f>
        <v>0</v>
      </c>
      <c r="AM56" s="73">
        <f ca="1">AA56*'30雇用誘発係数'!$D53</f>
        <v>0</v>
      </c>
      <c r="AN56" s="76">
        <f t="shared" ca="1" si="20"/>
        <v>0</v>
      </c>
      <c r="AO56" s="25" t="s">
        <v>365</v>
      </c>
    </row>
    <row r="57" spans="1:41" x14ac:dyDescent="0.2">
      <c r="A57" s="34" t="s">
        <v>83</v>
      </c>
      <c r="B57" s="35" t="s">
        <v>573</v>
      </c>
      <c r="C57" s="305"/>
      <c r="D57" s="310">
        <v>0.113536</v>
      </c>
      <c r="E57" s="310">
        <v>1.0106E-2</v>
      </c>
      <c r="F57" s="311">
        <f t="shared" si="13"/>
        <v>0</v>
      </c>
      <c r="G57" s="311">
        <f t="shared" si="14"/>
        <v>0</v>
      </c>
      <c r="H57" s="293">
        <f t="shared" si="2"/>
        <v>0</v>
      </c>
      <c r="I57" s="226">
        <f>1-(-'11取引基本表'!DW56/('11取引基本表'!DN56-'11取引基本表'!DL56))</f>
        <v>2.3096107910636543E-2</v>
      </c>
      <c r="J57" s="72">
        <f t="shared" si="15"/>
        <v>0</v>
      </c>
      <c r="K57" s="229">
        <v>0.33909877105143377</v>
      </c>
      <c r="L57" s="72">
        <f t="shared" si="21"/>
        <v>0</v>
      </c>
      <c r="M57" s="229">
        <v>0.23076923076923078</v>
      </c>
      <c r="N57" s="73">
        <f t="shared" si="22"/>
        <v>0</v>
      </c>
      <c r="O57" s="74">
        <v>0</v>
      </c>
      <c r="P57" s="75">
        <f>1-(-'11取引基本表'!DW56/('11取引基本表'!DN56-'11取引基本表'!DL56))</f>
        <v>2.3096107910636543E-2</v>
      </c>
      <c r="Q57" s="73">
        <f t="shared" si="16"/>
        <v>0</v>
      </c>
      <c r="R57" s="73">
        <v>0</v>
      </c>
      <c r="S57" s="72">
        <f t="shared" si="23"/>
        <v>0</v>
      </c>
      <c r="T57" s="76">
        <f t="shared" si="24"/>
        <v>0</v>
      </c>
      <c r="U57" s="77"/>
      <c r="V57" s="73"/>
      <c r="W57" s="229">
        <f>'11取引基本表'!DF56/'11取引基本表'!$DF$111</f>
        <v>8.4628401209282333E-6</v>
      </c>
      <c r="X57" s="73">
        <f t="shared" ca="1" si="25"/>
        <v>0</v>
      </c>
      <c r="Y57" s="78">
        <f t="shared" si="17"/>
        <v>2.3096107910636543E-2</v>
      </c>
      <c r="Z57" s="73">
        <f t="shared" ca="1" si="18"/>
        <v>0</v>
      </c>
      <c r="AA57" s="73">
        <f ca="1"/>
        <v>0</v>
      </c>
      <c r="AB57" s="73">
        <f t="shared" ca="1" si="26"/>
        <v>0</v>
      </c>
      <c r="AC57" s="76">
        <f t="shared" ca="1" si="27"/>
        <v>0</v>
      </c>
      <c r="AD57" s="74">
        <f t="shared" ca="1" si="28"/>
        <v>0</v>
      </c>
      <c r="AE57" s="73">
        <f t="shared" ca="1" si="29"/>
        <v>0</v>
      </c>
      <c r="AF57" s="76">
        <f t="shared" ca="1" si="30"/>
        <v>0</v>
      </c>
      <c r="AG57" s="74">
        <f>J57*'20就業誘発係数'!$D54</f>
        <v>0</v>
      </c>
      <c r="AH57" s="73">
        <f>R57*'20就業誘発係数'!$D54</f>
        <v>0</v>
      </c>
      <c r="AI57" s="73">
        <f ca="1">AA57*'20就業誘発係数'!$D54</f>
        <v>0</v>
      </c>
      <c r="AJ57" s="76">
        <f t="shared" ca="1" si="19"/>
        <v>0</v>
      </c>
      <c r="AK57" s="74">
        <f>J57*'30雇用誘発係数'!$D54</f>
        <v>0</v>
      </c>
      <c r="AL57" s="73">
        <f>R57*'30雇用誘発係数'!$D54</f>
        <v>0</v>
      </c>
      <c r="AM57" s="73">
        <f ca="1">AA57*'30雇用誘発係数'!$D54</f>
        <v>0</v>
      </c>
      <c r="AN57" s="76">
        <f t="shared" ca="1" si="20"/>
        <v>0</v>
      </c>
      <c r="AO57" s="25" t="s">
        <v>365</v>
      </c>
    </row>
    <row r="58" spans="1:41" x14ac:dyDescent="0.2">
      <c r="A58" s="38" t="s">
        <v>84</v>
      </c>
      <c r="B58" s="39" t="s">
        <v>574</v>
      </c>
      <c r="C58" s="303"/>
      <c r="D58" s="312">
        <v>0.19262599999999999</v>
      </c>
      <c r="E58" s="312">
        <v>7.7429999999999999E-3</v>
      </c>
      <c r="F58" s="313">
        <f t="shared" si="13"/>
        <v>0</v>
      </c>
      <c r="G58" s="313">
        <f t="shared" si="14"/>
        <v>0</v>
      </c>
      <c r="H58" s="294">
        <f t="shared" si="2"/>
        <v>0</v>
      </c>
      <c r="I58" s="224">
        <f>1-(-'11取引基本表'!DW57/('11取引基本表'!DN57-'11取引基本表'!DL57))</f>
        <v>1.7424564385890351E-2</v>
      </c>
      <c r="J58" s="86">
        <f t="shared" si="15"/>
        <v>0</v>
      </c>
      <c r="K58" s="230">
        <v>0.30976430976430974</v>
      </c>
      <c r="L58" s="86">
        <f t="shared" si="21"/>
        <v>0</v>
      </c>
      <c r="M58" s="230">
        <v>0.14029180695847362</v>
      </c>
      <c r="N58" s="87">
        <f t="shared" si="22"/>
        <v>0</v>
      </c>
      <c r="O58" s="88">
        <v>0</v>
      </c>
      <c r="P58" s="89">
        <f>1-(-'11取引基本表'!DW57/('11取引基本表'!DN57-'11取引基本表'!DL57))</f>
        <v>1.7424564385890351E-2</v>
      </c>
      <c r="Q58" s="87">
        <f t="shared" si="16"/>
        <v>0</v>
      </c>
      <c r="R58" s="87">
        <v>0</v>
      </c>
      <c r="S58" s="86">
        <f t="shared" si="23"/>
        <v>0</v>
      </c>
      <c r="T58" s="90">
        <f t="shared" si="24"/>
        <v>0</v>
      </c>
      <c r="U58" s="91"/>
      <c r="V58" s="87"/>
      <c r="W58" s="230">
        <f>'11取引基本表'!DF57/'11取引基本表'!$DF$111</f>
        <v>2.1166138286915753E-3</v>
      </c>
      <c r="X58" s="87">
        <f t="shared" ca="1" si="25"/>
        <v>0</v>
      </c>
      <c r="Y58" s="92">
        <f t="shared" si="17"/>
        <v>1.7424564385890351E-2</v>
      </c>
      <c r="Z58" s="87">
        <f t="shared" ca="1" si="18"/>
        <v>0</v>
      </c>
      <c r="AA58" s="87">
        <f ca="1"/>
        <v>0</v>
      </c>
      <c r="AB58" s="87">
        <f t="shared" ca="1" si="26"/>
        <v>0</v>
      </c>
      <c r="AC58" s="90">
        <f t="shared" ca="1" si="27"/>
        <v>0</v>
      </c>
      <c r="AD58" s="88">
        <f t="shared" ca="1" si="28"/>
        <v>0</v>
      </c>
      <c r="AE58" s="87">
        <f t="shared" ca="1" si="29"/>
        <v>0</v>
      </c>
      <c r="AF58" s="90">
        <f t="shared" ca="1" si="30"/>
        <v>0</v>
      </c>
      <c r="AG58" s="88">
        <f>J58*'20就業誘発係数'!$D55</f>
        <v>0</v>
      </c>
      <c r="AH58" s="87">
        <f>R58*'20就業誘発係数'!$D55</f>
        <v>0</v>
      </c>
      <c r="AI58" s="87">
        <f ca="1">AA58*'20就業誘発係数'!$D55</f>
        <v>0</v>
      </c>
      <c r="AJ58" s="90">
        <f t="shared" ca="1" si="19"/>
        <v>0</v>
      </c>
      <c r="AK58" s="88">
        <f>J58*'30雇用誘発係数'!$D55</f>
        <v>0</v>
      </c>
      <c r="AL58" s="87">
        <f>R58*'30雇用誘発係数'!$D55</f>
        <v>0</v>
      </c>
      <c r="AM58" s="87">
        <f ca="1">AA58*'30雇用誘発係数'!$D55</f>
        <v>0</v>
      </c>
      <c r="AN58" s="90">
        <f t="shared" ca="1" si="20"/>
        <v>0</v>
      </c>
      <c r="AO58" s="25" t="s">
        <v>365</v>
      </c>
    </row>
    <row r="59" spans="1:41" x14ac:dyDescent="0.2">
      <c r="A59" s="34" t="s">
        <v>85</v>
      </c>
      <c r="B59" s="35" t="s">
        <v>575</v>
      </c>
      <c r="C59" s="304"/>
      <c r="D59" s="308">
        <v>0.22326799999999999</v>
      </c>
      <c r="E59" s="308">
        <v>8.8900000000000003E-3</v>
      </c>
      <c r="F59" s="309">
        <f t="shared" si="13"/>
        <v>0</v>
      </c>
      <c r="G59" s="309">
        <f t="shared" si="14"/>
        <v>0</v>
      </c>
      <c r="H59" s="292">
        <f t="shared" si="2"/>
        <v>0</v>
      </c>
      <c r="I59" s="225">
        <f>1-(-'11取引基本表'!DW58/('11取引基本表'!DN58-'11取引基本表'!DL58))</f>
        <v>0.11474511716917768</v>
      </c>
      <c r="J59" s="72">
        <f t="shared" si="15"/>
        <v>0</v>
      </c>
      <c r="K59" s="228">
        <v>0.28226436917013825</v>
      </c>
      <c r="L59" s="72">
        <f t="shared" si="21"/>
        <v>0</v>
      </c>
      <c r="M59" s="228">
        <v>0.15363526350171883</v>
      </c>
      <c r="N59" s="73">
        <f t="shared" si="22"/>
        <v>0</v>
      </c>
      <c r="O59" s="74">
        <v>0</v>
      </c>
      <c r="P59" s="75">
        <f>1-(-'11取引基本表'!DW58/('11取引基本表'!DN58-'11取引基本表'!DL58))</f>
        <v>0.11474511716917768</v>
      </c>
      <c r="Q59" s="73">
        <f t="shared" si="16"/>
        <v>0</v>
      </c>
      <c r="R59" s="73">
        <v>0</v>
      </c>
      <c r="S59" s="72">
        <f t="shared" si="23"/>
        <v>0</v>
      </c>
      <c r="T59" s="76">
        <f t="shared" si="24"/>
        <v>0</v>
      </c>
      <c r="U59" s="77"/>
      <c r="V59" s="73"/>
      <c r="W59" s="228">
        <f>'11取引基本表'!DF58/'11取引基本表'!$DF$111</f>
        <v>1.3125865027559691E-2</v>
      </c>
      <c r="X59" s="73">
        <f t="shared" ca="1" si="25"/>
        <v>0</v>
      </c>
      <c r="Y59" s="78">
        <f t="shared" si="17"/>
        <v>0.11474511716917768</v>
      </c>
      <c r="Z59" s="73">
        <f t="shared" ca="1" si="18"/>
        <v>0</v>
      </c>
      <c r="AA59" s="73">
        <f ca="1"/>
        <v>0</v>
      </c>
      <c r="AB59" s="73">
        <f t="shared" ca="1" si="26"/>
        <v>0</v>
      </c>
      <c r="AC59" s="76">
        <f t="shared" ca="1" si="27"/>
        <v>0</v>
      </c>
      <c r="AD59" s="74">
        <f t="shared" ca="1" si="28"/>
        <v>0</v>
      </c>
      <c r="AE59" s="73">
        <f t="shared" ca="1" si="29"/>
        <v>0</v>
      </c>
      <c r="AF59" s="76">
        <f t="shared" ca="1" si="30"/>
        <v>0</v>
      </c>
      <c r="AG59" s="74">
        <f>J59*'20就業誘発係数'!$D56</f>
        <v>0</v>
      </c>
      <c r="AH59" s="73">
        <f>R59*'20就業誘発係数'!$D56</f>
        <v>0</v>
      </c>
      <c r="AI59" s="73">
        <f ca="1">AA59*'20就業誘発係数'!$D56</f>
        <v>0</v>
      </c>
      <c r="AJ59" s="76">
        <f t="shared" ca="1" si="19"/>
        <v>0</v>
      </c>
      <c r="AK59" s="74">
        <f>J59*'30雇用誘発係数'!$D56</f>
        <v>0</v>
      </c>
      <c r="AL59" s="73">
        <f>R59*'30雇用誘発係数'!$D56</f>
        <v>0</v>
      </c>
      <c r="AM59" s="73">
        <f ca="1">AA59*'30雇用誘発係数'!$D56</f>
        <v>0</v>
      </c>
      <c r="AN59" s="76">
        <f t="shared" ca="1" si="20"/>
        <v>0</v>
      </c>
      <c r="AO59" s="25" t="s">
        <v>365</v>
      </c>
    </row>
    <row r="60" spans="1:41" x14ac:dyDescent="0.2">
      <c r="A60" s="34" t="s">
        <v>87</v>
      </c>
      <c r="B60" s="35" t="s">
        <v>576</v>
      </c>
      <c r="C60" s="304"/>
      <c r="D60" s="308">
        <v>0.166243</v>
      </c>
      <c r="E60" s="308">
        <v>6.3049999999999998E-3</v>
      </c>
      <c r="F60" s="309">
        <f t="shared" si="13"/>
        <v>0</v>
      </c>
      <c r="G60" s="309">
        <f t="shared" si="14"/>
        <v>0</v>
      </c>
      <c r="H60" s="292">
        <f t="shared" si="2"/>
        <v>0</v>
      </c>
      <c r="I60" s="225">
        <f>1-(-'11取引基本表'!DW59/('11取引基本表'!DN59-'11取引基本表'!DL59))</f>
        <v>8.732038958327637E-3</v>
      </c>
      <c r="J60" s="72">
        <f t="shared" si="15"/>
        <v>0</v>
      </c>
      <c r="K60" s="228">
        <v>0.27256868730920192</v>
      </c>
      <c r="L60" s="72">
        <f t="shared" si="21"/>
        <v>0</v>
      </c>
      <c r="M60" s="228">
        <v>0.19624945486262538</v>
      </c>
      <c r="N60" s="73">
        <f t="shared" si="22"/>
        <v>0</v>
      </c>
      <c r="O60" s="74">
        <v>0</v>
      </c>
      <c r="P60" s="75">
        <f>1-(-'11取引基本表'!DW59/('11取引基本表'!DN59-'11取引基本表'!DL59))</f>
        <v>8.732038958327637E-3</v>
      </c>
      <c r="Q60" s="73">
        <f t="shared" si="16"/>
        <v>0</v>
      </c>
      <c r="R60" s="73">
        <v>0</v>
      </c>
      <c r="S60" s="72">
        <f t="shared" si="23"/>
        <v>0</v>
      </c>
      <c r="T60" s="76">
        <f t="shared" si="24"/>
        <v>0</v>
      </c>
      <c r="U60" s="77"/>
      <c r="V60" s="73"/>
      <c r="W60" s="228">
        <f>'11取引基本表'!DF59/'11取引基本表'!$DF$111</f>
        <v>4.0555080148436569E-3</v>
      </c>
      <c r="X60" s="73">
        <f t="shared" ca="1" si="25"/>
        <v>0</v>
      </c>
      <c r="Y60" s="78">
        <f t="shared" si="17"/>
        <v>8.732038958327637E-3</v>
      </c>
      <c r="Z60" s="73">
        <f t="shared" ca="1" si="18"/>
        <v>0</v>
      </c>
      <c r="AA60" s="73">
        <f ca="1"/>
        <v>0</v>
      </c>
      <c r="AB60" s="73">
        <f t="shared" ca="1" si="26"/>
        <v>0</v>
      </c>
      <c r="AC60" s="76">
        <f t="shared" ca="1" si="27"/>
        <v>0</v>
      </c>
      <c r="AD60" s="74">
        <f t="shared" ca="1" si="28"/>
        <v>0</v>
      </c>
      <c r="AE60" s="73">
        <f t="shared" ca="1" si="29"/>
        <v>0</v>
      </c>
      <c r="AF60" s="76">
        <f t="shared" ca="1" si="30"/>
        <v>0</v>
      </c>
      <c r="AG60" s="74">
        <f>J60*'20就業誘発係数'!$D57</f>
        <v>0</v>
      </c>
      <c r="AH60" s="73">
        <f>R60*'20就業誘発係数'!$D57</f>
        <v>0</v>
      </c>
      <c r="AI60" s="73">
        <f ca="1">AA60*'20就業誘発係数'!$D57</f>
        <v>0</v>
      </c>
      <c r="AJ60" s="76">
        <f t="shared" ca="1" si="19"/>
        <v>0</v>
      </c>
      <c r="AK60" s="74">
        <f>J60*'30雇用誘発係数'!$D57</f>
        <v>0</v>
      </c>
      <c r="AL60" s="73">
        <f>R60*'30雇用誘発係数'!$D57</f>
        <v>0</v>
      </c>
      <c r="AM60" s="73">
        <f ca="1">AA60*'30雇用誘発係数'!$D57</f>
        <v>0</v>
      </c>
      <c r="AN60" s="76">
        <f t="shared" ca="1" si="20"/>
        <v>0</v>
      </c>
      <c r="AO60" s="25" t="s">
        <v>365</v>
      </c>
    </row>
    <row r="61" spans="1:41" x14ac:dyDescent="0.2">
      <c r="A61" s="34" t="s">
        <v>89</v>
      </c>
      <c r="B61" s="35" t="s">
        <v>577</v>
      </c>
      <c r="C61" s="304"/>
      <c r="D61" s="308">
        <v>0.14538000000000001</v>
      </c>
      <c r="E61" s="308">
        <v>1.9037999999999999E-2</v>
      </c>
      <c r="F61" s="309">
        <f t="shared" si="13"/>
        <v>0</v>
      </c>
      <c r="G61" s="309">
        <f t="shared" si="14"/>
        <v>0</v>
      </c>
      <c r="H61" s="292">
        <f t="shared" si="2"/>
        <v>0</v>
      </c>
      <c r="I61" s="225">
        <f>1-(-'11取引基本表'!DW60/('11取引基本表'!DN60-'11取引基本表'!DL60))</f>
        <v>2.3017747435089331E-2</v>
      </c>
      <c r="J61" s="72">
        <f t="shared" si="15"/>
        <v>0</v>
      </c>
      <c r="K61" s="228">
        <v>0.13129272840273462</v>
      </c>
      <c r="L61" s="72">
        <f t="shared" si="21"/>
        <v>0</v>
      </c>
      <c r="M61" s="228">
        <v>8.5845245494095709E-2</v>
      </c>
      <c r="N61" s="73">
        <f t="shared" si="22"/>
        <v>0</v>
      </c>
      <c r="O61" s="74">
        <v>0</v>
      </c>
      <c r="P61" s="75">
        <f>1-(-'11取引基本表'!DW60/('11取引基本表'!DN60-'11取引基本表'!DL60))</f>
        <v>2.3017747435089331E-2</v>
      </c>
      <c r="Q61" s="73">
        <f t="shared" si="16"/>
        <v>0</v>
      </c>
      <c r="R61" s="73">
        <v>0</v>
      </c>
      <c r="S61" s="72">
        <f t="shared" si="23"/>
        <v>0</v>
      </c>
      <c r="T61" s="76">
        <f t="shared" si="24"/>
        <v>0</v>
      </c>
      <c r="U61" s="77"/>
      <c r="V61" s="73"/>
      <c r="W61" s="228">
        <f>'11取引基本表'!DF60/'11取引基本表'!$DF$111</f>
        <v>1.3783255161613543E-2</v>
      </c>
      <c r="X61" s="73">
        <f t="shared" ca="1" si="25"/>
        <v>0</v>
      </c>
      <c r="Y61" s="78">
        <f t="shared" si="17"/>
        <v>2.3017747435089331E-2</v>
      </c>
      <c r="Z61" s="73">
        <f t="shared" ca="1" si="18"/>
        <v>0</v>
      </c>
      <c r="AA61" s="73">
        <f ca="1"/>
        <v>0</v>
      </c>
      <c r="AB61" s="73">
        <f t="shared" ca="1" si="26"/>
        <v>0</v>
      </c>
      <c r="AC61" s="76">
        <f t="shared" ca="1" si="27"/>
        <v>0</v>
      </c>
      <c r="AD61" s="74">
        <f t="shared" ca="1" si="28"/>
        <v>0</v>
      </c>
      <c r="AE61" s="73">
        <f t="shared" ca="1" si="29"/>
        <v>0</v>
      </c>
      <c r="AF61" s="76">
        <f t="shared" ca="1" si="30"/>
        <v>0</v>
      </c>
      <c r="AG61" s="74">
        <f>J61*'20就業誘発係数'!$D58</f>
        <v>0</v>
      </c>
      <c r="AH61" s="73">
        <f>R61*'20就業誘発係数'!$D58</f>
        <v>0</v>
      </c>
      <c r="AI61" s="73">
        <f ca="1">AA61*'20就業誘発係数'!$D58</f>
        <v>0</v>
      </c>
      <c r="AJ61" s="76">
        <f t="shared" ca="1" si="19"/>
        <v>0</v>
      </c>
      <c r="AK61" s="74">
        <f>J61*'30雇用誘発係数'!$D58</f>
        <v>0</v>
      </c>
      <c r="AL61" s="73">
        <f>R61*'30雇用誘発係数'!$D58</f>
        <v>0</v>
      </c>
      <c r="AM61" s="73">
        <f ca="1">AA61*'30雇用誘発係数'!$D58</f>
        <v>0</v>
      </c>
      <c r="AN61" s="76">
        <f t="shared" ca="1" si="20"/>
        <v>0</v>
      </c>
      <c r="AO61" s="25" t="s">
        <v>365</v>
      </c>
    </row>
    <row r="62" spans="1:41" x14ac:dyDescent="0.2">
      <c r="A62" s="36" t="s">
        <v>90</v>
      </c>
      <c r="B62" s="37" t="s">
        <v>578</v>
      </c>
      <c r="C62" s="305"/>
      <c r="D62" s="310">
        <v>2.9142999999999999E-2</v>
      </c>
      <c r="E62" s="310">
        <v>1.5029000000000001E-2</v>
      </c>
      <c r="F62" s="311">
        <f t="shared" si="13"/>
        <v>0</v>
      </c>
      <c r="G62" s="311">
        <f t="shared" si="14"/>
        <v>0</v>
      </c>
      <c r="H62" s="293">
        <f t="shared" si="2"/>
        <v>0</v>
      </c>
      <c r="I62" s="226">
        <f>1-(-'11取引基本表'!DW61/('11取引基本表'!DN61-'11取引基本表'!DL61))</f>
        <v>0.16420577007972159</v>
      </c>
      <c r="J62" s="79">
        <f t="shared" si="15"/>
        <v>0</v>
      </c>
      <c r="K62" s="229">
        <v>0.2361159152063465</v>
      </c>
      <c r="L62" s="79">
        <f t="shared" si="21"/>
        <v>0</v>
      </c>
      <c r="M62" s="229">
        <v>0.17114607993315695</v>
      </c>
      <c r="N62" s="80">
        <f t="shared" si="22"/>
        <v>0</v>
      </c>
      <c r="O62" s="81">
        <v>0</v>
      </c>
      <c r="P62" s="82">
        <f>1-(-'11取引基本表'!DW61/('11取引基本表'!DN61-'11取引基本表'!DL61))</f>
        <v>0.16420577007972159</v>
      </c>
      <c r="Q62" s="80">
        <f t="shared" si="16"/>
        <v>0</v>
      </c>
      <c r="R62" s="80">
        <v>0</v>
      </c>
      <c r="S62" s="79">
        <f t="shared" si="23"/>
        <v>0</v>
      </c>
      <c r="T62" s="83">
        <f t="shared" si="24"/>
        <v>0</v>
      </c>
      <c r="U62" s="84"/>
      <c r="V62" s="80"/>
      <c r="W62" s="229">
        <f>'11取引基本表'!DF61/'11取引基本表'!$DF$111</f>
        <v>3.6151938380664297E-5</v>
      </c>
      <c r="X62" s="80">
        <f t="shared" ca="1" si="25"/>
        <v>0</v>
      </c>
      <c r="Y62" s="85">
        <f t="shared" si="17"/>
        <v>0.16420577007972159</v>
      </c>
      <c r="Z62" s="80">
        <f t="shared" ca="1" si="18"/>
        <v>0</v>
      </c>
      <c r="AA62" s="80">
        <f ca="1"/>
        <v>0</v>
      </c>
      <c r="AB62" s="80">
        <f t="shared" ca="1" si="26"/>
        <v>0</v>
      </c>
      <c r="AC62" s="83">
        <f t="shared" ca="1" si="27"/>
        <v>0</v>
      </c>
      <c r="AD62" s="81">
        <f t="shared" ca="1" si="28"/>
        <v>0</v>
      </c>
      <c r="AE62" s="80">
        <f t="shared" ca="1" si="29"/>
        <v>0</v>
      </c>
      <c r="AF62" s="83">
        <f t="shared" ca="1" si="30"/>
        <v>0</v>
      </c>
      <c r="AG62" s="81">
        <f>J62*'20就業誘発係数'!$D59</f>
        <v>0</v>
      </c>
      <c r="AH62" s="80">
        <f>R62*'20就業誘発係数'!$D59</f>
        <v>0</v>
      </c>
      <c r="AI62" s="80">
        <f ca="1">AA62*'20就業誘発係数'!$D59</f>
        <v>0</v>
      </c>
      <c r="AJ62" s="83">
        <f t="shared" ca="1" si="19"/>
        <v>0</v>
      </c>
      <c r="AK62" s="81">
        <f>J62*'30雇用誘発係数'!$D59</f>
        <v>0</v>
      </c>
      <c r="AL62" s="80">
        <f>R62*'30雇用誘発係数'!$D59</f>
        <v>0</v>
      </c>
      <c r="AM62" s="80">
        <f ca="1">AA62*'30雇用誘発係数'!$D59</f>
        <v>0</v>
      </c>
      <c r="AN62" s="83">
        <f t="shared" ca="1" si="20"/>
        <v>0</v>
      </c>
      <c r="AO62" s="25" t="s">
        <v>365</v>
      </c>
    </row>
    <row r="63" spans="1:41" x14ac:dyDescent="0.2">
      <c r="A63" s="38" t="s">
        <v>92</v>
      </c>
      <c r="B63" s="39" t="s">
        <v>579</v>
      </c>
      <c r="C63" s="303"/>
      <c r="D63" s="312">
        <v>7.3136000000000007E-2</v>
      </c>
      <c r="E63" s="312">
        <v>3.444E-3</v>
      </c>
      <c r="F63" s="313">
        <f t="shared" si="13"/>
        <v>0</v>
      </c>
      <c r="G63" s="313">
        <f t="shared" si="14"/>
        <v>0</v>
      </c>
      <c r="H63" s="294">
        <f t="shared" si="2"/>
        <v>0</v>
      </c>
      <c r="I63" s="224">
        <f>1-(-'11取引基本表'!DW62/('11取引基本表'!DN62-'11取引基本表'!DL62))</f>
        <v>0.4249559613798024</v>
      </c>
      <c r="J63" s="86">
        <f t="shared" si="15"/>
        <v>0</v>
      </c>
      <c r="K63" s="230">
        <v>0.32385212694125592</v>
      </c>
      <c r="L63" s="86">
        <f t="shared" si="21"/>
        <v>0</v>
      </c>
      <c r="M63" s="230">
        <v>0.20596303173531397</v>
      </c>
      <c r="N63" s="87">
        <f t="shared" si="22"/>
        <v>0</v>
      </c>
      <c r="O63" s="88">
        <v>0</v>
      </c>
      <c r="P63" s="89">
        <f>1-(-'11取引基本表'!DW62/('11取引基本表'!DN62-'11取引基本表'!DL62))</f>
        <v>0.4249559613798024</v>
      </c>
      <c r="Q63" s="87">
        <f t="shared" si="16"/>
        <v>0</v>
      </c>
      <c r="R63" s="87">
        <v>0</v>
      </c>
      <c r="S63" s="86">
        <f t="shared" si="23"/>
        <v>0</v>
      </c>
      <c r="T63" s="90">
        <f t="shared" si="24"/>
        <v>0</v>
      </c>
      <c r="U63" s="91"/>
      <c r="V63" s="87"/>
      <c r="W63" s="230">
        <f>'11取引基本表'!DF62/'11取引基本表'!$DF$111</f>
        <v>3.5905447891705226E-5</v>
      </c>
      <c r="X63" s="87">
        <f t="shared" ca="1" si="25"/>
        <v>0</v>
      </c>
      <c r="Y63" s="92">
        <f t="shared" si="17"/>
        <v>0.4249559613798024</v>
      </c>
      <c r="Z63" s="87">
        <f t="shared" ca="1" si="18"/>
        <v>0</v>
      </c>
      <c r="AA63" s="87">
        <f ca="1"/>
        <v>0</v>
      </c>
      <c r="AB63" s="87">
        <f t="shared" ca="1" si="26"/>
        <v>0</v>
      </c>
      <c r="AC63" s="90">
        <f t="shared" ca="1" si="27"/>
        <v>0</v>
      </c>
      <c r="AD63" s="88">
        <f t="shared" ca="1" si="28"/>
        <v>0</v>
      </c>
      <c r="AE63" s="87">
        <f t="shared" ca="1" si="29"/>
        <v>0</v>
      </c>
      <c r="AF63" s="90">
        <f t="shared" ca="1" si="30"/>
        <v>0</v>
      </c>
      <c r="AG63" s="88">
        <f>J63*'20就業誘発係数'!$D60</f>
        <v>0</v>
      </c>
      <c r="AH63" s="87">
        <f>R63*'20就業誘発係数'!$D60</f>
        <v>0</v>
      </c>
      <c r="AI63" s="87">
        <f ca="1">AA63*'20就業誘発係数'!$D60</f>
        <v>0</v>
      </c>
      <c r="AJ63" s="90">
        <f t="shared" ca="1" si="19"/>
        <v>0</v>
      </c>
      <c r="AK63" s="88">
        <f>J63*'30雇用誘発係数'!$D60</f>
        <v>0</v>
      </c>
      <c r="AL63" s="87">
        <f>R63*'30雇用誘発係数'!$D60</f>
        <v>0</v>
      </c>
      <c r="AM63" s="87">
        <f ca="1">AA63*'30雇用誘発係数'!$D60</f>
        <v>0</v>
      </c>
      <c r="AN63" s="90">
        <f t="shared" ca="1" si="20"/>
        <v>0</v>
      </c>
      <c r="AO63" s="25" t="s">
        <v>365</v>
      </c>
    </row>
    <row r="64" spans="1:41" x14ac:dyDescent="0.2">
      <c r="A64" s="34" t="s">
        <v>94</v>
      </c>
      <c r="B64" s="35" t="s">
        <v>104</v>
      </c>
      <c r="C64" s="304"/>
      <c r="D64" s="308">
        <v>0.101963</v>
      </c>
      <c r="E64" s="308">
        <v>1.0153000000000001E-2</v>
      </c>
      <c r="F64" s="309">
        <f t="shared" si="13"/>
        <v>0</v>
      </c>
      <c r="G64" s="309">
        <f t="shared" si="14"/>
        <v>0</v>
      </c>
      <c r="H64" s="292">
        <f t="shared" si="2"/>
        <v>0</v>
      </c>
      <c r="I64" s="225">
        <f>1-(-'11取引基本表'!DW63/('11取引基本表'!DN63-'11取引基本表'!DL63))</f>
        <v>0.1917729878405795</v>
      </c>
      <c r="J64" s="72">
        <f t="shared" si="15"/>
        <v>0</v>
      </c>
      <c r="K64" s="228">
        <v>0.35556717603083299</v>
      </c>
      <c r="L64" s="72">
        <f t="shared" si="21"/>
        <v>0</v>
      </c>
      <c r="M64" s="228">
        <v>0.17122770321306141</v>
      </c>
      <c r="N64" s="73">
        <f t="shared" si="22"/>
        <v>0</v>
      </c>
      <c r="O64" s="74">
        <v>0</v>
      </c>
      <c r="P64" s="75">
        <f>1-(-'11取引基本表'!DW63/('11取引基本表'!DN63-'11取引基本表'!DL63))</f>
        <v>0.1917729878405795</v>
      </c>
      <c r="Q64" s="73">
        <f t="shared" si="16"/>
        <v>0</v>
      </c>
      <c r="R64" s="73">
        <v>0</v>
      </c>
      <c r="S64" s="72">
        <f t="shared" si="23"/>
        <v>0</v>
      </c>
      <c r="T64" s="76">
        <f t="shared" si="24"/>
        <v>0</v>
      </c>
      <c r="U64" s="77"/>
      <c r="V64" s="73"/>
      <c r="W64" s="228">
        <f>'11取引基本表'!DF63/'11取引基本表'!$DF$111</f>
        <v>5.4540128857011273E-4</v>
      </c>
      <c r="X64" s="73">
        <f t="shared" ca="1" si="25"/>
        <v>0</v>
      </c>
      <c r="Y64" s="78">
        <f t="shared" si="17"/>
        <v>0.1917729878405795</v>
      </c>
      <c r="Z64" s="73">
        <f t="shared" ca="1" si="18"/>
        <v>0</v>
      </c>
      <c r="AA64" s="73">
        <f ca="1"/>
        <v>0</v>
      </c>
      <c r="AB64" s="73">
        <f t="shared" ca="1" si="26"/>
        <v>0</v>
      </c>
      <c r="AC64" s="76">
        <f t="shared" ca="1" si="27"/>
        <v>0</v>
      </c>
      <c r="AD64" s="74">
        <f t="shared" ca="1" si="28"/>
        <v>0</v>
      </c>
      <c r="AE64" s="73">
        <f t="shared" ca="1" si="29"/>
        <v>0</v>
      </c>
      <c r="AF64" s="76">
        <f t="shared" ca="1" si="30"/>
        <v>0</v>
      </c>
      <c r="AG64" s="74">
        <f>J64*'20就業誘発係数'!$D61</f>
        <v>0</v>
      </c>
      <c r="AH64" s="73">
        <f>R64*'20就業誘発係数'!$D61</f>
        <v>0</v>
      </c>
      <c r="AI64" s="73">
        <f ca="1">AA64*'20就業誘発係数'!$D61</f>
        <v>0</v>
      </c>
      <c r="AJ64" s="76">
        <f t="shared" ca="1" si="19"/>
        <v>0</v>
      </c>
      <c r="AK64" s="74">
        <f>J64*'30雇用誘発係数'!$D61</f>
        <v>0</v>
      </c>
      <c r="AL64" s="73">
        <f>R64*'30雇用誘発係数'!$D61</f>
        <v>0</v>
      </c>
      <c r="AM64" s="73">
        <f ca="1">AA64*'30雇用誘発係数'!$D61</f>
        <v>0</v>
      </c>
      <c r="AN64" s="76">
        <f t="shared" ca="1" si="20"/>
        <v>0</v>
      </c>
      <c r="AO64" s="25" t="s">
        <v>365</v>
      </c>
    </row>
    <row r="65" spans="1:41" x14ac:dyDescent="0.2">
      <c r="A65" s="34" t="s">
        <v>95</v>
      </c>
      <c r="B65" s="35" t="s">
        <v>580</v>
      </c>
      <c r="C65" s="304"/>
      <c r="D65" s="308">
        <v>0.463391</v>
      </c>
      <c r="E65" s="308">
        <v>3.8268999999999997E-2</v>
      </c>
      <c r="F65" s="309">
        <f t="shared" si="13"/>
        <v>0</v>
      </c>
      <c r="G65" s="309">
        <f t="shared" si="14"/>
        <v>0</v>
      </c>
      <c r="H65" s="292">
        <f t="shared" si="2"/>
        <v>0</v>
      </c>
      <c r="I65" s="225">
        <f>1-(-'11取引基本表'!DW64/('11取引基本表'!DN64-'11取引基本表'!DL64))</f>
        <v>0.1402888498091287</v>
      </c>
      <c r="J65" s="72">
        <f t="shared" si="15"/>
        <v>0</v>
      </c>
      <c r="K65" s="228">
        <v>0.39456498189359002</v>
      </c>
      <c r="L65" s="72">
        <f t="shared" si="21"/>
        <v>0</v>
      </c>
      <c r="M65" s="228">
        <v>0.26441548794453557</v>
      </c>
      <c r="N65" s="73">
        <f t="shared" si="22"/>
        <v>0</v>
      </c>
      <c r="O65" s="74">
        <v>0</v>
      </c>
      <c r="P65" s="75">
        <f>1-(-'11取引基本表'!DW64/('11取引基本表'!DN64-'11取引基本表'!DL64))</f>
        <v>0.1402888498091287</v>
      </c>
      <c r="Q65" s="73">
        <f t="shared" si="16"/>
        <v>0</v>
      </c>
      <c r="R65" s="73">
        <v>0</v>
      </c>
      <c r="S65" s="72">
        <f t="shared" si="23"/>
        <v>0</v>
      </c>
      <c r="T65" s="76">
        <f t="shared" si="24"/>
        <v>0</v>
      </c>
      <c r="U65" s="77"/>
      <c r="V65" s="73"/>
      <c r="W65" s="228">
        <f>'11取引基本表'!DF64/'11取引基本表'!$DF$111</f>
        <v>6.1432824563270204E-3</v>
      </c>
      <c r="X65" s="73">
        <f t="shared" ca="1" si="25"/>
        <v>0</v>
      </c>
      <c r="Y65" s="78">
        <f t="shared" si="17"/>
        <v>0.1402888498091287</v>
      </c>
      <c r="Z65" s="73">
        <f t="shared" ca="1" si="18"/>
        <v>0</v>
      </c>
      <c r="AA65" s="73">
        <f ca="1"/>
        <v>0</v>
      </c>
      <c r="AB65" s="73">
        <f t="shared" ca="1" si="26"/>
        <v>0</v>
      </c>
      <c r="AC65" s="76">
        <f t="shared" ca="1" si="27"/>
        <v>0</v>
      </c>
      <c r="AD65" s="74">
        <f t="shared" ca="1" si="28"/>
        <v>0</v>
      </c>
      <c r="AE65" s="73">
        <f t="shared" ca="1" si="29"/>
        <v>0</v>
      </c>
      <c r="AF65" s="76">
        <f t="shared" ca="1" si="30"/>
        <v>0</v>
      </c>
      <c r="AG65" s="74">
        <f>J65*'20就業誘発係数'!$D62</f>
        <v>0</v>
      </c>
      <c r="AH65" s="73">
        <f>R65*'20就業誘発係数'!$D62</f>
        <v>0</v>
      </c>
      <c r="AI65" s="73">
        <f ca="1">AA65*'20就業誘発係数'!$D62</f>
        <v>0</v>
      </c>
      <c r="AJ65" s="76">
        <f t="shared" ca="1" si="19"/>
        <v>0</v>
      </c>
      <c r="AK65" s="74">
        <f>J65*'30雇用誘発係数'!$D62</f>
        <v>0</v>
      </c>
      <c r="AL65" s="73">
        <f>R65*'30雇用誘発係数'!$D62</f>
        <v>0</v>
      </c>
      <c r="AM65" s="73">
        <f ca="1">AA65*'30雇用誘発係数'!$D62</f>
        <v>0</v>
      </c>
      <c r="AN65" s="76">
        <f t="shared" ca="1" si="20"/>
        <v>0</v>
      </c>
      <c r="AO65" s="25" t="s">
        <v>365</v>
      </c>
    </row>
    <row r="66" spans="1:41" x14ac:dyDescent="0.2">
      <c r="A66" s="34" t="s">
        <v>96</v>
      </c>
      <c r="B66" s="35" t="s">
        <v>581</v>
      </c>
      <c r="C66" s="304"/>
      <c r="D66" s="308">
        <v>0</v>
      </c>
      <c r="E66" s="308">
        <v>0</v>
      </c>
      <c r="F66" s="309">
        <f t="shared" si="13"/>
        <v>0</v>
      </c>
      <c r="G66" s="309">
        <f t="shared" si="14"/>
        <v>0</v>
      </c>
      <c r="H66" s="292">
        <f t="shared" si="2"/>
        <v>0</v>
      </c>
      <c r="I66" s="225">
        <f>1-(-'11取引基本表'!DW65/('11取引基本表'!DN65-'11取引基本表'!DL65))</f>
        <v>0.50468825245743743</v>
      </c>
      <c r="J66" s="72">
        <f t="shared" si="15"/>
        <v>0</v>
      </c>
      <c r="K66" s="228">
        <v>0.35170173858456838</v>
      </c>
      <c r="L66" s="72">
        <f t="shared" si="21"/>
        <v>0</v>
      </c>
      <c r="M66" s="228">
        <v>0.25104396954065339</v>
      </c>
      <c r="N66" s="73">
        <f t="shared" si="22"/>
        <v>0</v>
      </c>
      <c r="O66" s="74">
        <v>0</v>
      </c>
      <c r="P66" s="75">
        <f>1-(-'11取引基本表'!DW65/('11取引基本表'!DN65-'11取引基本表'!DL65))</f>
        <v>0.50468825245743743</v>
      </c>
      <c r="Q66" s="73">
        <f t="shared" si="16"/>
        <v>0</v>
      </c>
      <c r="R66" s="73">
        <v>0</v>
      </c>
      <c r="S66" s="72">
        <f t="shared" si="23"/>
        <v>0</v>
      </c>
      <c r="T66" s="76">
        <f t="shared" si="24"/>
        <v>0</v>
      </c>
      <c r="U66" s="77"/>
      <c r="V66" s="73"/>
      <c r="W66" s="228">
        <f>'11取引基本表'!DF65/'11取引基本表'!$DF$111</f>
        <v>2.3663086940071179E-4</v>
      </c>
      <c r="X66" s="73">
        <f t="shared" ca="1" si="25"/>
        <v>0</v>
      </c>
      <c r="Y66" s="78">
        <f t="shared" si="17"/>
        <v>0.50468825245743743</v>
      </c>
      <c r="Z66" s="73">
        <f t="shared" ca="1" si="18"/>
        <v>0</v>
      </c>
      <c r="AA66" s="73">
        <f ca="1"/>
        <v>0</v>
      </c>
      <c r="AB66" s="73">
        <f t="shared" ca="1" si="26"/>
        <v>0</v>
      </c>
      <c r="AC66" s="76">
        <f t="shared" ca="1" si="27"/>
        <v>0</v>
      </c>
      <c r="AD66" s="74">
        <f t="shared" ca="1" si="28"/>
        <v>0</v>
      </c>
      <c r="AE66" s="73">
        <f t="shared" ca="1" si="29"/>
        <v>0</v>
      </c>
      <c r="AF66" s="76">
        <f t="shared" ca="1" si="30"/>
        <v>0</v>
      </c>
      <c r="AG66" s="74">
        <f>J66*'20就業誘発係数'!$D63</f>
        <v>0</v>
      </c>
      <c r="AH66" s="73">
        <f>R66*'20就業誘発係数'!$D63</f>
        <v>0</v>
      </c>
      <c r="AI66" s="73">
        <f ca="1">AA66*'20就業誘発係数'!$D63</f>
        <v>0</v>
      </c>
      <c r="AJ66" s="76">
        <f t="shared" ca="1" si="19"/>
        <v>0</v>
      </c>
      <c r="AK66" s="74">
        <f>J66*'30雇用誘発係数'!$D63</f>
        <v>0</v>
      </c>
      <c r="AL66" s="73">
        <f>R66*'30雇用誘発係数'!$D63</f>
        <v>0</v>
      </c>
      <c r="AM66" s="73">
        <f ca="1">AA66*'30雇用誘発係数'!$D63</f>
        <v>0</v>
      </c>
      <c r="AN66" s="76">
        <f t="shared" ca="1" si="20"/>
        <v>0</v>
      </c>
      <c r="AO66" s="25" t="s">
        <v>365</v>
      </c>
    </row>
    <row r="67" spans="1:41" x14ac:dyDescent="0.2">
      <c r="A67" s="36" t="s">
        <v>98</v>
      </c>
      <c r="B67" s="37" t="s">
        <v>582</v>
      </c>
      <c r="C67" s="305"/>
      <c r="D67" s="310">
        <v>0</v>
      </c>
      <c r="E67" s="310">
        <v>0</v>
      </c>
      <c r="F67" s="311">
        <f t="shared" si="13"/>
        <v>0</v>
      </c>
      <c r="G67" s="311">
        <f t="shared" si="14"/>
        <v>0</v>
      </c>
      <c r="H67" s="293">
        <f t="shared" si="2"/>
        <v>0</v>
      </c>
      <c r="I67" s="226">
        <f>1-(-'11取引基本表'!DW66/('11取引基本表'!DN66-'11取引基本表'!DL66))</f>
        <v>1</v>
      </c>
      <c r="J67" s="79">
        <f t="shared" si="15"/>
        <v>0</v>
      </c>
      <c r="K67" s="229">
        <v>0.44959125568909319</v>
      </c>
      <c r="L67" s="79">
        <f t="shared" si="21"/>
        <v>0</v>
      </c>
      <c r="M67" s="229">
        <v>0.33460801088457814</v>
      </c>
      <c r="N67" s="80">
        <f t="shared" si="22"/>
        <v>0</v>
      </c>
      <c r="O67" s="81">
        <v>0</v>
      </c>
      <c r="P67" s="82">
        <f>1-(-'11取引基本表'!DW66/('11取引基本表'!DN66-'11取引基本表'!DL66))</f>
        <v>1</v>
      </c>
      <c r="Q67" s="80">
        <f t="shared" si="16"/>
        <v>0</v>
      </c>
      <c r="R67" s="80">
        <v>0</v>
      </c>
      <c r="S67" s="79">
        <f t="shared" si="23"/>
        <v>0</v>
      </c>
      <c r="T67" s="83">
        <f t="shared" si="24"/>
        <v>0</v>
      </c>
      <c r="U67" s="84"/>
      <c r="V67" s="80"/>
      <c r="W67" s="229">
        <f>'11取引基本表'!DF66/'11取引基本表'!$DF$111</f>
        <v>0</v>
      </c>
      <c r="X67" s="80">
        <f t="shared" ca="1" si="25"/>
        <v>0</v>
      </c>
      <c r="Y67" s="85">
        <f t="shared" si="17"/>
        <v>1</v>
      </c>
      <c r="Z67" s="80">
        <f t="shared" ca="1" si="18"/>
        <v>0</v>
      </c>
      <c r="AA67" s="80">
        <f ca="1"/>
        <v>0</v>
      </c>
      <c r="AB67" s="80">
        <f t="shared" ca="1" si="26"/>
        <v>0</v>
      </c>
      <c r="AC67" s="83">
        <f t="shared" ca="1" si="27"/>
        <v>0</v>
      </c>
      <c r="AD67" s="81">
        <f t="shared" ca="1" si="28"/>
        <v>0</v>
      </c>
      <c r="AE67" s="80">
        <f t="shared" ca="1" si="29"/>
        <v>0</v>
      </c>
      <c r="AF67" s="83">
        <f t="shared" ca="1" si="30"/>
        <v>0</v>
      </c>
      <c r="AG67" s="81">
        <f>J67*'20就業誘発係数'!$D64</f>
        <v>0</v>
      </c>
      <c r="AH67" s="80">
        <f>R67*'20就業誘発係数'!$D64</f>
        <v>0</v>
      </c>
      <c r="AI67" s="80">
        <f ca="1">AA67*'20就業誘発係数'!$D64</f>
        <v>0</v>
      </c>
      <c r="AJ67" s="83">
        <f t="shared" ca="1" si="19"/>
        <v>0</v>
      </c>
      <c r="AK67" s="81">
        <f>J67*'30雇用誘発係数'!$D64</f>
        <v>0</v>
      </c>
      <c r="AL67" s="80">
        <f>R67*'30雇用誘発係数'!$D64</f>
        <v>0</v>
      </c>
      <c r="AM67" s="80">
        <f ca="1">AA67*'30雇用誘発係数'!$D64</f>
        <v>0</v>
      </c>
      <c r="AN67" s="83">
        <f t="shared" ca="1" si="20"/>
        <v>0</v>
      </c>
      <c r="AO67" s="25" t="s">
        <v>366</v>
      </c>
    </row>
    <row r="68" spans="1:41" x14ac:dyDescent="0.2">
      <c r="A68" s="38" t="s">
        <v>100</v>
      </c>
      <c r="B68" s="39" t="s">
        <v>583</v>
      </c>
      <c r="C68" s="303"/>
      <c r="D68" s="312">
        <v>0</v>
      </c>
      <c r="E68" s="312">
        <v>0</v>
      </c>
      <c r="F68" s="313">
        <f t="shared" si="13"/>
        <v>0</v>
      </c>
      <c r="G68" s="313">
        <f t="shared" si="14"/>
        <v>0</v>
      </c>
      <c r="H68" s="294">
        <f t="shared" si="2"/>
        <v>0</v>
      </c>
      <c r="I68" s="224">
        <f>1-(-'11取引基本表'!DW67/('11取引基本表'!DN67-'11取引基本表'!DL67))</f>
        <v>1</v>
      </c>
      <c r="J68" s="86">
        <f t="shared" si="15"/>
        <v>0</v>
      </c>
      <c r="K68" s="230">
        <v>0.44285745797855913</v>
      </c>
      <c r="L68" s="86">
        <f t="shared" si="21"/>
        <v>0</v>
      </c>
      <c r="M68" s="230">
        <v>0.35063822590844251</v>
      </c>
      <c r="N68" s="87">
        <f t="shared" si="22"/>
        <v>0</v>
      </c>
      <c r="O68" s="88">
        <v>0</v>
      </c>
      <c r="P68" s="89">
        <f>1-(-'11取引基本表'!DW67/('11取引基本表'!DN67-'11取引基本表'!DL67))</f>
        <v>1</v>
      </c>
      <c r="Q68" s="87">
        <f t="shared" si="16"/>
        <v>0</v>
      </c>
      <c r="R68" s="87">
        <v>0</v>
      </c>
      <c r="S68" s="86">
        <f t="shared" si="23"/>
        <v>0</v>
      </c>
      <c r="T68" s="90">
        <f t="shared" si="24"/>
        <v>0</v>
      </c>
      <c r="U68" s="91"/>
      <c r="V68" s="87"/>
      <c r="W68" s="230">
        <f>'11取引基本表'!DF67/'11取引基本表'!$DF$111</f>
        <v>0</v>
      </c>
      <c r="X68" s="87">
        <f t="shared" ca="1" si="25"/>
        <v>0</v>
      </c>
      <c r="Y68" s="92">
        <f t="shared" si="17"/>
        <v>1</v>
      </c>
      <c r="Z68" s="87">
        <f t="shared" ca="1" si="18"/>
        <v>0</v>
      </c>
      <c r="AA68" s="87">
        <f ca="1"/>
        <v>0</v>
      </c>
      <c r="AB68" s="87">
        <f t="shared" ca="1" si="26"/>
        <v>0</v>
      </c>
      <c r="AC68" s="90">
        <f t="shared" ca="1" si="27"/>
        <v>0</v>
      </c>
      <c r="AD68" s="88">
        <f t="shared" ca="1" si="28"/>
        <v>0</v>
      </c>
      <c r="AE68" s="87">
        <f t="shared" ca="1" si="29"/>
        <v>0</v>
      </c>
      <c r="AF68" s="90">
        <f t="shared" ca="1" si="30"/>
        <v>0</v>
      </c>
      <c r="AG68" s="88">
        <f>J68*'20就業誘発係数'!$D65</f>
        <v>0</v>
      </c>
      <c r="AH68" s="87">
        <f>R68*'20就業誘発係数'!$D65</f>
        <v>0</v>
      </c>
      <c r="AI68" s="87">
        <f ca="1">AA68*'20就業誘発係数'!$D65</f>
        <v>0</v>
      </c>
      <c r="AJ68" s="90">
        <f t="shared" ref="AJ68:AJ111" ca="1" si="31">SUM(AG68:AI68)</f>
        <v>0</v>
      </c>
      <c r="AK68" s="88">
        <f>J68*'30雇用誘発係数'!$D65</f>
        <v>0</v>
      </c>
      <c r="AL68" s="87">
        <f>R68*'30雇用誘発係数'!$D65</f>
        <v>0</v>
      </c>
      <c r="AM68" s="87">
        <f ca="1">AA68*'30雇用誘発係数'!$D65</f>
        <v>0</v>
      </c>
      <c r="AN68" s="90">
        <f t="shared" ref="AN68:AN111" ca="1" si="32">SUM(AK68:AM68)</f>
        <v>0</v>
      </c>
      <c r="AO68" s="25" t="s">
        <v>366</v>
      </c>
    </row>
    <row r="69" spans="1:41" x14ac:dyDescent="0.2">
      <c r="A69" s="34" t="s">
        <v>101</v>
      </c>
      <c r="B69" s="35" t="s">
        <v>584</v>
      </c>
      <c r="C69" s="304"/>
      <c r="D69" s="308">
        <v>0</v>
      </c>
      <c r="E69" s="308">
        <v>0</v>
      </c>
      <c r="F69" s="309">
        <f t="shared" si="13"/>
        <v>0</v>
      </c>
      <c r="G69" s="309">
        <f t="shared" si="14"/>
        <v>0</v>
      </c>
      <c r="H69" s="292">
        <f t="shared" si="2"/>
        <v>0</v>
      </c>
      <c r="I69" s="225">
        <f>1-(-'11取引基本表'!DW68/('11取引基本表'!DN68-'11取引基本表'!DL68))</f>
        <v>1</v>
      </c>
      <c r="J69" s="72">
        <f t="shared" si="15"/>
        <v>0</v>
      </c>
      <c r="K69" s="228">
        <v>0.46094363205132582</v>
      </c>
      <c r="L69" s="72">
        <f t="shared" si="21"/>
        <v>0</v>
      </c>
      <c r="M69" s="228">
        <v>0.34291497457598197</v>
      </c>
      <c r="N69" s="73">
        <f t="shared" si="22"/>
        <v>0</v>
      </c>
      <c r="O69" s="74">
        <v>0</v>
      </c>
      <c r="P69" s="75">
        <f>1-(-'11取引基本表'!DW68/('11取引基本表'!DN68-'11取引基本表'!DL68))</f>
        <v>1</v>
      </c>
      <c r="Q69" s="73">
        <f t="shared" si="16"/>
        <v>0</v>
      </c>
      <c r="R69" s="73">
        <v>0</v>
      </c>
      <c r="S69" s="72">
        <f t="shared" si="23"/>
        <v>0</v>
      </c>
      <c r="T69" s="76">
        <f t="shared" si="24"/>
        <v>0</v>
      </c>
      <c r="U69" s="77"/>
      <c r="V69" s="73"/>
      <c r="W69" s="228">
        <f>'11取引基本表'!DF68/'11取引基本表'!$DF$111</f>
        <v>0</v>
      </c>
      <c r="X69" s="73">
        <f t="shared" ca="1" si="25"/>
        <v>0</v>
      </c>
      <c r="Y69" s="78">
        <f t="shared" si="17"/>
        <v>1</v>
      </c>
      <c r="Z69" s="73">
        <f t="shared" ca="1" si="18"/>
        <v>0</v>
      </c>
      <c r="AA69" s="73">
        <f ca="1"/>
        <v>0</v>
      </c>
      <c r="AB69" s="73">
        <f t="shared" ca="1" si="26"/>
        <v>0</v>
      </c>
      <c r="AC69" s="76">
        <f t="shared" ca="1" si="27"/>
        <v>0</v>
      </c>
      <c r="AD69" s="74">
        <f t="shared" ca="1" si="28"/>
        <v>0</v>
      </c>
      <c r="AE69" s="73">
        <f t="shared" ca="1" si="29"/>
        <v>0</v>
      </c>
      <c r="AF69" s="76">
        <f t="shared" ca="1" si="30"/>
        <v>0</v>
      </c>
      <c r="AG69" s="74">
        <f>J69*'20就業誘発係数'!$D66</f>
        <v>0</v>
      </c>
      <c r="AH69" s="73">
        <f>R69*'20就業誘発係数'!$D66</f>
        <v>0</v>
      </c>
      <c r="AI69" s="73">
        <f ca="1">AA69*'20就業誘発係数'!$D66</f>
        <v>0</v>
      </c>
      <c r="AJ69" s="76">
        <f t="shared" ca="1" si="31"/>
        <v>0</v>
      </c>
      <c r="AK69" s="74">
        <f>J69*'30雇用誘発係数'!$D66</f>
        <v>0</v>
      </c>
      <c r="AL69" s="73">
        <f>R69*'30雇用誘発係数'!$D66</f>
        <v>0</v>
      </c>
      <c r="AM69" s="73">
        <f ca="1">AA69*'30雇用誘発係数'!$D66</f>
        <v>0</v>
      </c>
      <c r="AN69" s="76">
        <f t="shared" ca="1" si="32"/>
        <v>0</v>
      </c>
      <c r="AO69" s="25" t="s">
        <v>366</v>
      </c>
    </row>
    <row r="70" spans="1:41" x14ac:dyDescent="0.2">
      <c r="A70" s="34" t="s">
        <v>103</v>
      </c>
      <c r="B70" s="35" t="s">
        <v>585</v>
      </c>
      <c r="C70" s="304"/>
      <c r="D70" s="308">
        <v>0</v>
      </c>
      <c r="E70" s="308">
        <v>0</v>
      </c>
      <c r="F70" s="309">
        <f t="shared" si="13"/>
        <v>0</v>
      </c>
      <c r="G70" s="309">
        <f t="shared" si="14"/>
        <v>0</v>
      </c>
      <c r="H70" s="292">
        <f t="shared" si="2"/>
        <v>0</v>
      </c>
      <c r="I70" s="225">
        <f>1-(-'11取引基本表'!DW69/('11取引基本表'!DN69-'11取引基本表'!DL69))</f>
        <v>1</v>
      </c>
      <c r="J70" s="72">
        <f t="shared" si="15"/>
        <v>0</v>
      </c>
      <c r="K70" s="228">
        <v>0.47946049380166711</v>
      </c>
      <c r="L70" s="72">
        <f t="shared" si="21"/>
        <v>0</v>
      </c>
      <c r="M70" s="228">
        <v>0.43761056160131057</v>
      </c>
      <c r="N70" s="73">
        <f t="shared" si="22"/>
        <v>0</v>
      </c>
      <c r="O70" s="74">
        <v>0</v>
      </c>
      <c r="P70" s="75">
        <f>1-(-'11取引基本表'!DW69/('11取引基本表'!DN69-'11取引基本表'!DL69))</f>
        <v>1</v>
      </c>
      <c r="Q70" s="73">
        <f t="shared" si="16"/>
        <v>0</v>
      </c>
      <c r="R70" s="73">
        <v>0</v>
      </c>
      <c r="S70" s="72">
        <f t="shared" si="23"/>
        <v>0</v>
      </c>
      <c r="T70" s="76">
        <f t="shared" si="24"/>
        <v>0</v>
      </c>
      <c r="U70" s="77"/>
      <c r="V70" s="73"/>
      <c r="W70" s="228">
        <f>'11取引基本表'!DF69/'11取引基本表'!$DF$111</f>
        <v>0</v>
      </c>
      <c r="X70" s="73">
        <f t="shared" ca="1" si="25"/>
        <v>0</v>
      </c>
      <c r="Y70" s="78">
        <f t="shared" si="17"/>
        <v>1</v>
      </c>
      <c r="Z70" s="73">
        <f t="shared" ca="1" si="18"/>
        <v>0</v>
      </c>
      <c r="AA70" s="73">
        <f ca="1"/>
        <v>0</v>
      </c>
      <c r="AB70" s="73">
        <f t="shared" ca="1" si="26"/>
        <v>0</v>
      </c>
      <c r="AC70" s="76">
        <f t="shared" ca="1" si="27"/>
        <v>0</v>
      </c>
      <c r="AD70" s="74">
        <f t="shared" ca="1" si="28"/>
        <v>0</v>
      </c>
      <c r="AE70" s="73">
        <f t="shared" ca="1" si="29"/>
        <v>0</v>
      </c>
      <c r="AF70" s="76">
        <f t="shared" ca="1" si="30"/>
        <v>0</v>
      </c>
      <c r="AG70" s="74">
        <f>J70*'20就業誘発係数'!$D67</f>
        <v>0</v>
      </c>
      <c r="AH70" s="73">
        <f>R70*'20就業誘発係数'!$D67</f>
        <v>0</v>
      </c>
      <c r="AI70" s="73">
        <f ca="1">AA70*'20就業誘発係数'!$D67</f>
        <v>0</v>
      </c>
      <c r="AJ70" s="76">
        <f t="shared" ca="1" si="31"/>
        <v>0</v>
      </c>
      <c r="AK70" s="74">
        <f>J70*'30雇用誘発係数'!$D67</f>
        <v>0</v>
      </c>
      <c r="AL70" s="73">
        <f>R70*'30雇用誘発係数'!$D67</f>
        <v>0</v>
      </c>
      <c r="AM70" s="73">
        <f ca="1">AA70*'30雇用誘発係数'!$D67</f>
        <v>0</v>
      </c>
      <c r="AN70" s="76">
        <f t="shared" ca="1" si="32"/>
        <v>0</v>
      </c>
      <c r="AO70" s="25" t="s">
        <v>366</v>
      </c>
    </row>
    <row r="71" spans="1:41" x14ac:dyDescent="0.2">
      <c r="A71" s="34" t="s">
        <v>105</v>
      </c>
      <c r="B71" s="35" t="s">
        <v>586</v>
      </c>
      <c r="C71" s="304"/>
      <c r="D71" s="308">
        <v>0</v>
      </c>
      <c r="E71" s="308">
        <v>0</v>
      </c>
      <c r="F71" s="309">
        <f t="shared" si="13"/>
        <v>0</v>
      </c>
      <c r="G71" s="309">
        <f t="shared" si="14"/>
        <v>0</v>
      </c>
      <c r="H71" s="292">
        <f t="shared" si="2"/>
        <v>0</v>
      </c>
      <c r="I71" s="225">
        <f>1-(-'11取引基本表'!DW70/('11取引基本表'!DN70-'11取引基本表'!DL70))</f>
        <v>0.99839840453237594</v>
      </c>
      <c r="J71" s="72">
        <f t="shared" si="15"/>
        <v>0</v>
      </c>
      <c r="K71" s="228">
        <v>0.43258598332216741</v>
      </c>
      <c r="L71" s="72">
        <f t="shared" si="21"/>
        <v>0</v>
      </c>
      <c r="M71" s="228">
        <v>0.11719889297299707</v>
      </c>
      <c r="N71" s="73">
        <f t="shared" si="22"/>
        <v>0</v>
      </c>
      <c r="O71" s="74">
        <v>0</v>
      </c>
      <c r="P71" s="75">
        <f>1-(-'11取引基本表'!DW70/('11取引基本表'!DN70-'11取引基本表'!DL70))</f>
        <v>0.99839840453237594</v>
      </c>
      <c r="Q71" s="73">
        <f t="shared" si="16"/>
        <v>0</v>
      </c>
      <c r="R71" s="73">
        <v>0</v>
      </c>
      <c r="S71" s="72">
        <f t="shared" si="23"/>
        <v>0</v>
      </c>
      <c r="T71" s="76">
        <f t="shared" si="24"/>
        <v>0</v>
      </c>
      <c r="U71" s="77"/>
      <c r="V71" s="73"/>
      <c r="W71" s="228">
        <f>'11取引基本表'!DF70/'11取引基本表'!$DF$111</f>
        <v>1.8852167740064277E-2</v>
      </c>
      <c r="X71" s="73">
        <f t="shared" ca="1" si="25"/>
        <v>0</v>
      </c>
      <c r="Y71" s="78">
        <f t="shared" si="17"/>
        <v>0.99839840453237594</v>
      </c>
      <c r="Z71" s="73">
        <f t="shared" ca="1" si="18"/>
        <v>0</v>
      </c>
      <c r="AA71" s="73">
        <f ca="1"/>
        <v>0</v>
      </c>
      <c r="AB71" s="73">
        <f t="shared" ca="1" si="26"/>
        <v>0</v>
      </c>
      <c r="AC71" s="76">
        <f t="shared" ca="1" si="27"/>
        <v>0</v>
      </c>
      <c r="AD71" s="74">
        <f t="shared" ca="1" si="28"/>
        <v>0</v>
      </c>
      <c r="AE71" s="73">
        <f t="shared" ca="1" si="29"/>
        <v>0</v>
      </c>
      <c r="AF71" s="76">
        <f t="shared" ca="1" si="30"/>
        <v>0</v>
      </c>
      <c r="AG71" s="74">
        <f>J71*'20就業誘発係数'!$D68</f>
        <v>0</v>
      </c>
      <c r="AH71" s="73">
        <f>R71*'20就業誘発係数'!$D68</f>
        <v>0</v>
      </c>
      <c r="AI71" s="73">
        <f ca="1">AA71*'20就業誘発係数'!$D68</f>
        <v>0</v>
      </c>
      <c r="AJ71" s="76">
        <f t="shared" ca="1" si="31"/>
        <v>0</v>
      </c>
      <c r="AK71" s="74">
        <f>J71*'30雇用誘発係数'!$D68</f>
        <v>0</v>
      </c>
      <c r="AL71" s="73">
        <f>R71*'30雇用誘発係数'!$D68</f>
        <v>0</v>
      </c>
      <c r="AM71" s="73">
        <f ca="1">AA71*'30雇用誘発係数'!$D68</f>
        <v>0</v>
      </c>
      <c r="AN71" s="76">
        <f t="shared" ca="1" si="32"/>
        <v>0</v>
      </c>
      <c r="AO71" s="25" t="s">
        <v>367</v>
      </c>
    </row>
    <row r="72" spans="1:41" x14ac:dyDescent="0.2">
      <c r="A72" s="36" t="s">
        <v>106</v>
      </c>
      <c r="B72" s="37" t="s">
        <v>121</v>
      </c>
      <c r="C72" s="305"/>
      <c r="D72" s="310">
        <v>0</v>
      </c>
      <c r="E72" s="310">
        <v>0</v>
      </c>
      <c r="F72" s="311">
        <f t="shared" si="13"/>
        <v>0</v>
      </c>
      <c r="G72" s="311">
        <f t="shared" si="14"/>
        <v>0</v>
      </c>
      <c r="H72" s="293">
        <f t="shared" ref="H72:H111" si="33">C72-F72-G72</f>
        <v>0</v>
      </c>
      <c r="I72" s="226">
        <f>1-(-'11取引基本表'!DW71/('11取引基本表'!DN71-'11取引基本表'!DL71))</f>
        <v>1</v>
      </c>
      <c r="J72" s="79">
        <f t="shared" si="15"/>
        <v>0</v>
      </c>
      <c r="K72" s="229">
        <v>0.33805620752792559</v>
      </c>
      <c r="L72" s="79">
        <f t="shared" ref="L72:L103" si="34">J72*K72</f>
        <v>0</v>
      </c>
      <c r="M72" s="229">
        <v>0.10623394816717255</v>
      </c>
      <c r="N72" s="80">
        <f t="shared" ref="N72:N103" si="35">J72*M72</f>
        <v>0</v>
      </c>
      <c r="O72" s="81">
        <v>0</v>
      </c>
      <c r="P72" s="82">
        <f>1-(-'11取引基本表'!DW71/('11取引基本表'!DN71-'11取引基本表'!DL71))</f>
        <v>1</v>
      </c>
      <c r="Q72" s="80">
        <f t="shared" si="16"/>
        <v>0</v>
      </c>
      <c r="R72" s="80">
        <v>0</v>
      </c>
      <c r="S72" s="79">
        <f t="shared" ref="S72:S103" si="36">R72*K72</f>
        <v>0</v>
      </c>
      <c r="T72" s="83">
        <f t="shared" ref="T72:T103" si="37">R72*M72</f>
        <v>0</v>
      </c>
      <c r="U72" s="84"/>
      <c r="V72" s="80"/>
      <c r="W72" s="229">
        <f>'11取引基本表'!DF71/'11取引基本表'!$DF$111</f>
        <v>2.7772083391018956E-3</v>
      </c>
      <c r="X72" s="80">
        <f t="shared" ref="X72:X103" ca="1" si="38">V$112*W72</f>
        <v>0</v>
      </c>
      <c r="Y72" s="85">
        <f t="shared" si="17"/>
        <v>1</v>
      </c>
      <c r="Z72" s="80">
        <f t="shared" ca="1" si="18"/>
        <v>0</v>
      </c>
      <c r="AA72" s="80">
        <f ca="1"/>
        <v>0</v>
      </c>
      <c r="AB72" s="80">
        <f t="shared" ref="AB72:AB103" ca="1" si="39">K72*AA72</f>
        <v>0</v>
      </c>
      <c r="AC72" s="83">
        <f t="shared" ref="AC72:AC103" ca="1" si="40">M72*AA72</f>
        <v>0</v>
      </c>
      <c r="AD72" s="81">
        <f t="shared" ref="AD72:AD103" ca="1" si="41">J72+R72+AA72</f>
        <v>0</v>
      </c>
      <c r="AE72" s="80">
        <f t="shared" ref="AE72:AE103" ca="1" si="42">L72+S72+AB72</f>
        <v>0</v>
      </c>
      <c r="AF72" s="83">
        <f t="shared" ref="AF72:AF103" ca="1" si="43">N72+T72+AC72</f>
        <v>0</v>
      </c>
      <c r="AG72" s="81">
        <f>J72*'20就業誘発係数'!$D69</f>
        <v>0</v>
      </c>
      <c r="AH72" s="80">
        <f>R72*'20就業誘発係数'!$D69</f>
        <v>0</v>
      </c>
      <c r="AI72" s="80">
        <f ca="1">AA72*'20就業誘発係数'!$D69</f>
        <v>0</v>
      </c>
      <c r="AJ72" s="83">
        <f t="shared" ca="1" si="31"/>
        <v>0</v>
      </c>
      <c r="AK72" s="81">
        <f>J72*'30雇用誘発係数'!$D69</f>
        <v>0</v>
      </c>
      <c r="AL72" s="80">
        <f>R72*'30雇用誘発係数'!$D69</f>
        <v>0</v>
      </c>
      <c r="AM72" s="80">
        <f ca="1">AA72*'30雇用誘発係数'!$D69</f>
        <v>0</v>
      </c>
      <c r="AN72" s="83">
        <f t="shared" ca="1" si="32"/>
        <v>0</v>
      </c>
      <c r="AO72" s="25" t="s">
        <v>367</v>
      </c>
    </row>
    <row r="73" spans="1:41" x14ac:dyDescent="0.2">
      <c r="A73" s="38" t="s">
        <v>108</v>
      </c>
      <c r="B73" s="39" t="s">
        <v>587</v>
      </c>
      <c r="C73" s="303"/>
      <c r="D73" s="312">
        <v>0</v>
      </c>
      <c r="E73" s="312">
        <v>0</v>
      </c>
      <c r="F73" s="313">
        <f t="shared" ref="F73:F111" si="44">ROUND(IF(C73*D73&lt;0,0,C73*D73),)</f>
        <v>0</v>
      </c>
      <c r="G73" s="313">
        <f t="shared" ref="G73:G111" si="45">ROUND(IF(C73*E73&lt;0,0,C73*E73),)</f>
        <v>0</v>
      </c>
      <c r="H73" s="294">
        <f t="shared" si="33"/>
        <v>0</v>
      </c>
      <c r="I73" s="224">
        <f>1-(-'11取引基本表'!DW72/('11取引基本表'!DN72-'11取引基本表'!DL72))</f>
        <v>0.99798190736077352</v>
      </c>
      <c r="J73" s="86">
        <f t="shared" ref="J73:J111" si="46">H73*I73</f>
        <v>0</v>
      </c>
      <c r="K73" s="230">
        <v>0.45660637699500811</v>
      </c>
      <c r="L73" s="86">
        <f t="shared" si="34"/>
        <v>0</v>
      </c>
      <c r="M73" s="230">
        <v>0.16141988328763271</v>
      </c>
      <c r="N73" s="87">
        <f t="shared" si="35"/>
        <v>0</v>
      </c>
      <c r="O73" s="88">
        <v>0</v>
      </c>
      <c r="P73" s="89">
        <f>1-(-'11取引基本表'!DW72/('11取引基本表'!DN72-'11取引基本表'!DL72))</f>
        <v>0.99798190736077352</v>
      </c>
      <c r="Q73" s="87">
        <f t="shared" ref="Q73:Q111" si="47">O73*P73</f>
        <v>0</v>
      </c>
      <c r="R73" s="87">
        <v>0</v>
      </c>
      <c r="S73" s="86">
        <f t="shared" si="36"/>
        <v>0</v>
      </c>
      <c r="T73" s="90">
        <f t="shared" si="37"/>
        <v>0</v>
      </c>
      <c r="U73" s="91"/>
      <c r="V73" s="87"/>
      <c r="W73" s="230">
        <f>'11取引基本表'!DF72/'11取引基本表'!$DF$111</f>
        <v>7.4151733793558468E-3</v>
      </c>
      <c r="X73" s="87">
        <f t="shared" ca="1" si="38"/>
        <v>0</v>
      </c>
      <c r="Y73" s="92">
        <f t="shared" ref="Y73:Y111" si="48">P73</f>
        <v>0.99798190736077352</v>
      </c>
      <c r="Z73" s="87">
        <f t="shared" ref="Z73:Z111" ca="1" si="49">X73*Y73</f>
        <v>0</v>
      </c>
      <c r="AA73" s="87">
        <f ca="1"/>
        <v>0</v>
      </c>
      <c r="AB73" s="87">
        <f t="shared" ca="1" si="39"/>
        <v>0</v>
      </c>
      <c r="AC73" s="90">
        <f t="shared" ca="1" si="40"/>
        <v>0</v>
      </c>
      <c r="AD73" s="88">
        <f t="shared" ca="1" si="41"/>
        <v>0</v>
      </c>
      <c r="AE73" s="87">
        <f t="shared" ca="1" si="42"/>
        <v>0</v>
      </c>
      <c r="AF73" s="90">
        <f t="shared" ca="1" si="43"/>
        <v>0</v>
      </c>
      <c r="AG73" s="88">
        <f>J73*'20就業誘発係数'!$D70</f>
        <v>0</v>
      </c>
      <c r="AH73" s="87">
        <f>R73*'20就業誘発係数'!$D70</f>
        <v>0</v>
      </c>
      <c r="AI73" s="87">
        <f ca="1">AA73*'20就業誘発係数'!$D70</f>
        <v>0</v>
      </c>
      <c r="AJ73" s="90">
        <f t="shared" ca="1" si="31"/>
        <v>0</v>
      </c>
      <c r="AK73" s="88">
        <f>J73*'30雇用誘発係数'!$D70</f>
        <v>0</v>
      </c>
      <c r="AL73" s="87">
        <f>R73*'30雇用誘発係数'!$D70</f>
        <v>0</v>
      </c>
      <c r="AM73" s="87">
        <f ca="1">AA73*'30雇用誘発係数'!$D70</f>
        <v>0</v>
      </c>
      <c r="AN73" s="90">
        <f t="shared" ca="1" si="32"/>
        <v>0</v>
      </c>
      <c r="AO73" s="25" t="s">
        <v>367</v>
      </c>
    </row>
    <row r="74" spans="1:41" x14ac:dyDescent="0.2">
      <c r="A74" s="34" t="s">
        <v>110</v>
      </c>
      <c r="B74" s="35" t="s">
        <v>588</v>
      </c>
      <c r="C74" s="304"/>
      <c r="D74" s="308">
        <v>0</v>
      </c>
      <c r="E74" s="308">
        <v>0</v>
      </c>
      <c r="F74" s="309">
        <f t="shared" si="44"/>
        <v>0</v>
      </c>
      <c r="G74" s="309">
        <f t="shared" si="45"/>
        <v>0</v>
      </c>
      <c r="H74" s="292">
        <f t="shared" si="33"/>
        <v>0</v>
      </c>
      <c r="I74" s="225">
        <f>1-(-'11取引基本表'!DW73/('11取引基本表'!DN73-'11取引基本表'!DL73))</f>
        <v>1</v>
      </c>
      <c r="J74" s="72">
        <f t="shared" si="46"/>
        <v>0</v>
      </c>
      <c r="K74" s="228">
        <v>0.74008675600277363</v>
      </c>
      <c r="L74" s="72">
        <f t="shared" si="34"/>
        <v>0</v>
      </c>
      <c r="M74" s="228">
        <v>0.50012094238304872</v>
      </c>
      <c r="N74" s="73">
        <f t="shared" si="35"/>
        <v>0</v>
      </c>
      <c r="O74" s="74">
        <v>0</v>
      </c>
      <c r="P74" s="75">
        <f>1-(-'11取引基本表'!DW73/('11取引基本表'!DN73-'11取引基本表'!DL73))</f>
        <v>1</v>
      </c>
      <c r="Q74" s="73">
        <f t="shared" si="47"/>
        <v>0</v>
      </c>
      <c r="R74" s="73">
        <v>0</v>
      </c>
      <c r="S74" s="72">
        <f t="shared" si="36"/>
        <v>0</v>
      </c>
      <c r="T74" s="76">
        <f t="shared" si="37"/>
        <v>0</v>
      </c>
      <c r="U74" s="77"/>
      <c r="V74" s="73"/>
      <c r="W74" s="228">
        <f>'11取引基本表'!DF73/'11取引基本表'!$DF$111</f>
        <v>1.1882484837753798E-3</v>
      </c>
      <c r="X74" s="73">
        <f t="shared" ca="1" si="38"/>
        <v>0</v>
      </c>
      <c r="Y74" s="78">
        <f t="shared" si="48"/>
        <v>1</v>
      </c>
      <c r="Z74" s="73">
        <f t="shared" ca="1" si="49"/>
        <v>0</v>
      </c>
      <c r="AA74" s="73">
        <f ca="1"/>
        <v>0</v>
      </c>
      <c r="AB74" s="73">
        <f t="shared" ca="1" si="39"/>
        <v>0</v>
      </c>
      <c r="AC74" s="76">
        <f t="shared" ca="1" si="40"/>
        <v>0</v>
      </c>
      <c r="AD74" s="74">
        <f t="shared" ca="1" si="41"/>
        <v>0</v>
      </c>
      <c r="AE74" s="73">
        <f t="shared" ca="1" si="42"/>
        <v>0</v>
      </c>
      <c r="AF74" s="76">
        <f t="shared" ca="1" si="43"/>
        <v>0</v>
      </c>
      <c r="AG74" s="74">
        <f>J74*'20就業誘発係数'!$D71</f>
        <v>0</v>
      </c>
      <c r="AH74" s="73">
        <f>R74*'20就業誘発係数'!$D71</f>
        <v>0</v>
      </c>
      <c r="AI74" s="73">
        <f ca="1">AA74*'20就業誘発係数'!$D71</f>
        <v>0</v>
      </c>
      <c r="AJ74" s="76">
        <f t="shared" ca="1" si="31"/>
        <v>0</v>
      </c>
      <c r="AK74" s="74">
        <f>J74*'30雇用誘発係数'!$D71</f>
        <v>0</v>
      </c>
      <c r="AL74" s="73">
        <f>R74*'30雇用誘発係数'!$D71</f>
        <v>0</v>
      </c>
      <c r="AM74" s="73">
        <f ca="1">AA74*'30雇用誘発係数'!$D71</f>
        <v>0</v>
      </c>
      <c r="AN74" s="76">
        <f t="shared" ca="1" si="32"/>
        <v>0</v>
      </c>
      <c r="AO74" s="25" t="s">
        <v>367</v>
      </c>
    </row>
    <row r="75" spans="1:41" x14ac:dyDescent="0.2">
      <c r="A75" s="34" t="s">
        <v>112</v>
      </c>
      <c r="B75" s="35" t="s">
        <v>589</v>
      </c>
      <c r="C75" s="304"/>
      <c r="D75" s="308">
        <v>-33.288021999999998</v>
      </c>
      <c r="E75" s="308">
        <v>0</v>
      </c>
      <c r="F75" s="309">
        <f t="shared" si="44"/>
        <v>0</v>
      </c>
      <c r="G75" s="309">
        <f t="shared" si="45"/>
        <v>0</v>
      </c>
      <c r="H75" s="315">
        <f>C75-G75+F112</f>
        <v>0</v>
      </c>
      <c r="I75" s="225">
        <f>1-(-'11取引基本表'!DW74/('11取引基本表'!DN74-'11取引基本表'!DL74))</f>
        <v>0.74473451545033909</v>
      </c>
      <c r="J75" s="72">
        <f t="shared" si="46"/>
        <v>0</v>
      </c>
      <c r="K75" s="228">
        <v>0.6957107680155401</v>
      </c>
      <c r="L75" s="72">
        <f t="shared" si="34"/>
        <v>0</v>
      </c>
      <c r="M75" s="228">
        <v>0.41240060773859183</v>
      </c>
      <c r="N75" s="73">
        <f t="shared" si="35"/>
        <v>0</v>
      </c>
      <c r="O75" s="74">
        <v>0</v>
      </c>
      <c r="P75" s="75">
        <f>1-(-'11取引基本表'!DW74/('11取引基本表'!DN74-'11取引基本表'!DL74))</f>
        <v>0.74473451545033909</v>
      </c>
      <c r="Q75" s="73">
        <f t="shared" si="47"/>
        <v>0</v>
      </c>
      <c r="R75" s="73">
        <v>0</v>
      </c>
      <c r="S75" s="72">
        <f t="shared" si="36"/>
        <v>0</v>
      </c>
      <c r="T75" s="76">
        <f t="shared" si="37"/>
        <v>0</v>
      </c>
      <c r="U75" s="77"/>
      <c r="V75" s="73"/>
      <c r="W75" s="228">
        <f>'11取引基本表'!DF74/'11取引基本表'!$DF$111</f>
        <v>0.19287543890712691</v>
      </c>
      <c r="X75" s="73">
        <f t="shared" ca="1" si="38"/>
        <v>0</v>
      </c>
      <c r="Y75" s="78">
        <f t="shared" si="48"/>
        <v>0.74473451545033909</v>
      </c>
      <c r="Z75" s="73">
        <f t="shared" ca="1" si="49"/>
        <v>0</v>
      </c>
      <c r="AA75" s="73">
        <f ca="1"/>
        <v>0</v>
      </c>
      <c r="AB75" s="73">
        <f t="shared" ca="1" si="39"/>
        <v>0</v>
      </c>
      <c r="AC75" s="76">
        <f t="shared" ca="1" si="40"/>
        <v>0</v>
      </c>
      <c r="AD75" s="74">
        <f t="shared" ca="1" si="41"/>
        <v>0</v>
      </c>
      <c r="AE75" s="73">
        <f t="shared" ca="1" si="42"/>
        <v>0</v>
      </c>
      <c r="AF75" s="76">
        <f t="shared" ca="1" si="43"/>
        <v>0</v>
      </c>
      <c r="AG75" s="74">
        <f>J75*'20就業誘発係数'!$D72</f>
        <v>0</v>
      </c>
      <c r="AH75" s="73">
        <f>R75*'20就業誘発係数'!$D72</f>
        <v>0</v>
      </c>
      <c r="AI75" s="73">
        <f ca="1">AA75*'20就業誘発係数'!$D72</f>
        <v>0</v>
      </c>
      <c r="AJ75" s="76">
        <f t="shared" ca="1" si="31"/>
        <v>0</v>
      </c>
      <c r="AK75" s="74">
        <f>J75*'30雇用誘発係数'!$D72</f>
        <v>0</v>
      </c>
      <c r="AL75" s="73">
        <f>R75*'30雇用誘発係数'!$D72</f>
        <v>0</v>
      </c>
      <c r="AM75" s="73">
        <f ca="1">AA75*'30雇用誘発係数'!$D72</f>
        <v>0</v>
      </c>
      <c r="AN75" s="76">
        <f t="shared" ca="1" si="32"/>
        <v>0</v>
      </c>
      <c r="AO75" s="25" t="s">
        <v>368</v>
      </c>
    </row>
    <row r="76" spans="1:41" x14ac:dyDescent="0.2">
      <c r="A76" s="34" t="s">
        <v>114</v>
      </c>
      <c r="B76" s="35" t="s">
        <v>590</v>
      </c>
      <c r="C76" s="304"/>
      <c r="D76" s="308">
        <v>0</v>
      </c>
      <c r="E76" s="308">
        <v>0</v>
      </c>
      <c r="F76" s="309">
        <f t="shared" si="44"/>
        <v>0</v>
      </c>
      <c r="G76" s="309">
        <f t="shared" si="45"/>
        <v>0</v>
      </c>
      <c r="H76" s="314">
        <f t="shared" si="33"/>
        <v>0</v>
      </c>
      <c r="I76" s="225">
        <f>1-(-'11取引基本表'!DW75/('11取引基本表'!DN75-'11取引基本表'!DL75))</f>
        <v>0.81603917678636395</v>
      </c>
      <c r="J76" s="72">
        <f t="shared" si="46"/>
        <v>0</v>
      </c>
      <c r="K76" s="228">
        <v>0.68488472899243635</v>
      </c>
      <c r="L76" s="72">
        <f t="shared" si="34"/>
        <v>0</v>
      </c>
      <c r="M76" s="228">
        <v>0.32349078299149159</v>
      </c>
      <c r="N76" s="73">
        <f t="shared" si="35"/>
        <v>0</v>
      </c>
      <c r="O76" s="74">
        <v>0</v>
      </c>
      <c r="P76" s="75">
        <f>1-(-'11取引基本表'!DW75/('11取引基本表'!DN75-'11取引基本表'!DL75))</f>
        <v>0.81603917678636395</v>
      </c>
      <c r="Q76" s="73">
        <f t="shared" si="47"/>
        <v>0</v>
      </c>
      <c r="R76" s="73">
        <v>0</v>
      </c>
      <c r="S76" s="72">
        <f t="shared" si="36"/>
        <v>0</v>
      </c>
      <c r="T76" s="76">
        <f t="shared" si="37"/>
        <v>0</v>
      </c>
      <c r="U76" s="77"/>
      <c r="V76" s="73"/>
      <c r="W76" s="228">
        <f>'11取引基本表'!DF75/'11取引基本表'!$DF$111</f>
        <v>4.6482272609442807E-2</v>
      </c>
      <c r="X76" s="73">
        <f t="shared" ca="1" si="38"/>
        <v>0</v>
      </c>
      <c r="Y76" s="78">
        <f t="shared" si="48"/>
        <v>0.81603917678636395</v>
      </c>
      <c r="Z76" s="73">
        <f t="shared" ca="1" si="49"/>
        <v>0</v>
      </c>
      <c r="AA76" s="73">
        <f ca="1"/>
        <v>0</v>
      </c>
      <c r="AB76" s="73">
        <f t="shared" ca="1" si="39"/>
        <v>0</v>
      </c>
      <c r="AC76" s="76">
        <f t="shared" ca="1" si="40"/>
        <v>0</v>
      </c>
      <c r="AD76" s="74">
        <f t="shared" ca="1" si="41"/>
        <v>0</v>
      </c>
      <c r="AE76" s="73">
        <f t="shared" ca="1" si="42"/>
        <v>0</v>
      </c>
      <c r="AF76" s="76">
        <f t="shared" ca="1" si="43"/>
        <v>0</v>
      </c>
      <c r="AG76" s="74">
        <f>J76*'20就業誘発係数'!$D73</f>
        <v>0</v>
      </c>
      <c r="AH76" s="73">
        <f>R76*'20就業誘発係数'!$D73</f>
        <v>0</v>
      </c>
      <c r="AI76" s="73">
        <f ca="1">AA76*'20就業誘発係数'!$D73</f>
        <v>0</v>
      </c>
      <c r="AJ76" s="76">
        <f t="shared" ca="1" si="31"/>
        <v>0</v>
      </c>
      <c r="AK76" s="74">
        <f>J76*'30雇用誘発係数'!$D73</f>
        <v>0</v>
      </c>
      <c r="AL76" s="73">
        <f>R76*'30雇用誘発係数'!$D73</f>
        <v>0</v>
      </c>
      <c r="AM76" s="73">
        <f ca="1">AA76*'30雇用誘発係数'!$D73</f>
        <v>0</v>
      </c>
      <c r="AN76" s="76">
        <f t="shared" ca="1" si="32"/>
        <v>0</v>
      </c>
      <c r="AO76" s="25" t="s">
        <v>369</v>
      </c>
    </row>
    <row r="77" spans="1:41" x14ac:dyDescent="0.2">
      <c r="A77" s="36" t="s">
        <v>116</v>
      </c>
      <c r="B77" s="37" t="s">
        <v>131</v>
      </c>
      <c r="C77" s="305"/>
      <c r="D77" s="310">
        <v>0</v>
      </c>
      <c r="E77" s="310">
        <v>0</v>
      </c>
      <c r="F77" s="311">
        <f t="shared" si="44"/>
        <v>0</v>
      </c>
      <c r="G77" s="311">
        <f t="shared" si="45"/>
        <v>0</v>
      </c>
      <c r="H77" s="293">
        <f t="shared" si="33"/>
        <v>0</v>
      </c>
      <c r="I77" s="226">
        <f>1-(-'11取引基本表'!DW76/('11取引基本表'!DN76-'11取引基本表'!DL76))</f>
        <v>0.90315824711531423</v>
      </c>
      <c r="J77" s="79">
        <f t="shared" si="46"/>
        <v>0</v>
      </c>
      <c r="K77" s="229">
        <v>0.65891884451261484</v>
      </c>
      <c r="L77" s="79">
        <f t="shared" si="34"/>
        <v>0</v>
      </c>
      <c r="M77" s="229">
        <v>0.1555048647845533</v>
      </c>
      <c r="N77" s="80">
        <f t="shared" si="35"/>
        <v>0</v>
      </c>
      <c r="O77" s="81">
        <v>0</v>
      </c>
      <c r="P77" s="82">
        <f>1-(-'11取引基本表'!DW76/('11取引基本表'!DN76-'11取引基本表'!DL76))</f>
        <v>0.90315824711531423</v>
      </c>
      <c r="Q77" s="80">
        <f t="shared" si="47"/>
        <v>0</v>
      </c>
      <c r="R77" s="80">
        <v>0</v>
      </c>
      <c r="S77" s="79">
        <f t="shared" si="36"/>
        <v>0</v>
      </c>
      <c r="T77" s="83">
        <f t="shared" si="37"/>
        <v>0</v>
      </c>
      <c r="U77" s="84"/>
      <c r="V77" s="80"/>
      <c r="W77" s="229">
        <f>'11取引基本表'!DF76/'11取引基本表'!$DF$111</f>
        <v>1.3568479782233868E-3</v>
      </c>
      <c r="X77" s="80">
        <f t="shared" ca="1" si="38"/>
        <v>0</v>
      </c>
      <c r="Y77" s="85">
        <f t="shared" si="48"/>
        <v>0.90315824711531423</v>
      </c>
      <c r="Z77" s="80">
        <f t="shared" ca="1" si="49"/>
        <v>0</v>
      </c>
      <c r="AA77" s="80">
        <f ca="1"/>
        <v>0</v>
      </c>
      <c r="AB77" s="80">
        <f t="shared" ca="1" si="39"/>
        <v>0</v>
      </c>
      <c r="AC77" s="83">
        <f t="shared" ca="1" si="40"/>
        <v>0</v>
      </c>
      <c r="AD77" s="81">
        <f t="shared" ca="1" si="41"/>
        <v>0</v>
      </c>
      <c r="AE77" s="80">
        <f t="shared" ca="1" si="42"/>
        <v>0</v>
      </c>
      <c r="AF77" s="83">
        <f t="shared" ca="1" si="43"/>
        <v>0</v>
      </c>
      <c r="AG77" s="81">
        <f>J77*'20就業誘発係数'!$D74</f>
        <v>0</v>
      </c>
      <c r="AH77" s="80">
        <f>R77*'20就業誘発係数'!$D74</f>
        <v>0</v>
      </c>
      <c r="AI77" s="80">
        <f ca="1">AA77*'20就業誘発係数'!$D74</f>
        <v>0</v>
      </c>
      <c r="AJ77" s="83">
        <f t="shared" ca="1" si="31"/>
        <v>0</v>
      </c>
      <c r="AK77" s="81">
        <f>J77*'30雇用誘発係数'!$D74</f>
        <v>0</v>
      </c>
      <c r="AL77" s="80">
        <f>R77*'30雇用誘発係数'!$D74</f>
        <v>0</v>
      </c>
      <c r="AM77" s="80">
        <f ca="1">AA77*'30雇用誘発係数'!$D74</f>
        <v>0</v>
      </c>
      <c r="AN77" s="83">
        <f t="shared" ca="1" si="32"/>
        <v>0</v>
      </c>
      <c r="AO77" s="25" t="s">
        <v>369</v>
      </c>
    </row>
    <row r="78" spans="1:41" x14ac:dyDescent="0.2">
      <c r="A78" s="38" t="s">
        <v>118</v>
      </c>
      <c r="B78" s="39" t="s">
        <v>591</v>
      </c>
      <c r="C78" s="303"/>
      <c r="D78" s="312">
        <v>0</v>
      </c>
      <c r="E78" s="312">
        <v>0</v>
      </c>
      <c r="F78" s="313">
        <f t="shared" si="44"/>
        <v>0</v>
      </c>
      <c r="G78" s="313">
        <f t="shared" si="45"/>
        <v>0</v>
      </c>
      <c r="H78" s="294">
        <f t="shared" si="33"/>
        <v>0</v>
      </c>
      <c r="I78" s="224">
        <f>1-(-'11取引基本表'!DW77/('11取引基本表'!DN77-'11取引基本表'!DL77))</f>
        <v>1</v>
      </c>
      <c r="J78" s="86">
        <f t="shared" si="46"/>
        <v>0</v>
      </c>
      <c r="K78" s="230">
        <v>0.73077729057358742</v>
      </c>
      <c r="L78" s="86">
        <f t="shared" si="34"/>
        <v>0</v>
      </c>
      <c r="M78" s="230">
        <v>0.1742271179873239</v>
      </c>
      <c r="N78" s="87">
        <f t="shared" si="35"/>
        <v>0</v>
      </c>
      <c r="O78" s="88">
        <v>0</v>
      </c>
      <c r="P78" s="89">
        <f>1-(-'11取引基本表'!DW77/('11取引基本表'!DN77-'11取引基本表'!DL77))</f>
        <v>1</v>
      </c>
      <c r="Q78" s="87">
        <f t="shared" si="47"/>
        <v>0</v>
      </c>
      <c r="R78" s="87">
        <v>0</v>
      </c>
      <c r="S78" s="86">
        <f t="shared" si="36"/>
        <v>0</v>
      </c>
      <c r="T78" s="90">
        <f t="shared" si="37"/>
        <v>0</v>
      </c>
      <c r="U78" s="91"/>
      <c r="V78" s="87"/>
      <c r="W78" s="230">
        <f>'11取引基本表'!DF77/'11取引基本表'!$DF$111</f>
        <v>4.1486814196701874E-2</v>
      </c>
      <c r="X78" s="87">
        <f t="shared" ca="1" si="38"/>
        <v>0</v>
      </c>
      <c r="Y78" s="92">
        <f t="shared" si="48"/>
        <v>1</v>
      </c>
      <c r="Z78" s="87">
        <f t="shared" ca="1" si="49"/>
        <v>0</v>
      </c>
      <c r="AA78" s="87">
        <f ca="1"/>
        <v>0</v>
      </c>
      <c r="AB78" s="87">
        <f t="shared" ca="1" si="39"/>
        <v>0</v>
      </c>
      <c r="AC78" s="90">
        <f t="shared" ca="1" si="40"/>
        <v>0</v>
      </c>
      <c r="AD78" s="88">
        <f t="shared" ca="1" si="41"/>
        <v>0</v>
      </c>
      <c r="AE78" s="87">
        <f t="shared" ca="1" si="42"/>
        <v>0</v>
      </c>
      <c r="AF78" s="90">
        <f t="shared" ca="1" si="43"/>
        <v>0</v>
      </c>
      <c r="AG78" s="88">
        <f>J78*'20就業誘発係数'!$D75</f>
        <v>0</v>
      </c>
      <c r="AH78" s="87">
        <f>R78*'20就業誘発係数'!$D75</f>
        <v>0</v>
      </c>
      <c r="AI78" s="87">
        <f ca="1">AA78*'20就業誘発係数'!$D75</f>
        <v>0</v>
      </c>
      <c r="AJ78" s="90">
        <f t="shared" ca="1" si="31"/>
        <v>0</v>
      </c>
      <c r="AK78" s="88">
        <f>J78*'30雇用誘発係数'!$D75</f>
        <v>0</v>
      </c>
      <c r="AL78" s="87">
        <f>R78*'30雇用誘発係数'!$D75</f>
        <v>0</v>
      </c>
      <c r="AM78" s="87">
        <f ca="1">AA78*'30雇用誘発係数'!$D75</f>
        <v>0</v>
      </c>
      <c r="AN78" s="90">
        <f t="shared" ca="1" si="32"/>
        <v>0</v>
      </c>
      <c r="AO78" s="25" t="s">
        <v>369</v>
      </c>
    </row>
    <row r="79" spans="1:41" x14ac:dyDescent="0.2">
      <c r="A79" s="34" t="s">
        <v>120</v>
      </c>
      <c r="B79" s="35" t="s">
        <v>592</v>
      </c>
      <c r="C79" s="304"/>
      <c r="D79" s="308">
        <v>0</v>
      </c>
      <c r="E79" s="308">
        <v>0</v>
      </c>
      <c r="F79" s="309">
        <f t="shared" si="44"/>
        <v>0</v>
      </c>
      <c r="G79" s="309">
        <f t="shared" si="45"/>
        <v>0</v>
      </c>
      <c r="H79" s="292">
        <f t="shared" si="33"/>
        <v>0</v>
      </c>
      <c r="I79" s="225">
        <f>1-(-'11取引基本表'!DW78/('11取引基本表'!DN78-'11取引基本表'!DL78))</f>
        <v>1</v>
      </c>
      <c r="J79" s="72">
        <f t="shared" si="46"/>
        <v>0</v>
      </c>
      <c r="K79" s="228">
        <v>0.85951840159534643</v>
      </c>
      <c r="L79" s="72">
        <f t="shared" si="34"/>
        <v>0</v>
      </c>
      <c r="M79" s="228">
        <v>0</v>
      </c>
      <c r="N79" s="73">
        <f t="shared" si="35"/>
        <v>0</v>
      </c>
      <c r="O79" s="74">
        <v>0</v>
      </c>
      <c r="P79" s="75">
        <f>1-(-'11取引基本表'!DW78/('11取引基本表'!DN78-'11取引基本表'!DL78))</f>
        <v>1</v>
      </c>
      <c r="Q79" s="73">
        <f t="shared" si="47"/>
        <v>0</v>
      </c>
      <c r="R79" s="73">
        <v>0</v>
      </c>
      <c r="S79" s="72">
        <f t="shared" si="36"/>
        <v>0</v>
      </c>
      <c r="T79" s="76">
        <f t="shared" si="37"/>
        <v>0</v>
      </c>
      <c r="U79" s="77"/>
      <c r="V79" s="73"/>
      <c r="W79" s="228">
        <f>'11取引基本表'!DF78/'11取引基本表'!$DF$111</f>
        <v>0.15466826282952184</v>
      </c>
      <c r="X79" s="73">
        <f t="shared" ca="1" si="38"/>
        <v>0</v>
      </c>
      <c r="Y79" s="78">
        <f t="shared" si="48"/>
        <v>1</v>
      </c>
      <c r="Z79" s="73">
        <f t="shared" ca="1" si="49"/>
        <v>0</v>
      </c>
      <c r="AA79" s="73">
        <f ca="1"/>
        <v>0</v>
      </c>
      <c r="AB79" s="73">
        <f t="shared" ca="1" si="39"/>
        <v>0</v>
      </c>
      <c r="AC79" s="76">
        <f t="shared" ca="1" si="40"/>
        <v>0</v>
      </c>
      <c r="AD79" s="74">
        <f t="shared" ca="1" si="41"/>
        <v>0</v>
      </c>
      <c r="AE79" s="73">
        <f t="shared" ca="1" si="42"/>
        <v>0</v>
      </c>
      <c r="AF79" s="76">
        <f t="shared" ca="1" si="43"/>
        <v>0</v>
      </c>
      <c r="AG79" s="74">
        <f>J79*'20就業誘発係数'!$D76</f>
        <v>0</v>
      </c>
      <c r="AH79" s="73">
        <f>R79*'20就業誘発係数'!$D76</f>
        <v>0</v>
      </c>
      <c r="AI79" s="73">
        <f ca="1">AA79*'20就業誘発係数'!$D76</f>
        <v>0</v>
      </c>
      <c r="AJ79" s="76">
        <f t="shared" ca="1" si="31"/>
        <v>0</v>
      </c>
      <c r="AK79" s="74">
        <f>J79*'30雇用誘発係数'!$D76</f>
        <v>0</v>
      </c>
      <c r="AL79" s="73">
        <f>R79*'30雇用誘発係数'!$D76</f>
        <v>0</v>
      </c>
      <c r="AM79" s="73">
        <f ca="1">AA79*'30雇用誘発係数'!$D76</f>
        <v>0</v>
      </c>
      <c r="AN79" s="76">
        <f t="shared" ca="1" si="32"/>
        <v>0</v>
      </c>
      <c r="AO79" s="25" t="s">
        <v>369</v>
      </c>
    </row>
    <row r="80" spans="1:41" x14ac:dyDescent="0.2">
      <c r="A80" s="34" t="s">
        <v>122</v>
      </c>
      <c r="B80" s="35" t="s">
        <v>593</v>
      </c>
      <c r="C80" s="304"/>
      <c r="D80" s="308">
        <v>0</v>
      </c>
      <c r="E80" s="308">
        <v>-1.6018999999999999E-2</v>
      </c>
      <c r="F80" s="309">
        <f t="shared" si="44"/>
        <v>0</v>
      </c>
      <c r="G80" s="309">
        <f t="shared" si="45"/>
        <v>0</v>
      </c>
      <c r="H80" s="292">
        <f>C80-F80+E80/SUM($E$80:$E$85)*$G$112</f>
        <v>0</v>
      </c>
      <c r="I80" s="225">
        <f>1-(-'11取引基本表'!DW79/('11取引基本表'!DN79-'11取引基本表'!DL79))</f>
        <v>0.5562683402231885</v>
      </c>
      <c r="J80" s="72">
        <f t="shared" si="46"/>
        <v>0</v>
      </c>
      <c r="K80" s="228">
        <v>0.70296774383684779</v>
      </c>
      <c r="L80" s="72">
        <f t="shared" si="34"/>
        <v>0</v>
      </c>
      <c r="M80" s="228">
        <v>0.24560511618997097</v>
      </c>
      <c r="N80" s="73">
        <f t="shared" si="35"/>
        <v>0</v>
      </c>
      <c r="O80" s="74">
        <v>0</v>
      </c>
      <c r="P80" s="75">
        <f>1-(-'11取引基本表'!DW79/('11取引基本表'!DN79-'11取引基本表'!DL79))</f>
        <v>0.5562683402231885</v>
      </c>
      <c r="Q80" s="73">
        <f t="shared" si="47"/>
        <v>0</v>
      </c>
      <c r="R80" s="73">
        <v>0</v>
      </c>
      <c r="S80" s="72">
        <f t="shared" si="36"/>
        <v>0</v>
      </c>
      <c r="T80" s="76">
        <f t="shared" si="37"/>
        <v>0</v>
      </c>
      <c r="U80" s="77"/>
      <c r="V80" s="73"/>
      <c r="W80" s="228">
        <f>'11取引基本表'!DF79/'11取引基本表'!$DF$111</f>
        <v>1.0047856128431404E-2</v>
      </c>
      <c r="X80" s="73">
        <f t="shared" ca="1" si="38"/>
        <v>0</v>
      </c>
      <c r="Y80" s="78">
        <f t="shared" si="48"/>
        <v>0.5562683402231885</v>
      </c>
      <c r="Z80" s="73">
        <f t="shared" ca="1" si="49"/>
        <v>0</v>
      </c>
      <c r="AA80" s="73">
        <f ca="1"/>
        <v>0</v>
      </c>
      <c r="AB80" s="73">
        <f t="shared" ca="1" si="39"/>
        <v>0</v>
      </c>
      <c r="AC80" s="76">
        <f t="shared" ca="1" si="40"/>
        <v>0</v>
      </c>
      <c r="AD80" s="74">
        <f t="shared" ca="1" si="41"/>
        <v>0</v>
      </c>
      <c r="AE80" s="73">
        <f t="shared" ca="1" si="42"/>
        <v>0</v>
      </c>
      <c r="AF80" s="76">
        <f t="shared" ca="1" si="43"/>
        <v>0</v>
      </c>
      <c r="AG80" s="74">
        <f>J80*'20就業誘発係数'!$D77</f>
        <v>0</v>
      </c>
      <c r="AH80" s="73">
        <f>R80*'20就業誘発係数'!$D77</f>
        <v>0</v>
      </c>
      <c r="AI80" s="73">
        <f ca="1">AA80*'20就業誘発係数'!$D77</f>
        <v>0</v>
      </c>
      <c r="AJ80" s="76">
        <f t="shared" ca="1" si="31"/>
        <v>0</v>
      </c>
      <c r="AK80" s="74">
        <f>J80*'30雇用誘発係数'!$D77</f>
        <v>0</v>
      </c>
      <c r="AL80" s="73">
        <f>R80*'30雇用誘発係数'!$D77</f>
        <v>0</v>
      </c>
      <c r="AM80" s="73">
        <f ca="1">AA80*'30雇用誘発係数'!$D77</f>
        <v>0</v>
      </c>
      <c r="AN80" s="76">
        <f t="shared" ca="1" si="32"/>
        <v>0</v>
      </c>
      <c r="AO80" s="25" t="s">
        <v>370</v>
      </c>
    </row>
    <row r="81" spans="1:41" x14ac:dyDescent="0.2">
      <c r="A81" s="34" t="s">
        <v>124</v>
      </c>
      <c r="B81" s="35" t="s">
        <v>594</v>
      </c>
      <c r="C81" s="304"/>
      <c r="D81" s="308">
        <v>0</v>
      </c>
      <c r="E81" s="308">
        <v>-1.439093</v>
      </c>
      <c r="F81" s="309">
        <f t="shared" si="44"/>
        <v>0</v>
      </c>
      <c r="G81" s="309">
        <f t="shared" si="45"/>
        <v>0</v>
      </c>
      <c r="H81" s="292">
        <f t="shared" ref="H81:H85" si="50">C81-F81+E81/SUM($E$80:$E$85)*$G$112</f>
        <v>0</v>
      </c>
      <c r="I81" s="225">
        <f>1-(-'11取引基本表'!DW80/('11取引基本表'!DN80-'11取引基本表'!DL80))</f>
        <v>0.90983875926259661</v>
      </c>
      <c r="J81" s="72">
        <f t="shared" si="46"/>
        <v>0</v>
      </c>
      <c r="K81" s="228">
        <v>0.74641193827300112</v>
      </c>
      <c r="L81" s="72">
        <f t="shared" si="34"/>
        <v>0</v>
      </c>
      <c r="M81" s="228">
        <v>0.55509062683129939</v>
      </c>
      <c r="N81" s="73">
        <f t="shared" si="35"/>
        <v>0</v>
      </c>
      <c r="O81" s="74">
        <v>0</v>
      </c>
      <c r="P81" s="75">
        <f>1-(-'11取引基本表'!DW80/('11取引基本表'!DN80-'11取引基本表'!DL80))</f>
        <v>0.90983875926259661</v>
      </c>
      <c r="Q81" s="73">
        <f t="shared" si="47"/>
        <v>0</v>
      </c>
      <c r="R81" s="73">
        <v>0</v>
      </c>
      <c r="S81" s="72">
        <f t="shared" si="36"/>
        <v>0</v>
      </c>
      <c r="T81" s="76">
        <f t="shared" si="37"/>
        <v>0</v>
      </c>
      <c r="U81" s="77"/>
      <c r="V81" s="73"/>
      <c r="W81" s="228">
        <f>'11取引基本表'!DF80/'11取引基本表'!$DF$111</f>
        <v>2.0333082597730399E-2</v>
      </c>
      <c r="X81" s="73">
        <f t="shared" ca="1" si="38"/>
        <v>0</v>
      </c>
      <c r="Y81" s="78">
        <f t="shared" si="48"/>
        <v>0.90983875926259661</v>
      </c>
      <c r="Z81" s="73">
        <f t="shared" ca="1" si="49"/>
        <v>0</v>
      </c>
      <c r="AA81" s="73">
        <f ca="1"/>
        <v>0</v>
      </c>
      <c r="AB81" s="73">
        <f t="shared" ca="1" si="39"/>
        <v>0</v>
      </c>
      <c r="AC81" s="76">
        <f t="shared" ca="1" si="40"/>
        <v>0</v>
      </c>
      <c r="AD81" s="74">
        <f t="shared" ca="1" si="41"/>
        <v>0</v>
      </c>
      <c r="AE81" s="73">
        <f t="shared" ca="1" si="42"/>
        <v>0</v>
      </c>
      <c r="AF81" s="76">
        <f t="shared" ca="1" si="43"/>
        <v>0</v>
      </c>
      <c r="AG81" s="74">
        <f>J81*'20就業誘発係数'!$D78</f>
        <v>0</v>
      </c>
      <c r="AH81" s="73">
        <f>R81*'20就業誘発係数'!$D78</f>
        <v>0</v>
      </c>
      <c r="AI81" s="73">
        <f ca="1">AA81*'20就業誘発係数'!$D78</f>
        <v>0</v>
      </c>
      <c r="AJ81" s="76">
        <f t="shared" ca="1" si="31"/>
        <v>0</v>
      </c>
      <c r="AK81" s="74">
        <f>J81*'30雇用誘発係数'!$D78</f>
        <v>0</v>
      </c>
      <c r="AL81" s="73">
        <f>R81*'30雇用誘発係数'!$D78</f>
        <v>0</v>
      </c>
      <c r="AM81" s="73">
        <f ca="1">AA81*'30雇用誘発係数'!$D78</f>
        <v>0</v>
      </c>
      <c r="AN81" s="76">
        <f t="shared" ca="1" si="32"/>
        <v>0</v>
      </c>
      <c r="AO81" s="25" t="s">
        <v>370</v>
      </c>
    </row>
    <row r="82" spans="1:41" x14ac:dyDescent="0.2">
      <c r="A82" s="36" t="s">
        <v>126</v>
      </c>
      <c r="B82" s="37" t="s">
        <v>595</v>
      </c>
      <c r="C82" s="305"/>
      <c r="D82" s="310">
        <v>0</v>
      </c>
      <c r="E82" s="310">
        <v>-0.248226</v>
      </c>
      <c r="F82" s="311">
        <f t="shared" si="44"/>
        <v>0</v>
      </c>
      <c r="G82" s="317">
        <f t="shared" si="45"/>
        <v>0</v>
      </c>
      <c r="H82" s="318">
        <f t="shared" si="50"/>
        <v>0</v>
      </c>
      <c r="I82" s="226">
        <f>1-(-'11取引基本表'!DW81/('11取引基本表'!DN81-'11取引基本表'!DL81))</f>
        <v>0.37898621962366985</v>
      </c>
      <c r="J82" s="79">
        <f t="shared" si="46"/>
        <v>0</v>
      </c>
      <c r="K82" s="229">
        <v>0.29900801827791396</v>
      </c>
      <c r="L82" s="79">
        <f t="shared" si="34"/>
        <v>0</v>
      </c>
      <c r="M82" s="229">
        <v>0.13713858100340542</v>
      </c>
      <c r="N82" s="80">
        <f t="shared" si="35"/>
        <v>0</v>
      </c>
      <c r="O82" s="81">
        <v>0</v>
      </c>
      <c r="P82" s="82">
        <f>1-(-'11取引基本表'!DW81/('11取引基本表'!DN81-'11取引基本表'!DL81))</f>
        <v>0.37898621962366985</v>
      </c>
      <c r="Q82" s="80">
        <f t="shared" si="47"/>
        <v>0</v>
      </c>
      <c r="R82" s="80">
        <v>0</v>
      </c>
      <c r="S82" s="79">
        <f t="shared" si="36"/>
        <v>0</v>
      </c>
      <c r="T82" s="83">
        <f t="shared" si="37"/>
        <v>0</v>
      </c>
      <c r="U82" s="84"/>
      <c r="V82" s="80"/>
      <c r="W82" s="229">
        <f>'11取引基本表'!DF81/'11取引基本表'!$DF$111</f>
        <v>9.813608000423964E-4</v>
      </c>
      <c r="X82" s="80">
        <f t="shared" ca="1" si="38"/>
        <v>0</v>
      </c>
      <c r="Y82" s="85">
        <f t="shared" si="48"/>
        <v>0.37898621962366985</v>
      </c>
      <c r="Z82" s="80">
        <f t="shared" ca="1" si="49"/>
        <v>0</v>
      </c>
      <c r="AA82" s="80">
        <f ca="1"/>
        <v>0</v>
      </c>
      <c r="AB82" s="80">
        <f t="shared" ca="1" si="39"/>
        <v>0</v>
      </c>
      <c r="AC82" s="83">
        <f t="shared" ca="1" si="40"/>
        <v>0</v>
      </c>
      <c r="AD82" s="81">
        <f t="shared" ca="1" si="41"/>
        <v>0</v>
      </c>
      <c r="AE82" s="80">
        <f t="shared" ca="1" si="42"/>
        <v>0</v>
      </c>
      <c r="AF82" s="83">
        <f t="shared" ca="1" si="43"/>
        <v>0</v>
      </c>
      <c r="AG82" s="81">
        <f>J82*'20就業誘発係数'!$D79</f>
        <v>0</v>
      </c>
      <c r="AH82" s="80">
        <f>R82*'20就業誘発係数'!$D79</f>
        <v>0</v>
      </c>
      <c r="AI82" s="80">
        <f ca="1">AA82*'20就業誘発係数'!$D79</f>
        <v>0</v>
      </c>
      <c r="AJ82" s="83">
        <f t="shared" ca="1" si="31"/>
        <v>0</v>
      </c>
      <c r="AK82" s="81">
        <f>J82*'30雇用誘発係数'!$D79</f>
        <v>0</v>
      </c>
      <c r="AL82" s="80">
        <f>R82*'30雇用誘発係数'!$D79</f>
        <v>0</v>
      </c>
      <c r="AM82" s="80">
        <f ca="1">AA82*'30雇用誘発係数'!$D79</f>
        <v>0</v>
      </c>
      <c r="AN82" s="83">
        <f t="shared" ca="1" si="32"/>
        <v>0</v>
      </c>
      <c r="AO82" s="25" t="s">
        <v>370</v>
      </c>
    </row>
    <row r="83" spans="1:41" x14ac:dyDescent="0.2">
      <c r="A83" s="38" t="s">
        <v>128</v>
      </c>
      <c r="B83" s="39" t="s">
        <v>596</v>
      </c>
      <c r="C83" s="303"/>
      <c r="D83" s="312">
        <v>0</v>
      </c>
      <c r="E83" s="312">
        <v>-9.5630000000000003E-3</v>
      </c>
      <c r="F83" s="313">
        <f t="shared" si="44"/>
        <v>0</v>
      </c>
      <c r="G83" s="316">
        <f t="shared" si="45"/>
        <v>0</v>
      </c>
      <c r="H83" s="314">
        <f t="shared" si="50"/>
        <v>0</v>
      </c>
      <c r="I83" s="224">
        <f>1-(-'11取引基本表'!DW82/('11取引基本表'!DN82-'11取引基本表'!DL82))</f>
        <v>0.38073149958026709</v>
      </c>
      <c r="J83" s="86">
        <f t="shared" si="46"/>
        <v>0</v>
      </c>
      <c r="K83" s="230">
        <v>0.24780560697262241</v>
      </c>
      <c r="L83" s="86">
        <f t="shared" si="34"/>
        <v>0</v>
      </c>
      <c r="M83" s="230">
        <v>0.11854356905912854</v>
      </c>
      <c r="N83" s="87">
        <f t="shared" si="35"/>
        <v>0</v>
      </c>
      <c r="O83" s="88">
        <v>0</v>
      </c>
      <c r="P83" s="89">
        <f>1-(-'11取引基本表'!DW82/('11取引基本表'!DN82-'11取引基本表'!DL82))</f>
        <v>0.38073149958026709</v>
      </c>
      <c r="Q83" s="87">
        <f t="shared" si="47"/>
        <v>0</v>
      </c>
      <c r="R83" s="87">
        <v>0</v>
      </c>
      <c r="S83" s="86">
        <f t="shared" si="36"/>
        <v>0</v>
      </c>
      <c r="T83" s="90">
        <f t="shared" si="37"/>
        <v>0</v>
      </c>
      <c r="U83" s="91"/>
      <c r="V83" s="87"/>
      <c r="W83" s="230">
        <f>'11取引基本表'!DF82/'11取引基本表'!$DF$111</f>
        <v>7.3104970850445591E-3</v>
      </c>
      <c r="X83" s="87">
        <f t="shared" ca="1" si="38"/>
        <v>0</v>
      </c>
      <c r="Y83" s="92">
        <f t="shared" si="48"/>
        <v>0.38073149958026709</v>
      </c>
      <c r="Z83" s="87">
        <f t="shared" ca="1" si="49"/>
        <v>0</v>
      </c>
      <c r="AA83" s="87">
        <f ca="1"/>
        <v>0</v>
      </c>
      <c r="AB83" s="87">
        <f t="shared" ca="1" si="39"/>
        <v>0</v>
      </c>
      <c r="AC83" s="90">
        <f t="shared" ca="1" si="40"/>
        <v>0</v>
      </c>
      <c r="AD83" s="88">
        <f t="shared" ca="1" si="41"/>
        <v>0</v>
      </c>
      <c r="AE83" s="87">
        <f t="shared" ca="1" si="42"/>
        <v>0</v>
      </c>
      <c r="AF83" s="90">
        <f t="shared" ca="1" si="43"/>
        <v>0</v>
      </c>
      <c r="AG83" s="88">
        <f>J83*'20就業誘発係数'!$D80</f>
        <v>0</v>
      </c>
      <c r="AH83" s="87">
        <f>R83*'20就業誘発係数'!$D80</f>
        <v>0</v>
      </c>
      <c r="AI83" s="87">
        <f ca="1">AA83*'20就業誘発係数'!$D80</f>
        <v>0</v>
      </c>
      <c r="AJ83" s="90">
        <f t="shared" ca="1" si="31"/>
        <v>0</v>
      </c>
      <c r="AK83" s="88">
        <f>J83*'30雇用誘発係数'!$D80</f>
        <v>0</v>
      </c>
      <c r="AL83" s="87">
        <f>R83*'30雇用誘発係数'!$D80</f>
        <v>0</v>
      </c>
      <c r="AM83" s="87">
        <f ca="1">AA83*'30雇用誘発係数'!$D80</f>
        <v>0</v>
      </c>
      <c r="AN83" s="90">
        <f t="shared" ca="1" si="32"/>
        <v>0</v>
      </c>
      <c r="AO83" s="25" t="s">
        <v>370</v>
      </c>
    </row>
    <row r="84" spans="1:41" x14ac:dyDescent="0.2">
      <c r="A84" s="34" t="s">
        <v>130</v>
      </c>
      <c r="B84" s="35" t="s">
        <v>597</v>
      </c>
      <c r="C84" s="304"/>
      <c r="D84" s="308">
        <v>0</v>
      </c>
      <c r="E84" s="308">
        <v>-8.1211900000000004</v>
      </c>
      <c r="F84" s="309">
        <f t="shared" si="44"/>
        <v>0</v>
      </c>
      <c r="G84" s="309">
        <f t="shared" si="45"/>
        <v>0</v>
      </c>
      <c r="H84" s="292">
        <f t="shared" si="50"/>
        <v>0</v>
      </c>
      <c r="I84" s="225">
        <f>1-(-'11取引基本表'!DW83/('11取引基本表'!DN83-'11取引基本表'!DL83))</f>
        <v>0.70921627212135141</v>
      </c>
      <c r="J84" s="72">
        <f t="shared" si="46"/>
        <v>0</v>
      </c>
      <c r="K84" s="228">
        <v>0.68719168939701702</v>
      </c>
      <c r="L84" s="72">
        <f t="shared" si="34"/>
        <v>0</v>
      </c>
      <c r="M84" s="228">
        <v>0.34623643433346873</v>
      </c>
      <c r="N84" s="73">
        <f t="shared" si="35"/>
        <v>0</v>
      </c>
      <c r="O84" s="74">
        <v>0</v>
      </c>
      <c r="P84" s="75">
        <f>1-(-'11取引基本表'!DW83/('11取引基本表'!DN83-'11取引基本表'!DL83))</f>
        <v>0.70921627212135141</v>
      </c>
      <c r="Q84" s="73">
        <f t="shared" si="47"/>
        <v>0</v>
      </c>
      <c r="R84" s="73">
        <v>0</v>
      </c>
      <c r="S84" s="72">
        <f t="shared" si="36"/>
        <v>0</v>
      </c>
      <c r="T84" s="76">
        <f t="shared" si="37"/>
        <v>0</v>
      </c>
      <c r="U84" s="77"/>
      <c r="V84" s="73"/>
      <c r="W84" s="228">
        <f>'11取引基本表'!DF83/'11取引基本表'!$DF$111</f>
        <v>5.2165603813372188E-4</v>
      </c>
      <c r="X84" s="73">
        <f t="shared" ca="1" si="38"/>
        <v>0</v>
      </c>
      <c r="Y84" s="78">
        <f t="shared" si="48"/>
        <v>0.70921627212135141</v>
      </c>
      <c r="Z84" s="73">
        <f t="shared" ca="1" si="49"/>
        <v>0</v>
      </c>
      <c r="AA84" s="73">
        <f ca="1"/>
        <v>0</v>
      </c>
      <c r="AB84" s="73">
        <f t="shared" ca="1" si="39"/>
        <v>0</v>
      </c>
      <c r="AC84" s="76">
        <f t="shared" ca="1" si="40"/>
        <v>0</v>
      </c>
      <c r="AD84" s="74">
        <f t="shared" ca="1" si="41"/>
        <v>0</v>
      </c>
      <c r="AE84" s="73">
        <f t="shared" ca="1" si="42"/>
        <v>0</v>
      </c>
      <c r="AF84" s="76">
        <f t="shared" ca="1" si="43"/>
        <v>0</v>
      </c>
      <c r="AG84" s="74">
        <f>J84*'20就業誘発係数'!$D81</f>
        <v>0</v>
      </c>
      <c r="AH84" s="73">
        <f>R84*'20就業誘発係数'!$D81</f>
        <v>0</v>
      </c>
      <c r="AI84" s="73">
        <f ca="1">AA84*'20就業誘発係数'!$D81</f>
        <v>0</v>
      </c>
      <c r="AJ84" s="76">
        <f t="shared" ca="1" si="31"/>
        <v>0</v>
      </c>
      <c r="AK84" s="74">
        <f>J84*'30雇用誘発係数'!$D81</f>
        <v>0</v>
      </c>
      <c r="AL84" s="73">
        <f>R84*'30雇用誘発係数'!$D81</f>
        <v>0</v>
      </c>
      <c r="AM84" s="73">
        <f ca="1">AA84*'30雇用誘発係数'!$D81</f>
        <v>0</v>
      </c>
      <c r="AN84" s="76">
        <f t="shared" ca="1" si="32"/>
        <v>0</v>
      </c>
      <c r="AO84" s="25" t="s">
        <v>370</v>
      </c>
    </row>
    <row r="85" spans="1:41" x14ac:dyDescent="0.2">
      <c r="A85" s="34" t="s">
        <v>132</v>
      </c>
      <c r="B85" s="35" t="s">
        <v>598</v>
      </c>
      <c r="C85" s="304"/>
      <c r="D85" s="308">
        <v>0</v>
      </c>
      <c r="E85" s="308">
        <v>-5.7959759999999996</v>
      </c>
      <c r="F85" s="309">
        <f t="shared" si="44"/>
        <v>0</v>
      </c>
      <c r="G85" s="309">
        <f t="shared" si="45"/>
        <v>0</v>
      </c>
      <c r="H85" s="292">
        <f t="shared" si="50"/>
        <v>0</v>
      </c>
      <c r="I85" s="225">
        <f>1-(-'11取引基本表'!DW84/('11取引基本表'!DN84-'11取引基本表'!DL84))</f>
        <v>0.89785684497472362</v>
      </c>
      <c r="J85" s="72">
        <f t="shared" si="46"/>
        <v>0</v>
      </c>
      <c r="K85" s="228">
        <v>0.66363025102459017</v>
      </c>
      <c r="L85" s="72">
        <f t="shared" si="34"/>
        <v>0</v>
      </c>
      <c r="M85" s="228">
        <v>0.2463258837090164</v>
      </c>
      <c r="N85" s="73">
        <f t="shared" si="35"/>
        <v>0</v>
      </c>
      <c r="O85" s="74">
        <v>0</v>
      </c>
      <c r="P85" s="75">
        <f>1-(-'11取引基本表'!DW84/('11取引基本表'!DN84-'11取引基本表'!DL84))</f>
        <v>0.89785684497472362</v>
      </c>
      <c r="Q85" s="73">
        <f t="shared" si="47"/>
        <v>0</v>
      </c>
      <c r="R85" s="73">
        <v>0</v>
      </c>
      <c r="S85" s="72">
        <f t="shared" si="36"/>
        <v>0</v>
      </c>
      <c r="T85" s="76">
        <f t="shared" si="37"/>
        <v>0</v>
      </c>
      <c r="U85" s="77"/>
      <c r="V85" s="73"/>
      <c r="W85" s="228">
        <f>'11取引基本表'!DF84/'11取引基本表'!$DF$111</f>
        <v>7.3322704115692772E-4</v>
      </c>
      <c r="X85" s="73">
        <f t="shared" ca="1" si="38"/>
        <v>0</v>
      </c>
      <c r="Y85" s="78">
        <f t="shared" si="48"/>
        <v>0.89785684497472362</v>
      </c>
      <c r="Z85" s="73">
        <f t="shared" ca="1" si="49"/>
        <v>0</v>
      </c>
      <c r="AA85" s="73">
        <f ca="1"/>
        <v>0</v>
      </c>
      <c r="AB85" s="73">
        <f t="shared" ca="1" si="39"/>
        <v>0</v>
      </c>
      <c r="AC85" s="76">
        <f t="shared" ca="1" si="40"/>
        <v>0</v>
      </c>
      <c r="AD85" s="74">
        <f t="shared" ca="1" si="41"/>
        <v>0</v>
      </c>
      <c r="AE85" s="73">
        <f t="shared" ca="1" si="42"/>
        <v>0</v>
      </c>
      <c r="AF85" s="76">
        <f t="shared" ca="1" si="43"/>
        <v>0</v>
      </c>
      <c r="AG85" s="74">
        <f>J85*'20就業誘発係数'!$D82</f>
        <v>0</v>
      </c>
      <c r="AH85" s="73">
        <f>R85*'20就業誘発係数'!$D82</f>
        <v>0</v>
      </c>
      <c r="AI85" s="73">
        <f ca="1">AA85*'20就業誘発係数'!$D82</f>
        <v>0</v>
      </c>
      <c r="AJ85" s="76">
        <f t="shared" ca="1" si="31"/>
        <v>0</v>
      </c>
      <c r="AK85" s="74">
        <f>J85*'30雇用誘発係数'!$D82</f>
        <v>0</v>
      </c>
      <c r="AL85" s="73">
        <f>R85*'30雇用誘発係数'!$D82</f>
        <v>0</v>
      </c>
      <c r="AM85" s="73">
        <f ca="1">AA85*'30雇用誘発係数'!$D82</f>
        <v>0</v>
      </c>
      <c r="AN85" s="76">
        <f t="shared" ca="1" si="32"/>
        <v>0</v>
      </c>
      <c r="AO85" s="25" t="s">
        <v>370</v>
      </c>
    </row>
    <row r="86" spans="1:41" x14ac:dyDescent="0.2">
      <c r="A86" s="34" t="s">
        <v>134</v>
      </c>
      <c r="B86" s="35" t="s">
        <v>599</v>
      </c>
      <c r="C86" s="304"/>
      <c r="D86" s="308">
        <v>0</v>
      </c>
      <c r="E86" s="308">
        <v>0</v>
      </c>
      <c r="F86" s="309">
        <f t="shared" si="44"/>
        <v>0</v>
      </c>
      <c r="G86" s="309">
        <f t="shared" si="45"/>
        <v>0</v>
      </c>
      <c r="H86" s="292">
        <f t="shared" si="33"/>
        <v>0</v>
      </c>
      <c r="I86" s="225">
        <f>1-(-'11取引基本表'!DW85/('11取引基本表'!DN85-'11取引基本表'!DL85))</f>
        <v>0.67082893381268516</v>
      </c>
      <c r="J86" s="72">
        <f t="shared" si="46"/>
        <v>0</v>
      </c>
      <c r="K86" s="228">
        <v>0.68037533104881964</v>
      </c>
      <c r="L86" s="72">
        <f t="shared" si="34"/>
        <v>0</v>
      </c>
      <c r="M86" s="228">
        <v>0.3868026616799719</v>
      </c>
      <c r="N86" s="73">
        <f t="shared" si="35"/>
        <v>0</v>
      </c>
      <c r="O86" s="74">
        <v>0</v>
      </c>
      <c r="P86" s="75">
        <f>1-(-'11取引基本表'!DW85/('11取引基本表'!DN85-'11取引基本表'!DL85))</f>
        <v>0.67082893381268516</v>
      </c>
      <c r="Q86" s="73">
        <f t="shared" si="47"/>
        <v>0</v>
      </c>
      <c r="R86" s="73">
        <v>0</v>
      </c>
      <c r="S86" s="72">
        <f t="shared" si="36"/>
        <v>0</v>
      </c>
      <c r="T86" s="76">
        <f t="shared" si="37"/>
        <v>0</v>
      </c>
      <c r="U86" s="77"/>
      <c r="V86" s="73"/>
      <c r="W86" s="228">
        <f>'11取引基本表'!DF85/'11取引基本表'!$DF$111</f>
        <v>4.7861879876146748E-3</v>
      </c>
      <c r="X86" s="73">
        <f t="shared" ca="1" si="38"/>
        <v>0</v>
      </c>
      <c r="Y86" s="78">
        <f t="shared" si="48"/>
        <v>0.67082893381268516</v>
      </c>
      <c r="Z86" s="73">
        <f t="shared" ca="1" si="49"/>
        <v>0</v>
      </c>
      <c r="AA86" s="73">
        <f ca="1"/>
        <v>0</v>
      </c>
      <c r="AB86" s="73">
        <f t="shared" ca="1" si="39"/>
        <v>0</v>
      </c>
      <c r="AC86" s="76">
        <f t="shared" ca="1" si="40"/>
        <v>0</v>
      </c>
      <c r="AD86" s="74">
        <f t="shared" ca="1" si="41"/>
        <v>0</v>
      </c>
      <c r="AE86" s="73">
        <f t="shared" ca="1" si="42"/>
        <v>0</v>
      </c>
      <c r="AF86" s="76">
        <f t="shared" ca="1" si="43"/>
        <v>0</v>
      </c>
      <c r="AG86" s="74">
        <f>J86*'20就業誘発係数'!$D83</f>
        <v>0</v>
      </c>
      <c r="AH86" s="73">
        <f>R86*'20就業誘発係数'!$D83</f>
        <v>0</v>
      </c>
      <c r="AI86" s="73">
        <f ca="1">AA86*'20就業誘発係数'!$D83</f>
        <v>0</v>
      </c>
      <c r="AJ86" s="76">
        <f t="shared" ca="1" si="31"/>
        <v>0</v>
      </c>
      <c r="AK86" s="74">
        <f>J86*'30雇用誘発係数'!$D83</f>
        <v>0</v>
      </c>
      <c r="AL86" s="73">
        <f>R86*'30雇用誘発係数'!$D83</f>
        <v>0</v>
      </c>
      <c r="AM86" s="73">
        <f ca="1">AA86*'30雇用誘発係数'!$D83</f>
        <v>0</v>
      </c>
      <c r="AN86" s="76">
        <f t="shared" ca="1" si="32"/>
        <v>0</v>
      </c>
      <c r="AO86" s="25" t="s">
        <v>370</v>
      </c>
    </row>
    <row r="87" spans="1:41" x14ac:dyDescent="0.2">
      <c r="A87" s="36" t="s">
        <v>136</v>
      </c>
      <c r="B87" s="37" t="s">
        <v>600</v>
      </c>
      <c r="C87" s="305"/>
      <c r="D87" s="310">
        <v>0</v>
      </c>
      <c r="E87" s="310">
        <v>0</v>
      </c>
      <c r="F87" s="311">
        <f t="shared" si="44"/>
        <v>0</v>
      </c>
      <c r="G87" s="311">
        <f t="shared" si="45"/>
        <v>0</v>
      </c>
      <c r="H87" s="293">
        <f t="shared" si="33"/>
        <v>0</v>
      </c>
      <c r="I87" s="226">
        <f>1-(-'11取引基本表'!DW86/('11取引基本表'!DN86-'11取引基本表'!DL86))</f>
        <v>0.8936382252559727</v>
      </c>
      <c r="J87" s="79">
        <f t="shared" si="46"/>
        <v>0</v>
      </c>
      <c r="K87" s="229">
        <v>0.8180335954840654</v>
      </c>
      <c r="L87" s="79">
        <f t="shared" si="34"/>
        <v>0</v>
      </c>
      <c r="M87" s="229">
        <v>0.72106979420710826</v>
      </c>
      <c r="N87" s="80">
        <f t="shared" si="35"/>
        <v>0</v>
      </c>
      <c r="O87" s="81">
        <v>0</v>
      </c>
      <c r="P87" s="82">
        <f>1-(-'11取引基本表'!DW86/('11取引基本表'!DN86-'11取引基本表'!DL86))</f>
        <v>0.8936382252559727</v>
      </c>
      <c r="Q87" s="80">
        <f t="shared" si="47"/>
        <v>0</v>
      </c>
      <c r="R87" s="80">
        <v>0</v>
      </c>
      <c r="S87" s="79">
        <f t="shared" si="36"/>
        <v>0</v>
      </c>
      <c r="T87" s="83">
        <f t="shared" si="37"/>
        <v>0</v>
      </c>
      <c r="U87" s="84"/>
      <c r="V87" s="80"/>
      <c r="W87" s="229">
        <f>'11取引基本表'!DF86/'11取引基本表'!$DF$111</f>
        <v>1.1907955521612901E-3</v>
      </c>
      <c r="X87" s="80">
        <f t="shared" ca="1" si="38"/>
        <v>0</v>
      </c>
      <c r="Y87" s="85">
        <f t="shared" si="48"/>
        <v>0.8936382252559727</v>
      </c>
      <c r="Z87" s="80">
        <f t="shared" ca="1" si="49"/>
        <v>0</v>
      </c>
      <c r="AA87" s="80">
        <f ca="1"/>
        <v>0</v>
      </c>
      <c r="AB87" s="80">
        <f t="shared" ca="1" si="39"/>
        <v>0</v>
      </c>
      <c r="AC87" s="83">
        <f t="shared" ca="1" si="40"/>
        <v>0</v>
      </c>
      <c r="AD87" s="81">
        <f t="shared" ca="1" si="41"/>
        <v>0</v>
      </c>
      <c r="AE87" s="80">
        <f t="shared" ca="1" si="42"/>
        <v>0</v>
      </c>
      <c r="AF87" s="83">
        <f t="shared" ca="1" si="43"/>
        <v>0</v>
      </c>
      <c r="AG87" s="81">
        <f>J87*'20就業誘発係数'!$D84</f>
        <v>0</v>
      </c>
      <c r="AH87" s="80">
        <f>R87*'20就業誘発係数'!$D84</f>
        <v>0</v>
      </c>
      <c r="AI87" s="80">
        <f ca="1">AA87*'20就業誘発係数'!$D84</f>
        <v>0</v>
      </c>
      <c r="AJ87" s="83">
        <f t="shared" ca="1" si="31"/>
        <v>0</v>
      </c>
      <c r="AK87" s="81">
        <f>J87*'30雇用誘発係数'!$D84</f>
        <v>0</v>
      </c>
      <c r="AL87" s="80">
        <f>R87*'30雇用誘発係数'!$D84</f>
        <v>0</v>
      </c>
      <c r="AM87" s="80">
        <f ca="1">AA87*'30雇用誘発係数'!$D84</f>
        <v>0</v>
      </c>
      <c r="AN87" s="83">
        <f t="shared" ca="1" si="32"/>
        <v>0</v>
      </c>
      <c r="AO87" s="25" t="s">
        <v>370</v>
      </c>
    </row>
    <row r="88" spans="1:41" x14ac:dyDescent="0.2">
      <c r="A88" s="38" t="s">
        <v>138</v>
      </c>
      <c r="B88" s="39" t="s">
        <v>601</v>
      </c>
      <c r="C88" s="303"/>
      <c r="D88" s="312">
        <v>0</v>
      </c>
      <c r="E88" s="312">
        <v>0</v>
      </c>
      <c r="F88" s="313">
        <f t="shared" si="44"/>
        <v>0</v>
      </c>
      <c r="G88" s="313">
        <f t="shared" si="45"/>
        <v>0</v>
      </c>
      <c r="H88" s="294">
        <f t="shared" si="33"/>
        <v>0</v>
      </c>
      <c r="I88" s="224">
        <f>1-(-'11取引基本表'!DW87/('11取引基本表'!DN87-'11取引基本表'!DL87))</f>
        <v>0.92219179462557754</v>
      </c>
      <c r="J88" s="86">
        <f t="shared" si="46"/>
        <v>0</v>
      </c>
      <c r="K88" s="230">
        <v>0.58327564869003423</v>
      </c>
      <c r="L88" s="86">
        <f t="shared" si="34"/>
        <v>0</v>
      </c>
      <c r="M88" s="230">
        <v>0.12283233096901211</v>
      </c>
      <c r="N88" s="87">
        <f t="shared" si="35"/>
        <v>0</v>
      </c>
      <c r="O88" s="88">
        <v>0</v>
      </c>
      <c r="P88" s="89">
        <f>1-(-'11取引基本表'!DW87/('11取引基本表'!DN87-'11取引基本表'!DL87))</f>
        <v>0.92219179462557754</v>
      </c>
      <c r="Q88" s="87">
        <f t="shared" si="47"/>
        <v>0</v>
      </c>
      <c r="R88" s="87">
        <v>0</v>
      </c>
      <c r="S88" s="86">
        <f t="shared" si="36"/>
        <v>0</v>
      </c>
      <c r="T88" s="90">
        <f t="shared" si="37"/>
        <v>0</v>
      </c>
      <c r="U88" s="91"/>
      <c r="V88" s="87"/>
      <c r="W88" s="230">
        <f>'11取引基本表'!DF87/'11取引基本表'!$DF$111</f>
        <v>3.2611759814737747E-2</v>
      </c>
      <c r="X88" s="87">
        <f t="shared" ca="1" si="38"/>
        <v>0</v>
      </c>
      <c r="Y88" s="92">
        <f t="shared" si="48"/>
        <v>0.92219179462557754</v>
      </c>
      <c r="Z88" s="87">
        <f t="shared" ca="1" si="49"/>
        <v>0</v>
      </c>
      <c r="AA88" s="87">
        <f ca="1"/>
        <v>0</v>
      </c>
      <c r="AB88" s="87">
        <f t="shared" ca="1" si="39"/>
        <v>0</v>
      </c>
      <c r="AC88" s="90">
        <f t="shared" ca="1" si="40"/>
        <v>0</v>
      </c>
      <c r="AD88" s="88">
        <f t="shared" ca="1" si="41"/>
        <v>0</v>
      </c>
      <c r="AE88" s="87">
        <f t="shared" ca="1" si="42"/>
        <v>0</v>
      </c>
      <c r="AF88" s="90">
        <f t="shared" ca="1" si="43"/>
        <v>0</v>
      </c>
      <c r="AG88" s="88">
        <f>J88*'20就業誘発係数'!$D85</f>
        <v>0</v>
      </c>
      <c r="AH88" s="87">
        <f>R88*'20就業誘発係数'!$D85</f>
        <v>0</v>
      </c>
      <c r="AI88" s="87">
        <f ca="1">AA88*'20就業誘発係数'!$D85</f>
        <v>0</v>
      </c>
      <c r="AJ88" s="90">
        <f t="shared" ca="1" si="31"/>
        <v>0</v>
      </c>
      <c r="AK88" s="88">
        <f>J88*'30雇用誘発係数'!$D85</f>
        <v>0</v>
      </c>
      <c r="AL88" s="87">
        <f>R88*'30雇用誘発係数'!$D85</f>
        <v>0</v>
      </c>
      <c r="AM88" s="87">
        <f ca="1">AA88*'30雇用誘発係数'!$D85</f>
        <v>0</v>
      </c>
      <c r="AN88" s="90">
        <f t="shared" ca="1" si="32"/>
        <v>0</v>
      </c>
      <c r="AO88" s="25" t="s">
        <v>370</v>
      </c>
    </row>
    <row r="89" spans="1:41" x14ac:dyDescent="0.2">
      <c r="A89" s="34" t="s">
        <v>140</v>
      </c>
      <c r="B89" s="35" t="s">
        <v>602</v>
      </c>
      <c r="C89" s="304"/>
      <c r="D89" s="308">
        <v>0</v>
      </c>
      <c r="E89" s="308">
        <v>0</v>
      </c>
      <c r="F89" s="309">
        <f t="shared" si="44"/>
        <v>0</v>
      </c>
      <c r="G89" s="309">
        <f t="shared" si="45"/>
        <v>0</v>
      </c>
      <c r="H89" s="292">
        <f t="shared" si="33"/>
        <v>0</v>
      </c>
      <c r="I89" s="225">
        <f>1-(-'11取引基本表'!DW88/('11取引基本表'!DN88-'11取引基本表'!DL88))</f>
        <v>1</v>
      </c>
      <c r="J89" s="72">
        <f t="shared" si="46"/>
        <v>0</v>
      </c>
      <c r="K89" s="228">
        <v>0.49855754850785872</v>
      </c>
      <c r="L89" s="72">
        <f t="shared" si="34"/>
        <v>0</v>
      </c>
      <c r="M89" s="228">
        <v>0.21915614175583492</v>
      </c>
      <c r="N89" s="73">
        <f t="shared" si="35"/>
        <v>0</v>
      </c>
      <c r="O89" s="74">
        <v>0</v>
      </c>
      <c r="P89" s="75">
        <f>1-(-'11取引基本表'!DW88/('11取引基本表'!DN88-'11取引基本表'!DL88))</f>
        <v>1</v>
      </c>
      <c r="Q89" s="73">
        <f t="shared" si="47"/>
        <v>0</v>
      </c>
      <c r="R89" s="73">
        <v>0</v>
      </c>
      <c r="S89" s="72">
        <f t="shared" si="36"/>
        <v>0</v>
      </c>
      <c r="T89" s="76">
        <f t="shared" si="37"/>
        <v>0</v>
      </c>
      <c r="U89" s="77"/>
      <c r="V89" s="73"/>
      <c r="W89" s="228">
        <f>'11取引基本表'!DF88/'11取引基本表'!$DF$111</f>
        <v>3.9869836589130347E-3</v>
      </c>
      <c r="X89" s="73">
        <f t="shared" ca="1" si="38"/>
        <v>0</v>
      </c>
      <c r="Y89" s="78">
        <f t="shared" si="48"/>
        <v>1</v>
      </c>
      <c r="Z89" s="73">
        <f t="shared" ca="1" si="49"/>
        <v>0</v>
      </c>
      <c r="AA89" s="73">
        <f ca="1"/>
        <v>0</v>
      </c>
      <c r="AB89" s="73">
        <f t="shared" ca="1" si="39"/>
        <v>0</v>
      </c>
      <c r="AC89" s="76">
        <f t="shared" ca="1" si="40"/>
        <v>0</v>
      </c>
      <c r="AD89" s="74">
        <f t="shared" ca="1" si="41"/>
        <v>0</v>
      </c>
      <c r="AE89" s="73">
        <f t="shared" ca="1" si="42"/>
        <v>0</v>
      </c>
      <c r="AF89" s="76">
        <f t="shared" ca="1" si="43"/>
        <v>0</v>
      </c>
      <c r="AG89" s="74">
        <f>J89*'20就業誘発係数'!$D86</f>
        <v>0</v>
      </c>
      <c r="AH89" s="73">
        <f>R89*'20就業誘発係数'!$D86</f>
        <v>0</v>
      </c>
      <c r="AI89" s="73">
        <f ca="1">AA89*'20就業誘発係数'!$D86</f>
        <v>0</v>
      </c>
      <c r="AJ89" s="76">
        <f t="shared" ca="1" si="31"/>
        <v>0</v>
      </c>
      <c r="AK89" s="74">
        <f>J89*'30雇用誘発係数'!$D86</f>
        <v>0</v>
      </c>
      <c r="AL89" s="73">
        <f>R89*'30雇用誘発係数'!$D86</f>
        <v>0</v>
      </c>
      <c r="AM89" s="73">
        <f ca="1">AA89*'30雇用誘発係数'!$D86</f>
        <v>0</v>
      </c>
      <c r="AN89" s="76">
        <f t="shared" ca="1" si="32"/>
        <v>0</v>
      </c>
      <c r="AO89" s="25" t="s">
        <v>370</v>
      </c>
    </row>
    <row r="90" spans="1:41" x14ac:dyDescent="0.2">
      <c r="A90" s="34" t="s">
        <v>142</v>
      </c>
      <c r="B90" s="35" t="s">
        <v>603</v>
      </c>
      <c r="C90" s="304"/>
      <c r="D90" s="308">
        <v>2.7196000000000001E-2</v>
      </c>
      <c r="E90" s="308">
        <v>2.0110000000000002E-3</v>
      </c>
      <c r="F90" s="309">
        <f t="shared" si="44"/>
        <v>0</v>
      </c>
      <c r="G90" s="309">
        <f t="shared" si="45"/>
        <v>0</v>
      </c>
      <c r="H90" s="292">
        <f t="shared" si="33"/>
        <v>0</v>
      </c>
      <c r="I90" s="225">
        <f>1-(-'11取引基本表'!DW89/('11取引基本表'!DN89-'11取引基本表'!DL89))</f>
        <v>0.23745419237635856</v>
      </c>
      <c r="J90" s="72">
        <f t="shared" si="46"/>
        <v>0</v>
      </c>
      <c r="K90" s="228">
        <v>0.65893878652515259</v>
      </c>
      <c r="L90" s="72">
        <f t="shared" si="34"/>
        <v>0</v>
      </c>
      <c r="M90" s="228">
        <v>0.38547196409358675</v>
      </c>
      <c r="N90" s="73">
        <f t="shared" si="35"/>
        <v>0</v>
      </c>
      <c r="O90" s="74">
        <v>0</v>
      </c>
      <c r="P90" s="75">
        <f>1-(-'11取引基本表'!DW89/('11取引基本表'!DN89-'11取引基本表'!DL89))</f>
        <v>0.23745419237635856</v>
      </c>
      <c r="Q90" s="73">
        <f t="shared" si="47"/>
        <v>0</v>
      </c>
      <c r="R90" s="73">
        <v>0</v>
      </c>
      <c r="S90" s="72">
        <f t="shared" si="36"/>
        <v>0</v>
      </c>
      <c r="T90" s="76">
        <f t="shared" si="37"/>
        <v>0</v>
      </c>
      <c r="U90" s="77"/>
      <c r="V90" s="73"/>
      <c r="W90" s="228">
        <f>'11取引基本表'!DF89/'11取引基本表'!$DF$111</f>
        <v>2.7483689518936838E-3</v>
      </c>
      <c r="X90" s="73">
        <f t="shared" ca="1" si="38"/>
        <v>0</v>
      </c>
      <c r="Y90" s="78">
        <f t="shared" si="48"/>
        <v>0.23745419237635856</v>
      </c>
      <c r="Z90" s="73">
        <f t="shared" ca="1" si="49"/>
        <v>0</v>
      </c>
      <c r="AA90" s="73">
        <f ca="1"/>
        <v>0</v>
      </c>
      <c r="AB90" s="73">
        <f t="shared" ca="1" si="39"/>
        <v>0</v>
      </c>
      <c r="AC90" s="76">
        <f t="shared" ca="1" si="40"/>
        <v>0</v>
      </c>
      <c r="AD90" s="74">
        <f t="shared" ca="1" si="41"/>
        <v>0</v>
      </c>
      <c r="AE90" s="73">
        <f t="shared" ca="1" si="42"/>
        <v>0</v>
      </c>
      <c r="AF90" s="76">
        <f t="shared" ca="1" si="43"/>
        <v>0</v>
      </c>
      <c r="AG90" s="74">
        <f>J90*'20就業誘発係数'!$D87</f>
        <v>0</v>
      </c>
      <c r="AH90" s="73">
        <f>R90*'20就業誘発係数'!$D87</f>
        <v>0</v>
      </c>
      <c r="AI90" s="73">
        <f ca="1">AA90*'20就業誘発係数'!$D87</f>
        <v>0</v>
      </c>
      <c r="AJ90" s="76">
        <f t="shared" ca="1" si="31"/>
        <v>0</v>
      </c>
      <c r="AK90" s="74">
        <f>J90*'30雇用誘発係数'!$D87</f>
        <v>0</v>
      </c>
      <c r="AL90" s="73">
        <f>R90*'30雇用誘発係数'!$D87</f>
        <v>0</v>
      </c>
      <c r="AM90" s="73">
        <f ca="1">AA90*'30雇用誘発係数'!$D87</f>
        <v>0</v>
      </c>
      <c r="AN90" s="76">
        <f t="shared" ca="1" si="32"/>
        <v>0</v>
      </c>
      <c r="AO90" s="25" t="s">
        <v>370</v>
      </c>
    </row>
    <row r="91" spans="1:41" x14ac:dyDescent="0.2">
      <c r="A91" s="34" t="s">
        <v>144</v>
      </c>
      <c r="B91" s="35" t="s">
        <v>604</v>
      </c>
      <c r="C91" s="304"/>
      <c r="D91" s="308">
        <v>0</v>
      </c>
      <c r="E91" s="308">
        <v>0</v>
      </c>
      <c r="F91" s="309">
        <f t="shared" si="44"/>
        <v>0</v>
      </c>
      <c r="G91" s="309">
        <f t="shared" si="45"/>
        <v>0</v>
      </c>
      <c r="H91" s="292">
        <f t="shared" si="33"/>
        <v>0</v>
      </c>
      <c r="I91" s="225">
        <f>1-(-'11取引基本表'!DW90/('11取引基本表'!DN90-'11取引基本表'!DL90))</f>
        <v>0.40540088621352732</v>
      </c>
      <c r="J91" s="72">
        <f t="shared" si="46"/>
        <v>0</v>
      </c>
      <c r="K91" s="228">
        <v>0.38019507038869937</v>
      </c>
      <c r="L91" s="72">
        <f t="shared" si="34"/>
        <v>0</v>
      </c>
      <c r="M91" s="228">
        <v>0.22010282035266421</v>
      </c>
      <c r="N91" s="73">
        <f t="shared" si="35"/>
        <v>0</v>
      </c>
      <c r="O91" s="74">
        <v>0</v>
      </c>
      <c r="P91" s="75">
        <f>1-(-'11取引基本表'!DW90/('11取引基本表'!DN90-'11取引基本表'!DL90))</f>
        <v>0.40540088621352732</v>
      </c>
      <c r="Q91" s="73">
        <f t="shared" si="47"/>
        <v>0</v>
      </c>
      <c r="R91" s="73">
        <v>0</v>
      </c>
      <c r="S91" s="72">
        <f t="shared" si="36"/>
        <v>0</v>
      </c>
      <c r="T91" s="76">
        <f t="shared" si="37"/>
        <v>0</v>
      </c>
      <c r="U91" s="77"/>
      <c r="V91" s="73"/>
      <c r="W91" s="228">
        <f>'11取引基本表'!DF90/'11取引基本表'!$DF$111</f>
        <v>1.0032984535597541E-3</v>
      </c>
      <c r="X91" s="73">
        <f t="shared" ca="1" si="38"/>
        <v>0</v>
      </c>
      <c r="Y91" s="78">
        <f t="shared" si="48"/>
        <v>0.40540088621352732</v>
      </c>
      <c r="Z91" s="73">
        <f t="shared" ca="1" si="49"/>
        <v>0</v>
      </c>
      <c r="AA91" s="73">
        <f ca="1"/>
        <v>0</v>
      </c>
      <c r="AB91" s="73">
        <f t="shared" ca="1" si="39"/>
        <v>0</v>
      </c>
      <c r="AC91" s="76">
        <f t="shared" ca="1" si="40"/>
        <v>0</v>
      </c>
      <c r="AD91" s="74">
        <f t="shared" ca="1" si="41"/>
        <v>0</v>
      </c>
      <c r="AE91" s="73">
        <f t="shared" ca="1" si="42"/>
        <v>0</v>
      </c>
      <c r="AF91" s="76">
        <f t="shared" ca="1" si="43"/>
        <v>0</v>
      </c>
      <c r="AG91" s="74">
        <f>J91*'20就業誘発係数'!$D88</f>
        <v>0</v>
      </c>
      <c r="AH91" s="73">
        <f>R91*'20就業誘発係数'!$D88</f>
        <v>0</v>
      </c>
      <c r="AI91" s="73">
        <f ca="1">AA91*'20就業誘発係数'!$D88</f>
        <v>0</v>
      </c>
      <c r="AJ91" s="76">
        <f t="shared" ca="1" si="31"/>
        <v>0</v>
      </c>
      <c r="AK91" s="74">
        <f>J91*'30雇用誘発係数'!$D88</f>
        <v>0</v>
      </c>
      <c r="AL91" s="73">
        <f>R91*'30雇用誘発係数'!$D88</f>
        <v>0</v>
      </c>
      <c r="AM91" s="73">
        <f ca="1">AA91*'30雇用誘発係数'!$D88</f>
        <v>0</v>
      </c>
      <c r="AN91" s="76">
        <f t="shared" ca="1" si="32"/>
        <v>0</v>
      </c>
      <c r="AO91" s="25" t="s">
        <v>370</v>
      </c>
    </row>
    <row r="92" spans="1:41" x14ac:dyDescent="0.2">
      <c r="A92" s="36" t="s">
        <v>146</v>
      </c>
      <c r="B92" s="37" t="s">
        <v>605</v>
      </c>
      <c r="C92" s="305"/>
      <c r="D92" s="310">
        <v>0.229938</v>
      </c>
      <c r="E92" s="310">
        <v>1.9954E-2</v>
      </c>
      <c r="F92" s="311">
        <f t="shared" si="44"/>
        <v>0</v>
      </c>
      <c r="G92" s="311">
        <f t="shared" si="45"/>
        <v>0</v>
      </c>
      <c r="H92" s="293">
        <f t="shared" si="33"/>
        <v>0</v>
      </c>
      <c r="I92" s="226">
        <f>1-(-'11取引基本表'!DW91/('11取引基本表'!DN91-'11取引基本表'!DL91))</f>
        <v>0.6707526014218359</v>
      </c>
      <c r="J92" s="79">
        <f t="shared" si="46"/>
        <v>0</v>
      </c>
      <c r="K92" s="229">
        <v>0.43674716493330984</v>
      </c>
      <c r="L92" s="79">
        <f t="shared" si="34"/>
        <v>0</v>
      </c>
      <c r="M92" s="229">
        <v>0.24555443381461362</v>
      </c>
      <c r="N92" s="80">
        <f t="shared" si="35"/>
        <v>0</v>
      </c>
      <c r="O92" s="81">
        <v>0</v>
      </c>
      <c r="P92" s="82">
        <f>1-(-'11取引基本表'!DW91/('11取引基本表'!DN91-'11取引基本表'!DL91))</f>
        <v>0.6707526014218359</v>
      </c>
      <c r="Q92" s="80">
        <f t="shared" si="47"/>
        <v>0</v>
      </c>
      <c r="R92" s="80">
        <v>0</v>
      </c>
      <c r="S92" s="79">
        <f t="shared" si="36"/>
        <v>0</v>
      </c>
      <c r="T92" s="83">
        <f t="shared" si="37"/>
        <v>0</v>
      </c>
      <c r="U92" s="84"/>
      <c r="V92" s="80"/>
      <c r="W92" s="229">
        <f>'11取引基本表'!DF91/'11取引基本表'!$DF$111</f>
        <v>4.4175203796282181E-3</v>
      </c>
      <c r="X92" s="80">
        <f t="shared" ca="1" si="38"/>
        <v>0</v>
      </c>
      <c r="Y92" s="85">
        <f t="shared" si="48"/>
        <v>0.6707526014218359</v>
      </c>
      <c r="Z92" s="80">
        <f t="shared" ca="1" si="49"/>
        <v>0</v>
      </c>
      <c r="AA92" s="80">
        <f ca="1"/>
        <v>0</v>
      </c>
      <c r="AB92" s="80">
        <f t="shared" ca="1" si="39"/>
        <v>0</v>
      </c>
      <c r="AC92" s="83">
        <f t="shared" ca="1" si="40"/>
        <v>0</v>
      </c>
      <c r="AD92" s="81">
        <f t="shared" ca="1" si="41"/>
        <v>0</v>
      </c>
      <c r="AE92" s="80">
        <f t="shared" ca="1" si="42"/>
        <v>0</v>
      </c>
      <c r="AF92" s="83">
        <f t="shared" ca="1" si="43"/>
        <v>0</v>
      </c>
      <c r="AG92" s="81">
        <f>J92*'20就業誘発係数'!$D89</f>
        <v>0</v>
      </c>
      <c r="AH92" s="80">
        <f>R92*'20就業誘発係数'!$D89</f>
        <v>0</v>
      </c>
      <c r="AI92" s="80">
        <f ca="1">AA92*'20就業誘発係数'!$D89</f>
        <v>0</v>
      </c>
      <c r="AJ92" s="83">
        <f t="shared" ca="1" si="31"/>
        <v>0</v>
      </c>
      <c r="AK92" s="81">
        <f>J92*'30雇用誘発係数'!$D89</f>
        <v>0</v>
      </c>
      <c r="AL92" s="80">
        <f>R92*'30雇用誘発係数'!$D89</f>
        <v>0</v>
      </c>
      <c r="AM92" s="80">
        <f ca="1">AA92*'30雇用誘発係数'!$D89</f>
        <v>0</v>
      </c>
      <c r="AN92" s="83">
        <f t="shared" ca="1" si="32"/>
        <v>0</v>
      </c>
      <c r="AO92" s="25" t="s">
        <v>370</v>
      </c>
    </row>
    <row r="93" spans="1:41" x14ac:dyDescent="0.2">
      <c r="A93" s="38" t="s">
        <v>148</v>
      </c>
      <c r="B93" s="39" t="s">
        <v>606</v>
      </c>
      <c r="C93" s="303"/>
      <c r="D93" s="312">
        <v>0</v>
      </c>
      <c r="E93" s="312">
        <v>0</v>
      </c>
      <c r="F93" s="313">
        <f t="shared" si="44"/>
        <v>0</v>
      </c>
      <c r="G93" s="313">
        <f t="shared" si="45"/>
        <v>0</v>
      </c>
      <c r="H93" s="294">
        <f t="shared" si="33"/>
        <v>0</v>
      </c>
      <c r="I93" s="224">
        <f>1-(-'11取引基本表'!DW92/('11取引基本表'!DN92-'11取引基本表'!DL92))</f>
        <v>1</v>
      </c>
      <c r="J93" s="86">
        <f t="shared" si="46"/>
        <v>0</v>
      </c>
      <c r="K93" s="230">
        <v>0.697159522289718</v>
      </c>
      <c r="L93" s="86">
        <f t="shared" si="34"/>
        <v>0</v>
      </c>
      <c r="M93" s="230">
        <v>0.37923062609379748</v>
      </c>
      <c r="N93" s="87">
        <f t="shared" si="35"/>
        <v>0</v>
      </c>
      <c r="O93" s="88">
        <v>0</v>
      </c>
      <c r="P93" s="89">
        <f>1-(-'11取引基本表'!DW92/('11取引基本表'!DN92-'11取引基本表'!DL92))</f>
        <v>1</v>
      </c>
      <c r="Q93" s="87">
        <f t="shared" si="47"/>
        <v>0</v>
      </c>
      <c r="R93" s="87">
        <v>0</v>
      </c>
      <c r="S93" s="86">
        <f t="shared" si="36"/>
        <v>0</v>
      </c>
      <c r="T93" s="90">
        <f t="shared" si="37"/>
        <v>0</v>
      </c>
      <c r="U93" s="91"/>
      <c r="V93" s="87"/>
      <c r="W93" s="230">
        <f>'11取引基本表'!DF92/'11取引基本表'!$DF$111</f>
        <v>2.8993032946329571E-3</v>
      </c>
      <c r="X93" s="87">
        <f t="shared" ca="1" si="38"/>
        <v>0</v>
      </c>
      <c r="Y93" s="92">
        <f t="shared" si="48"/>
        <v>1</v>
      </c>
      <c r="Z93" s="87">
        <f t="shared" ca="1" si="49"/>
        <v>0</v>
      </c>
      <c r="AA93" s="87">
        <f ca="1"/>
        <v>0</v>
      </c>
      <c r="AB93" s="87">
        <f t="shared" ca="1" si="39"/>
        <v>0</v>
      </c>
      <c r="AC93" s="90">
        <f t="shared" ca="1" si="40"/>
        <v>0</v>
      </c>
      <c r="AD93" s="88">
        <f t="shared" ca="1" si="41"/>
        <v>0</v>
      </c>
      <c r="AE93" s="87">
        <f t="shared" ca="1" si="42"/>
        <v>0</v>
      </c>
      <c r="AF93" s="90">
        <f t="shared" ca="1" si="43"/>
        <v>0</v>
      </c>
      <c r="AG93" s="88">
        <f>J93*'20就業誘発係数'!$D90</f>
        <v>0</v>
      </c>
      <c r="AH93" s="87">
        <f>R93*'20就業誘発係数'!$D90</f>
        <v>0</v>
      </c>
      <c r="AI93" s="87">
        <f ca="1">AA93*'20就業誘発係数'!$D90</f>
        <v>0</v>
      </c>
      <c r="AJ93" s="90">
        <f t="shared" ca="1" si="31"/>
        <v>0</v>
      </c>
      <c r="AK93" s="88">
        <f>J93*'30雇用誘発係数'!$D90</f>
        <v>0</v>
      </c>
      <c r="AL93" s="87">
        <f>R93*'30雇用誘発係数'!$D90</f>
        <v>0</v>
      </c>
      <c r="AM93" s="87">
        <f ca="1">AA93*'30雇用誘発係数'!$D90</f>
        <v>0</v>
      </c>
      <c r="AN93" s="90">
        <f t="shared" ca="1" si="32"/>
        <v>0</v>
      </c>
      <c r="AO93" s="25" t="s">
        <v>371</v>
      </c>
    </row>
    <row r="94" spans="1:41" x14ac:dyDescent="0.2">
      <c r="A94" s="34" t="s">
        <v>149</v>
      </c>
      <c r="B94" s="35" t="s">
        <v>607</v>
      </c>
      <c r="C94" s="304"/>
      <c r="D94" s="308">
        <v>0</v>
      </c>
      <c r="E94" s="308">
        <v>0</v>
      </c>
      <c r="F94" s="309">
        <f t="shared" si="44"/>
        <v>0</v>
      </c>
      <c r="G94" s="309">
        <f t="shared" si="45"/>
        <v>0</v>
      </c>
      <c r="H94" s="292">
        <f t="shared" si="33"/>
        <v>0</v>
      </c>
      <c r="I94" s="225">
        <f>1-(-'11取引基本表'!DW93/('11取引基本表'!DN93-'11取引基本表'!DL93))</f>
        <v>0.998178749980972</v>
      </c>
      <c r="J94" s="72">
        <f t="shared" si="46"/>
        <v>0</v>
      </c>
      <c r="K94" s="228">
        <v>0.7917894229495811</v>
      </c>
      <c r="L94" s="72">
        <f t="shared" si="34"/>
        <v>0</v>
      </c>
      <c r="M94" s="228">
        <v>0.71409745093909915</v>
      </c>
      <c r="N94" s="73">
        <f t="shared" si="35"/>
        <v>0</v>
      </c>
      <c r="O94" s="74">
        <v>0</v>
      </c>
      <c r="P94" s="75">
        <f>1-(-'11取引基本表'!DW93/('11取引基本表'!DN93-'11取引基本表'!DL93))</f>
        <v>0.998178749980972</v>
      </c>
      <c r="Q94" s="73">
        <f t="shared" si="47"/>
        <v>0</v>
      </c>
      <c r="R94" s="73">
        <v>0</v>
      </c>
      <c r="S94" s="72">
        <f t="shared" si="36"/>
        <v>0</v>
      </c>
      <c r="T94" s="76">
        <f t="shared" si="37"/>
        <v>0</v>
      </c>
      <c r="U94" s="77"/>
      <c r="V94" s="73"/>
      <c r="W94" s="228">
        <f>'11取引基本表'!DF93/'11取引基本表'!$DF$111</f>
        <v>1.7422440740605324E-2</v>
      </c>
      <c r="X94" s="73">
        <f t="shared" ca="1" si="38"/>
        <v>0</v>
      </c>
      <c r="Y94" s="78">
        <f t="shared" si="48"/>
        <v>0.998178749980972</v>
      </c>
      <c r="Z94" s="73">
        <f t="shared" ca="1" si="49"/>
        <v>0</v>
      </c>
      <c r="AA94" s="73">
        <f ca="1"/>
        <v>0</v>
      </c>
      <c r="AB94" s="73">
        <f t="shared" ca="1" si="39"/>
        <v>0</v>
      </c>
      <c r="AC94" s="76">
        <f t="shared" ca="1" si="40"/>
        <v>0</v>
      </c>
      <c r="AD94" s="74">
        <f t="shared" ca="1" si="41"/>
        <v>0</v>
      </c>
      <c r="AE94" s="73">
        <f t="shared" ca="1" si="42"/>
        <v>0</v>
      </c>
      <c r="AF94" s="76">
        <f t="shared" ca="1" si="43"/>
        <v>0</v>
      </c>
      <c r="AG94" s="74">
        <f>J94*'20就業誘発係数'!$D91</f>
        <v>0</v>
      </c>
      <c r="AH94" s="73">
        <f>R94*'20就業誘発係数'!$D91</f>
        <v>0</v>
      </c>
      <c r="AI94" s="73">
        <f ca="1">AA94*'20就業誘発係数'!$D91</f>
        <v>0</v>
      </c>
      <c r="AJ94" s="76">
        <f t="shared" ca="1" si="31"/>
        <v>0</v>
      </c>
      <c r="AK94" s="74">
        <f>J94*'30雇用誘発係数'!$D91</f>
        <v>0</v>
      </c>
      <c r="AL94" s="73">
        <f>R94*'30雇用誘発係数'!$D91</f>
        <v>0</v>
      </c>
      <c r="AM94" s="73">
        <f ca="1">AA94*'30雇用誘発係数'!$D91</f>
        <v>0</v>
      </c>
      <c r="AN94" s="76">
        <f t="shared" ca="1" si="32"/>
        <v>0</v>
      </c>
      <c r="AO94" s="25" t="s">
        <v>504</v>
      </c>
    </row>
    <row r="95" spans="1:41" x14ac:dyDescent="0.2">
      <c r="A95" s="34" t="s">
        <v>151</v>
      </c>
      <c r="B95" s="35" t="s">
        <v>608</v>
      </c>
      <c r="C95" s="304"/>
      <c r="D95" s="308">
        <v>0</v>
      </c>
      <c r="E95" s="308">
        <v>0</v>
      </c>
      <c r="F95" s="309">
        <f t="shared" si="44"/>
        <v>0</v>
      </c>
      <c r="G95" s="309">
        <f t="shared" si="45"/>
        <v>0</v>
      </c>
      <c r="H95" s="292">
        <f t="shared" si="33"/>
        <v>0</v>
      </c>
      <c r="I95" s="225">
        <f>1-(-'11取引基本表'!DW94/('11取引基本表'!DN94-'11取引基本表'!DL94))</f>
        <v>0.62160460704492548</v>
      </c>
      <c r="J95" s="72">
        <f t="shared" si="46"/>
        <v>0</v>
      </c>
      <c r="K95" s="228">
        <v>0.54555766044503562</v>
      </c>
      <c r="L95" s="72">
        <f t="shared" si="34"/>
        <v>0</v>
      </c>
      <c r="M95" s="228">
        <v>0.43975034295182047</v>
      </c>
      <c r="N95" s="73">
        <f t="shared" si="35"/>
        <v>0</v>
      </c>
      <c r="O95" s="74">
        <v>0</v>
      </c>
      <c r="P95" s="75">
        <f>1-(-'11取引基本表'!DW94/('11取引基本表'!DN94-'11取引基本表'!DL94))</f>
        <v>0.62160460704492548</v>
      </c>
      <c r="Q95" s="73">
        <f t="shared" si="47"/>
        <v>0</v>
      </c>
      <c r="R95" s="73">
        <v>0</v>
      </c>
      <c r="S95" s="72">
        <f t="shared" si="36"/>
        <v>0</v>
      </c>
      <c r="T95" s="76">
        <f t="shared" si="37"/>
        <v>0</v>
      </c>
      <c r="U95" s="77"/>
      <c r="V95" s="73"/>
      <c r="W95" s="228">
        <f>'11取引基本表'!DF94/'11取引基本表'!$DF$111</f>
        <v>8.2319606962699004E-4</v>
      </c>
      <c r="X95" s="73">
        <f t="shared" ca="1" si="38"/>
        <v>0</v>
      </c>
      <c r="Y95" s="78">
        <f t="shared" si="48"/>
        <v>0.62160460704492548</v>
      </c>
      <c r="Z95" s="73">
        <f t="shared" ca="1" si="49"/>
        <v>0</v>
      </c>
      <c r="AA95" s="73">
        <f ca="1"/>
        <v>0</v>
      </c>
      <c r="AB95" s="73">
        <f t="shared" ca="1" si="39"/>
        <v>0</v>
      </c>
      <c r="AC95" s="76">
        <f t="shared" ca="1" si="40"/>
        <v>0</v>
      </c>
      <c r="AD95" s="74">
        <f t="shared" ca="1" si="41"/>
        <v>0</v>
      </c>
      <c r="AE95" s="73">
        <f t="shared" ca="1" si="42"/>
        <v>0</v>
      </c>
      <c r="AF95" s="76">
        <f t="shared" ca="1" si="43"/>
        <v>0</v>
      </c>
      <c r="AG95" s="74">
        <f>J95*'20就業誘発係数'!$D92</f>
        <v>0</v>
      </c>
      <c r="AH95" s="73">
        <f>R95*'20就業誘発係数'!$D92</f>
        <v>0</v>
      </c>
      <c r="AI95" s="73">
        <f ca="1">AA95*'20就業誘発係数'!$D92</f>
        <v>0</v>
      </c>
      <c r="AJ95" s="76">
        <f t="shared" ca="1" si="31"/>
        <v>0</v>
      </c>
      <c r="AK95" s="74">
        <f>J95*'30雇用誘発係数'!$D92</f>
        <v>0</v>
      </c>
      <c r="AL95" s="73">
        <f>R95*'30雇用誘発係数'!$D92</f>
        <v>0</v>
      </c>
      <c r="AM95" s="73">
        <f ca="1">AA95*'30雇用誘発係数'!$D92</f>
        <v>0</v>
      </c>
      <c r="AN95" s="76">
        <f t="shared" ca="1" si="32"/>
        <v>0</v>
      </c>
      <c r="AO95" s="25" t="s">
        <v>504</v>
      </c>
    </row>
    <row r="96" spans="1:41" x14ac:dyDescent="0.2">
      <c r="A96" s="34" t="s">
        <v>153</v>
      </c>
      <c r="B96" s="35" t="s">
        <v>609</v>
      </c>
      <c r="C96" s="304"/>
      <c r="D96" s="308">
        <v>0</v>
      </c>
      <c r="E96" s="308">
        <v>0</v>
      </c>
      <c r="F96" s="309">
        <f t="shared" si="44"/>
        <v>0</v>
      </c>
      <c r="G96" s="309">
        <f t="shared" si="45"/>
        <v>0</v>
      </c>
      <c r="H96" s="292">
        <f t="shared" si="33"/>
        <v>0</v>
      </c>
      <c r="I96" s="225">
        <f>1-(-'11取引基本表'!DW95/('11取引基本表'!DN95-'11取引基本表'!DL95))</f>
        <v>0.99997017656391807</v>
      </c>
      <c r="J96" s="72">
        <f t="shared" si="46"/>
        <v>0</v>
      </c>
      <c r="K96" s="228">
        <v>0.56017187901479282</v>
      </c>
      <c r="L96" s="72">
        <f t="shared" si="34"/>
        <v>0</v>
      </c>
      <c r="M96" s="228">
        <v>0.42840362661968212</v>
      </c>
      <c r="N96" s="73">
        <f t="shared" si="35"/>
        <v>0</v>
      </c>
      <c r="O96" s="74">
        <v>0</v>
      </c>
      <c r="P96" s="75">
        <f>1-(-'11取引基本表'!DW95/('11取引基本表'!DN95-'11取引基本表'!DL95))</f>
        <v>0.99997017656391807</v>
      </c>
      <c r="Q96" s="73">
        <f t="shared" si="47"/>
        <v>0</v>
      </c>
      <c r="R96" s="73">
        <v>0</v>
      </c>
      <c r="S96" s="72">
        <f t="shared" si="36"/>
        <v>0</v>
      </c>
      <c r="T96" s="76">
        <f t="shared" si="37"/>
        <v>0</v>
      </c>
      <c r="U96" s="77"/>
      <c r="V96" s="73"/>
      <c r="W96" s="228">
        <f>'11取引基本表'!DF95/'11取引基本表'!$DF$111</f>
        <v>3.2854142128880839E-2</v>
      </c>
      <c r="X96" s="73">
        <f t="shared" ca="1" si="38"/>
        <v>0</v>
      </c>
      <c r="Y96" s="78">
        <f t="shared" si="48"/>
        <v>0.99997017656391807</v>
      </c>
      <c r="Z96" s="73">
        <f t="shared" ca="1" si="49"/>
        <v>0</v>
      </c>
      <c r="AA96" s="73">
        <f ca="1"/>
        <v>0</v>
      </c>
      <c r="AB96" s="73">
        <f t="shared" ca="1" si="39"/>
        <v>0</v>
      </c>
      <c r="AC96" s="76">
        <f t="shared" ca="1" si="40"/>
        <v>0</v>
      </c>
      <c r="AD96" s="74">
        <f t="shared" ca="1" si="41"/>
        <v>0</v>
      </c>
      <c r="AE96" s="73">
        <f t="shared" ca="1" si="42"/>
        <v>0</v>
      </c>
      <c r="AF96" s="76">
        <f t="shared" ca="1" si="43"/>
        <v>0</v>
      </c>
      <c r="AG96" s="74">
        <f>J96*'20就業誘発係数'!$D93</f>
        <v>0</v>
      </c>
      <c r="AH96" s="73">
        <f>R96*'20就業誘発係数'!$D93</f>
        <v>0</v>
      </c>
      <c r="AI96" s="73">
        <f ca="1">AA96*'20就業誘発係数'!$D93</f>
        <v>0</v>
      </c>
      <c r="AJ96" s="76">
        <f t="shared" ca="1" si="31"/>
        <v>0</v>
      </c>
      <c r="AK96" s="74">
        <f>J96*'30雇用誘発係数'!$D93</f>
        <v>0</v>
      </c>
      <c r="AL96" s="73">
        <f>R96*'30雇用誘発係数'!$D93</f>
        <v>0</v>
      </c>
      <c r="AM96" s="73">
        <f ca="1">AA96*'30雇用誘発係数'!$D93</f>
        <v>0</v>
      </c>
      <c r="AN96" s="76">
        <f t="shared" ca="1" si="32"/>
        <v>0</v>
      </c>
      <c r="AO96" s="25" t="s">
        <v>504</v>
      </c>
    </row>
    <row r="97" spans="1:41" x14ac:dyDescent="0.2">
      <c r="A97" s="36" t="s">
        <v>155</v>
      </c>
      <c r="B97" s="37" t="s">
        <v>610</v>
      </c>
      <c r="C97" s="305"/>
      <c r="D97" s="310">
        <v>0</v>
      </c>
      <c r="E97" s="310">
        <v>0</v>
      </c>
      <c r="F97" s="311">
        <f t="shared" si="44"/>
        <v>0</v>
      </c>
      <c r="G97" s="311">
        <f t="shared" si="45"/>
        <v>0</v>
      </c>
      <c r="H97" s="293">
        <f t="shared" si="33"/>
        <v>0</v>
      </c>
      <c r="I97" s="226">
        <f>1-(-'11取引基本表'!DW96/('11取引基本表'!DN96-'11取引基本表'!DL96))</f>
        <v>1</v>
      </c>
      <c r="J97" s="79">
        <f t="shared" si="46"/>
        <v>0</v>
      </c>
      <c r="K97" s="229">
        <v>0.71879986728390188</v>
      </c>
      <c r="L97" s="79">
        <f t="shared" si="34"/>
        <v>0</v>
      </c>
      <c r="M97" s="229">
        <v>0.60261008326355203</v>
      </c>
      <c r="N97" s="80">
        <f t="shared" si="35"/>
        <v>0</v>
      </c>
      <c r="O97" s="81">
        <v>0</v>
      </c>
      <c r="P97" s="82">
        <f>1-(-'11取引基本表'!DW96/('11取引基本表'!DN96-'11取引基本表'!DL96))</f>
        <v>1</v>
      </c>
      <c r="Q97" s="80">
        <f t="shared" si="47"/>
        <v>0</v>
      </c>
      <c r="R97" s="80">
        <v>0</v>
      </c>
      <c r="S97" s="79">
        <f t="shared" si="36"/>
        <v>0</v>
      </c>
      <c r="T97" s="83">
        <f t="shared" si="37"/>
        <v>0</v>
      </c>
      <c r="U97" s="84"/>
      <c r="V97" s="80"/>
      <c r="W97" s="229">
        <f>'11取引基本表'!DF96/'11取引基本表'!$DF$111</f>
        <v>2.7434391421145022E-4</v>
      </c>
      <c r="X97" s="80">
        <f t="shared" ca="1" si="38"/>
        <v>0</v>
      </c>
      <c r="Y97" s="85">
        <f t="shared" si="48"/>
        <v>1</v>
      </c>
      <c r="Z97" s="80">
        <f t="shared" ca="1" si="49"/>
        <v>0</v>
      </c>
      <c r="AA97" s="80">
        <f ca="1"/>
        <v>0</v>
      </c>
      <c r="AB97" s="80">
        <f t="shared" ca="1" si="39"/>
        <v>0</v>
      </c>
      <c r="AC97" s="83">
        <f t="shared" ca="1" si="40"/>
        <v>0</v>
      </c>
      <c r="AD97" s="81">
        <f t="shared" ca="1" si="41"/>
        <v>0</v>
      </c>
      <c r="AE97" s="80">
        <f t="shared" ca="1" si="42"/>
        <v>0</v>
      </c>
      <c r="AF97" s="83">
        <f t="shared" ca="1" si="43"/>
        <v>0</v>
      </c>
      <c r="AG97" s="81">
        <f>J97*'20就業誘発係数'!$D94</f>
        <v>0</v>
      </c>
      <c r="AH97" s="80">
        <f>R97*'20就業誘発係数'!$D94</f>
        <v>0</v>
      </c>
      <c r="AI97" s="80">
        <f ca="1">AA97*'20就業誘発係数'!$D94</f>
        <v>0</v>
      </c>
      <c r="AJ97" s="83">
        <f t="shared" ca="1" si="31"/>
        <v>0</v>
      </c>
      <c r="AK97" s="81">
        <f>J97*'30雇用誘発係数'!$D94</f>
        <v>0</v>
      </c>
      <c r="AL97" s="80">
        <f>R97*'30雇用誘発係数'!$D94</f>
        <v>0</v>
      </c>
      <c r="AM97" s="80">
        <f ca="1">AA97*'30雇用誘発係数'!$D94</f>
        <v>0</v>
      </c>
      <c r="AN97" s="83">
        <f t="shared" ca="1" si="32"/>
        <v>0</v>
      </c>
      <c r="AO97" s="25" t="s">
        <v>504</v>
      </c>
    </row>
    <row r="98" spans="1:41" x14ac:dyDescent="0.2">
      <c r="A98" s="38" t="s">
        <v>157</v>
      </c>
      <c r="B98" s="39" t="s">
        <v>611</v>
      </c>
      <c r="C98" s="303"/>
      <c r="D98" s="312">
        <v>0</v>
      </c>
      <c r="E98" s="312">
        <v>0</v>
      </c>
      <c r="F98" s="313">
        <f t="shared" si="44"/>
        <v>0</v>
      </c>
      <c r="G98" s="313">
        <f t="shared" si="45"/>
        <v>0</v>
      </c>
      <c r="H98" s="294">
        <f t="shared" si="33"/>
        <v>0</v>
      </c>
      <c r="I98" s="224">
        <f>1-(-'11取引基本表'!DW97/('11取引基本表'!DN97-'11取引基本表'!DL97))</f>
        <v>1</v>
      </c>
      <c r="J98" s="86">
        <f t="shared" si="46"/>
        <v>0</v>
      </c>
      <c r="K98" s="230">
        <v>0.70735772800425933</v>
      </c>
      <c r="L98" s="86">
        <f t="shared" si="34"/>
        <v>0</v>
      </c>
      <c r="M98" s="230">
        <v>0.62040028557253668</v>
      </c>
      <c r="N98" s="87">
        <f t="shared" si="35"/>
        <v>0</v>
      </c>
      <c r="O98" s="88">
        <v>0</v>
      </c>
      <c r="P98" s="89">
        <f>1-(-'11取引基本表'!DW97/('11取引基本表'!DN97-'11取引基本表'!DL97))</f>
        <v>1</v>
      </c>
      <c r="Q98" s="87">
        <f t="shared" si="47"/>
        <v>0</v>
      </c>
      <c r="R98" s="87">
        <v>0</v>
      </c>
      <c r="S98" s="86">
        <f t="shared" si="36"/>
        <v>0</v>
      </c>
      <c r="T98" s="90">
        <f t="shared" si="37"/>
        <v>0</v>
      </c>
      <c r="U98" s="91"/>
      <c r="V98" s="87"/>
      <c r="W98" s="230">
        <f>'11取引基本表'!DF97/'11取引基本表'!$DF$111</f>
        <v>1.624002586506864E-2</v>
      </c>
      <c r="X98" s="87">
        <f t="shared" ca="1" si="38"/>
        <v>0</v>
      </c>
      <c r="Y98" s="92">
        <f t="shared" si="48"/>
        <v>1</v>
      </c>
      <c r="Z98" s="87">
        <f t="shared" ca="1" si="49"/>
        <v>0</v>
      </c>
      <c r="AA98" s="87">
        <f ca="1"/>
        <v>0</v>
      </c>
      <c r="AB98" s="87">
        <f t="shared" ca="1" si="39"/>
        <v>0</v>
      </c>
      <c r="AC98" s="90">
        <f t="shared" ca="1" si="40"/>
        <v>0</v>
      </c>
      <c r="AD98" s="88">
        <f t="shared" ca="1" si="41"/>
        <v>0</v>
      </c>
      <c r="AE98" s="87">
        <f t="shared" ca="1" si="42"/>
        <v>0</v>
      </c>
      <c r="AF98" s="90">
        <f t="shared" ca="1" si="43"/>
        <v>0</v>
      </c>
      <c r="AG98" s="88">
        <f>J98*'20就業誘発係数'!$D95</f>
        <v>0</v>
      </c>
      <c r="AH98" s="87">
        <f>R98*'20就業誘発係数'!$D95</f>
        <v>0</v>
      </c>
      <c r="AI98" s="87">
        <f ca="1">AA98*'20就業誘発係数'!$D95</f>
        <v>0</v>
      </c>
      <c r="AJ98" s="90">
        <f t="shared" ca="1" si="31"/>
        <v>0</v>
      </c>
      <c r="AK98" s="88">
        <f>J98*'30雇用誘発係数'!$D95</f>
        <v>0</v>
      </c>
      <c r="AL98" s="87">
        <f>R98*'30雇用誘発係数'!$D95</f>
        <v>0</v>
      </c>
      <c r="AM98" s="87">
        <f ca="1">AA98*'30雇用誘発係数'!$D95</f>
        <v>0</v>
      </c>
      <c r="AN98" s="90">
        <f t="shared" ca="1" si="32"/>
        <v>0</v>
      </c>
      <c r="AO98" s="25" t="s">
        <v>504</v>
      </c>
    </row>
    <row r="99" spans="1:41" x14ac:dyDescent="0.2">
      <c r="A99" s="34" t="s">
        <v>158</v>
      </c>
      <c r="B99" s="35" t="s">
        <v>167</v>
      </c>
      <c r="C99" s="304"/>
      <c r="D99" s="308">
        <v>0</v>
      </c>
      <c r="E99" s="308">
        <v>0</v>
      </c>
      <c r="F99" s="309">
        <f t="shared" si="44"/>
        <v>0</v>
      </c>
      <c r="G99" s="309">
        <f t="shared" si="45"/>
        <v>0</v>
      </c>
      <c r="H99" s="292">
        <f t="shared" si="33"/>
        <v>0</v>
      </c>
      <c r="I99" s="225">
        <f>1-(-'11取引基本表'!DW98/('11取引基本表'!DN98-'11取引基本表'!DL98))</f>
        <v>1</v>
      </c>
      <c r="J99" s="72">
        <f t="shared" si="46"/>
        <v>0</v>
      </c>
      <c r="K99" s="228">
        <v>0.77282343146487598</v>
      </c>
      <c r="L99" s="72">
        <f t="shared" si="34"/>
        <v>0</v>
      </c>
      <c r="M99" s="228">
        <v>0.61584025986433555</v>
      </c>
      <c r="N99" s="73">
        <f t="shared" si="35"/>
        <v>0</v>
      </c>
      <c r="O99" s="74">
        <v>0</v>
      </c>
      <c r="P99" s="75">
        <f>1-(-'11取引基本表'!DW98/('11取引基本表'!DN98-'11取引基本表'!DL98))</f>
        <v>1</v>
      </c>
      <c r="Q99" s="73">
        <f t="shared" si="47"/>
        <v>0</v>
      </c>
      <c r="R99" s="73">
        <v>0</v>
      </c>
      <c r="S99" s="72">
        <f t="shared" si="36"/>
        <v>0</v>
      </c>
      <c r="T99" s="76">
        <f t="shared" si="37"/>
        <v>0</v>
      </c>
      <c r="U99" s="77"/>
      <c r="V99" s="73"/>
      <c r="W99" s="228">
        <f>'11取引基本表'!DF98/'11取引基本表'!$DF$111</f>
        <v>2.1725671696852852E-3</v>
      </c>
      <c r="X99" s="73">
        <f t="shared" ca="1" si="38"/>
        <v>0</v>
      </c>
      <c r="Y99" s="78">
        <f t="shared" si="48"/>
        <v>1</v>
      </c>
      <c r="Z99" s="73">
        <f t="shared" ca="1" si="49"/>
        <v>0</v>
      </c>
      <c r="AA99" s="73">
        <f ca="1"/>
        <v>0</v>
      </c>
      <c r="AB99" s="73">
        <f t="shared" ca="1" si="39"/>
        <v>0</v>
      </c>
      <c r="AC99" s="76">
        <f t="shared" ca="1" si="40"/>
        <v>0</v>
      </c>
      <c r="AD99" s="74">
        <f t="shared" ca="1" si="41"/>
        <v>0</v>
      </c>
      <c r="AE99" s="73">
        <f t="shared" ca="1" si="42"/>
        <v>0</v>
      </c>
      <c r="AF99" s="76">
        <f t="shared" ca="1" si="43"/>
        <v>0</v>
      </c>
      <c r="AG99" s="74">
        <f>J99*'20就業誘発係数'!$D96</f>
        <v>0</v>
      </c>
      <c r="AH99" s="73">
        <f>R99*'20就業誘発係数'!$D96</f>
        <v>0</v>
      </c>
      <c r="AI99" s="73">
        <f ca="1">AA99*'20就業誘発係数'!$D96</f>
        <v>0</v>
      </c>
      <c r="AJ99" s="76">
        <f t="shared" ca="1" si="31"/>
        <v>0</v>
      </c>
      <c r="AK99" s="74">
        <f>J99*'30雇用誘発係数'!$D96</f>
        <v>0</v>
      </c>
      <c r="AL99" s="73">
        <f>R99*'30雇用誘発係数'!$D96</f>
        <v>0</v>
      </c>
      <c r="AM99" s="73">
        <f ca="1">AA99*'30雇用誘発係数'!$D96</f>
        <v>0</v>
      </c>
      <c r="AN99" s="76">
        <f t="shared" ca="1" si="32"/>
        <v>0</v>
      </c>
      <c r="AO99" s="25" t="s">
        <v>504</v>
      </c>
    </row>
    <row r="100" spans="1:41" x14ac:dyDescent="0.2">
      <c r="A100" s="34" t="s">
        <v>160</v>
      </c>
      <c r="B100" s="35" t="s">
        <v>612</v>
      </c>
      <c r="C100" s="304"/>
      <c r="D100" s="308">
        <v>0</v>
      </c>
      <c r="E100" s="308">
        <v>0</v>
      </c>
      <c r="F100" s="309">
        <f t="shared" si="44"/>
        <v>0</v>
      </c>
      <c r="G100" s="309">
        <f t="shared" si="45"/>
        <v>0</v>
      </c>
      <c r="H100" s="292">
        <f t="shared" si="33"/>
        <v>0</v>
      </c>
      <c r="I100" s="225">
        <f>1-(-'11取引基本表'!DW99/('11取引基本表'!DN99-'11取引基本表'!DL99))</f>
        <v>0.99930145083288557</v>
      </c>
      <c r="J100" s="72">
        <f t="shared" si="46"/>
        <v>0</v>
      </c>
      <c r="K100" s="228">
        <v>0.58872991397164909</v>
      </c>
      <c r="L100" s="72">
        <f t="shared" si="34"/>
        <v>0</v>
      </c>
      <c r="M100" s="228">
        <v>0.51984108938928553</v>
      </c>
      <c r="N100" s="73">
        <f t="shared" si="35"/>
        <v>0</v>
      </c>
      <c r="O100" s="74">
        <v>0</v>
      </c>
      <c r="P100" s="75">
        <f>1-(-'11取引基本表'!DW99/('11取引基本表'!DN99-'11取引基本表'!DL99))</f>
        <v>0.99930145083288557</v>
      </c>
      <c r="Q100" s="73">
        <f t="shared" si="47"/>
        <v>0</v>
      </c>
      <c r="R100" s="73">
        <v>0</v>
      </c>
      <c r="S100" s="72">
        <f t="shared" si="36"/>
        <v>0</v>
      </c>
      <c r="T100" s="76">
        <f t="shared" si="37"/>
        <v>0</v>
      </c>
      <c r="U100" s="77"/>
      <c r="V100" s="73"/>
      <c r="W100" s="228">
        <f>'11取引基本表'!DF99/'11取引基本表'!$DF$111</f>
        <v>1.429283316578827E-2</v>
      </c>
      <c r="X100" s="73">
        <f t="shared" ca="1" si="38"/>
        <v>0</v>
      </c>
      <c r="Y100" s="78">
        <f t="shared" si="48"/>
        <v>0.99930145083288557</v>
      </c>
      <c r="Z100" s="73">
        <f t="shared" ca="1" si="49"/>
        <v>0</v>
      </c>
      <c r="AA100" s="73">
        <f ca="1"/>
        <v>0</v>
      </c>
      <c r="AB100" s="73">
        <f t="shared" ca="1" si="39"/>
        <v>0</v>
      </c>
      <c r="AC100" s="76">
        <f t="shared" ca="1" si="40"/>
        <v>0</v>
      </c>
      <c r="AD100" s="74">
        <f t="shared" ca="1" si="41"/>
        <v>0</v>
      </c>
      <c r="AE100" s="73">
        <f t="shared" ca="1" si="42"/>
        <v>0</v>
      </c>
      <c r="AF100" s="76">
        <f t="shared" ca="1" si="43"/>
        <v>0</v>
      </c>
      <c r="AG100" s="74">
        <f>J100*'20就業誘発係数'!$D97</f>
        <v>0</v>
      </c>
      <c r="AH100" s="73">
        <f>R100*'20就業誘発係数'!$D97</f>
        <v>0</v>
      </c>
      <c r="AI100" s="73">
        <f ca="1">AA100*'20就業誘発係数'!$D97</f>
        <v>0</v>
      </c>
      <c r="AJ100" s="76">
        <f t="shared" ca="1" si="31"/>
        <v>0</v>
      </c>
      <c r="AK100" s="74">
        <f>J100*'30雇用誘発係数'!$D97</f>
        <v>0</v>
      </c>
      <c r="AL100" s="73">
        <f>R100*'30雇用誘発係数'!$D97</f>
        <v>0</v>
      </c>
      <c r="AM100" s="73">
        <f ca="1">AA100*'30雇用誘発係数'!$D97</f>
        <v>0</v>
      </c>
      <c r="AN100" s="76">
        <f t="shared" ca="1" si="32"/>
        <v>0</v>
      </c>
      <c r="AO100" s="25" t="s">
        <v>504</v>
      </c>
    </row>
    <row r="101" spans="1:41" x14ac:dyDescent="0.2">
      <c r="A101" s="34" t="s">
        <v>162</v>
      </c>
      <c r="B101" s="35" t="s">
        <v>613</v>
      </c>
      <c r="C101" s="304"/>
      <c r="D101" s="308">
        <v>0</v>
      </c>
      <c r="E101" s="308">
        <v>0</v>
      </c>
      <c r="F101" s="309">
        <f t="shared" si="44"/>
        <v>0</v>
      </c>
      <c r="G101" s="309">
        <f t="shared" si="45"/>
        <v>0</v>
      </c>
      <c r="H101" s="292">
        <f t="shared" si="33"/>
        <v>0</v>
      </c>
      <c r="I101" s="225">
        <f>1-(-'11取引基本表'!DW100/('11取引基本表'!DN100-'11取引基本表'!DL100))</f>
        <v>0.76540840815988742</v>
      </c>
      <c r="J101" s="72">
        <f t="shared" si="46"/>
        <v>0</v>
      </c>
      <c r="K101" s="228">
        <v>0.68487911732756379</v>
      </c>
      <c r="L101" s="72">
        <f t="shared" si="34"/>
        <v>0</v>
      </c>
      <c r="M101" s="228">
        <v>0.14979935182109544</v>
      </c>
      <c r="N101" s="73">
        <f t="shared" si="35"/>
        <v>0</v>
      </c>
      <c r="O101" s="74">
        <v>0</v>
      </c>
      <c r="P101" s="75">
        <f>1-(-'11取引基本表'!DW100/('11取引基本表'!DN100-'11取引基本表'!DL100))</f>
        <v>0.76540840815988742</v>
      </c>
      <c r="Q101" s="73">
        <f t="shared" si="47"/>
        <v>0</v>
      </c>
      <c r="R101" s="73">
        <v>0</v>
      </c>
      <c r="S101" s="72">
        <f t="shared" si="36"/>
        <v>0</v>
      </c>
      <c r="T101" s="76">
        <f t="shared" si="37"/>
        <v>0</v>
      </c>
      <c r="U101" s="77"/>
      <c r="V101" s="73"/>
      <c r="W101" s="228">
        <f>'11取引基本表'!DF100/'11取引基本表'!$DF$111</f>
        <v>2.7118883595277405E-3</v>
      </c>
      <c r="X101" s="73">
        <f t="shared" ca="1" si="38"/>
        <v>0</v>
      </c>
      <c r="Y101" s="78">
        <f t="shared" si="48"/>
        <v>0.76540840815988742</v>
      </c>
      <c r="Z101" s="73">
        <f t="shared" ca="1" si="49"/>
        <v>0</v>
      </c>
      <c r="AA101" s="73">
        <f ca="1"/>
        <v>0</v>
      </c>
      <c r="AB101" s="73">
        <f t="shared" ca="1" si="39"/>
        <v>0</v>
      </c>
      <c r="AC101" s="76">
        <f t="shared" ca="1" si="40"/>
        <v>0</v>
      </c>
      <c r="AD101" s="74">
        <f t="shared" ca="1" si="41"/>
        <v>0</v>
      </c>
      <c r="AE101" s="73">
        <f t="shared" ca="1" si="42"/>
        <v>0</v>
      </c>
      <c r="AF101" s="76">
        <f t="shared" ca="1" si="43"/>
        <v>0</v>
      </c>
      <c r="AG101" s="74">
        <f>J101*'20就業誘発係数'!$D98</f>
        <v>0</v>
      </c>
      <c r="AH101" s="73">
        <f>R101*'20就業誘発係数'!$D98</f>
        <v>0</v>
      </c>
      <c r="AI101" s="73">
        <f ca="1">AA101*'20就業誘発係数'!$D98</f>
        <v>0</v>
      </c>
      <c r="AJ101" s="76">
        <f t="shared" ca="1" si="31"/>
        <v>0</v>
      </c>
      <c r="AK101" s="74">
        <f>J101*'30雇用誘発係数'!$D98</f>
        <v>0</v>
      </c>
      <c r="AL101" s="73">
        <f>R101*'30雇用誘発係数'!$D98</f>
        <v>0</v>
      </c>
      <c r="AM101" s="73">
        <f ca="1">AA101*'30雇用誘発係数'!$D98</f>
        <v>0</v>
      </c>
      <c r="AN101" s="76">
        <f t="shared" ca="1" si="32"/>
        <v>0</v>
      </c>
      <c r="AO101" s="25" t="s">
        <v>504</v>
      </c>
    </row>
    <row r="102" spans="1:41" x14ac:dyDescent="0.2">
      <c r="A102" s="36" t="s">
        <v>164</v>
      </c>
      <c r="B102" s="37" t="s">
        <v>614</v>
      </c>
      <c r="C102" s="305"/>
      <c r="D102" s="310">
        <v>0</v>
      </c>
      <c r="E102" s="310">
        <v>0</v>
      </c>
      <c r="F102" s="311">
        <f t="shared" si="44"/>
        <v>0</v>
      </c>
      <c r="G102" s="311">
        <f t="shared" si="45"/>
        <v>0</v>
      </c>
      <c r="H102" s="293">
        <f t="shared" si="33"/>
        <v>0</v>
      </c>
      <c r="I102" s="226">
        <f>1-(-'11取引基本表'!DW101/('11取引基本表'!DN101-'11取引基本表'!DL101))</f>
        <v>0.71514578921648475</v>
      </c>
      <c r="J102" s="79">
        <f t="shared" si="46"/>
        <v>0</v>
      </c>
      <c r="K102" s="229">
        <v>0.35042510670008808</v>
      </c>
      <c r="L102" s="79">
        <f t="shared" si="34"/>
        <v>0</v>
      </c>
      <c r="M102" s="229">
        <v>0.15091287853126481</v>
      </c>
      <c r="N102" s="80">
        <f t="shared" si="35"/>
        <v>0</v>
      </c>
      <c r="O102" s="81">
        <v>0</v>
      </c>
      <c r="P102" s="82">
        <f>1-(-'11取引基本表'!DW101/('11取引基本表'!DN101-'11取引基本表'!DL101))</f>
        <v>0.71514578921648475</v>
      </c>
      <c r="Q102" s="80">
        <f t="shared" si="47"/>
        <v>0</v>
      </c>
      <c r="R102" s="80">
        <v>0</v>
      </c>
      <c r="S102" s="79">
        <f t="shared" si="36"/>
        <v>0</v>
      </c>
      <c r="T102" s="83">
        <f t="shared" si="37"/>
        <v>0</v>
      </c>
      <c r="U102" s="84"/>
      <c r="V102" s="80"/>
      <c r="W102" s="229">
        <f>'11取引基本表'!DF101/'11取引基本表'!$DF$111</f>
        <v>1.2324524447953739E-5</v>
      </c>
      <c r="X102" s="80">
        <f t="shared" ca="1" si="38"/>
        <v>0</v>
      </c>
      <c r="Y102" s="85">
        <f t="shared" si="48"/>
        <v>0.71514578921648475</v>
      </c>
      <c r="Z102" s="80">
        <f t="shared" ca="1" si="49"/>
        <v>0</v>
      </c>
      <c r="AA102" s="80">
        <f ca="1"/>
        <v>0</v>
      </c>
      <c r="AB102" s="80">
        <f t="shared" ca="1" si="39"/>
        <v>0</v>
      </c>
      <c r="AC102" s="83">
        <f t="shared" ca="1" si="40"/>
        <v>0</v>
      </c>
      <c r="AD102" s="81">
        <f t="shared" ca="1" si="41"/>
        <v>0</v>
      </c>
      <c r="AE102" s="80">
        <f t="shared" ca="1" si="42"/>
        <v>0</v>
      </c>
      <c r="AF102" s="83">
        <f t="shared" ca="1" si="43"/>
        <v>0</v>
      </c>
      <c r="AG102" s="81">
        <f>J102*'20就業誘発係数'!$D99</f>
        <v>0</v>
      </c>
      <c r="AH102" s="80">
        <f>R102*'20就業誘発係数'!$D99</f>
        <v>0</v>
      </c>
      <c r="AI102" s="80">
        <f ca="1">AA102*'20就業誘発係数'!$D99</f>
        <v>0</v>
      </c>
      <c r="AJ102" s="83">
        <f t="shared" ca="1" si="31"/>
        <v>0</v>
      </c>
      <c r="AK102" s="81">
        <f>J102*'30雇用誘発係数'!$D99</f>
        <v>0</v>
      </c>
      <c r="AL102" s="80">
        <f>R102*'30雇用誘発係数'!$D99</f>
        <v>0</v>
      </c>
      <c r="AM102" s="80">
        <f ca="1">AA102*'30雇用誘発係数'!$D99</f>
        <v>0</v>
      </c>
      <c r="AN102" s="83">
        <f t="shared" ca="1" si="32"/>
        <v>0</v>
      </c>
      <c r="AO102" s="25" t="s">
        <v>504</v>
      </c>
    </row>
    <row r="103" spans="1:41" x14ac:dyDescent="0.2">
      <c r="A103" s="38" t="s">
        <v>165</v>
      </c>
      <c r="B103" s="39" t="s">
        <v>615</v>
      </c>
      <c r="C103" s="303"/>
      <c r="D103" s="312">
        <v>0</v>
      </c>
      <c r="E103" s="312">
        <v>0</v>
      </c>
      <c r="F103" s="313">
        <f t="shared" si="44"/>
        <v>0</v>
      </c>
      <c r="G103" s="313">
        <f t="shared" si="45"/>
        <v>0</v>
      </c>
      <c r="H103" s="294">
        <f t="shared" si="33"/>
        <v>0</v>
      </c>
      <c r="I103" s="224">
        <f>1-(-'11取引基本表'!DW102/('11取引基本表'!DN102-'11取引基本表'!DL102))</f>
        <v>0.98091944253117813</v>
      </c>
      <c r="J103" s="86">
        <f t="shared" si="46"/>
        <v>0</v>
      </c>
      <c r="K103" s="230">
        <v>0.40014729574223246</v>
      </c>
      <c r="L103" s="86">
        <f t="shared" si="34"/>
        <v>0</v>
      </c>
      <c r="M103" s="230">
        <v>0.25014867663981588</v>
      </c>
      <c r="N103" s="87">
        <f t="shared" si="35"/>
        <v>0</v>
      </c>
      <c r="O103" s="88">
        <v>0</v>
      </c>
      <c r="P103" s="89">
        <f>1-(-'11取引基本表'!DW102/('11取引基本表'!DN102-'11取引基本表'!DL102))</f>
        <v>0.98091944253117813</v>
      </c>
      <c r="Q103" s="87">
        <f t="shared" si="47"/>
        <v>0</v>
      </c>
      <c r="R103" s="87">
        <v>0</v>
      </c>
      <c r="S103" s="86">
        <f t="shared" si="36"/>
        <v>0</v>
      </c>
      <c r="T103" s="90">
        <f t="shared" si="37"/>
        <v>0</v>
      </c>
      <c r="U103" s="91"/>
      <c r="V103" s="87"/>
      <c r="W103" s="230">
        <f>'11取引基本表'!DF102/'11取引基本表'!$DF$111</f>
        <v>1.3203263041092841E-2</v>
      </c>
      <c r="X103" s="87">
        <f t="shared" ca="1" si="38"/>
        <v>0</v>
      </c>
      <c r="Y103" s="92">
        <f t="shared" si="48"/>
        <v>0.98091944253117813</v>
      </c>
      <c r="Z103" s="87">
        <f t="shared" ca="1" si="49"/>
        <v>0</v>
      </c>
      <c r="AA103" s="87">
        <f ca="1"/>
        <v>0</v>
      </c>
      <c r="AB103" s="87">
        <f t="shared" ca="1" si="39"/>
        <v>0</v>
      </c>
      <c r="AC103" s="90">
        <f t="shared" ca="1" si="40"/>
        <v>0</v>
      </c>
      <c r="AD103" s="88">
        <f t="shared" ca="1" si="41"/>
        <v>0</v>
      </c>
      <c r="AE103" s="87">
        <f t="shared" ca="1" si="42"/>
        <v>0</v>
      </c>
      <c r="AF103" s="90">
        <f t="shared" ca="1" si="43"/>
        <v>0</v>
      </c>
      <c r="AG103" s="88">
        <f>J103*'20就業誘発係数'!$D100</f>
        <v>0</v>
      </c>
      <c r="AH103" s="87">
        <f>R103*'20就業誘発係数'!$D100</f>
        <v>0</v>
      </c>
      <c r="AI103" s="87">
        <f ca="1">AA103*'20就業誘発係数'!$D100</f>
        <v>0</v>
      </c>
      <c r="AJ103" s="90">
        <f t="shared" ca="1" si="31"/>
        <v>0</v>
      </c>
      <c r="AK103" s="88">
        <f>J103*'30雇用誘発係数'!$D100</f>
        <v>0</v>
      </c>
      <c r="AL103" s="87">
        <f>R103*'30雇用誘発係数'!$D100</f>
        <v>0</v>
      </c>
      <c r="AM103" s="87">
        <f ca="1">AA103*'30雇用誘発係数'!$D100</f>
        <v>0</v>
      </c>
      <c r="AN103" s="90">
        <f t="shared" ca="1" si="32"/>
        <v>0</v>
      </c>
      <c r="AO103" s="25" t="s">
        <v>504</v>
      </c>
    </row>
    <row r="104" spans="1:41" x14ac:dyDescent="0.2">
      <c r="A104" s="34" t="s">
        <v>166</v>
      </c>
      <c r="B104" s="35" t="s">
        <v>175</v>
      </c>
      <c r="C104" s="304"/>
      <c r="D104" s="308">
        <v>0</v>
      </c>
      <c r="E104" s="308">
        <v>0</v>
      </c>
      <c r="F104" s="309">
        <f t="shared" si="44"/>
        <v>0</v>
      </c>
      <c r="G104" s="309">
        <f t="shared" si="45"/>
        <v>0</v>
      </c>
      <c r="H104" s="292">
        <f t="shared" si="33"/>
        <v>0</v>
      </c>
      <c r="I104" s="225">
        <f>1-(-'11取引基本表'!DW103/('11取引基本表'!DN103-'11取引基本表'!DL103))</f>
        <v>0.92731971116966005</v>
      </c>
      <c r="J104" s="72">
        <f t="shared" si="46"/>
        <v>0</v>
      </c>
      <c r="K104" s="228">
        <v>0.74191903690494609</v>
      </c>
      <c r="L104" s="72">
        <f t="shared" ref="L104:L111" si="51">J104*K104</f>
        <v>0</v>
      </c>
      <c r="M104" s="228">
        <v>0.47299074057633167</v>
      </c>
      <c r="N104" s="73">
        <f t="shared" ref="N104:N111" si="52">J104*M104</f>
        <v>0</v>
      </c>
      <c r="O104" s="74">
        <v>0</v>
      </c>
      <c r="P104" s="75">
        <f>1-(-'11取引基本表'!DW103/('11取引基本表'!DN103-'11取引基本表'!DL103))</f>
        <v>0.92731971116966005</v>
      </c>
      <c r="Q104" s="73">
        <f t="shared" si="47"/>
        <v>0</v>
      </c>
      <c r="R104" s="73">
        <v>0</v>
      </c>
      <c r="S104" s="72">
        <f t="shared" ref="S104:S111" si="53">R104*K104</f>
        <v>0</v>
      </c>
      <c r="T104" s="76">
        <f t="shared" ref="T104:T111" si="54">R104*M104</f>
        <v>0</v>
      </c>
      <c r="U104" s="77"/>
      <c r="V104" s="73"/>
      <c r="W104" s="228">
        <f>'11取引基本表'!DF103/'11取引基本表'!$DF$111</f>
        <v>2.3861922601164831E-3</v>
      </c>
      <c r="X104" s="73">
        <f t="shared" ref="X104:X111" ca="1" si="55">V$112*W104</f>
        <v>0</v>
      </c>
      <c r="Y104" s="78">
        <f t="shared" si="48"/>
        <v>0.92731971116966005</v>
      </c>
      <c r="Z104" s="73">
        <f t="shared" ca="1" si="49"/>
        <v>0</v>
      </c>
      <c r="AA104" s="73">
        <f ca="1"/>
        <v>0</v>
      </c>
      <c r="AB104" s="73">
        <f t="shared" ref="AB104:AB111" ca="1" si="56">K104*AA104</f>
        <v>0</v>
      </c>
      <c r="AC104" s="76">
        <f t="shared" ref="AC104:AC111" ca="1" si="57">M104*AA104</f>
        <v>0</v>
      </c>
      <c r="AD104" s="74">
        <f t="shared" ref="AD104:AD111" ca="1" si="58">J104+R104+AA104</f>
        <v>0</v>
      </c>
      <c r="AE104" s="73">
        <f t="shared" ref="AE104:AE111" ca="1" si="59">L104+S104+AB104</f>
        <v>0</v>
      </c>
      <c r="AF104" s="76">
        <f t="shared" ref="AF104:AF111" ca="1" si="60">N104+T104+AC104</f>
        <v>0</v>
      </c>
      <c r="AG104" s="74">
        <f>J104*'20就業誘発係数'!$D101</f>
        <v>0</v>
      </c>
      <c r="AH104" s="73">
        <f>R104*'20就業誘発係数'!$D101</f>
        <v>0</v>
      </c>
      <c r="AI104" s="73">
        <f ca="1">AA104*'20就業誘発係数'!$D101</f>
        <v>0</v>
      </c>
      <c r="AJ104" s="76">
        <f t="shared" ca="1" si="31"/>
        <v>0</v>
      </c>
      <c r="AK104" s="74">
        <f>J104*'30雇用誘発係数'!$D101</f>
        <v>0</v>
      </c>
      <c r="AL104" s="73">
        <f>R104*'30雇用誘発係数'!$D101</f>
        <v>0</v>
      </c>
      <c r="AM104" s="73">
        <f ca="1">AA104*'30雇用誘発係数'!$D101</f>
        <v>0</v>
      </c>
      <c r="AN104" s="76">
        <f t="shared" ca="1" si="32"/>
        <v>0</v>
      </c>
      <c r="AO104" s="25" t="s">
        <v>504</v>
      </c>
    </row>
    <row r="105" spans="1:41" x14ac:dyDescent="0.2">
      <c r="A105" s="34" t="s">
        <v>168</v>
      </c>
      <c r="B105" s="35" t="s">
        <v>616</v>
      </c>
      <c r="C105" s="304"/>
      <c r="D105" s="308">
        <v>0</v>
      </c>
      <c r="E105" s="308">
        <v>0</v>
      </c>
      <c r="F105" s="309">
        <f t="shared" si="44"/>
        <v>0</v>
      </c>
      <c r="G105" s="309">
        <f t="shared" si="45"/>
        <v>0</v>
      </c>
      <c r="H105" s="292">
        <f t="shared" si="33"/>
        <v>0</v>
      </c>
      <c r="I105" s="225">
        <f>1-(-'11取引基本表'!DW104/('11取引基本表'!DN104-'11取引基本表'!DL104))</f>
        <v>0.66876793067780405</v>
      </c>
      <c r="J105" s="72">
        <f t="shared" si="46"/>
        <v>0</v>
      </c>
      <c r="K105" s="228">
        <v>0.46223816726460576</v>
      </c>
      <c r="L105" s="72">
        <f t="shared" si="51"/>
        <v>0</v>
      </c>
      <c r="M105" s="228">
        <v>0.27340608606156064</v>
      </c>
      <c r="N105" s="73">
        <f t="shared" si="52"/>
        <v>0</v>
      </c>
      <c r="O105" s="74">
        <v>0</v>
      </c>
      <c r="P105" s="75">
        <f>1-(-'11取引基本表'!DW104/('11取引基本表'!DN104-'11取引基本表'!DL104))</f>
        <v>0.66876793067780405</v>
      </c>
      <c r="Q105" s="73">
        <f t="shared" si="47"/>
        <v>0</v>
      </c>
      <c r="R105" s="73">
        <v>0</v>
      </c>
      <c r="S105" s="72">
        <f t="shared" si="53"/>
        <v>0</v>
      </c>
      <c r="T105" s="76">
        <f t="shared" si="54"/>
        <v>0</v>
      </c>
      <c r="U105" s="77"/>
      <c r="V105" s="73"/>
      <c r="W105" s="228">
        <f>'11取引基本表'!DF104/'11取引基本表'!$DF$111</f>
        <v>1.2482278360887547E-2</v>
      </c>
      <c r="X105" s="73">
        <f t="shared" ca="1" si="55"/>
        <v>0</v>
      </c>
      <c r="Y105" s="78">
        <f t="shared" si="48"/>
        <v>0.66876793067780405</v>
      </c>
      <c r="Z105" s="73">
        <f t="shared" ca="1" si="49"/>
        <v>0</v>
      </c>
      <c r="AA105" s="73">
        <f ca="1"/>
        <v>0</v>
      </c>
      <c r="AB105" s="73">
        <f t="shared" ca="1" si="56"/>
        <v>0</v>
      </c>
      <c r="AC105" s="76">
        <f t="shared" ca="1" si="57"/>
        <v>0</v>
      </c>
      <c r="AD105" s="74">
        <f t="shared" ca="1" si="58"/>
        <v>0</v>
      </c>
      <c r="AE105" s="73">
        <f t="shared" ca="1" si="59"/>
        <v>0</v>
      </c>
      <c r="AF105" s="76">
        <f t="shared" ca="1" si="60"/>
        <v>0</v>
      </c>
      <c r="AG105" s="74">
        <f>J105*'20就業誘発係数'!$D102</f>
        <v>0</v>
      </c>
      <c r="AH105" s="73">
        <f>R105*'20就業誘発係数'!$D102</f>
        <v>0</v>
      </c>
      <c r="AI105" s="73">
        <f ca="1">AA105*'20就業誘発係数'!$D102</f>
        <v>0</v>
      </c>
      <c r="AJ105" s="76">
        <f t="shared" ca="1" si="31"/>
        <v>0</v>
      </c>
      <c r="AK105" s="74">
        <f>J105*'30雇用誘発係数'!$D102</f>
        <v>0</v>
      </c>
      <c r="AL105" s="73">
        <f>R105*'30雇用誘発係数'!$D102</f>
        <v>0</v>
      </c>
      <c r="AM105" s="73">
        <f ca="1">AA105*'30雇用誘発係数'!$D102</f>
        <v>0</v>
      </c>
      <c r="AN105" s="76">
        <f t="shared" ca="1" si="32"/>
        <v>0</v>
      </c>
      <c r="AO105" s="25" t="s">
        <v>504</v>
      </c>
    </row>
    <row r="106" spans="1:41" x14ac:dyDescent="0.2">
      <c r="A106" s="34" t="s">
        <v>169</v>
      </c>
      <c r="B106" s="35" t="s">
        <v>617</v>
      </c>
      <c r="C106" s="304"/>
      <c r="D106" s="308">
        <v>0</v>
      </c>
      <c r="E106" s="308">
        <v>0</v>
      </c>
      <c r="F106" s="309">
        <f t="shared" si="44"/>
        <v>0</v>
      </c>
      <c r="G106" s="309">
        <f t="shared" si="45"/>
        <v>0</v>
      </c>
      <c r="H106" s="292">
        <f t="shared" si="33"/>
        <v>0</v>
      </c>
      <c r="I106" s="225">
        <f>1-(-'11取引基本表'!DW105/('11取引基本表'!DN105-'11取引基本表'!DL105))</f>
        <v>0.928490896741198</v>
      </c>
      <c r="J106" s="72">
        <f t="shared" si="46"/>
        <v>0</v>
      </c>
      <c r="K106" s="228">
        <v>0.41271199626575383</v>
      </c>
      <c r="L106" s="72">
        <f t="shared" si="51"/>
        <v>0</v>
      </c>
      <c r="M106" s="228">
        <v>0.28902716449461591</v>
      </c>
      <c r="N106" s="73">
        <f t="shared" si="52"/>
        <v>0</v>
      </c>
      <c r="O106" s="74">
        <v>0</v>
      </c>
      <c r="P106" s="75">
        <f>1-(-'11取引基本表'!DW105/('11取引基本表'!DN105-'11取引基本表'!DL105))</f>
        <v>0.928490896741198</v>
      </c>
      <c r="Q106" s="73">
        <f t="shared" si="47"/>
        <v>0</v>
      </c>
      <c r="R106" s="73">
        <v>0</v>
      </c>
      <c r="S106" s="72">
        <f t="shared" si="53"/>
        <v>0</v>
      </c>
      <c r="T106" s="76">
        <f t="shared" si="54"/>
        <v>0</v>
      </c>
      <c r="U106" s="77"/>
      <c r="V106" s="73"/>
      <c r="W106" s="228">
        <f>'11取引基本表'!DF105/'11取引基本表'!$DF$111</f>
        <v>3.8827756965307693E-2</v>
      </c>
      <c r="X106" s="73">
        <f t="shared" ca="1" si="55"/>
        <v>0</v>
      </c>
      <c r="Y106" s="78">
        <f t="shared" si="48"/>
        <v>0.928490896741198</v>
      </c>
      <c r="Z106" s="73">
        <f t="shared" ca="1" si="49"/>
        <v>0</v>
      </c>
      <c r="AA106" s="73">
        <f ca="1"/>
        <v>0</v>
      </c>
      <c r="AB106" s="73">
        <f t="shared" ca="1" si="56"/>
        <v>0</v>
      </c>
      <c r="AC106" s="76">
        <f t="shared" ca="1" si="57"/>
        <v>0</v>
      </c>
      <c r="AD106" s="74">
        <f t="shared" ca="1" si="58"/>
        <v>0</v>
      </c>
      <c r="AE106" s="73">
        <f t="shared" ca="1" si="59"/>
        <v>0</v>
      </c>
      <c r="AF106" s="76">
        <f t="shared" ca="1" si="60"/>
        <v>0</v>
      </c>
      <c r="AG106" s="74">
        <f>J106*'20就業誘発係数'!$D103</f>
        <v>0</v>
      </c>
      <c r="AH106" s="73">
        <f>R106*'20就業誘発係数'!$D103</f>
        <v>0</v>
      </c>
      <c r="AI106" s="73">
        <f ca="1">AA106*'20就業誘発係数'!$D103</f>
        <v>0</v>
      </c>
      <c r="AJ106" s="76">
        <f t="shared" ca="1" si="31"/>
        <v>0</v>
      </c>
      <c r="AK106" s="74">
        <f>J106*'30雇用誘発係数'!$D103</f>
        <v>0</v>
      </c>
      <c r="AL106" s="73">
        <f>R106*'30雇用誘発係数'!$D103</f>
        <v>0</v>
      </c>
      <c r="AM106" s="73">
        <f ca="1">AA106*'30雇用誘発係数'!$D103</f>
        <v>0</v>
      </c>
      <c r="AN106" s="76">
        <f t="shared" ca="1" si="32"/>
        <v>0</v>
      </c>
      <c r="AO106" s="25" t="s">
        <v>504</v>
      </c>
    </row>
    <row r="107" spans="1:41" x14ac:dyDescent="0.2">
      <c r="A107" s="36" t="s">
        <v>171</v>
      </c>
      <c r="B107" s="37" t="s">
        <v>618</v>
      </c>
      <c r="C107" s="305"/>
      <c r="D107" s="310">
        <v>0</v>
      </c>
      <c r="E107" s="310">
        <v>0</v>
      </c>
      <c r="F107" s="311">
        <f t="shared" si="44"/>
        <v>0</v>
      </c>
      <c r="G107" s="311">
        <f t="shared" si="45"/>
        <v>0</v>
      </c>
      <c r="H107" s="293">
        <f t="shared" si="33"/>
        <v>0</v>
      </c>
      <c r="I107" s="226">
        <f>1-(-'11取引基本表'!DW106/('11取引基本表'!DN106-'11取引基本表'!DL106))</f>
        <v>0.99552908099258852</v>
      </c>
      <c r="J107" s="79">
        <f t="shared" si="46"/>
        <v>0</v>
      </c>
      <c r="K107" s="229">
        <v>0.68334987768993516</v>
      </c>
      <c r="L107" s="79">
        <f t="shared" si="51"/>
        <v>0</v>
      </c>
      <c r="M107" s="229">
        <v>0.31029531676534194</v>
      </c>
      <c r="N107" s="80">
        <f t="shared" si="52"/>
        <v>0</v>
      </c>
      <c r="O107" s="81">
        <v>0</v>
      </c>
      <c r="P107" s="82">
        <f>1-(-'11取引基本表'!DW106/('11取引基本表'!DN106-'11取引基本表'!DL106))</f>
        <v>0.99552908099258852</v>
      </c>
      <c r="Q107" s="80">
        <f t="shared" si="47"/>
        <v>0</v>
      </c>
      <c r="R107" s="80">
        <v>0</v>
      </c>
      <c r="S107" s="79">
        <f t="shared" si="53"/>
        <v>0</v>
      </c>
      <c r="T107" s="83">
        <f t="shared" si="54"/>
        <v>0</v>
      </c>
      <c r="U107" s="84"/>
      <c r="V107" s="80"/>
      <c r="W107" s="229">
        <f>'11取引基本表'!DF106/'11取引基本表'!$DF$111</f>
        <v>1.4809641557639131E-2</v>
      </c>
      <c r="X107" s="80">
        <f t="shared" ca="1" si="55"/>
        <v>0</v>
      </c>
      <c r="Y107" s="85">
        <f t="shared" si="48"/>
        <v>0.99552908099258852</v>
      </c>
      <c r="Z107" s="80">
        <f t="shared" ca="1" si="49"/>
        <v>0</v>
      </c>
      <c r="AA107" s="80">
        <f ca="1"/>
        <v>0</v>
      </c>
      <c r="AB107" s="80">
        <f t="shared" ca="1" si="56"/>
        <v>0</v>
      </c>
      <c r="AC107" s="83">
        <f t="shared" ca="1" si="57"/>
        <v>0</v>
      </c>
      <c r="AD107" s="81">
        <f t="shared" ca="1" si="58"/>
        <v>0</v>
      </c>
      <c r="AE107" s="80">
        <f t="shared" ca="1" si="59"/>
        <v>0</v>
      </c>
      <c r="AF107" s="83">
        <f t="shared" ca="1" si="60"/>
        <v>0</v>
      </c>
      <c r="AG107" s="81">
        <f>J107*'20就業誘発係数'!$D104</f>
        <v>0</v>
      </c>
      <c r="AH107" s="80">
        <f>R107*'20就業誘発係数'!$D104</f>
        <v>0</v>
      </c>
      <c r="AI107" s="80">
        <f ca="1">AA107*'20就業誘発係数'!$D104</f>
        <v>0</v>
      </c>
      <c r="AJ107" s="83">
        <f t="shared" ca="1" si="31"/>
        <v>0</v>
      </c>
      <c r="AK107" s="81">
        <f>J107*'30雇用誘発係数'!$D104</f>
        <v>0</v>
      </c>
      <c r="AL107" s="80">
        <f>R107*'30雇用誘発係数'!$D104</f>
        <v>0</v>
      </c>
      <c r="AM107" s="80">
        <f ca="1">AA107*'30雇用誘発係数'!$D104</f>
        <v>0</v>
      </c>
      <c r="AN107" s="83">
        <f t="shared" ca="1" si="32"/>
        <v>0</v>
      </c>
      <c r="AO107" s="25" t="s">
        <v>504</v>
      </c>
    </row>
    <row r="108" spans="1:41" x14ac:dyDescent="0.2">
      <c r="A108" s="38" t="s">
        <v>173</v>
      </c>
      <c r="B108" s="39" t="s">
        <v>619</v>
      </c>
      <c r="C108" s="303"/>
      <c r="D108" s="312">
        <v>0</v>
      </c>
      <c r="E108" s="312">
        <v>0</v>
      </c>
      <c r="F108" s="313">
        <f t="shared" si="44"/>
        <v>0</v>
      </c>
      <c r="G108" s="313">
        <f t="shared" si="45"/>
        <v>0</v>
      </c>
      <c r="H108" s="294">
        <f t="shared" si="33"/>
        <v>0</v>
      </c>
      <c r="I108" s="224">
        <f>1-(-'11取引基本表'!DW107/('11取引基本表'!DN107-'11取引基本表'!DL107))</f>
        <v>0.8219030752933375</v>
      </c>
      <c r="J108" s="86">
        <f t="shared" si="46"/>
        <v>0</v>
      </c>
      <c r="K108" s="230">
        <v>0.67646873641446925</v>
      </c>
      <c r="L108" s="86">
        <f t="shared" si="51"/>
        <v>0</v>
      </c>
      <c r="M108" s="230">
        <v>0.22747237921057761</v>
      </c>
      <c r="N108" s="87">
        <f t="shared" si="52"/>
        <v>0</v>
      </c>
      <c r="O108" s="88">
        <v>0</v>
      </c>
      <c r="P108" s="89">
        <f>1-(-'11取引基本表'!DW107/('11取引基本表'!DN107-'11取引基本表'!DL107))</f>
        <v>0.8219030752933375</v>
      </c>
      <c r="Q108" s="87">
        <f t="shared" si="47"/>
        <v>0</v>
      </c>
      <c r="R108" s="87">
        <v>0</v>
      </c>
      <c r="S108" s="86">
        <f t="shared" si="53"/>
        <v>0</v>
      </c>
      <c r="T108" s="90">
        <f t="shared" si="54"/>
        <v>0</v>
      </c>
      <c r="U108" s="91"/>
      <c r="V108" s="87"/>
      <c r="W108" s="230">
        <f>'11取引基本表'!DF107/'11取引基本表'!$DF$111</f>
        <v>2.5935071940303291E-2</v>
      </c>
      <c r="X108" s="87">
        <f t="shared" ca="1" si="55"/>
        <v>0</v>
      </c>
      <c r="Y108" s="92">
        <f t="shared" si="48"/>
        <v>0.8219030752933375</v>
      </c>
      <c r="Z108" s="87">
        <f t="shared" ca="1" si="49"/>
        <v>0</v>
      </c>
      <c r="AA108" s="87">
        <f ca="1"/>
        <v>0</v>
      </c>
      <c r="AB108" s="87">
        <f t="shared" ca="1" si="56"/>
        <v>0</v>
      </c>
      <c r="AC108" s="90">
        <f t="shared" ca="1" si="57"/>
        <v>0</v>
      </c>
      <c r="AD108" s="88">
        <f t="shared" ca="1" si="58"/>
        <v>0</v>
      </c>
      <c r="AE108" s="87">
        <f t="shared" ca="1" si="59"/>
        <v>0</v>
      </c>
      <c r="AF108" s="90">
        <f t="shared" ca="1" si="60"/>
        <v>0</v>
      </c>
      <c r="AG108" s="88">
        <f>J108*'20就業誘発係数'!$D105</f>
        <v>0</v>
      </c>
      <c r="AH108" s="87">
        <f>R108*'20就業誘発係数'!$D105</f>
        <v>0</v>
      </c>
      <c r="AI108" s="87">
        <f ca="1">AA108*'20就業誘発係数'!$D105</f>
        <v>0</v>
      </c>
      <c r="AJ108" s="90">
        <f t="shared" ca="1" si="31"/>
        <v>0</v>
      </c>
      <c r="AK108" s="88">
        <f>J108*'30雇用誘発係数'!$D105</f>
        <v>0</v>
      </c>
      <c r="AL108" s="87">
        <f>R108*'30雇用誘発係数'!$D105</f>
        <v>0</v>
      </c>
      <c r="AM108" s="87">
        <f ca="1">AA108*'30雇用誘発係数'!$D105</f>
        <v>0</v>
      </c>
      <c r="AN108" s="90">
        <f t="shared" ca="1" si="32"/>
        <v>0</v>
      </c>
      <c r="AO108" s="25" t="s">
        <v>504</v>
      </c>
    </row>
    <row r="109" spans="1:41" x14ac:dyDescent="0.2">
      <c r="A109" s="34" t="s">
        <v>174</v>
      </c>
      <c r="B109" s="35" t="s">
        <v>181</v>
      </c>
      <c r="C109" s="304"/>
      <c r="D109" s="308">
        <v>1.4999999999999999E-4</v>
      </c>
      <c r="E109" s="308">
        <v>2.6999999999999999E-5</v>
      </c>
      <c r="F109" s="309">
        <f t="shared" si="44"/>
        <v>0</v>
      </c>
      <c r="G109" s="309">
        <f t="shared" si="45"/>
        <v>0</v>
      </c>
      <c r="H109" s="292">
        <f t="shared" si="33"/>
        <v>0</v>
      </c>
      <c r="I109" s="225">
        <f>1-(-'11取引基本表'!DW108/('11取引基本表'!DN108-'11取引基本表'!DL108))</f>
        <v>0.99513668077318995</v>
      </c>
      <c r="J109" s="72">
        <f t="shared" si="46"/>
        <v>0</v>
      </c>
      <c r="K109" s="228">
        <v>0.68584819033938527</v>
      </c>
      <c r="L109" s="72">
        <f t="shared" si="51"/>
        <v>0</v>
      </c>
      <c r="M109" s="228">
        <v>0.28881837935141325</v>
      </c>
      <c r="N109" s="73">
        <f t="shared" si="52"/>
        <v>0</v>
      </c>
      <c r="O109" s="74">
        <v>0</v>
      </c>
      <c r="P109" s="75">
        <f>1-(-'11取引基本表'!DW108/('11取引基本表'!DN108-'11取引基本表'!DL108))</f>
        <v>0.99513668077318995</v>
      </c>
      <c r="Q109" s="73">
        <f t="shared" si="47"/>
        <v>0</v>
      </c>
      <c r="R109" s="73">
        <v>0</v>
      </c>
      <c r="S109" s="72">
        <f t="shared" si="53"/>
        <v>0</v>
      </c>
      <c r="T109" s="76">
        <f t="shared" si="54"/>
        <v>0</v>
      </c>
      <c r="U109" s="77"/>
      <c r="V109" s="73"/>
      <c r="W109" s="228">
        <f>'11取引基本表'!DF108/'11取引基本表'!$DF$111</f>
        <v>1.6017855771020197E-2</v>
      </c>
      <c r="X109" s="73">
        <f t="shared" ca="1" si="55"/>
        <v>0</v>
      </c>
      <c r="Y109" s="78">
        <f t="shared" si="48"/>
        <v>0.99513668077318995</v>
      </c>
      <c r="Z109" s="73">
        <f t="shared" ca="1" si="49"/>
        <v>0</v>
      </c>
      <c r="AA109" s="73">
        <f ca="1"/>
        <v>0</v>
      </c>
      <c r="AB109" s="73">
        <f t="shared" ca="1" si="56"/>
        <v>0</v>
      </c>
      <c r="AC109" s="76">
        <f t="shared" ca="1" si="57"/>
        <v>0</v>
      </c>
      <c r="AD109" s="74">
        <f t="shared" ca="1" si="58"/>
        <v>0</v>
      </c>
      <c r="AE109" s="73">
        <f t="shared" ca="1" si="59"/>
        <v>0</v>
      </c>
      <c r="AF109" s="76">
        <f t="shared" ca="1" si="60"/>
        <v>0</v>
      </c>
      <c r="AG109" s="74">
        <f>J109*'20就業誘発係数'!$D106</f>
        <v>0</v>
      </c>
      <c r="AH109" s="73">
        <f>R109*'20就業誘発係数'!$D106</f>
        <v>0</v>
      </c>
      <c r="AI109" s="73">
        <f ca="1">AA109*'20就業誘発係数'!$D106</f>
        <v>0</v>
      </c>
      <c r="AJ109" s="76">
        <f t="shared" ca="1" si="31"/>
        <v>0</v>
      </c>
      <c r="AK109" s="74">
        <f>J109*'30雇用誘発係数'!$D106</f>
        <v>0</v>
      </c>
      <c r="AL109" s="73">
        <f>R109*'30雇用誘発係数'!$D106</f>
        <v>0</v>
      </c>
      <c r="AM109" s="73">
        <f ca="1">AA109*'30雇用誘発係数'!$D106</f>
        <v>0</v>
      </c>
      <c r="AN109" s="76">
        <f t="shared" ca="1" si="32"/>
        <v>0</v>
      </c>
      <c r="AO109" s="25" t="s">
        <v>504</v>
      </c>
    </row>
    <row r="110" spans="1:41" x14ac:dyDescent="0.2">
      <c r="A110" s="34" t="s">
        <v>176</v>
      </c>
      <c r="B110" s="35" t="s">
        <v>182</v>
      </c>
      <c r="C110" s="304"/>
      <c r="D110" s="308">
        <v>0</v>
      </c>
      <c r="E110" s="308">
        <v>0</v>
      </c>
      <c r="F110" s="309">
        <f t="shared" si="44"/>
        <v>0</v>
      </c>
      <c r="G110" s="309">
        <f t="shared" si="45"/>
        <v>0</v>
      </c>
      <c r="H110" s="292">
        <f t="shared" si="33"/>
        <v>0</v>
      </c>
      <c r="I110" s="225">
        <f>1-(-'11取引基本表'!DW109/('11取引基本表'!DN109-'11取引基本表'!DL109))</f>
        <v>1</v>
      </c>
      <c r="J110" s="72">
        <f t="shared" si="46"/>
        <v>0</v>
      </c>
      <c r="K110" s="228">
        <v>0</v>
      </c>
      <c r="L110" s="72">
        <f t="shared" si="51"/>
        <v>0</v>
      </c>
      <c r="M110" s="228">
        <v>0</v>
      </c>
      <c r="N110" s="73">
        <f t="shared" si="52"/>
        <v>0</v>
      </c>
      <c r="O110" s="74">
        <v>0</v>
      </c>
      <c r="P110" s="75">
        <f>1-(-'11取引基本表'!DW109/('11取引基本表'!DN109-'11取引基本表'!DL109))</f>
        <v>1</v>
      </c>
      <c r="Q110" s="73">
        <f t="shared" si="47"/>
        <v>0</v>
      </c>
      <c r="R110" s="73">
        <v>0</v>
      </c>
      <c r="S110" s="72">
        <f t="shared" si="53"/>
        <v>0</v>
      </c>
      <c r="T110" s="76">
        <f t="shared" si="54"/>
        <v>0</v>
      </c>
      <c r="U110" s="77"/>
      <c r="V110" s="73"/>
      <c r="W110" s="228">
        <f>'11取引基本表'!DF109/'11取引基本表'!$DF$111</f>
        <v>0</v>
      </c>
      <c r="X110" s="73">
        <f t="shared" ca="1" si="55"/>
        <v>0</v>
      </c>
      <c r="Y110" s="78">
        <f t="shared" si="48"/>
        <v>1</v>
      </c>
      <c r="Z110" s="73">
        <f t="shared" ca="1" si="49"/>
        <v>0</v>
      </c>
      <c r="AA110" s="73">
        <f ca="1"/>
        <v>0</v>
      </c>
      <c r="AB110" s="73">
        <f t="shared" ca="1" si="56"/>
        <v>0</v>
      </c>
      <c r="AC110" s="76">
        <f t="shared" ca="1" si="57"/>
        <v>0</v>
      </c>
      <c r="AD110" s="74">
        <f t="shared" ca="1" si="58"/>
        <v>0</v>
      </c>
      <c r="AE110" s="73">
        <f t="shared" ca="1" si="59"/>
        <v>0</v>
      </c>
      <c r="AF110" s="76">
        <f t="shared" ca="1" si="60"/>
        <v>0</v>
      </c>
      <c r="AG110" s="74">
        <f>J110*'20就業誘発係数'!$D107</f>
        <v>0</v>
      </c>
      <c r="AH110" s="73">
        <f>R110*'20就業誘発係数'!$D107</f>
        <v>0</v>
      </c>
      <c r="AI110" s="73">
        <f ca="1">AA110*'20就業誘発係数'!$D107</f>
        <v>0</v>
      </c>
      <c r="AJ110" s="76">
        <f t="shared" ca="1" si="31"/>
        <v>0</v>
      </c>
      <c r="AK110" s="74">
        <f>J110*'30雇用誘発係数'!$D107</f>
        <v>0</v>
      </c>
      <c r="AL110" s="73">
        <f>R110*'30雇用誘発係数'!$D107</f>
        <v>0</v>
      </c>
      <c r="AM110" s="73">
        <f ca="1">AA110*'30雇用誘発係数'!$D107</f>
        <v>0</v>
      </c>
      <c r="AN110" s="76">
        <f t="shared" ca="1" si="32"/>
        <v>0</v>
      </c>
      <c r="AO110" s="25" t="s">
        <v>365</v>
      </c>
    </row>
    <row r="111" spans="1:41" ht="12.5" thickBot="1" x14ac:dyDescent="0.25">
      <c r="A111" s="34" t="s">
        <v>178</v>
      </c>
      <c r="B111" s="35" t="s">
        <v>183</v>
      </c>
      <c r="C111" s="304"/>
      <c r="D111" s="308">
        <v>2.5631999999999999E-2</v>
      </c>
      <c r="E111" s="308">
        <v>2.5822999999999999E-2</v>
      </c>
      <c r="F111" s="309">
        <f t="shared" si="44"/>
        <v>0</v>
      </c>
      <c r="G111" s="309">
        <f t="shared" si="45"/>
        <v>0</v>
      </c>
      <c r="H111" s="292">
        <f t="shared" si="33"/>
        <v>0</v>
      </c>
      <c r="I111" s="225">
        <f>1-(-'11取引基本表'!DW110/('11取引基本表'!DN110-'11取引基本表'!DL110))</f>
        <v>0.9866914740031314</v>
      </c>
      <c r="J111" s="72">
        <f t="shared" si="46"/>
        <v>0</v>
      </c>
      <c r="K111" s="228">
        <v>0.47897287559310853</v>
      </c>
      <c r="L111" s="72">
        <f t="shared" si="51"/>
        <v>0</v>
      </c>
      <c r="M111" s="228">
        <v>3.4563954225977522E-2</v>
      </c>
      <c r="N111" s="73">
        <f t="shared" si="52"/>
        <v>0</v>
      </c>
      <c r="O111" s="74">
        <v>0</v>
      </c>
      <c r="P111" s="75">
        <f>1-(-'11取引基本表'!DW110/('11取引基本表'!DN110-'11取引基本表'!DL110))</f>
        <v>0.9866914740031314</v>
      </c>
      <c r="Q111" s="73">
        <f t="shared" si="47"/>
        <v>0</v>
      </c>
      <c r="R111" s="73">
        <v>0</v>
      </c>
      <c r="S111" s="72">
        <f t="shared" si="53"/>
        <v>0</v>
      </c>
      <c r="T111" s="76">
        <f t="shared" si="54"/>
        <v>0</v>
      </c>
      <c r="U111" s="77"/>
      <c r="V111" s="73"/>
      <c r="W111" s="228">
        <f>'11取引基本表'!DF110/'11取引基本表'!$DF$111</f>
        <v>7.2386040257648297E-5</v>
      </c>
      <c r="X111" s="73">
        <f t="shared" ca="1" si="55"/>
        <v>0</v>
      </c>
      <c r="Y111" s="78">
        <f t="shared" si="48"/>
        <v>0.9866914740031314</v>
      </c>
      <c r="Z111" s="73">
        <f t="shared" ca="1" si="49"/>
        <v>0</v>
      </c>
      <c r="AA111" s="73">
        <f ca="1"/>
        <v>0</v>
      </c>
      <c r="AB111" s="73">
        <f t="shared" ca="1" si="56"/>
        <v>0</v>
      </c>
      <c r="AC111" s="76">
        <f t="shared" ca="1" si="57"/>
        <v>0</v>
      </c>
      <c r="AD111" s="74">
        <f t="shared" ca="1" si="58"/>
        <v>0</v>
      </c>
      <c r="AE111" s="73">
        <f t="shared" ca="1" si="59"/>
        <v>0</v>
      </c>
      <c r="AF111" s="76">
        <f t="shared" ca="1" si="60"/>
        <v>0</v>
      </c>
      <c r="AG111" s="74">
        <f>J111*'20就業誘発係数'!$D108</f>
        <v>0</v>
      </c>
      <c r="AH111" s="73">
        <f>R111*'20就業誘発係数'!$D108</f>
        <v>0</v>
      </c>
      <c r="AI111" s="73">
        <f ca="1">AA111*'20就業誘発係数'!$D108</f>
        <v>0</v>
      </c>
      <c r="AJ111" s="76">
        <f t="shared" ca="1" si="31"/>
        <v>0</v>
      </c>
      <c r="AK111" s="74">
        <f>J111*'30雇用誘発係数'!$D108</f>
        <v>0</v>
      </c>
      <c r="AL111" s="73">
        <f>R111*'30雇用誘発係数'!$D108</f>
        <v>0</v>
      </c>
      <c r="AM111" s="73">
        <f ca="1">AA111*'30雇用誘発係数'!$D108</f>
        <v>0</v>
      </c>
      <c r="AN111" s="76">
        <f t="shared" ca="1" si="32"/>
        <v>0</v>
      </c>
      <c r="AO111" s="25" t="s">
        <v>373</v>
      </c>
    </row>
    <row r="112" spans="1:41" ht="13" thickTop="1" thickBot="1" x14ac:dyDescent="0.25">
      <c r="A112" s="40"/>
      <c r="B112" s="41" t="s">
        <v>184</v>
      </c>
      <c r="C112" s="96">
        <f>SUM(C8:C111)</f>
        <v>0</v>
      </c>
      <c r="D112" s="295"/>
      <c r="E112" s="295"/>
      <c r="F112" s="295">
        <f>SUM(F8:F111)</f>
        <v>0</v>
      </c>
      <c r="G112" s="295">
        <f t="shared" ref="G112:H112" si="61">SUM(G8:G111)</f>
        <v>0</v>
      </c>
      <c r="H112" s="295">
        <f t="shared" si="61"/>
        <v>0</v>
      </c>
      <c r="I112" s="93"/>
      <c r="J112" s="94">
        <f>SUM(J8:J111)</f>
        <v>0</v>
      </c>
      <c r="K112" s="93"/>
      <c r="L112" s="94">
        <f>SUM(L8:L111)</f>
        <v>0</v>
      </c>
      <c r="M112" s="93"/>
      <c r="N112" s="95">
        <f>SUM(N8:N111)</f>
        <v>0</v>
      </c>
      <c r="O112" s="96">
        <v>0</v>
      </c>
      <c r="P112" s="97"/>
      <c r="Q112" s="95">
        <f>SUM(Q8:Q111)</f>
        <v>0</v>
      </c>
      <c r="R112" s="95">
        <f>SUM(R8:R111)</f>
        <v>0</v>
      </c>
      <c r="S112" s="94">
        <f>SUM(S8:S111)</f>
        <v>0</v>
      </c>
      <c r="T112" s="98">
        <f>SUM(T8:T111)</f>
        <v>0</v>
      </c>
      <c r="U112" s="99">
        <f ca="1">'14消費性向'!D2</f>
        <v>0.72407301672765856</v>
      </c>
      <c r="V112" s="95">
        <f ca="1">(T112+N112)*U112</f>
        <v>0</v>
      </c>
      <c r="W112" s="231">
        <v>1</v>
      </c>
      <c r="X112" s="95">
        <f ca="1">SUM(X8:X111)</f>
        <v>0</v>
      </c>
      <c r="Y112" s="100"/>
      <c r="Z112" s="95">
        <f t="shared" ref="Z112:AE112" ca="1" si="62">SUM(Z8:Z111)</f>
        <v>0</v>
      </c>
      <c r="AA112" s="95">
        <f t="shared" ca="1" si="62"/>
        <v>0</v>
      </c>
      <c r="AB112" s="95">
        <f t="shared" ca="1" si="62"/>
        <v>0</v>
      </c>
      <c r="AC112" s="98">
        <f t="shared" ca="1" si="62"/>
        <v>0</v>
      </c>
      <c r="AD112" s="96">
        <f t="shared" ca="1" si="62"/>
        <v>0</v>
      </c>
      <c r="AE112" s="95">
        <f t="shared" ca="1" si="62"/>
        <v>0</v>
      </c>
      <c r="AF112" s="120">
        <f ca="1">SUM(AF8:AF111)</f>
        <v>0</v>
      </c>
      <c r="AG112" s="96">
        <f t="shared" ref="AG112:AN112" si="63">SUM(AG8:AG111)</f>
        <v>0</v>
      </c>
      <c r="AH112" s="95">
        <f t="shared" si="63"/>
        <v>0</v>
      </c>
      <c r="AI112" s="95">
        <f t="shared" ca="1" si="63"/>
        <v>0</v>
      </c>
      <c r="AJ112" s="120">
        <f t="shared" ca="1" si="63"/>
        <v>0</v>
      </c>
      <c r="AK112" s="96">
        <f t="shared" si="63"/>
        <v>0</v>
      </c>
      <c r="AL112" s="95">
        <f t="shared" si="63"/>
        <v>0</v>
      </c>
      <c r="AM112" s="95">
        <f t="shared" ca="1" si="63"/>
        <v>0</v>
      </c>
      <c r="AN112" s="120">
        <f t="shared" ca="1" si="63"/>
        <v>0</v>
      </c>
    </row>
    <row r="113" spans="1:40" ht="12.5" thickTop="1" x14ac:dyDescent="0.2">
      <c r="A113" s="42"/>
      <c r="B113" s="33" t="s">
        <v>185</v>
      </c>
      <c r="C113" s="101"/>
      <c r="D113" s="101"/>
      <c r="E113" s="101"/>
      <c r="F113" s="101"/>
      <c r="G113" s="101"/>
      <c r="H113" s="101"/>
      <c r="I113" s="102"/>
      <c r="J113" s="103"/>
      <c r="K113" s="104"/>
      <c r="L113" s="104"/>
      <c r="M113" s="102" t="s">
        <v>492</v>
      </c>
      <c r="N113" s="105">
        <f>O114-N112</f>
        <v>0</v>
      </c>
      <c r="O113" s="70">
        <v>0</v>
      </c>
      <c r="P113" s="101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</row>
    <row r="114" spans="1:40" x14ac:dyDescent="0.2">
      <c r="A114" s="43"/>
      <c r="B114" s="35" t="s">
        <v>186</v>
      </c>
      <c r="C114" s="101"/>
      <c r="D114" s="101"/>
      <c r="E114" s="101"/>
      <c r="F114" s="101"/>
      <c r="G114" s="101"/>
      <c r="H114" s="101"/>
      <c r="I114" s="102"/>
      <c r="J114" s="103"/>
      <c r="K114" s="104"/>
      <c r="L114" s="104"/>
      <c r="M114" s="104"/>
      <c r="N114" s="104"/>
      <c r="O114" s="73">
        <v>0</v>
      </c>
      <c r="P114" s="101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</row>
    <row r="115" spans="1:40" x14ac:dyDescent="0.2">
      <c r="A115" s="43"/>
      <c r="B115" s="35" t="s">
        <v>187</v>
      </c>
      <c r="C115" s="101"/>
      <c r="D115" s="101"/>
      <c r="E115" s="101"/>
      <c r="F115" s="101"/>
      <c r="G115" s="101"/>
      <c r="H115" s="101"/>
      <c r="I115" s="102"/>
      <c r="J115" s="103"/>
      <c r="K115" s="104"/>
      <c r="L115" s="104"/>
      <c r="M115" s="104"/>
      <c r="N115" s="104"/>
      <c r="O115" s="73">
        <v>0</v>
      </c>
      <c r="P115" s="101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</row>
    <row r="116" spans="1:40" x14ac:dyDescent="0.2">
      <c r="A116" s="43"/>
      <c r="B116" s="35" t="s">
        <v>188</v>
      </c>
      <c r="C116" s="101"/>
      <c r="D116" s="101"/>
      <c r="E116" s="101"/>
      <c r="F116" s="101"/>
      <c r="G116" s="101"/>
      <c r="H116" s="101"/>
      <c r="I116" s="102"/>
      <c r="J116" s="103"/>
      <c r="K116" s="104"/>
      <c r="L116" s="104"/>
      <c r="M116" s="104"/>
      <c r="N116" s="104"/>
      <c r="O116" s="73">
        <v>0</v>
      </c>
      <c r="P116" s="101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</row>
    <row r="117" spans="1:40" x14ac:dyDescent="0.2">
      <c r="A117" s="43"/>
      <c r="B117" s="35" t="s">
        <v>189</v>
      </c>
      <c r="C117" s="101"/>
      <c r="D117" s="101"/>
      <c r="E117" s="101"/>
      <c r="F117" s="101"/>
      <c r="G117" s="101"/>
      <c r="H117" s="101"/>
      <c r="I117" s="102"/>
      <c r="J117" s="103"/>
      <c r="K117" s="104"/>
      <c r="L117" s="104"/>
      <c r="M117" s="104"/>
      <c r="N117" s="104"/>
      <c r="O117" s="73">
        <v>0</v>
      </c>
      <c r="P117" s="101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</row>
    <row r="118" spans="1:40" x14ac:dyDescent="0.2">
      <c r="A118" s="43"/>
      <c r="B118" s="35" t="s">
        <v>190</v>
      </c>
      <c r="C118" s="101"/>
      <c r="D118" s="101"/>
      <c r="E118" s="101"/>
      <c r="F118" s="101"/>
      <c r="G118" s="101"/>
      <c r="H118" s="101"/>
      <c r="I118" s="102"/>
      <c r="J118" s="103"/>
      <c r="K118" s="104"/>
      <c r="L118" s="104"/>
      <c r="M118" s="104"/>
      <c r="N118" s="104"/>
      <c r="O118" s="73">
        <v>0</v>
      </c>
      <c r="P118" s="101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</row>
    <row r="119" spans="1:40" x14ac:dyDescent="0.2">
      <c r="A119" s="43"/>
      <c r="B119" s="35" t="s">
        <v>191</v>
      </c>
      <c r="C119" s="101"/>
      <c r="D119" s="101"/>
      <c r="E119" s="101"/>
      <c r="F119" s="101"/>
      <c r="G119" s="101"/>
      <c r="H119" s="101"/>
      <c r="I119" s="102"/>
      <c r="J119" s="103"/>
      <c r="K119" s="104"/>
      <c r="L119" s="104"/>
      <c r="M119" s="104"/>
      <c r="N119" s="104"/>
      <c r="O119" s="73">
        <v>0</v>
      </c>
      <c r="P119" s="101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</row>
    <row r="120" spans="1:40" s="44" customFormat="1" x14ac:dyDescent="0.2">
      <c r="A120" s="43"/>
      <c r="B120" s="35" t="s">
        <v>192</v>
      </c>
      <c r="C120" s="101"/>
      <c r="D120" s="101"/>
      <c r="E120" s="101"/>
      <c r="F120" s="101"/>
      <c r="G120" s="101"/>
      <c r="H120" s="101"/>
      <c r="I120" s="102"/>
      <c r="J120" s="103"/>
      <c r="K120" s="104"/>
      <c r="L120" s="104"/>
      <c r="M120" s="104"/>
      <c r="N120" s="104"/>
      <c r="O120" s="73">
        <v>0</v>
      </c>
      <c r="P120" s="101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25"/>
      <c r="AH120" s="25"/>
      <c r="AI120" s="25"/>
      <c r="AJ120" s="25"/>
      <c r="AK120" s="25"/>
      <c r="AL120" s="25"/>
      <c r="AM120" s="25"/>
      <c r="AN120" s="25"/>
    </row>
    <row r="121" spans="1:40" s="44" customFormat="1" ht="12.5" thickBot="1" x14ac:dyDescent="0.25">
      <c r="A121" s="45"/>
      <c r="B121" s="46" t="s">
        <v>193</v>
      </c>
      <c r="C121" s="101"/>
      <c r="D121" s="101"/>
      <c r="E121" s="101"/>
      <c r="F121" s="101"/>
      <c r="G121" s="101"/>
      <c r="H121" s="101"/>
      <c r="I121" s="102"/>
      <c r="J121" s="103"/>
      <c r="K121" s="104"/>
      <c r="L121" s="104"/>
      <c r="M121" s="104"/>
      <c r="N121" s="104"/>
      <c r="O121" s="80">
        <v>0</v>
      </c>
      <c r="P121" s="101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25"/>
      <c r="AH121" s="25"/>
      <c r="AI121" s="25"/>
      <c r="AJ121" s="25"/>
      <c r="AK121" s="25"/>
      <c r="AL121" s="25"/>
      <c r="AM121" s="25"/>
      <c r="AN121" s="25"/>
    </row>
    <row r="122" spans="1:40" ht="12.5" thickTop="1" x14ac:dyDescent="0.2"/>
    <row r="123" spans="1:40" x14ac:dyDescent="0.2">
      <c r="A123" s="17" t="s">
        <v>495</v>
      </c>
    </row>
    <row r="124" spans="1:40" x14ac:dyDescent="0.2">
      <c r="A124" s="17" t="s">
        <v>882</v>
      </c>
    </row>
    <row r="127" spans="1:40" ht="12.5" thickBot="1" x14ac:dyDescent="0.25"/>
    <row r="128" spans="1:40" ht="14.25" customHeight="1" thickTop="1" x14ac:dyDescent="0.2">
      <c r="A128" s="577"/>
      <c r="B128" s="50" t="s">
        <v>0</v>
      </c>
      <c r="C128" s="579" t="s">
        <v>878</v>
      </c>
      <c r="D128" s="288"/>
      <c r="E128" s="288"/>
      <c r="F128" s="288"/>
      <c r="G128" s="288"/>
      <c r="H128" s="579" t="s">
        <v>194</v>
      </c>
      <c r="I128" s="574" t="s">
        <v>353</v>
      </c>
      <c r="J128" s="575"/>
      <c r="K128" s="575"/>
      <c r="L128" s="576"/>
      <c r="M128" s="574" t="s">
        <v>357</v>
      </c>
      <c r="N128" s="575"/>
      <c r="O128" s="575"/>
      <c r="P128" s="576"/>
      <c r="Q128" s="574" t="s">
        <v>358</v>
      </c>
      <c r="R128" s="575"/>
      <c r="S128" s="575"/>
      <c r="T128" s="576"/>
      <c r="U128" s="574" t="s">
        <v>378</v>
      </c>
      <c r="V128" s="575"/>
      <c r="W128" s="575"/>
      <c r="X128" s="576"/>
      <c r="Y128" s="574" t="s">
        <v>496</v>
      </c>
      <c r="Z128" s="575"/>
      <c r="AA128" s="575"/>
      <c r="AB128" s="576"/>
    </row>
    <row r="129" spans="1:28" x14ac:dyDescent="0.2">
      <c r="A129" s="578"/>
      <c r="B129" s="49" t="s">
        <v>352</v>
      </c>
      <c r="C129" s="580"/>
      <c r="D129" s="296"/>
      <c r="E129" s="296"/>
      <c r="F129" s="296"/>
      <c r="G129" s="296"/>
      <c r="H129" s="580"/>
      <c r="I129" s="48" t="s">
        <v>196</v>
      </c>
      <c r="J129" s="47" t="s">
        <v>354</v>
      </c>
      <c r="K129" s="47" t="s">
        <v>355</v>
      </c>
      <c r="L129" s="49" t="s">
        <v>356</v>
      </c>
      <c r="M129" s="48" t="s">
        <v>196</v>
      </c>
      <c r="N129" s="47" t="s">
        <v>354</v>
      </c>
      <c r="O129" s="47" t="s">
        <v>355</v>
      </c>
      <c r="P129" s="49" t="s">
        <v>356</v>
      </c>
      <c r="Q129" s="48" t="s">
        <v>196</v>
      </c>
      <c r="R129" s="47" t="s">
        <v>354</v>
      </c>
      <c r="S129" s="47" t="s">
        <v>355</v>
      </c>
      <c r="T129" s="49" t="s">
        <v>356</v>
      </c>
      <c r="U129" s="47" t="s">
        <v>196</v>
      </c>
      <c r="V129" s="47" t="s">
        <v>354</v>
      </c>
      <c r="W129" s="47" t="s">
        <v>355</v>
      </c>
      <c r="X129" s="49" t="s">
        <v>356</v>
      </c>
      <c r="Y129" s="47" t="s">
        <v>196</v>
      </c>
      <c r="Z129" s="47" t="s">
        <v>354</v>
      </c>
      <c r="AA129" s="47" t="s">
        <v>355</v>
      </c>
      <c r="AB129" s="49" t="s">
        <v>356</v>
      </c>
    </row>
    <row r="130" spans="1:28" x14ac:dyDescent="0.2">
      <c r="A130" s="578"/>
      <c r="B130" s="49" t="s">
        <v>359</v>
      </c>
      <c r="C130" s="51"/>
      <c r="D130" s="296"/>
      <c r="E130" s="296"/>
      <c r="F130" s="296"/>
      <c r="G130" s="296"/>
      <c r="H130" s="289"/>
      <c r="I130" s="52"/>
      <c r="J130" s="53"/>
      <c r="K130" s="53"/>
      <c r="L130" s="54"/>
      <c r="M130" s="55"/>
      <c r="N130" s="56"/>
      <c r="O130" s="56"/>
      <c r="P130" s="57"/>
      <c r="Q130" s="55"/>
      <c r="R130" s="56"/>
      <c r="S130" s="56"/>
      <c r="T130" s="57"/>
      <c r="U130" s="56"/>
      <c r="V130" s="56"/>
      <c r="W130" s="56"/>
      <c r="X130" s="57"/>
      <c r="Y130" s="56"/>
      <c r="Z130" s="56"/>
      <c r="AA130" s="56"/>
      <c r="AB130" s="57"/>
    </row>
    <row r="131" spans="1:28" x14ac:dyDescent="0.2">
      <c r="A131" s="55" t="s">
        <v>361</v>
      </c>
      <c r="B131" s="57" t="s">
        <v>338</v>
      </c>
      <c r="C131" s="106">
        <f t="shared" ref="C131:C143" si="64">ROUND(SUMIF($AO$8:$AO$111,$A131,$C$8:$C$111),)</f>
        <v>0</v>
      </c>
      <c r="D131" s="107"/>
      <c r="E131" s="107"/>
      <c r="F131" s="107"/>
      <c r="G131" s="107"/>
      <c r="H131" s="106">
        <f>ROUND(SUMIF($AO$8:$AO$111,$A131,$H$8:$H$111),)</f>
        <v>0</v>
      </c>
      <c r="I131" s="52">
        <f t="shared" ref="I131:I143" si="65">ROUND(SUMIF($AO$8:$AO$111,$A131,$J$8:$J$111),)</f>
        <v>0</v>
      </c>
      <c r="J131" s="53">
        <f t="shared" ref="J131:J143" si="66">ROUND(SUMIF($AO$8:$AO$111,$A131,$R$8:$R$111),)</f>
        <v>0</v>
      </c>
      <c r="K131" s="53">
        <f t="shared" ref="K131:K143" ca="1" si="67">ROUND(SUMIF($AO$8:$AO$111,$A131,$AA$8:$AA$111),)</f>
        <v>0</v>
      </c>
      <c r="L131" s="54">
        <f t="shared" ref="L131:L143" ca="1" si="68">SUM(I131:K131)</f>
        <v>0</v>
      </c>
      <c r="M131" s="52">
        <f t="shared" ref="M131:M143" si="69">ROUND(SUMIF($AO$8:$AO$111,$A131,$L$8:$L$111),)</f>
        <v>0</v>
      </c>
      <c r="N131" s="53">
        <f t="shared" ref="N131:N143" si="70">ROUND(SUMIF($AO$8:$AO$111,$A131,$S$8:$S$111),)</f>
        <v>0</v>
      </c>
      <c r="O131" s="53">
        <f t="shared" ref="O131:O143" ca="1" si="71">ROUND(SUMIF($AO$8:$AO$111,$A131,$AB$8:$AB$111),)</f>
        <v>0</v>
      </c>
      <c r="P131" s="54">
        <f ca="1">SUM(M131:O131)</f>
        <v>0</v>
      </c>
      <c r="Q131" s="107">
        <f t="shared" ref="Q131:Q143" si="72">ROUND(SUMIF($AO$8:$AO$111,$A131,$N$8:$N$111),)</f>
        <v>0</v>
      </c>
      <c r="R131" s="53">
        <f t="shared" ref="R131:R143" si="73">ROUND(SUMIF($AO$8:$AO$111,$A131,$T$8:$T$111),)</f>
        <v>0</v>
      </c>
      <c r="S131" s="53">
        <f t="shared" ref="S131:S143" ca="1" si="74">ROUND(SUMIF($AO$8:$AO$111,$A131,$AC$8:$AC$111),)</f>
        <v>0</v>
      </c>
      <c r="T131" s="54">
        <f ca="1">SUM(Q131:S131)</f>
        <v>0</v>
      </c>
      <c r="U131" s="107">
        <f>ROUND(SUMIF($AO$8:$AO$111,$A131,AG$8:AG$111),)</f>
        <v>0</v>
      </c>
      <c r="V131" s="53">
        <f t="shared" ref="V131:W143" si="75">ROUND(SUMIF($AO$8:$AO$111,$A131,AH$8:AH$111),)</f>
        <v>0</v>
      </c>
      <c r="W131" s="53">
        <f t="shared" ca="1" si="75"/>
        <v>0</v>
      </c>
      <c r="X131" s="54">
        <f ca="1">SUM(U131:W131)</f>
        <v>0</v>
      </c>
      <c r="Y131" s="53">
        <f>ROUND(SUMIF($AO$8:$AO$111,$A131,AK$8:AK$111),)</f>
        <v>0</v>
      </c>
      <c r="Z131" s="53">
        <f t="shared" ref="Z131:Z143" si="76">ROUND(SUMIF($AO$8:$AO$111,$A131,AL$8:AL$111),)</f>
        <v>0</v>
      </c>
      <c r="AA131" s="53">
        <f t="shared" ref="AA131:AA143" ca="1" si="77">ROUND(SUMIF($AO$8:$AO$111,$A131,AM$8:AM$111),)</f>
        <v>0</v>
      </c>
      <c r="AB131" s="54">
        <f ca="1">SUM(Y131:AA131)</f>
        <v>0</v>
      </c>
    </row>
    <row r="132" spans="1:28" x14ac:dyDescent="0.2">
      <c r="A132" s="55" t="s">
        <v>362</v>
      </c>
      <c r="B132" s="57" t="s">
        <v>339</v>
      </c>
      <c r="C132" s="106">
        <f t="shared" si="64"/>
        <v>0</v>
      </c>
      <c r="D132" s="107"/>
      <c r="E132" s="107"/>
      <c r="F132" s="107"/>
      <c r="G132" s="107"/>
      <c r="H132" s="106">
        <f t="shared" ref="H132:H143" si="78">ROUND(SUMIF($AO$8:$AO$111,$A132,$H$8:$H$111),)</f>
        <v>0</v>
      </c>
      <c r="I132" s="52">
        <f t="shared" si="65"/>
        <v>0</v>
      </c>
      <c r="J132" s="53">
        <f t="shared" si="66"/>
        <v>0</v>
      </c>
      <c r="K132" s="53">
        <f t="shared" ca="1" si="67"/>
        <v>0</v>
      </c>
      <c r="L132" s="54">
        <f t="shared" ca="1" si="68"/>
        <v>0</v>
      </c>
      <c r="M132" s="52">
        <f t="shared" si="69"/>
        <v>0</v>
      </c>
      <c r="N132" s="53">
        <f t="shared" si="70"/>
        <v>0</v>
      </c>
      <c r="O132" s="53">
        <f t="shared" ca="1" si="71"/>
        <v>0</v>
      </c>
      <c r="P132" s="54">
        <f t="shared" ref="P132:P143" ca="1" si="79">SUM(M132:O132)</f>
        <v>0</v>
      </c>
      <c r="Q132" s="107">
        <f t="shared" si="72"/>
        <v>0</v>
      </c>
      <c r="R132" s="53">
        <f t="shared" si="73"/>
        <v>0</v>
      </c>
      <c r="S132" s="53">
        <f t="shared" ca="1" si="74"/>
        <v>0</v>
      </c>
      <c r="T132" s="54">
        <f t="shared" ref="T132:T142" ca="1" si="80">SUM(Q132:S132)</f>
        <v>0</v>
      </c>
      <c r="U132" s="53">
        <f t="shared" ref="U132:U143" si="81">ROUND(SUMIF($AO$8:$AO$111,$A132,AG$8:AG$111),)</f>
        <v>0</v>
      </c>
      <c r="V132" s="53">
        <f t="shared" si="75"/>
        <v>0</v>
      </c>
      <c r="W132" s="53">
        <f t="shared" ca="1" si="75"/>
        <v>0</v>
      </c>
      <c r="X132" s="54">
        <f t="shared" ref="X132:X143" ca="1" si="82">SUM(U132:W132)</f>
        <v>0</v>
      </c>
      <c r="Y132" s="53">
        <f t="shared" ref="Y132:Y143" si="83">ROUND(SUMIF($AO$8:$AO$111,$A132,AK$8:AK$111),)</f>
        <v>0</v>
      </c>
      <c r="Z132" s="53">
        <f t="shared" si="76"/>
        <v>0</v>
      </c>
      <c r="AA132" s="53">
        <f t="shared" ca="1" si="77"/>
        <v>0</v>
      </c>
      <c r="AB132" s="54">
        <f t="shared" ref="AB132:AB143" ca="1" si="84">SUM(Y132:AA132)</f>
        <v>0</v>
      </c>
    </row>
    <row r="133" spans="1:28" x14ac:dyDescent="0.2">
      <c r="A133" s="55" t="s">
        <v>374</v>
      </c>
      <c r="B133" s="57" t="s">
        <v>340</v>
      </c>
      <c r="C133" s="106">
        <f t="shared" si="64"/>
        <v>0</v>
      </c>
      <c r="D133" s="107"/>
      <c r="E133" s="107"/>
      <c r="F133" s="107"/>
      <c r="G133" s="107"/>
      <c r="H133" s="106">
        <f t="shared" si="78"/>
        <v>0</v>
      </c>
      <c r="I133" s="52">
        <f t="shared" si="65"/>
        <v>0</v>
      </c>
      <c r="J133" s="53">
        <f t="shared" si="66"/>
        <v>0</v>
      </c>
      <c r="K133" s="53">
        <f t="shared" ca="1" si="67"/>
        <v>0</v>
      </c>
      <c r="L133" s="54">
        <f t="shared" ca="1" si="68"/>
        <v>0</v>
      </c>
      <c r="M133" s="52">
        <f t="shared" si="69"/>
        <v>0</v>
      </c>
      <c r="N133" s="53">
        <f t="shared" si="70"/>
        <v>0</v>
      </c>
      <c r="O133" s="53">
        <f t="shared" ca="1" si="71"/>
        <v>0</v>
      </c>
      <c r="P133" s="54">
        <f t="shared" ca="1" si="79"/>
        <v>0</v>
      </c>
      <c r="Q133" s="107">
        <f t="shared" si="72"/>
        <v>0</v>
      </c>
      <c r="R133" s="53">
        <f t="shared" si="73"/>
        <v>0</v>
      </c>
      <c r="S133" s="53">
        <f t="shared" ca="1" si="74"/>
        <v>0</v>
      </c>
      <c r="T133" s="54">
        <f t="shared" ca="1" si="80"/>
        <v>0</v>
      </c>
      <c r="U133" s="53">
        <f t="shared" si="81"/>
        <v>0</v>
      </c>
      <c r="V133" s="53">
        <f t="shared" si="75"/>
        <v>0</v>
      </c>
      <c r="W133" s="53">
        <f t="shared" ca="1" si="75"/>
        <v>0</v>
      </c>
      <c r="X133" s="54">
        <f t="shared" ca="1" si="82"/>
        <v>0</v>
      </c>
      <c r="Y133" s="53">
        <f t="shared" si="83"/>
        <v>0</v>
      </c>
      <c r="Z133" s="53">
        <f t="shared" si="76"/>
        <v>0</v>
      </c>
      <c r="AA133" s="53">
        <f t="shared" ca="1" si="77"/>
        <v>0</v>
      </c>
      <c r="AB133" s="54">
        <f t="shared" ca="1" si="84"/>
        <v>0</v>
      </c>
    </row>
    <row r="134" spans="1:28" x14ac:dyDescent="0.2">
      <c r="A134" s="55" t="s">
        <v>364</v>
      </c>
      <c r="B134" s="57" t="s">
        <v>341</v>
      </c>
      <c r="C134" s="106">
        <f t="shared" si="64"/>
        <v>0</v>
      </c>
      <c r="D134" s="107"/>
      <c r="E134" s="107"/>
      <c r="F134" s="107"/>
      <c r="G134" s="107"/>
      <c r="H134" s="106">
        <f t="shared" si="78"/>
        <v>0</v>
      </c>
      <c r="I134" s="52">
        <f t="shared" si="65"/>
        <v>0</v>
      </c>
      <c r="J134" s="53">
        <f t="shared" si="66"/>
        <v>0</v>
      </c>
      <c r="K134" s="53">
        <f t="shared" ca="1" si="67"/>
        <v>0</v>
      </c>
      <c r="L134" s="54">
        <f t="shared" ca="1" si="68"/>
        <v>0</v>
      </c>
      <c r="M134" s="52">
        <f t="shared" si="69"/>
        <v>0</v>
      </c>
      <c r="N134" s="53">
        <f t="shared" si="70"/>
        <v>0</v>
      </c>
      <c r="O134" s="53">
        <f t="shared" ca="1" si="71"/>
        <v>0</v>
      </c>
      <c r="P134" s="54">
        <f t="shared" ca="1" si="79"/>
        <v>0</v>
      </c>
      <c r="Q134" s="107">
        <f t="shared" si="72"/>
        <v>0</v>
      </c>
      <c r="R134" s="53">
        <f t="shared" si="73"/>
        <v>0</v>
      </c>
      <c r="S134" s="53">
        <f t="shared" ca="1" si="74"/>
        <v>0</v>
      </c>
      <c r="T134" s="54">
        <f t="shared" ca="1" si="80"/>
        <v>0</v>
      </c>
      <c r="U134" s="53">
        <f t="shared" si="81"/>
        <v>0</v>
      </c>
      <c r="V134" s="53">
        <f t="shared" si="75"/>
        <v>0</v>
      </c>
      <c r="W134" s="53">
        <f t="shared" ca="1" si="75"/>
        <v>0</v>
      </c>
      <c r="X134" s="54">
        <f t="shared" ca="1" si="82"/>
        <v>0</v>
      </c>
      <c r="Y134" s="53">
        <f t="shared" si="83"/>
        <v>0</v>
      </c>
      <c r="Z134" s="53">
        <f t="shared" si="76"/>
        <v>0</v>
      </c>
      <c r="AA134" s="53">
        <f t="shared" ca="1" si="77"/>
        <v>0</v>
      </c>
      <c r="AB134" s="54">
        <f t="shared" ca="1" si="84"/>
        <v>0</v>
      </c>
    </row>
    <row r="135" spans="1:28" x14ac:dyDescent="0.2">
      <c r="A135" s="55" t="s">
        <v>365</v>
      </c>
      <c r="B135" s="57" t="s">
        <v>342</v>
      </c>
      <c r="C135" s="106">
        <f t="shared" si="64"/>
        <v>0</v>
      </c>
      <c r="D135" s="107"/>
      <c r="E135" s="107"/>
      <c r="F135" s="107"/>
      <c r="G135" s="107"/>
      <c r="H135" s="106">
        <f t="shared" si="78"/>
        <v>0</v>
      </c>
      <c r="I135" s="52">
        <f t="shared" si="65"/>
        <v>0</v>
      </c>
      <c r="J135" s="53">
        <f t="shared" si="66"/>
        <v>0</v>
      </c>
      <c r="K135" s="53">
        <f t="shared" ca="1" si="67"/>
        <v>0</v>
      </c>
      <c r="L135" s="54">
        <f t="shared" ca="1" si="68"/>
        <v>0</v>
      </c>
      <c r="M135" s="52">
        <f t="shared" si="69"/>
        <v>0</v>
      </c>
      <c r="N135" s="53">
        <f t="shared" si="70"/>
        <v>0</v>
      </c>
      <c r="O135" s="53">
        <f t="shared" ca="1" si="71"/>
        <v>0</v>
      </c>
      <c r="P135" s="54">
        <f t="shared" ca="1" si="79"/>
        <v>0</v>
      </c>
      <c r="Q135" s="107">
        <f t="shared" si="72"/>
        <v>0</v>
      </c>
      <c r="R135" s="53">
        <f t="shared" si="73"/>
        <v>0</v>
      </c>
      <c r="S135" s="53">
        <f t="shared" ca="1" si="74"/>
        <v>0</v>
      </c>
      <c r="T135" s="54">
        <f t="shared" ca="1" si="80"/>
        <v>0</v>
      </c>
      <c r="U135" s="53">
        <f t="shared" si="81"/>
        <v>0</v>
      </c>
      <c r="V135" s="53">
        <f t="shared" si="75"/>
        <v>0</v>
      </c>
      <c r="W135" s="53">
        <f t="shared" ca="1" si="75"/>
        <v>0</v>
      </c>
      <c r="X135" s="54">
        <f t="shared" ca="1" si="82"/>
        <v>0</v>
      </c>
      <c r="Y135" s="53">
        <f t="shared" si="83"/>
        <v>0</v>
      </c>
      <c r="Z135" s="53">
        <f t="shared" si="76"/>
        <v>0</v>
      </c>
      <c r="AA135" s="53">
        <f t="shared" ca="1" si="77"/>
        <v>0</v>
      </c>
      <c r="AB135" s="54">
        <f t="shared" ca="1" si="84"/>
        <v>0</v>
      </c>
    </row>
    <row r="136" spans="1:28" x14ac:dyDescent="0.2">
      <c r="A136" s="55" t="s">
        <v>366</v>
      </c>
      <c r="B136" s="57" t="s">
        <v>343</v>
      </c>
      <c r="C136" s="106">
        <f t="shared" si="64"/>
        <v>0</v>
      </c>
      <c r="D136" s="107"/>
      <c r="E136" s="107"/>
      <c r="F136" s="107"/>
      <c r="G136" s="107"/>
      <c r="H136" s="106">
        <f t="shared" si="78"/>
        <v>0</v>
      </c>
      <c r="I136" s="52">
        <f t="shared" si="65"/>
        <v>0</v>
      </c>
      <c r="J136" s="53">
        <f t="shared" si="66"/>
        <v>0</v>
      </c>
      <c r="K136" s="53">
        <f t="shared" ca="1" si="67"/>
        <v>0</v>
      </c>
      <c r="L136" s="54">
        <f t="shared" ca="1" si="68"/>
        <v>0</v>
      </c>
      <c r="M136" s="52">
        <f t="shared" si="69"/>
        <v>0</v>
      </c>
      <c r="N136" s="53">
        <f t="shared" si="70"/>
        <v>0</v>
      </c>
      <c r="O136" s="53">
        <f t="shared" ca="1" si="71"/>
        <v>0</v>
      </c>
      <c r="P136" s="54">
        <f t="shared" ca="1" si="79"/>
        <v>0</v>
      </c>
      <c r="Q136" s="107">
        <f t="shared" si="72"/>
        <v>0</v>
      </c>
      <c r="R136" s="53">
        <f t="shared" si="73"/>
        <v>0</v>
      </c>
      <c r="S136" s="53">
        <f t="shared" ca="1" si="74"/>
        <v>0</v>
      </c>
      <c r="T136" s="54">
        <f t="shared" ca="1" si="80"/>
        <v>0</v>
      </c>
      <c r="U136" s="53">
        <f t="shared" si="81"/>
        <v>0</v>
      </c>
      <c r="V136" s="53">
        <f t="shared" si="75"/>
        <v>0</v>
      </c>
      <c r="W136" s="53">
        <f t="shared" ca="1" si="75"/>
        <v>0</v>
      </c>
      <c r="X136" s="54">
        <f t="shared" ca="1" si="82"/>
        <v>0</v>
      </c>
      <c r="Y136" s="53">
        <f t="shared" si="83"/>
        <v>0</v>
      </c>
      <c r="Z136" s="53">
        <f t="shared" si="76"/>
        <v>0</v>
      </c>
      <c r="AA136" s="53">
        <f t="shared" ca="1" si="77"/>
        <v>0</v>
      </c>
      <c r="AB136" s="54">
        <f t="shared" ca="1" si="84"/>
        <v>0</v>
      </c>
    </row>
    <row r="137" spans="1:28" x14ac:dyDescent="0.2">
      <c r="A137" s="55" t="s">
        <v>367</v>
      </c>
      <c r="B137" s="57" t="s">
        <v>344</v>
      </c>
      <c r="C137" s="106">
        <f t="shared" si="64"/>
        <v>0</v>
      </c>
      <c r="D137" s="107"/>
      <c r="E137" s="107"/>
      <c r="F137" s="107"/>
      <c r="G137" s="107"/>
      <c r="H137" s="106">
        <f t="shared" si="78"/>
        <v>0</v>
      </c>
      <c r="I137" s="52">
        <f t="shared" si="65"/>
        <v>0</v>
      </c>
      <c r="J137" s="53">
        <f t="shared" si="66"/>
        <v>0</v>
      </c>
      <c r="K137" s="53">
        <f t="shared" ca="1" si="67"/>
        <v>0</v>
      </c>
      <c r="L137" s="54">
        <f t="shared" ca="1" si="68"/>
        <v>0</v>
      </c>
      <c r="M137" s="52">
        <f t="shared" si="69"/>
        <v>0</v>
      </c>
      <c r="N137" s="53">
        <f t="shared" si="70"/>
        <v>0</v>
      </c>
      <c r="O137" s="53">
        <f t="shared" ca="1" si="71"/>
        <v>0</v>
      </c>
      <c r="P137" s="54">
        <f t="shared" ca="1" si="79"/>
        <v>0</v>
      </c>
      <c r="Q137" s="107">
        <f t="shared" si="72"/>
        <v>0</v>
      </c>
      <c r="R137" s="53">
        <f t="shared" si="73"/>
        <v>0</v>
      </c>
      <c r="S137" s="53">
        <f t="shared" ca="1" si="74"/>
        <v>0</v>
      </c>
      <c r="T137" s="54">
        <f t="shared" ca="1" si="80"/>
        <v>0</v>
      </c>
      <c r="U137" s="53">
        <f t="shared" si="81"/>
        <v>0</v>
      </c>
      <c r="V137" s="53">
        <f t="shared" si="75"/>
        <v>0</v>
      </c>
      <c r="W137" s="53">
        <f t="shared" ca="1" si="75"/>
        <v>0</v>
      </c>
      <c r="X137" s="54">
        <f t="shared" ca="1" si="82"/>
        <v>0</v>
      </c>
      <c r="Y137" s="53">
        <f t="shared" si="83"/>
        <v>0</v>
      </c>
      <c r="Z137" s="53">
        <f t="shared" si="76"/>
        <v>0</v>
      </c>
      <c r="AA137" s="53">
        <f t="shared" ca="1" si="77"/>
        <v>0</v>
      </c>
      <c r="AB137" s="54">
        <f t="shared" ca="1" si="84"/>
        <v>0</v>
      </c>
    </row>
    <row r="138" spans="1:28" x14ac:dyDescent="0.2">
      <c r="A138" s="55" t="s">
        <v>368</v>
      </c>
      <c r="B138" s="57" t="s">
        <v>345</v>
      </c>
      <c r="C138" s="106">
        <f t="shared" si="64"/>
        <v>0</v>
      </c>
      <c r="D138" s="107"/>
      <c r="E138" s="107"/>
      <c r="F138" s="107"/>
      <c r="G138" s="107"/>
      <c r="H138" s="106">
        <f t="shared" si="78"/>
        <v>0</v>
      </c>
      <c r="I138" s="52">
        <f t="shared" si="65"/>
        <v>0</v>
      </c>
      <c r="J138" s="53">
        <f t="shared" si="66"/>
        <v>0</v>
      </c>
      <c r="K138" s="53">
        <f t="shared" ca="1" si="67"/>
        <v>0</v>
      </c>
      <c r="L138" s="54">
        <f t="shared" ca="1" si="68"/>
        <v>0</v>
      </c>
      <c r="M138" s="52">
        <f t="shared" si="69"/>
        <v>0</v>
      </c>
      <c r="N138" s="53">
        <f t="shared" si="70"/>
        <v>0</v>
      </c>
      <c r="O138" s="53">
        <f t="shared" ca="1" si="71"/>
        <v>0</v>
      </c>
      <c r="P138" s="54">
        <f t="shared" ca="1" si="79"/>
        <v>0</v>
      </c>
      <c r="Q138" s="107">
        <f t="shared" si="72"/>
        <v>0</v>
      </c>
      <c r="R138" s="53">
        <f t="shared" si="73"/>
        <v>0</v>
      </c>
      <c r="S138" s="53">
        <f t="shared" ca="1" si="74"/>
        <v>0</v>
      </c>
      <c r="T138" s="54">
        <f t="shared" ca="1" si="80"/>
        <v>0</v>
      </c>
      <c r="U138" s="53">
        <f t="shared" si="81"/>
        <v>0</v>
      </c>
      <c r="V138" s="53">
        <f t="shared" si="75"/>
        <v>0</v>
      </c>
      <c r="W138" s="53">
        <f t="shared" ca="1" si="75"/>
        <v>0</v>
      </c>
      <c r="X138" s="54">
        <f t="shared" ca="1" si="82"/>
        <v>0</v>
      </c>
      <c r="Y138" s="53">
        <f t="shared" si="83"/>
        <v>0</v>
      </c>
      <c r="Z138" s="53">
        <f t="shared" si="76"/>
        <v>0</v>
      </c>
      <c r="AA138" s="53">
        <f t="shared" ca="1" si="77"/>
        <v>0</v>
      </c>
      <c r="AB138" s="54">
        <f t="shared" ca="1" si="84"/>
        <v>0</v>
      </c>
    </row>
    <row r="139" spans="1:28" x14ac:dyDescent="0.2">
      <c r="A139" s="55" t="s">
        <v>369</v>
      </c>
      <c r="B139" s="57" t="s">
        <v>346</v>
      </c>
      <c r="C139" s="106">
        <f t="shared" si="64"/>
        <v>0</v>
      </c>
      <c r="D139" s="107"/>
      <c r="E139" s="107"/>
      <c r="F139" s="107"/>
      <c r="G139" s="107"/>
      <c r="H139" s="106">
        <f t="shared" si="78"/>
        <v>0</v>
      </c>
      <c r="I139" s="52">
        <f t="shared" si="65"/>
        <v>0</v>
      </c>
      <c r="J139" s="53">
        <f t="shared" si="66"/>
        <v>0</v>
      </c>
      <c r="K139" s="53">
        <f t="shared" ca="1" si="67"/>
        <v>0</v>
      </c>
      <c r="L139" s="54">
        <f t="shared" ca="1" si="68"/>
        <v>0</v>
      </c>
      <c r="M139" s="52">
        <f t="shared" si="69"/>
        <v>0</v>
      </c>
      <c r="N139" s="53">
        <f t="shared" si="70"/>
        <v>0</v>
      </c>
      <c r="O139" s="53">
        <f t="shared" ca="1" si="71"/>
        <v>0</v>
      </c>
      <c r="P139" s="54">
        <f t="shared" ca="1" si="79"/>
        <v>0</v>
      </c>
      <c r="Q139" s="107">
        <f t="shared" si="72"/>
        <v>0</v>
      </c>
      <c r="R139" s="53">
        <f t="shared" si="73"/>
        <v>0</v>
      </c>
      <c r="S139" s="53">
        <f t="shared" ca="1" si="74"/>
        <v>0</v>
      </c>
      <c r="T139" s="54">
        <f t="shared" ca="1" si="80"/>
        <v>0</v>
      </c>
      <c r="U139" s="53">
        <f t="shared" si="81"/>
        <v>0</v>
      </c>
      <c r="V139" s="53">
        <f t="shared" si="75"/>
        <v>0</v>
      </c>
      <c r="W139" s="53">
        <f t="shared" ca="1" si="75"/>
        <v>0</v>
      </c>
      <c r="X139" s="54">
        <f t="shared" ca="1" si="82"/>
        <v>0</v>
      </c>
      <c r="Y139" s="53">
        <f t="shared" si="83"/>
        <v>0</v>
      </c>
      <c r="Z139" s="53">
        <f t="shared" si="76"/>
        <v>0</v>
      </c>
      <c r="AA139" s="53">
        <f t="shared" ca="1" si="77"/>
        <v>0</v>
      </c>
      <c r="AB139" s="54">
        <f t="shared" ca="1" si="84"/>
        <v>0</v>
      </c>
    </row>
    <row r="140" spans="1:28" x14ac:dyDescent="0.2">
      <c r="A140" s="55" t="s">
        <v>370</v>
      </c>
      <c r="B140" s="57" t="s">
        <v>347</v>
      </c>
      <c r="C140" s="106">
        <f t="shared" si="64"/>
        <v>0</v>
      </c>
      <c r="D140" s="107"/>
      <c r="E140" s="107"/>
      <c r="F140" s="107"/>
      <c r="G140" s="107"/>
      <c r="H140" s="106">
        <f t="shared" si="78"/>
        <v>0</v>
      </c>
      <c r="I140" s="52">
        <f t="shared" si="65"/>
        <v>0</v>
      </c>
      <c r="J140" s="53">
        <f t="shared" si="66"/>
        <v>0</v>
      </c>
      <c r="K140" s="53">
        <f t="shared" ca="1" si="67"/>
        <v>0</v>
      </c>
      <c r="L140" s="54">
        <f t="shared" ca="1" si="68"/>
        <v>0</v>
      </c>
      <c r="M140" s="52">
        <f t="shared" si="69"/>
        <v>0</v>
      </c>
      <c r="N140" s="53">
        <f t="shared" si="70"/>
        <v>0</v>
      </c>
      <c r="O140" s="53">
        <f t="shared" ca="1" si="71"/>
        <v>0</v>
      </c>
      <c r="P140" s="54">
        <f t="shared" ca="1" si="79"/>
        <v>0</v>
      </c>
      <c r="Q140" s="107">
        <f t="shared" si="72"/>
        <v>0</v>
      </c>
      <c r="R140" s="53">
        <f t="shared" si="73"/>
        <v>0</v>
      </c>
      <c r="S140" s="53">
        <f t="shared" ca="1" si="74"/>
        <v>0</v>
      </c>
      <c r="T140" s="54">
        <f t="shared" ca="1" si="80"/>
        <v>0</v>
      </c>
      <c r="U140" s="53">
        <f t="shared" si="81"/>
        <v>0</v>
      </c>
      <c r="V140" s="53">
        <f t="shared" si="75"/>
        <v>0</v>
      </c>
      <c r="W140" s="53">
        <f t="shared" ca="1" si="75"/>
        <v>0</v>
      </c>
      <c r="X140" s="54">
        <f t="shared" ca="1" si="82"/>
        <v>0</v>
      </c>
      <c r="Y140" s="53">
        <f t="shared" si="83"/>
        <v>0</v>
      </c>
      <c r="Z140" s="53">
        <f t="shared" si="76"/>
        <v>0</v>
      </c>
      <c r="AA140" s="53">
        <f t="shared" ca="1" si="77"/>
        <v>0</v>
      </c>
      <c r="AB140" s="54">
        <f t="shared" ca="1" si="84"/>
        <v>0</v>
      </c>
    </row>
    <row r="141" spans="1:28" x14ac:dyDescent="0.2">
      <c r="A141" s="55" t="s">
        <v>371</v>
      </c>
      <c r="B141" s="57" t="s">
        <v>348</v>
      </c>
      <c r="C141" s="106">
        <f t="shared" si="64"/>
        <v>0</v>
      </c>
      <c r="D141" s="107"/>
      <c r="E141" s="107"/>
      <c r="F141" s="107"/>
      <c r="G141" s="107"/>
      <c r="H141" s="106">
        <f t="shared" si="78"/>
        <v>0</v>
      </c>
      <c r="I141" s="52">
        <f t="shared" si="65"/>
        <v>0</v>
      </c>
      <c r="J141" s="53">
        <f t="shared" si="66"/>
        <v>0</v>
      </c>
      <c r="K141" s="53">
        <f t="shared" ca="1" si="67"/>
        <v>0</v>
      </c>
      <c r="L141" s="54">
        <f t="shared" ca="1" si="68"/>
        <v>0</v>
      </c>
      <c r="M141" s="52">
        <f t="shared" si="69"/>
        <v>0</v>
      </c>
      <c r="N141" s="53">
        <f t="shared" si="70"/>
        <v>0</v>
      </c>
      <c r="O141" s="53">
        <f t="shared" ca="1" si="71"/>
        <v>0</v>
      </c>
      <c r="P141" s="54">
        <f t="shared" ca="1" si="79"/>
        <v>0</v>
      </c>
      <c r="Q141" s="107">
        <f t="shared" si="72"/>
        <v>0</v>
      </c>
      <c r="R141" s="53">
        <f t="shared" si="73"/>
        <v>0</v>
      </c>
      <c r="S141" s="53">
        <f t="shared" ca="1" si="74"/>
        <v>0</v>
      </c>
      <c r="T141" s="54">
        <f t="shared" ca="1" si="80"/>
        <v>0</v>
      </c>
      <c r="U141" s="53">
        <f t="shared" si="81"/>
        <v>0</v>
      </c>
      <c r="V141" s="53">
        <f t="shared" si="75"/>
        <v>0</v>
      </c>
      <c r="W141" s="53">
        <f t="shared" ca="1" si="75"/>
        <v>0</v>
      </c>
      <c r="X141" s="54">
        <f t="shared" ca="1" si="82"/>
        <v>0</v>
      </c>
      <c r="Y141" s="53">
        <f t="shared" si="83"/>
        <v>0</v>
      </c>
      <c r="Z141" s="53">
        <f t="shared" si="76"/>
        <v>0</v>
      </c>
      <c r="AA141" s="53">
        <f t="shared" ca="1" si="77"/>
        <v>0</v>
      </c>
      <c r="AB141" s="54">
        <f t="shared" ca="1" si="84"/>
        <v>0</v>
      </c>
    </row>
    <row r="142" spans="1:28" x14ac:dyDescent="0.2">
      <c r="A142" s="55" t="s">
        <v>493</v>
      </c>
      <c r="B142" s="57" t="s">
        <v>349</v>
      </c>
      <c r="C142" s="106">
        <f t="shared" si="64"/>
        <v>0</v>
      </c>
      <c r="D142" s="107"/>
      <c r="E142" s="107"/>
      <c r="F142" s="107"/>
      <c r="G142" s="107"/>
      <c r="H142" s="106">
        <f t="shared" si="78"/>
        <v>0</v>
      </c>
      <c r="I142" s="52">
        <f t="shared" si="65"/>
        <v>0</v>
      </c>
      <c r="J142" s="53">
        <f t="shared" si="66"/>
        <v>0</v>
      </c>
      <c r="K142" s="53">
        <f t="shared" ca="1" si="67"/>
        <v>0</v>
      </c>
      <c r="L142" s="54">
        <f t="shared" ca="1" si="68"/>
        <v>0</v>
      </c>
      <c r="M142" s="52">
        <f t="shared" si="69"/>
        <v>0</v>
      </c>
      <c r="N142" s="53">
        <f t="shared" si="70"/>
        <v>0</v>
      </c>
      <c r="O142" s="53">
        <f t="shared" ca="1" si="71"/>
        <v>0</v>
      </c>
      <c r="P142" s="54">
        <f t="shared" ca="1" si="79"/>
        <v>0</v>
      </c>
      <c r="Q142" s="107">
        <f t="shared" si="72"/>
        <v>0</v>
      </c>
      <c r="R142" s="53">
        <f t="shared" si="73"/>
        <v>0</v>
      </c>
      <c r="S142" s="53">
        <f t="shared" ca="1" si="74"/>
        <v>0</v>
      </c>
      <c r="T142" s="54">
        <f t="shared" ca="1" si="80"/>
        <v>0</v>
      </c>
      <c r="U142" s="53">
        <f t="shared" si="81"/>
        <v>0</v>
      </c>
      <c r="V142" s="53">
        <f t="shared" si="75"/>
        <v>0</v>
      </c>
      <c r="W142" s="53">
        <f t="shared" ca="1" si="75"/>
        <v>0</v>
      </c>
      <c r="X142" s="54">
        <f t="shared" ca="1" si="82"/>
        <v>0</v>
      </c>
      <c r="Y142" s="53">
        <f t="shared" si="83"/>
        <v>0</v>
      </c>
      <c r="Z142" s="53">
        <f t="shared" si="76"/>
        <v>0</v>
      </c>
      <c r="AA142" s="53">
        <f t="shared" ca="1" si="77"/>
        <v>0</v>
      </c>
      <c r="AB142" s="54">
        <f t="shared" ca="1" si="84"/>
        <v>0</v>
      </c>
    </row>
    <row r="143" spans="1:28" x14ac:dyDescent="0.2">
      <c r="A143" s="55" t="s">
        <v>373</v>
      </c>
      <c r="B143" s="57" t="s">
        <v>350</v>
      </c>
      <c r="C143" s="106">
        <f t="shared" si="64"/>
        <v>0</v>
      </c>
      <c r="D143" s="107"/>
      <c r="E143" s="107"/>
      <c r="F143" s="107"/>
      <c r="G143" s="107"/>
      <c r="H143" s="106">
        <f t="shared" si="78"/>
        <v>0</v>
      </c>
      <c r="I143" s="52">
        <f t="shared" si="65"/>
        <v>0</v>
      </c>
      <c r="J143" s="53">
        <f t="shared" si="66"/>
        <v>0</v>
      </c>
      <c r="K143" s="53">
        <f t="shared" ca="1" si="67"/>
        <v>0</v>
      </c>
      <c r="L143" s="54">
        <f t="shared" ca="1" si="68"/>
        <v>0</v>
      </c>
      <c r="M143" s="52">
        <f t="shared" si="69"/>
        <v>0</v>
      </c>
      <c r="N143" s="53">
        <f t="shared" si="70"/>
        <v>0</v>
      </c>
      <c r="O143" s="53">
        <f t="shared" ca="1" si="71"/>
        <v>0</v>
      </c>
      <c r="P143" s="54">
        <f t="shared" ca="1" si="79"/>
        <v>0</v>
      </c>
      <c r="Q143" s="107">
        <f t="shared" si="72"/>
        <v>0</v>
      </c>
      <c r="R143" s="53">
        <f t="shared" si="73"/>
        <v>0</v>
      </c>
      <c r="S143" s="53">
        <f t="shared" ca="1" si="74"/>
        <v>0</v>
      </c>
      <c r="T143" s="54">
        <f ca="1">SUM(Q143:S143)</f>
        <v>0</v>
      </c>
      <c r="U143" s="53">
        <f t="shared" si="81"/>
        <v>0</v>
      </c>
      <c r="V143" s="53">
        <f t="shared" si="75"/>
        <v>0</v>
      </c>
      <c r="W143" s="53">
        <f t="shared" ca="1" si="75"/>
        <v>0</v>
      </c>
      <c r="X143" s="54">
        <f t="shared" ca="1" si="82"/>
        <v>0</v>
      </c>
      <c r="Y143" s="53">
        <f t="shared" si="83"/>
        <v>0</v>
      </c>
      <c r="Z143" s="53">
        <f t="shared" si="76"/>
        <v>0</v>
      </c>
      <c r="AA143" s="53">
        <f t="shared" ca="1" si="77"/>
        <v>0</v>
      </c>
      <c r="AB143" s="54">
        <f t="shared" ca="1" si="84"/>
        <v>0</v>
      </c>
    </row>
    <row r="144" spans="1:28" x14ac:dyDescent="0.2">
      <c r="A144" s="108"/>
      <c r="B144" s="109" t="s">
        <v>351</v>
      </c>
      <c r="C144" s="110">
        <f>SUM(C131:C143)</f>
        <v>0</v>
      </c>
      <c r="D144" s="114"/>
      <c r="E144" s="114"/>
      <c r="F144" s="114"/>
      <c r="G144" s="114"/>
      <c r="H144" s="110">
        <f>SUM(H131:H143)</f>
        <v>0</v>
      </c>
      <c r="I144" s="111">
        <f>SUM(I131:I143)</f>
        <v>0</v>
      </c>
      <c r="J144" s="112">
        <f t="shared" ref="J144" si="85">SUM(J131:J143)</f>
        <v>0</v>
      </c>
      <c r="K144" s="112">
        <f ca="1">SUM(K131:K143)</f>
        <v>0</v>
      </c>
      <c r="L144" s="113">
        <f ca="1">SUM(L131:L143)</f>
        <v>0</v>
      </c>
      <c r="M144" s="111">
        <f t="shared" ref="M144" si="86">SUM(M131:M143)</f>
        <v>0</v>
      </c>
      <c r="N144" s="112">
        <f t="shared" ref="N144" si="87">SUM(N131:N143)</f>
        <v>0</v>
      </c>
      <c r="O144" s="112">
        <f ca="1">SUM(O131:O143)</f>
        <v>0</v>
      </c>
      <c r="P144" s="113">
        <f ca="1">SUM(M144:O144)</f>
        <v>0</v>
      </c>
      <c r="Q144" s="114">
        <f>SUM(Q131:Q143)</f>
        <v>0</v>
      </c>
      <c r="R144" s="112">
        <f>SUM(R131:R143)</f>
        <v>0</v>
      </c>
      <c r="S144" s="112">
        <f ca="1">SUM(S131:S143)</f>
        <v>0</v>
      </c>
      <c r="T144" s="113">
        <f ca="1">SUM(Q144:S144)</f>
        <v>0</v>
      </c>
      <c r="U144" s="112">
        <f>SUM(U131:U143)</f>
        <v>0</v>
      </c>
      <c r="V144" s="112">
        <f t="shared" ref="V144:W144" si="88">SUM(V131:V143)</f>
        <v>0</v>
      </c>
      <c r="W144" s="112">
        <f t="shared" ca="1" si="88"/>
        <v>0</v>
      </c>
      <c r="X144" s="113">
        <f t="shared" ref="X144" ca="1" si="89">SUM(X131:X143)</f>
        <v>0</v>
      </c>
      <c r="Y144" s="112">
        <f>SUM(Y131:Y143)</f>
        <v>0</v>
      </c>
      <c r="Z144" s="112">
        <f t="shared" ref="Z144" si="90">SUM(Z131:Z143)</f>
        <v>0</v>
      </c>
      <c r="AA144" s="112">
        <f t="shared" ref="AA144" ca="1" si="91">SUM(AA131:AA143)</f>
        <v>0</v>
      </c>
      <c r="AB144" s="113">
        <f t="shared" ref="AB144" ca="1" si="92">SUM(AB131:AB143)</f>
        <v>0</v>
      </c>
    </row>
    <row r="145" spans="1:38" s="321" customFormat="1" ht="12.5" thickBot="1" x14ac:dyDescent="0.25">
      <c r="A145" s="115"/>
      <c r="B145" s="117" t="s">
        <v>494</v>
      </c>
      <c r="C145" s="319">
        <f>ROUND(C112,)</f>
        <v>0</v>
      </c>
      <c r="D145" s="320"/>
      <c r="E145" s="320"/>
      <c r="F145" s="320"/>
      <c r="G145" s="320"/>
      <c r="H145" s="319">
        <f>ROUND(H112,)</f>
        <v>0</v>
      </c>
      <c r="I145" s="115">
        <f>ROUND(J112,)</f>
        <v>0</v>
      </c>
      <c r="J145" s="116">
        <f>ROUND(R112,)</f>
        <v>0</v>
      </c>
      <c r="K145" s="116">
        <f ca="1">ROUND(AA112,)</f>
        <v>0</v>
      </c>
      <c r="L145" s="117">
        <f ca="1">ROUND(AD112,)</f>
        <v>0</v>
      </c>
      <c r="M145" s="115">
        <f>ROUND(L112,)</f>
        <v>0</v>
      </c>
      <c r="N145" s="116">
        <f>ROUND(S112,)</f>
        <v>0</v>
      </c>
      <c r="O145" s="116">
        <f ca="1">ROUND(AB112,)</f>
        <v>0</v>
      </c>
      <c r="P145" s="117">
        <f ca="1">ROUND(AE112,)</f>
        <v>0</v>
      </c>
      <c r="Q145" s="115">
        <f>ROUND(N112,)</f>
        <v>0</v>
      </c>
      <c r="R145" s="116">
        <f>ROUND(T112,)</f>
        <v>0</v>
      </c>
      <c r="S145" s="116">
        <f ca="1">ROUND(AC112,)</f>
        <v>0</v>
      </c>
      <c r="T145" s="117">
        <f ca="1">ROUND(AF112,)</f>
        <v>0</v>
      </c>
      <c r="U145" s="116"/>
      <c r="V145" s="116"/>
      <c r="W145" s="116"/>
      <c r="X145" s="117">
        <f ca="1">U144+V144+W144</f>
        <v>0</v>
      </c>
      <c r="Y145" s="116"/>
      <c r="Z145" s="116"/>
      <c r="AA145" s="116"/>
      <c r="AB145" s="117">
        <f ca="1">Y144+Z144+AA144</f>
        <v>0</v>
      </c>
      <c r="AE145" s="25"/>
      <c r="AF145" s="25"/>
      <c r="AG145" s="25"/>
      <c r="AH145" s="25"/>
      <c r="AI145" s="25"/>
      <c r="AJ145" s="25"/>
      <c r="AK145" s="25"/>
      <c r="AL145" s="25"/>
    </row>
    <row r="146" spans="1:38" ht="12.5" thickTop="1" x14ac:dyDescent="0.2"/>
  </sheetData>
  <mergeCells count="18">
    <mergeCell ref="Q128:T128"/>
    <mergeCell ref="O4:T4"/>
    <mergeCell ref="AG4:AJ4"/>
    <mergeCell ref="AK4:AN4"/>
    <mergeCell ref="U128:X128"/>
    <mergeCell ref="Y128:AB128"/>
    <mergeCell ref="A128:A130"/>
    <mergeCell ref="C128:C129"/>
    <mergeCell ref="A7:B7"/>
    <mergeCell ref="AD4:AF4"/>
    <mergeCell ref="A6:B6"/>
    <mergeCell ref="A5:B5"/>
    <mergeCell ref="A4:B4"/>
    <mergeCell ref="U4:AC4"/>
    <mergeCell ref="I128:L128"/>
    <mergeCell ref="H128:H129"/>
    <mergeCell ref="H4:N4"/>
    <mergeCell ref="M128:P128"/>
  </mergeCells>
  <phoneticPr fontId="4"/>
  <pageMargins left="0.70866141732283472" right="0.70866141732283472" top="0.74803149606299213" bottom="0.74803149606299213" header="0.31496062992125984" footer="0.31496062992125984"/>
  <pageSetup paperSize="9" scale="32" orientation="landscape" r:id="rId1"/>
  <headerFooter>
    <oddFooter>&amp;C&amp;P／&amp;N&amp;R&amp;F／&amp;A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18"/>
  <sheetViews>
    <sheetView zoomScaleNormal="100" workbookViewId="0">
      <pane xSplit="3" ySplit="6" topLeftCell="D7" activePane="bottomRight" state="frozen"/>
      <selection activeCell="L25" sqref="L25"/>
      <selection pane="topRight" activeCell="L25" sqref="L25"/>
      <selection pane="bottomLeft" activeCell="L25" sqref="L25"/>
      <selection pane="bottomRight" activeCell="J25" sqref="J25"/>
    </sheetView>
  </sheetViews>
  <sheetFormatPr defaultColWidth="9" defaultRowHeight="13" x14ac:dyDescent="0.2"/>
  <cols>
    <col min="1" max="1" width="3" style="236" customWidth="1"/>
    <col min="2" max="2" width="22.7265625" style="239" customWidth="1"/>
    <col min="3" max="3" width="0.90625" style="239" customWidth="1"/>
    <col min="4" max="36" width="8.6328125" style="239" customWidth="1"/>
    <col min="37" max="111" width="9" style="240"/>
    <col min="112" max="112" width="9.453125" style="240" customWidth="1"/>
    <col min="113" max="165" width="9" style="240"/>
    <col min="166" max="16384" width="9" style="239"/>
  </cols>
  <sheetData>
    <row r="1" spans="1:166" ht="25" customHeight="1" x14ac:dyDescent="0.2">
      <c r="B1" s="237" t="s">
        <v>752</v>
      </c>
      <c r="C1" s="238"/>
      <c r="AK1" s="239"/>
      <c r="FJ1" s="240"/>
    </row>
    <row r="2" spans="1:166" ht="15" customHeight="1" x14ac:dyDescent="0.2">
      <c r="AK2" s="239"/>
      <c r="DY2" s="241" t="s">
        <v>753</v>
      </c>
      <c r="FJ2" s="240"/>
    </row>
    <row r="3" spans="1:166" s="236" customFormat="1" ht="9.5" x14ac:dyDescent="0.2">
      <c r="A3" s="242"/>
      <c r="B3" s="243"/>
      <c r="C3" s="243"/>
      <c r="D3" s="244" t="s">
        <v>620</v>
      </c>
      <c r="E3" s="245" t="s">
        <v>754</v>
      </c>
      <c r="F3" s="245" t="s">
        <v>5</v>
      </c>
      <c r="G3" s="245" t="s">
        <v>7</v>
      </c>
      <c r="H3" s="245" t="s">
        <v>9</v>
      </c>
      <c r="I3" s="245" t="s">
        <v>11</v>
      </c>
      <c r="J3" s="245" t="s">
        <v>13</v>
      </c>
      <c r="K3" s="245" t="s">
        <v>14</v>
      </c>
      <c r="L3" s="245" t="s">
        <v>15</v>
      </c>
      <c r="M3" s="245" t="s">
        <v>17</v>
      </c>
      <c r="N3" s="245" t="s">
        <v>18</v>
      </c>
      <c r="O3" s="245" t="s">
        <v>20</v>
      </c>
      <c r="P3" s="245" t="s">
        <v>22</v>
      </c>
      <c r="Q3" s="245" t="s">
        <v>24</v>
      </c>
      <c r="R3" s="245" t="s">
        <v>26</v>
      </c>
      <c r="S3" s="245" t="s">
        <v>27</v>
      </c>
      <c r="T3" s="245" t="s">
        <v>28</v>
      </c>
      <c r="U3" s="245" t="s">
        <v>30</v>
      </c>
      <c r="V3" s="245" t="s">
        <v>32</v>
      </c>
      <c r="W3" s="245" t="s">
        <v>33</v>
      </c>
      <c r="X3" s="245" t="s">
        <v>35</v>
      </c>
      <c r="Y3" s="245" t="s">
        <v>36</v>
      </c>
      <c r="Z3" s="245" t="s">
        <v>38</v>
      </c>
      <c r="AA3" s="245" t="s">
        <v>40</v>
      </c>
      <c r="AB3" s="245" t="s">
        <v>42</v>
      </c>
      <c r="AC3" s="245" t="s">
        <v>44</v>
      </c>
      <c r="AD3" s="245" t="s">
        <v>45</v>
      </c>
      <c r="AE3" s="245" t="s">
        <v>46</v>
      </c>
      <c r="AF3" s="245" t="s">
        <v>47</v>
      </c>
      <c r="AG3" s="245" t="s">
        <v>49</v>
      </c>
      <c r="AH3" s="245" t="s">
        <v>50</v>
      </c>
      <c r="AI3" s="245" t="s">
        <v>51</v>
      </c>
      <c r="AJ3" s="245" t="s">
        <v>52</v>
      </c>
      <c r="AK3" s="245" t="s">
        <v>54</v>
      </c>
      <c r="AL3" s="245" t="s">
        <v>56</v>
      </c>
      <c r="AM3" s="245" t="s">
        <v>57</v>
      </c>
      <c r="AN3" s="245" t="s">
        <v>59</v>
      </c>
      <c r="AO3" s="245" t="s">
        <v>61</v>
      </c>
      <c r="AP3" s="245" t="s">
        <v>63</v>
      </c>
      <c r="AQ3" s="245" t="s">
        <v>65</v>
      </c>
      <c r="AR3" s="245" t="s">
        <v>67</v>
      </c>
      <c r="AS3" s="245" t="s">
        <v>69</v>
      </c>
      <c r="AT3" s="245" t="s">
        <v>71</v>
      </c>
      <c r="AU3" s="245" t="s">
        <v>73</v>
      </c>
      <c r="AV3" s="245" t="s">
        <v>75</v>
      </c>
      <c r="AW3" s="245" t="s">
        <v>77</v>
      </c>
      <c r="AX3" s="245" t="s">
        <v>79</v>
      </c>
      <c r="AY3" s="245" t="s">
        <v>81</v>
      </c>
      <c r="AZ3" s="245" t="s">
        <v>82</v>
      </c>
      <c r="BA3" s="245" t="s">
        <v>83</v>
      </c>
      <c r="BB3" s="245" t="s">
        <v>84</v>
      </c>
      <c r="BC3" s="245" t="s">
        <v>85</v>
      </c>
      <c r="BD3" s="245" t="s">
        <v>87</v>
      </c>
      <c r="BE3" s="245" t="s">
        <v>89</v>
      </c>
      <c r="BF3" s="245" t="s">
        <v>90</v>
      </c>
      <c r="BG3" s="245" t="s">
        <v>92</v>
      </c>
      <c r="BH3" s="245" t="s">
        <v>94</v>
      </c>
      <c r="BI3" s="245" t="s">
        <v>95</v>
      </c>
      <c r="BJ3" s="245" t="s">
        <v>96</v>
      </c>
      <c r="BK3" s="245" t="s">
        <v>98</v>
      </c>
      <c r="BL3" s="245" t="s">
        <v>100</v>
      </c>
      <c r="BM3" s="245" t="s">
        <v>101</v>
      </c>
      <c r="BN3" s="245" t="s">
        <v>103</v>
      </c>
      <c r="BO3" s="245" t="s">
        <v>105</v>
      </c>
      <c r="BP3" s="245" t="s">
        <v>106</v>
      </c>
      <c r="BQ3" s="245" t="s">
        <v>108</v>
      </c>
      <c r="BR3" s="245" t="s">
        <v>110</v>
      </c>
      <c r="BS3" s="245" t="s">
        <v>112</v>
      </c>
      <c r="BT3" s="245" t="s">
        <v>114</v>
      </c>
      <c r="BU3" s="245" t="s">
        <v>116</v>
      </c>
      <c r="BV3" s="245" t="s">
        <v>118</v>
      </c>
      <c r="BW3" s="245" t="s">
        <v>120</v>
      </c>
      <c r="BX3" s="245" t="s">
        <v>122</v>
      </c>
      <c r="BY3" s="245" t="s">
        <v>124</v>
      </c>
      <c r="BZ3" s="245" t="s">
        <v>126</v>
      </c>
      <c r="CA3" s="245" t="s">
        <v>128</v>
      </c>
      <c r="CB3" s="245" t="s">
        <v>130</v>
      </c>
      <c r="CC3" s="245" t="s">
        <v>132</v>
      </c>
      <c r="CD3" s="245" t="s">
        <v>134</v>
      </c>
      <c r="CE3" s="245" t="s">
        <v>136</v>
      </c>
      <c r="CF3" s="245" t="s">
        <v>138</v>
      </c>
      <c r="CG3" s="245" t="s">
        <v>140</v>
      </c>
      <c r="CH3" s="245" t="s">
        <v>142</v>
      </c>
      <c r="CI3" s="245" t="s">
        <v>144</v>
      </c>
      <c r="CJ3" s="245" t="s">
        <v>146</v>
      </c>
      <c r="CK3" s="245" t="s">
        <v>148</v>
      </c>
      <c r="CL3" s="245" t="s">
        <v>149</v>
      </c>
      <c r="CM3" s="245" t="s">
        <v>151</v>
      </c>
      <c r="CN3" s="245" t="s">
        <v>153</v>
      </c>
      <c r="CO3" s="245" t="s">
        <v>155</v>
      </c>
      <c r="CP3" s="245" t="s">
        <v>157</v>
      </c>
      <c r="CQ3" s="245" t="s">
        <v>158</v>
      </c>
      <c r="CR3" s="245" t="s">
        <v>160</v>
      </c>
      <c r="CS3" s="245" t="s">
        <v>162</v>
      </c>
      <c r="CT3" s="245" t="s">
        <v>164</v>
      </c>
      <c r="CU3" s="245" t="s">
        <v>165</v>
      </c>
      <c r="CV3" s="245" t="s">
        <v>166</v>
      </c>
      <c r="CW3" s="245" t="s">
        <v>168</v>
      </c>
      <c r="CX3" s="245" t="s">
        <v>169</v>
      </c>
      <c r="CY3" s="245" t="s">
        <v>171</v>
      </c>
      <c r="CZ3" s="245" t="s">
        <v>173</v>
      </c>
      <c r="DA3" s="245" t="s">
        <v>174</v>
      </c>
      <c r="DB3" s="245" t="s">
        <v>176</v>
      </c>
      <c r="DC3" s="245" t="s">
        <v>178</v>
      </c>
      <c r="DD3" s="246"/>
      <c r="DE3" s="245"/>
      <c r="DF3" s="245"/>
      <c r="DG3" s="245"/>
      <c r="DH3" s="245"/>
      <c r="DI3" s="245"/>
      <c r="DJ3" s="245"/>
      <c r="DK3" s="245"/>
      <c r="DL3" s="245"/>
      <c r="DM3" s="244"/>
      <c r="DN3" s="246"/>
      <c r="DO3" s="245"/>
      <c r="DP3" s="245"/>
      <c r="DQ3" s="245"/>
      <c r="DR3" s="246"/>
      <c r="DS3" s="246"/>
      <c r="DT3" s="245"/>
      <c r="DU3" s="245"/>
      <c r="DV3" s="245"/>
      <c r="DW3" s="245"/>
      <c r="DX3" s="246"/>
      <c r="DY3" s="246"/>
      <c r="DZ3" s="247"/>
    </row>
    <row r="4" spans="1:166" s="236" customFormat="1" ht="9.5" x14ac:dyDescent="0.2">
      <c r="A4" s="248"/>
      <c r="B4" s="249"/>
      <c r="C4" s="249"/>
      <c r="D4" s="250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2" t="s">
        <v>623</v>
      </c>
      <c r="R4" s="251"/>
      <c r="S4" s="251" t="s">
        <v>755</v>
      </c>
      <c r="T4" s="249"/>
      <c r="U4" s="251"/>
      <c r="V4" s="251" t="s">
        <v>756</v>
      </c>
      <c r="W4" s="251"/>
      <c r="X4" s="251"/>
      <c r="Y4" s="251"/>
      <c r="Z4" s="251"/>
      <c r="AA4" s="249" t="s">
        <v>226</v>
      </c>
      <c r="AB4" s="251"/>
      <c r="AC4" s="251" t="s">
        <v>215</v>
      </c>
      <c r="AD4" s="249"/>
      <c r="AE4" s="251"/>
      <c r="AF4" s="251"/>
      <c r="AG4" s="251" t="s">
        <v>626</v>
      </c>
      <c r="AH4" s="251"/>
      <c r="AI4" s="251"/>
      <c r="AJ4" s="251"/>
      <c r="AK4" s="251" t="s">
        <v>216</v>
      </c>
      <c r="AL4" s="249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49"/>
      <c r="AY4" s="249"/>
      <c r="AZ4" s="251"/>
      <c r="BA4" s="251" t="s">
        <v>217</v>
      </c>
      <c r="BB4" s="249"/>
      <c r="BC4" s="251"/>
      <c r="BD4" s="251"/>
      <c r="BE4" s="251"/>
      <c r="BF4" s="251"/>
      <c r="BG4" s="251"/>
      <c r="BH4" s="251" t="s">
        <v>216</v>
      </c>
      <c r="BI4" s="249" t="s">
        <v>216</v>
      </c>
      <c r="BJ4" s="251" t="s">
        <v>218</v>
      </c>
      <c r="BK4" s="249"/>
      <c r="BL4" s="249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 t="s">
        <v>627</v>
      </c>
      <c r="CK4" s="251"/>
      <c r="CL4" s="251"/>
      <c r="CM4" s="251"/>
      <c r="CN4" s="251"/>
      <c r="CO4" s="251"/>
      <c r="CP4" s="249"/>
      <c r="CQ4" s="251"/>
      <c r="CR4" s="251" t="s">
        <v>216</v>
      </c>
      <c r="CS4" s="249"/>
      <c r="CT4" s="251"/>
      <c r="CU4" s="251" t="s">
        <v>757</v>
      </c>
      <c r="CV4" s="249" t="s">
        <v>216</v>
      </c>
      <c r="CW4" s="249"/>
      <c r="CX4" s="249"/>
      <c r="CY4" s="249" t="s">
        <v>629</v>
      </c>
      <c r="CZ4" s="249"/>
      <c r="DA4" s="249" t="s">
        <v>216</v>
      </c>
      <c r="DB4" s="251"/>
      <c r="DC4" s="251"/>
      <c r="DD4" s="253"/>
      <c r="DE4" s="251"/>
      <c r="DF4" s="251"/>
      <c r="DG4" s="251"/>
      <c r="DH4" s="249" t="s">
        <v>758</v>
      </c>
      <c r="DI4" s="249" t="s">
        <v>759</v>
      </c>
      <c r="DJ4" s="249" t="s">
        <v>759</v>
      </c>
      <c r="DK4" s="251"/>
      <c r="DL4" s="251"/>
      <c r="DM4" s="250"/>
      <c r="DN4" s="253"/>
      <c r="DO4" s="251"/>
      <c r="DP4" s="251"/>
      <c r="DQ4" s="251"/>
      <c r="DR4" s="253"/>
      <c r="DS4" s="253"/>
      <c r="DT4" s="251"/>
      <c r="DU4" s="251"/>
      <c r="DV4" s="249" t="s">
        <v>760</v>
      </c>
      <c r="DW4" s="251"/>
      <c r="DX4" s="253"/>
      <c r="DY4" s="253"/>
      <c r="DZ4" s="247"/>
    </row>
    <row r="5" spans="1:166" s="236" customFormat="1" ht="9.5" x14ac:dyDescent="0.2">
      <c r="A5" s="248"/>
      <c r="B5" s="249"/>
      <c r="C5" s="249"/>
      <c r="D5" s="248" t="s">
        <v>219</v>
      </c>
      <c r="E5" s="249" t="s">
        <v>220</v>
      </c>
      <c r="F5" s="251"/>
      <c r="G5" s="249" t="s">
        <v>761</v>
      </c>
      <c r="H5" s="251"/>
      <c r="I5" s="251"/>
      <c r="J5" s="249" t="s">
        <v>762</v>
      </c>
      <c r="K5" s="251" t="s">
        <v>221</v>
      </c>
      <c r="L5" s="249" t="s">
        <v>632</v>
      </c>
      <c r="M5" s="249" t="s">
        <v>222</v>
      </c>
      <c r="N5" s="249"/>
      <c r="O5" s="251" t="s">
        <v>216</v>
      </c>
      <c r="P5" s="249"/>
      <c r="Q5" s="252" t="s">
        <v>763</v>
      </c>
      <c r="R5" s="251" t="s">
        <v>223</v>
      </c>
      <c r="S5" s="249" t="s">
        <v>216</v>
      </c>
      <c r="T5" s="249" t="s">
        <v>634</v>
      </c>
      <c r="U5" s="249" t="s">
        <v>224</v>
      </c>
      <c r="V5" s="249" t="s">
        <v>635</v>
      </c>
      <c r="W5" s="251"/>
      <c r="X5" s="251" t="s">
        <v>764</v>
      </c>
      <c r="Y5" s="251"/>
      <c r="Z5" s="251" t="s">
        <v>225</v>
      </c>
      <c r="AA5" s="249" t="s">
        <v>765</v>
      </c>
      <c r="AB5" s="251"/>
      <c r="AC5" s="251" t="s">
        <v>227</v>
      </c>
      <c r="AD5" s="249" t="s">
        <v>766</v>
      </c>
      <c r="AE5" s="251" t="s">
        <v>228</v>
      </c>
      <c r="AF5" s="249"/>
      <c r="AG5" s="251" t="s">
        <v>639</v>
      </c>
      <c r="AH5" s="249" t="s">
        <v>767</v>
      </c>
      <c r="AI5" s="249" t="s">
        <v>229</v>
      </c>
      <c r="AJ5" s="249"/>
      <c r="AK5" s="251" t="s">
        <v>230</v>
      </c>
      <c r="AL5" s="249"/>
      <c r="AM5" s="251"/>
      <c r="AN5" s="251"/>
      <c r="AO5" s="251" t="s">
        <v>216</v>
      </c>
      <c r="AP5" s="249" t="s">
        <v>231</v>
      </c>
      <c r="AQ5" s="249" t="s">
        <v>231</v>
      </c>
      <c r="AR5" s="249" t="s">
        <v>641</v>
      </c>
      <c r="AS5" s="249" t="s">
        <v>216</v>
      </c>
      <c r="AT5" s="249"/>
      <c r="AU5" s="249"/>
      <c r="AV5" s="249"/>
      <c r="AW5" s="249"/>
      <c r="AX5" s="249" t="s">
        <v>642</v>
      </c>
      <c r="AY5" s="249" t="s">
        <v>643</v>
      </c>
      <c r="AZ5" s="249" t="s">
        <v>644</v>
      </c>
      <c r="BA5" s="251" t="s">
        <v>233</v>
      </c>
      <c r="BB5" s="249" t="s">
        <v>642</v>
      </c>
      <c r="BC5" s="249" t="s">
        <v>234</v>
      </c>
      <c r="BD5" s="251" t="s">
        <v>645</v>
      </c>
      <c r="BE5" s="251"/>
      <c r="BF5" s="249" t="s">
        <v>235</v>
      </c>
      <c r="BG5" s="251" t="s">
        <v>236</v>
      </c>
      <c r="BH5" s="249" t="s">
        <v>237</v>
      </c>
      <c r="BI5" s="249" t="s">
        <v>238</v>
      </c>
      <c r="BJ5" s="251" t="s">
        <v>239</v>
      </c>
      <c r="BK5" s="249"/>
      <c r="BL5" s="249"/>
      <c r="BM5" s="251"/>
      <c r="BN5" s="251" t="s">
        <v>216</v>
      </c>
      <c r="BO5" s="251"/>
      <c r="BP5" s="249" t="s">
        <v>240</v>
      </c>
      <c r="BQ5" s="251"/>
      <c r="BR5" s="249"/>
      <c r="BS5" s="251"/>
      <c r="BT5" s="251"/>
      <c r="BU5" s="251" t="s">
        <v>241</v>
      </c>
      <c r="BV5" s="251"/>
      <c r="BW5" s="249" t="s">
        <v>133</v>
      </c>
      <c r="BX5" s="251"/>
      <c r="BY5" s="249"/>
      <c r="BZ5" s="251"/>
      <c r="CA5" s="251"/>
      <c r="CB5" s="251" t="s">
        <v>646</v>
      </c>
      <c r="CC5" s="251"/>
      <c r="CD5" s="249" t="s">
        <v>647</v>
      </c>
      <c r="CE5" s="251" t="s">
        <v>648</v>
      </c>
      <c r="CF5" s="249"/>
      <c r="CG5" s="251"/>
      <c r="CH5" s="251" t="s">
        <v>242</v>
      </c>
      <c r="CI5" s="251" t="s">
        <v>243</v>
      </c>
      <c r="CJ5" s="251" t="s">
        <v>649</v>
      </c>
      <c r="CK5" s="251"/>
      <c r="CL5" s="251"/>
      <c r="CM5" s="251"/>
      <c r="CN5" s="251"/>
      <c r="CO5" s="249"/>
      <c r="CP5" s="249" t="s">
        <v>650</v>
      </c>
      <c r="CQ5" s="249"/>
      <c r="CR5" s="249" t="s">
        <v>651</v>
      </c>
      <c r="CS5" s="249" t="s">
        <v>244</v>
      </c>
      <c r="CT5" s="249"/>
      <c r="CU5" s="251" t="s">
        <v>652</v>
      </c>
      <c r="CV5" s="249" t="s">
        <v>245</v>
      </c>
      <c r="CW5" s="249"/>
      <c r="CX5" s="249" t="s">
        <v>653</v>
      </c>
      <c r="CY5" s="249" t="s">
        <v>654</v>
      </c>
      <c r="CZ5" s="249" t="s">
        <v>655</v>
      </c>
      <c r="DA5" s="249" t="s">
        <v>246</v>
      </c>
      <c r="DB5" s="251"/>
      <c r="DC5" s="251"/>
      <c r="DD5" s="254" t="s">
        <v>247</v>
      </c>
      <c r="DE5" s="249" t="s">
        <v>768</v>
      </c>
      <c r="DF5" s="249" t="s">
        <v>769</v>
      </c>
      <c r="DG5" s="249" t="s">
        <v>758</v>
      </c>
      <c r="DH5" s="249" t="s">
        <v>770</v>
      </c>
      <c r="DI5" s="249" t="s">
        <v>771</v>
      </c>
      <c r="DJ5" s="249" t="s">
        <v>771</v>
      </c>
      <c r="DK5" s="251"/>
      <c r="DL5" s="251"/>
      <c r="DM5" s="248" t="s">
        <v>772</v>
      </c>
      <c r="DN5" s="254" t="s">
        <v>773</v>
      </c>
      <c r="DO5" s="251"/>
      <c r="DP5" s="251"/>
      <c r="DQ5" s="251"/>
      <c r="DR5" s="254" t="s">
        <v>774</v>
      </c>
      <c r="DS5" s="253"/>
      <c r="DT5" s="249" t="s">
        <v>760</v>
      </c>
      <c r="DU5" s="249" t="s">
        <v>760</v>
      </c>
      <c r="DV5" s="249" t="s">
        <v>775</v>
      </c>
      <c r="DW5" s="249" t="s">
        <v>760</v>
      </c>
      <c r="DX5" s="254" t="s">
        <v>774</v>
      </c>
      <c r="DY5" s="254" t="s">
        <v>776</v>
      </c>
      <c r="DZ5" s="247"/>
    </row>
    <row r="6" spans="1:166" s="236" customFormat="1" ht="9.5" x14ac:dyDescent="0.2">
      <c r="A6" s="255"/>
      <c r="B6" s="256"/>
      <c r="C6" s="256"/>
      <c r="D6" s="255" t="s">
        <v>248</v>
      </c>
      <c r="E6" s="257" t="s">
        <v>248</v>
      </c>
      <c r="F6" s="257" t="s">
        <v>249</v>
      </c>
      <c r="G6" s="257" t="s">
        <v>232</v>
      </c>
      <c r="H6" s="257" t="s">
        <v>250</v>
      </c>
      <c r="I6" s="257" t="s">
        <v>251</v>
      </c>
      <c r="J6" s="257" t="s">
        <v>656</v>
      </c>
      <c r="K6" s="257" t="s">
        <v>252</v>
      </c>
      <c r="L6" s="257" t="s">
        <v>657</v>
      </c>
      <c r="M6" s="257" t="s">
        <v>253</v>
      </c>
      <c r="N6" s="257" t="s">
        <v>21</v>
      </c>
      <c r="O6" s="257" t="s">
        <v>253</v>
      </c>
      <c r="P6" s="257" t="s">
        <v>254</v>
      </c>
      <c r="Q6" s="258" t="s">
        <v>658</v>
      </c>
      <c r="R6" s="257" t="s">
        <v>777</v>
      </c>
      <c r="S6" s="257" t="s">
        <v>255</v>
      </c>
      <c r="T6" s="257" t="s">
        <v>256</v>
      </c>
      <c r="U6" s="257" t="s">
        <v>257</v>
      </c>
      <c r="V6" s="257" t="s">
        <v>778</v>
      </c>
      <c r="W6" s="257" t="s">
        <v>37</v>
      </c>
      <c r="X6" s="257" t="s">
        <v>258</v>
      </c>
      <c r="Y6" s="257" t="s">
        <v>41</v>
      </c>
      <c r="Z6" s="257" t="s">
        <v>259</v>
      </c>
      <c r="AA6" s="257" t="s">
        <v>779</v>
      </c>
      <c r="AB6" s="257" t="s">
        <v>48</v>
      </c>
      <c r="AC6" s="259" t="s">
        <v>662</v>
      </c>
      <c r="AD6" s="257" t="s">
        <v>663</v>
      </c>
      <c r="AE6" s="257" t="s">
        <v>260</v>
      </c>
      <c r="AF6" s="257" t="s">
        <v>55</v>
      </c>
      <c r="AG6" s="257" t="s">
        <v>664</v>
      </c>
      <c r="AH6" s="257" t="s">
        <v>261</v>
      </c>
      <c r="AI6" s="257" t="s">
        <v>262</v>
      </c>
      <c r="AJ6" s="257" t="s">
        <v>62</v>
      </c>
      <c r="AK6" s="257" t="s">
        <v>263</v>
      </c>
      <c r="AL6" s="257" t="s">
        <v>66</v>
      </c>
      <c r="AM6" s="257" t="s">
        <v>264</v>
      </c>
      <c r="AN6" s="257" t="s">
        <v>70</v>
      </c>
      <c r="AO6" s="257" t="s">
        <v>265</v>
      </c>
      <c r="AP6" s="257" t="s">
        <v>266</v>
      </c>
      <c r="AQ6" s="257" t="s">
        <v>267</v>
      </c>
      <c r="AR6" s="257" t="s">
        <v>780</v>
      </c>
      <c r="AS6" s="257" t="s">
        <v>268</v>
      </c>
      <c r="AT6" s="257" t="s">
        <v>666</v>
      </c>
      <c r="AU6" s="257" t="s">
        <v>667</v>
      </c>
      <c r="AV6" s="257" t="s">
        <v>668</v>
      </c>
      <c r="AW6" s="257" t="s">
        <v>669</v>
      </c>
      <c r="AX6" s="257" t="s">
        <v>670</v>
      </c>
      <c r="AY6" s="257" t="s">
        <v>671</v>
      </c>
      <c r="AZ6" s="257" t="s">
        <v>671</v>
      </c>
      <c r="BA6" s="257" t="s">
        <v>269</v>
      </c>
      <c r="BB6" s="257" t="s">
        <v>672</v>
      </c>
      <c r="BC6" s="257" t="s">
        <v>270</v>
      </c>
      <c r="BD6" s="257" t="s">
        <v>673</v>
      </c>
      <c r="BE6" s="257" t="s">
        <v>99</v>
      </c>
      <c r="BF6" s="257" t="s">
        <v>674</v>
      </c>
      <c r="BG6" s="257" t="s">
        <v>271</v>
      </c>
      <c r="BH6" s="257" t="s">
        <v>272</v>
      </c>
      <c r="BI6" s="257" t="s">
        <v>273</v>
      </c>
      <c r="BJ6" s="257" t="s">
        <v>274</v>
      </c>
      <c r="BK6" s="257" t="s">
        <v>275</v>
      </c>
      <c r="BL6" s="257" t="s">
        <v>113</v>
      </c>
      <c r="BM6" s="257" t="s">
        <v>115</v>
      </c>
      <c r="BN6" s="257" t="s">
        <v>276</v>
      </c>
      <c r="BO6" s="257" t="s">
        <v>277</v>
      </c>
      <c r="BP6" s="257" t="s">
        <v>278</v>
      </c>
      <c r="BQ6" s="257" t="s">
        <v>279</v>
      </c>
      <c r="BR6" s="257" t="s">
        <v>125</v>
      </c>
      <c r="BS6" s="257" t="s">
        <v>280</v>
      </c>
      <c r="BT6" s="257" t="s">
        <v>675</v>
      </c>
      <c r="BU6" s="257" t="s">
        <v>281</v>
      </c>
      <c r="BV6" s="257" t="s">
        <v>133</v>
      </c>
      <c r="BW6" s="257" t="s">
        <v>282</v>
      </c>
      <c r="BX6" s="257" t="s">
        <v>137</v>
      </c>
      <c r="BY6" s="257" t="s">
        <v>139</v>
      </c>
      <c r="BZ6" s="257" t="s">
        <v>283</v>
      </c>
      <c r="CA6" s="257" t="s">
        <v>143</v>
      </c>
      <c r="CB6" s="257" t="s">
        <v>676</v>
      </c>
      <c r="CC6" s="257" t="s">
        <v>284</v>
      </c>
      <c r="CD6" s="257" t="s">
        <v>232</v>
      </c>
      <c r="CE6" s="257" t="s">
        <v>677</v>
      </c>
      <c r="CF6" s="257" t="s">
        <v>285</v>
      </c>
      <c r="CG6" s="257" t="s">
        <v>286</v>
      </c>
      <c r="CH6" s="257" t="s">
        <v>232</v>
      </c>
      <c r="CI6" s="257" t="s">
        <v>678</v>
      </c>
      <c r="CJ6" s="257" t="s">
        <v>679</v>
      </c>
      <c r="CK6" s="257" t="s">
        <v>287</v>
      </c>
      <c r="CL6" s="257" t="s">
        <v>288</v>
      </c>
      <c r="CM6" s="257" t="s">
        <v>289</v>
      </c>
      <c r="CN6" s="257" t="s">
        <v>680</v>
      </c>
      <c r="CO6" s="257" t="s">
        <v>681</v>
      </c>
      <c r="CP6" s="257" t="s">
        <v>682</v>
      </c>
      <c r="CQ6" s="257" t="s">
        <v>290</v>
      </c>
      <c r="CR6" s="257" t="s">
        <v>781</v>
      </c>
      <c r="CS6" s="257" t="s">
        <v>232</v>
      </c>
      <c r="CT6" s="257" t="s">
        <v>684</v>
      </c>
      <c r="CU6" s="257" t="s">
        <v>291</v>
      </c>
      <c r="CV6" s="257" t="s">
        <v>232</v>
      </c>
      <c r="CW6" s="257" t="s">
        <v>685</v>
      </c>
      <c r="CX6" s="257" t="s">
        <v>781</v>
      </c>
      <c r="CY6" s="257" t="s">
        <v>292</v>
      </c>
      <c r="CZ6" s="257" t="s">
        <v>781</v>
      </c>
      <c r="DA6" s="257" t="s">
        <v>232</v>
      </c>
      <c r="DB6" s="257" t="s">
        <v>182</v>
      </c>
      <c r="DC6" s="257" t="s">
        <v>183</v>
      </c>
      <c r="DD6" s="260" t="s">
        <v>293</v>
      </c>
      <c r="DE6" s="257" t="s">
        <v>770</v>
      </c>
      <c r="DF6" s="257" t="s">
        <v>770</v>
      </c>
      <c r="DG6" s="257" t="s">
        <v>770</v>
      </c>
      <c r="DH6" s="259" t="s">
        <v>782</v>
      </c>
      <c r="DI6" s="257" t="s">
        <v>783</v>
      </c>
      <c r="DJ6" s="257" t="s">
        <v>784</v>
      </c>
      <c r="DK6" s="257" t="s">
        <v>785</v>
      </c>
      <c r="DL6" s="257" t="s">
        <v>786</v>
      </c>
      <c r="DM6" s="255" t="s">
        <v>787</v>
      </c>
      <c r="DN6" s="260" t="s">
        <v>788</v>
      </c>
      <c r="DO6" s="257" t="s">
        <v>789</v>
      </c>
      <c r="DP6" s="257" t="s">
        <v>790</v>
      </c>
      <c r="DQ6" s="257" t="s">
        <v>791</v>
      </c>
      <c r="DR6" s="260" t="s">
        <v>293</v>
      </c>
      <c r="DS6" s="260" t="s">
        <v>788</v>
      </c>
      <c r="DT6" s="257" t="s">
        <v>792</v>
      </c>
      <c r="DU6" s="257" t="s">
        <v>793</v>
      </c>
      <c r="DV6" s="257" t="s">
        <v>794</v>
      </c>
      <c r="DW6" s="257" t="s">
        <v>795</v>
      </c>
      <c r="DX6" s="260" t="s">
        <v>796</v>
      </c>
      <c r="DY6" s="260" t="s">
        <v>797</v>
      </c>
    </row>
    <row r="7" spans="1:166" s="265" customFormat="1" ht="9.5" x14ac:dyDescent="0.2">
      <c r="A7" s="250" t="s">
        <v>798</v>
      </c>
      <c r="B7" s="261" t="s">
        <v>2</v>
      </c>
      <c r="C7" s="261"/>
      <c r="D7" s="262">
        <v>16691</v>
      </c>
      <c r="E7" s="263">
        <v>1090</v>
      </c>
      <c r="F7" s="263">
        <v>8502</v>
      </c>
      <c r="G7" s="263">
        <v>820</v>
      </c>
      <c r="H7" s="263">
        <v>143</v>
      </c>
      <c r="I7" s="263">
        <v>0</v>
      </c>
      <c r="J7" s="263">
        <v>0</v>
      </c>
      <c r="K7" s="263">
        <v>0</v>
      </c>
      <c r="L7" s="263">
        <v>223</v>
      </c>
      <c r="M7" s="263">
        <v>499</v>
      </c>
      <c r="N7" s="263">
        <v>104662</v>
      </c>
      <c r="O7" s="263">
        <v>78951</v>
      </c>
      <c r="P7" s="263">
        <v>3322</v>
      </c>
      <c r="Q7" s="263">
        <v>42992</v>
      </c>
      <c r="R7" s="263">
        <v>0</v>
      </c>
      <c r="S7" s="263">
        <v>0</v>
      </c>
      <c r="T7" s="263">
        <v>0</v>
      </c>
      <c r="U7" s="263">
        <v>0</v>
      </c>
      <c r="V7" s="263">
        <v>0</v>
      </c>
      <c r="W7" s="263">
        <v>0</v>
      </c>
      <c r="X7" s="263">
        <v>0</v>
      </c>
      <c r="Y7" s="263">
        <v>0</v>
      </c>
      <c r="Z7" s="263">
        <v>0</v>
      </c>
      <c r="AA7" s="263">
        <v>0</v>
      </c>
      <c r="AB7" s="263">
        <v>0</v>
      </c>
      <c r="AC7" s="263">
        <v>0</v>
      </c>
      <c r="AD7" s="263">
        <v>0</v>
      </c>
      <c r="AE7" s="263">
        <v>0</v>
      </c>
      <c r="AF7" s="263">
        <v>0</v>
      </c>
      <c r="AG7" s="263">
        <v>0</v>
      </c>
      <c r="AH7" s="263">
        <v>0</v>
      </c>
      <c r="AI7" s="263">
        <v>0</v>
      </c>
      <c r="AJ7" s="263">
        <v>0</v>
      </c>
      <c r="AK7" s="263">
        <v>0</v>
      </c>
      <c r="AL7" s="263">
        <v>0</v>
      </c>
      <c r="AM7" s="263">
        <v>0</v>
      </c>
      <c r="AN7" s="263">
        <v>0</v>
      </c>
      <c r="AO7" s="263">
        <v>0</v>
      </c>
      <c r="AP7" s="263">
        <v>0</v>
      </c>
      <c r="AQ7" s="263">
        <v>0</v>
      </c>
      <c r="AR7" s="263">
        <v>0</v>
      </c>
      <c r="AS7" s="263">
        <v>0</v>
      </c>
      <c r="AT7" s="263">
        <v>0</v>
      </c>
      <c r="AU7" s="263">
        <v>0</v>
      </c>
      <c r="AV7" s="263">
        <v>0</v>
      </c>
      <c r="AW7" s="263">
        <v>0</v>
      </c>
      <c r="AX7" s="263">
        <v>0</v>
      </c>
      <c r="AY7" s="263">
        <v>0</v>
      </c>
      <c r="AZ7" s="263">
        <v>0</v>
      </c>
      <c r="BA7" s="263">
        <v>0</v>
      </c>
      <c r="BB7" s="263">
        <v>0</v>
      </c>
      <c r="BC7" s="263">
        <v>0</v>
      </c>
      <c r="BD7" s="263">
        <v>0</v>
      </c>
      <c r="BE7" s="263">
        <v>0</v>
      </c>
      <c r="BF7" s="263">
        <v>0</v>
      </c>
      <c r="BG7" s="263">
        <v>0</v>
      </c>
      <c r="BH7" s="263">
        <v>0</v>
      </c>
      <c r="BI7" s="263">
        <v>143</v>
      </c>
      <c r="BJ7" s="263">
        <v>0</v>
      </c>
      <c r="BK7" s="263">
        <v>0</v>
      </c>
      <c r="BL7" s="263">
        <v>5</v>
      </c>
      <c r="BM7" s="263">
        <v>0</v>
      </c>
      <c r="BN7" s="263">
        <v>0</v>
      </c>
      <c r="BO7" s="263">
        <v>0</v>
      </c>
      <c r="BP7" s="263">
        <v>0</v>
      </c>
      <c r="BQ7" s="263">
        <v>0</v>
      </c>
      <c r="BR7" s="263">
        <v>0</v>
      </c>
      <c r="BS7" s="263">
        <v>0</v>
      </c>
      <c r="BT7" s="263">
        <v>0</v>
      </c>
      <c r="BU7" s="263">
        <v>0</v>
      </c>
      <c r="BV7" s="263">
        <v>0</v>
      </c>
      <c r="BW7" s="263">
        <v>0</v>
      </c>
      <c r="BX7" s="263">
        <v>0</v>
      </c>
      <c r="BY7" s="263">
        <v>0</v>
      </c>
      <c r="BZ7" s="263">
        <v>0</v>
      </c>
      <c r="CA7" s="263">
        <v>0</v>
      </c>
      <c r="CB7" s="263">
        <v>0</v>
      </c>
      <c r="CC7" s="263">
        <v>0</v>
      </c>
      <c r="CD7" s="263">
        <v>418</v>
      </c>
      <c r="CE7" s="263">
        <v>0</v>
      </c>
      <c r="CF7" s="263">
        <v>0</v>
      </c>
      <c r="CG7" s="263">
        <v>0</v>
      </c>
      <c r="CH7" s="263">
        <v>0</v>
      </c>
      <c r="CI7" s="263">
        <v>0</v>
      </c>
      <c r="CJ7" s="263">
        <v>0</v>
      </c>
      <c r="CK7" s="263">
        <v>222</v>
      </c>
      <c r="CL7" s="263">
        <v>15</v>
      </c>
      <c r="CM7" s="263">
        <v>0</v>
      </c>
      <c r="CN7" s="263">
        <v>1139</v>
      </c>
      <c r="CO7" s="263">
        <v>0</v>
      </c>
      <c r="CP7" s="263">
        <v>2099</v>
      </c>
      <c r="CQ7" s="263">
        <v>2198</v>
      </c>
      <c r="CR7" s="263">
        <v>252</v>
      </c>
      <c r="CS7" s="263">
        <v>0</v>
      </c>
      <c r="CT7" s="263">
        <v>0</v>
      </c>
      <c r="CU7" s="263">
        <v>0</v>
      </c>
      <c r="CV7" s="263">
        <v>0</v>
      </c>
      <c r="CW7" s="263">
        <v>6667</v>
      </c>
      <c r="CX7" s="263">
        <v>16595</v>
      </c>
      <c r="CY7" s="263">
        <v>0</v>
      </c>
      <c r="CZ7" s="263">
        <v>45</v>
      </c>
      <c r="DA7" s="263">
        <v>307</v>
      </c>
      <c r="DB7" s="263">
        <v>0</v>
      </c>
      <c r="DC7" s="263">
        <v>0</v>
      </c>
      <c r="DD7" s="264">
        <v>288000</v>
      </c>
      <c r="DE7" s="263">
        <v>950</v>
      </c>
      <c r="DF7" s="263">
        <v>99113</v>
      </c>
      <c r="DG7" s="263">
        <v>0</v>
      </c>
      <c r="DH7" s="263">
        <v>0</v>
      </c>
      <c r="DI7" s="263">
        <v>0</v>
      </c>
      <c r="DJ7" s="263">
        <v>457</v>
      </c>
      <c r="DK7" s="263">
        <v>-1454</v>
      </c>
      <c r="DL7" s="263">
        <v>4</v>
      </c>
      <c r="DM7" s="262">
        <v>99070</v>
      </c>
      <c r="DN7" s="264">
        <v>387070</v>
      </c>
      <c r="DO7" s="263">
        <v>117</v>
      </c>
      <c r="DP7" s="263">
        <v>287399</v>
      </c>
      <c r="DQ7" s="263">
        <v>287516</v>
      </c>
      <c r="DR7" s="264">
        <v>386586</v>
      </c>
      <c r="DS7" s="264">
        <v>674586</v>
      </c>
      <c r="DT7" s="263">
        <v>-78954</v>
      </c>
      <c r="DU7" s="263">
        <v>-113441</v>
      </c>
      <c r="DV7" s="263">
        <v>-5204</v>
      </c>
      <c r="DW7" s="263">
        <v>-197599</v>
      </c>
      <c r="DX7" s="264">
        <v>188987</v>
      </c>
      <c r="DY7" s="264">
        <v>476987</v>
      </c>
    </row>
    <row r="8" spans="1:166" s="265" customFormat="1" ht="9.5" x14ac:dyDescent="0.2">
      <c r="A8" s="250" t="s">
        <v>799</v>
      </c>
      <c r="B8" s="261" t="s">
        <v>4</v>
      </c>
      <c r="C8" s="261"/>
      <c r="D8" s="262">
        <v>5313</v>
      </c>
      <c r="E8" s="263">
        <v>4951</v>
      </c>
      <c r="F8" s="263">
        <v>92819</v>
      </c>
      <c r="G8" s="263">
        <v>90</v>
      </c>
      <c r="H8" s="263">
        <v>0</v>
      </c>
      <c r="I8" s="263">
        <v>0</v>
      </c>
      <c r="J8" s="263">
        <v>0</v>
      </c>
      <c r="K8" s="263">
        <v>0</v>
      </c>
      <c r="L8" s="263">
        <v>0</v>
      </c>
      <c r="M8" s="263">
        <v>0</v>
      </c>
      <c r="N8" s="263">
        <v>0</v>
      </c>
      <c r="O8" s="263">
        <v>27</v>
      </c>
      <c r="P8" s="263">
        <v>0</v>
      </c>
      <c r="Q8" s="263">
        <v>3889</v>
      </c>
      <c r="R8" s="263">
        <v>30</v>
      </c>
      <c r="S8" s="263">
        <v>116</v>
      </c>
      <c r="T8" s="263">
        <v>1</v>
      </c>
      <c r="U8" s="263">
        <v>0</v>
      </c>
      <c r="V8" s="263">
        <v>121</v>
      </c>
      <c r="W8" s="263">
        <v>1</v>
      </c>
      <c r="X8" s="263">
        <v>0</v>
      </c>
      <c r="Y8" s="263">
        <v>0</v>
      </c>
      <c r="Z8" s="263">
        <v>0</v>
      </c>
      <c r="AA8" s="263">
        <v>9</v>
      </c>
      <c r="AB8" s="263">
        <v>192</v>
      </c>
      <c r="AC8" s="263">
        <v>15</v>
      </c>
      <c r="AD8" s="263">
        <v>0</v>
      </c>
      <c r="AE8" s="263">
        <v>0</v>
      </c>
      <c r="AF8" s="263">
        <v>628</v>
      </c>
      <c r="AG8" s="263">
        <v>0</v>
      </c>
      <c r="AH8" s="263">
        <v>0</v>
      </c>
      <c r="AI8" s="263">
        <v>0</v>
      </c>
      <c r="AJ8" s="263">
        <v>0</v>
      </c>
      <c r="AK8" s="263">
        <v>12</v>
      </c>
      <c r="AL8" s="263">
        <v>0</v>
      </c>
      <c r="AM8" s="263">
        <v>0</v>
      </c>
      <c r="AN8" s="263">
        <v>0</v>
      </c>
      <c r="AO8" s="263">
        <v>0</v>
      </c>
      <c r="AP8" s="263">
        <v>0</v>
      </c>
      <c r="AQ8" s="263">
        <v>0</v>
      </c>
      <c r="AR8" s="263">
        <v>0</v>
      </c>
      <c r="AS8" s="263">
        <v>0</v>
      </c>
      <c r="AT8" s="263">
        <v>0</v>
      </c>
      <c r="AU8" s="263">
        <v>0</v>
      </c>
      <c r="AV8" s="263">
        <v>0</v>
      </c>
      <c r="AW8" s="263">
        <v>0</v>
      </c>
      <c r="AX8" s="263">
        <v>0</v>
      </c>
      <c r="AY8" s="263">
        <v>0</v>
      </c>
      <c r="AZ8" s="263">
        <v>0</v>
      </c>
      <c r="BA8" s="263">
        <v>0</v>
      </c>
      <c r="BB8" s="263">
        <v>0</v>
      </c>
      <c r="BC8" s="263">
        <v>0</v>
      </c>
      <c r="BD8" s="263">
        <v>0</v>
      </c>
      <c r="BE8" s="263">
        <v>0</v>
      </c>
      <c r="BF8" s="263">
        <v>0</v>
      </c>
      <c r="BG8" s="263">
        <v>0</v>
      </c>
      <c r="BH8" s="263">
        <v>0</v>
      </c>
      <c r="BI8" s="263">
        <v>58</v>
      </c>
      <c r="BJ8" s="263">
        <v>0</v>
      </c>
      <c r="BK8" s="263">
        <v>545</v>
      </c>
      <c r="BL8" s="263">
        <v>0</v>
      </c>
      <c r="BM8" s="263">
        <v>3795</v>
      </c>
      <c r="BN8" s="263">
        <v>284</v>
      </c>
      <c r="BO8" s="263">
        <v>0</v>
      </c>
      <c r="BP8" s="263">
        <v>0</v>
      </c>
      <c r="BQ8" s="263">
        <v>0</v>
      </c>
      <c r="BR8" s="263">
        <v>0</v>
      </c>
      <c r="BS8" s="263">
        <v>409</v>
      </c>
      <c r="BT8" s="263">
        <v>0</v>
      </c>
      <c r="BU8" s="263">
        <v>0</v>
      </c>
      <c r="BV8" s="263">
        <v>0</v>
      </c>
      <c r="BW8" s="263">
        <v>10</v>
      </c>
      <c r="BX8" s="263">
        <v>0</v>
      </c>
      <c r="BY8" s="263">
        <v>0</v>
      </c>
      <c r="BZ8" s="263">
        <v>0</v>
      </c>
      <c r="CA8" s="263">
        <v>0</v>
      </c>
      <c r="CB8" s="263">
        <v>0</v>
      </c>
      <c r="CC8" s="263">
        <v>0</v>
      </c>
      <c r="CD8" s="263">
        <v>0</v>
      </c>
      <c r="CE8" s="263">
        <v>0</v>
      </c>
      <c r="CF8" s="263">
        <v>0</v>
      </c>
      <c r="CG8" s="263">
        <v>0</v>
      </c>
      <c r="CH8" s="263">
        <v>0</v>
      </c>
      <c r="CI8" s="263">
        <v>0</v>
      </c>
      <c r="CJ8" s="263">
        <v>0</v>
      </c>
      <c r="CK8" s="263">
        <v>6</v>
      </c>
      <c r="CL8" s="263">
        <v>145</v>
      </c>
      <c r="CM8" s="263">
        <v>0</v>
      </c>
      <c r="CN8" s="263">
        <v>42</v>
      </c>
      <c r="CO8" s="263">
        <v>0</v>
      </c>
      <c r="CP8" s="263">
        <v>81</v>
      </c>
      <c r="CQ8" s="263">
        <v>14</v>
      </c>
      <c r="CR8" s="263">
        <v>164</v>
      </c>
      <c r="CS8" s="263">
        <v>22</v>
      </c>
      <c r="CT8" s="263">
        <v>0</v>
      </c>
      <c r="CU8" s="263">
        <v>0</v>
      </c>
      <c r="CV8" s="263">
        <v>1</v>
      </c>
      <c r="CW8" s="263">
        <v>127</v>
      </c>
      <c r="CX8" s="263">
        <v>213</v>
      </c>
      <c r="CY8" s="263">
        <v>14</v>
      </c>
      <c r="CZ8" s="263">
        <v>628</v>
      </c>
      <c r="DA8" s="263">
        <v>927</v>
      </c>
      <c r="DB8" s="263">
        <v>0</v>
      </c>
      <c r="DC8" s="263">
        <v>0</v>
      </c>
      <c r="DD8" s="264">
        <v>115699</v>
      </c>
      <c r="DE8" s="263">
        <v>713</v>
      </c>
      <c r="DF8" s="263">
        <v>13422</v>
      </c>
      <c r="DG8" s="263">
        <v>0</v>
      </c>
      <c r="DH8" s="263">
        <v>0</v>
      </c>
      <c r="DI8" s="263">
        <v>0</v>
      </c>
      <c r="DJ8" s="263">
        <v>0</v>
      </c>
      <c r="DK8" s="263">
        <v>8</v>
      </c>
      <c r="DL8" s="263">
        <v>25</v>
      </c>
      <c r="DM8" s="262">
        <v>14168</v>
      </c>
      <c r="DN8" s="264">
        <v>129867</v>
      </c>
      <c r="DO8" s="263">
        <v>492</v>
      </c>
      <c r="DP8" s="263">
        <v>75625</v>
      </c>
      <c r="DQ8" s="263">
        <v>76117</v>
      </c>
      <c r="DR8" s="264">
        <v>90285</v>
      </c>
      <c r="DS8" s="264">
        <v>205984</v>
      </c>
      <c r="DT8" s="263">
        <v>-31602</v>
      </c>
      <c r="DU8" s="263">
        <v>-15022</v>
      </c>
      <c r="DV8" s="263">
        <v>-1583</v>
      </c>
      <c r="DW8" s="263">
        <v>-48207</v>
      </c>
      <c r="DX8" s="264">
        <v>42078</v>
      </c>
      <c r="DY8" s="264">
        <v>157777</v>
      </c>
    </row>
    <row r="9" spans="1:166" s="265" customFormat="1" ht="9.5" x14ac:dyDescent="0.2">
      <c r="A9" s="250" t="s">
        <v>5</v>
      </c>
      <c r="B9" s="261" t="s">
        <v>6</v>
      </c>
      <c r="C9" s="261"/>
      <c r="D9" s="262">
        <v>3685</v>
      </c>
      <c r="E9" s="263">
        <v>5786</v>
      </c>
      <c r="F9" s="263">
        <v>30396</v>
      </c>
      <c r="G9" s="263">
        <v>2672</v>
      </c>
      <c r="H9" s="263">
        <v>2</v>
      </c>
      <c r="I9" s="263">
        <v>0</v>
      </c>
      <c r="J9" s="263">
        <v>0</v>
      </c>
      <c r="K9" s="263">
        <v>0</v>
      </c>
      <c r="L9" s="263">
        <v>234120</v>
      </c>
      <c r="M9" s="263">
        <v>124</v>
      </c>
      <c r="N9" s="263">
        <v>0</v>
      </c>
      <c r="O9" s="263">
        <v>5892</v>
      </c>
      <c r="P9" s="263">
        <v>0</v>
      </c>
      <c r="Q9" s="263">
        <v>165</v>
      </c>
      <c r="R9" s="263">
        <v>24</v>
      </c>
      <c r="S9" s="263">
        <v>24</v>
      </c>
      <c r="T9" s="263">
        <v>0</v>
      </c>
      <c r="U9" s="263">
        <v>0</v>
      </c>
      <c r="V9" s="263">
        <v>0</v>
      </c>
      <c r="W9" s="263">
        <v>0</v>
      </c>
      <c r="X9" s="263">
        <v>0</v>
      </c>
      <c r="Y9" s="263">
        <v>53</v>
      </c>
      <c r="Z9" s="263">
        <v>0</v>
      </c>
      <c r="AA9" s="263">
        <v>0</v>
      </c>
      <c r="AB9" s="263">
        <v>1</v>
      </c>
      <c r="AC9" s="263">
        <v>0</v>
      </c>
      <c r="AD9" s="263">
        <v>0</v>
      </c>
      <c r="AE9" s="263">
        <v>0</v>
      </c>
      <c r="AF9" s="263">
        <v>0</v>
      </c>
      <c r="AG9" s="263">
        <v>152</v>
      </c>
      <c r="AH9" s="263">
        <v>0</v>
      </c>
      <c r="AI9" s="263">
        <v>0</v>
      </c>
      <c r="AJ9" s="263">
        <v>0</v>
      </c>
      <c r="AK9" s="263">
        <v>0</v>
      </c>
      <c r="AL9" s="263">
        <v>0</v>
      </c>
      <c r="AM9" s="263">
        <v>0</v>
      </c>
      <c r="AN9" s="263">
        <v>0</v>
      </c>
      <c r="AO9" s="263">
        <v>0</v>
      </c>
      <c r="AP9" s="263">
        <v>0</v>
      </c>
      <c r="AQ9" s="263">
        <v>0</v>
      </c>
      <c r="AR9" s="263">
        <v>0</v>
      </c>
      <c r="AS9" s="263">
        <v>0</v>
      </c>
      <c r="AT9" s="263">
        <v>0</v>
      </c>
      <c r="AU9" s="263">
        <v>0</v>
      </c>
      <c r="AV9" s="263">
        <v>0</v>
      </c>
      <c r="AW9" s="263">
        <v>0</v>
      </c>
      <c r="AX9" s="263">
        <v>0</v>
      </c>
      <c r="AY9" s="263">
        <v>0</v>
      </c>
      <c r="AZ9" s="263">
        <v>0</v>
      </c>
      <c r="BA9" s="263">
        <v>0</v>
      </c>
      <c r="BB9" s="263">
        <v>0</v>
      </c>
      <c r="BC9" s="263">
        <v>0</v>
      </c>
      <c r="BD9" s="263">
        <v>0</v>
      </c>
      <c r="BE9" s="263">
        <v>0</v>
      </c>
      <c r="BF9" s="263">
        <v>0</v>
      </c>
      <c r="BG9" s="263">
        <v>0</v>
      </c>
      <c r="BH9" s="263">
        <v>0</v>
      </c>
      <c r="BI9" s="263">
        <v>0</v>
      </c>
      <c r="BJ9" s="263">
        <v>0</v>
      </c>
      <c r="BK9" s="263">
        <v>0</v>
      </c>
      <c r="BL9" s="263">
        <v>0</v>
      </c>
      <c r="BM9" s="263">
        <v>0</v>
      </c>
      <c r="BN9" s="263">
        <v>0</v>
      </c>
      <c r="BO9" s="263">
        <v>0</v>
      </c>
      <c r="BP9" s="263">
        <v>0</v>
      </c>
      <c r="BQ9" s="263">
        <v>0</v>
      </c>
      <c r="BR9" s="263">
        <v>0</v>
      </c>
      <c r="BS9" s="263">
        <v>0</v>
      </c>
      <c r="BT9" s="263">
        <v>0</v>
      </c>
      <c r="BU9" s="263">
        <v>0</v>
      </c>
      <c r="BV9" s="263">
        <v>0</v>
      </c>
      <c r="BW9" s="263">
        <v>0</v>
      </c>
      <c r="BX9" s="263">
        <v>0</v>
      </c>
      <c r="BY9" s="263">
        <v>0</v>
      </c>
      <c r="BZ9" s="263">
        <v>0</v>
      </c>
      <c r="CA9" s="263">
        <v>0</v>
      </c>
      <c r="CB9" s="263">
        <v>0</v>
      </c>
      <c r="CC9" s="263">
        <v>0</v>
      </c>
      <c r="CD9" s="263">
        <v>51</v>
      </c>
      <c r="CE9" s="263">
        <v>0</v>
      </c>
      <c r="CF9" s="263">
        <v>0</v>
      </c>
      <c r="CG9" s="263">
        <v>0</v>
      </c>
      <c r="CH9" s="263">
        <v>0</v>
      </c>
      <c r="CI9" s="263">
        <v>0</v>
      </c>
      <c r="CJ9" s="263">
        <v>0</v>
      </c>
      <c r="CK9" s="263">
        <v>16</v>
      </c>
      <c r="CL9" s="263">
        <v>6</v>
      </c>
      <c r="CM9" s="263">
        <v>759</v>
      </c>
      <c r="CN9" s="263">
        <v>175</v>
      </c>
      <c r="CO9" s="263">
        <v>0</v>
      </c>
      <c r="CP9" s="263">
        <v>331</v>
      </c>
      <c r="CQ9" s="263">
        <v>341</v>
      </c>
      <c r="CR9" s="263">
        <v>0</v>
      </c>
      <c r="CS9" s="263">
        <v>0</v>
      </c>
      <c r="CT9" s="263">
        <v>0</v>
      </c>
      <c r="CU9" s="263">
        <v>0</v>
      </c>
      <c r="CV9" s="263">
        <v>0</v>
      </c>
      <c r="CW9" s="263">
        <v>1119</v>
      </c>
      <c r="CX9" s="263">
        <v>4270</v>
      </c>
      <c r="CY9" s="263">
        <v>0</v>
      </c>
      <c r="CZ9" s="263">
        <v>3</v>
      </c>
      <c r="DA9" s="263">
        <v>48</v>
      </c>
      <c r="DB9" s="263">
        <v>0</v>
      </c>
      <c r="DC9" s="263">
        <v>0</v>
      </c>
      <c r="DD9" s="264">
        <v>290215</v>
      </c>
      <c r="DE9" s="263">
        <v>0</v>
      </c>
      <c r="DF9" s="263">
        <v>7892</v>
      </c>
      <c r="DG9" s="263">
        <v>0</v>
      </c>
      <c r="DH9" s="263">
        <v>0</v>
      </c>
      <c r="DI9" s="263">
        <v>0</v>
      </c>
      <c r="DJ9" s="263">
        <v>39095</v>
      </c>
      <c r="DK9" s="263">
        <v>-294</v>
      </c>
      <c r="DL9" s="263">
        <v>15</v>
      </c>
      <c r="DM9" s="262">
        <v>46708</v>
      </c>
      <c r="DN9" s="264">
        <v>336923</v>
      </c>
      <c r="DO9" s="263">
        <v>312</v>
      </c>
      <c r="DP9" s="263">
        <v>219327</v>
      </c>
      <c r="DQ9" s="263">
        <v>219639</v>
      </c>
      <c r="DR9" s="264">
        <v>266347</v>
      </c>
      <c r="DS9" s="264">
        <v>556562</v>
      </c>
      <c r="DT9" s="263">
        <v>-3641</v>
      </c>
      <c r="DU9" s="263">
        <v>-9538</v>
      </c>
      <c r="DV9" s="263">
        <v>-558</v>
      </c>
      <c r="DW9" s="263">
        <v>-13737</v>
      </c>
      <c r="DX9" s="264">
        <v>252610</v>
      </c>
      <c r="DY9" s="264">
        <v>542825</v>
      </c>
    </row>
    <row r="10" spans="1:166" s="265" customFormat="1" ht="9.5" x14ac:dyDescent="0.2">
      <c r="A10" s="250" t="s">
        <v>7</v>
      </c>
      <c r="B10" s="261" t="s">
        <v>8</v>
      </c>
      <c r="C10" s="261"/>
      <c r="D10" s="262">
        <v>41060</v>
      </c>
      <c r="E10" s="263">
        <v>6827</v>
      </c>
      <c r="F10" s="263">
        <v>28472</v>
      </c>
      <c r="G10" s="263">
        <v>0</v>
      </c>
      <c r="H10" s="263">
        <v>3</v>
      </c>
      <c r="I10" s="263">
        <v>0</v>
      </c>
      <c r="J10" s="263">
        <v>0</v>
      </c>
      <c r="K10" s="263">
        <v>0</v>
      </c>
      <c r="L10" s="263">
        <v>0</v>
      </c>
      <c r="M10" s="263">
        <v>0</v>
      </c>
      <c r="N10" s="263">
        <v>0</v>
      </c>
      <c r="O10" s="263">
        <v>0</v>
      </c>
      <c r="P10" s="263">
        <v>0</v>
      </c>
      <c r="Q10" s="263">
        <v>0</v>
      </c>
      <c r="R10" s="263">
        <v>0</v>
      </c>
      <c r="S10" s="263">
        <v>0</v>
      </c>
      <c r="T10" s="263">
        <v>0</v>
      </c>
      <c r="U10" s="263">
        <v>0</v>
      </c>
      <c r="V10" s="263">
        <v>0</v>
      </c>
      <c r="W10" s="263">
        <v>0</v>
      </c>
      <c r="X10" s="263">
        <v>0</v>
      </c>
      <c r="Y10" s="263">
        <v>0</v>
      </c>
      <c r="Z10" s="263">
        <v>0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3">
        <v>0</v>
      </c>
      <c r="AM10" s="263">
        <v>0</v>
      </c>
      <c r="AN10" s="263">
        <v>0</v>
      </c>
      <c r="AO10" s="263">
        <v>0</v>
      </c>
      <c r="AP10" s="263">
        <v>0</v>
      </c>
      <c r="AQ10" s="263">
        <v>0</v>
      </c>
      <c r="AR10" s="263">
        <v>0</v>
      </c>
      <c r="AS10" s="263">
        <v>0</v>
      </c>
      <c r="AT10" s="263">
        <v>0</v>
      </c>
      <c r="AU10" s="263">
        <v>0</v>
      </c>
      <c r="AV10" s="263">
        <v>0</v>
      </c>
      <c r="AW10" s="263">
        <v>0</v>
      </c>
      <c r="AX10" s="263">
        <v>0</v>
      </c>
      <c r="AY10" s="263">
        <v>0</v>
      </c>
      <c r="AZ10" s="263">
        <v>0</v>
      </c>
      <c r="BA10" s="263">
        <v>0</v>
      </c>
      <c r="BB10" s="263">
        <v>0</v>
      </c>
      <c r="BC10" s="263">
        <v>0</v>
      </c>
      <c r="BD10" s="263">
        <v>0</v>
      </c>
      <c r="BE10" s="263">
        <v>0</v>
      </c>
      <c r="BF10" s="263">
        <v>0</v>
      </c>
      <c r="BG10" s="263">
        <v>0</v>
      </c>
      <c r="BH10" s="263">
        <v>0</v>
      </c>
      <c r="BI10" s="263">
        <v>0</v>
      </c>
      <c r="BJ10" s="263">
        <v>0</v>
      </c>
      <c r="BK10" s="263">
        <v>0</v>
      </c>
      <c r="BL10" s="263">
        <v>0</v>
      </c>
      <c r="BM10" s="263">
        <v>0</v>
      </c>
      <c r="BN10" s="263">
        <v>0</v>
      </c>
      <c r="BO10" s="263">
        <v>0</v>
      </c>
      <c r="BP10" s="263">
        <v>0</v>
      </c>
      <c r="BQ10" s="263">
        <v>0</v>
      </c>
      <c r="BR10" s="263">
        <v>0</v>
      </c>
      <c r="BS10" s="263">
        <v>0</v>
      </c>
      <c r="BT10" s="263">
        <v>0</v>
      </c>
      <c r="BU10" s="263">
        <v>0</v>
      </c>
      <c r="BV10" s="263">
        <v>0</v>
      </c>
      <c r="BW10" s="263">
        <v>0</v>
      </c>
      <c r="BX10" s="263">
        <v>0</v>
      </c>
      <c r="BY10" s="263">
        <v>0</v>
      </c>
      <c r="BZ10" s="263">
        <v>0</v>
      </c>
      <c r="CA10" s="263">
        <v>0</v>
      </c>
      <c r="CB10" s="263">
        <v>0</v>
      </c>
      <c r="CC10" s="263">
        <v>0</v>
      </c>
      <c r="CD10" s="263">
        <v>0</v>
      </c>
      <c r="CE10" s="263">
        <v>0</v>
      </c>
      <c r="CF10" s="263">
        <v>0</v>
      </c>
      <c r="CG10" s="263">
        <v>0</v>
      </c>
      <c r="CH10" s="263">
        <v>0</v>
      </c>
      <c r="CI10" s="263">
        <v>0</v>
      </c>
      <c r="CJ10" s="263">
        <v>0</v>
      </c>
      <c r="CK10" s="263">
        <v>0</v>
      </c>
      <c r="CL10" s="263">
        <v>248</v>
      </c>
      <c r="CM10" s="263">
        <v>0</v>
      </c>
      <c r="CN10" s="263">
        <v>0</v>
      </c>
      <c r="CO10" s="263">
        <v>0</v>
      </c>
      <c r="CP10" s="263">
        <v>0</v>
      </c>
      <c r="CQ10" s="263">
        <v>0</v>
      </c>
      <c r="CR10" s="263">
        <v>0</v>
      </c>
      <c r="CS10" s="263">
        <v>0</v>
      </c>
      <c r="CT10" s="263">
        <v>0</v>
      </c>
      <c r="CU10" s="263">
        <v>0</v>
      </c>
      <c r="CV10" s="263">
        <v>0</v>
      </c>
      <c r="CW10" s="263">
        <v>0</v>
      </c>
      <c r="CX10" s="263">
        <v>0</v>
      </c>
      <c r="CY10" s="263">
        <v>0</v>
      </c>
      <c r="CZ10" s="263">
        <v>154</v>
      </c>
      <c r="DA10" s="263">
        <v>0</v>
      </c>
      <c r="DB10" s="263">
        <v>0</v>
      </c>
      <c r="DC10" s="263">
        <v>0</v>
      </c>
      <c r="DD10" s="264">
        <v>76764</v>
      </c>
      <c r="DE10" s="263">
        <v>0</v>
      </c>
      <c r="DF10" s="263">
        <v>10653</v>
      </c>
      <c r="DG10" s="263">
        <v>0</v>
      </c>
      <c r="DH10" s="263">
        <v>0</v>
      </c>
      <c r="DI10" s="263">
        <v>0</v>
      </c>
      <c r="DJ10" s="263">
        <v>0</v>
      </c>
      <c r="DK10" s="263">
        <v>0</v>
      </c>
      <c r="DL10" s="263">
        <v>0</v>
      </c>
      <c r="DM10" s="262">
        <v>10653</v>
      </c>
      <c r="DN10" s="264">
        <v>87417</v>
      </c>
      <c r="DO10" s="263">
        <v>0</v>
      </c>
      <c r="DP10" s="263">
        <v>0</v>
      </c>
      <c r="DQ10" s="263">
        <v>0</v>
      </c>
      <c r="DR10" s="264">
        <v>10653</v>
      </c>
      <c r="DS10" s="264">
        <v>87417</v>
      </c>
      <c r="DT10" s="263">
        <v>0</v>
      </c>
      <c r="DU10" s="263">
        <v>0</v>
      </c>
      <c r="DV10" s="263">
        <v>0</v>
      </c>
      <c r="DW10" s="263">
        <v>0</v>
      </c>
      <c r="DX10" s="264">
        <v>10653</v>
      </c>
      <c r="DY10" s="264">
        <v>87417</v>
      </c>
    </row>
    <row r="11" spans="1:166" s="265" customFormat="1" ht="9.5" x14ac:dyDescent="0.2">
      <c r="A11" s="250" t="s">
        <v>9</v>
      </c>
      <c r="B11" s="261" t="s">
        <v>10</v>
      </c>
      <c r="C11" s="261"/>
      <c r="D11" s="262">
        <v>201</v>
      </c>
      <c r="E11" s="263">
        <v>5</v>
      </c>
      <c r="F11" s="263">
        <v>0</v>
      </c>
      <c r="G11" s="263">
        <v>0</v>
      </c>
      <c r="H11" s="263">
        <v>19214</v>
      </c>
      <c r="I11" s="263">
        <v>30</v>
      </c>
      <c r="J11" s="263">
        <v>1</v>
      </c>
      <c r="K11" s="263">
        <v>13</v>
      </c>
      <c r="L11" s="263">
        <v>0</v>
      </c>
      <c r="M11" s="263">
        <v>95</v>
      </c>
      <c r="N11" s="263">
        <v>0</v>
      </c>
      <c r="O11" s="263">
        <v>1144</v>
      </c>
      <c r="P11" s="263">
        <v>0</v>
      </c>
      <c r="Q11" s="263">
        <v>10</v>
      </c>
      <c r="R11" s="263">
        <v>0</v>
      </c>
      <c r="S11" s="263">
        <v>0</v>
      </c>
      <c r="T11" s="263">
        <v>35587</v>
      </c>
      <c r="U11" s="263">
        <v>2</v>
      </c>
      <c r="V11" s="263">
        <v>711</v>
      </c>
      <c r="W11" s="263">
        <v>0</v>
      </c>
      <c r="X11" s="263">
        <v>0</v>
      </c>
      <c r="Y11" s="263">
        <v>0</v>
      </c>
      <c r="Z11" s="263">
        <v>6</v>
      </c>
      <c r="AA11" s="263">
        <v>0</v>
      </c>
      <c r="AB11" s="263">
        <v>0</v>
      </c>
      <c r="AC11" s="263">
        <v>41</v>
      </c>
      <c r="AD11" s="263">
        <v>0</v>
      </c>
      <c r="AE11" s="263">
        <v>0</v>
      </c>
      <c r="AF11" s="263">
        <v>0</v>
      </c>
      <c r="AG11" s="263">
        <v>43</v>
      </c>
      <c r="AH11" s="263">
        <v>0</v>
      </c>
      <c r="AI11" s="263">
        <v>0</v>
      </c>
      <c r="AJ11" s="263">
        <v>0</v>
      </c>
      <c r="AK11" s="263">
        <v>0</v>
      </c>
      <c r="AL11" s="263">
        <v>0</v>
      </c>
      <c r="AM11" s="263">
        <v>0</v>
      </c>
      <c r="AN11" s="263">
        <v>0</v>
      </c>
      <c r="AO11" s="263">
        <v>0</v>
      </c>
      <c r="AP11" s="263">
        <v>0</v>
      </c>
      <c r="AQ11" s="263">
        <v>0</v>
      </c>
      <c r="AR11" s="263">
        <v>0</v>
      </c>
      <c r="AS11" s="263">
        <v>0</v>
      </c>
      <c r="AT11" s="263">
        <v>0</v>
      </c>
      <c r="AU11" s="263">
        <v>0</v>
      </c>
      <c r="AV11" s="263">
        <v>0</v>
      </c>
      <c r="AW11" s="263">
        <v>0</v>
      </c>
      <c r="AX11" s="263">
        <v>0</v>
      </c>
      <c r="AY11" s="263">
        <v>0</v>
      </c>
      <c r="AZ11" s="263">
        <v>0</v>
      </c>
      <c r="BA11" s="263">
        <v>0</v>
      </c>
      <c r="BB11" s="263">
        <v>0</v>
      </c>
      <c r="BC11" s="263">
        <v>0</v>
      </c>
      <c r="BD11" s="263">
        <v>0</v>
      </c>
      <c r="BE11" s="263">
        <v>0</v>
      </c>
      <c r="BF11" s="263">
        <v>0</v>
      </c>
      <c r="BG11" s="263">
        <v>0</v>
      </c>
      <c r="BH11" s="263">
        <v>0</v>
      </c>
      <c r="BI11" s="263">
        <v>14</v>
      </c>
      <c r="BJ11" s="263">
        <v>0</v>
      </c>
      <c r="BK11" s="263">
        <v>15</v>
      </c>
      <c r="BL11" s="263">
        <v>17</v>
      </c>
      <c r="BM11" s="263">
        <v>93</v>
      </c>
      <c r="BN11" s="263">
        <v>5</v>
      </c>
      <c r="BO11" s="263">
        <v>0</v>
      </c>
      <c r="BP11" s="263">
        <v>0</v>
      </c>
      <c r="BQ11" s="263">
        <v>0</v>
      </c>
      <c r="BR11" s="263">
        <v>0</v>
      </c>
      <c r="BS11" s="263">
        <v>0</v>
      </c>
      <c r="BT11" s="263">
        <v>0</v>
      </c>
      <c r="BU11" s="263">
        <v>0</v>
      </c>
      <c r="BV11" s="263">
        <v>0</v>
      </c>
      <c r="BW11" s="263">
        <v>0</v>
      </c>
      <c r="BX11" s="263">
        <v>0</v>
      </c>
      <c r="BY11" s="263">
        <v>0</v>
      </c>
      <c r="BZ11" s="263">
        <v>0</v>
      </c>
      <c r="CA11" s="263">
        <v>0</v>
      </c>
      <c r="CB11" s="263">
        <v>0</v>
      </c>
      <c r="CC11" s="263">
        <v>0</v>
      </c>
      <c r="CD11" s="263">
        <v>0</v>
      </c>
      <c r="CE11" s="263">
        <v>0</v>
      </c>
      <c r="CF11" s="263">
        <v>0</v>
      </c>
      <c r="CG11" s="263">
        <v>0</v>
      </c>
      <c r="CH11" s="263">
        <v>0</v>
      </c>
      <c r="CI11" s="263">
        <v>0</v>
      </c>
      <c r="CJ11" s="263">
        <v>0</v>
      </c>
      <c r="CK11" s="263">
        <v>28</v>
      </c>
      <c r="CL11" s="263">
        <v>0</v>
      </c>
      <c r="CM11" s="263">
        <v>0</v>
      </c>
      <c r="CN11" s="263">
        <v>17</v>
      </c>
      <c r="CO11" s="263">
        <v>0</v>
      </c>
      <c r="CP11" s="263">
        <v>83</v>
      </c>
      <c r="CQ11" s="263">
        <v>106</v>
      </c>
      <c r="CR11" s="263">
        <v>0</v>
      </c>
      <c r="CS11" s="263">
        <v>0</v>
      </c>
      <c r="CT11" s="263">
        <v>0</v>
      </c>
      <c r="CU11" s="263">
        <v>0</v>
      </c>
      <c r="CV11" s="263">
        <v>0</v>
      </c>
      <c r="CW11" s="263">
        <v>857</v>
      </c>
      <c r="CX11" s="263">
        <v>2332</v>
      </c>
      <c r="CY11" s="263">
        <v>0</v>
      </c>
      <c r="CZ11" s="263">
        <v>0</v>
      </c>
      <c r="DA11" s="263">
        <v>44</v>
      </c>
      <c r="DB11" s="263">
        <v>0</v>
      </c>
      <c r="DC11" s="263">
        <v>0</v>
      </c>
      <c r="DD11" s="264">
        <v>60714</v>
      </c>
      <c r="DE11" s="263">
        <v>113</v>
      </c>
      <c r="DF11" s="263">
        <v>7868</v>
      </c>
      <c r="DG11" s="263">
        <v>0</v>
      </c>
      <c r="DH11" s="263">
        <v>0</v>
      </c>
      <c r="DI11" s="263">
        <v>0</v>
      </c>
      <c r="DJ11" s="263">
        <v>0</v>
      </c>
      <c r="DK11" s="263">
        <v>29692</v>
      </c>
      <c r="DL11" s="263">
        <v>5</v>
      </c>
      <c r="DM11" s="262">
        <v>37678</v>
      </c>
      <c r="DN11" s="264">
        <v>98392</v>
      </c>
      <c r="DO11" s="263">
        <v>107</v>
      </c>
      <c r="DP11" s="263">
        <v>3259</v>
      </c>
      <c r="DQ11" s="263">
        <v>3366</v>
      </c>
      <c r="DR11" s="264">
        <v>41044</v>
      </c>
      <c r="DS11" s="264">
        <v>101758</v>
      </c>
      <c r="DT11" s="263">
        <v>-7966</v>
      </c>
      <c r="DU11" s="263">
        <v>-598</v>
      </c>
      <c r="DV11" s="263">
        <v>-432</v>
      </c>
      <c r="DW11" s="263">
        <v>-8996</v>
      </c>
      <c r="DX11" s="264">
        <v>32048</v>
      </c>
      <c r="DY11" s="264">
        <v>92762</v>
      </c>
    </row>
    <row r="12" spans="1:166" s="265" customFormat="1" ht="9.5" x14ac:dyDescent="0.2">
      <c r="A12" s="266" t="s">
        <v>11</v>
      </c>
      <c r="B12" s="267" t="s">
        <v>12</v>
      </c>
      <c r="C12" s="267"/>
      <c r="D12" s="268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4045</v>
      </c>
      <c r="J12" s="269">
        <v>0</v>
      </c>
      <c r="K12" s="269">
        <v>0</v>
      </c>
      <c r="L12" s="269">
        <v>0</v>
      </c>
      <c r="M12" s="269">
        <v>219861</v>
      </c>
      <c r="N12" s="269">
        <v>0</v>
      </c>
      <c r="O12" s="269">
        <v>1271</v>
      </c>
      <c r="P12" s="269">
        <v>0</v>
      </c>
      <c r="Q12" s="269">
        <v>211</v>
      </c>
      <c r="R12" s="269">
        <v>0</v>
      </c>
      <c r="S12" s="269">
        <v>0</v>
      </c>
      <c r="T12" s="269">
        <v>0</v>
      </c>
      <c r="U12" s="269">
        <v>0</v>
      </c>
      <c r="V12" s="269">
        <v>0</v>
      </c>
      <c r="W12" s="269">
        <v>0</v>
      </c>
      <c r="X12" s="269">
        <v>0</v>
      </c>
      <c r="Y12" s="269">
        <v>2</v>
      </c>
      <c r="Z12" s="269">
        <v>0</v>
      </c>
      <c r="AA12" s="269">
        <v>0</v>
      </c>
      <c r="AB12" s="269">
        <v>6</v>
      </c>
      <c r="AC12" s="269">
        <v>0</v>
      </c>
      <c r="AD12" s="269">
        <v>0</v>
      </c>
      <c r="AE12" s="269">
        <v>0</v>
      </c>
      <c r="AF12" s="269">
        <v>0</v>
      </c>
      <c r="AG12" s="269">
        <v>0</v>
      </c>
      <c r="AH12" s="269">
        <v>0</v>
      </c>
      <c r="AI12" s="269">
        <v>0</v>
      </c>
      <c r="AJ12" s="269">
        <v>0</v>
      </c>
      <c r="AK12" s="269">
        <v>0</v>
      </c>
      <c r="AL12" s="269">
        <v>0</v>
      </c>
      <c r="AM12" s="269">
        <v>0</v>
      </c>
      <c r="AN12" s="269">
        <v>0</v>
      </c>
      <c r="AO12" s="269">
        <v>0</v>
      </c>
      <c r="AP12" s="269">
        <v>0</v>
      </c>
      <c r="AQ12" s="269">
        <v>0</v>
      </c>
      <c r="AR12" s="269">
        <v>0</v>
      </c>
      <c r="AS12" s="269">
        <v>0</v>
      </c>
      <c r="AT12" s="269">
        <v>0</v>
      </c>
      <c r="AU12" s="269">
        <v>0</v>
      </c>
      <c r="AV12" s="269">
        <v>0</v>
      </c>
      <c r="AW12" s="269">
        <v>0</v>
      </c>
      <c r="AX12" s="269">
        <v>0</v>
      </c>
      <c r="AY12" s="269">
        <v>0</v>
      </c>
      <c r="AZ12" s="269">
        <v>0</v>
      </c>
      <c r="BA12" s="269">
        <v>0</v>
      </c>
      <c r="BB12" s="269">
        <v>0</v>
      </c>
      <c r="BC12" s="269">
        <v>0</v>
      </c>
      <c r="BD12" s="269">
        <v>0</v>
      </c>
      <c r="BE12" s="269">
        <v>0</v>
      </c>
      <c r="BF12" s="269">
        <v>0</v>
      </c>
      <c r="BG12" s="269">
        <v>0</v>
      </c>
      <c r="BH12" s="269">
        <v>0</v>
      </c>
      <c r="BI12" s="269">
        <v>17</v>
      </c>
      <c r="BJ12" s="269">
        <v>0</v>
      </c>
      <c r="BK12" s="269">
        <v>0</v>
      </c>
      <c r="BL12" s="269">
        <v>0</v>
      </c>
      <c r="BM12" s="269">
        <v>0</v>
      </c>
      <c r="BN12" s="269">
        <v>0</v>
      </c>
      <c r="BO12" s="269">
        <v>0</v>
      </c>
      <c r="BP12" s="269">
        <v>0</v>
      </c>
      <c r="BQ12" s="269">
        <v>0</v>
      </c>
      <c r="BR12" s="269">
        <v>0</v>
      </c>
      <c r="BS12" s="269">
        <v>0</v>
      </c>
      <c r="BT12" s="269">
        <v>0</v>
      </c>
      <c r="BU12" s="269">
        <v>0</v>
      </c>
      <c r="BV12" s="269">
        <v>0</v>
      </c>
      <c r="BW12" s="269">
        <v>0</v>
      </c>
      <c r="BX12" s="269">
        <v>0</v>
      </c>
      <c r="BY12" s="269">
        <v>0</v>
      </c>
      <c r="BZ12" s="269">
        <v>0</v>
      </c>
      <c r="CA12" s="269">
        <v>0</v>
      </c>
      <c r="CB12" s="269">
        <v>0</v>
      </c>
      <c r="CC12" s="269">
        <v>0</v>
      </c>
      <c r="CD12" s="269">
        <v>45</v>
      </c>
      <c r="CE12" s="269">
        <v>0</v>
      </c>
      <c r="CF12" s="269">
        <v>0</v>
      </c>
      <c r="CG12" s="269">
        <v>0</v>
      </c>
      <c r="CH12" s="269">
        <v>0</v>
      </c>
      <c r="CI12" s="269">
        <v>0</v>
      </c>
      <c r="CJ12" s="269">
        <v>0</v>
      </c>
      <c r="CK12" s="269">
        <v>27</v>
      </c>
      <c r="CL12" s="269">
        <v>0</v>
      </c>
      <c r="CM12" s="269">
        <v>0</v>
      </c>
      <c r="CN12" s="269">
        <v>224</v>
      </c>
      <c r="CO12" s="269">
        <v>0</v>
      </c>
      <c r="CP12" s="269">
        <v>427</v>
      </c>
      <c r="CQ12" s="269">
        <v>454</v>
      </c>
      <c r="CR12" s="269">
        <v>0</v>
      </c>
      <c r="CS12" s="269">
        <v>0</v>
      </c>
      <c r="CT12" s="269">
        <v>0</v>
      </c>
      <c r="CU12" s="269">
        <v>0</v>
      </c>
      <c r="CV12" s="269">
        <v>0</v>
      </c>
      <c r="CW12" s="269">
        <v>1382</v>
      </c>
      <c r="CX12" s="269">
        <v>6498</v>
      </c>
      <c r="CY12" s="269">
        <v>0</v>
      </c>
      <c r="CZ12" s="269">
        <v>11</v>
      </c>
      <c r="DA12" s="269">
        <v>85</v>
      </c>
      <c r="DB12" s="269">
        <v>0</v>
      </c>
      <c r="DC12" s="269">
        <v>0</v>
      </c>
      <c r="DD12" s="270">
        <v>234566</v>
      </c>
      <c r="DE12" s="269">
        <v>484</v>
      </c>
      <c r="DF12" s="269">
        <v>14572</v>
      </c>
      <c r="DG12" s="269">
        <v>0</v>
      </c>
      <c r="DH12" s="269">
        <v>0</v>
      </c>
      <c r="DI12" s="269">
        <v>0</v>
      </c>
      <c r="DJ12" s="269">
        <v>0</v>
      </c>
      <c r="DK12" s="269">
        <v>891</v>
      </c>
      <c r="DL12" s="269">
        <v>192</v>
      </c>
      <c r="DM12" s="268">
        <v>16139</v>
      </c>
      <c r="DN12" s="270">
        <v>250705</v>
      </c>
      <c r="DO12" s="269">
        <v>3845</v>
      </c>
      <c r="DP12" s="269">
        <v>74257</v>
      </c>
      <c r="DQ12" s="269">
        <v>78102</v>
      </c>
      <c r="DR12" s="270">
        <v>94241</v>
      </c>
      <c r="DS12" s="270">
        <v>328807</v>
      </c>
      <c r="DT12" s="269">
        <v>-14399</v>
      </c>
      <c r="DU12" s="269">
        <v>-30275</v>
      </c>
      <c r="DV12" s="269">
        <v>-1347</v>
      </c>
      <c r="DW12" s="269">
        <v>-46021</v>
      </c>
      <c r="DX12" s="270">
        <v>48220</v>
      </c>
      <c r="DY12" s="270">
        <v>282786</v>
      </c>
    </row>
    <row r="13" spans="1:166" s="265" customFormat="1" ht="9.5" x14ac:dyDescent="0.2">
      <c r="A13" s="250" t="s">
        <v>13</v>
      </c>
      <c r="B13" s="261" t="s">
        <v>800</v>
      </c>
      <c r="C13" s="261"/>
      <c r="D13" s="262">
        <v>0</v>
      </c>
      <c r="E13" s="263">
        <v>0</v>
      </c>
      <c r="F13" s="263">
        <v>0</v>
      </c>
      <c r="G13" s="263">
        <v>0</v>
      </c>
      <c r="H13" s="263">
        <v>17</v>
      </c>
      <c r="I13" s="263">
        <v>0</v>
      </c>
      <c r="J13" s="263">
        <v>87</v>
      </c>
      <c r="K13" s="263">
        <v>0</v>
      </c>
      <c r="L13" s="263">
        <v>0</v>
      </c>
      <c r="M13" s="263">
        <v>0</v>
      </c>
      <c r="N13" s="263">
        <v>0</v>
      </c>
      <c r="O13" s="263">
        <v>40</v>
      </c>
      <c r="P13" s="263">
        <v>0</v>
      </c>
      <c r="Q13" s="263">
        <v>0</v>
      </c>
      <c r="R13" s="263">
        <v>0</v>
      </c>
      <c r="S13" s="263">
        <v>0</v>
      </c>
      <c r="T13" s="263">
        <v>0</v>
      </c>
      <c r="U13" s="263">
        <v>0</v>
      </c>
      <c r="V13" s="263">
        <v>1411</v>
      </c>
      <c r="W13" s="263">
        <v>0</v>
      </c>
      <c r="X13" s="263">
        <v>0</v>
      </c>
      <c r="Y13" s="263">
        <v>1095</v>
      </c>
      <c r="Z13" s="263">
        <v>721</v>
      </c>
      <c r="AA13" s="263">
        <v>13</v>
      </c>
      <c r="AB13" s="263">
        <v>14</v>
      </c>
      <c r="AC13" s="263">
        <v>254</v>
      </c>
      <c r="AD13" s="263">
        <v>250</v>
      </c>
      <c r="AE13" s="263">
        <v>0</v>
      </c>
      <c r="AF13" s="263">
        <v>3</v>
      </c>
      <c r="AG13" s="263">
        <v>1</v>
      </c>
      <c r="AH13" s="263">
        <v>209</v>
      </c>
      <c r="AI13" s="263">
        <v>11180</v>
      </c>
      <c r="AJ13" s="263">
        <v>119</v>
      </c>
      <c r="AK13" s="263">
        <v>1476</v>
      </c>
      <c r="AL13" s="263">
        <v>47756</v>
      </c>
      <c r="AM13" s="263">
        <v>0</v>
      </c>
      <c r="AN13" s="263">
        <v>11</v>
      </c>
      <c r="AO13" s="263">
        <v>0</v>
      </c>
      <c r="AP13" s="263">
        <v>179</v>
      </c>
      <c r="AQ13" s="263">
        <v>5</v>
      </c>
      <c r="AR13" s="263">
        <v>5</v>
      </c>
      <c r="AS13" s="263">
        <v>0</v>
      </c>
      <c r="AT13" s="263">
        <v>0</v>
      </c>
      <c r="AU13" s="263">
        <v>3</v>
      </c>
      <c r="AV13" s="263">
        <v>0</v>
      </c>
      <c r="AW13" s="263">
        <v>0</v>
      </c>
      <c r="AX13" s="263">
        <v>0</v>
      </c>
      <c r="AY13" s="263">
        <v>0</v>
      </c>
      <c r="AZ13" s="263">
        <v>0</v>
      </c>
      <c r="BA13" s="263">
        <v>0</v>
      </c>
      <c r="BB13" s="263">
        <v>0</v>
      </c>
      <c r="BC13" s="263">
        <v>0</v>
      </c>
      <c r="BD13" s="263">
        <v>0</v>
      </c>
      <c r="BE13" s="263">
        <v>0</v>
      </c>
      <c r="BF13" s="263">
        <v>0</v>
      </c>
      <c r="BG13" s="263">
        <v>0</v>
      </c>
      <c r="BH13" s="263">
        <v>0</v>
      </c>
      <c r="BI13" s="263">
        <v>119</v>
      </c>
      <c r="BJ13" s="263">
        <v>0</v>
      </c>
      <c r="BK13" s="263">
        <v>2488</v>
      </c>
      <c r="BL13" s="263">
        <v>217</v>
      </c>
      <c r="BM13" s="263">
        <v>22859</v>
      </c>
      <c r="BN13" s="263">
        <v>5765</v>
      </c>
      <c r="BO13" s="263">
        <v>-4</v>
      </c>
      <c r="BP13" s="263">
        <v>0</v>
      </c>
      <c r="BQ13" s="263">
        <v>0</v>
      </c>
      <c r="BR13" s="263">
        <v>0</v>
      </c>
      <c r="BS13" s="263">
        <v>0</v>
      </c>
      <c r="BT13" s="263">
        <v>0</v>
      </c>
      <c r="BU13" s="263">
        <v>0</v>
      </c>
      <c r="BV13" s="263">
        <v>0</v>
      </c>
      <c r="BW13" s="263">
        <v>0</v>
      </c>
      <c r="BX13" s="263">
        <v>0</v>
      </c>
      <c r="BY13" s="263">
        <v>0</v>
      </c>
      <c r="BZ13" s="263">
        <v>0</v>
      </c>
      <c r="CA13" s="263">
        <v>0</v>
      </c>
      <c r="CB13" s="263">
        <v>0</v>
      </c>
      <c r="CC13" s="263">
        <v>0</v>
      </c>
      <c r="CD13" s="263">
        <v>0</v>
      </c>
      <c r="CE13" s="263">
        <v>0</v>
      </c>
      <c r="CF13" s="263">
        <v>0</v>
      </c>
      <c r="CG13" s="263">
        <v>0</v>
      </c>
      <c r="CH13" s="263">
        <v>0</v>
      </c>
      <c r="CI13" s="263">
        <v>0</v>
      </c>
      <c r="CJ13" s="263">
        <v>0</v>
      </c>
      <c r="CK13" s="263">
        <v>39</v>
      </c>
      <c r="CL13" s="263">
        <v>0</v>
      </c>
      <c r="CM13" s="263">
        <v>0</v>
      </c>
      <c r="CN13" s="263">
        <v>0</v>
      </c>
      <c r="CO13" s="263">
        <v>0</v>
      </c>
      <c r="CP13" s="263">
        <v>0</v>
      </c>
      <c r="CQ13" s="263">
        <v>0</v>
      </c>
      <c r="CR13" s="263">
        <v>0</v>
      </c>
      <c r="CS13" s="263">
        <v>0</v>
      </c>
      <c r="CT13" s="263">
        <v>0</v>
      </c>
      <c r="CU13" s="263">
        <v>0</v>
      </c>
      <c r="CV13" s="263">
        <v>0</v>
      </c>
      <c r="CW13" s="263">
        <v>-13</v>
      </c>
      <c r="CX13" s="263">
        <v>-23</v>
      </c>
      <c r="CY13" s="263">
        <v>0</v>
      </c>
      <c r="CZ13" s="263">
        <v>12</v>
      </c>
      <c r="DA13" s="263">
        <v>15</v>
      </c>
      <c r="DB13" s="263">
        <v>0</v>
      </c>
      <c r="DC13" s="263">
        <v>29</v>
      </c>
      <c r="DD13" s="264">
        <v>96352</v>
      </c>
      <c r="DE13" s="263">
        <v>-192</v>
      </c>
      <c r="DF13" s="263">
        <v>-221</v>
      </c>
      <c r="DG13" s="263">
        <v>0</v>
      </c>
      <c r="DH13" s="263">
        <v>0</v>
      </c>
      <c r="DI13" s="263">
        <v>0</v>
      </c>
      <c r="DJ13" s="263">
        <v>-104</v>
      </c>
      <c r="DK13" s="263">
        <v>40</v>
      </c>
      <c r="DL13" s="263">
        <v>11</v>
      </c>
      <c r="DM13" s="262">
        <v>-466</v>
      </c>
      <c r="DN13" s="264">
        <v>95886</v>
      </c>
      <c r="DO13" s="263">
        <v>224</v>
      </c>
      <c r="DP13" s="263">
        <v>2716</v>
      </c>
      <c r="DQ13" s="263">
        <v>2940</v>
      </c>
      <c r="DR13" s="264">
        <v>2474</v>
      </c>
      <c r="DS13" s="264">
        <v>98826</v>
      </c>
      <c r="DT13" s="263">
        <v>-48315</v>
      </c>
      <c r="DU13" s="263">
        <v>-7783</v>
      </c>
      <c r="DV13" s="263">
        <v>-2415</v>
      </c>
      <c r="DW13" s="263">
        <v>-58513</v>
      </c>
      <c r="DX13" s="264">
        <v>-56039</v>
      </c>
      <c r="DY13" s="264">
        <v>40313</v>
      </c>
    </row>
    <row r="14" spans="1:166" s="265" customFormat="1" ht="9.5" x14ac:dyDescent="0.2">
      <c r="A14" s="250" t="s">
        <v>14</v>
      </c>
      <c r="B14" s="261" t="s">
        <v>801</v>
      </c>
      <c r="C14" s="261"/>
      <c r="D14" s="262">
        <v>0</v>
      </c>
      <c r="E14" s="263">
        <v>0</v>
      </c>
      <c r="F14" s="263">
        <v>0</v>
      </c>
      <c r="G14" s="263">
        <v>0</v>
      </c>
      <c r="H14" s="263">
        <v>0</v>
      </c>
      <c r="I14" s="263">
        <v>0</v>
      </c>
      <c r="J14" s="263">
        <v>0</v>
      </c>
      <c r="K14" s="263">
        <v>23</v>
      </c>
      <c r="L14" s="263">
        <v>0</v>
      </c>
      <c r="M14" s="263">
        <v>0</v>
      </c>
      <c r="N14" s="263">
        <v>0</v>
      </c>
      <c r="O14" s="263">
        <v>16</v>
      </c>
      <c r="P14" s="263">
        <v>0</v>
      </c>
      <c r="Q14" s="263">
        <v>0</v>
      </c>
      <c r="R14" s="263">
        <v>0</v>
      </c>
      <c r="S14" s="263">
        <v>0</v>
      </c>
      <c r="T14" s="263">
        <v>0</v>
      </c>
      <c r="U14" s="263">
        <v>0</v>
      </c>
      <c r="V14" s="263">
        <v>12847</v>
      </c>
      <c r="W14" s="263">
        <v>2</v>
      </c>
      <c r="X14" s="263">
        <v>0</v>
      </c>
      <c r="Y14" s="263">
        <v>797</v>
      </c>
      <c r="Z14" s="263">
        <v>17</v>
      </c>
      <c r="AA14" s="263">
        <v>65</v>
      </c>
      <c r="AB14" s="263">
        <v>2</v>
      </c>
      <c r="AC14" s="263">
        <v>3</v>
      </c>
      <c r="AD14" s="263">
        <v>755557</v>
      </c>
      <c r="AE14" s="263">
        <v>0</v>
      </c>
      <c r="AF14" s="263">
        <v>3</v>
      </c>
      <c r="AG14" s="263">
        <v>0</v>
      </c>
      <c r="AH14" s="263">
        <v>3</v>
      </c>
      <c r="AI14" s="263">
        <v>8882</v>
      </c>
      <c r="AJ14" s="263">
        <v>4</v>
      </c>
      <c r="AK14" s="263">
        <v>430</v>
      </c>
      <c r="AL14" s="263">
        <v>1404</v>
      </c>
      <c r="AM14" s="263">
        <v>886</v>
      </c>
      <c r="AN14" s="263">
        <v>34</v>
      </c>
      <c r="AO14" s="263">
        <v>0</v>
      </c>
      <c r="AP14" s="263">
        <v>1</v>
      </c>
      <c r="AQ14" s="263">
        <v>1</v>
      </c>
      <c r="AR14" s="263">
        <v>2</v>
      </c>
      <c r="AS14" s="263">
        <v>2</v>
      </c>
      <c r="AT14" s="263">
        <v>0</v>
      </c>
      <c r="AU14" s="263">
        <v>1</v>
      </c>
      <c r="AV14" s="263">
        <v>0</v>
      </c>
      <c r="AW14" s="263">
        <v>0</v>
      </c>
      <c r="AX14" s="263">
        <v>2</v>
      </c>
      <c r="AY14" s="263">
        <v>2</v>
      </c>
      <c r="AZ14" s="263">
        <v>0</v>
      </c>
      <c r="BA14" s="263">
        <v>0</v>
      </c>
      <c r="BB14" s="263">
        <v>0</v>
      </c>
      <c r="BC14" s="263">
        <v>0</v>
      </c>
      <c r="BD14" s="263">
        <v>0</v>
      </c>
      <c r="BE14" s="263">
        <v>0</v>
      </c>
      <c r="BF14" s="263">
        <v>7</v>
      </c>
      <c r="BG14" s="263">
        <v>0</v>
      </c>
      <c r="BH14" s="263">
        <v>0</v>
      </c>
      <c r="BI14" s="263">
        <v>0</v>
      </c>
      <c r="BJ14" s="263">
        <v>6</v>
      </c>
      <c r="BK14" s="263">
        <v>0</v>
      </c>
      <c r="BL14" s="263">
        <v>0</v>
      </c>
      <c r="BM14" s="263">
        <v>0</v>
      </c>
      <c r="BN14" s="263">
        <v>0</v>
      </c>
      <c r="BO14" s="263">
        <v>71236</v>
      </c>
      <c r="BP14" s="263">
        <v>13337</v>
      </c>
      <c r="BQ14" s="263">
        <v>0</v>
      </c>
      <c r="BR14" s="263">
        <v>0</v>
      </c>
      <c r="BS14" s="263">
        <v>0</v>
      </c>
      <c r="BT14" s="263">
        <v>0</v>
      </c>
      <c r="BU14" s="263">
        <v>0</v>
      </c>
      <c r="BV14" s="263">
        <v>0</v>
      </c>
      <c r="BW14" s="263">
        <v>0</v>
      </c>
      <c r="BX14" s="263">
        <v>12</v>
      </c>
      <c r="BY14" s="263">
        <v>0</v>
      </c>
      <c r="BZ14" s="263">
        <v>0</v>
      </c>
      <c r="CA14" s="263">
        <v>0</v>
      </c>
      <c r="CB14" s="263">
        <v>0</v>
      </c>
      <c r="CC14" s="263">
        <v>0</v>
      </c>
      <c r="CD14" s="263">
        <v>0</v>
      </c>
      <c r="CE14" s="263">
        <v>0</v>
      </c>
      <c r="CF14" s="263">
        <v>0</v>
      </c>
      <c r="CG14" s="263">
        <v>0</v>
      </c>
      <c r="CH14" s="263">
        <v>0</v>
      </c>
      <c r="CI14" s="263">
        <v>0</v>
      </c>
      <c r="CJ14" s="263">
        <v>0</v>
      </c>
      <c r="CK14" s="263">
        <v>0</v>
      </c>
      <c r="CL14" s="263">
        <v>0</v>
      </c>
      <c r="CM14" s="263">
        <v>9</v>
      </c>
      <c r="CN14" s="263">
        <v>0</v>
      </c>
      <c r="CO14" s="263">
        <v>0</v>
      </c>
      <c r="CP14" s="263">
        <v>0</v>
      </c>
      <c r="CQ14" s="263">
        <v>0</v>
      </c>
      <c r="CR14" s="263">
        <v>0</v>
      </c>
      <c r="CS14" s="263">
        <v>0</v>
      </c>
      <c r="CT14" s="263">
        <v>0</v>
      </c>
      <c r="CU14" s="263">
        <v>0</v>
      </c>
      <c r="CV14" s="263">
        <v>0</v>
      </c>
      <c r="CW14" s="263">
        <v>0</v>
      </c>
      <c r="CX14" s="263">
        <v>0</v>
      </c>
      <c r="CY14" s="263">
        <v>0</v>
      </c>
      <c r="CZ14" s="263">
        <v>0</v>
      </c>
      <c r="DA14" s="263">
        <v>0</v>
      </c>
      <c r="DB14" s="263">
        <v>0</v>
      </c>
      <c r="DC14" s="263">
        <v>0</v>
      </c>
      <c r="DD14" s="264">
        <v>865593</v>
      </c>
      <c r="DE14" s="263">
        <v>0</v>
      </c>
      <c r="DF14" s="263">
        <v>1</v>
      </c>
      <c r="DG14" s="263">
        <v>0</v>
      </c>
      <c r="DH14" s="263">
        <v>0</v>
      </c>
      <c r="DI14" s="263">
        <v>0</v>
      </c>
      <c r="DJ14" s="263">
        <v>0</v>
      </c>
      <c r="DK14" s="263">
        <v>-1693</v>
      </c>
      <c r="DL14" s="263">
        <v>8</v>
      </c>
      <c r="DM14" s="262">
        <v>-1684</v>
      </c>
      <c r="DN14" s="264">
        <v>863909</v>
      </c>
      <c r="DO14" s="263">
        <v>159</v>
      </c>
      <c r="DP14" s="263">
        <v>9245</v>
      </c>
      <c r="DQ14" s="263">
        <v>9404</v>
      </c>
      <c r="DR14" s="264">
        <v>7720</v>
      </c>
      <c r="DS14" s="264">
        <v>873313</v>
      </c>
      <c r="DT14" s="263">
        <v>-761106</v>
      </c>
      <c r="DU14" s="263">
        <v>0</v>
      </c>
      <c r="DV14" s="263">
        <v>-63170</v>
      </c>
      <c r="DW14" s="263">
        <v>-824276</v>
      </c>
      <c r="DX14" s="264">
        <v>-816556</v>
      </c>
      <c r="DY14" s="264">
        <v>49037</v>
      </c>
    </row>
    <row r="15" spans="1:166" s="265" customFormat="1" ht="9.5" x14ac:dyDescent="0.2">
      <c r="A15" s="250" t="s">
        <v>15</v>
      </c>
      <c r="B15" s="261" t="s">
        <v>802</v>
      </c>
      <c r="C15" s="261"/>
      <c r="D15" s="262">
        <v>0</v>
      </c>
      <c r="E15" s="263">
        <v>0</v>
      </c>
      <c r="F15" s="263">
        <v>326</v>
      </c>
      <c r="G15" s="263">
        <v>0</v>
      </c>
      <c r="H15" s="263">
        <v>0</v>
      </c>
      <c r="I15" s="263">
        <v>0</v>
      </c>
      <c r="J15" s="263">
        <v>0</v>
      </c>
      <c r="K15" s="263">
        <v>0</v>
      </c>
      <c r="L15" s="263">
        <v>46415</v>
      </c>
      <c r="M15" s="263">
        <v>164</v>
      </c>
      <c r="N15" s="263">
        <v>0</v>
      </c>
      <c r="O15" s="263">
        <v>24252</v>
      </c>
      <c r="P15" s="263">
        <v>1468</v>
      </c>
      <c r="Q15" s="263">
        <v>1115</v>
      </c>
      <c r="R15" s="263">
        <v>0</v>
      </c>
      <c r="S15" s="263">
        <v>59</v>
      </c>
      <c r="T15" s="263">
        <v>0</v>
      </c>
      <c r="U15" s="263">
        <v>0</v>
      </c>
      <c r="V15" s="263">
        <v>172</v>
      </c>
      <c r="W15" s="263">
        <v>0</v>
      </c>
      <c r="X15" s="263">
        <v>0</v>
      </c>
      <c r="Y15" s="263">
        <v>0</v>
      </c>
      <c r="Z15" s="263">
        <v>0</v>
      </c>
      <c r="AA15" s="263">
        <v>0</v>
      </c>
      <c r="AB15" s="263">
        <v>47</v>
      </c>
      <c r="AC15" s="263">
        <v>105</v>
      </c>
      <c r="AD15" s="263">
        <v>0</v>
      </c>
      <c r="AE15" s="263">
        <v>0</v>
      </c>
      <c r="AF15" s="263">
        <v>0</v>
      </c>
      <c r="AG15" s="263">
        <v>524</v>
      </c>
      <c r="AH15" s="263">
        <v>0</v>
      </c>
      <c r="AI15" s="263">
        <v>0</v>
      </c>
      <c r="AJ15" s="263">
        <v>0</v>
      </c>
      <c r="AK15" s="263">
        <v>0</v>
      </c>
      <c r="AL15" s="263">
        <v>0</v>
      </c>
      <c r="AM15" s="263">
        <v>0</v>
      </c>
      <c r="AN15" s="263">
        <v>0</v>
      </c>
      <c r="AO15" s="263">
        <v>0</v>
      </c>
      <c r="AP15" s="263">
        <v>0</v>
      </c>
      <c r="AQ15" s="263">
        <v>0</v>
      </c>
      <c r="AR15" s="263">
        <v>0</v>
      </c>
      <c r="AS15" s="263">
        <v>0</v>
      </c>
      <c r="AT15" s="263">
        <v>0</v>
      </c>
      <c r="AU15" s="263">
        <v>0</v>
      </c>
      <c r="AV15" s="263">
        <v>0</v>
      </c>
      <c r="AW15" s="263">
        <v>0</v>
      </c>
      <c r="AX15" s="263">
        <v>0</v>
      </c>
      <c r="AY15" s="263">
        <v>0</v>
      </c>
      <c r="AZ15" s="263">
        <v>0</v>
      </c>
      <c r="BA15" s="263">
        <v>0</v>
      </c>
      <c r="BB15" s="263">
        <v>0</v>
      </c>
      <c r="BC15" s="263">
        <v>0</v>
      </c>
      <c r="BD15" s="263">
        <v>0</v>
      </c>
      <c r="BE15" s="263">
        <v>0</v>
      </c>
      <c r="BF15" s="263">
        <v>0</v>
      </c>
      <c r="BG15" s="263">
        <v>0</v>
      </c>
      <c r="BH15" s="263">
        <v>0</v>
      </c>
      <c r="BI15" s="263">
        <v>92</v>
      </c>
      <c r="BJ15" s="263">
        <v>0</v>
      </c>
      <c r="BK15" s="263">
        <v>0</v>
      </c>
      <c r="BL15" s="263">
        <v>0</v>
      </c>
      <c r="BM15" s="263">
        <v>0</v>
      </c>
      <c r="BN15" s="263">
        <v>0</v>
      </c>
      <c r="BO15" s="263">
        <v>0</v>
      </c>
      <c r="BP15" s="263">
        <v>0</v>
      </c>
      <c r="BQ15" s="263">
        <v>0</v>
      </c>
      <c r="BR15" s="263">
        <v>0</v>
      </c>
      <c r="BS15" s="263">
        <v>0</v>
      </c>
      <c r="BT15" s="263">
        <v>0</v>
      </c>
      <c r="BU15" s="263">
        <v>0</v>
      </c>
      <c r="BV15" s="263">
        <v>0</v>
      </c>
      <c r="BW15" s="263">
        <v>0</v>
      </c>
      <c r="BX15" s="263">
        <v>0</v>
      </c>
      <c r="BY15" s="263">
        <v>0</v>
      </c>
      <c r="BZ15" s="263">
        <v>0</v>
      </c>
      <c r="CA15" s="263">
        <v>0</v>
      </c>
      <c r="CB15" s="263">
        <v>0</v>
      </c>
      <c r="CC15" s="263">
        <v>0</v>
      </c>
      <c r="CD15" s="263">
        <v>325</v>
      </c>
      <c r="CE15" s="263">
        <v>0</v>
      </c>
      <c r="CF15" s="263">
        <v>0</v>
      </c>
      <c r="CG15" s="263">
        <v>0</v>
      </c>
      <c r="CH15" s="263">
        <v>0</v>
      </c>
      <c r="CI15" s="263">
        <v>0</v>
      </c>
      <c r="CJ15" s="263">
        <v>0</v>
      </c>
      <c r="CK15" s="263">
        <v>272</v>
      </c>
      <c r="CL15" s="263">
        <v>18</v>
      </c>
      <c r="CM15" s="263">
        <v>0</v>
      </c>
      <c r="CN15" s="263">
        <v>913</v>
      </c>
      <c r="CO15" s="263">
        <v>0</v>
      </c>
      <c r="CP15" s="263">
        <v>1416</v>
      </c>
      <c r="CQ15" s="263">
        <v>1317</v>
      </c>
      <c r="CR15" s="263">
        <v>0</v>
      </c>
      <c r="CS15" s="263">
        <v>0</v>
      </c>
      <c r="CT15" s="263">
        <v>0</v>
      </c>
      <c r="CU15" s="263">
        <v>0</v>
      </c>
      <c r="CV15" s="263">
        <v>0</v>
      </c>
      <c r="CW15" s="263">
        <v>6896</v>
      </c>
      <c r="CX15" s="263">
        <v>42550</v>
      </c>
      <c r="CY15" s="263">
        <v>0</v>
      </c>
      <c r="CZ15" s="263">
        <v>7</v>
      </c>
      <c r="DA15" s="263">
        <v>434</v>
      </c>
      <c r="DB15" s="263">
        <v>0</v>
      </c>
      <c r="DC15" s="263">
        <v>0</v>
      </c>
      <c r="DD15" s="264">
        <v>128887</v>
      </c>
      <c r="DE15" s="263">
        <v>1863</v>
      </c>
      <c r="DF15" s="263">
        <v>146273</v>
      </c>
      <c r="DG15" s="263">
        <v>0</v>
      </c>
      <c r="DH15" s="263">
        <v>0</v>
      </c>
      <c r="DI15" s="263">
        <v>0</v>
      </c>
      <c r="DJ15" s="263">
        <v>0</v>
      </c>
      <c r="DK15" s="263">
        <v>1234</v>
      </c>
      <c r="DL15" s="263">
        <v>55</v>
      </c>
      <c r="DM15" s="262">
        <v>149425</v>
      </c>
      <c r="DN15" s="264">
        <v>278312</v>
      </c>
      <c r="DO15" s="263">
        <v>1142</v>
      </c>
      <c r="DP15" s="263">
        <v>367932</v>
      </c>
      <c r="DQ15" s="263">
        <v>369074</v>
      </c>
      <c r="DR15" s="264">
        <v>518499</v>
      </c>
      <c r="DS15" s="264">
        <v>647386</v>
      </c>
      <c r="DT15" s="263">
        <v>-52705</v>
      </c>
      <c r="DU15" s="263">
        <v>-82430</v>
      </c>
      <c r="DV15" s="263">
        <v>-10735</v>
      </c>
      <c r="DW15" s="263">
        <v>-145870</v>
      </c>
      <c r="DX15" s="264">
        <v>372629</v>
      </c>
      <c r="DY15" s="264">
        <v>501516</v>
      </c>
    </row>
    <row r="16" spans="1:166" s="265" customFormat="1" ht="9.5" x14ac:dyDescent="0.2">
      <c r="A16" s="271" t="s">
        <v>17</v>
      </c>
      <c r="B16" s="272" t="s">
        <v>19</v>
      </c>
      <c r="C16" s="272"/>
      <c r="D16" s="273">
        <v>0</v>
      </c>
      <c r="E16" s="274">
        <v>0</v>
      </c>
      <c r="F16" s="274">
        <v>0</v>
      </c>
      <c r="G16" s="274">
        <v>0</v>
      </c>
      <c r="H16" s="274">
        <v>0</v>
      </c>
      <c r="I16" s="274">
        <v>10135</v>
      </c>
      <c r="J16" s="274">
        <v>0</v>
      </c>
      <c r="K16" s="274">
        <v>0</v>
      </c>
      <c r="L16" s="274">
        <v>79</v>
      </c>
      <c r="M16" s="274">
        <v>54611</v>
      </c>
      <c r="N16" s="274">
        <v>0</v>
      </c>
      <c r="O16" s="274">
        <v>11171</v>
      </c>
      <c r="P16" s="274">
        <v>0</v>
      </c>
      <c r="Q16" s="274">
        <v>1018</v>
      </c>
      <c r="R16" s="274">
        <v>0</v>
      </c>
      <c r="S16" s="274">
        <v>0</v>
      </c>
      <c r="T16" s="274">
        <v>0</v>
      </c>
      <c r="U16" s="274">
        <v>0</v>
      </c>
      <c r="V16" s="274">
        <v>0</v>
      </c>
      <c r="W16" s="274">
        <v>0</v>
      </c>
      <c r="X16" s="274">
        <v>0</v>
      </c>
      <c r="Y16" s="274">
        <v>0</v>
      </c>
      <c r="Z16" s="274">
        <v>0</v>
      </c>
      <c r="AA16" s="274">
        <v>0</v>
      </c>
      <c r="AB16" s="274">
        <v>2</v>
      </c>
      <c r="AC16" s="274">
        <v>0</v>
      </c>
      <c r="AD16" s="274">
        <v>0</v>
      </c>
      <c r="AE16" s="274">
        <v>0</v>
      </c>
      <c r="AF16" s="274">
        <v>0</v>
      </c>
      <c r="AG16" s="274">
        <v>0</v>
      </c>
      <c r="AH16" s="274">
        <v>0</v>
      </c>
      <c r="AI16" s="274">
        <v>0</v>
      </c>
      <c r="AJ16" s="274">
        <v>0</v>
      </c>
      <c r="AK16" s="274">
        <v>0</v>
      </c>
      <c r="AL16" s="274">
        <v>0</v>
      </c>
      <c r="AM16" s="274">
        <v>0</v>
      </c>
      <c r="AN16" s="274">
        <v>0</v>
      </c>
      <c r="AO16" s="274">
        <v>0</v>
      </c>
      <c r="AP16" s="274">
        <v>0</v>
      </c>
      <c r="AQ16" s="274">
        <v>0</v>
      </c>
      <c r="AR16" s="274">
        <v>0</v>
      </c>
      <c r="AS16" s="274">
        <v>0</v>
      </c>
      <c r="AT16" s="274">
        <v>0</v>
      </c>
      <c r="AU16" s="274">
        <v>0</v>
      </c>
      <c r="AV16" s="274">
        <v>0</v>
      </c>
      <c r="AW16" s="274">
        <v>0</v>
      </c>
      <c r="AX16" s="274">
        <v>0</v>
      </c>
      <c r="AY16" s="274">
        <v>0</v>
      </c>
      <c r="AZ16" s="274">
        <v>0</v>
      </c>
      <c r="BA16" s="274">
        <v>0</v>
      </c>
      <c r="BB16" s="274">
        <v>0</v>
      </c>
      <c r="BC16" s="274">
        <v>0</v>
      </c>
      <c r="BD16" s="274">
        <v>0</v>
      </c>
      <c r="BE16" s="274">
        <v>0</v>
      </c>
      <c r="BF16" s="274">
        <v>0</v>
      </c>
      <c r="BG16" s="274">
        <v>0</v>
      </c>
      <c r="BH16" s="274">
        <v>0</v>
      </c>
      <c r="BI16" s="274">
        <v>0</v>
      </c>
      <c r="BJ16" s="274">
        <v>0</v>
      </c>
      <c r="BK16" s="274">
        <v>0</v>
      </c>
      <c r="BL16" s="274">
        <v>0</v>
      </c>
      <c r="BM16" s="274">
        <v>0</v>
      </c>
      <c r="BN16" s="274">
        <v>0</v>
      </c>
      <c r="BO16" s="274">
        <v>0</v>
      </c>
      <c r="BP16" s="274">
        <v>0</v>
      </c>
      <c r="BQ16" s="274">
        <v>0</v>
      </c>
      <c r="BR16" s="274">
        <v>0</v>
      </c>
      <c r="BS16" s="274">
        <v>0</v>
      </c>
      <c r="BT16" s="274">
        <v>0</v>
      </c>
      <c r="BU16" s="274">
        <v>0</v>
      </c>
      <c r="BV16" s="274">
        <v>0</v>
      </c>
      <c r="BW16" s="274">
        <v>0</v>
      </c>
      <c r="BX16" s="274">
        <v>0</v>
      </c>
      <c r="BY16" s="274">
        <v>0</v>
      </c>
      <c r="BZ16" s="274">
        <v>0</v>
      </c>
      <c r="CA16" s="274">
        <v>0</v>
      </c>
      <c r="CB16" s="274">
        <v>0</v>
      </c>
      <c r="CC16" s="274">
        <v>0</v>
      </c>
      <c r="CD16" s="274">
        <v>97</v>
      </c>
      <c r="CE16" s="274">
        <v>0</v>
      </c>
      <c r="CF16" s="274">
        <v>0</v>
      </c>
      <c r="CG16" s="274">
        <v>0</v>
      </c>
      <c r="CH16" s="274">
        <v>0</v>
      </c>
      <c r="CI16" s="274">
        <v>0</v>
      </c>
      <c r="CJ16" s="274">
        <v>0</v>
      </c>
      <c r="CK16" s="274">
        <v>258</v>
      </c>
      <c r="CL16" s="274">
        <v>8</v>
      </c>
      <c r="CM16" s="274">
        <v>0</v>
      </c>
      <c r="CN16" s="274">
        <v>818</v>
      </c>
      <c r="CO16" s="274">
        <v>0</v>
      </c>
      <c r="CP16" s="274">
        <v>1400</v>
      </c>
      <c r="CQ16" s="274">
        <v>1736</v>
      </c>
      <c r="CR16" s="274">
        <v>0</v>
      </c>
      <c r="CS16" s="274">
        <v>0</v>
      </c>
      <c r="CT16" s="274">
        <v>0</v>
      </c>
      <c r="CU16" s="274">
        <v>0</v>
      </c>
      <c r="CV16" s="274">
        <v>0</v>
      </c>
      <c r="CW16" s="274">
        <v>4915</v>
      </c>
      <c r="CX16" s="274">
        <v>20699</v>
      </c>
      <c r="CY16" s="274">
        <v>0</v>
      </c>
      <c r="CZ16" s="274">
        <v>5</v>
      </c>
      <c r="DA16" s="274">
        <v>290</v>
      </c>
      <c r="DB16" s="274">
        <v>0</v>
      </c>
      <c r="DC16" s="274">
        <v>0</v>
      </c>
      <c r="DD16" s="275">
        <v>107242</v>
      </c>
      <c r="DE16" s="274">
        <v>1998</v>
      </c>
      <c r="DF16" s="274">
        <v>129014</v>
      </c>
      <c r="DG16" s="274">
        <v>0</v>
      </c>
      <c r="DH16" s="274">
        <v>0</v>
      </c>
      <c r="DI16" s="274">
        <v>0</v>
      </c>
      <c r="DJ16" s="274">
        <v>0</v>
      </c>
      <c r="DK16" s="274">
        <v>-474</v>
      </c>
      <c r="DL16" s="274">
        <v>959</v>
      </c>
      <c r="DM16" s="273">
        <v>131497</v>
      </c>
      <c r="DN16" s="275">
        <v>238739</v>
      </c>
      <c r="DO16" s="274">
        <v>19288</v>
      </c>
      <c r="DP16" s="274">
        <v>476313</v>
      </c>
      <c r="DQ16" s="274">
        <v>495601</v>
      </c>
      <c r="DR16" s="275">
        <v>627098</v>
      </c>
      <c r="DS16" s="275">
        <v>734340</v>
      </c>
      <c r="DT16" s="274">
        <v>-91615</v>
      </c>
      <c r="DU16" s="274">
        <v>-58883</v>
      </c>
      <c r="DV16" s="274">
        <v>-8062</v>
      </c>
      <c r="DW16" s="274">
        <v>-158560</v>
      </c>
      <c r="DX16" s="275">
        <v>468538</v>
      </c>
      <c r="DY16" s="275">
        <v>575780</v>
      </c>
    </row>
    <row r="17" spans="1:129" s="265" customFormat="1" ht="9.5" x14ac:dyDescent="0.2">
      <c r="A17" s="250" t="s">
        <v>18</v>
      </c>
      <c r="B17" s="261" t="s">
        <v>21</v>
      </c>
      <c r="C17" s="261"/>
      <c r="D17" s="262">
        <v>0</v>
      </c>
      <c r="E17" s="263">
        <v>0</v>
      </c>
      <c r="F17" s="263">
        <v>628</v>
      </c>
      <c r="G17" s="263">
        <v>0</v>
      </c>
      <c r="H17" s="263">
        <v>304</v>
      </c>
      <c r="I17" s="263">
        <v>0</v>
      </c>
      <c r="J17" s="263">
        <v>0</v>
      </c>
      <c r="K17" s="263">
        <v>0</v>
      </c>
      <c r="L17" s="263">
        <v>2</v>
      </c>
      <c r="M17" s="263">
        <v>52</v>
      </c>
      <c r="N17" s="263">
        <v>623</v>
      </c>
      <c r="O17" s="263">
        <v>39421</v>
      </c>
      <c r="P17" s="263">
        <v>482</v>
      </c>
      <c r="Q17" s="263">
        <v>4666</v>
      </c>
      <c r="R17" s="263">
        <v>0</v>
      </c>
      <c r="S17" s="263">
        <v>0</v>
      </c>
      <c r="T17" s="263">
        <v>246</v>
      </c>
      <c r="U17" s="263">
        <v>0</v>
      </c>
      <c r="V17" s="263">
        <v>0</v>
      </c>
      <c r="W17" s="263">
        <v>0</v>
      </c>
      <c r="X17" s="263">
        <v>0</v>
      </c>
      <c r="Y17" s="263">
        <v>0</v>
      </c>
      <c r="Z17" s="263">
        <v>0</v>
      </c>
      <c r="AA17" s="263">
        <v>0</v>
      </c>
      <c r="AB17" s="263">
        <v>0</v>
      </c>
      <c r="AC17" s="263">
        <v>2</v>
      </c>
      <c r="AD17" s="263">
        <v>0</v>
      </c>
      <c r="AE17" s="263">
        <v>0</v>
      </c>
      <c r="AF17" s="263">
        <v>0</v>
      </c>
      <c r="AG17" s="263">
        <v>0</v>
      </c>
      <c r="AH17" s="263">
        <v>0</v>
      </c>
      <c r="AI17" s="263">
        <v>0</v>
      </c>
      <c r="AJ17" s="263">
        <v>0</v>
      </c>
      <c r="AK17" s="263">
        <v>0</v>
      </c>
      <c r="AL17" s="263">
        <v>0</v>
      </c>
      <c r="AM17" s="263">
        <v>0</v>
      </c>
      <c r="AN17" s="263">
        <v>0</v>
      </c>
      <c r="AO17" s="263">
        <v>0</v>
      </c>
      <c r="AP17" s="263">
        <v>0</v>
      </c>
      <c r="AQ17" s="263">
        <v>0</v>
      </c>
      <c r="AR17" s="263">
        <v>0</v>
      </c>
      <c r="AS17" s="263">
        <v>0</v>
      </c>
      <c r="AT17" s="263">
        <v>0</v>
      </c>
      <c r="AU17" s="263">
        <v>0</v>
      </c>
      <c r="AV17" s="263">
        <v>0</v>
      </c>
      <c r="AW17" s="263">
        <v>0</v>
      </c>
      <c r="AX17" s="263">
        <v>0</v>
      </c>
      <c r="AY17" s="263">
        <v>0</v>
      </c>
      <c r="AZ17" s="263">
        <v>0</v>
      </c>
      <c r="BA17" s="263">
        <v>0</v>
      </c>
      <c r="BB17" s="263">
        <v>0</v>
      </c>
      <c r="BC17" s="263">
        <v>0</v>
      </c>
      <c r="BD17" s="263">
        <v>0</v>
      </c>
      <c r="BE17" s="263">
        <v>0</v>
      </c>
      <c r="BF17" s="263">
        <v>0</v>
      </c>
      <c r="BG17" s="263">
        <v>0</v>
      </c>
      <c r="BH17" s="263">
        <v>0</v>
      </c>
      <c r="BI17" s="263">
        <v>0</v>
      </c>
      <c r="BJ17" s="263">
        <v>0</v>
      </c>
      <c r="BK17" s="263">
        <v>0</v>
      </c>
      <c r="BL17" s="263">
        <v>0</v>
      </c>
      <c r="BM17" s="263">
        <v>0</v>
      </c>
      <c r="BN17" s="263">
        <v>0</v>
      </c>
      <c r="BO17" s="263">
        <v>0</v>
      </c>
      <c r="BP17" s="263">
        <v>0</v>
      </c>
      <c r="BQ17" s="263">
        <v>0</v>
      </c>
      <c r="BR17" s="263">
        <v>0</v>
      </c>
      <c r="BS17" s="263">
        <v>0</v>
      </c>
      <c r="BT17" s="263">
        <v>0</v>
      </c>
      <c r="BU17" s="263">
        <v>0</v>
      </c>
      <c r="BV17" s="263">
        <v>0</v>
      </c>
      <c r="BW17" s="263">
        <v>0</v>
      </c>
      <c r="BX17" s="263">
        <v>0</v>
      </c>
      <c r="BY17" s="263">
        <v>0</v>
      </c>
      <c r="BZ17" s="263">
        <v>0</v>
      </c>
      <c r="CA17" s="263">
        <v>0</v>
      </c>
      <c r="CB17" s="263">
        <v>0</v>
      </c>
      <c r="CC17" s="263">
        <v>0</v>
      </c>
      <c r="CD17" s="263">
        <v>212</v>
      </c>
      <c r="CE17" s="263">
        <v>0</v>
      </c>
      <c r="CF17" s="263">
        <v>0</v>
      </c>
      <c r="CG17" s="263">
        <v>0</v>
      </c>
      <c r="CH17" s="263">
        <v>0</v>
      </c>
      <c r="CI17" s="263">
        <v>0</v>
      </c>
      <c r="CJ17" s="263">
        <v>0</v>
      </c>
      <c r="CK17" s="263">
        <v>190</v>
      </c>
      <c r="CL17" s="263">
        <v>0</v>
      </c>
      <c r="CM17" s="263">
        <v>0</v>
      </c>
      <c r="CN17" s="263">
        <v>497</v>
      </c>
      <c r="CO17" s="263">
        <v>0</v>
      </c>
      <c r="CP17" s="263">
        <v>1262</v>
      </c>
      <c r="CQ17" s="263">
        <v>1040</v>
      </c>
      <c r="CR17" s="263">
        <v>160</v>
      </c>
      <c r="CS17" s="263">
        <v>0</v>
      </c>
      <c r="CT17" s="263">
        <v>0</v>
      </c>
      <c r="CU17" s="263">
        <v>0</v>
      </c>
      <c r="CV17" s="263">
        <v>0</v>
      </c>
      <c r="CW17" s="263">
        <v>4117</v>
      </c>
      <c r="CX17" s="263">
        <v>11846</v>
      </c>
      <c r="CY17" s="263">
        <v>0</v>
      </c>
      <c r="CZ17" s="263">
        <v>0</v>
      </c>
      <c r="DA17" s="263">
        <v>192</v>
      </c>
      <c r="DB17" s="263">
        <v>0</v>
      </c>
      <c r="DC17" s="263">
        <v>0</v>
      </c>
      <c r="DD17" s="264">
        <v>65942</v>
      </c>
      <c r="DE17" s="263">
        <v>129</v>
      </c>
      <c r="DF17" s="263">
        <v>65071</v>
      </c>
      <c r="DG17" s="263">
        <v>0</v>
      </c>
      <c r="DH17" s="263">
        <v>0</v>
      </c>
      <c r="DI17" s="263">
        <v>0</v>
      </c>
      <c r="DJ17" s="263">
        <v>0</v>
      </c>
      <c r="DK17" s="263">
        <v>112</v>
      </c>
      <c r="DL17" s="263">
        <v>9</v>
      </c>
      <c r="DM17" s="262">
        <v>65321</v>
      </c>
      <c r="DN17" s="264">
        <v>131263</v>
      </c>
      <c r="DO17" s="263">
        <v>197</v>
      </c>
      <c r="DP17" s="263">
        <v>21310</v>
      </c>
      <c r="DQ17" s="263">
        <v>21507</v>
      </c>
      <c r="DR17" s="264">
        <v>86828</v>
      </c>
      <c r="DS17" s="264">
        <v>152770</v>
      </c>
      <c r="DT17" s="263">
        <v>-2182</v>
      </c>
      <c r="DU17" s="263">
        <v>-15230</v>
      </c>
      <c r="DV17" s="263">
        <v>-161</v>
      </c>
      <c r="DW17" s="263">
        <v>-17573</v>
      </c>
      <c r="DX17" s="264">
        <v>69255</v>
      </c>
      <c r="DY17" s="264">
        <v>135197</v>
      </c>
    </row>
    <row r="18" spans="1:129" s="265" customFormat="1" ht="9.5" x14ac:dyDescent="0.2">
      <c r="A18" s="250" t="s">
        <v>20</v>
      </c>
      <c r="B18" s="261" t="s">
        <v>23</v>
      </c>
      <c r="C18" s="261"/>
      <c r="D18" s="262">
        <v>0</v>
      </c>
      <c r="E18" s="263">
        <v>0</v>
      </c>
      <c r="F18" s="263">
        <v>10208</v>
      </c>
      <c r="G18" s="263">
        <v>0</v>
      </c>
      <c r="H18" s="263">
        <v>360</v>
      </c>
      <c r="I18" s="263">
        <v>245</v>
      </c>
      <c r="J18" s="263">
        <v>0</v>
      </c>
      <c r="K18" s="263">
        <v>0</v>
      </c>
      <c r="L18" s="263">
        <v>14259</v>
      </c>
      <c r="M18" s="263">
        <v>8891</v>
      </c>
      <c r="N18" s="263">
        <v>48</v>
      </c>
      <c r="O18" s="263">
        <v>100116</v>
      </c>
      <c r="P18" s="263">
        <v>7450</v>
      </c>
      <c r="Q18" s="263">
        <v>19829</v>
      </c>
      <c r="R18" s="263">
        <v>0</v>
      </c>
      <c r="S18" s="263">
        <v>0</v>
      </c>
      <c r="T18" s="263">
        <v>0</v>
      </c>
      <c r="U18" s="263">
        <v>0</v>
      </c>
      <c r="V18" s="263">
        <v>979</v>
      </c>
      <c r="W18" s="263">
        <v>3</v>
      </c>
      <c r="X18" s="263">
        <v>0</v>
      </c>
      <c r="Y18" s="263">
        <v>4</v>
      </c>
      <c r="Z18" s="263">
        <v>3</v>
      </c>
      <c r="AA18" s="263">
        <v>45</v>
      </c>
      <c r="AB18" s="263">
        <v>696</v>
      </c>
      <c r="AC18" s="263">
        <v>147</v>
      </c>
      <c r="AD18" s="263">
        <v>5</v>
      </c>
      <c r="AE18" s="263">
        <v>2</v>
      </c>
      <c r="AF18" s="263">
        <v>0</v>
      </c>
      <c r="AG18" s="263">
        <v>8</v>
      </c>
      <c r="AH18" s="263">
        <v>1</v>
      </c>
      <c r="AI18" s="263">
        <v>0</v>
      </c>
      <c r="AJ18" s="263">
        <v>2</v>
      </c>
      <c r="AK18" s="263">
        <v>63</v>
      </c>
      <c r="AL18" s="263">
        <v>0</v>
      </c>
      <c r="AM18" s="263">
        <v>0</v>
      </c>
      <c r="AN18" s="263">
        <v>0</v>
      </c>
      <c r="AO18" s="263">
        <v>0</v>
      </c>
      <c r="AP18" s="263">
        <v>0</v>
      </c>
      <c r="AQ18" s="263">
        <v>0</v>
      </c>
      <c r="AR18" s="263">
        <v>0</v>
      </c>
      <c r="AS18" s="263">
        <v>0</v>
      </c>
      <c r="AT18" s="263">
        <v>0</v>
      </c>
      <c r="AU18" s="263">
        <v>0</v>
      </c>
      <c r="AV18" s="263">
        <v>0</v>
      </c>
      <c r="AW18" s="263">
        <v>0</v>
      </c>
      <c r="AX18" s="263">
        <v>0</v>
      </c>
      <c r="AY18" s="263">
        <v>0</v>
      </c>
      <c r="AZ18" s="263">
        <v>0</v>
      </c>
      <c r="BA18" s="263">
        <v>0</v>
      </c>
      <c r="BB18" s="263">
        <v>0</v>
      </c>
      <c r="BC18" s="263">
        <v>0</v>
      </c>
      <c r="BD18" s="263">
        <v>0</v>
      </c>
      <c r="BE18" s="263">
        <v>0</v>
      </c>
      <c r="BF18" s="263">
        <v>0</v>
      </c>
      <c r="BG18" s="263">
        <v>0</v>
      </c>
      <c r="BH18" s="263">
        <v>0</v>
      </c>
      <c r="BI18" s="263">
        <v>0</v>
      </c>
      <c r="BJ18" s="263">
        <v>0</v>
      </c>
      <c r="BK18" s="263">
        <v>0</v>
      </c>
      <c r="BL18" s="263">
        <v>0</v>
      </c>
      <c r="BM18" s="263">
        <v>0</v>
      </c>
      <c r="BN18" s="263">
        <v>0</v>
      </c>
      <c r="BO18" s="263">
        <v>0</v>
      </c>
      <c r="BP18" s="263">
        <v>0</v>
      </c>
      <c r="BQ18" s="263">
        <v>0</v>
      </c>
      <c r="BR18" s="263">
        <v>0</v>
      </c>
      <c r="BS18" s="263">
        <v>0</v>
      </c>
      <c r="BT18" s="263">
        <v>0</v>
      </c>
      <c r="BU18" s="263">
        <v>0</v>
      </c>
      <c r="BV18" s="263">
        <v>0</v>
      </c>
      <c r="BW18" s="263">
        <v>0</v>
      </c>
      <c r="BX18" s="263">
        <v>0</v>
      </c>
      <c r="BY18" s="263">
        <v>0</v>
      </c>
      <c r="BZ18" s="263">
        <v>0</v>
      </c>
      <c r="CA18" s="263">
        <v>0</v>
      </c>
      <c r="CB18" s="263">
        <v>0</v>
      </c>
      <c r="CC18" s="263">
        <v>0</v>
      </c>
      <c r="CD18" s="263">
        <v>464</v>
      </c>
      <c r="CE18" s="263">
        <v>0</v>
      </c>
      <c r="CF18" s="263">
        <v>0</v>
      </c>
      <c r="CG18" s="263">
        <v>0</v>
      </c>
      <c r="CH18" s="263">
        <v>0</v>
      </c>
      <c r="CI18" s="263">
        <v>0</v>
      </c>
      <c r="CJ18" s="263">
        <v>0</v>
      </c>
      <c r="CK18" s="263">
        <v>484</v>
      </c>
      <c r="CL18" s="263">
        <v>0</v>
      </c>
      <c r="CM18" s="263">
        <v>0</v>
      </c>
      <c r="CN18" s="263">
        <v>1987</v>
      </c>
      <c r="CO18" s="263">
        <v>0</v>
      </c>
      <c r="CP18" s="263">
        <v>2940</v>
      </c>
      <c r="CQ18" s="263">
        <v>2693</v>
      </c>
      <c r="CR18" s="263">
        <v>150</v>
      </c>
      <c r="CS18" s="263">
        <v>0</v>
      </c>
      <c r="CT18" s="263">
        <v>0</v>
      </c>
      <c r="CU18" s="263">
        <v>0</v>
      </c>
      <c r="CV18" s="263">
        <v>0</v>
      </c>
      <c r="CW18" s="263">
        <v>8315</v>
      </c>
      <c r="CX18" s="263">
        <v>56693</v>
      </c>
      <c r="CY18" s="263">
        <v>0</v>
      </c>
      <c r="CZ18" s="263">
        <v>0</v>
      </c>
      <c r="DA18" s="263">
        <v>534</v>
      </c>
      <c r="DB18" s="263">
        <v>0</v>
      </c>
      <c r="DC18" s="263">
        <v>0</v>
      </c>
      <c r="DD18" s="264">
        <v>237624</v>
      </c>
      <c r="DE18" s="263">
        <v>9589</v>
      </c>
      <c r="DF18" s="263">
        <v>448432</v>
      </c>
      <c r="DG18" s="263">
        <v>9808</v>
      </c>
      <c r="DH18" s="263">
        <v>348</v>
      </c>
      <c r="DI18" s="263">
        <v>0</v>
      </c>
      <c r="DJ18" s="263">
        <v>0</v>
      </c>
      <c r="DK18" s="263">
        <v>3957</v>
      </c>
      <c r="DL18" s="263">
        <v>48</v>
      </c>
      <c r="DM18" s="262">
        <v>472182</v>
      </c>
      <c r="DN18" s="264">
        <v>709806</v>
      </c>
      <c r="DO18" s="263">
        <v>2412</v>
      </c>
      <c r="DP18" s="263">
        <v>293608</v>
      </c>
      <c r="DQ18" s="263">
        <v>296020</v>
      </c>
      <c r="DR18" s="264">
        <v>768202</v>
      </c>
      <c r="DS18" s="264">
        <v>1005826</v>
      </c>
      <c r="DT18" s="263">
        <v>-70041</v>
      </c>
      <c r="DU18" s="263">
        <v>-301306</v>
      </c>
      <c r="DV18" s="263">
        <v>-8878</v>
      </c>
      <c r="DW18" s="263">
        <v>-380225</v>
      </c>
      <c r="DX18" s="264">
        <v>387977</v>
      </c>
      <c r="DY18" s="264">
        <v>625601</v>
      </c>
    </row>
    <row r="19" spans="1:129" s="265" customFormat="1" ht="9.5" x14ac:dyDescent="0.2">
      <c r="A19" s="250" t="s">
        <v>22</v>
      </c>
      <c r="B19" s="261" t="s">
        <v>25</v>
      </c>
      <c r="C19" s="261"/>
      <c r="D19" s="262">
        <v>0</v>
      </c>
      <c r="E19" s="263">
        <v>0</v>
      </c>
      <c r="F19" s="263">
        <v>117</v>
      </c>
      <c r="G19" s="263">
        <v>1</v>
      </c>
      <c r="H19" s="263">
        <v>0</v>
      </c>
      <c r="I19" s="263">
        <v>3861</v>
      </c>
      <c r="J19" s="263">
        <v>0</v>
      </c>
      <c r="K19" s="263">
        <v>0</v>
      </c>
      <c r="L19" s="263">
        <v>1203</v>
      </c>
      <c r="M19" s="263">
        <v>259</v>
      </c>
      <c r="N19" s="263">
        <v>0</v>
      </c>
      <c r="O19" s="263">
        <v>606</v>
      </c>
      <c r="P19" s="263">
        <v>5839</v>
      </c>
      <c r="Q19" s="263">
        <v>0</v>
      </c>
      <c r="R19" s="263">
        <v>0</v>
      </c>
      <c r="S19" s="263">
        <v>0</v>
      </c>
      <c r="T19" s="263">
        <v>0</v>
      </c>
      <c r="U19" s="263">
        <v>0</v>
      </c>
      <c r="V19" s="263">
        <v>0</v>
      </c>
      <c r="W19" s="263">
        <v>0</v>
      </c>
      <c r="X19" s="263">
        <v>0</v>
      </c>
      <c r="Y19" s="263">
        <v>0</v>
      </c>
      <c r="Z19" s="263">
        <v>0</v>
      </c>
      <c r="AA19" s="263">
        <v>0</v>
      </c>
      <c r="AB19" s="263">
        <v>4</v>
      </c>
      <c r="AC19" s="263">
        <v>0</v>
      </c>
      <c r="AD19" s="263">
        <v>0</v>
      </c>
      <c r="AE19" s="263">
        <v>0</v>
      </c>
      <c r="AF19" s="263">
        <v>0</v>
      </c>
      <c r="AG19" s="263">
        <v>0</v>
      </c>
      <c r="AH19" s="263">
        <v>0</v>
      </c>
      <c r="AI19" s="263">
        <v>0</v>
      </c>
      <c r="AJ19" s="263">
        <v>0</v>
      </c>
      <c r="AK19" s="263">
        <v>0</v>
      </c>
      <c r="AL19" s="263">
        <v>0</v>
      </c>
      <c r="AM19" s="263">
        <v>0</v>
      </c>
      <c r="AN19" s="263">
        <v>0</v>
      </c>
      <c r="AO19" s="263">
        <v>0</v>
      </c>
      <c r="AP19" s="263">
        <v>0</v>
      </c>
      <c r="AQ19" s="263">
        <v>0</v>
      </c>
      <c r="AR19" s="263">
        <v>0</v>
      </c>
      <c r="AS19" s="263">
        <v>0</v>
      </c>
      <c r="AT19" s="263">
        <v>0</v>
      </c>
      <c r="AU19" s="263">
        <v>0</v>
      </c>
      <c r="AV19" s="263">
        <v>0</v>
      </c>
      <c r="AW19" s="263">
        <v>0</v>
      </c>
      <c r="AX19" s="263">
        <v>0</v>
      </c>
      <c r="AY19" s="263">
        <v>0</v>
      </c>
      <c r="AZ19" s="263">
        <v>0</v>
      </c>
      <c r="BA19" s="263">
        <v>0</v>
      </c>
      <c r="BB19" s="263">
        <v>0</v>
      </c>
      <c r="BC19" s="263">
        <v>0</v>
      </c>
      <c r="BD19" s="263">
        <v>0</v>
      </c>
      <c r="BE19" s="263">
        <v>0</v>
      </c>
      <c r="BF19" s="263">
        <v>0</v>
      </c>
      <c r="BG19" s="263">
        <v>0</v>
      </c>
      <c r="BH19" s="263">
        <v>0</v>
      </c>
      <c r="BI19" s="263">
        <v>0</v>
      </c>
      <c r="BJ19" s="263">
        <v>0</v>
      </c>
      <c r="BK19" s="263">
        <v>0</v>
      </c>
      <c r="BL19" s="263">
        <v>0</v>
      </c>
      <c r="BM19" s="263">
        <v>0</v>
      </c>
      <c r="BN19" s="263">
        <v>0</v>
      </c>
      <c r="BO19" s="263">
        <v>0</v>
      </c>
      <c r="BP19" s="263">
        <v>0</v>
      </c>
      <c r="BQ19" s="263">
        <v>0</v>
      </c>
      <c r="BR19" s="263">
        <v>0</v>
      </c>
      <c r="BS19" s="263">
        <v>408</v>
      </c>
      <c r="BT19" s="263">
        <v>0</v>
      </c>
      <c r="BU19" s="263">
        <v>0</v>
      </c>
      <c r="BV19" s="263">
        <v>0</v>
      </c>
      <c r="BW19" s="263">
        <v>0</v>
      </c>
      <c r="BX19" s="263">
        <v>0</v>
      </c>
      <c r="BY19" s="263">
        <v>0</v>
      </c>
      <c r="BZ19" s="263">
        <v>0</v>
      </c>
      <c r="CA19" s="263">
        <v>0</v>
      </c>
      <c r="CB19" s="263">
        <v>0</v>
      </c>
      <c r="CC19" s="263">
        <v>0</v>
      </c>
      <c r="CD19" s="263">
        <v>1389</v>
      </c>
      <c r="CE19" s="263">
        <v>0</v>
      </c>
      <c r="CF19" s="263">
        <v>0</v>
      </c>
      <c r="CG19" s="263">
        <v>0</v>
      </c>
      <c r="CH19" s="263">
        <v>0</v>
      </c>
      <c r="CI19" s="263">
        <v>0</v>
      </c>
      <c r="CJ19" s="263">
        <v>0</v>
      </c>
      <c r="CK19" s="263">
        <v>66</v>
      </c>
      <c r="CL19" s="263">
        <v>0</v>
      </c>
      <c r="CM19" s="263">
        <v>0</v>
      </c>
      <c r="CN19" s="263">
        <v>388</v>
      </c>
      <c r="CO19" s="263">
        <v>0</v>
      </c>
      <c r="CP19" s="263">
        <v>458</v>
      </c>
      <c r="CQ19" s="263">
        <v>524</v>
      </c>
      <c r="CR19" s="263">
        <v>0</v>
      </c>
      <c r="CS19" s="263">
        <v>0</v>
      </c>
      <c r="CT19" s="263">
        <v>0</v>
      </c>
      <c r="CU19" s="263">
        <v>0</v>
      </c>
      <c r="CV19" s="263">
        <v>14</v>
      </c>
      <c r="CW19" s="263">
        <v>9003</v>
      </c>
      <c r="CX19" s="263">
        <v>65216</v>
      </c>
      <c r="CY19" s="263">
        <v>0</v>
      </c>
      <c r="CZ19" s="263">
        <v>0</v>
      </c>
      <c r="DA19" s="263">
        <v>356</v>
      </c>
      <c r="DB19" s="263">
        <v>0</v>
      </c>
      <c r="DC19" s="263">
        <v>224</v>
      </c>
      <c r="DD19" s="264">
        <v>89936</v>
      </c>
      <c r="DE19" s="263">
        <v>9957</v>
      </c>
      <c r="DF19" s="263">
        <v>194193</v>
      </c>
      <c r="DG19" s="263">
        <v>0</v>
      </c>
      <c r="DH19" s="263">
        <v>0</v>
      </c>
      <c r="DI19" s="263">
        <v>0</v>
      </c>
      <c r="DJ19" s="263">
        <v>0</v>
      </c>
      <c r="DK19" s="263">
        <v>1755</v>
      </c>
      <c r="DL19" s="263">
        <v>2</v>
      </c>
      <c r="DM19" s="262">
        <v>205907</v>
      </c>
      <c r="DN19" s="264">
        <v>295843</v>
      </c>
      <c r="DO19" s="263">
        <v>158</v>
      </c>
      <c r="DP19" s="263">
        <v>19102</v>
      </c>
      <c r="DQ19" s="263">
        <v>19260</v>
      </c>
      <c r="DR19" s="264">
        <v>225167</v>
      </c>
      <c r="DS19" s="264">
        <v>315103</v>
      </c>
      <c r="DT19" s="263">
        <v>-16920</v>
      </c>
      <c r="DU19" s="263">
        <v>-133883</v>
      </c>
      <c r="DV19" s="263">
        <v>-5903</v>
      </c>
      <c r="DW19" s="263">
        <v>-156706</v>
      </c>
      <c r="DX19" s="264">
        <v>68461</v>
      </c>
      <c r="DY19" s="264">
        <v>158397</v>
      </c>
    </row>
    <row r="20" spans="1:129" s="265" customFormat="1" ht="9.5" x14ac:dyDescent="0.2">
      <c r="A20" s="250" t="s">
        <v>24</v>
      </c>
      <c r="B20" s="276" t="s">
        <v>803</v>
      </c>
      <c r="C20" s="261"/>
      <c r="D20" s="262">
        <v>3237</v>
      </c>
      <c r="E20" s="263">
        <v>5438</v>
      </c>
      <c r="F20" s="263">
        <v>112588</v>
      </c>
      <c r="G20" s="263">
        <v>1668</v>
      </c>
      <c r="H20" s="263">
        <v>2</v>
      </c>
      <c r="I20" s="263">
        <v>2290</v>
      </c>
      <c r="J20" s="263">
        <v>0</v>
      </c>
      <c r="K20" s="263">
        <v>0</v>
      </c>
      <c r="L20" s="263">
        <v>-5</v>
      </c>
      <c r="M20" s="263">
        <v>0</v>
      </c>
      <c r="N20" s="263">
        <v>0</v>
      </c>
      <c r="O20" s="263">
        <v>0</v>
      </c>
      <c r="P20" s="263">
        <v>0</v>
      </c>
      <c r="Q20" s="263">
        <v>1150</v>
      </c>
      <c r="R20" s="263">
        <v>0</v>
      </c>
      <c r="S20" s="263">
        <v>0</v>
      </c>
      <c r="T20" s="263">
        <v>0</v>
      </c>
      <c r="U20" s="263">
        <v>0</v>
      </c>
      <c r="V20" s="263">
        <v>0</v>
      </c>
      <c r="W20" s="263">
        <v>0</v>
      </c>
      <c r="X20" s="263">
        <v>0</v>
      </c>
      <c r="Y20" s="263">
        <v>14</v>
      </c>
      <c r="Z20" s="263">
        <v>0</v>
      </c>
      <c r="AA20" s="263">
        <v>0</v>
      </c>
      <c r="AB20" s="263">
        <v>0</v>
      </c>
      <c r="AC20" s="263">
        <v>0</v>
      </c>
      <c r="AD20" s="263">
        <v>0</v>
      </c>
      <c r="AE20" s="263">
        <v>0</v>
      </c>
      <c r="AF20" s="263">
        <v>0</v>
      </c>
      <c r="AG20" s="263">
        <v>0</v>
      </c>
      <c r="AH20" s="263">
        <v>0</v>
      </c>
      <c r="AI20" s="263">
        <v>0</v>
      </c>
      <c r="AJ20" s="263">
        <v>0</v>
      </c>
      <c r="AK20" s="263">
        <v>0</v>
      </c>
      <c r="AL20" s="263">
        <v>0</v>
      </c>
      <c r="AM20" s="263">
        <v>0</v>
      </c>
      <c r="AN20" s="263">
        <v>0</v>
      </c>
      <c r="AO20" s="263">
        <v>0</v>
      </c>
      <c r="AP20" s="263">
        <v>0</v>
      </c>
      <c r="AQ20" s="263">
        <v>0</v>
      </c>
      <c r="AR20" s="263">
        <v>0</v>
      </c>
      <c r="AS20" s="263">
        <v>0</v>
      </c>
      <c r="AT20" s="263">
        <v>0</v>
      </c>
      <c r="AU20" s="263">
        <v>0</v>
      </c>
      <c r="AV20" s="263">
        <v>0</v>
      </c>
      <c r="AW20" s="263">
        <v>0</v>
      </c>
      <c r="AX20" s="263">
        <v>0</v>
      </c>
      <c r="AY20" s="263">
        <v>0</v>
      </c>
      <c r="AZ20" s="263">
        <v>0</v>
      </c>
      <c r="BA20" s="263">
        <v>0</v>
      </c>
      <c r="BB20" s="263">
        <v>0</v>
      </c>
      <c r="BC20" s="263">
        <v>0</v>
      </c>
      <c r="BD20" s="263">
        <v>0</v>
      </c>
      <c r="BE20" s="263">
        <v>0</v>
      </c>
      <c r="BF20" s="263">
        <v>0</v>
      </c>
      <c r="BG20" s="263">
        <v>0</v>
      </c>
      <c r="BH20" s="263">
        <v>0</v>
      </c>
      <c r="BI20" s="263">
        <v>0</v>
      </c>
      <c r="BJ20" s="263">
        <v>0</v>
      </c>
      <c r="BK20" s="263">
        <v>0</v>
      </c>
      <c r="BL20" s="263">
        <v>0</v>
      </c>
      <c r="BM20" s="263">
        <v>102</v>
      </c>
      <c r="BN20" s="263">
        <v>0</v>
      </c>
      <c r="BO20" s="263">
        <v>0</v>
      </c>
      <c r="BP20" s="263">
        <v>0</v>
      </c>
      <c r="BQ20" s="263">
        <v>0</v>
      </c>
      <c r="BR20" s="263">
        <v>0</v>
      </c>
      <c r="BS20" s="263">
        <v>132</v>
      </c>
      <c r="BT20" s="263">
        <v>0</v>
      </c>
      <c r="BU20" s="263">
        <v>0</v>
      </c>
      <c r="BV20" s="263">
        <v>0</v>
      </c>
      <c r="BW20" s="263">
        <v>0</v>
      </c>
      <c r="BX20" s="263">
        <v>0</v>
      </c>
      <c r="BY20" s="263">
        <v>0</v>
      </c>
      <c r="BZ20" s="263">
        <v>0</v>
      </c>
      <c r="CA20" s="263">
        <v>0</v>
      </c>
      <c r="CB20" s="263">
        <v>0</v>
      </c>
      <c r="CC20" s="263">
        <v>0</v>
      </c>
      <c r="CD20" s="263">
        <v>0</v>
      </c>
      <c r="CE20" s="263">
        <v>0</v>
      </c>
      <c r="CF20" s="263">
        <v>0</v>
      </c>
      <c r="CG20" s="263">
        <v>0</v>
      </c>
      <c r="CH20" s="263">
        <v>0</v>
      </c>
      <c r="CI20" s="263">
        <v>0</v>
      </c>
      <c r="CJ20" s="263">
        <v>0</v>
      </c>
      <c r="CK20" s="263">
        <v>0</v>
      </c>
      <c r="CL20" s="263">
        <v>421</v>
      </c>
      <c r="CM20" s="263">
        <v>692</v>
      </c>
      <c r="CN20" s="263">
        <v>28</v>
      </c>
      <c r="CO20" s="263">
        <v>0</v>
      </c>
      <c r="CP20" s="263">
        <v>25</v>
      </c>
      <c r="CQ20" s="263">
        <v>7</v>
      </c>
      <c r="CR20" s="263">
        <v>0</v>
      </c>
      <c r="CS20" s="263">
        <v>0</v>
      </c>
      <c r="CT20" s="263">
        <v>0</v>
      </c>
      <c r="CU20" s="263">
        <v>0</v>
      </c>
      <c r="CV20" s="263">
        <v>0</v>
      </c>
      <c r="CW20" s="263">
        <v>0</v>
      </c>
      <c r="CX20" s="263">
        <v>0</v>
      </c>
      <c r="CY20" s="263">
        <v>0</v>
      </c>
      <c r="CZ20" s="263">
        <v>287</v>
      </c>
      <c r="DA20" s="263">
        <v>0</v>
      </c>
      <c r="DB20" s="263">
        <v>0</v>
      </c>
      <c r="DC20" s="263">
        <v>0</v>
      </c>
      <c r="DD20" s="264">
        <v>128076</v>
      </c>
      <c r="DE20" s="263">
        <v>6265</v>
      </c>
      <c r="DF20" s="263">
        <v>229466</v>
      </c>
      <c r="DG20" s="263">
        <v>0</v>
      </c>
      <c r="DH20" s="263">
        <v>0</v>
      </c>
      <c r="DI20" s="263">
        <v>0</v>
      </c>
      <c r="DJ20" s="263">
        <v>0</v>
      </c>
      <c r="DK20" s="263">
        <v>2354</v>
      </c>
      <c r="DL20" s="263">
        <v>9</v>
      </c>
      <c r="DM20" s="262">
        <v>238094</v>
      </c>
      <c r="DN20" s="264">
        <v>366170</v>
      </c>
      <c r="DO20" s="263">
        <v>278</v>
      </c>
      <c r="DP20" s="263">
        <v>2244</v>
      </c>
      <c r="DQ20" s="263">
        <v>2522</v>
      </c>
      <c r="DR20" s="264">
        <v>240616</v>
      </c>
      <c r="DS20" s="264">
        <v>368692</v>
      </c>
      <c r="DT20" s="263">
        <v>-29402</v>
      </c>
      <c r="DU20" s="263">
        <v>-184418</v>
      </c>
      <c r="DV20" s="263">
        <v>-39901</v>
      </c>
      <c r="DW20" s="263">
        <v>-253721</v>
      </c>
      <c r="DX20" s="264">
        <v>-13105</v>
      </c>
      <c r="DY20" s="264">
        <v>114971</v>
      </c>
    </row>
    <row r="21" spans="1:129" s="265" customFormat="1" ht="9.5" x14ac:dyDescent="0.2">
      <c r="A21" s="250" t="s">
        <v>26</v>
      </c>
      <c r="B21" s="261" t="s">
        <v>29</v>
      </c>
      <c r="C21" s="261"/>
      <c r="D21" s="262">
        <v>24</v>
      </c>
      <c r="E21" s="263">
        <v>0</v>
      </c>
      <c r="F21" s="263">
        <v>22</v>
      </c>
      <c r="G21" s="263">
        <v>11</v>
      </c>
      <c r="H21" s="263">
        <v>148</v>
      </c>
      <c r="I21" s="263">
        <v>4697</v>
      </c>
      <c r="J21" s="263">
        <v>0</v>
      </c>
      <c r="K21" s="263">
        <v>0</v>
      </c>
      <c r="L21" s="263">
        <v>1</v>
      </c>
      <c r="M21" s="263">
        <v>0</v>
      </c>
      <c r="N21" s="263">
        <v>0</v>
      </c>
      <c r="O21" s="263">
        <v>1</v>
      </c>
      <c r="P21" s="263">
        <v>8</v>
      </c>
      <c r="Q21" s="263">
        <v>0</v>
      </c>
      <c r="R21" s="263">
        <v>473</v>
      </c>
      <c r="S21" s="263">
        <v>6950</v>
      </c>
      <c r="T21" s="263">
        <v>39</v>
      </c>
      <c r="U21" s="263">
        <v>221</v>
      </c>
      <c r="V21" s="263">
        <v>996</v>
      </c>
      <c r="W21" s="263">
        <v>163</v>
      </c>
      <c r="X21" s="263">
        <v>52</v>
      </c>
      <c r="Y21" s="263">
        <v>35</v>
      </c>
      <c r="Z21" s="263">
        <v>0</v>
      </c>
      <c r="AA21" s="263">
        <v>0</v>
      </c>
      <c r="AB21" s="263">
        <v>0</v>
      </c>
      <c r="AC21" s="263">
        <v>0</v>
      </c>
      <c r="AD21" s="263">
        <v>0</v>
      </c>
      <c r="AE21" s="263">
        <v>35</v>
      </c>
      <c r="AF21" s="263">
        <v>117</v>
      </c>
      <c r="AG21" s="263">
        <v>146</v>
      </c>
      <c r="AH21" s="263">
        <v>16</v>
      </c>
      <c r="AI21" s="263">
        <v>1</v>
      </c>
      <c r="AJ21" s="263">
        <v>0</v>
      </c>
      <c r="AK21" s="263">
        <v>20</v>
      </c>
      <c r="AL21" s="263">
        <v>0</v>
      </c>
      <c r="AM21" s="263">
        <v>0</v>
      </c>
      <c r="AN21" s="263">
        <v>0</v>
      </c>
      <c r="AO21" s="263">
        <v>0</v>
      </c>
      <c r="AP21" s="263">
        <v>0</v>
      </c>
      <c r="AQ21" s="263">
        <v>4</v>
      </c>
      <c r="AR21" s="263">
        <v>12</v>
      </c>
      <c r="AS21" s="263">
        <v>19</v>
      </c>
      <c r="AT21" s="263">
        <v>3</v>
      </c>
      <c r="AU21" s="263">
        <v>2</v>
      </c>
      <c r="AV21" s="263">
        <v>3</v>
      </c>
      <c r="AW21" s="263">
        <v>106</v>
      </c>
      <c r="AX21" s="263">
        <v>7</v>
      </c>
      <c r="AY21" s="263">
        <v>0</v>
      </c>
      <c r="AZ21" s="263">
        <v>6</v>
      </c>
      <c r="BA21" s="263">
        <v>0</v>
      </c>
      <c r="BB21" s="263">
        <v>0</v>
      </c>
      <c r="BC21" s="263">
        <v>0</v>
      </c>
      <c r="BD21" s="263">
        <v>0</v>
      </c>
      <c r="BE21" s="263">
        <v>1</v>
      </c>
      <c r="BF21" s="263">
        <v>160</v>
      </c>
      <c r="BG21" s="263">
        <v>137</v>
      </c>
      <c r="BH21" s="263">
        <v>3</v>
      </c>
      <c r="BI21" s="263">
        <v>66</v>
      </c>
      <c r="BJ21" s="263">
        <v>1</v>
      </c>
      <c r="BK21" s="263">
        <v>335</v>
      </c>
      <c r="BL21" s="263">
        <v>560</v>
      </c>
      <c r="BM21" s="263">
        <v>84</v>
      </c>
      <c r="BN21" s="263">
        <v>13</v>
      </c>
      <c r="BO21" s="263">
        <v>0</v>
      </c>
      <c r="BP21" s="263">
        <v>0</v>
      </c>
      <c r="BQ21" s="263">
        <v>20</v>
      </c>
      <c r="BR21" s="263">
        <v>8</v>
      </c>
      <c r="BS21" s="263">
        <v>1066</v>
      </c>
      <c r="BT21" s="263">
        <v>7</v>
      </c>
      <c r="BU21" s="263">
        <v>2</v>
      </c>
      <c r="BV21" s="263">
        <v>0</v>
      </c>
      <c r="BW21" s="263">
        <v>0</v>
      </c>
      <c r="BX21" s="263">
        <v>26</v>
      </c>
      <c r="BY21" s="263">
        <v>44</v>
      </c>
      <c r="BZ21" s="263">
        <v>635</v>
      </c>
      <c r="CA21" s="263">
        <v>16</v>
      </c>
      <c r="CB21" s="263">
        <v>20</v>
      </c>
      <c r="CC21" s="263">
        <v>36</v>
      </c>
      <c r="CD21" s="263">
        <v>230</v>
      </c>
      <c r="CE21" s="263">
        <v>3</v>
      </c>
      <c r="CF21" s="263">
        <v>1</v>
      </c>
      <c r="CG21" s="263">
        <v>0</v>
      </c>
      <c r="CH21" s="263">
        <v>135</v>
      </c>
      <c r="CI21" s="263">
        <v>0</v>
      </c>
      <c r="CJ21" s="263">
        <v>15</v>
      </c>
      <c r="CK21" s="263">
        <v>232</v>
      </c>
      <c r="CL21" s="263">
        <v>4</v>
      </c>
      <c r="CM21" s="263">
        <v>0</v>
      </c>
      <c r="CN21" s="263">
        <v>119</v>
      </c>
      <c r="CO21" s="263">
        <v>89</v>
      </c>
      <c r="CP21" s="263">
        <v>21</v>
      </c>
      <c r="CQ21" s="263">
        <v>24</v>
      </c>
      <c r="CR21" s="263">
        <v>39</v>
      </c>
      <c r="CS21" s="263">
        <v>30</v>
      </c>
      <c r="CT21" s="263">
        <v>0</v>
      </c>
      <c r="CU21" s="263">
        <v>6</v>
      </c>
      <c r="CV21" s="263">
        <v>768</v>
      </c>
      <c r="CW21" s="263">
        <v>122</v>
      </c>
      <c r="CX21" s="263">
        <v>0</v>
      </c>
      <c r="CY21" s="263">
        <v>59</v>
      </c>
      <c r="CZ21" s="263">
        <v>663</v>
      </c>
      <c r="DA21" s="263">
        <v>111</v>
      </c>
      <c r="DB21" s="263">
        <v>675</v>
      </c>
      <c r="DC21" s="263">
        <v>36</v>
      </c>
      <c r="DD21" s="264">
        <v>20960</v>
      </c>
      <c r="DE21" s="263">
        <v>42</v>
      </c>
      <c r="DF21" s="263">
        <v>3295</v>
      </c>
      <c r="DG21" s="263">
        <v>0</v>
      </c>
      <c r="DH21" s="263">
        <v>0</v>
      </c>
      <c r="DI21" s="263">
        <v>36</v>
      </c>
      <c r="DJ21" s="263">
        <v>2138</v>
      </c>
      <c r="DK21" s="263">
        <v>-471</v>
      </c>
      <c r="DL21" s="263">
        <v>23</v>
      </c>
      <c r="DM21" s="262">
        <v>5063</v>
      </c>
      <c r="DN21" s="264">
        <v>26023</v>
      </c>
      <c r="DO21" s="263">
        <v>493</v>
      </c>
      <c r="DP21" s="263">
        <v>348</v>
      </c>
      <c r="DQ21" s="263">
        <v>841</v>
      </c>
      <c r="DR21" s="264">
        <v>5904</v>
      </c>
      <c r="DS21" s="264">
        <v>26864</v>
      </c>
      <c r="DT21" s="263">
        <v>-5280</v>
      </c>
      <c r="DU21" s="263">
        <v>-18694</v>
      </c>
      <c r="DV21" s="263">
        <v>-427</v>
      </c>
      <c r="DW21" s="263">
        <v>-24401</v>
      </c>
      <c r="DX21" s="264">
        <v>-18497</v>
      </c>
      <c r="DY21" s="264">
        <v>2463</v>
      </c>
    </row>
    <row r="22" spans="1:129" s="265" customFormat="1" ht="9.5" x14ac:dyDescent="0.2">
      <c r="A22" s="266" t="s">
        <v>27</v>
      </c>
      <c r="B22" s="267" t="s">
        <v>31</v>
      </c>
      <c r="C22" s="267"/>
      <c r="D22" s="268">
        <v>1670</v>
      </c>
      <c r="E22" s="269">
        <v>518</v>
      </c>
      <c r="F22" s="269">
        <v>210</v>
      </c>
      <c r="G22" s="269">
        <v>253</v>
      </c>
      <c r="H22" s="269">
        <v>21</v>
      </c>
      <c r="I22" s="269">
        <v>3155</v>
      </c>
      <c r="J22" s="269">
        <v>234</v>
      </c>
      <c r="K22" s="269">
        <v>201</v>
      </c>
      <c r="L22" s="269">
        <v>431</v>
      </c>
      <c r="M22" s="269">
        <v>412</v>
      </c>
      <c r="N22" s="269">
        <v>32</v>
      </c>
      <c r="O22" s="269">
        <v>634</v>
      </c>
      <c r="P22" s="269">
        <v>67</v>
      </c>
      <c r="Q22" s="269">
        <v>5</v>
      </c>
      <c r="R22" s="269">
        <v>8</v>
      </c>
      <c r="S22" s="269">
        <v>226</v>
      </c>
      <c r="T22" s="269">
        <v>153</v>
      </c>
      <c r="U22" s="269">
        <v>76</v>
      </c>
      <c r="V22" s="269">
        <v>380</v>
      </c>
      <c r="W22" s="269">
        <v>91</v>
      </c>
      <c r="X22" s="269">
        <v>41</v>
      </c>
      <c r="Y22" s="269">
        <v>100</v>
      </c>
      <c r="Z22" s="269">
        <v>8</v>
      </c>
      <c r="AA22" s="269">
        <v>10</v>
      </c>
      <c r="AB22" s="269">
        <v>49</v>
      </c>
      <c r="AC22" s="269">
        <v>15</v>
      </c>
      <c r="AD22" s="269">
        <v>19</v>
      </c>
      <c r="AE22" s="269">
        <v>10</v>
      </c>
      <c r="AF22" s="269">
        <v>19</v>
      </c>
      <c r="AG22" s="269">
        <v>9</v>
      </c>
      <c r="AH22" s="269">
        <v>17</v>
      </c>
      <c r="AI22" s="269">
        <v>104</v>
      </c>
      <c r="AJ22" s="269">
        <v>11</v>
      </c>
      <c r="AK22" s="269">
        <v>32</v>
      </c>
      <c r="AL22" s="269">
        <v>26</v>
      </c>
      <c r="AM22" s="269">
        <v>49</v>
      </c>
      <c r="AN22" s="269">
        <v>59</v>
      </c>
      <c r="AO22" s="269">
        <v>9</v>
      </c>
      <c r="AP22" s="269">
        <v>2</v>
      </c>
      <c r="AQ22" s="269">
        <v>22</v>
      </c>
      <c r="AR22" s="269">
        <v>110</v>
      </c>
      <c r="AS22" s="269">
        <v>44</v>
      </c>
      <c r="AT22" s="269">
        <v>34</v>
      </c>
      <c r="AU22" s="269">
        <v>55</v>
      </c>
      <c r="AV22" s="269">
        <v>6</v>
      </c>
      <c r="AW22" s="269">
        <v>181</v>
      </c>
      <c r="AX22" s="269">
        <v>291</v>
      </c>
      <c r="AY22" s="269">
        <v>244</v>
      </c>
      <c r="AZ22" s="269">
        <v>15</v>
      </c>
      <c r="BA22" s="269">
        <v>4</v>
      </c>
      <c r="BB22" s="269">
        <v>3</v>
      </c>
      <c r="BC22" s="269">
        <v>47</v>
      </c>
      <c r="BD22" s="269">
        <v>4</v>
      </c>
      <c r="BE22" s="269">
        <v>18</v>
      </c>
      <c r="BF22" s="269">
        <v>89</v>
      </c>
      <c r="BG22" s="269">
        <v>40</v>
      </c>
      <c r="BH22" s="269">
        <v>14</v>
      </c>
      <c r="BI22" s="269">
        <v>81</v>
      </c>
      <c r="BJ22" s="269">
        <v>51</v>
      </c>
      <c r="BK22" s="269">
        <v>2387</v>
      </c>
      <c r="BL22" s="269">
        <v>407</v>
      </c>
      <c r="BM22" s="269">
        <v>708</v>
      </c>
      <c r="BN22" s="269">
        <v>257</v>
      </c>
      <c r="BO22" s="269">
        <v>79</v>
      </c>
      <c r="BP22" s="269">
        <v>31</v>
      </c>
      <c r="BQ22" s="269">
        <v>153</v>
      </c>
      <c r="BR22" s="269">
        <v>321</v>
      </c>
      <c r="BS22" s="269">
        <v>13610</v>
      </c>
      <c r="BT22" s="269">
        <v>1550</v>
      </c>
      <c r="BU22" s="269">
        <v>104</v>
      </c>
      <c r="BV22" s="269">
        <v>12</v>
      </c>
      <c r="BW22" s="269">
        <v>0</v>
      </c>
      <c r="BX22" s="269">
        <v>198</v>
      </c>
      <c r="BY22" s="269">
        <v>906</v>
      </c>
      <c r="BZ22" s="269">
        <v>710</v>
      </c>
      <c r="CA22" s="269">
        <v>564</v>
      </c>
      <c r="CB22" s="269">
        <v>6</v>
      </c>
      <c r="CC22" s="269">
        <v>111</v>
      </c>
      <c r="CD22" s="269">
        <v>521</v>
      </c>
      <c r="CE22" s="269">
        <v>133</v>
      </c>
      <c r="CF22" s="269">
        <v>337</v>
      </c>
      <c r="CG22" s="269">
        <v>99</v>
      </c>
      <c r="CH22" s="269">
        <v>306</v>
      </c>
      <c r="CI22" s="269">
        <v>19</v>
      </c>
      <c r="CJ22" s="269">
        <v>276</v>
      </c>
      <c r="CK22" s="269">
        <v>5820</v>
      </c>
      <c r="CL22" s="269">
        <v>250</v>
      </c>
      <c r="CM22" s="269">
        <v>596</v>
      </c>
      <c r="CN22" s="269">
        <v>6433</v>
      </c>
      <c r="CO22" s="269">
        <v>310</v>
      </c>
      <c r="CP22" s="269">
        <v>2239</v>
      </c>
      <c r="CQ22" s="269">
        <v>1412</v>
      </c>
      <c r="CR22" s="269">
        <v>5296</v>
      </c>
      <c r="CS22" s="269">
        <v>901</v>
      </c>
      <c r="CT22" s="269">
        <v>41</v>
      </c>
      <c r="CU22" s="269">
        <v>481</v>
      </c>
      <c r="CV22" s="269">
        <v>2922</v>
      </c>
      <c r="CW22" s="269">
        <v>2382</v>
      </c>
      <c r="CX22" s="269">
        <v>456</v>
      </c>
      <c r="CY22" s="269">
        <v>1302</v>
      </c>
      <c r="CZ22" s="269">
        <v>1418</v>
      </c>
      <c r="DA22" s="269">
        <v>780</v>
      </c>
      <c r="DB22" s="269">
        <v>107</v>
      </c>
      <c r="DC22" s="269">
        <v>95</v>
      </c>
      <c r="DD22" s="270">
        <v>67765</v>
      </c>
      <c r="DE22" s="269">
        <v>3648</v>
      </c>
      <c r="DF22" s="269">
        <v>174991</v>
      </c>
      <c r="DG22" s="269">
        <v>0</v>
      </c>
      <c r="DH22" s="269">
        <v>0</v>
      </c>
      <c r="DI22" s="269">
        <v>21</v>
      </c>
      <c r="DJ22" s="269">
        <v>4762</v>
      </c>
      <c r="DK22" s="269">
        <v>-3642</v>
      </c>
      <c r="DL22" s="269">
        <v>2</v>
      </c>
      <c r="DM22" s="268">
        <v>179782</v>
      </c>
      <c r="DN22" s="270">
        <v>247547</v>
      </c>
      <c r="DO22" s="269">
        <v>432</v>
      </c>
      <c r="DP22" s="269">
        <v>12917</v>
      </c>
      <c r="DQ22" s="269">
        <v>13349</v>
      </c>
      <c r="DR22" s="270">
        <v>193131</v>
      </c>
      <c r="DS22" s="270">
        <v>260896</v>
      </c>
      <c r="DT22" s="269">
        <v>-147500</v>
      </c>
      <c r="DU22" s="269">
        <v>-69045</v>
      </c>
      <c r="DV22" s="269">
        <v>-18465</v>
      </c>
      <c r="DW22" s="269">
        <v>-235010</v>
      </c>
      <c r="DX22" s="270">
        <v>-41879</v>
      </c>
      <c r="DY22" s="270">
        <v>25886</v>
      </c>
    </row>
    <row r="23" spans="1:129" s="265" customFormat="1" ht="9.5" x14ac:dyDescent="0.2">
      <c r="A23" s="250" t="s">
        <v>28</v>
      </c>
      <c r="B23" s="261" t="s">
        <v>804</v>
      </c>
      <c r="C23" s="261"/>
      <c r="D23" s="262">
        <v>44</v>
      </c>
      <c r="E23" s="263">
        <v>2</v>
      </c>
      <c r="F23" s="263">
        <v>1017</v>
      </c>
      <c r="G23" s="263">
        <v>8</v>
      </c>
      <c r="H23" s="263">
        <v>179</v>
      </c>
      <c r="I23" s="263">
        <v>582</v>
      </c>
      <c r="J23" s="263">
        <v>26</v>
      </c>
      <c r="K23" s="263">
        <v>26</v>
      </c>
      <c r="L23" s="263">
        <v>93</v>
      </c>
      <c r="M23" s="263">
        <v>453</v>
      </c>
      <c r="N23" s="263">
        <v>0</v>
      </c>
      <c r="O23" s="263">
        <v>114</v>
      </c>
      <c r="P23" s="263">
        <v>34</v>
      </c>
      <c r="Q23" s="263">
        <v>156</v>
      </c>
      <c r="R23" s="263">
        <v>0</v>
      </c>
      <c r="S23" s="263">
        <v>6</v>
      </c>
      <c r="T23" s="263">
        <v>13541</v>
      </c>
      <c r="U23" s="263">
        <v>4932</v>
      </c>
      <c r="V23" s="263">
        <v>37097</v>
      </c>
      <c r="W23" s="263">
        <v>47</v>
      </c>
      <c r="X23" s="263">
        <v>9</v>
      </c>
      <c r="Y23" s="263">
        <v>10</v>
      </c>
      <c r="Z23" s="263">
        <v>0</v>
      </c>
      <c r="AA23" s="263">
        <v>2</v>
      </c>
      <c r="AB23" s="263">
        <v>0</v>
      </c>
      <c r="AC23" s="263">
        <v>5</v>
      </c>
      <c r="AD23" s="263">
        <v>0</v>
      </c>
      <c r="AE23" s="263">
        <v>12</v>
      </c>
      <c r="AF23" s="263">
        <v>1</v>
      </c>
      <c r="AG23" s="263">
        <v>2</v>
      </c>
      <c r="AH23" s="263">
        <v>57</v>
      </c>
      <c r="AI23" s="263">
        <v>15</v>
      </c>
      <c r="AJ23" s="263">
        <v>17</v>
      </c>
      <c r="AK23" s="263">
        <v>58</v>
      </c>
      <c r="AL23" s="263">
        <v>0</v>
      </c>
      <c r="AM23" s="263">
        <v>2</v>
      </c>
      <c r="AN23" s="263">
        <v>16</v>
      </c>
      <c r="AO23" s="263">
        <v>0</v>
      </c>
      <c r="AP23" s="263">
        <v>0</v>
      </c>
      <c r="AQ23" s="263">
        <v>3</v>
      </c>
      <c r="AR23" s="263">
        <v>126</v>
      </c>
      <c r="AS23" s="263">
        <v>63</v>
      </c>
      <c r="AT23" s="263">
        <v>2</v>
      </c>
      <c r="AU23" s="263">
        <v>12</v>
      </c>
      <c r="AV23" s="263">
        <v>9</v>
      </c>
      <c r="AW23" s="263">
        <v>4</v>
      </c>
      <c r="AX23" s="263">
        <v>13</v>
      </c>
      <c r="AY23" s="263">
        <v>26</v>
      </c>
      <c r="AZ23" s="263">
        <v>1</v>
      </c>
      <c r="BA23" s="263">
        <v>0</v>
      </c>
      <c r="BB23" s="263">
        <v>0</v>
      </c>
      <c r="BC23" s="263">
        <v>4</v>
      </c>
      <c r="BD23" s="263">
        <v>0</v>
      </c>
      <c r="BE23" s="263">
        <v>12</v>
      </c>
      <c r="BF23" s="263">
        <v>45</v>
      </c>
      <c r="BG23" s="263">
        <v>109</v>
      </c>
      <c r="BH23" s="263">
        <v>19</v>
      </c>
      <c r="BI23" s="263">
        <v>1106</v>
      </c>
      <c r="BJ23" s="263">
        <v>0</v>
      </c>
      <c r="BK23" s="263">
        <v>48140</v>
      </c>
      <c r="BL23" s="263">
        <v>4096</v>
      </c>
      <c r="BM23" s="263">
        <v>1306</v>
      </c>
      <c r="BN23" s="263">
        <v>919</v>
      </c>
      <c r="BO23" s="263">
        <v>876</v>
      </c>
      <c r="BP23" s="263">
        <v>1</v>
      </c>
      <c r="BQ23" s="263">
        <v>0</v>
      </c>
      <c r="BR23" s="263">
        <v>1</v>
      </c>
      <c r="BS23" s="263">
        <v>2121</v>
      </c>
      <c r="BT23" s="263">
        <v>80</v>
      </c>
      <c r="BU23" s="263">
        <v>0</v>
      </c>
      <c r="BV23" s="263">
        <v>0</v>
      </c>
      <c r="BW23" s="263">
        <v>8</v>
      </c>
      <c r="BX23" s="263">
        <v>1</v>
      </c>
      <c r="BY23" s="263">
        <v>0</v>
      </c>
      <c r="BZ23" s="263">
        <v>40</v>
      </c>
      <c r="CA23" s="263">
        <v>1</v>
      </c>
      <c r="CB23" s="263">
        <v>0</v>
      </c>
      <c r="CC23" s="263">
        <v>72</v>
      </c>
      <c r="CD23" s="263">
        <v>524</v>
      </c>
      <c r="CE23" s="263">
        <v>3</v>
      </c>
      <c r="CF23" s="263">
        <v>22</v>
      </c>
      <c r="CG23" s="263">
        <v>13</v>
      </c>
      <c r="CH23" s="263">
        <v>4</v>
      </c>
      <c r="CI23" s="263">
        <v>1</v>
      </c>
      <c r="CJ23" s="263">
        <v>15</v>
      </c>
      <c r="CK23" s="263">
        <v>111</v>
      </c>
      <c r="CL23" s="263">
        <v>21</v>
      </c>
      <c r="CM23" s="263">
        <v>12</v>
      </c>
      <c r="CN23" s="263">
        <v>2</v>
      </c>
      <c r="CO23" s="263">
        <v>13</v>
      </c>
      <c r="CP23" s="263">
        <v>10</v>
      </c>
      <c r="CQ23" s="263">
        <v>8</v>
      </c>
      <c r="CR23" s="263">
        <v>20</v>
      </c>
      <c r="CS23" s="263">
        <v>12</v>
      </c>
      <c r="CT23" s="263">
        <v>0</v>
      </c>
      <c r="CU23" s="263">
        <v>41</v>
      </c>
      <c r="CV23" s="263">
        <v>307</v>
      </c>
      <c r="CW23" s="263">
        <v>46</v>
      </c>
      <c r="CX23" s="263">
        <v>553</v>
      </c>
      <c r="CY23" s="263">
        <v>86</v>
      </c>
      <c r="CZ23" s="263">
        <v>180</v>
      </c>
      <c r="DA23" s="263">
        <v>138</v>
      </c>
      <c r="DB23" s="263">
        <v>0</v>
      </c>
      <c r="DC23" s="263">
        <v>3</v>
      </c>
      <c r="DD23" s="264">
        <v>119924</v>
      </c>
      <c r="DE23" s="263">
        <v>178</v>
      </c>
      <c r="DF23" s="263">
        <v>1811</v>
      </c>
      <c r="DG23" s="263">
        <v>32</v>
      </c>
      <c r="DH23" s="263">
        <v>0</v>
      </c>
      <c r="DI23" s="263">
        <v>51</v>
      </c>
      <c r="DJ23" s="263">
        <v>67</v>
      </c>
      <c r="DK23" s="263">
        <v>-332</v>
      </c>
      <c r="DL23" s="263">
        <v>18</v>
      </c>
      <c r="DM23" s="262">
        <v>1825</v>
      </c>
      <c r="DN23" s="264">
        <v>121749</v>
      </c>
      <c r="DO23" s="263">
        <v>783</v>
      </c>
      <c r="DP23" s="263">
        <v>63051</v>
      </c>
      <c r="DQ23" s="263">
        <v>63834</v>
      </c>
      <c r="DR23" s="264">
        <v>65659</v>
      </c>
      <c r="DS23" s="264">
        <v>185583</v>
      </c>
      <c r="DT23" s="263">
        <v>-46715</v>
      </c>
      <c r="DU23" s="263">
        <v>-13878</v>
      </c>
      <c r="DV23" s="263">
        <v>-3121</v>
      </c>
      <c r="DW23" s="263">
        <v>-63714</v>
      </c>
      <c r="DX23" s="264">
        <v>1945</v>
      </c>
      <c r="DY23" s="264">
        <v>121869</v>
      </c>
    </row>
    <row r="24" spans="1:129" s="265" customFormat="1" ht="9.5" x14ac:dyDescent="0.2">
      <c r="A24" s="250" t="s">
        <v>30</v>
      </c>
      <c r="B24" s="261" t="s">
        <v>34</v>
      </c>
      <c r="C24" s="261"/>
      <c r="D24" s="262">
        <v>0</v>
      </c>
      <c r="E24" s="263">
        <v>0</v>
      </c>
      <c r="F24" s="263">
        <v>0</v>
      </c>
      <c r="G24" s="263">
        <v>2</v>
      </c>
      <c r="H24" s="263">
        <v>7</v>
      </c>
      <c r="I24" s="263">
        <v>121</v>
      </c>
      <c r="J24" s="263">
        <v>40</v>
      </c>
      <c r="K24" s="263">
        <v>166</v>
      </c>
      <c r="L24" s="263">
        <v>151</v>
      </c>
      <c r="M24" s="263">
        <v>68</v>
      </c>
      <c r="N24" s="263">
        <v>4</v>
      </c>
      <c r="O24" s="263">
        <v>239</v>
      </c>
      <c r="P24" s="263">
        <v>36</v>
      </c>
      <c r="Q24" s="263">
        <v>2</v>
      </c>
      <c r="R24" s="263">
        <v>0</v>
      </c>
      <c r="S24" s="263">
        <v>16</v>
      </c>
      <c r="T24" s="263">
        <v>40</v>
      </c>
      <c r="U24" s="263">
        <v>944</v>
      </c>
      <c r="V24" s="263">
        <v>313</v>
      </c>
      <c r="W24" s="263">
        <v>43</v>
      </c>
      <c r="X24" s="263">
        <v>30</v>
      </c>
      <c r="Y24" s="263">
        <v>9</v>
      </c>
      <c r="Z24" s="263">
        <v>23</v>
      </c>
      <c r="AA24" s="263">
        <v>12</v>
      </c>
      <c r="AB24" s="263">
        <v>69</v>
      </c>
      <c r="AC24" s="263">
        <v>13</v>
      </c>
      <c r="AD24" s="263">
        <v>7</v>
      </c>
      <c r="AE24" s="263">
        <v>58</v>
      </c>
      <c r="AF24" s="263">
        <v>5</v>
      </c>
      <c r="AG24" s="263">
        <v>0</v>
      </c>
      <c r="AH24" s="263">
        <v>4</v>
      </c>
      <c r="AI24" s="263">
        <v>56</v>
      </c>
      <c r="AJ24" s="263">
        <v>8</v>
      </c>
      <c r="AK24" s="263">
        <v>30</v>
      </c>
      <c r="AL24" s="263">
        <v>23</v>
      </c>
      <c r="AM24" s="263">
        <v>29</v>
      </c>
      <c r="AN24" s="263">
        <v>29</v>
      </c>
      <c r="AO24" s="263">
        <v>0</v>
      </c>
      <c r="AP24" s="263">
        <v>0</v>
      </c>
      <c r="AQ24" s="263">
        <v>14</v>
      </c>
      <c r="AR24" s="263">
        <v>29</v>
      </c>
      <c r="AS24" s="263">
        <v>13</v>
      </c>
      <c r="AT24" s="263">
        <v>11</v>
      </c>
      <c r="AU24" s="263">
        <v>21</v>
      </c>
      <c r="AV24" s="263">
        <v>2</v>
      </c>
      <c r="AW24" s="263">
        <v>62</v>
      </c>
      <c r="AX24" s="263">
        <v>77</v>
      </c>
      <c r="AY24" s="263">
        <v>74</v>
      </c>
      <c r="AZ24" s="263">
        <v>3</v>
      </c>
      <c r="BA24" s="263">
        <v>3</v>
      </c>
      <c r="BB24" s="263">
        <v>1</v>
      </c>
      <c r="BC24" s="263">
        <v>44</v>
      </c>
      <c r="BD24" s="263">
        <v>3</v>
      </c>
      <c r="BE24" s="263">
        <v>9</v>
      </c>
      <c r="BF24" s="263">
        <v>62</v>
      </c>
      <c r="BG24" s="263">
        <v>217</v>
      </c>
      <c r="BH24" s="263">
        <v>10</v>
      </c>
      <c r="BI24" s="263">
        <v>190</v>
      </c>
      <c r="BJ24" s="263">
        <v>4</v>
      </c>
      <c r="BK24" s="263">
        <v>10229</v>
      </c>
      <c r="BL24" s="263">
        <v>5417</v>
      </c>
      <c r="BM24" s="263">
        <v>43</v>
      </c>
      <c r="BN24" s="263">
        <v>32</v>
      </c>
      <c r="BO24" s="263">
        <v>448</v>
      </c>
      <c r="BP24" s="263">
        <v>40</v>
      </c>
      <c r="BQ24" s="263">
        <v>498</v>
      </c>
      <c r="BR24" s="263">
        <v>533</v>
      </c>
      <c r="BS24" s="263">
        <v>4103</v>
      </c>
      <c r="BT24" s="263">
        <v>2159</v>
      </c>
      <c r="BU24" s="263">
        <v>132</v>
      </c>
      <c r="BV24" s="263">
        <v>501</v>
      </c>
      <c r="BW24" s="263">
        <v>313</v>
      </c>
      <c r="BX24" s="263">
        <v>43</v>
      </c>
      <c r="BY24" s="263">
        <v>298</v>
      </c>
      <c r="BZ24" s="263">
        <v>268</v>
      </c>
      <c r="CA24" s="263">
        <v>233</v>
      </c>
      <c r="CB24" s="263">
        <v>6</v>
      </c>
      <c r="CC24" s="263">
        <v>277</v>
      </c>
      <c r="CD24" s="263">
        <v>538</v>
      </c>
      <c r="CE24" s="263">
        <v>22</v>
      </c>
      <c r="CF24" s="263">
        <v>1687</v>
      </c>
      <c r="CG24" s="263">
        <v>66</v>
      </c>
      <c r="CH24" s="263">
        <v>902</v>
      </c>
      <c r="CI24" s="263">
        <v>59</v>
      </c>
      <c r="CJ24" s="263">
        <v>280</v>
      </c>
      <c r="CK24" s="263">
        <v>2143</v>
      </c>
      <c r="CL24" s="263">
        <v>1347</v>
      </c>
      <c r="CM24" s="263">
        <v>353</v>
      </c>
      <c r="CN24" s="263">
        <v>3618</v>
      </c>
      <c r="CO24" s="263">
        <v>39</v>
      </c>
      <c r="CP24" s="263">
        <v>2645</v>
      </c>
      <c r="CQ24" s="263">
        <v>1143</v>
      </c>
      <c r="CR24" s="263">
        <v>2836</v>
      </c>
      <c r="CS24" s="263">
        <v>420</v>
      </c>
      <c r="CT24" s="263">
        <v>47</v>
      </c>
      <c r="CU24" s="263">
        <v>114</v>
      </c>
      <c r="CV24" s="263">
        <v>2085</v>
      </c>
      <c r="CW24" s="263">
        <v>731</v>
      </c>
      <c r="CX24" s="263">
        <v>1914</v>
      </c>
      <c r="CY24" s="263">
        <v>207</v>
      </c>
      <c r="CZ24" s="263">
        <v>1766</v>
      </c>
      <c r="DA24" s="263">
        <v>719</v>
      </c>
      <c r="DB24" s="263">
        <v>0</v>
      </c>
      <c r="DC24" s="263">
        <v>31</v>
      </c>
      <c r="DD24" s="264">
        <v>54731</v>
      </c>
      <c r="DE24" s="263">
        <v>733</v>
      </c>
      <c r="DF24" s="263">
        <v>6951</v>
      </c>
      <c r="DG24" s="263">
        <v>22</v>
      </c>
      <c r="DH24" s="263">
        <v>0</v>
      </c>
      <c r="DI24" s="263">
        <v>871</v>
      </c>
      <c r="DJ24" s="263">
        <v>6222</v>
      </c>
      <c r="DK24" s="263">
        <v>168</v>
      </c>
      <c r="DL24" s="263">
        <v>79</v>
      </c>
      <c r="DM24" s="262">
        <v>15046</v>
      </c>
      <c r="DN24" s="264">
        <v>69777</v>
      </c>
      <c r="DO24" s="263">
        <v>1742</v>
      </c>
      <c r="DP24" s="263">
        <v>8003</v>
      </c>
      <c r="DQ24" s="263">
        <v>9745</v>
      </c>
      <c r="DR24" s="264">
        <v>24791</v>
      </c>
      <c r="DS24" s="264">
        <v>79522</v>
      </c>
      <c r="DT24" s="263">
        <v>-12907</v>
      </c>
      <c r="DU24" s="263">
        <v>-29988</v>
      </c>
      <c r="DV24" s="263">
        <v>-675</v>
      </c>
      <c r="DW24" s="263">
        <v>-43570</v>
      </c>
      <c r="DX24" s="264">
        <v>-18779</v>
      </c>
      <c r="DY24" s="264">
        <v>35952</v>
      </c>
    </row>
    <row r="25" spans="1:129" s="265" customFormat="1" ht="9.5" x14ac:dyDescent="0.2">
      <c r="A25" s="250" t="s">
        <v>32</v>
      </c>
      <c r="B25" s="261" t="s">
        <v>805</v>
      </c>
      <c r="C25" s="261"/>
      <c r="D25" s="262">
        <v>5</v>
      </c>
      <c r="E25" s="263">
        <v>17</v>
      </c>
      <c r="F25" s="263">
        <v>0</v>
      </c>
      <c r="G25" s="263">
        <v>17</v>
      </c>
      <c r="H25" s="263">
        <v>0</v>
      </c>
      <c r="I25" s="263">
        <v>21</v>
      </c>
      <c r="J25" s="263">
        <v>0</v>
      </c>
      <c r="K25" s="263">
        <v>0</v>
      </c>
      <c r="L25" s="263">
        <v>47</v>
      </c>
      <c r="M25" s="263">
        <v>133</v>
      </c>
      <c r="N25" s="263">
        <v>0</v>
      </c>
      <c r="O25" s="263">
        <v>160</v>
      </c>
      <c r="P25" s="263">
        <v>40</v>
      </c>
      <c r="Q25" s="263">
        <v>5</v>
      </c>
      <c r="R25" s="263">
        <v>2</v>
      </c>
      <c r="S25" s="263">
        <v>102</v>
      </c>
      <c r="T25" s="263">
        <v>864</v>
      </c>
      <c r="U25" s="263">
        <v>659</v>
      </c>
      <c r="V25" s="263">
        <v>114867</v>
      </c>
      <c r="W25" s="263">
        <v>21533</v>
      </c>
      <c r="X25" s="263">
        <v>12682</v>
      </c>
      <c r="Y25" s="263">
        <v>0</v>
      </c>
      <c r="Z25" s="263">
        <v>8</v>
      </c>
      <c r="AA25" s="263">
        <v>0</v>
      </c>
      <c r="AB25" s="263">
        <v>203</v>
      </c>
      <c r="AC25" s="263">
        <v>19</v>
      </c>
      <c r="AD25" s="263">
        <v>0</v>
      </c>
      <c r="AE25" s="263">
        <v>354</v>
      </c>
      <c r="AF25" s="263">
        <v>29</v>
      </c>
      <c r="AG25" s="263">
        <v>6</v>
      </c>
      <c r="AH25" s="263">
        <v>49</v>
      </c>
      <c r="AI25" s="263">
        <v>0</v>
      </c>
      <c r="AJ25" s="263">
        <v>48</v>
      </c>
      <c r="AK25" s="263">
        <v>182</v>
      </c>
      <c r="AL25" s="263">
        <v>0</v>
      </c>
      <c r="AM25" s="263">
        <v>4</v>
      </c>
      <c r="AN25" s="263">
        <v>0</v>
      </c>
      <c r="AO25" s="263">
        <v>6</v>
      </c>
      <c r="AP25" s="263">
        <v>0</v>
      </c>
      <c r="AQ25" s="263">
        <v>2</v>
      </c>
      <c r="AR25" s="263">
        <v>19</v>
      </c>
      <c r="AS25" s="263">
        <v>43</v>
      </c>
      <c r="AT25" s="263">
        <v>43</v>
      </c>
      <c r="AU25" s="263">
        <v>16</v>
      </c>
      <c r="AV25" s="263">
        <v>5</v>
      </c>
      <c r="AW25" s="263">
        <v>73</v>
      </c>
      <c r="AX25" s="263">
        <v>358</v>
      </c>
      <c r="AY25" s="263">
        <v>764</v>
      </c>
      <c r="AZ25" s="263">
        <v>5</v>
      </c>
      <c r="BA25" s="263">
        <v>1</v>
      </c>
      <c r="BB25" s="263">
        <v>0</v>
      </c>
      <c r="BC25" s="263">
        <v>91</v>
      </c>
      <c r="BD25" s="263">
        <v>6</v>
      </c>
      <c r="BE25" s="263">
        <v>0</v>
      </c>
      <c r="BF25" s="263">
        <v>110</v>
      </c>
      <c r="BG25" s="263">
        <v>0</v>
      </c>
      <c r="BH25" s="263">
        <v>0</v>
      </c>
      <c r="BI25" s="263">
        <v>422</v>
      </c>
      <c r="BJ25" s="263">
        <v>8</v>
      </c>
      <c r="BK25" s="263">
        <v>4234</v>
      </c>
      <c r="BL25" s="263">
        <v>626</v>
      </c>
      <c r="BM25" s="263">
        <v>1</v>
      </c>
      <c r="BN25" s="263">
        <v>0</v>
      </c>
      <c r="BO25" s="263">
        <v>0</v>
      </c>
      <c r="BP25" s="263">
        <v>0</v>
      </c>
      <c r="BQ25" s="263">
        <v>0</v>
      </c>
      <c r="BR25" s="263">
        <v>31</v>
      </c>
      <c r="BS25" s="263">
        <v>-2096</v>
      </c>
      <c r="BT25" s="263">
        <v>449</v>
      </c>
      <c r="BU25" s="263">
        <v>0</v>
      </c>
      <c r="BV25" s="263">
        <v>0</v>
      </c>
      <c r="BW25" s="263">
        <v>262</v>
      </c>
      <c r="BX25" s="263">
        <v>0</v>
      </c>
      <c r="BY25" s="263">
        <v>202</v>
      </c>
      <c r="BZ25" s="263">
        <v>15</v>
      </c>
      <c r="CA25" s="263">
        <v>31</v>
      </c>
      <c r="CB25" s="263">
        <v>90</v>
      </c>
      <c r="CC25" s="263">
        <v>804</v>
      </c>
      <c r="CD25" s="263">
        <v>513</v>
      </c>
      <c r="CE25" s="263">
        <v>0</v>
      </c>
      <c r="CF25" s="263">
        <v>99</v>
      </c>
      <c r="CG25" s="263">
        <v>0</v>
      </c>
      <c r="CH25" s="263">
        <v>2274</v>
      </c>
      <c r="CI25" s="263">
        <v>6</v>
      </c>
      <c r="CJ25" s="263">
        <v>17504</v>
      </c>
      <c r="CK25" s="263">
        <v>447</v>
      </c>
      <c r="CL25" s="263">
        <v>2741</v>
      </c>
      <c r="CM25" s="263">
        <v>562</v>
      </c>
      <c r="CN25" s="263">
        <v>0</v>
      </c>
      <c r="CO25" s="263">
        <v>141</v>
      </c>
      <c r="CP25" s="263">
        <v>366</v>
      </c>
      <c r="CQ25" s="263">
        <v>369</v>
      </c>
      <c r="CR25" s="263">
        <v>639</v>
      </c>
      <c r="CS25" s="263">
        <v>0</v>
      </c>
      <c r="CT25" s="263">
        <v>0</v>
      </c>
      <c r="CU25" s="263">
        <v>100</v>
      </c>
      <c r="CV25" s="263">
        <v>3560</v>
      </c>
      <c r="CW25" s="263">
        <v>189</v>
      </c>
      <c r="CX25" s="263">
        <v>0</v>
      </c>
      <c r="CY25" s="263">
        <v>155</v>
      </c>
      <c r="CZ25" s="263">
        <v>189</v>
      </c>
      <c r="DA25" s="263">
        <v>19</v>
      </c>
      <c r="DB25" s="263">
        <v>5973</v>
      </c>
      <c r="DC25" s="263">
        <v>256</v>
      </c>
      <c r="DD25" s="264">
        <v>194779</v>
      </c>
      <c r="DE25" s="263">
        <v>-1262</v>
      </c>
      <c r="DF25" s="263">
        <v>-4589</v>
      </c>
      <c r="DG25" s="263">
        <v>0</v>
      </c>
      <c r="DH25" s="263">
        <v>0</v>
      </c>
      <c r="DI25" s="263">
        <v>0</v>
      </c>
      <c r="DJ25" s="263">
        <v>0</v>
      </c>
      <c r="DK25" s="263">
        <v>-380</v>
      </c>
      <c r="DL25" s="263">
        <v>531</v>
      </c>
      <c r="DM25" s="262">
        <v>-5700</v>
      </c>
      <c r="DN25" s="264">
        <v>189079</v>
      </c>
      <c r="DO25" s="263">
        <v>14829</v>
      </c>
      <c r="DP25" s="263">
        <v>285456</v>
      </c>
      <c r="DQ25" s="263">
        <v>300285</v>
      </c>
      <c r="DR25" s="264">
        <v>294585</v>
      </c>
      <c r="DS25" s="264">
        <v>489364</v>
      </c>
      <c r="DT25" s="263">
        <v>-16625</v>
      </c>
      <c r="DU25" s="263">
        <v>-49411</v>
      </c>
      <c r="DV25" s="263">
        <v>-832</v>
      </c>
      <c r="DW25" s="263">
        <v>-66868</v>
      </c>
      <c r="DX25" s="264">
        <v>227717</v>
      </c>
      <c r="DY25" s="264">
        <v>422496</v>
      </c>
    </row>
    <row r="26" spans="1:129" s="265" customFormat="1" ht="9.5" x14ac:dyDescent="0.2">
      <c r="A26" s="250" t="s">
        <v>33</v>
      </c>
      <c r="B26" s="261" t="s">
        <v>37</v>
      </c>
      <c r="C26" s="261"/>
      <c r="D26" s="262">
        <v>10167</v>
      </c>
      <c r="E26" s="263">
        <v>241</v>
      </c>
      <c r="F26" s="263">
        <v>935</v>
      </c>
      <c r="G26" s="263">
        <v>2982</v>
      </c>
      <c r="H26" s="263">
        <v>242</v>
      </c>
      <c r="I26" s="263">
        <v>135</v>
      </c>
      <c r="J26" s="263">
        <v>0</v>
      </c>
      <c r="K26" s="263">
        <v>0</v>
      </c>
      <c r="L26" s="263">
        <v>8149</v>
      </c>
      <c r="M26" s="263">
        <v>5700</v>
      </c>
      <c r="N26" s="263">
        <v>163</v>
      </c>
      <c r="O26" s="263">
        <v>6357</v>
      </c>
      <c r="P26" s="263">
        <v>3320</v>
      </c>
      <c r="Q26" s="263">
        <v>110</v>
      </c>
      <c r="R26" s="263">
        <v>11</v>
      </c>
      <c r="S26" s="263">
        <v>94</v>
      </c>
      <c r="T26" s="263">
        <v>42</v>
      </c>
      <c r="U26" s="263">
        <v>438</v>
      </c>
      <c r="V26" s="263">
        <v>632</v>
      </c>
      <c r="W26" s="263">
        <v>213</v>
      </c>
      <c r="X26" s="263">
        <v>93</v>
      </c>
      <c r="Y26" s="263">
        <v>181</v>
      </c>
      <c r="Z26" s="263">
        <v>26</v>
      </c>
      <c r="AA26" s="263">
        <v>14</v>
      </c>
      <c r="AB26" s="263">
        <v>953</v>
      </c>
      <c r="AC26" s="263">
        <v>523</v>
      </c>
      <c r="AD26" s="263">
        <v>2</v>
      </c>
      <c r="AE26" s="263">
        <v>151</v>
      </c>
      <c r="AF26" s="263">
        <v>8</v>
      </c>
      <c r="AG26" s="263">
        <v>26</v>
      </c>
      <c r="AH26" s="263">
        <v>55</v>
      </c>
      <c r="AI26" s="263">
        <v>338</v>
      </c>
      <c r="AJ26" s="263">
        <v>60</v>
      </c>
      <c r="AK26" s="263">
        <v>160</v>
      </c>
      <c r="AL26" s="263">
        <v>0</v>
      </c>
      <c r="AM26" s="263">
        <v>0</v>
      </c>
      <c r="AN26" s="263">
        <v>0</v>
      </c>
      <c r="AO26" s="263">
        <v>10</v>
      </c>
      <c r="AP26" s="263">
        <v>0</v>
      </c>
      <c r="AQ26" s="263">
        <v>3</v>
      </c>
      <c r="AR26" s="263">
        <v>9</v>
      </c>
      <c r="AS26" s="263">
        <v>198</v>
      </c>
      <c r="AT26" s="263">
        <v>20</v>
      </c>
      <c r="AU26" s="263">
        <v>17</v>
      </c>
      <c r="AV26" s="263">
        <v>25</v>
      </c>
      <c r="AW26" s="263">
        <v>45</v>
      </c>
      <c r="AX26" s="263">
        <v>229</v>
      </c>
      <c r="AY26" s="263">
        <v>152</v>
      </c>
      <c r="AZ26" s="263">
        <v>17</v>
      </c>
      <c r="BA26" s="263">
        <v>3</v>
      </c>
      <c r="BB26" s="263">
        <v>4</v>
      </c>
      <c r="BC26" s="263">
        <v>170</v>
      </c>
      <c r="BD26" s="263">
        <v>2</v>
      </c>
      <c r="BE26" s="263">
        <v>1</v>
      </c>
      <c r="BF26" s="263">
        <v>59</v>
      </c>
      <c r="BG26" s="263">
        <v>2</v>
      </c>
      <c r="BH26" s="263">
        <v>0</v>
      </c>
      <c r="BI26" s="263">
        <v>181</v>
      </c>
      <c r="BJ26" s="263">
        <v>46</v>
      </c>
      <c r="BK26" s="263">
        <v>15</v>
      </c>
      <c r="BL26" s="263">
        <v>418</v>
      </c>
      <c r="BM26" s="263">
        <v>1</v>
      </c>
      <c r="BN26" s="263">
        <v>0</v>
      </c>
      <c r="BO26" s="263">
        <v>0</v>
      </c>
      <c r="BP26" s="263">
        <v>0</v>
      </c>
      <c r="BQ26" s="263">
        <v>60</v>
      </c>
      <c r="BR26" s="263">
        <v>102</v>
      </c>
      <c r="BS26" s="263">
        <v>26920</v>
      </c>
      <c r="BT26" s="263">
        <v>1349</v>
      </c>
      <c r="BU26" s="263">
        <v>18</v>
      </c>
      <c r="BV26" s="263">
        <v>0</v>
      </c>
      <c r="BW26" s="263">
        <v>0</v>
      </c>
      <c r="BX26" s="263">
        <v>38</v>
      </c>
      <c r="BY26" s="263">
        <v>342</v>
      </c>
      <c r="BZ26" s="263">
        <v>234</v>
      </c>
      <c r="CA26" s="263">
        <v>141</v>
      </c>
      <c r="CB26" s="263">
        <v>5</v>
      </c>
      <c r="CC26" s="263">
        <v>719</v>
      </c>
      <c r="CD26" s="263">
        <v>726</v>
      </c>
      <c r="CE26" s="263">
        <v>25</v>
      </c>
      <c r="CF26" s="263">
        <v>182</v>
      </c>
      <c r="CG26" s="263">
        <v>40</v>
      </c>
      <c r="CH26" s="263">
        <v>413</v>
      </c>
      <c r="CI26" s="263">
        <v>8</v>
      </c>
      <c r="CJ26" s="263">
        <v>95</v>
      </c>
      <c r="CK26" s="263">
        <v>377</v>
      </c>
      <c r="CL26" s="263">
        <v>898</v>
      </c>
      <c r="CM26" s="263">
        <v>697</v>
      </c>
      <c r="CN26" s="263">
        <v>1796</v>
      </c>
      <c r="CO26" s="263">
        <v>124</v>
      </c>
      <c r="CP26" s="263">
        <v>1618</v>
      </c>
      <c r="CQ26" s="263">
        <v>1947</v>
      </c>
      <c r="CR26" s="263">
        <v>497</v>
      </c>
      <c r="CS26" s="263">
        <v>2</v>
      </c>
      <c r="CT26" s="263">
        <v>33</v>
      </c>
      <c r="CU26" s="263">
        <v>1</v>
      </c>
      <c r="CV26" s="263">
        <v>2450</v>
      </c>
      <c r="CW26" s="263">
        <v>182</v>
      </c>
      <c r="CX26" s="263">
        <v>2126</v>
      </c>
      <c r="CY26" s="263">
        <v>113</v>
      </c>
      <c r="CZ26" s="263">
        <v>208</v>
      </c>
      <c r="DA26" s="263">
        <v>342</v>
      </c>
      <c r="DB26" s="263">
        <v>14386</v>
      </c>
      <c r="DC26" s="263">
        <v>148</v>
      </c>
      <c r="DD26" s="264">
        <v>103510</v>
      </c>
      <c r="DE26" s="263">
        <v>2781</v>
      </c>
      <c r="DF26" s="263">
        <v>10997</v>
      </c>
      <c r="DG26" s="263">
        <v>0</v>
      </c>
      <c r="DH26" s="263">
        <v>0</v>
      </c>
      <c r="DI26" s="263">
        <v>0</v>
      </c>
      <c r="DJ26" s="263">
        <v>0</v>
      </c>
      <c r="DK26" s="263">
        <v>-549</v>
      </c>
      <c r="DL26" s="263">
        <v>25</v>
      </c>
      <c r="DM26" s="262">
        <v>13254</v>
      </c>
      <c r="DN26" s="264">
        <v>116764</v>
      </c>
      <c r="DO26" s="263">
        <v>638</v>
      </c>
      <c r="DP26" s="263">
        <v>4384</v>
      </c>
      <c r="DQ26" s="263">
        <v>5022</v>
      </c>
      <c r="DR26" s="264">
        <v>18276</v>
      </c>
      <c r="DS26" s="264">
        <v>121786</v>
      </c>
      <c r="DT26" s="263">
        <v>-3246</v>
      </c>
      <c r="DU26" s="263">
        <v>-58542</v>
      </c>
      <c r="DV26" s="263">
        <v>-163</v>
      </c>
      <c r="DW26" s="263">
        <v>-61951</v>
      </c>
      <c r="DX26" s="264">
        <v>-43675</v>
      </c>
      <c r="DY26" s="264">
        <v>59835</v>
      </c>
    </row>
    <row r="27" spans="1:129" s="265" customFormat="1" ht="9.5" x14ac:dyDescent="0.2">
      <c r="A27" s="266" t="s">
        <v>35</v>
      </c>
      <c r="B27" s="267" t="s">
        <v>39</v>
      </c>
      <c r="C27" s="267"/>
      <c r="D27" s="268">
        <v>0</v>
      </c>
      <c r="E27" s="269">
        <v>24</v>
      </c>
      <c r="F27" s="269">
        <v>0</v>
      </c>
      <c r="G27" s="269">
        <v>9</v>
      </c>
      <c r="H27" s="269">
        <v>2</v>
      </c>
      <c r="I27" s="269">
        <v>84</v>
      </c>
      <c r="J27" s="269">
        <v>14</v>
      </c>
      <c r="K27" s="269">
        <v>36</v>
      </c>
      <c r="L27" s="269">
        <v>3284</v>
      </c>
      <c r="M27" s="269">
        <v>2333</v>
      </c>
      <c r="N27" s="269">
        <v>436</v>
      </c>
      <c r="O27" s="269">
        <v>4683</v>
      </c>
      <c r="P27" s="269">
        <v>171</v>
      </c>
      <c r="Q27" s="269">
        <v>6</v>
      </c>
      <c r="R27" s="269">
        <v>0</v>
      </c>
      <c r="S27" s="269">
        <v>97</v>
      </c>
      <c r="T27" s="269">
        <v>76</v>
      </c>
      <c r="U27" s="269">
        <v>157</v>
      </c>
      <c r="V27" s="269">
        <v>77</v>
      </c>
      <c r="W27" s="269">
        <v>506</v>
      </c>
      <c r="X27" s="269">
        <v>4867</v>
      </c>
      <c r="Y27" s="269">
        <v>19</v>
      </c>
      <c r="Z27" s="269">
        <v>2</v>
      </c>
      <c r="AA27" s="269">
        <v>3</v>
      </c>
      <c r="AB27" s="269">
        <v>131</v>
      </c>
      <c r="AC27" s="269">
        <v>134</v>
      </c>
      <c r="AD27" s="269">
        <v>21</v>
      </c>
      <c r="AE27" s="269">
        <v>17</v>
      </c>
      <c r="AF27" s="269">
        <v>6</v>
      </c>
      <c r="AG27" s="269">
        <v>4</v>
      </c>
      <c r="AH27" s="269">
        <v>28</v>
      </c>
      <c r="AI27" s="269">
        <v>8</v>
      </c>
      <c r="AJ27" s="269">
        <v>5</v>
      </c>
      <c r="AK27" s="269">
        <v>2</v>
      </c>
      <c r="AL27" s="269">
        <v>4</v>
      </c>
      <c r="AM27" s="269">
        <v>4</v>
      </c>
      <c r="AN27" s="269">
        <v>9</v>
      </c>
      <c r="AO27" s="269">
        <v>1</v>
      </c>
      <c r="AP27" s="269">
        <v>2</v>
      </c>
      <c r="AQ27" s="269">
        <v>42</v>
      </c>
      <c r="AR27" s="269">
        <v>31</v>
      </c>
      <c r="AS27" s="269">
        <v>162</v>
      </c>
      <c r="AT27" s="269">
        <v>31</v>
      </c>
      <c r="AU27" s="269">
        <v>106</v>
      </c>
      <c r="AV27" s="269">
        <v>17</v>
      </c>
      <c r="AW27" s="269">
        <v>253</v>
      </c>
      <c r="AX27" s="269">
        <v>136</v>
      </c>
      <c r="AY27" s="269">
        <v>66</v>
      </c>
      <c r="AZ27" s="269">
        <v>30</v>
      </c>
      <c r="BA27" s="269">
        <v>5</v>
      </c>
      <c r="BB27" s="269">
        <v>0</v>
      </c>
      <c r="BC27" s="269">
        <v>269</v>
      </c>
      <c r="BD27" s="269">
        <v>7</v>
      </c>
      <c r="BE27" s="269">
        <v>20</v>
      </c>
      <c r="BF27" s="269">
        <v>64</v>
      </c>
      <c r="BG27" s="269">
        <v>42</v>
      </c>
      <c r="BH27" s="269">
        <v>100</v>
      </c>
      <c r="BI27" s="269">
        <v>199</v>
      </c>
      <c r="BJ27" s="269">
        <v>87</v>
      </c>
      <c r="BK27" s="269">
        <v>436</v>
      </c>
      <c r="BL27" s="269">
        <v>169</v>
      </c>
      <c r="BM27" s="269">
        <v>387</v>
      </c>
      <c r="BN27" s="269">
        <v>83</v>
      </c>
      <c r="BO27" s="269">
        <v>1901</v>
      </c>
      <c r="BP27" s="269">
        <v>258</v>
      </c>
      <c r="BQ27" s="269">
        <v>494</v>
      </c>
      <c r="BR27" s="269">
        <v>540</v>
      </c>
      <c r="BS27" s="269">
        <v>21840</v>
      </c>
      <c r="BT27" s="269">
        <v>15600</v>
      </c>
      <c r="BU27" s="269">
        <v>135</v>
      </c>
      <c r="BV27" s="269">
        <v>17</v>
      </c>
      <c r="BW27" s="269">
        <v>0</v>
      </c>
      <c r="BX27" s="269">
        <v>223</v>
      </c>
      <c r="BY27" s="269">
        <v>1185</v>
      </c>
      <c r="BZ27" s="269">
        <v>269</v>
      </c>
      <c r="CA27" s="269">
        <v>161</v>
      </c>
      <c r="CB27" s="269">
        <v>67</v>
      </c>
      <c r="CC27" s="269">
        <v>145</v>
      </c>
      <c r="CD27" s="269">
        <v>1316</v>
      </c>
      <c r="CE27" s="269">
        <v>497</v>
      </c>
      <c r="CF27" s="269">
        <v>4653</v>
      </c>
      <c r="CG27" s="269">
        <v>268</v>
      </c>
      <c r="CH27" s="269">
        <v>1977</v>
      </c>
      <c r="CI27" s="269">
        <v>165</v>
      </c>
      <c r="CJ27" s="269">
        <v>12424</v>
      </c>
      <c r="CK27" s="269">
        <v>14452</v>
      </c>
      <c r="CL27" s="269">
        <v>7975</v>
      </c>
      <c r="CM27" s="269">
        <v>2759</v>
      </c>
      <c r="CN27" s="269">
        <v>4305</v>
      </c>
      <c r="CO27" s="269">
        <v>231</v>
      </c>
      <c r="CP27" s="269">
        <v>3050</v>
      </c>
      <c r="CQ27" s="269">
        <v>525</v>
      </c>
      <c r="CR27" s="269">
        <v>7219</v>
      </c>
      <c r="CS27" s="269">
        <v>367</v>
      </c>
      <c r="CT27" s="269">
        <v>2958</v>
      </c>
      <c r="CU27" s="269">
        <v>503</v>
      </c>
      <c r="CV27" s="269">
        <v>4690</v>
      </c>
      <c r="CW27" s="269">
        <v>128</v>
      </c>
      <c r="CX27" s="269">
        <v>358</v>
      </c>
      <c r="CY27" s="269">
        <v>477</v>
      </c>
      <c r="CZ27" s="269">
        <v>4207</v>
      </c>
      <c r="DA27" s="269">
        <v>1014</v>
      </c>
      <c r="DB27" s="269">
        <v>0</v>
      </c>
      <c r="DC27" s="269">
        <v>17</v>
      </c>
      <c r="DD27" s="270">
        <v>139374</v>
      </c>
      <c r="DE27" s="269">
        <v>696</v>
      </c>
      <c r="DF27" s="269">
        <v>2495</v>
      </c>
      <c r="DG27" s="269">
        <v>0</v>
      </c>
      <c r="DH27" s="269">
        <v>0</v>
      </c>
      <c r="DI27" s="269">
        <v>0</v>
      </c>
      <c r="DJ27" s="269">
        <v>0</v>
      </c>
      <c r="DK27" s="269">
        <v>204</v>
      </c>
      <c r="DL27" s="269">
        <v>1</v>
      </c>
      <c r="DM27" s="268">
        <v>3396</v>
      </c>
      <c r="DN27" s="270">
        <v>142770</v>
      </c>
      <c r="DO27" s="269">
        <v>27</v>
      </c>
      <c r="DP27" s="269">
        <v>6591</v>
      </c>
      <c r="DQ27" s="269">
        <v>6618</v>
      </c>
      <c r="DR27" s="270">
        <v>10014</v>
      </c>
      <c r="DS27" s="270">
        <v>149388</v>
      </c>
      <c r="DT27" s="269">
        <v>-1712</v>
      </c>
      <c r="DU27" s="269">
        <v>-46521</v>
      </c>
      <c r="DV27" s="269">
        <v>-86</v>
      </c>
      <c r="DW27" s="269">
        <v>-48319</v>
      </c>
      <c r="DX27" s="270">
        <v>-38305</v>
      </c>
      <c r="DY27" s="270">
        <v>101069</v>
      </c>
    </row>
    <row r="28" spans="1:129" s="265" customFormat="1" ht="9.5" x14ac:dyDescent="0.2">
      <c r="A28" s="250" t="s">
        <v>36</v>
      </c>
      <c r="B28" s="261" t="s">
        <v>41</v>
      </c>
      <c r="C28" s="261"/>
      <c r="D28" s="262">
        <v>34129</v>
      </c>
      <c r="E28" s="263">
        <v>9265</v>
      </c>
      <c r="F28" s="263">
        <v>0</v>
      </c>
      <c r="G28" s="263">
        <v>21</v>
      </c>
      <c r="H28" s="263">
        <v>8</v>
      </c>
      <c r="I28" s="263">
        <v>0</v>
      </c>
      <c r="J28" s="263">
        <v>0</v>
      </c>
      <c r="K28" s="263">
        <v>0</v>
      </c>
      <c r="L28" s="263">
        <v>0</v>
      </c>
      <c r="M28" s="263">
        <v>14</v>
      </c>
      <c r="N28" s="263">
        <v>0</v>
      </c>
      <c r="O28" s="263">
        <v>0</v>
      </c>
      <c r="P28" s="263">
        <v>13</v>
      </c>
      <c r="Q28" s="263">
        <v>0</v>
      </c>
      <c r="R28" s="263">
        <v>0</v>
      </c>
      <c r="S28" s="263">
        <v>0</v>
      </c>
      <c r="T28" s="263">
        <v>0</v>
      </c>
      <c r="U28" s="263">
        <v>0</v>
      </c>
      <c r="V28" s="263">
        <v>2</v>
      </c>
      <c r="W28" s="263">
        <v>0</v>
      </c>
      <c r="X28" s="263">
        <v>0</v>
      </c>
      <c r="Y28" s="263">
        <v>9999</v>
      </c>
      <c r="Z28" s="263">
        <v>91</v>
      </c>
      <c r="AA28" s="263">
        <v>38</v>
      </c>
      <c r="AB28" s="263">
        <v>50</v>
      </c>
      <c r="AC28" s="263">
        <v>54</v>
      </c>
      <c r="AD28" s="263">
        <v>-49</v>
      </c>
      <c r="AE28" s="263">
        <v>0</v>
      </c>
      <c r="AF28" s="263">
        <v>1</v>
      </c>
      <c r="AG28" s="263">
        <v>0</v>
      </c>
      <c r="AH28" s="263">
        <v>0</v>
      </c>
      <c r="AI28" s="263">
        <v>0</v>
      </c>
      <c r="AJ28" s="263">
        <v>0</v>
      </c>
      <c r="AK28" s="263">
        <v>1</v>
      </c>
      <c r="AL28" s="263">
        <v>-294</v>
      </c>
      <c r="AM28" s="263">
        <v>6</v>
      </c>
      <c r="AN28" s="263">
        <v>0</v>
      </c>
      <c r="AO28" s="263">
        <v>0</v>
      </c>
      <c r="AP28" s="263">
        <v>0</v>
      </c>
      <c r="AQ28" s="263">
        <v>0</v>
      </c>
      <c r="AR28" s="263">
        <v>0</v>
      </c>
      <c r="AS28" s="263">
        <v>0</v>
      </c>
      <c r="AT28" s="263">
        <v>0</v>
      </c>
      <c r="AU28" s="263">
        <v>0</v>
      </c>
      <c r="AV28" s="263">
        <v>0</v>
      </c>
      <c r="AW28" s="263">
        <v>0</v>
      </c>
      <c r="AX28" s="263">
        <v>0</v>
      </c>
      <c r="AY28" s="263">
        <v>0</v>
      </c>
      <c r="AZ28" s="263">
        <v>0</v>
      </c>
      <c r="BA28" s="263">
        <v>0</v>
      </c>
      <c r="BB28" s="263">
        <v>0</v>
      </c>
      <c r="BC28" s="263">
        <v>0</v>
      </c>
      <c r="BD28" s="263">
        <v>0</v>
      </c>
      <c r="BE28" s="263">
        <v>0</v>
      </c>
      <c r="BF28" s="263">
        <v>0</v>
      </c>
      <c r="BG28" s="263">
        <v>0</v>
      </c>
      <c r="BH28" s="263">
        <v>0</v>
      </c>
      <c r="BI28" s="263">
        <v>1</v>
      </c>
      <c r="BJ28" s="263">
        <v>0</v>
      </c>
      <c r="BK28" s="263">
        <v>0</v>
      </c>
      <c r="BL28" s="263">
        <v>0</v>
      </c>
      <c r="BM28" s="263">
        <v>292</v>
      </c>
      <c r="BN28" s="263">
        <v>45</v>
      </c>
      <c r="BO28" s="263">
        <v>48</v>
      </c>
      <c r="BP28" s="263">
        <v>4</v>
      </c>
      <c r="BQ28" s="263">
        <v>0</v>
      </c>
      <c r="BR28" s="263">
        <v>0</v>
      </c>
      <c r="BS28" s="263">
        <v>0</v>
      </c>
      <c r="BT28" s="263">
        <v>0</v>
      </c>
      <c r="BU28" s="263">
        <v>2</v>
      </c>
      <c r="BV28" s="263">
        <v>0</v>
      </c>
      <c r="BW28" s="263">
        <v>0</v>
      </c>
      <c r="BX28" s="263">
        <v>0</v>
      </c>
      <c r="BY28" s="263">
        <v>0</v>
      </c>
      <c r="BZ28" s="263">
        <v>0</v>
      </c>
      <c r="CA28" s="263">
        <v>0</v>
      </c>
      <c r="CB28" s="263">
        <v>0</v>
      </c>
      <c r="CC28" s="263">
        <v>1</v>
      </c>
      <c r="CD28" s="263">
        <v>0</v>
      </c>
      <c r="CE28" s="263">
        <v>0</v>
      </c>
      <c r="CF28" s="263">
        <v>0</v>
      </c>
      <c r="CG28" s="263">
        <v>0</v>
      </c>
      <c r="CH28" s="263">
        <v>0</v>
      </c>
      <c r="CI28" s="263">
        <v>0</v>
      </c>
      <c r="CJ28" s="263">
        <v>0</v>
      </c>
      <c r="CK28" s="263">
        <v>6</v>
      </c>
      <c r="CL28" s="263">
        <v>0</v>
      </c>
      <c r="CM28" s="263">
        <v>0</v>
      </c>
      <c r="CN28" s="263">
        <v>0</v>
      </c>
      <c r="CO28" s="263">
        <v>0</v>
      </c>
      <c r="CP28" s="263">
        <v>0</v>
      </c>
      <c r="CQ28" s="263">
        <v>0</v>
      </c>
      <c r="CR28" s="263">
        <v>0</v>
      </c>
      <c r="CS28" s="263">
        <v>0</v>
      </c>
      <c r="CT28" s="263">
        <v>0</v>
      </c>
      <c r="CU28" s="263">
        <v>0</v>
      </c>
      <c r="CV28" s="263">
        <v>0</v>
      </c>
      <c r="CW28" s="263">
        <v>0</v>
      </c>
      <c r="CX28" s="263">
        <v>0</v>
      </c>
      <c r="CY28" s="263">
        <v>0</v>
      </c>
      <c r="CZ28" s="263">
        <v>59</v>
      </c>
      <c r="DA28" s="263">
        <v>101</v>
      </c>
      <c r="DB28" s="263">
        <v>0</v>
      </c>
      <c r="DC28" s="263">
        <v>48</v>
      </c>
      <c r="DD28" s="264">
        <v>53956</v>
      </c>
      <c r="DE28" s="263">
        <v>0</v>
      </c>
      <c r="DF28" s="263">
        <v>321</v>
      </c>
      <c r="DG28" s="263">
        <v>0</v>
      </c>
      <c r="DH28" s="263">
        <v>0</v>
      </c>
      <c r="DI28" s="263">
        <v>0</v>
      </c>
      <c r="DJ28" s="263">
        <v>0</v>
      </c>
      <c r="DK28" s="263">
        <v>-410</v>
      </c>
      <c r="DL28" s="263">
        <v>0</v>
      </c>
      <c r="DM28" s="262">
        <v>-89</v>
      </c>
      <c r="DN28" s="264">
        <v>53867</v>
      </c>
      <c r="DO28" s="263">
        <v>6</v>
      </c>
      <c r="DP28" s="263">
        <v>20725</v>
      </c>
      <c r="DQ28" s="263">
        <v>20731</v>
      </c>
      <c r="DR28" s="264">
        <v>20642</v>
      </c>
      <c r="DS28" s="264">
        <v>74598</v>
      </c>
      <c r="DT28" s="263">
        <v>-16926</v>
      </c>
      <c r="DU28" s="263">
        <v>-19051</v>
      </c>
      <c r="DV28" s="263">
        <v>-859</v>
      </c>
      <c r="DW28" s="263">
        <v>-36836</v>
      </c>
      <c r="DX28" s="264">
        <v>-16194</v>
      </c>
      <c r="DY28" s="264">
        <v>37762</v>
      </c>
    </row>
    <row r="29" spans="1:129" s="265" customFormat="1" ht="9.5" x14ac:dyDescent="0.2">
      <c r="A29" s="250" t="s">
        <v>38</v>
      </c>
      <c r="B29" s="261" t="s">
        <v>43</v>
      </c>
      <c r="C29" s="261"/>
      <c r="D29" s="262">
        <v>732</v>
      </c>
      <c r="E29" s="263">
        <v>639</v>
      </c>
      <c r="F29" s="263">
        <v>492</v>
      </c>
      <c r="G29" s="263">
        <v>57</v>
      </c>
      <c r="H29" s="263">
        <v>6</v>
      </c>
      <c r="I29" s="263">
        <v>177</v>
      </c>
      <c r="J29" s="263">
        <v>5</v>
      </c>
      <c r="K29" s="263">
        <v>0</v>
      </c>
      <c r="L29" s="263">
        <v>1047</v>
      </c>
      <c r="M29" s="263">
        <v>1273</v>
      </c>
      <c r="N29" s="263">
        <v>0</v>
      </c>
      <c r="O29" s="263">
        <v>2990</v>
      </c>
      <c r="P29" s="263">
        <v>523</v>
      </c>
      <c r="Q29" s="263">
        <v>94</v>
      </c>
      <c r="R29" s="263">
        <v>30</v>
      </c>
      <c r="S29" s="263">
        <v>13</v>
      </c>
      <c r="T29" s="263">
        <v>13</v>
      </c>
      <c r="U29" s="263">
        <v>5</v>
      </c>
      <c r="V29" s="263">
        <v>6679</v>
      </c>
      <c r="W29" s="263">
        <v>52</v>
      </c>
      <c r="X29" s="263">
        <v>1</v>
      </c>
      <c r="Y29" s="263">
        <v>4236</v>
      </c>
      <c r="Z29" s="263">
        <v>3575</v>
      </c>
      <c r="AA29" s="263">
        <v>752</v>
      </c>
      <c r="AB29" s="263">
        <v>1934</v>
      </c>
      <c r="AC29" s="263">
        <v>1393</v>
      </c>
      <c r="AD29" s="263">
        <v>33</v>
      </c>
      <c r="AE29" s="263">
        <v>364</v>
      </c>
      <c r="AF29" s="263">
        <v>254</v>
      </c>
      <c r="AG29" s="263">
        <v>8</v>
      </c>
      <c r="AH29" s="263">
        <v>150</v>
      </c>
      <c r="AI29" s="263">
        <v>45</v>
      </c>
      <c r="AJ29" s="263">
        <v>47</v>
      </c>
      <c r="AK29" s="263">
        <v>53</v>
      </c>
      <c r="AL29" s="263">
        <v>1911</v>
      </c>
      <c r="AM29" s="263">
        <v>189</v>
      </c>
      <c r="AN29" s="263">
        <v>55</v>
      </c>
      <c r="AO29" s="263">
        <v>4</v>
      </c>
      <c r="AP29" s="263">
        <v>62</v>
      </c>
      <c r="AQ29" s="263">
        <v>5</v>
      </c>
      <c r="AR29" s="263">
        <v>567</v>
      </c>
      <c r="AS29" s="263">
        <v>60</v>
      </c>
      <c r="AT29" s="263">
        <v>35</v>
      </c>
      <c r="AU29" s="263">
        <v>51</v>
      </c>
      <c r="AV29" s="263">
        <v>4</v>
      </c>
      <c r="AW29" s="263">
        <v>391</v>
      </c>
      <c r="AX29" s="263">
        <v>181</v>
      </c>
      <c r="AY29" s="263">
        <v>87</v>
      </c>
      <c r="AZ29" s="263">
        <v>4</v>
      </c>
      <c r="BA29" s="263">
        <v>0</v>
      </c>
      <c r="BB29" s="263">
        <v>2</v>
      </c>
      <c r="BC29" s="263">
        <v>152</v>
      </c>
      <c r="BD29" s="263">
        <v>2</v>
      </c>
      <c r="BE29" s="263">
        <v>0</v>
      </c>
      <c r="BF29" s="263">
        <v>29</v>
      </c>
      <c r="BG29" s="263">
        <v>123</v>
      </c>
      <c r="BH29" s="263">
        <v>33</v>
      </c>
      <c r="BI29" s="263">
        <v>170</v>
      </c>
      <c r="BJ29" s="263">
        <v>10</v>
      </c>
      <c r="BK29" s="263">
        <v>115</v>
      </c>
      <c r="BL29" s="263">
        <v>88</v>
      </c>
      <c r="BM29" s="263">
        <v>609</v>
      </c>
      <c r="BN29" s="263">
        <v>313</v>
      </c>
      <c r="BO29" s="263">
        <v>3</v>
      </c>
      <c r="BP29" s="263">
        <v>2</v>
      </c>
      <c r="BQ29" s="263">
        <v>3235</v>
      </c>
      <c r="BR29" s="263">
        <v>1225</v>
      </c>
      <c r="BS29" s="263">
        <v>0</v>
      </c>
      <c r="BT29" s="263">
        <v>0</v>
      </c>
      <c r="BU29" s="263">
        <v>0</v>
      </c>
      <c r="BV29" s="263">
        <v>0</v>
      </c>
      <c r="BW29" s="263">
        <v>0</v>
      </c>
      <c r="BX29" s="263">
        <v>2</v>
      </c>
      <c r="BY29" s="263">
        <v>34</v>
      </c>
      <c r="BZ29" s="263">
        <v>0</v>
      </c>
      <c r="CA29" s="263">
        <v>0</v>
      </c>
      <c r="CB29" s="263">
        <v>0</v>
      </c>
      <c r="CC29" s="263">
        <v>102</v>
      </c>
      <c r="CD29" s="263">
        <v>20</v>
      </c>
      <c r="CE29" s="263">
        <v>0</v>
      </c>
      <c r="CF29" s="263">
        <v>0</v>
      </c>
      <c r="CG29" s="263">
        <v>0</v>
      </c>
      <c r="CH29" s="263">
        <v>0</v>
      </c>
      <c r="CI29" s="263">
        <v>0</v>
      </c>
      <c r="CJ29" s="263">
        <v>31</v>
      </c>
      <c r="CK29" s="263">
        <v>220</v>
      </c>
      <c r="CL29" s="263">
        <v>7</v>
      </c>
      <c r="CM29" s="263">
        <v>349</v>
      </c>
      <c r="CN29" s="263">
        <v>783</v>
      </c>
      <c r="CO29" s="263">
        <v>461</v>
      </c>
      <c r="CP29" s="263">
        <v>94</v>
      </c>
      <c r="CQ29" s="263">
        <v>98</v>
      </c>
      <c r="CR29" s="263">
        <v>0</v>
      </c>
      <c r="CS29" s="263">
        <v>0</v>
      </c>
      <c r="CT29" s="263">
        <v>17</v>
      </c>
      <c r="CU29" s="263">
        <v>266</v>
      </c>
      <c r="CV29" s="263">
        <v>0</v>
      </c>
      <c r="CW29" s="263">
        <v>20</v>
      </c>
      <c r="CX29" s="263">
        <v>138</v>
      </c>
      <c r="CY29" s="263">
        <v>495</v>
      </c>
      <c r="CZ29" s="263">
        <v>23</v>
      </c>
      <c r="DA29" s="263">
        <v>16</v>
      </c>
      <c r="DB29" s="263">
        <v>0</v>
      </c>
      <c r="DC29" s="263">
        <v>396</v>
      </c>
      <c r="DD29" s="264">
        <v>40961</v>
      </c>
      <c r="DE29" s="263">
        <v>0</v>
      </c>
      <c r="DF29" s="263">
        <v>595</v>
      </c>
      <c r="DG29" s="263">
        <v>0</v>
      </c>
      <c r="DH29" s="263">
        <v>0</v>
      </c>
      <c r="DI29" s="263">
        <v>0</v>
      </c>
      <c r="DJ29" s="263">
        <v>0</v>
      </c>
      <c r="DK29" s="263">
        <v>16</v>
      </c>
      <c r="DL29" s="263">
        <v>8</v>
      </c>
      <c r="DM29" s="262">
        <v>619</v>
      </c>
      <c r="DN29" s="264">
        <v>41580</v>
      </c>
      <c r="DO29" s="263">
        <v>267</v>
      </c>
      <c r="DP29" s="263">
        <v>2615</v>
      </c>
      <c r="DQ29" s="263">
        <v>2882</v>
      </c>
      <c r="DR29" s="264">
        <v>3501</v>
      </c>
      <c r="DS29" s="264">
        <v>44462</v>
      </c>
      <c r="DT29" s="263">
        <v>-8417</v>
      </c>
      <c r="DU29" s="263">
        <v>-11583</v>
      </c>
      <c r="DV29" s="263">
        <v>-522</v>
      </c>
      <c r="DW29" s="263">
        <v>-20522</v>
      </c>
      <c r="DX29" s="264">
        <v>-17021</v>
      </c>
      <c r="DY29" s="264">
        <v>23940</v>
      </c>
    </row>
    <row r="30" spans="1:129" s="265" customFormat="1" ht="9.5" x14ac:dyDescent="0.2">
      <c r="A30" s="250" t="s">
        <v>40</v>
      </c>
      <c r="B30" s="261" t="s">
        <v>806</v>
      </c>
      <c r="C30" s="261"/>
      <c r="D30" s="262">
        <v>0</v>
      </c>
      <c r="E30" s="263">
        <v>0</v>
      </c>
      <c r="F30" s="263">
        <v>2</v>
      </c>
      <c r="G30" s="263">
        <v>25</v>
      </c>
      <c r="H30" s="263">
        <v>4</v>
      </c>
      <c r="I30" s="263">
        <v>0</v>
      </c>
      <c r="J30" s="263">
        <v>3</v>
      </c>
      <c r="K30" s="263">
        <v>0</v>
      </c>
      <c r="L30" s="263">
        <v>2190</v>
      </c>
      <c r="M30" s="263">
        <v>1330</v>
      </c>
      <c r="N30" s="263">
        <v>0</v>
      </c>
      <c r="O30" s="263">
        <v>1253</v>
      </c>
      <c r="P30" s="263">
        <v>442</v>
      </c>
      <c r="Q30" s="263">
        <v>86</v>
      </c>
      <c r="R30" s="263">
        <v>60</v>
      </c>
      <c r="S30" s="263">
        <v>1</v>
      </c>
      <c r="T30" s="263">
        <v>99</v>
      </c>
      <c r="U30" s="263">
        <v>209</v>
      </c>
      <c r="V30" s="263">
        <v>7786</v>
      </c>
      <c r="W30" s="263">
        <v>336</v>
      </c>
      <c r="X30" s="263">
        <v>208</v>
      </c>
      <c r="Y30" s="263">
        <v>820</v>
      </c>
      <c r="Z30" s="263">
        <v>106</v>
      </c>
      <c r="AA30" s="263">
        <v>22319</v>
      </c>
      <c r="AB30" s="263">
        <v>2506</v>
      </c>
      <c r="AC30" s="263">
        <v>2930</v>
      </c>
      <c r="AD30" s="263">
        <v>450</v>
      </c>
      <c r="AE30" s="263">
        <v>12336</v>
      </c>
      <c r="AF30" s="263">
        <v>966</v>
      </c>
      <c r="AG30" s="263">
        <v>54</v>
      </c>
      <c r="AH30" s="263">
        <v>92</v>
      </c>
      <c r="AI30" s="263">
        <v>14</v>
      </c>
      <c r="AJ30" s="263">
        <v>8</v>
      </c>
      <c r="AK30" s="263">
        <v>120</v>
      </c>
      <c r="AL30" s="263">
        <v>13</v>
      </c>
      <c r="AM30" s="263">
        <v>0</v>
      </c>
      <c r="AN30" s="263">
        <v>2</v>
      </c>
      <c r="AO30" s="263">
        <v>0</v>
      </c>
      <c r="AP30" s="263">
        <v>0</v>
      </c>
      <c r="AQ30" s="263">
        <v>6</v>
      </c>
      <c r="AR30" s="263">
        <v>14</v>
      </c>
      <c r="AS30" s="263">
        <v>19</v>
      </c>
      <c r="AT30" s="263">
        <v>12</v>
      </c>
      <c r="AU30" s="263">
        <v>9</v>
      </c>
      <c r="AV30" s="263">
        <v>32</v>
      </c>
      <c r="AW30" s="263">
        <v>348</v>
      </c>
      <c r="AX30" s="263">
        <v>327</v>
      </c>
      <c r="AY30" s="263">
        <v>322</v>
      </c>
      <c r="AZ30" s="263">
        <v>27</v>
      </c>
      <c r="BA30" s="263">
        <v>3</v>
      </c>
      <c r="BB30" s="263">
        <v>5</v>
      </c>
      <c r="BC30" s="263">
        <v>166</v>
      </c>
      <c r="BD30" s="263">
        <v>2</v>
      </c>
      <c r="BE30" s="263">
        <v>2</v>
      </c>
      <c r="BF30" s="263">
        <v>786</v>
      </c>
      <c r="BG30" s="263">
        <v>64</v>
      </c>
      <c r="BH30" s="263">
        <v>0</v>
      </c>
      <c r="BI30" s="263">
        <v>83</v>
      </c>
      <c r="BJ30" s="263">
        <v>0</v>
      </c>
      <c r="BK30" s="263">
        <v>54</v>
      </c>
      <c r="BL30" s="263">
        <v>53</v>
      </c>
      <c r="BM30" s="263">
        <v>0</v>
      </c>
      <c r="BN30" s="263">
        <v>0</v>
      </c>
      <c r="BO30" s="263">
        <v>0</v>
      </c>
      <c r="BP30" s="263">
        <v>23</v>
      </c>
      <c r="BQ30" s="263">
        <v>15</v>
      </c>
      <c r="BR30" s="263">
        <v>0</v>
      </c>
      <c r="BS30" s="263">
        <v>0</v>
      </c>
      <c r="BT30" s="263">
        <v>0</v>
      </c>
      <c r="BU30" s="263">
        <v>0</v>
      </c>
      <c r="BV30" s="263">
        <v>0</v>
      </c>
      <c r="BW30" s="263">
        <v>0</v>
      </c>
      <c r="BX30" s="263">
        <v>0</v>
      </c>
      <c r="BY30" s="263">
        <v>0</v>
      </c>
      <c r="BZ30" s="263">
        <v>0</v>
      </c>
      <c r="CA30" s="263">
        <v>0</v>
      </c>
      <c r="CB30" s="263">
        <v>0</v>
      </c>
      <c r="CC30" s="263">
        <v>5</v>
      </c>
      <c r="CD30" s="263">
        <v>31</v>
      </c>
      <c r="CE30" s="263">
        <v>0</v>
      </c>
      <c r="CF30" s="263">
        <v>0</v>
      </c>
      <c r="CG30" s="263">
        <v>0</v>
      </c>
      <c r="CH30" s="263">
        <v>0</v>
      </c>
      <c r="CI30" s="263">
        <v>0</v>
      </c>
      <c r="CJ30" s="263">
        <v>65</v>
      </c>
      <c r="CK30" s="263">
        <v>7</v>
      </c>
      <c r="CL30" s="263">
        <v>356</v>
      </c>
      <c r="CM30" s="263">
        <v>383</v>
      </c>
      <c r="CN30" s="263">
        <v>1228</v>
      </c>
      <c r="CO30" s="263">
        <v>86</v>
      </c>
      <c r="CP30" s="263">
        <v>4</v>
      </c>
      <c r="CQ30" s="263">
        <v>45</v>
      </c>
      <c r="CR30" s="263">
        <v>0</v>
      </c>
      <c r="CS30" s="263">
        <v>0</v>
      </c>
      <c r="CT30" s="263">
        <v>0</v>
      </c>
      <c r="CU30" s="263">
        <v>177</v>
      </c>
      <c r="CV30" s="263">
        <v>0</v>
      </c>
      <c r="CW30" s="263">
        <v>0</v>
      </c>
      <c r="CX30" s="263">
        <v>0</v>
      </c>
      <c r="CY30" s="263">
        <v>166</v>
      </c>
      <c r="CZ30" s="263">
        <v>0</v>
      </c>
      <c r="DA30" s="263">
        <v>19</v>
      </c>
      <c r="DB30" s="263">
        <v>0</v>
      </c>
      <c r="DC30" s="263">
        <v>682</v>
      </c>
      <c r="DD30" s="264">
        <v>62396</v>
      </c>
      <c r="DE30" s="263">
        <v>0</v>
      </c>
      <c r="DF30" s="263">
        <v>6</v>
      </c>
      <c r="DG30" s="263">
        <v>0</v>
      </c>
      <c r="DH30" s="263">
        <v>0</v>
      </c>
      <c r="DI30" s="263">
        <v>0</v>
      </c>
      <c r="DJ30" s="263">
        <v>0</v>
      </c>
      <c r="DK30" s="263">
        <v>207</v>
      </c>
      <c r="DL30" s="263">
        <v>724</v>
      </c>
      <c r="DM30" s="262">
        <v>937</v>
      </c>
      <c r="DN30" s="264">
        <v>63333</v>
      </c>
      <c r="DO30" s="263">
        <v>15149</v>
      </c>
      <c r="DP30" s="263">
        <v>43946</v>
      </c>
      <c r="DQ30" s="263">
        <v>59095</v>
      </c>
      <c r="DR30" s="264">
        <v>60032</v>
      </c>
      <c r="DS30" s="264">
        <v>122428</v>
      </c>
      <c r="DT30" s="263">
        <v>-7952</v>
      </c>
      <c r="DU30" s="263">
        <v>-46060</v>
      </c>
      <c r="DV30" s="263">
        <v>-505</v>
      </c>
      <c r="DW30" s="263">
        <v>-54517</v>
      </c>
      <c r="DX30" s="264">
        <v>5515</v>
      </c>
      <c r="DY30" s="264">
        <v>67911</v>
      </c>
    </row>
    <row r="31" spans="1:129" s="265" customFormat="1" ht="9.5" x14ac:dyDescent="0.2">
      <c r="A31" s="271" t="s">
        <v>42</v>
      </c>
      <c r="B31" s="272" t="s">
        <v>48</v>
      </c>
      <c r="C31" s="272"/>
      <c r="D31" s="273">
        <v>0</v>
      </c>
      <c r="E31" s="274">
        <v>0</v>
      </c>
      <c r="F31" s="274">
        <v>3736</v>
      </c>
      <c r="G31" s="274">
        <v>2166</v>
      </c>
      <c r="H31" s="274">
        <v>0</v>
      </c>
      <c r="I31" s="274">
        <v>646</v>
      </c>
      <c r="J31" s="274">
        <v>0</v>
      </c>
      <c r="K31" s="274">
        <v>0</v>
      </c>
      <c r="L31" s="274">
        <v>21</v>
      </c>
      <c r="M31" s="274">
        <v>6</v>
      </c>
      <c r="N31" s="274">
        <v>0</v>
      </c>
      <c r="O31" s="274">
        <v>142</v>
      </c>
      <c r="P31" s="274">
        <v>0</v>
      </c>
      <c r="Q31" s="274">
        <v>130</v>
      </c>
      <c r="R31" s="274">
        <v>0</v>
      </c>
      <c r="S31" s="274">
        <v>1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2184</v>
      </c>
      <c r="AC31" s="274">
        <v>43</v>
      </c>
      <c r="AD31" s="274">
        <v>0</v>
      </c>
      <c r="AE31" s="274">
        <v>0</v>
      </c>
      <c r="AF31" s="274">
        <v>0</v>
      </c>
      <c r="AG31" s="274">
        <v>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0</v>
      </c>
      <c r="AW31" s="274">
        <v>0</v>
      </c>
      <c r="AX31" s="274">
        <v>0</v>
      </c>
      <c r="AY31" s="274">
        <v>0</v>
      </c>
      <c r="AZ31" s="274">
        <v>0</v>
      </c>
      <c r="BA31" s="274">
        <v>0</v>
      </c>
      <c r="BB31" s="274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1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7</v>
      </c>
      <c r="BR31" s="274">
        <v>1241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274">
        <v>10</v>
      </c>
      <c r="BZ31" s="274">
        <v>6</v>
      </c>
      <c r="CA31" s="274">
        <v>2</v>
      </c>
      <c r="CB31" s="274">
        <v>0</v>
      </c>
      <c r="CC31" s="274">
        <v>0</v>
      </c>
      <c r="CD31" s="274">
        <v>0</v>
      </c>
      <c r="CE31" s="274">
        <v>53</v>
      </c>
      <c r="CF31" s="274">
        <v>0</v>
      </c>
      <c r="CG31" s="274">
        <v>0</v>
      </c>
      <c r="CH31" s="274">
        <v>0</v>
      </c>
      <c r="CI31" s="274">
        <v>0</v>
      </c>
      <c r="CJ31" s="274">
        <v>0</v>
      </c>
      <c r="CK31" s="274">
        <v>1001</v>
      </c>
      <c r="CL31" s="274">
        <v>99</v>
      </c>
      <c r="CM31" s="274">
        <v>266</v>
      </c>
      <c r="CN31" s="274">
        <v>384307</v>
      </c>
      <c r="CO31" s="274">
        <v>1000</v>
      </c>
      <c r="CP31" s="274">
        <v>2632</v>
      </c>
      <c r="CQ31" s="274">
        <v>1446</v>
      </c>
      <c r="CR31" s="274">
        <v>0</v>
      </c>
      <c r="CS31" s="274">
        <v>0</v>
      </c>
      <c r="CT31" s="274">
        <v>0</v>
      </c>
      <c r="CU31" s="274">
        <v>0</v>
      </c>
      <c r="CV31" s="274">
        <v>0</v>
      </c>
      <c r="CW31" s="274">
        <v>4</v>
      </c>
      <c r="CX31" s="274">
        <v>0</v>
      </c>
      <c r="CY31" s="274">
        <v>0</v>
      </c>
      <c r="CZ31" s="274">
        <v>11</v>
      </c>
      <c r="DA31" s="274">
        <v>1</v>
      </c>
      <c r="DB31" s="274">
        <v>0</v>
      </c>
      <c r="DC31" s="274">
        <v>511</v>
      </c>
      <c r="DD31" s="275">
        <v>401673</v>
      </c>
      <c r="DE31" s="274">
        <v>3224</v>
      </c>
      <c r="DF31" s="274">
        <v>27281</v>
      </c>
      <c r="DG31" s="274">
        <v>0</v>
      </c>
      <c r="DH31" s="274">
        <v>0</v>
      </c>
      <c r="DI31" s="274">
        <v>0</v>
      </c>
      <c r="DJ31" s="274">
        <v>0</v>
      </c>
      <c r="DK31" s="274">
        <v>2328</v>
      </c>
      <c r="DL31" s="274">
        <v>0</v>
      </c>
      <c r="DM31" s="273">
        <v>32833</v>
      </c>
      <c r="DN31" s="275">
        <v>434506</v>
      </c>
      <c r="DO31" s="274">
        <v>376</v>
      </c>
      <c r="DP31" s="274">
        <v>40352</v>
      </c>
      <c r="DQ31" s="274">
        <v>40728</v>
      </c>
      <c r="DR31" s="275">
        <v>73561</v>
      </c>
      <c r="DS31" s="275">
        <v>475234</v>
      </c>
      <c r="DT31" s="274">
        <v>-57944</v>
      </c>
      <c r="DU31" s="274">
        <v>-361499</v>
      </c>
      <c r="DV31" s="274">
        <v>-2919</v>
      </c>
      <c r="DW31" s="274">
        <v>-422362</v>
      </c>
      <c r="DX31" s="275">
        <v>-348801</v>
      </c>
      <c r="DY31" s="275">
        <v>52872</v>
      </c>
    </row>
    <row r="32" spans="1:129" s="265" customFormat="1" ht="9.5" x14ac:dyDescent="0.2">
      <c r="A32" s="266" t="s">
        <v>44</v>
      </c>
      <c r="B32" s="267" t="s">
        <v>807</v>
      </c>
      <c r="C32" s="267"/>
      <c r="D32" s="268">
        <v>21720</v>
      </c>
      <c r="E32" s="269">
        <v>1325</v>
      </c>
      <c r="F32" s="269">
        <v>1414</v>
      </c>
      <c r="G32" s="269">
        <v>514</v>
      </c>
      <c r="H32" s="269">
        <v>63</v>
      </c>
      <c r="I32" s="269">
        <v>747</v>
      </c>
      <c r="J32" s="269">
        <v>764</v>
      </c>
      <c r="K32" s="269">
        <v>106</v>
      </c>
      <c r="L32" s="269">
        <v>725</v>
      </c>
      <c r="M32" s="269">
        <v>48</v>
      </c>
      <c r="N32" s="269">
        <v>3</v>
      </c>
      <c r="O32" s="269">
        <v>1757</v>
      </c>
      <c r="P32" s="269">
        <v>360</v>
      </c>
      <c r="Q32" s="269">
        <v>1</v>
      </c>
      <c r="R32" s="269">
        <v>396</v>
      </c>
      <c r="S32" s="269">
        <v>1086</v>
      </c>
      <c r="T32" s="269">
        <v>4271</v>
      </c>
      <c r="U32" s="269">
        <v>995</v>
      </c>
      <c r="V32" s="269">
        <v>3090</v>
      </c>
      <c r="W32" s="269">
        <v>1080</v>
      </c>
      <c r="X32" s="269">
        <v>3801</v>
      </c>
      <c r="Y32" s="269">
        <v>154</v>
      </c>
      <c r="Z32" s="269">
        <v>206</v>
      </c>
      <c r="AA32" s="269">
        <v>400</v>
      </c>
      <c r="AB32" s="269">
        <v>740</v>
      </c>
      <c r="AC32" s="269">
        <v>6218</v>
      </c>
      <c r="AD32" s="269">
        <v>1852</v>
      </c>
      <c r="AE32" s="269">
        <v>579</v>
      </c>
      <c r="AF32" s="269">
        <v>114</v>
      </c>
      <c r="AG32" s="269">
        <v>11</v>
      </c>
      <c r="AH32" s="269">
        <v>18</v>
      </c>
      <c r="AI32" s="269">
        <v>740</v>
      </c>
      <c r="AJ32" s="269">
        <v>2</v>
      </c>
      <c r="AK32" s="269">
        <v>395</v>
      </c>
      <c r="AL32" s="269">
        <v>60</v>
      </c>
      <c r="AM32" s="269">
        <v>88</v>
      </c>
      <c r="AN32" s="269">
        <v>131</v>
      </c>
      <c r="AO32" s="269">
        <v>3</v>
      </c>
      <c r="AP32" s="269">
        <v>0</v>
      </c>
      <c r="AQ32" s="269">
        <v>43</v>
      </c>
      <c r="AR32" s="269">
        <v>949</v>
      </c>
      <c r="AS32" s="269">
        <v>507</v>
      </c>
      <c r="AT32" s="269">
        <v>82</v>
      </c>
      <c r="AU32" s="269">
        <v>270</v>
      </c>
      <c r="AV32" s="269">
        <v>94</v>
      </c>
      <c r="AW32" s="269">
        <v>107</v>
      </c>
      <c r="AX32" s="269">
        <v>347</v>
      </c>
      <c r="AY32" s="269">
        <v>469</v>
      </c>
      <c r="AZ32" s="269">
        <v>9</v>
      </c>
      <c r="BA32" s="269">
        <v>11</v>
      </c>
      <c r="BB32" s="269">
        <v>9</v>
      </c>
      <c r="BC32" s="269">
        <v>497</v>
      </c>
      <c r="BD32" s="269">
        <v>5</v>
      </c>
      <c r="BE32" s="269">
        <v>229</v>
      </c>
      <c r="BF32" s="269">
        <v>2354</v>
      </c>
      <c r="BG32" s="269">
        <v>1149</v>
      </c>
      <c r="BH32" s="269">
        <v>421</v>
      </c>
      <c r="BI32" s="269">
        <v>1128</v>
      </c>
      <c r="BJ32" s="269">
        <v>5</v>
      </c>
      <c r="BK32" s="269">
        <v>4716</v>
      </c>
      <c r="BL32" s="269">
        <v>2503</v>
      </c>
      <c r="BM32" s="269">
        <v>2491</v>
      </c>
      <c r="BN32" s="269">
        <v>399</v>
      </c>
      <c r="BO32" s="269">
        <v>85</v>
      </c>
      <c r="BP32" s="269">
        <v>388</v>
      </c>
      <c r="BQ32" s="269">
        <v>210</v>
      </c>
      <c r="BR32" s="269">
        <v>663</v>
      </c>
      <c r="BS32" s="269">
        <v>55</v>
      </c>
      <c r="BT32" s="269">
        <v>24</v>
      </c>
      <c r="BU32" s="269">
        <v>8</v>
      </c>
      <c r="BV32" s="269">
        <v>14</v>
      </c>
      <c r="BW32" s="269">
        <v>94</v>
      </c>
      <c r="BX32" s="269">
        <v>11</v>
      </c>
      <c r="BY32" s="269">
        <v>306</v>
      </c>
      <c r="BZ32" s="269">
        <v>54</v>
      </c>
      <c r="CA32" s="269">
        <v>72</v>
      </c>
      <c r="CB32" s="269">
        <v>2</v>
      </c>
      <c r="CC32" s="269">
        <v>31</v>
      </c>
      <c r="CD32" s="269">
        <v>106</v>
      </c>
      <c r="CE32" s="269">
        <v>1</v>
      </c>
      <c r="CF32" s="269">
        <v>0</v>
      </c>
      <c r="CG32" s="269">
        <v>101</v>
      </c>
      <c r="CH32" s="269">
        <v>206</v>
      </c>
      <c r="CI32" s="269">
        <v>0</v>
      </c>
      <c r="CJ32" s="269">
        <v>2047</v>
      </c>
      <c r="CK32" s="269">
        <v>778</v>
      </c>
      <c r="CL32" s="269">
        <v>27</v>
      </c>
      <c r="CM32" s="269">
        <v>634</v>
      </c>
      <c r="CN32" s="269">
        <v>4594</v>
      </c>
      <c r="CO32" s="269">
        <v>453</v>
      </c>
      <c r="CP32" s="269">
        <v>823</v>
      </c>
      <c r="CQ32" s="269">
        <v>1085</v>
      </c>
      <c r="CR32" s="269">
        <v>622</v>
      </c>
      <c r="CS32" s="269">
        <v>860</v>
      </c>
      <c r="CT32" s="269">
        <v>395</v>
      </c>
      <c r="CU32" s="269">
        <v>4355</v>
      </c>
      <c r="CV32" s="269">
        <v>5341</v>
      </c>
      <c r="CW32" s="269">
        <v>785</v>
      </c>
      <c r="CX32" s="269">
        <v>1705</v>
      </c>
      <c r="CY32" s="269">
        <v>5287</v>
      </c>
      <c r="CZ32" s="269">
        <v>852</v>
      </c>
      <c r="DA32" s="269">
        <v>2237</v>
      </c>
      <c r="DB32" s="269">
        <v>771</v>
      </c>
      <c r="DC32" s="269">
        <v>916</v>
      </c>
      <c r="DD32" s="270">
        <v>111769</v>
      </c>
      <c r="DE32" s="269">
        <v>2702</v>
      </c>
      <c r="DF32" s="269">
        <v>86684</v>
      </c>
      <c r="DG32" s="269">
        <v>0</v>
      </c>
      <c r="DH32" s="269">
        <v>0</v>
      </c>
      <c r="DI32" s="269">
        <v>0</v>
      </c>
      <c r="DJ32" s="269">
        <v>0</v>
      </c>
      <c r="DK32" s="269">
        <v>-342</v>
      </c>
      <c r="DL32" s="269">
        <v>34</v>
      </c>
      <c r="DM32" s="268">
        <v>89078</v>
      </c>
      <c r="DN32" s="270">
        <v>200847</v>
      </c>
      <c r="DO32" s="269">
        <v>1041</v>
      </c>
      <c r="DP32" s="269">
        <v>9261</v>
      </c>
      <c r="DQ32" s="269">
        <v>10302</v>
      </c>
      <c r="DR32" s="270">
        <v>99380</v>
      </c>
      <c r="DS32" s="270">
        <v>211149</v>
      </c>
      <c r="DT32" s="269">
        <v>-26239</v>
      </c>
      <c r="DU32" s="269">
        <v>-151678</v>
      </c>
      <c r="DV32" s="269">
        <v>-1536</v>
      </c>
      <c r="DW32" s="269">
        <v>-179453</v>
      </c>
      <c r="DX32" s="270">
        <v>-80073</v>
      </c>
      <c r="DY32" s="270">
        <v>31696</v>
      </c>
    </row>
    <row r="33" spans="1:129" s="265" customFormat="1" ht="9.5" x14ac:dyDescent="0.2">
      <c r="A33" s="250" t="s">
        <v>45</v>
      </c>
      <c r="B33" s="261" t="s">
        <v>808</v>
      </c>
      <c r="C33" s="261"/>
      <c r="D33" s="262">
        <v>16981</v>
      </c>
      <c r="E33" s="263">
        <v>4082</v>
      </c>
      <c r="F33" s="263">
        <v>4871</v>
      </c>
      <c r="G33" s="263">
        <v>1472</v>
      </c>
      <c r="H33" s="263">
        <v>2992</v>
      </c>
      <c r="I33" s="263">
        <v>34890</v>
      </c>
      <c r="J33" s="263">
        <v>5251</v>
      </c>
      <c r="K33" s="263">
        <v>816</v>
      </c>
      <c r="L33" s="263">
        <v>3346</v>
      </c>
      <c r="M33" s="263">
        <v>4732</v>
      </c>
      <c r="N33" s="263">
        <v>482</v>
      </c>
      <c r="O33" s="263">
        <v>9223</v>
      </c>
      <c r="P33" s="263">
        <v>972</v>
      </c>
      <c r="Q33" s="263">
        <v>2319</v>
      </c>
      <c r="R33" s="263">
        <v>51</v>
      </c>
      <c r="S33" s="263">
        <v>109</v>
      </c>
      <c r="T33" s="263">
        <v>1447</v>
      </c>
      <c r="U33" s="263">
        <v>271</v>
      </c>
      <c r="V33" s="263">
        <v>7041</v>
      </c>
      <c r="W33" s="263">
        <v>541</v>
      </c>
      <c r="X33" s="263">
        <v>556</v>
      </c>
      <c r="Y33" s="263">
        <v>1108</v>
      </c>
      <c r="Z33" s="263">
        <v>875</v>
      </c>
      <c r="AA33" s="263">
        <v>23819</v>
      </c>
      <c r="AB33" s="263">
        <v>393</v>
      </c>
      <c r="AC33" s="263">
        <v>284</v>
      </c>
      <c r="AD33" s="263">
        <v>81183</v>
      </c>
      <c r="AE33" s="263">
        <v>439</v>
      </c>
      <c r="AF33" s="263">
        <v>64</v>
      </c>
      <c r="AG33" s="263">
        <v>31</v>
      </c>
      <c r="AH33" s="263">
        <v>272</v>
      </c>
      <c r="AI33" s="263">
        <v>4523</v>
      </c>
      <c r="AJ33" s="263">
        <v>106</v>
      </c>
      <c r="AK33" s="263">
        <v>1457</v>
      </c>
      <c r="AL33" s="263">
        <v>28517</v>
      </c>
      <c r="AM33" s="263">
        <v>2372</v>
      </c>
      <c r="AN33" s="263">
        <v>707</v>
      </c>
      <c r="AO33" s="263">
        <v>108</v>
      </c>
      <c r="AP33" s="263">
        <v>131</v>
      </c>
      <c r="AQ33" s="263">
        <v>125</v>
      </c>
      <c r="AR33" s="263">
        <v>820</v>
      </c>
      <c r="AS33" s="263">
        <v>434</v>
      </c>
      <c r="AT33" s="263">
        <v>110</v>
      </c>
      <c r="AU33" s="263">
        <v>261</v>
      </c>
      <c r="AV33" s="263">
        <v>28</v>
      </c>
      <c r="AW33" s="263">
        <v>254</v>
      </c>
      <c r="AX33" s="263">
        <v>170</v>
      </c>
      <c r="AY33" s="263">
        <v>287</v>
      </c>
      <c r="AZ33" s="263">
        <v>6</v>
      </c>
      <c r="BA33" s="263">
        <v>1</v>
      </c>
      <c r="BB33" s="263">
        <v>5</v>
      </c>
      <c r="BC33" s="263">
        <v>91</v>
      </c>
      <c r="BD33" s="263">
        <v>2</v>
      </c>
      <c r="BE33" s="263">
        <v>29</v>
      </c>
      <c r="BF33" s="263">
        <v>610</v>
      </c>
      <c r="BG33" s="263">
        <v>98</v>
      </c>
      <c r="BH33" s="263">
        <v>181</v>
      </c>
      <c r="BI33" s="263">
        <v>359</v>
      </c>
      <c r="BJ33" s="263">
        <v>643</v>
      </c>
      <c r="BK33" s="263">
        <v>7007</v>
      </c>
      <c r="BL33" s="263">
        <v>3091</v>
      </c>
      <c r="BM33" s="263">
        <v>48256</v>
      </c>
      <c r="BN33" s="263">
        <v>4074</v>
      </c>
      <c r="BO33" s="263">
        <v>77572</v>
      </c>
      <c r="BP33" s="263">
        <v>16353</v>
      </c>
      <c r="BQ33" s="263">
        <v>7764</v>
      </c>
      <c r="BR33" s="263">
        <v>4488</v>
      </c>
      <c r="BS33" s="263">
        <v>64333</v>
      </c>
      <c r="BT33" s="263">
        <v>3574</v>
      </c>
      <c r="BU33" s="263">
        <v>4730</v>
      </c>
      <c r="BV33" s="263">
        <v>1621</v>
      </c>
      <c r="BW33" s="263">
        <v>650</v>
      </c>
      <c r="BX33" s="263">
        <v>1424</v>
      </c>
      <c r="BY33" s="263">
        <v>62915</v>
      </c>
      <c r="BZ33" s="263">
        <v>22284</v>
      </c>
      <c r="CA33" s="263">
        <v>64453</v>
      </c>
      <c r="CB33" s="263">
        <v>494</v>
      </c>
      <c r="CC33" s="263">
        <v>329</v>
      </c>
      <c r="CD33" s="263">
        <v>1438</v>
      </c>
      <c r="CE33" s="263">
        <v>670</v>
      </c>
      <c r="CF33" s="263">
        <v>2235</v>
      </c>
      <c r="CG33" s="263">
        <v>491</v>
      </c>
      <c r="CH33" s="263">
        <v>1645</v>
      </c>
      <c r="CI33" s="263">
        <v>33</v>
      </c>
      <c r="CJ33" s="263">
        <v>1027</v>
      </c>
      <c r="CK33" s="263">
        <v>48037</v>
      </c>
      <c r="CL33" s="263">
        <v>8846</v>
      </c>
      <c r="CM33" s="263">
        <v>3552</v>
      </c>
      <c r="CN33" s="263">
        <v>11998</v>
      </c>
      <c r="CO33" s="263">
        <v>596</v>
      </c>
      <c r="CP33" s="263">
        <v>1861</v>
      </c>
      <c r="CQ33" s="263">
        <v>2949</v>
      </c>
      <c r="CR33" s="263">
        <v>3085</v>
      </c>
      <c r="CS33" s="263">
        <v>2630</v>
      </c>
      <c r="CT33" s="263">
        <v>369</v>
      </c>
      <c r="CU33" s="263">
        <v>3129</v>
      </c>
      <c r="CV33" s="263">
        <v>9020</v>
      </c>
      <c r="CW33" s="263">
        <v>3389</v>
      </c>
      <c r="CX33" s="263">
        <v>4954</v>
      </c>
      <c r="CY33" s="263">
        <v>5532</v>
      </c>
      <c r="CZ33" s="263">
        <v>9853</v>
      </c>
      <c r="DA33" s="263">
        <v>3551</v>
      </c>
      <c r="DB33" s="263">
        <v>0</v>
      </c>
      <c r="DC33" s="263">
        <v>7503</v>
      </c>
      <c r="DD33" s="264">
        <v>787153</v>
      </c>
      <c r="DE33" s="263">
        <v>905</v>
      </c>
      <c r="DF33" s="263">
        <v>397243</v>
      </c>
      <c r="DG33" s="263">
        <v>0</v>
      </c>
      <c r="DH33" s="263">
        <v>0</v>
      </c>
      <c r="DI33" s="263">
        <v>0</v>
      </c>
      <c r="DJ33" s="263">
        <v>0</v>
      </c>
      <c r="DK33" s="263">
        <v>10218</v>
      </c>
      <c r="DL33" s="263">
        <v>88</v>
      </c>
      <c r="DM33" s="262">
        <v>408454</v>
      </c>
      <c r="DN33" s="264">
        <v>1195607</v>
      </c>
      <c r="DO33" s="263">
        <v>27805</v>
      </c>
      <c r="DP33" s="263">
        <v>675648</v>
      </c>
      <c r="DQ33" s="263">
        <v>703453</v>
      </c>
      <c r="DR33" s="264">
        <v>1111907</v>
      </c>
      <c r="DS33" s="264">
        <v>1899060</v>
      </c>
      <c r="DT33" s="263">
        <v>-103817</v>
      </c>
      <c r="DU33" s="263">
        <v>-496919</v>
      </c>
      <c r="DV33" s="263">
        <v>-8149</v>
      </c>
      <c r="DW33" s="263">
        <v>-608885</v>
      </c>
      <c r="DX33" s="264">
        <v>503022</v>
      </c>
      <c r="DY33" s="264">
        <v>1290175</v>
      </c>
    </row>
    <row r="34" spans="1:129" s="265" customFormat="1" ht="9.5" x14ac:dyDescent="0.2">
      <c r="A34" s="250" t="s">
        <v>46</v>
      </c>
      <c r="B34" s="261" t="s">
        <v>53</v>
      </c>
      <c r="C34" s="261"/>
      <c r="D34" s="262">
        <v>1664</v>
      </c>
      <c r="E34" s="263">
        <v>619</v>
      </c>
      <c r="F34" s="263">
        <v>678</v>
      </c>
      <c r="G34" s="263">
        <v>450</v>
      </c>
      <c r="H34" s="263">
        <v>861</v>
      </c>
      <c r="I34" s="263">
        <v>5757</v>
      </c>
      <c r="J34" s="263">
        <v>8</v>
      </c>
      <c r="K34" s="263">
        <v>82</v>
      </c>
      <c r="L34" s="263">
        <v>2002</v>
      </c>
      <c r="M34" s="263">
        <v>14585</v>
      </c>
      <c r="N34" s="263">
        <v>200</v>
      </c>
      <c r="O34" s="263">
        <v>9519</v>
      </c>
      <c r="P34" s="263">
        <v>6253</v>
      </c>
      <c r="Q34" s="263">
        <v>5</v>
      </c>
      <c r="R34" s="263">
        <v>12</v>
      </c>
      <c r="S34" s="263">
        <v>312</v>
      </c>
      <c r="T34" s="263">
        <v>429</v>
      </c>
      <c r="U34" s="263">
        <v>934</v>
      </c>
      <c r="V34" s="263">
        <v>848</v>
      </c>
      <c r="W34" s="263">
        <v>1365</v>
      </c>
      <c r="X34" s="263">
        <v>5045</v>
      </c>
      <c r="Y34" s="263">
        <v>544</v>
      </c>
      <c r="Z34" s="263">
        <v>153</v>
      </c>
      <c r="AA34" s="263">
        <v>20</v>
      </c>
      <c r="AB34" s="263">
        <v>3378</v>
      </c>
      <c r="AC34" s="263">
        <v>465</v>
      </c>
      <c r="AD34" s="263">
        <v>160</v>
      </c>
      <c r="AE34" s="263">
        <v>17617</v>
      </c>
      <c r="AF34" s="263">
        <v>388</v>
      </c>
      <c r="AG34" s="263">
        <v>286</v>
      </c>
      <c r="AH34" s="263">
        <v>358</v>
      </c>
      <c r="AI34" s="263">
        <v>53</v>
      </c>
      <c r="AJ34" s="263">
        <v>5</v>
      </c>
      <c r="AK34" s="263">
        <v>153</v>
      </c>
      <c r="AL34" s="263">
        <v>0</v>
      </c>
      <c r="AM34" s="263">
        <v>2</v>
      </c>
      <c r="AN34" s="263">
        <v>1</v>
      </c>
      <c r="AO34" s="263">
        <v>1</v>
      </c>
      <c r="AP34" s="263">
        <v>2</v>
      </c>
      <c r="AQ34" s="263">
        <v>27</v>
      </c>
      <c r="AR34" s="263">
        <v>204</v>
      </c>
      <c r="AS34" s="263">
        <v>175</v>
      </c>
      <c r="AT34" s="263">
        <v>159</v>
      </c>
      <c r="AU34" s="263">
        <v>367</v>
      </c>
      <c r="AV34" s="263">
        <v>203</v>
      </c>
      <c r="AW34" s="263">
        <v>1215</v>
      </c>
      <c r="AX34" s="263">
        <v>913</v>
      </c>
      <c r="AY34" s="263">
        <v>1912</v>
      </c>
      <c r="AZ34" s="263">
        <v>103</v>
      </c>
      <c r="BA34" s="263">
        <v>25</v>
      </c>
      <c r="BB34" s="263">
        <v>98</v>
      </c>
      <c r="BC34" s="263">
        <v>4870</v>
      </c>
      <c r="BD34" s="263">
        <v>101</v>
      </c>
      <c r="BE34" s="263">
        <v>129</v>
      </c>
      <c r="BF34" s="263">
        <v>5835</v>
      </c>
      <c r="BG34" s="263">
        <v>118</v>
      </c>
      <c r="BH34" s="263">
        <v>23</v>
      </c>
      <c r="BI34" s="263">
        <v>2283</v>
      </c>
      <c r="BJ34" s="263">
        <v>77</v>
      </c>
      <c r="BK34" s="263">
        <v>8687</v>
      </c>
      <c r="BL34" s="263">
        <v>4356</v>
      </c>
      <c r="BM34" s="263">
        <v>11376</v>
      </c>
      <c r="BN34" s="263">
        <v>3054</v>
      </c>
      <c r="BO34" s="263">
        <v>0</v>
      </c>
      <c r="BP34" s="263">
        <v>0</v>
      </c>
      <c r="BQ34" s="263">
        <v>7729</v>
      </c>
      <c r="BR34" s="263">
        <v>327</v>
      </c>
      <c r="BS34" s="263">
        <v>18808</v>
      </c>
      <c r="BT34" s="263">
        <v>3268</v>
      </c>
      <c r="BU34" s="263">
        <v>422</v>
      </c>
      <c r="BV34" s="263">
        <v>664</v>
      </c>
      <c r="BW34" s="263">
        <v>1248</v>
      </c>
      <c r="BX34" s="263">
        <v>0</v>
      </c>
      <c r="BY34" s="263">
        <v>269</v>
      </c>
      <c r="BZ34" s="263">
        <v>74</v>
      </c>
      <c r="CA34" s="263">
        <v>212</v>
      </c>
      <c r="CB34" s="263">
        <v>28</v>
      </c>
      <c r="CC34" s="263">
        <v>430</v>
      </c>
      <c r="CD34" s="263">
        <v>286</v>
      </c>
      <c r="CE34" s="263">
        <v>0</v>
      </c>
      <c r="CF34" s="263">
        <v>22</v>
      </c>
      <c r="CG34" s="263">
        <v>103</v>
      </c>
      <c r="CH34" s="263">
        <v>1911</v>
      </c>
      <c r="CI34" s="263">
        <v>1</v>
      </c>
      <c r="CJ34" s="263">
        <v>363</v>
      </c>
      <c r="CK34" s="263">
        <v>1305</v>
      </c>
      <c r="CL34" s="263">
        <v>395</v>
      </c>
      <c r="CM34" s="263">
        <v>942</v>
      </c>
      <c r="CN34" s="263">
        <v>2519</v>
      </c>
      <c r="CO34" s="263">
        <v>2</v>
      </c>
      <c r="CP34" s="263">
        <v>54</v>
      </c>
      <c r="CQ34" s="263">
        <v>101</v>
      </c>
      <c r="CR34" s="263">
        <v>723</v>
      </c>
      <c r="CS34" s="263">
        <v>158</v>
      </c>
      <c r="CT34" s="263">
        <v>290</v>
      </c>
      <c r="CU34" s="263">
        <v>3643</v>
      </c>
      <c r="CV34" s="263">
        <v>1406</v>
      </c>
      <c r="CW34" s="263">
        <v>521</v>
      </c>
      <c r="CX34" s="263">
        <v>551</v>
      </c>
      <c r="CY34" s="263">
        <v>707</v>
      </c>
      <c r="CZ34" s="263">
        <v>1898</v>
      </c>
      <c r="DA34" s="263">
        <v>284</v>
      </c>
      <c r="DB34" s="263">
        <v>1977</v>
      </c>
      <c r="DC34" s="263">
        <v>1412</v>
      </c>
      <c r="DD34" s="264">
        <v>176577</v>
      </c>
      <c r="DE34" s="263">
        <v>613</v>
      </c>
      <c r="DF34" s="263">
        <v>14157</v>
      </c>
      <c r="DG34" s="263">
        <v>36</v>
      </c>
      <c r="DH34" s="263">
        <v>0</v>
      </c>
      <c r="DI34" s="263">
        <v>0</v>
      </c>
      <c r="DJ34" s="263">
        <v>0</v>
      </c>
      <c r="DK34" s="263">
        <v>675</v>
      </c>
      <c r="DL34" s="263">
        <v>23</v>
      </c>
      <c r="DM34" s="262">
        <v>15504</v>
      </c>
      <c r="DN34" s="264">
        <v>192081</v>
      </c>
      <c r="DO34" s="263">
        <v>665</v>
      </c>
      <c r="DP34" s="263">
        <v>12957</v>
      </c>
      <c r="DQ34" s="263">
        <v>13622</v>
      </c>
      <c r="DR34" s="264">
        <v>29126</v>
      </c>
      <c r="DS34" s="264">
        <v>205703</v>
      </c>
      <c r="DT34" s="263">
        <v>-11953</v>
      </c>
      <c r="DU34" s="263">
        <v>-120261</v>
      </c>
      <c r="DV34" s="263">
        <v>-897</v>
      </c>
      <c r="DW34" s="263">
        <v>-133111</v>
      </c>
      <c r="DX34" s="264">
        <v>-103985</v>
      </c>
      <c r="DY34" s="264">
        <v>72592</v>
      </c>
    </row>
    <row r="35" spans="1:129" s="265" customFormat="1" ht="9.5" x14ac:dyDescent="0.2">
      <c r="A35" s="250" t="s">
        <v>47</v>
      </c>
      <c r="B35" s="261" t="s">
        <v>55</v>
      </c>
      <c r="C35" s="261"/>
      <c r="D35" s="262">
        <v>1039</v>
      </c>
      <c r="E35" s="263">
        <v>234</v>
      </c>
      <c r="F35" s="263">
        <v>241</v>
      </c>
      <c r="G35" s="263">
        <v>348</v>
      </c>
      <c r="H35" s="263">
        <v>129</v>
      </c>
      <c r="I35" s="263">
        <v>457</v>
      </c>
      <c r="J35" s="263">
        <v>506</v>
      </c>
      <c r="K35" s="263">
        <v>305</v>
      </c>
      <c r="L35" s="263">
        <v>129</v>
      </c>
      <c r="M35" s="263">
        <v>145</v>
      </c>
      <c r="N35" s="263">
        <v>5</v>
      </c>
      <c r="O35" s="263">
        <v>143</v>
      </c>
      <c r="P35" s="263">
        <v>33</v>
      </c>
      <c r="Q35" s="263">
        <v>1</v>
      </c>
      <c r="R35" s="263">
        <v>1</v>
      </c>
      <c r="S35" s="263">
        <v>119</v>
      </c>
      <c r="T35" s="263">
        <v>50</v>
      </c>
      <c r="U35" s="263">
        <v>50</v>
      </c>
      <c r="V35" s="263">
        <v>14</v>
      </c>
      <c r="W35" s="263">
        <v>43</v>
      </c>
      <c r="X35" s="263">
        <v>34</v>
      </c>
      <c r="Y35" s="263">
        <v>29</v>
      </c>
      <c r="Z35" s="263">
        <v>3</v>
      </c>
      <c r="AA35" s="263">
        <v>9</v>
      </c>
      <c r="AB35" s="263">
        <v>38</v>
      </c>
      <c r="AC35" s="263">
        <v>17</v>
      </c>
      <c r="AD35" s="263">
        <v>22</v>
      </c>
      <c r="AE35" s="263">
        <v>29</v>
      </c>
      <c r="AF35" s="263">
        <v>459</v>
      </c>
      <c r="AG35" s="263">
        <v>10</v>
      </c>
      <c r="AH35" s="263">
        <v>2</v>
      </c>
      <c r="AI35" s="263">
        <v>321</v>
      </c>
      <c r="AJ35" s="263">
        <v>0</v>
      </c>
      <c r="AK35" s="263">
        <v>41</v>
      </c>
      <c r="AL35" s="263">
        <v>158</v>
      </c>
      <c r="AM35" s="263">
        <v>112</v>
      </c>
      <c r="AN35" s="263">
        <v>135</v>
      </c>
      <c r="AO35" s="263">
        <v>2</v>
      </c>
      <c r="AP35" s="263">
        <v>0</v>
      </c>
      <c r="AQ35" s="263">
        <v>9</v>
      </c>
      <c r="AR35" s="263">
        <v>300</v>
      </c>
      <c r="AS35" s="263">
        <v>45</v>
      </c>
      <c r="AT35" s="263">
        <v>220</v>
      </c>
      <c r="AU35" s="263">
        <v>1243</v>
      </c>
      <c r="AV35" s="263">
        <v>60</v>
      </c>
      <c r="AW35" s="263">
        <v>307</v>
      </c>
      <c r="AX35" s="263">
        <v>65</v>
      </c>
      <c r="AY35" s="263">
        <v>381</v>
      </c>
      <c r="AZ35" s="263">
        <v>20</v>
      </c>
      <c r="BA35" s="263">
        <v>6</v>
      </c>
      <c r="BB35" s="263">
        <v>8</v>
      </c>
      <c r="BC35" s="263">
        <v>483</v>
      </c>
      <c r="BD35" s="263">
        <v>5</v>
      </c>
      <c r="BE35" s="263">
        <v>604</v>
      </c>
      <c r="BF35" s="263">
        <v>2751</v>
      </c>
      <c r="BG35" s="263">
        <v>595</v>
      </c>
      <c r="BH35" s="263">
        <v>212</v>
      </c>
      <c r="BI35" s="263">
        <v>148</v>
      </c>
      <c r="BJ35" s="263">
        <v>108</v>
      </c>
      <c r="BK35" s="263">
        <v>232</v>
      </c>
      <c r="BL35" s="263">
        <v>85</v>
      </c>
      <c r="BM35" s="263">
        <v>1834</v>
      </c>
      <c r="BN35" s="263">
        <v>649</v>
      </c>
      <c r="BO35" s="263">
        <v>18</v>
      </c>
      <c r="BP35" s="263">
        <v>2</v>
      </c>
      <c r="BQ35" s="263">
        <v>226</v>
      </c>
      <c r="BR35" s="263">
        <v>1708</v>
      </c>
      <c r="BS35" s="263">
        <v>1342</v>
      </c>
      <c r="BT35" s="263">
        <v>18</v>
      </c>
      <c r="BU35" s="263">
        <v>2</v>
      </c>
      <c r="BV35" s="263">
        <v>2</v>
      </c>
      <c r="BW35" s="263">
        <v>4</v>
      </c>
      <c r="BX35" s="263">
        <v>17</v>
      </c>
      <c r="BY35" s="263">
        <v>1224</v>
      </c>
      <c r="BZ35" s="263">
        <v>619</v>
      </c>
      <c r="CA35" s="263">
        <v>2</v>
      </c>
      <c r="CB35" s="263">
        <v>15</v>
      </c>
      <c r="CC35" s="263">
        <v>84</v>
      </c>
      <c r="CD35" s="263">
        <v>11</v>
      </c>
      <c r="CE35" s="263">
        <v>26</v>
      </c>
      <c r="CF35" s="263">
        <v>138</v>
      </c>
      <c r="CG35" s="263">
        <v>8</v>
      </c>
      <c r="CH35" s="263">
        <v>17</v>
      </c>
      <c r="CI35" s="263">
        <v>6</v>
      </c>
      <c r="CJ35" s="263">
        <v>11</v>
      </c>
      <c r="CK35" s="263">
        <v>3547</v>
      </c>
      <c r="CL35" s="263">
        <v>117</v>
      </c>
      <c r="CM35" s="263">
        <v>130</v>
      </c>
      <c r="CN35" s="263">
        <v>2311</v>
      </c>
      <c r="CO35" s="263">
        <v>27</v>
      </c>
      <c r="CP35" s="263">
        <v>349</v>
      </c>
      <c r="CQ35" s="263">
        <v>445</v>
      </c>
      <c r="CR35" s="263">
        <v>1564</v>
      </c>
      <c r="CS35" s="263">
        <v>190</v>
      </c>
      <c r="CT35" s="263">
        <v>7</v>
      </c>
      <c r="CU35" s="263">
        <v>25155</v>
      </c>
      <c r="CV35" s="263">
        <v>117</v>
      </c>
      <c r="CW35" s="263">
        <v>289</v>
      </c>
      <c r="CX35" s="263">
        <v>90</v>
      </c>
      <c r="CY35" s="263">
        <v>143</v>
      </c>
      <c r="CZ35" s="263">
        <v>516</v>
      </c>
      <c r="DA35" s="263">
        <v>212</v>
      </c>
      <c r="DB35" s="263">
        <v>467</v>
      </c>
      <c r="DC35" s="263">
        <v>145</v>
      </c>
      <c r="DD35" s="264">
        <v>57104</v>
      </c>
      <c r="DE35" s="263">
        <v>246</v>
      </c>
      <c r="DF35" s="263">
        <v>18535</v>
      </c>
      <c r="DG35" s="263">
        <v>0</v>
      </c>
      <c r="DH35" s="263">
        <v>0</v>
      </c>
      <c r="DI35" s="263">
        <v>0</v>
      </c>
      <c r="DJ35" s="263">
        <v>0</v>
      </c>
      <c r="DK35" s="263">
        <v>-770</v>
      </c>
      <c r="DL35" s="263">
        <v>10</v>
      </c>
      <c r="DM35" s="262">
        <v>18021</v>
      </c>
      <c r="DN35" s="264">
        <v>75125</v>
      </c>
      <c r="DO35" s="263">
        <v>416</v>
      </c>
      <c r="DP35" s="263">
        <v>4607</v>
      </c>
      <c r="DQ35" s="263">
        <v>5023</v>
      </c>
      <c r="DR35" s="264">
        <v>23044</v>
      </c>
      <c r="DS35" s="264">
        <v>80148</v>
      </c>
      <c r="DT35" s="263">
        <v>-15036</v>
      </c>
      <c r="DU35" s="263">
        <v>-54164</v>
      </c>
      <c r="DV35" s="263">
        <v>-1730</v>
      </c>
      <c r="DW35" s="263">
        <v>-70930</v>
      </c>
      <c r="DX35" s="264">
        <v>-47886</v>
      </c>
      <c r="DY35" s="264">
        <v>9218</v>
      </c>
    </row>
    <row r="36" spans="1:129" s="265" customFormat="1" ht="9.5" x14ac:dyDescent="0.2">
      <c r="A36" s="271" t="s">
        <v>49</v>
      </c>
      <c r="B36" s="272" t="s">
        <v>809</v>
      </c>
      <c r="C36" s="272"/>
      <c r="D36" s="273">
        <v>36</v>
      </c>
      <c r="E36" s="274">
        <v>20</v>
      </c>
      <c r="F36" s="274">
        <v>3</v>
      </c>
      <c r="G36" s="274">
        <v>0</v>
      </c>
      <c r="H36" s="274">
        <v>4</v>
      </c>
      <c r="I36" s="274">
        <v>137</v>
      </c>
      <c r="J36" s="274">
        <v>129</v>
      </c>
      <c r="K36" s="274">
        <v>0</v>
      </c>
      <c r="L36" s="274">
        <v>7</v>
      </c>
      <c r="M36" s="274">
        <v>11</v>
      </c>
      <c r="N36" s="274">
        <v>0</v>
      </c>
      <c r="O36" s="274">
        <v>21</v>
      </c>
      <c r="P36" s="274">
        <v>1</v>
      </c>
      <c r="Q36" s="274">
        <v>0</v>
      </c>
      <c r="R36" s="274">
        <v>0</v>
      </c>
      <c r="S36" s="274">
        <v>21</v>
      </c>
      <c r="T36" s="274">
        <v>43</v>
      </c>
      <c r="U36" s="274">
        <v>31</v>
      </c>
      <c r="V36" s="274">
        <v>13</v>
      </c>
      <c r="W36" s="274">
        <v>7</v>
      </c>
      <c r="X36" s="274">
        <v>31</v>
      </c>
      <c r="Y36" s="274">
        <v>4</v>
      </c>
      <c r="Z36" s="274">
        <v>0</v>
      </c>
      <c r="AA36" s="274">
        <v>4</v>
      </c>
      <c r="AB36" s="274">
        <v>0</v>
      </c>
      <c r="AC36" s="274">
        <v>27</v>
      </c>
      <c r="AD36" s="274">
        <v>18</v>
      </c>
      <c r="AE36" s="274">
        <v>6</v>
      </c>
      <c r="AF36" s="274">
        <v>6</v>
      </c>
      <c r="AG36" s="274">
        <v>351</v>
      </c>
      <c r="AH36" s="274">
        <v>0</v>
      </c>
      <c r="AI36" s="274">
        <v>28</v>
      </c>
      <c r="AJ36" s="274">
        <v>1</v>
      </c>
      <c r="AK36" s="274">
        <v>7</v>
      </c>
      <c r="AL36" s="274">
        <v>3</v>
      </c>
      <c r="AM36" s="274">
        <v>3</v>
      </c>
      <c r="AN36" s="274">
        <v>12</v>
      </c>
      <c r="AO36" s="274">
        <v>0</v>
      </c>
      <c r="AP36" s="274">
        <v>0</v>
      </c>
      <c r="AQ36" s="274">
        <v>2</v>
      </c>
      <c r="AR36" s="274">
        <v>35</v>
      </c>
      <c r="AS36" s="274">
        <v>2</v>
      </c>
      <c r="AT36" s="274">
        <v>0</v>
      </c>
      <c r="AU36" s="274">
        <v>7</v>
      </c>
      <c r="AV36" s="274">
        <v>6</v>
      </c>
      <c r="AW36" s="274">
        <v>15</v>
      </c>
      <c r="AX36" s="274">
        <v>12</v>
      </c>
      <c r="AY36" s="274">
        <v>5</v>
      </c>
      <c r="AZ36" s="274">
        <v>0</v>
      </c>
      <c r="BA36" s="274">
        <v>1</v>
      </c>
      <c r="BB36" s="274">
        <v>0</v>
      </c>
      <c r="BC36" s="274">
        <v>9</v>
      </c>
      <c r="BD36" s="274">
        <v>0</v>
      </c>
      <c r="BE36" s="274">
        <v>1</v>
      </c>
      <c r="BF36" s="274">
        <v>17</v>
      </c>
      <c r="BG36" s="274">
        <v>1</v>
      </c>
      <c r="BH36" s="274">
        <v>2</v>
      </c>
      <c r="BI36" s="274">
        <v>61</v>
      </c>
      <c r="BJ36" s="274">
        <v>4</v>
      </c>
      <c r="BK36" s="274">
        <v>4</v>
      </c>
      <c r="BL36" s="274">
        <v>5</v>
      </c>
      <c r="BM36" s="274">
        <v>8</v>
      </c>
      <c r="BN36" s="274">
        <v>5</v>
      </c>
      <c r="BO36" s="274">
        <v>23</v>
      </c>
      <c r="BP36" s="274">
        <v>240</v>
      </c>
      <c r="BQ36" s="274">
        <v>19</v>
      </c>
      <c r="BR36" s="274">
        <v>21</v>
      </c>
      <c r="BS36" s="274">
        <v>262</v>
      </c>
      <c r="BT36" s="274">
        <v>123</v>
      </c>
      <c r="BU36" s="274">
        <v>0</v>
      </c>
      <c r="BV36" s="274">
        <v>0</v>
      </c>
      <c r="BW36" s="274">
        <v>0</v>
      </c>
      <c r="BX36" s="274">
        <v>14</v>
      </c>
      <c r="BY36" s="274">
        <v>16</v>
      </c>
      <c r="BZ36" s="274">
        <v>3</v>
      </c>
      <c r="CA36" s="274">
        <v>2</v>
      </c>
      <c r="CB36" s="274">
        <v>0</v>
      </c>
      <c r="CC36" s="274">
        <v>4</v>
      </c>
      <c r="CD36" s="274">
        <v>20</v>
      </c>
      <c r="CE36" s="274">
        <v>36</v>
      </c>
      <c r="CF36" s="274">
        <v>1519</v>
      </c>
      <c r="CG36" s="274">
        <v>23</v>
      </c>
      <c r="CH36" s="274">
        <v>1</v>
      </c>
      <c r="CI36" s="274">
        <v>28</v>
      </c>
      <c r="CJ36" s="274">
        <v>5</v>
      </c>
      <c r="CK36" s="274">
        <v>322</v>
      </c>
      <c r="CL36" s="274">
        <v>63</v>
      </c>
      <c r="CM36" s="274">
        <v>247</v>
      </c>
      <c r="CN36" s="274">
        <v>49</v>
      </c>
      <c r="CO36" s="274">
        <v>14</v>
      </c>
      <c r="CP36" s="274">
        <v>23</v>
      </c>
      <c r="CQ36" s="274">
        <v>10</v>
      </c>
      <c r="CR36" s="274">
        <v>414</v>
      </c>
      <c r="CS36" s="274">
        <v>185</v>
      </c>
      <c r="CT36" s="274">
        <v>1</v>
      </c>
      <c r="CU36" s="274">
        <v>3</v>
      </c>
      <c r="CV36" s="274">
        <v>61</v>
      </c>
      <c r="CW36" s="274">
        <v>88</v>
      </c>
      <c r="CX36" s="274">
        <v>11</v>
      </c>
      <c r="CY36" s="274">
        <v>85</v>
      </c>
      <c r="CZ36" s="274">
        <v>75</v>
      </c>
      <c r="DA36" s="274">
        <v>236</v>
      </c>
      <c r="DB36" s="274">
        <v>0</v>
      </c>
      <c r="DC36" s="274">
        <v>250</v>
      </c>
      <c r="DD36" s="275">
        <v>5683</v>
      </c>
      <c r="DE36" s="274">
        <v>1050</v>
      </c>
      <c r="DF36" s="274">
        <v>40610</v>
      </c>
      <c r="DG36" s="274">
        <v>0</v>
      </c>
      <c r="DH36" s="274">
        <v>0</v>
      </c>
      <c r="DI36" s="274">
        <v>0</v>
      </c>
      <c r="DJ36" s="274">
        <v>0</v>
      </c>
      <c r="DK36" s="274">
        <v>-717</v>
      </c>
      <c r="DL36" s="274">
        <v>0</v>
      </c>
      <c r="DM36" s="273">
        <v>40943</v>
      </c>
      <c r="DN36" s="275">
        <v>46626</v>
      </c>
      <c r="DO36" s="274">
        <v>108</v>
      </c>
      <c r="DP36" s="274">
        <v>1552</v>
      </c>
      <c r="DQ36" s="274">
        <v>1660</v>
      </c>
      <c r="DR36" s="275">
        <v>42603</v>
      </c>
      <c r="DS36" s="275">
        <v>48286</v>
      </c>
      <c r="DT36" s="274">
        <v>-27546</v>
      </c>
      <c r="DU36" s="274">
        <v>-12184</v>
      </c>
      <c r="DV36" s="274">
        <v>-4157</v>
      </c>
      <c r="DW36" s="274">
        <v>-43887</v>
      </c>
      <c r="DX36" s="275">
        <v>-1284</v>
      </c>
      <c r="DY36" s="275">
        <v>4399</v>
      </c>
    </row>
    <row r="37" spans="1:129" s="265" customFormat="1" ht="9.5" x14ac:dyDescent="0.2">
      <c r="A37" s="250" t="s">
        <v>50</v>
      </c>
      <c r="B37" s="261" t="s">
        <v>58</v>
      </c>
      <c r="C37" s="261"/>
      <c r="D37" s="262">
        <v>0</v>
      </c>
      <c r="E37" s="263">
        <v>0</v>
      </c>
      <c r="F37" s="263">
        <v>0</v>
      </c>
      <c r="G37" s="263">
        <v>0</v>
      </c>
      <c r="H37" s="263">
        <v>32</v>
      </c>
      <c r="I37" s="263">
        <v>0</v>
      </c>
      <c r="J37" s="263">
        <v>0</v>
      </c>
      <c r="K37" s="263">
        <v>0</v>
      </c>
      <c r="L37" s="263">
        <v>300</v>
      </c>
      <c r="M37" s="263">
        <v>535</v>
      </c>
      <c r="N37" s="263">
        <v>0</v>
      </c>
      <c r="O37" s="263">
        <v>369</v>
      </c>
      <c r="P37" s="263">
        <v>1526</v>
      </c>
      <c r="Q37" s="263">
        <v>0</v>
      </c>
      <c r="R37" s="263">
        <v>2</v>
      </c>
      <c r="S37" s="263">
        <v>25</v>
      </c>
      <c r="T37" s="263">
        <v>3</v>
      </c>
      <c r="U37" s="263">
        <v>888</v>
      </c>
      <c r="V37" s="263">
        <v>0</v>
      </c>
      <c r="W37" s="263">
        <v>0</v>
      </c>
      <c r="X37" s="263">
        <v>1</v>
      </c>
      <c r="Y37" s="263">
        <v>0</v>
      </c>
      <c r="Z37" s="263">
        <v>19</v>
      </c>
      <c r="AA37" s="263">
        <v>5</v>
      </c>
      <c r="AB37" s="263">
        <v>377</v>
      </c>
      <c r="AC37" s="263">
        <v>160</v>
      </c>
      <c r="AD37" s="263">
        <v>0</v>
      </c>
      <c r="AE37" s="263">
        <v>537</v>
      </c>
      <c r="AF37" s="263">
        <v>6</v>
      </c>
      <c r="AG37" s="263">
        <v>0</v>
      </c>
      <c r="AH37" s="263">
        <v>722</v>
      </c>
      <c r="AI37" s="263">
        <v>5</v>
      </c>
      <c r="AJ37" s="263">
        <v>0</v>
      </c>
      <c r="AK37" s="263">
        <v>51</v>
      </c>
      <c r="AL37" s="263">
        <v>0</v>
      </c>
      <c r="AM37" s="263">
        <v>0</v>
      </c>
      <c r="AN37" s="263">
        <v>0</v>
      </c>
      <c r="AO37" s="263">
        <v>0</v>
      </c>
      <c r="AP37" s="263">
        <v>0</v>
      </c>
      <c r="AQ37" s="263">
        <v>0</v>
      </c>
      <c r="AR37" s="263">
        <v>54</v>
      </c>
      <c r="AS37" s="263">
        <v>36</v>
      </c>
      <c r="AT37" s="263">
        <v>31</v>
      </c>
      <c r="AU37" s="263">
        <v>7</v>
      </c>
      <c r="AV37" s="263">
        <v>27</v>
      </c>
      <c r="AW37" s="263">
        <v>169</v>
      </c>
      <c r="AX37" s="263">
        <v>623</v>
      </c>
      <c r="AY37" s="263">
        <v>17</v>
      </c>
      <c r="AZ37" s="263">
        <v>12</v>
      </c>
      <c r="BA37" s="263">
        <v>1</v>
      </c>
      <c r="BB37" s="263">
        <v>14</v>
      </c>
      <c r="BC37" s="263">
        <v>10</v>
      </c>
      <c r="BD37" s="263">
        <v>0</v>
      </c>
      <c r="BE37" s="263">
        <v>178</v>
      </c>
      <c r="BF37" s="263">
        <v>9</v>
      </c>
      <c r="BG37" s="263">
        <v>46</v>
      </c>
      <c r="BH37" s="263">
        <v>460</v>
      </c>
      <c r="BI37" s="263">
        <v>386</v>
      </c>
      <c r="BJ37" s="263">
        <v>1</v>
      </c>
      <c r="BK37" s="263">
        <v>3994</v>
      </c>
      <c r="BL37" s="263">
        <v>735</v>
      </c>
      <c r="BM37" s="263">
        <v>52</v>
      </c>
      <c r="BN37" s="263">
        <v>23</v>
      </c>
      <c r="BO37" s="263">
        <v>0</v>
      </c>
      <c r="BP37" s="263">
        <v>0</v>
      </c>
      <c r="BQ37" s="263">
        <v>6</v>
      </c>
      <c r="BR37" s="263">
        <v>13</v>
      </c>
      <c r="BS37" s="263">
        <v>290</v>
      </c>
      <c r="BT37" s="263">
        <v>5</v>
      </c>
      <c r="BU37" s="263">
        <v>0</v>
      </c>
      <c r="BV37" s="263">
        <v>0</v>
      </c>
      <c r="BW37" s="263">
        <v>0</v>
      </c>
      <c r="BX37" s="263">
        <v>1</v>
      </c>
      <c r="BY37" s="263">
        <v>13</v>
      </c>
      <c r="BZ37" s="263">
        <v>20</v>
      </c>
      <c r="CA37" s="263">
        <v>9</v>
      </c>
      <c r="CB37" s="263">
        <v>0</v>
      </c>
      <c r="CC37" s="263">
        <v>0</v>
      </c>
      <c r="CD37" s="263">
        <v>0</v>
      </c>
      <c r="CE37" s="263">
        <v>0</v>
      </c>
      <c r="CF37" s="263">
        <v>0</v>
      </c>
      <c r="CG37" s="263">
        <v>0</v>
      </c>
      <c r="CH37" s="263">
        <v>0</v>
      </c>
      <c r="CI37" s="263">
        <v>0</v>
      </c>
      <c r="CJ37" s="263">
        <v>1</v>
      </c>
      <c r="CK37" s="263">
        <v>128</v>
      </c>
      <c r="CL37" s="263">
        <v>611</v>
      </c>
      <c r="CM37" s="263">
        <v>1340</v>
      </c>
      <c r="CN37" s="263">
        <v>546</v>
      </c>
      <c r="CO37" s="263">
        <v>233</v>
      </c>
      <c r="CP37" s="263">
        <v>60</v>
      </c>
      <c r="CQ37" s="263">
        <v>69</v>
      </c>
      <c r="CR37" s="263">
        <v>44</v>
      </c>
      <c r="CS37" s="263">
        <v>0</v>
      </c>
      <c r="CT37" s="263">
        <v>2</v>
      </c>
      <c r="CU37" s="263">
        <v>3429</v>
      </c>
      <c r="CV37" s="263">
        <v>12</v>
      </c>
      <c r="CW37" s="263">
        <v>183</v>
      </c>
      <c r="CX37" s="263">
        <v>228</v>
      </c>
      <c r="CY37" s="263">
        <v>22</v>
      </c>
      <c r="CZ37" s="263">
        <v>180</v>
      </c>
      <c r="DA37" s="263">
        <v>20</v>
      </c>
      <c r="DB37" s="263">
        <v>0</v>
      </c>
      <c r="DC37" s="263">
        <v>393</v>
      </c>
      <c r="DD37" s="264">
        <v>20306</v>
      </c>
      <c r="DE37" s="263">
        <v>312</v>
      </c>
      <c r="DF37" s="263">
        <v>1154</v>
      </c>
      <c r="DG37" s="263">
        <v>0</v>
      </c>
      <c r="DH37" s="263">
        <v>0</v>
      </c>
      <c r="DI37" s="263">
        <v>0</v>
      </c>
      <c r="DJ37" s="263">
        <v>0</v>
      </c>
      <c r="DK37" s="263">
        <v>-99</v>
      </c>
      <c r="DL37" s="263">
        <v>0</v>
      </c>
      <c r="DM37" s="262">
        <v>1367</v>
      </c>
      <c r="DN37" s="264">
        <v>21673</v>
      </c>
      <c r="DO37" s="263">
        <v>4</v>
      </c>
      <c r="DP37" s="263">
        <v>2772</v>
      </c>
      <c r="DQ37" s="263">
        <v>2776</v>
      </c>
      <c r="DR37" s="264">
        <v>4143</v>
      </c>
      <c r="DS37" s="264">
        <v>24449</v>
      </c>
      <c r="DT37" s="263">
        <v>-4099</v>
      </c>
      <c r="DU37" s="263">
        <v>-12980</v>
      </c>
      <c r="DV37" s="263">
        <v>-236</v>
      </c>
      <c r="DW37" s="263">
        <v>-17315</v>
      </c>
      <c r="DX37" s="264">
        <v>-13172</v>
      </c>
      <c r="DY37" s="264">
        <v>7134</v>
      </c>
    </row>
    <row r="38" spans="1:129" s="265" customFormat="1" ht="9.5" x14ac:dyDescent="0.2">
      <c r="A38" s="250" t="s">
        <v>51</v>
      </c>
      <c r="B38" s="261" t="s">
        <v>60</v>
      </c>
      <c r="C38" s="261"/>
      <c r="D38" s="262">
        <v>0</v>
      </c>
      <c r="E38" s="263">
        <v>0</v>
      </c>
      <c r="F38" s="263">
        <v>0</v>
      </c>
      <c r="G38" s="263">
        <v>0</v>
      </c>
      <c r="H38" s="263">
        <v>9</v>
      </c>
      <c r="I38" s="263">
        <v>0</v>
      </c>
      <c r="J38" s="263">
        <v>2</v>
      </c>
      <c r="K38" s="263">
        <v>40</v>
      </c>
      <c r="L38" s="263">
        <v>0</v>
      </c>
      <c r="M38" s="263">
        <v>0</v>
      </c>
      <c r="N38" s="263">
        <v>0</v>
      </c>
      <c r="O38" s="263">
        <v>0</v>
      </c>
      <c r="P38" s="263">
        <v>0</v>
      </c>
      <c r="Q38" s="263">
        <v>0</v>
      </c>
      <c r="R38" s="263">
        <v>0</v>
      </c>
      <c r="S38" s="263">
        <v>0</v>
      </c>
      <c r="T38" s="263">
        <v>0</v>
      </c>
      <c r="U38" s="263">
        <v>0</v>
      </c>
      <c r="V38" s="263">
        <v>0</v>
      </c>
      <c r="W38" s="263">
        <v>0</v>
      </c>
      <c r="X38" s="263">
        <v>0</v>
      </c>
      <c r="Y38" s="263">
        <v>0</v>
      </c>
      <c r="Z38" s="263">
        <v>0</v>
      </c>
      <c r="AA38" s="263">
        <v>0</v>
      </c>
      <c r="AB38" s="263">
        <v>0</v>
      </c>
      <c r="AC38" s="263">
        <v>0</v>
      </c>
      <c r="AD38" s="263">
        <v>9</v>
      </c>
      <c r="AE38" s="263">
        <v>0</v>
      </c>
      <c r="AF38" s="263">
        <v>0</v>
      </c>
      <c r="AG38" s="263">
        <v>0</v>
      </c>
      <c r="AH38" s="263">
        <v>0</v>
      </c>
      <c r="AI38" s="263">
        <v>12580</v>
      </c>
      <c r="AJ38" s="263">
        <v>0</v>
      </c>
      <c r="AK38" s="263">
        <v>44</v>
      </c>
      <c r="AL38" s="263">
        <v>0</v>
      </c>
      <c r="AM38" s="263">
        <v>0</v>
      </c>
      <c r="AN38" s="263">
        <v>4</v>
      </c>
      <c r="AO38" s="263">
        <v>0</v>
      </c>
      <c r="AP38" s="263">
        <v>0</v>
      </c>
      <c r="AQ38" s="263">
        <v>0</v>
      </c>
      <c r="AR38" s="263">
        <v>1</v>
      </c>
      <c r="AS38" s="263">
        <v>3</v>
      </c>
      <c r="AT38" s="263">
        <v>0</v>
      </c>
      <c r="AU38" s="263">
        <v>0</v>
      </c>
      <c r="AV38" s="263">
        <v>0</v>
      </c>
      <c r="AW38" s="263">
        <v>0</v>
      </c>
      <c r="AX38" s="263">
        <v>0</v>
      </c>
      <c r="AY38" s="263">
        <v>0</v>
      </c>
      <c r="AZ38" s="263">
        <v>0</v>
      </c>
      <c r="BA38" s="263">
        <v>0</v>
      </c>
      <c r="BB38" s="263">
        <v>0</v>
      </c>
      <c r="BC38" s="263">
        <v>0</v>
      </c>
      <c r="BD38" s="263">
        <v>0</v>
      </c>
      <c r="BE38" s="263">
        <v>0</v>
      </c>
      <c r="BF38" s="263">
        <v>0</v>
      </c>
      <c r="BG38" s="263">
        <v>0</v>
      </c>
      <c r="BH38" s="263">
        <v>0</v>
      </c>
      <c r="BI38" s="263">
        <v>17</v>
      </c>
      <c r="BJ38" s="263">
        <v>0</v>
      </c>
      <c r="BK38" s="263">
        <v>26901</v>
      </c>
      <c r="BL38" s="263">
        <v>10859</v>
      </c>
      <c r="BM38" s="263">
        <v>48109</v>
      </c>
      <c r="BN38" s="263">
        <v>8021</v>
      </c>
      <c r="BO38" s="263">
        <v>0</v>
      </c>
      <c r="BP38" s="263">
        <v>1</v>
      </c>
      <c r="BQ38" s="263">
        <v>0</v>
      </c>
      <c r="BR38" s="263">
        <v>31</v>
      </c>
      <c r="BS38" s="263">
        <v>0</v>
      </c>
      <c r="BT38" s="263">
        <v>0</v>
      </c>
      <c r="BU38" s="263">
        <v>0</v>
      </c>
      <c r="BV38" s="263">
        <v>20</v>
      </c>
      <c r="BW38" s="263">
        <v>305</v>
      </c>
      <c r="BX38" s="263">
        <v>0</v>
      </c>
      <c r="BY38" s="263">
        <v>0</v>
      </c>
      <c r="BZ38" s="263">
        <v>0</v>
      </c>
      <c r="CA38" s="263">
        <v>0</v>
      </c>
      <c r="CB38" s="263">
        <v>0</v>
      </c>
      <c r="CC38" s="263">
        <v>0</v>
      </c>
      <c r="CD38" s="263">
        <v>0</v>
      </c>
      <c r="CE38" s="263">
        <v>0</v>
      </c>
      <c r="CF38" s="263">
        <v>0</v>
      </c>
      <c r="CG38" s="263">
        <v>0</v>
      </c>
      <c r="CH38" s="263">
        <v>0</v>
      </c>
      <c r="CI38" s="263">
        <v>0</v>
      </c>
      <c r="CJ38" s="263">
        <v>0</v>
      </c>
      <c r="CK38" s="263">
        <v>18</v>
      </c>
      <c r="CL38" s="263">
        <v>0</v>
      </c>
      <c r="CM38" s="263">
        <v>3</v>
      </c>
      <c r="CN38" s="263">
        <v>0</v>
      </c>
      <c r="CO38" s="263">
        <v>0</v>
      </c>
      <c r="CP38" s="263">
        <v>0</v>
      </c>
      <c r="CQ38" s="263">
        <v>0</v>
      </c>
      <c r="CR38" s="263">
        <v>0</v>
      </c>
      <c r="CS38" s="263">
        <v>0</v>
      </c>
      <c r="CT38" s="263">
        <v>0</v>
      </c>
      <c r="CU38" s="263">
        <v>0</v>
      </c>
      <c r="CV38" s="263">
        <v>0</v>
      </c>
      <c r="CW38" s="263">
        <v>0</v>
      </c>
      <c r="CX38" s="263">
        <v>0</v>
      </c>
      <c r="CY38" s="263">
        <v>0</v>
      </c>
      <c r="CZ38" s="263">
        <v>0</v>
      </c>
      <c r="DA38" s="263">
        <v>0</v>
      </c>
      <c r="DB38" s="263">
        <v>0</v>
      </c>
      <c r="DC38" s="263">
        <v>268</v>
      </c>
      <c r="DD38" s="264">
        <v>107245</v>
      </c>
      <c r="DE38" s="263">
        <v>0</v>
      </c>
      <c r="DF38" s="263">
        <v>67</v>
      </c>
      <c r="DG38" s="263">
        <v>0</v>
      </c>
      <c r="DH38" s="263">
        <v>0</v>
      </c>
      <c r="DI38" s="263">
        <v>0</v>
      </c>
      <c r="DJ38" s="263">
        <v>0</v>
      </c>
      <c r="DK38" s="263">
        <v>-279</v>
      </c>
      <c r="DL38" s="263">
        <v>76</v>
      </c>
      <c r="DM38" s="262">
        <v>-136</v>
      </c>
      <c r="DN38" s="264">
        <v>107109</v>
      </c>
      <c r="DO38" s="263">
        <v>1664</v>
      </c>
      <c r="DP38" s="263">
        <v>34828</v>
      </c>
      <c r="DQ38" s="263">
        <v>36492</v>
      </c>
      <c r="DR38" s="264">
        <v>36356</v>
      </c>
      <c r="DS38" s="264">
        <v>143601</v>
      </c>
      <c r="DT38" s="263">
        <v>-428</v>
      </c>
      <c r="DU38" s="263">
        <v>-6597</v>
      </c>
      <c r="DV38" s="263">
        <v>-25</v>
      </c>
      <c r="DW38" s="263">
        <v>-7050</v>
      </c>
      <c r="DX38" s="264">
        <v>29306</v>
      </c>
      <c r="DY38" s="264">
        <v>136551</v>
      </c>
    </row>
    <row r="39" spans="1:129" s="265" customFormat="1" ht="9.5" x14ac:dyDescent="0.2">
      <c r="A39" s="250" t="s">
        <v>52</v>
      </c>
      <c r="B39" s="261" t="s">
        <v>62</v>
      </c>
      <c r="C39" s="261"/>
      <c r="D39" s="262">
        <v>0</v>
      </c>
      <c r="E39" s="263">
        <v>28</v>
      </c>
      <c r="F39" s="263">
        <v>0</v>
      </c>
      <c r="G39" s="263">
        <v>0</v>
      </c>
      <c r="H39" s="263">
        <v>0</v>
      </c>
      <c r="I39" s="263">
        <v>0</v>
      </c>
      <c r="J39" s="263">
        <v>0</v>
      </c>
      <c r="K39" s="263">
        <v>0</v>
      </c>
      <c r="L39" s="263">
        <v>0</v>
      </c>
      <c r="M39" s="263">
        <v>0</v>
      </c>
      <c r="N39" s="263">
        <v>0</v>
      </c>
      <c r="O39" s="263">
        <v>24</v>
      </c>
      <c r="P39" s="263">
        <v>2</v>
      </c>
      <c r="Q39" s="263">
        <v>0</v>
      </c>
      <c r="R39" s="263">
        <v>0</v>
      </c>
      <c r="S39" s="263">
        <v>0</v>
      </c>
      <c r="T39" s="263">
        <v>0</v>
      </c>
      <c r="U39" s="263">
        <v>95</v>
      </c>
      <c r="V39" s="263">
        <v>0</v>
      </c>
      <c r="W39" s="263">
        <v>0</v>
      </c>
      <c r="X39" s="263">
        <v>0</v>
      </c>
      <c r="Y39" s="263">
        <v>0</v>
      </c>
      <c r="Z39" s="263">
        <v>7</v>
      </c>
      <c r="AA39" s="263">
        <v>0</v>
      </c>
      <c r="AB39" s="263">
        <v>0</v>
      </c>
      <c r="AC39" s="263">
        <v>2</v>
      </c>
      <c r="AD39" s="263">
        <v>0</v>
      </c>
      <c r="AE39" s="263">
        <v>6</v>
      </c>
      <c r="AF39" s="263">
        <v>0</v>
      </c>
      <c r="AG39" s="263">
        <v>0</v>
      </c>
      <c r="AH39" s="263">
        <v>0</v>
      </c>
      <c r="AI39" s="263">
        <v>45</v>
      </c>
      <c r="AJ39" s="263">
        <v>26</v>
      </c>
      <c r="AK39" s="263">
        <v>0</v>
      </c>
      <c r="AL39" s="263">
        <v>0</v>
      </c>
      <c r="AM39" s="263">
        <v>0</v>
      </c>
      <c r="AN39" s="263">
        <v>0</v>
      </c>
      <c r="AO39" s="263">
        <v>0</v>
      </c>
      <c r="AP39" s="263">
        <v>0</v>
      </c>
      <c r="AQ39" s="263">
        <v>0</v>
      </c>
      <c r="AR39" s="263">
        <v>0</v>
      </c>
      <c r="AS39" s="263">
        <v>18</v>
      </c>
      <c r="AT39" s="263">
        <v>0</v>
      </c>
      <c r="AU39" s="263">
        <v>14</v>
      </c>
      <c r="AV39" s="263">
        <v>8</v>
      </c>
      <c r="AW39" s="263">
        <v>753</v>
      </c>
      <c r="AX39" s="263">
        <v>4315</v>
      </c>
      <c r="AY39" s="263">
        <v>652</v>
      </c>
      <c r="AZ39" s="263">
        <v>0</v>
      </c>
      <c r="BA39" s="263">
        <v>1</v>
      </c>
      <c r="BB39" s="263">
        <v>0</v>
      </c>
      <c r="BC39" s="263">
        <v>78</v>
      </c>
      <c r="BD39" s="263">
        <v>0</v>
      </c>
      <c r="BE39" s="263">
        <v>0</v>
      </c>
      <c r="BF39" s="263">
        <v>38</v>
      </c>
      <c r="BG39" s="263">
        <v>2</v>
      </c>
      <c r="BH39" s="263">
        <v>2</v>
      </c>
      <c r="BI39" s="263">
        <v>13</v>
      </c>
      <c r="BJ39" s="263">
        <v>4</v>
      </c>
      <c r="BK39" s="263">
        <v>4430</v>
      </c>
      <c r="BL39" s="263">
        <v>368</v>
      </c>
      <c r="BM39" s="263">
        <v>208</v>
      </c>
      <c r="BN39" s="263">
        <v>496</v>
      </c>
      <c r="BO39" s="263">
        <v>0</v>
      </c>
      <c r="BP39" s="263">
        <v>0</v>
      </c>
      <c r="BQ39" s="263">
        <v>0</v>
      </c>
      <c r="BR39" s="263">
        <v>41</v>
      </c>
      <c r="BS39" s="263">
        <v>251</v>
      </c>
      <c r="BT39" s="263">
        <v>4</v>
      </c>
      <c r="BU39" s="263">
        <v>0</v>
      </c>
      <c r="BV39" s="263">
        <v>0</v>
      </c>
      <c r="BW39" s="263">
        <v>0</v>
      </c>
      <c r="BX39" s="263">
        <v>0</v>
      </c>
      <c r="BY39" s="263">
        <v>16</v>
      </c>
      <c r="BZ39" s="263">
        <v>26</v>
      </c>
      <c r="CA39" s="263">
        <v>0</v>
      </c>
      <c r="CB39" s="263">
        <v>0</v>
      </c>
      <c r="CC39" s="263">
        <v>0</v>
      </c>
      <c r="CD39" s="263">
        <v>1</v>
      </c>
      <c r="CE39" s="263">
        <v>0</v>
      </c>
      <c r="CF39" s="263">
        <v>0</v>
      </c>
      <c r="CG39" s="263">
        <v>0</v>
      </c>
      <c r="CH39" s="263">
        <v>0</v>
      </c>
      <c r="CI39" s="263">
        <v>0</v>
      </c>
      <c r="CJ39" s="263">
        <v>0</v>
      </c>
      <c r="CK39" s="263">
        <v>103</v>
      </c>
      <c r="CL39" s="263">
        <v>143</v>
      </c>
      <c r="CM39" s="263">
        <v>0</v>
      </c>
      <c r="CN39" s="263">
        <v>414</v>
      </c>
      <c r="CO39" s="263">
        <v>9</v>
      </c>
      <c r="CP39" s="263">
        <v>255</v>
      </c>
      <c r="CQ39" s="263">
        <v>226</v>
      </c>
      <c r="CR39" s="263">
        <v>55</v>
      </c>
      <c r="CS39" s="263">
        <v>0</v>
      </c>
      <c r="CT39" s="263">
        <v>0</v>
      </c>
      <c r="CU39" s="263">
        <v>0</v>
      </c>
      <c r="CV39" s="263">
        <v>16</v>
      </c>
      <c r="CW39" s="263">
        <v>285</v>
      </c>
      <c r="CX39" s="263">
        <v>895</v>
      </c>
      <c r="CY39" s="263">
        <v>0</v>
      </c>
      <c r="CZ39" s="263">
        <v>5</v>
      </c>
      <c r="DA39" s="263">
        <v>41</v>
      </c>
      <c r="DB39" s="263">
        <v>0</v>
      </c>
      <c r="DC39" s="263">
        <v>401</v>
      </c>
      <c r="DD39" s="264">
        <v>14822</v>
      </c>
      <c r="DE39" s="263">
        <v>117</v>
      </c>
      <c r="DF39" s="263">
        <v>1418</v>
      </c>
      <c r="DG39" s="263">
        <v>0</v>
      </c>
      <c r="DH39" s="263">
        <v>0</v>
      </c>
      <c r="DI39" s="263">
        <v>0</v>
      </c>
      <c r="DJ39" s="263">
        <v>0</v>
      </c>
      <c r="DK39" s="263">
        <v>121</v>
      </c>
      <c r="DL39" s="263">
        <v>0</v>
      </c>
      <c r="DM39" s="262">
        <v>1656</v>
      </c>
      <c r="DN39" s="264">
        <v>16478</v>
      </c>
      <c r="DO39" s="263">
        <v>22</v>
      </c>
      <c r="DP39" s="263">
        <v>7</v>
      </c>
      <c r="DQ39" s="263">
        <v>29</v>
      </c>
      <c r="DR39" s="264">
        <v>1685</v>
      </c>
      <c r="DS39" s="264">
        <v>16507</v>
      </c>
      <c r="DT39" s="263">
        <v>-2135</v>
      </c>
      <c r="DU39" s="263">
        <v>-11700</v>
      </c>
      <c r="DV39" s="263">
        <v>-127</v>
      </c>
      <c r="DW39" s="263">
        <v>-13962</v>
      </c>
      <c r="DX39" s="264">
        <v>-12277</v>
      </c>
      <c r="DY39" s="264">
        <v>2545</v>
      </c>
    </row>
    <row r="40" spans="1:129" s="265" customFormat="1" ht="9.5" x14ac:dyDescent="0.2">
      <c r="A40" s="250" t="s">
        <v>54</v>
      </c>
      <c r="B40" s="261" t="s">
        <v>64</v>
      </c>
      <c r="C40" s="261"/>
      <c r="D40" s="262">
        <v>717</v>
      </c>
      <c r="E40" s="263">
        <v>2226</v>
      </c>
      <c r="F40" s="263">
        <v>557</v>
      </c>
      <c r="G40" s="263">
        <v>370</v>
      </c>
      <c r="H40" s="263">
        <v>3</v>
      </c>
      <c r="I40" s="263">
        <v>20</v>
      </c>
      <c r="J40" s="263">
        <v>0</v>
      </c>
      <c r="K40" s="263">
        <v>61</v>
      </c>
      <c r="L40" s="263">
        <v>1</v>
      </c>
      <c r="M40" s="263">
        <v>0</v>
      </c>
      <c r="N40" s="263">
        <v>0</v>
      </c>
      <c r="O40" s="263">
        <v>91</v>
      </c>
      <c r="P40" s="263">
        <v>2</v>
      </c>
      <c r="Q40" s="263">
        <v>231</v>
      </c>
      <c r="R40" s="263">
        <v>0</v>
      </c>
      <c r="S40" s="263">
        <v>0</v>
      </c>
      <c r="T40" s="263">
        <v>9</v>
      </c>
      <c r="U40" s="263">
        <v>50</v>
      </c>
      <c r="V40" s="263">
        <v>556</v>
      </c>
      <c r="W40" s="263">
        <v>1</v>
      </c>
      <c r="X40" s="263">
        <v>6</v>
      </c>
      <c r="Y40" s="263">
        <v>67</v>
      </c>
      <c r="Z40" s="263">
        <v>213</v>
      </c>
      <c r="AA40" s="263">
        <v>2</v>
      </c>
      <c r="AB40" s="263">
        <v>64</v>
      </c>
      <c r="AC40" s="263">
        <v>34</v>
      </c>
      <c r="AD40" s="263">
        <v>286</v>
      </c>
      <c r="AE40" s="263">
        <v>5</v>
      </c>
      <c r="AF40" s="263">
        <v>3</v>
      </c>
      <c r="AG40" s="263">
        <v>0</v>
      </c>
      <c r="AH40" s="263">
        <v>79</v>
      </c>
      <c r="AI40" s="263">
        <v>1061</v>
      </c>
      <c r="AJ40" s="263">
        <v>67</v>
      </c>
      <c r="AK40" s="263">
        <v>705</v>
      </c>
      <c r="AL40" s="263">
        <v>3746</v>
      </c>
      <c r="AM40" s="263">
        <v>52</v>
      </c>
      <c r="AN40" s="263">
        <v>698</v>
      </c>
      <c r="AO40" s="263">
        <v>0</v>
      </c>
      <c r="AP40" s="263">
        <v>318</v>
      </c>
      <c r="AQ40" s="263">
        <v>118</v>
      </c>
      <c r="AR40" s="263">
        <v>406</v>
      </c>
      <c r="AS40" s="263">
        <v>254</v>
      </c>
      <c r="AT40" s="263">
        <v>314</v>
      </c>
      <c r="AU40" s="263">
        <v>312</v>
      </c>
      <c r="AV40" s="263">
        <v>16</v>
      </c>
      <c r="AW40" s="263">
        <v>569</v>
      </c>
      <c r="AX40" s="263">
        <v>239</v>
      </c>
      <c r="AY40" s="263">
        <v>685</v>
      </c>
      <c r="AZ40" s="263">
        <v>4</v>
      </c>
      <c r="BA40" s="263">
        <v>5</v>
      </c>
      <c r="BB40" s="263">
        <v>10</v>
      </c>
      <c r="BC40" s="263">
        <v>34</v>
      </c>
      <c r="BD40" s="263">
        <v>3</v>
      </c>
      <c r="BE40" s="263">
        <v>18</v>
      </c>
      <c r="BF40" s="263">
        <v>377</v>
      </c>
      <c r="BG40" s="263">
        <v>73</v>
      </c>
      <c r="BH40" s="263">
        <v>29</v>
      </c>
      <c r="BI40" s="263">
        <v>46</v>
      </c>
      <c r="BJ40" s="263">
        <v>0</v>
      </c>
      <c r="BK40" s="263">
        <v>5368</v>
      </c>
      <c r="BL40" s="263">
        <v>4291</v>
      </c>
      <c r="BM40" s="263">
        <v>3731</v>
      </c>
      <c r="BN40" s="263">
        <v>2805</v>
      </c>
      <c r="BO40" s="263">
        <v>23</v>
      </c>
      <c r="BP40" s="263">
        <v>6</v>
      </c>
      <c r="BQ40" s="263">
        <v>1091</v>
      </c>
      <c r="BR40" s="263">
        <v>0</v>
      </c>
      <c r="BS40" s="263">
        <v>251</v>
      </c>
      <c r="BT40" s="263">
        <v>2</v>
      </c>
      <c r="BU40" s="263">
        <v>0</v>
      </c>
      <c r="BV40" s="263">
        <v>0</v>
      </c>
      <c r="BW40" s="263">
        <v>0</v>
      </c>
      <c r="BX40" s="263">
        <v>0</v>
      </c>
      <c r="BY40" s="263">
        <v>0</v>
      </c>
      <c r="BZ40" s="263">
        <v>2</v>
      </c>
      <c r="CA40" s="263">
        <v>0</v>
      </c>
      <c r="CB40" s="263">
        <v>0</v>
      </c>
      <c r="CC40" s="263">
        <v>0</v>
      </c>
      <c r="CD40" s="263">
        <v>0</v>
      </c>
      <c r="CE40" s="263">
        <v>0</v>
      </c>
      <c r="CF40" s="263">
        <v>0</v>
      </c>
      <c r="CG40" s="263">
        <v>0</v>
      </c>
      <c r="CH40" s="263">
        <v>0</v>
      </c>
      <c r="CI40" s="263">
        <v>0</v>
      </c>
      <c r="CJ40" s="263">
        <v>11</v>
      </c>
      <c r="CK40" s="263">
        <v>86</v>
      </c>
      <c r="CL40" s="263">
        <v>1048</v>
      </c>
      <c r="CM40" s="263">
        <v>1</v>
      </c>
      <c r="CN40" s="263">
        <v>84</v>
      </c>
      <c r="CO40" s="263">
        <v>0</v>
      </c>
      <c r="CP40" s="263">
        <v>0</v>
      </c>
      <c r="CQ40" s="263">
        <v>2</v>
      </c>
      <c r="CR40" s="263">
        <v>0</v>
      </c>
      <c r="CS40" s="263">
        <v>0</v>
      </c>
      <c r="CT40" s="263">
        <v>0</v>
      </c>
      <c r="CU40" s="263">
        <v>69</v>
      </c>
      <c r="CV40" s="263">
        <v>1</v>
      </c>
      <c r="CW40" s="263">
        <v>8</v>
      </c>
      <c r="CX40" s="263">
        <v>66</v>
      </c>
      <c r="CY40" s="263">
        <v>10</v>
      </c>
      <c r="CZ40" s="263">
        <v>213</v>
      </c>
      <c r="DA40" s="263">
        <v>138</v>
      </c>
      <c r="DB40" s="263">
        <v>263</v>
      </c>
      <c r="DC40" s="263">
        <v>491</v>
      </c>
      <c r="DD40" s="264">
        <v>35874</v>
      </c>
      <c r="DE40" s="263">
        <v>100</v>
      </c>
      <c r="DF40" s="263">
        <v>4313</v>
      </c>
      <c r="DG40" s="263">
        <v>0</v>
      </c>
      <c r="DH40" s="263">
        <v>0</v>
      </c>
      <c r="DI40" s="263">
        <v>0</v>
      </c>
      <c r="DJ40" s="263">
        <v>0</v>
      </c>
      <c r="DK40" s="263">
        <v>-107</v>
      </c>
      <c r="DL40" s="263">
        <v>36</v>
      </c>
      <c r="DM40" s="262">
        <v>4342</v>
      </c>
      <c r="DN40" s="264">
        <v>40216</v>
      </c>
      <c r="DO40" s="263">
        <v>785</v>
      </c>
      <c r="DP40" s="263">
        <v>497</v>
      </c>
      <c r="DQ40" s="263">
        <v>1282</v>
      </c>
      <c r="DR40" s="264">
        <v>5624</v>
      </c>
      <c r="DS40" s="264">
        <v>41498</v>
      </c>
      <c r="DT40" s="263">
        <v>-5130</v>
      </c>
      <c r="DU40" s="263">
        <v>-13965</v>
      </c>
      <c r="DV40" s="263">
        <v>-283</v>
      </c>
      <c r="DW40" s="263">
        <v>-19378</v>
      </c>
      <c r="DX40" s="264">
        <v>-13754</v>
      </c>
      <c r="DY40" s="264">
        <v>22120</v>
      </c>
    </row>
    <row r="41" spans="1:129" s="265" customFormat="1" ht="9.5" x14ac:dyDescent="0.2">
      <c r="A41" s="271" t="s">
        <v>56</v>
      </c>
      <c r="B41" s="272" t="s">
        <v>66</v>
      </c>
      <c r="C41" s="272"/>
      <c r="D41" s="273">
        <v>0</v>
      </c>
      <c r="E41" s="274">
        <v>0</v>
      </c>
      <c r="F41" s="274">
        <v>0</v>
      </c>
      <c r="G41" s="274">
        <v>0</v>
      </c>
      <c r="H41" s="274">
        <v>0</v>
      </c>
      <c r="I41" s="274">
        <v>0</v>
      </c>
      <c r="J41" s="274">
        <v>0</v>
      </c>
      <c r="K41" s="274">
        <v>0</v>
      </c>
      <c r="L41" s="274">
        <v>0</v>
      </c>
      <c r="M41" s="274">
        <v>0</v>
      </c>
      <c r="N41" s="274">
        <v>0</v>
      </c>
      <c r="O41" s="274">
        <v>0</v>
      </c>
      <c r="P41" s="274">
        <v>0</v>
      </c>
      <c r="Q41" s="274">
        <v>0</v>
      </c>
      <c r="R41" s="274">
        <v>0</v>
      </c>
      <c r="S41" s="274">
        <v>0</v>
      </c>
      <c r="T41" s="274">
        <v>0</v>
      </c>
      <c r="U41" s="274">
        <v>0</v>
      </c>
      <c r="V41" s="274">
        <v>0</v>
      </c>
      <c r="W41" s="274">
        <v>0</v>
      </c>
      <c r="X41" s="274">
        <v>0</v>
      </c>
      <c r="Y41" s="274">
        <v>0</v>
      </c>
      <c r="Z41" s="274">
        <v>1</v>
      </c>
      <c r="AA41" s="274">
        <v>0</v>
      </c>
      <c r="AB41" s="274">
        <v>0</v>
      </c>
      <c r="AC41" s="274">
        <v>0</v>
      </c>
      <c r="AD41" s="274">
        <v>0</v>
      </c>
      <c r="AE41" s="274">
        <v>0</v>
      </c>
      <c r="AF41" s="274">
        <v>0</v>
      </c>
      <c r="AG41" s="274">
        <v>0</v>
      </c>
      <c r="AH41" s="274">
        <v>0</v>
      </c>
      <c r="AI41" s="274">
        <v>-1</v>
      </c>
      <c r="AJ41" s="274">
        <v>0</v>
      </c>
      <c r="AK41" s="274">
        <v>0</v>
      </c>
      <c r="AL41" s="274">
        <v>150404</v>
      </c>
      <c r="AM41" s="274">
        <v>167185</v>
      </c>
      <c r="AN41" s="274">
        <v>8551</v>
      </c>
      <c r="AO41" s="274">
        <v>31</v>
      </c>
      <c r="AP41" s="274">
        <v>0</v>
      </c>
      <c r="AQ41" s="274">
        <v>0</v>
      </c>
      <c r="AR41" s="274">
        <v>-99</v>
      </c>
      <c r="AS41" s="274">
        <v>-157</v>
      </c>
      <c r="AT41" s="274">
        <v>-32</v>
      </c>
      <c r="AU41" s="274">
        <v>-138</v>
      </c>
      <c r="AV41" s="274">
        <v>-3</v>
      </c>
      <c r="AW41" s="274">
        <v>0</v>
      </c>
      <c r="AX41" s="274">
        <v>-1</v>
      </c>
      <c r="AY41" s="274">
        <v>-45</v>
      </c>
      <c r="AZ41" s="274">
        <v>-2</v>
      </c>
      <c r="BA41" s="274">
        <v>0</v>
      </c>
      <c r="BB41" s="274">
        <v>0</v>
      </c>
      <c r="BC41" s="274">
        <v>0</v>
      </c>
      <c r="BD41" s="274">
        <v>0</v>
      </c>
      <c r="BE41" s="274">
        <v>-22</v>
      </c>
      <c r="BF41" s="274">
        <v>-70</v>
      </c>
      <c r="BG41" s="274">
        <v>-92</v>
      </c>
      <c r="BH41" s="274">
        <v>-14</v>
      </c>
      <c r="BI41" s="274">
        <v>-3</v>
      </c>
      <c r="BJ41" s="274">
        <v>0</v>
      </c>
      <c r="BK41" s="274">
        <v>0</v>
      </c>
      <c r="BL41" s="274">
        <v>-155</v>
      </c>
      <c r="BM41" s="274">
        <v>-74</v>
      </c>
      <c r="BN41" s="274">
        <v>-41</v>
      </c>
      <c r="BO41" s="274">
        <v>0</v>
      </c>
      <c r="BP41" s="274">
        <v>0</v>
      </c>
      <c r="BQ41" s="274">
        <v>0</v>
      </c>
      <c r="BR41" s="274">
        <v>0</v>
      </c>
      <c r="BS41" s="274">
        <v>0</v>
      </c>
      <c r="BT41" s="274">
        <v>0</v>
      </c>
      <c r="BU41" s="274">
        <v>0</v>
      </c>
      <c r="BV41" s="274">
        <v>0</v>
      </c>
      <c r="BW41" s="274">
        <v>0</v>
      </c>
      <c r="BX41" s="274">
        <v>0</v>
      </c>
      <c r="BY41" s="274">
        <v>0</v>
      </c>
      <c r="BZ41" s="274">
        <v>0</v>
      </c>
      <c r="CA41" s="274">
        <v>0</v>
      </c>
      <c r="CB41" s="274">
        <v>0</v>
      </c>
      <c r="CC41" s="274">
        <v>0</v>
      </c>
      <c r="CD41" s="274">
        <v>0</v>
      </c>
      <c r="CE41" s="274">
        <v>0</v>
      </c>
      <c r="CF41" s="274">
        <v>0</v>
      </c>
      <c r="CG41" s="274">
        <v>0</v>
      </c>
      <c r="CH41" s="274">
        <v>0</v>
      </c>
      <c r="CI41" s="274">
        <v>0</v>
      </c>
      <c r="CJ41" s="274">
        <v>0</v>
      </c>
      <c r="CK41" s="274">
        <v>0</v>
      </c>
      <c r="CL41" s="274">
        <v>0</v>
      </c>
      <c r="CM41" s="274">
        <v>0</v>
      </c>
      <c r="CN41" s="274">
        <v>0</v>
      </c>
      <c r="CO41" s="274">
        <v>0</v>
      </c>
      <c r="CP41" s="274">
        <v>0</v>
      </c>
      <c r="CQ41" s="274">
        <v>0</v>
      </c>
      <c r="CR41" s="274">
        <v>0</v>
      </c>
      <c r="CS41" s="274">
        <v>0</v>
      </c>
      <c r="CT41" s="274">
        <v>0</v>
      </c>
      <c r="CU41" s="274">
        <v>0</v>
      </c>
      <c r="CV41" s="274">
        <v>0</v>
      </c>
      <c r="CW41" s="274">
        <v>0</v>
      </c>
      <c r="CX41" s="274">
        <v>0</v>
      </c>
      <c r="CY41" s="274">
        <v>0</v>
      </c>
      <c r="CZ41" s="274">
        <v>0</v>
      </c>
      <c r="DA41" s="274">
        <v>1</v>
      </c>
      <c r="DB41" s="274">
        <v>0</v>
      </c>
      <c r="DC41" s="274">
        <v>22</v>
      </c>
      <c r="DD41" s="275">
        <v>325246</v>
      </c>
      <c r="DE41" s="274">
        <v>0</v>
      </c>
      <c r="DF41" s="274">
        <v>-1539</v>
      </c>
      <c r="DG41" s="274">
        <v>0</v>
      </c>
      <c r="DH41" s="274">
        <v>0</v>
      </c>
      <c r="DI41" s="274">
        <v>-2020</v>
      </c>
      <c r="DJ41" s="274">
        <v>-5851</v>
      </c>
      <c r="DK41" s="274">
        <v>32</v>
      </c>
      <c r="DL41" s="274">
        <v>78</v>
      </c>
      <c r="DM41" s="273">
        <v>-9300</v>
      </c>
      <c r="DN41" s="275">
        <v>315946</v>
      </c>
      <c r="DO41" s="274">
        <v>1605</v>
      </c>
      <c r="DP41" s="274">
        <v>82624</v>
      </c>
      <c r="DQ41" s="274">
        <v>84229</v>
      </c>
      <c r="DR41" s="275">
        <v>74929</v>
      </c>
      <c r="DS41" s="275">
        <v>400175</v>
      </c>
      <c r="DT41" s="274">
        <v>-23779</v>
      </c>
      <c r="DU41" s="274">
        <v>-24845</v>
      </c>
      <c r="DV41" s="274">
        <v>-1371</v>
      </c>
      <c r="DW41" s="274">
        <v>-49995</v>
      </c>
      <c r="DX41" s="275">
        <v>24934</v>
      </c>
      <c r="DY41" s="275">
        <v>350180</v>
      </c>
    </row>
    <row r="42" spans="1:129" s="265" customFormat="1" ht="9.5" x14ac:dyDescent="0.2">
      <c r="A42" s="250" t="s">
        <v>57</v>
      </c>
      <c r="B42" s="261" t="s">
        <v>68</v>
      </c>
      <c r="C42" s="261"/>
      <c r="D42" s="262">
        <v>34</v>
      </c>
      <c r="E42" s="263">
        <v>0</v>
      </c>
      <c r="F42" s="263">
        <v>1</v>
      </c>
      <c r="G42" s="263">
        <v>0</v>
      </c>
      <c r="H42" s="263">
        <v>0</v>
      </c>
      <c r="I42" s="263">
        <v>27</v>
      </c>
      <c r="J42" s="263">
        <v>38</v>
      </c>
      <c r="K42" s="263">
        <v>468</v>
      </c>
      <c r="L42" s="263">
        <v>0</v>
      </c>
      <c r="M42" s="263">
        <v>0</v>
      </c>
      <c r="N42" s="263">
        <v>0</v>
      </c>
      <c r="O42" s="263">
        <v>0</v>
      </c>
      <c r="P42" s="263">
        <v>0</v>
      </c>
      <c r="Q42" s="263">
        <v>0</v>
      </c>
      <c r="R42" s="263">
        <v>0</v>
      </c>
      <c r="S42" s="263">
        <v>8</v>
      </c>
      <c r="T42" s="263">
        <v>30</v>
      </c>
      <c r="U42" s="263">
        <v>446</v>
      </c>
      <c r="V42" s="263">
        <v>0</v>
      </c>
      <c r="W42" s="263">
        <v>0</v>
      </c>
      <c r="X42" s="263">
        <v>0</v>
      </c>
      <c r="Y42" s="263">
        <v>0</v>
      </c>
      <c r="Z42" s="263">
        <v>0</v>
      </c>
      <c r="AA42" s="263">
        <v>0</v>
      </c>
      <c r="AB42" s="263">
        <v>0</v>
      </c>
      <c r="AC42" s="263">
        <v>0</v>
      </c>
      <c r="AD42" s="263">
        <v>0</v>
      </c>
      <c r="AE42" s="263">
        <v>99</v>
      </c>
      <c r="AF42" s="263">
        <v>40</v>
      </c>
      <c r="AG42" s="263">
        <v>0</v>
      </c>
      <c r="AH42" s="263">
        <v>0</v>
      </c>
      <c r="AI42" s="263">
        <v>2191</v>
      </c>
      <c r="AJ42" s="263">
        <v>0</v>
      </c>
      <c r="AK42" s="263">
        <v>117</v>
      </c>
      <c r="AL42" s="263">
        <v>0</v>
      </c>
      <c r="AM42" s="263">
        <v>11096</v>
      </c>
      <c r="AN42" s="263">
        <v>301</v>
      </c>
      <c r="AO42" s="263">
        <v>13163</v>
      </c>
      <c r="AP42" s="263">
        <v>0</v>
      </c>
      <c r="AQ42" s="263">
        <v>0</v>
      </c>
      <c r="AR42" s="263">
        <v>23720</v>
      </c>
      <c r="AS42" s="263">
        <v>8894</v>
      </c>
      <c r="AT42" s="263">
        <v>2936</v>
      </c>
      <c r="AU42" s="263">
        <v>5178</v>
      </c>
      <c r="AV42" s="263">
        <v>198</v>
      </c>
      <c r="AW42" s="263">
        <v>0</v>
      </c>
      <c r="AX42" s="263">
        <v>541</v>
      </c>
      <c r="AY42" s="263">
        <v>5201</v>
      </c>
      <c r="AZ42" s="263">
        <v>105</v>
      </c>
      <c r="BA42" s="263">
        <v>13</v>
      </c>
      <c r="BB42" s="263">
        <v>44</v>
      </c>
      <c r="BC42" s="263">
        <v>145</v>
      </c>
      <c r="BD42" s="263">
        <v>4</v>
      </c>
      <c r="BE42" s="263">
        <v>1743</v>
      </c>
      <c r="BF42" s="263">
        <v>4767</v>
      </c>
      <c r="BG42" s="263">
        <v>7003</v>
      </c>
      <c r="BH42" s="263">
        <v>234</v>
      </c>
      <c r="BI42" s="263">
        <v>170</v>
      </c>
      <c r="BJ42" s="263">
        <v>0</v>
      </c>
      <c r="BK42" s="263">
        <v>19710</v>
      </c>
      <c r="BL42" s="263">
        <v>3440</v>
      </c>
      <c r="BM42" s="263">
        <v>20365</v>
      </c>
      <c r="BN42" s="263">
        <v>10961</v>
      </c>
      <c r="BO42" s="263">
        <v>0</v>
      </c>
      <c r="BP42" s="263">
        <v>0</v>
      </c>
      <c r="BQ42" s="263">
        <v>0</v>
      </c>
      <c r="BR42" s="263">
        <v>0</v>
      </c>
      <c r="BS42" s="263">
        <v>0</v>
      </c>
      <c r="BT42" s="263">
        <v>0</v>
      </c>
      <c r="BU42" s="263">
        <v>0</v>
      </c>
      <c r="BV42" s="263">
        <v>0</v>
      </c>
      <c r="BW42" s="263">
        <v>0</v>
      </c>
      <c r="BX42" s="263">
        <v>0</v>
      </c>
      <c r="BY42" s="263">
        <v>0</v>
      </c>
      <c r="BZ42" s="263">
        <v>0</v>
      </c>
      <c r="CA42" s="263">
        <v>0</v>
      </c>
      <c r="CB42" s="263">
        <v>0</v>
      </c>
      <c r="CC42" s="263">
        <v>0</v>
      </c>
      <c r="CD42" s="263">
        <v>104</v>
      </c>
      <c r="CE42" s="263">
        <v>0</v>
      </c>
      <c r="CF42" s="263">
        <v>0</v>
      </c>
      <c r="CG42" s="263">
        <v>0</v>
      </c>
      <c r="CH42" s="263">
        <v>0</v>
      </c>
      <c r="CI42" s="263">
        <v>0</v>
      </c>
      <c r="CJ42" s="263">
        <v>0</v>
      </c>
      <c r="CK42" s="263">
        <v>7</v>
      </c>
      <c r="CL42" s="263">
        <v>0</v>
      </c>
      <c r="CM42" s="263">
        <v>0</v>
      </c>
      <c r="CN42" s="263">
        <v>0</v>
      </c>
      <c r="CO42" s="263">
        <v>0</v>
      </c>
      <c r="CP42" s="263">
        <v>0</v>
      </c>
      <c r="CQ42" s="263">
        <v>0</v>
      </c>
      <c r="CR42" s="263">
        <v>0</v>
      </c>
      <c r="CS42" s="263">
        <v>0</v>
      </c>
      <c r="CT42" s="263">
        <v>0</v>
      </c>
      <c r="CU42" s="263">
        <v>182</v>
      </c>
      <c r="CV42" s="263">
        <v>0</v>
      </c>
      <c r="CW42" s="263">
        <v>0</v>
      </c>
      <c r="CX42" s="263">
        <v>0</v>
      </c>
      <c r="CY42" s="263">
        <v>0</v>
      </c>
      <c r="CZ42" s="263">
        <v>0</v>
      </c>
      <c r="DA42" s="263">
        <v>30</v>
      </c>
      <c r="DB42" s="263">
        <v>0</v>
      </c>
      <c r="DC42" s="263">
        <v>1151</v>
      </c>
      <c r="DD42" s="264">
        <v>144905</v>
      </c>
      <c r="DE42" s="263">
        <v>0</v>
      </c>
      <c r="DF42" s="263">
        <v>0</v>
      </c>
      <c r="DG42" s="263">
        <v>0</v>
      </c>
      <c r="DH42" s="263">
        <v>0</v>
      </c>
      <c r="DI42" s="263">
        <v>0</v>
      </c>
      <c r="DJ42" s="263">
        <v>0</v>
      </c>
      <c r="DK42" s="263">
        <v>2808</v>
      </c>
      <c r="DL42" s="263">
        <v>614</v>
      </c>
      <c r="DM42" s="262">
        <v>3422</v>
      </c>
      <c r="DN42" s="264">
        <v>148327</v>
      </c>
      <c r="DO42" s="263">
        <v>24373</v>
      </c>
      <c r="DP42" s="263">
        <v>166851</v>
      </c>
      <c r="DQ42" s="263">
        <v>191224</v>
      </c>
      <c r="DR42" s="264">
        <v>194646</v>
      </c>
      <c r="DS42" s="264">
        <v>339551</v>
      </c>
      <c r="DT42" s="263">
        <v>-4556</v>
      </c>
      <c r="DU42" s="263">
        <v>-88174</v>
      </c>
      <c r="DV42" s="263">
        <v>-229</v>
      </c>
      <c r="DW42" s="263">
        <v>-92959</v>
      </c>
      <c r="DX42" s="264">
        <v>101687</v>
      </c>
      <c r="DY42" s="264">
        <v>246592</v>
      </c>
    </row>
    <row r="43" spans="1:129" s="265" customFormat="1" ht="9.5" x14ac:dyDescent="0.2">
      <c r="A43" s="250" t="s">
        <v>59</v>
      </c>
      <c r="B43" s="261" t="s">
        <v>70</v>
      </c>
      <c r="C43" s="261"/>
      <c r="D43" s="262">
        <v>0</v>
      </c>
      <c r="E43" s="263">
        <v>0</v>
      </c>
      <c r="F43" s="263">
        <v>0</v>
      </c>
      <c r="G43" s="263">
        <v>0</v>
      </c>
      <c r="H43" s="263">
        <v>0</v>
      </c>
      <c r="I43" s="263">
        <v>28</v>
      </c>
      <c r="J43" s="263">
        <v>4</v>
      </c>
      <c r="K43" s="263">
        <v>4</v>
      </c>
      <c r="L43" s="263">
        <v>0</v>
      </c>
      <c r="M43" s="263">
        <v>0</v>
      </c>
      <c r="N43" s="263">
        <v>0</v>
      </c>
      <c r="O43" s="263">
        <v>0</v>
      </c>
      <c r="P43" s="263">
        <v>0</v>
      </c>
      <c r="Q43" s="263">
        <v>0</v>
      </c>
      <c r="R43" s="263">
        <v>0</v>
      </c>
      <c r="S43" s="263">
        <v>0</v>
      </c>
      <c r="T43" s="263">
        <v>0</v>
      </c>
      <c r="U43" s="263">
        <v>11</v>
      </c>
      <c r="V43" s="263">
        <v>0</v>
      </c>
      <c r="W43" s="263">
        <v>0</v>
      </c>
      <c r="X43" s="263">
        <v>0</v>
      </c>
      <c r="Y43" s="263">
        <v>0</v>
      </c>
      <c r="Z43" s="263">
        <v>0</v>
      </c>
      <c r="AA43" s="263">
        <v>0</v>
      </c>
      <c r="AB43" s="263">
        <v>0</v>
      </c>
      <c r="AC43" s="263">
        <v>0</v>
      </c>
      <c r="AD43" s="263">
        <v>0</v>
      </c>
      <c r="AE43" s="263">
        <v>0</v>
      </c>
      <c r="AF43" s="263">
        <v>0</v>
      </c>
      <c r="AG43" s="263">
        <v>1</v>
      </c>
      <c r="AH43" s="263">
        <v>0</v>
      </c>
      <c r="AI43" s="263">
        <v>27</v>
      </c>
      <c r="AJ43" s="263">
        <v>14</v>
      </c>
      <c r="AK43" s="263">
        <v>13</v>
      </c>
      <c r="AL43" s="263">
        <v>0</v>
      </c>
      <c r="AM43" s="263">
        <v>0</v>
      </c>
      <c r="AN43" s="263">
        <v>3</v>
      </c>
      <c r="AO43" s="263">
        <v>0</v>
      </c>
      <c r="AP43" s="263">
        <v>0</v>
      </c>
      <c r="AQ43" s="263">
        <v>0</v>
      </c>
      <c r="AR43" s="263">
        <v>2413</v>
      </c>
      <c r="AS43" s="263">
        <v>768</v>
      </c>
      <c r="AT43" s="263">
        <v>566</v>
      </c>
      <c r="AU43" s="263">
        <v>2275</v>
      </c>
      <c r="AV43" s="263">
        <v>36</v>
      </c>
      <c r="AW43" s="263">
        <v>0</v>
      </c>
      <c r="AX43" s="263">
        <v>43</v>
      </c>
      <c r="AY43" s="263">
        <v>2343</v>
      </c>
      <c r="AZ43" s="263">
        <v>3</v>
      </c>
      <c r="BA43" s="263">
        <v>7</v>
      </c>
      <c r="BB43" s="263">
        <v>3</v>
      </c>
      <c r="BC43" s="263">
        <v>15</v>
      </c>
      <c r="BD43" s="263">
        <v>4</v>
      </c>
      <c r="BE43" s="263">
        <v>12</v>
      </c>
      <c r="BF43" s="263">
        <v>4909</v>
      </c>
      <c r="BG43" s="263">
        <v>613</v>
      </c>
      <c r="BH43" s="263">
        <v>86</v>
      </c>
      <c r="BI43" s="263">
        <v>41</v>
      </c>
      <c r="BJ43" s="263">
        <v>0</v>
      </c>
      <c r="BK43" s="263">
        <v>253</v>
      </c>
      <c r="BL43" s="263">
        <v>67</v>
      </c>
      <c r="BM43" s="263">
        <v>1307</v>
      </c>
      <c r="BN43" s="263">
        <v>2478</v>
      </c>
      <c r="BO43" s="263">
        <v>0</v>
      </c>
      <c r="BP43" s="263">
        <v>0</v>
      </c>
      <c r="BQ43" s="263">
        <v>129</v>
      </c>
      <c r="BR43" s="263">
        <v>0</v>
      </c>
      <c r="BS43" s="263">
        <v>0</v>
      </c>
      <c r="BT43" s="263">
        <v>0</v>
      </c>
      <c r="BU43" s="263">
        <v>0</v>
      </c>
      <c r="BV43" s="263">
        <v>0</v>
      </c>
      <c r="BW43" s="263">
        <v>0</v>
      </c>
      <c r="BX43" s="263">
        <v>0</v>
      </c>
      <c r="BY43" s="263">
        <v>0</v>
      </c>
      <c r="BZ43" s="263">
        <v>1</v>
      </c>
      <c r="CA43" s="263">
        <v>0</v>
      </c>
      <c r="CB43" s="263">
        <v>0</v>
      </c>
      <c r="CC43" s="263">
        <v>0</v>
      </c>
      <c r="CD43" s="263">
        <v>0</v>
      </c>
      <c r="CE43" s="263">
        <v>0</v>
      </c>
      <c r="CF43" s="263">
        <v>0</v>
      </c>
      <c r="CG43" s="263">
        <v>0</v>
      </c>
      <c r="CH43" s="263">
        <v>0</v>
      </c>
      <c r="CI43" s="263">
        <v>0</v>
      </c>
      <c r="CJ43" s="263">
        <v>0</v>
      </c>
      <c r="CK43" s="263">
        <v>4</v>
      </c>
      <c r="CL43" s="263">
        <v>0</v>
      </c>
      <c r="CM43" s="263">
        <v>0</v>
      </c>
      <c r="CN43" s="263">
        <v>1</v>
      </c>
      <c r="CO43" s="263">
        <v>0</v>
      </c>
      <c r="CP43" s="263">
        <v>3</v>
      </c>
      <c r="CQ43" s="263">
        <v>3</v>
      </c>
      <c r="CR43" s="263">
        <v>1</v>
      </c>
      <c r="CS43" s="263">
        <v>0</v>
      </c>
      <c r="CT43" s="263">
        <v>0</v>
      </c>
      <c r="CU43" s="263">
        <v>0</v>
      </c>
      <c r="CV43" s="263">
        <v>0</v>
      </c>
      <c r="CW43" s="263">
        <v>5</v>
      </c>
      <c r="CX43" s="263">
        <v>23</v>
      </c>
      <c r="CY43" s="263">
        <v>0</v>
      </c>
      <c r="CZ43" s="263">
        <v>1</v>
      </c>
      <c r="DA43" s="263">
        <v>8</v>
      </c>
      <c r="DB43" s="263">
        <v>1</v>
      </c>
      <c r="DC43" s="263">
        <v>561</v>
      </c>
      <c r="DD43" s="264">
        <v>19088</v>
      </c>
      <c r="DE43" s="263">
        <v>0</v>
      </c>
      <c r="DF43" s="263">
        <v>3</v>
      </c>
      <c r="DG43" s="263">
        <v>0</v>
      </c>
      <c r="DH43" s="263">
        <v>0</v>
      </c>
      <c r="DI43" s="263">
        <v>0</v>
      </c>
      <c r="DJ43" s="263">
        <v>0</v>
      </c>
      <c r="DK43" s="263">
        <v>-3</v>
      </c>
      <c r="DL43" s="263">
        <v>0</v>
      </c>
      <c r="DM43" s="262">
        <v>0</v>
      </c>
      <c r="DN43" s="264">
        <v>19088</v>
      </c>
      <c r="DO43" s="263">
        <v>9</v>
      </c>
      <c r="DP43" s="263">
        <v>31172</v>
      </c>
      <c r="DQ43" s="263">
        <v>31181</v>
      </c>
      <c r="DR43" s="264">
        <v>31181</v>
      </c>
      <c r="DS43" s="264">
        <v>50269</v>
      </c>
      <c r="DT43" s="263">
        <v>-219</v>
      </c>
      <c r="DU43" s="263">
        <v>-12755</v>
      </c>
      <c r="DV43" s="263">
        <v>-11</v>
      </c>
      <c r="DW43" s="263">
        <v>-12985</v>
      </c>
      <c r="DX43" s="264">
        <v>18196</v>
      </c>
      <c r="DY43" s="264">
        <v>37284</v>
      </c>
    </row>
    <row r="44" spans="1:129" s="265" customFormat="1" ht="9.5" x14ac:dyDescent="0.2">
      <c r="A44" s="250" t="s">
        <v>61</v>
      </c>
      <c r="B44" s="261" t="s">
        <v>72</v>
      </c>
      <c r="C44" s="261"/>
      <c r="D44" s="262">
        <v>0</v>
      </c>
      <c r="E44" s="263">
        <v>0</v>
      </c>
      <c r="F44" s="263">
        <v>0</v>
      </c>
      <c r="G44" s="263">
        <v>0</v>
      </c>
      <c r="H44" s="263">
        <v>0</v>
      </c>
      <c r="I44" s="263">
        <v>0</v>
      </c>
      <c r="J44" s="263">
        <v>0</v>
      </c>
      <c r="K44" s="263">
        <v>0</v>
      </c>
      <c r="L44" s="263">
        <v>0</v>
      </c>
      <c r="M44" s="263">
        <v>0</v>
      </c>
      <c r="N44" s="263">
        <v>0</v>
      </c>
      <c r="O44" s="263">
        <v>0</v>
      </c>
      <c r="P44" s="263">
        <v>0</v>
      </c>
      <c r="Q44" s="263">
        <v>0</v>
      </c>
      <c r="R44" s="263">
        <v>0</v>
      </c>
      <c r="S44" s="263">
        <v>0</v>
      </c>
      <c r="T44" s="263">
        <v>2</v>
      </c>
      <c r="U44" s="263">
        <v>654</v>
      </c>
      <c r="V44" s="263">
        <v>0</v>
      </c>
      <c r="W44" s="263">
        <v>0</v>
      </c>
      <c r="X44" s="263">
        <v>0</v>
      </c>
      <c r="Y44" s="263">
        <v>0</v>
      </c>
      <c r="Z44" s="263">
        <v>0</v>
      </c>
      <c r="AA44" s="263">
        <v>0</v>
      </c>
      <c r="AB44" s="263">
        <v>0</v>
      </c>
      <c r="AC44" s="263">
        <v>0</v>
      </c>
      <c r="AD44" s="263">
        <v>0</v>
      </c>
      <c r="AE44" s="263">
        <v>11</v>
      </c>
      <c r="AF44" s="263">
        <v>0</v>
      </c>
      <c r="AG44" s="263">
        <v>0</v>
      </c>
      <c r="AH44" s="263">
        <v>0</v>
      </c>
      <c r="AI44" s="263">
        <v>307</v>
      </c>
      <c r="AJ44" s="263">
        <v>1</v>
      </c>
      <c r="AK44" s="263">
        <v>123</v>
      </c>
      <c r="AL44" s="263">
        <v>14</v>
      </c>
      <c r="AM44" s="263">
        <v>0</v>
      </c>
      <c r="AN44" s="263">
        <v>2</v>
      </c>
      <c r="AO44" s="263">
        <v>0</v>
      </c>
      <c r="AP44" s="263">
        <v>0</v>
      </c>
      <c r="AQ44" s="263">
        <v>34</v>
      </c>
      <c r="AR44" s="263">
        <v>13607</v>
      </c>
      <c r="AS44" s="263">
        <v>7119</v>
      </c>
      <c r="AT44" s="263">
        <v>745</v>
      </c>
      <c r="AU44" s="263">
        <v>1898</v>
      </c>
      <c r="AV44" s="263">
        <v>52</v>
      </c>
      <c r="AW44" s="263">
        <v>9</v>
      </c>
      <c r="AX44" s="263">
        <v>313</v>
      </c>
      <c r="AY44" s="263">
        <v>2227</v>
      </c>
      <c r="AZ44" s="263">
        <v>92</v>
      </c>
      <c r="BA44" s="263">
        <v>0</v>
      </c>
      <c r="BB44" s="263">
        <v>18</v>
      </c>
      <c r="BC44" s="263">
        <v>768</v>
      </c>
      <c r="BD44" s="263">
        <v>3</v>
      </c>
      <c r="BE44" s="263">
        <v>146</v>
      </c>
      <c r="BF44" s="263">
        <v>2391</v>
      </c>
      <c r="BG44" s="263">
        <v>1837</v>
      </c>
      <c r="BH44" s="263">
        <v>352</v>
      </c>
      <c r="BI44" s="263">
        <v>83</v>
      </c>
      <c r="BJ44" s="263">
        <v>0</v>
      </c>
      <c r="BK44" s="263">
        <v>238</v>
      </c>
      <c r="BL44" s="263">
        <v>203</v>
      </c>
      <c r="BM44" s="263">
        <v>397</v>
      </c>
      <c r="BN44" s="263">
        <v>34</v>
      </c>
      <c r="BO44" s="263">
        <v>0</v>
      </c>
      <c r="BP44" s="263">
        <v>0</v>
      </c>
      <c r="BQ44" s="263">
        <v>0</v>
      </c>
      <c r="BR44" s="263">
        <v>0</v>
      </c>
      <c r="BS44" s="263">
        <v>0</v>
      </c>
      <c r="BT44" s="263">
        <v>0</v>
      </c>
      <c r="BU44" s="263">
        <v>0</v>
      </c>
      <c r="BV44" s="263">
        <v>0</v>
      </c>
      <c r="BW44" s="263">
        <v>0</v>
      </c>
      <c r="BX44" s="263">
        <v>0</v>
      </c>
      <c r="BY44" s="263">
        <v>0</v>
      </c>
      <c r="BZ44" s="263">
        <v>0</v>
      </c>
      <c r="CA44" s="263">
        <v>0</v>
      </c>
      <c r="CB44" s="263">
        <v>0</v>
      </c>
      <c r="CC44" s="263">
        <v>0</v>
      </c>
      <c r="CD44" s="263">
        <v>0</v>
      </c>
      <c r="CE44" s="263">
        <v>0</v>
      </c>
      <c r="CF44" s="263">
        <v>0</v>
      </c>
      <c r="CG44" s="263">
        <v>0</v>
      </c>
      <c r="CH44" s="263">
        <v>0</v>
      </c>
      <c r="CI44" s="263">
        <v>0</v>
      </c>
      <c r="CJ44" s="263">
        <v>0</v>
      </c>
      <c r="CK44" s="263">
        <v>91</v>
      </c>
      <c r="CL44" s="263">
        <v>0</v>
      </c>
      <c r="CM44" s="263">
        <v>0</v>
      </c>
      <c r="CN44" s="263">
        <v>0</v>
      </c>
      <c r="CO44" s="263">
        <v>0</v>
      </c>
      <c r="CP44" s="263">
        <v>0</v>
      </c>
      <c r="CQ44" s="263">
        <v>0</v>
      </c>
      <c r="CR44" s="263">
        <v>0</v>
      </c>
      <c r="CS44" s="263">
        <v>0</v>
      </c>
      <c r="CT44" s="263">
        <v>0</v>
      </c>
      <c r="CU44" s="263">
        <v>190</v>
      </c>
      <c r="CV44" s="263">
        <v>0</v>
      </c>
      <c r="CW44" s="263">
        <v>0</v>
      </c>
      <c r="CX44" s="263">
        <v>0</v>
      </c>
      <c r="CY44" s="263">
        <v>0</v>
      </c>
      <c r="CZ44" s="263">
        <v>0</v>
      </c>
      <c r="DA44" s="263">
        <v>0</v>
      </c>
      <c r="DB44" s="263">
        <v>0</v>
      </c>
      <c r="DC44" s="263">
        <v>661</v>
      </c>
      <c r="DD44" s="264">
        <v>34622</v>
      </c>
      <c r="DE44" s="263">
        <v>0</v>
      </c>
      <c r="DF44" s="263">
        <v>0</v>
      </c>
      <c r="DG44" s="263">
        <v>0</v>
      </c>
      <c r="DH44" s="263">
        <v>0</v>
      </c>
      <c r="DI44" s="263">
        <v>0</v>
      </c>
      <c r="DJ44" s="263">
        <v>0</v>
      </c>
      <c r="DK44" s="263">
        <v>-443</v>
      </c>
      <c r="DL44" s="263">
        <v>0</v>
      </c>
      <c r="DM44" s="262">
        <v>-443</v>
      </c>
      <c r="DN44" s="264">
        <v>34179</v>
      </c>
      <c r="DO44" s="263">
        <v>0</v>
      </c>
      <c r="DP44" s="263">
        <v>0</v>
      </c>
      <c r="DQ44" s="263">
        <v>0</v>
      </c>
      <c r="DR44" s="264">
        <v>-443</v>
      </c>
      <c r="DS44" s="264">
        <v>34179</v>
      </c>
      <c r="DT44" s="263">
        <v>-2440</v>
      </c>
      <c r="DU44" s="263">
        <v>-9146</v>
      </c>
      <c r="DV44" s="263">
        <v>-122</v>
      </c>
      <c r="DW44" s="263">
        <v>-11708</v>
      </c>
      <c r="DX44" s="264">
        <v>-12151</v>
      </c>
      <c r="DY44" s="264">
        <v>22471</v>
      </c>
    </row>
    <row r="45" spans="1:129" s="265" customFormat="1" ht="9.5" x14ac:dyDescent="0.2">
      <c r="A45" s="250" t="s">
        <v>63</v>
      </c>
      <c r="B45" s="261" t="s">
        <v>74</v>
      </c>
      <c r="C45" s="261"/>
      <c r="D45" s="262">
        <v>0</v>
      </c>
      <c r="E45" s="263">
        <v>0</v>
      </c>
      <c r="F45" s="263">
        <v>0</v>
      </c>
      <c r="G45" s="263">
        <v>0</v>
      </c>
      <c r="H45" s="263">
        <v>0</v>
      </c>
      <c r="I45" s="263">
        <v>0</v>
      </c>
      <c r="J45" s="263">
        <v>0</v>
      </c>
      <c r="K45" s="263">
        <v>0</v>
      </c>
      <c r="L45" s="263">
        <v>0</v>
      </c>
      <c r="M45" s="263">
        <v>0</v>
      </c>
      <c r="N45" s="263">
        <v>0</v>
      </c>
      <c r="O45" s="263">
        <v>0</v>
      </c>
      <c r="P45" s="263">
        <v>0</v>
      </c>
      <c r="Q45" s="263">
        <v>0</v>
      </c>
      <c r="R45" s="263">
        <v>0</v>
      </c>
      <c r="S45" s="263">
        <v>0</v>
      </c>
      <c r="T45" s="263">
        <v>2</v>
      </c>
      <c r="U45" s="263">
        <v>8</v>
      </c>
      <c r="V45" s="263">
        <v>0</v>
      </c>
      <c r="W45" s="263">
        <v>0</v>
      </c>
      <c r="X45" s="263">
        <v>-44</v>
      </c>
      <c r="Y45" s="263">
        <v>0</v>
      </c>
      <c r="Z45" s="263">
        <v>341</v>
      </c>
      <c r="AA45" s="263">
        <v>1</v>
      </c>
      <c r="AB45" s="263">
        <v>0</v>
      </c>
      <c r="AC45" s="263">
        <v>140</v>
      </c>
      <c r="AD45" s="263">
        <v>0</v>
      </c>
      <c r="AE45" s="263">
        <v>37</v>
      </c>
      <c r="AF45" s="263">
        <v>0</v>
      </c>
      <c r="AG45" s="263">
        <v>0</v>
      </c>
      <c r="AH45" s="263">
        <v>26</v>
      </c>
      <c r="AI45" s="263">
        <v>0</v>
      </c>
      <c r="AJ45" s="263">
        <v>214</v>
      </c>
      <c r="AK45" s="263">
        <v>243</v>
      </c>
      <c r="AL45" s="263">
        <v>2250</v>
      </c>
      <c r="AM45" s="263">
        <v>271</v>
      </c>
      <c r="AN45" s="263">
        <v>16</v>
      </c>
      <c r="AO45" s="263">
        <v>-4</v>
      </c>
      <c r="AP45" s="263">
        <v>2680</v>
      </c>
      <c r="AQ45" s="263">
        <v>7229</v>
      </c>
      <c r="AR45" s="263">
        <v>27</v>
      </c>
      <c r="AS45" s="263">
        <v>1442</v>
      </c>
      <c r="AT45" s="263">
        <v>21</v>
      </c>
      <c r="AU45" s="263">
        <v>82</v>
      </c>
      <c r="AV45" s="263">
        <v>141</v>
      </c>
      <c r="AW45" s="263">
        <v>1039</v>
      </c>
      <c r="AX45" s="263">
        <v>2006</v>
      </c>
      <c r="AY45" s="263">
        <v>784</v>
      </c>
      <c r="AZ45" s="263">
        <v>2</v>
      </c>
      <c r="BA45" s="263">
        <v>2</v>
      </c>
      <c r="BB45" s="263">
        <v>54</v>
      </c>
      <c r="BC45" s="263">
        <v>105</v>
      </c>
      <c r="BD45" s="263">
        <v>0</v>
      </c>
      <c r="BE45" s="263">
        <v>-7</v>
      </c>
      <c r="BF45" s="263">
        <v>1068</v>
      </c>
      <c r="BG45" s="263">
        <v>35</v>
      </c>
      <c r="BH45" s="263">
        <v>29</v>
      </c>
      <c r="BI45" s="263">
        <v>402</v>
      </c>
      <c r="BJ45" s="263">
        <v>0</v>
      </c>
      <c r="BK45" s="263">
        <v>56</v>
      </c>
      <c r="BL45" s="263">
        <v>0</v>
      </c>
      <c r="BM45" s="263">
        <v>-2</v>
      </c>
      <c r="BN45" s="263">
        <v>-2</v>
      </c>
      <c r="BO45" s="263">
        <v>13</v>
      </c>
      <c r="BP45" s="263">
        <v>0</v>
      </c>
      <c r="BQ45" s="263">
        <v>4</v>
      </c>
      <c r="BR45" s="263">
        <v>0</v>
      </c>
      <c r="BS45" s="263">
        <v>0</v>
      </c>
      <c r="BT45" s="263">
        <v>0</v>
      </c>
      <c r="BU45" s="263">
        <v>0</v>
      </c>
      <c r="BV45" s="263">
        <v>0</v>
      </c>
      <c r="BW45" s="263">
        <v>0</v>
      </c>
      <c r="BX45" s="263">
        <v>0</v>
      </c>
      <c r="BY45" s="263">
        <v>0</v>
      </c>
      <c r="BZ45" s="263">
        <v>0</v>
      </c>
      <c r="CA45" s="263">
        <v>0</v>
      </c>
      <c r="CB45" s="263">
        <v>0</v>
      </c>
      <c r="CC45" s="263">
        <v>0</v>
      </c>
      <c r="CD45" s="263">
        <v>0</v>
      </c>
      <c r="CE45" s="263">
        <v>0</v>
      </c>
      <c r="CF45" s="263">
        <v>0</v>
      </c>
      <c r="CG45" s="263">
        <v>0</v>
      </c>
      <c r="CH45" s="263">
        <v>0</v>
      </c>
      <c r="CI45" s="263">
        <v>0</v>
      </c>
      <c r="CJ45" s="263">
        <v>38</v>
      </c>
      <c r="CK45" s="263">
        <v>3</v>
      </c>
      <c r="CL45" s="263">
        <v>0</v>
      </c>
      <c r="CM45" s="263">
        <v>4</v>
      </c>
      <c r="CN45" s="263">
        <v>0</v>
      </c>
      <c r="CO45" s="263">
        <v>0</v>
      </c>
      <c r="CP45" s="263">
        <v>0</v>
      </c>
      <c r="CQ45" s="263">
        <v>0</v>
      </c>
      <c r="CR45" s="263">
        <v>0</v>
      </c>
      <c r="CS45" s="263">
        <v>0</v>
      </c>
      <c r="CT45" s="263">
        <v>0</v>
      </c>
      <c r="CU45" s="263">
        <v>0</v>
      </c>
      <c r="CV45" s="263">
        <v>0</v>
      </c>
      <c r="CW45" s="263">
        <v>0</v>
      </c>
      <c r="CX45" s="263">
        <v>0</v>
      </c>
      <c r="CY45" s="263">
        <v>0</v>
      </c>
      <c r="CZ45" s="263">
        <v>0</v>
      </c>
      <c r="DA45" s="263">
        <v>10</v>
      </c>
      <c r="DB45" s="263">
        <v>0</v>
      </c>
      <c r="DC45" s="263">
        <v>499</v>
      </c>
      <c r="DD45" s="264">
        <v>21265</v>
      </c>
      <c r="DE45" s="263">
        <v>0</v>
      </c>
      <c r="DF45" s="263">
        <v>7992</v>
      </c>
      <c r="DG45" s="263">
        <v>0</v>
      </c>
      <c r="DH45" s="263">
        <v>0</v>
      </c>
      <c r="DI45" s="263">
        <v>0</v>
      </c>
      <c r="DJ45" s="263">
        <v>-568</v>
      </c>
      <c r="DK45" s="263">
        <v>-88</v>
      </c>
      <c r="DL45" s="263">
        <v>8</v>
      </c>
      <c r="DM45" s="262">
        <v>7344</v>
      </c>
      <c r="DN45" s="264">
        <v>28609</v>
      </c>
      <c r="DO45" s="263">
        <v>157</v>
      </c>
      <c r="DP45" s="263">
        <v>4827</v>
      </c>
      <c r="DQ45" s="263">
        <v>4984</v>
      </c>
      <c r="DR45" s="264">
        <v>12328</v>
      </c>
      <c r="DS45" s="264">
        <v>33593</v>
      </c>
      <c r="DT45" s="263">
        <v>-14703</v>
      </c>
      <c r="DU45" s="263">
        <v>-11888</v>
      </c>
      <c r="DV45" s="263">
        <v>-756</v>
      </c>
      <c r="DW45" s="263">
        <v>-27347</v>
      </c>
      <c r="DX45" s="264">
        <v>-15019</v>
      </c>
      <c r="DY45" s="264">
        <v>6246</v>
      </c>
    </row>
    <row r="46" spans="1:129" s="265" customFormat="1" ht="9.5" x14ac:dyDescent="0.2">
      <c r="A46" s="250" t="s">
        <v>65</v>
      </c>
      <c r="B46" s="261" t="s">
        <v>76</v>
      </c>
      <c r="C46" s="261"/>
      <c r="D46" s="262">
        <v>0</v>
      </c>
      <c r="E46" s="263">
        <v>0</v>
      </c>
      <c r="F46" s="263">
        <v>0</v>
      </c>
      <c r="G46" s="263">
        <v>0</v>
      </c>
      <c r="H46" s="263">
        <v>0</v>
      </c>
      <c r="I46" s="263">
        <v>0</v>
      </c>
      <c r="J46" s="263">
        <v>4</v>
      </c>
      <c r="K46" s="263">
        <v>126</v>
      </c>
      <c r="L46" s="263">
        <v>238</v>
      </c>
      <c r="M46" s="263">
        <v>183</v>
      </c>
      <c r="N46" s="263">
        <v>0</v>
      </c>
      <c r="O46" s="263">
        <v>1708</v>
      </c>
      <c r="P46" s="263">
        <v>679</v>
      </c>
      <c r="Q46" s="263">
        <v>0</v>
      </c>
      <c r="R46" s="263">
        <v>0</v>
      </c>
      <c r="S46" s="263">
        <v>0</v>
      </c>
      <c r="T46" s="263">
        <v>54</v>
      </c>
      <c r="U46" s="263">
        <v>318</v>
      </c>
      <c r="V46" s="263">
        <v>2</v>
      </c>
      <c r="W46" s="263">
        <v>36</v>
      </c>
      <c r="X46" s="263">
        <v>349</v>
      </c>
      <c r="Y46" s="263">
        <v>0</v>
      </c>
      <c r="Z46" s="263">
        <v>0</v>
      </c>
      <c r="AA46" s="263">
        <v>0</v>
      </c>
      <c r="AB46" s="263">
        <v>3</v>
      </c>
      <c r="AC46" s="263">
        <v>35</v>
      </c>
      <c r="AD46" s="263">
        <v>16</v>
      </c>
      <c r="AE46" s="263">
        <v>214</v>
      </c>
      <c r="AF46" s="263">
        <v>12</v>
      </c>
      <c r="AG46" s="263">
        <v>7</v>
      </c>
      <c r="AH46" s="263">
        <v>8</v>
      </c>
      <c r="AI46" s="263">
        <v>19</v>
      </c>
      <c r="AJ46" s="263">
        <v>12</v>
      </c>
      <c r="AK46" s="263">
        <v>104</v>
      </c>
      <c r="AL46" s="263">
        <v>0</v>
      </c>
      <c r="AM46" s="263">
        <v>8</v>
      </c>
      <c r="AN46" s="263">
        <v>0</v>
      </c>
      <c r="AO46" s="263">
        <v>0</v>
      </c>
      <c r="AP46" s="263">
        <v>25</v>
      </c>
      <c r="AQ46" s="263">
        <v>400</v>
      </c>
      <c r="AR46" s="263">
        <v>7141</v>
      </c>
      <c r="AS46" s="263">
        <v>3090</v>
      </c>
      <c r="AT46" s="263">
        <v>959</v>
      </c>
      <c r="AU46" s="263">
        <v>1193</v>
      </c>
      <c r="AV46" s="263">
        <v>244</v>
      </c>
      <c r="AW46" s="263">
        <v>891</v>
      </c>
      <c r="AX46" s="263">
        <v>4695</v>
      </c>
      <c r="AY46" s="263">
        <v>7804</v>
      </c>
      <c r="AZ46" s="263">
        <v>128</v>
      </c>
      <c r="BA46" s="263">
        <v>56</v>
      </c>
      <c r="BB46" s="263">
        <v>101</v>
      </c>
      <c r="BC46" s="263">
        <v>2935</v>
      </c>
      <c r="BD46" s="263">
        <v>35</v>
      </c>
      <c r="BE46" s="263">
        <v>209</v>
      </c>
      <c r="BF46" s="263">
        <v>5594</v>
      </c>
      <c r="BG46" s="263">
        <v>640</v>
      </c>
      <c r="BH46" s="263">
        <v>192</v>
      </c>
      <c r="BI46" s="263">
        <v>602</v>
      </c>
      <c r="BJ46" s="263">
        <v>0</v>
      </c>
      <c r="BK46" s="263">
        <v>6776</v>
      </c>
      <c r="BL46" s="263">
        <v>1720</v>
      </c>
      <c r="BM46" s="263">
        <v>2293</v>
      </c>
      <c r="BN46" s="263">
        <v>10280</v>
      </c>
      <c r="BO46" s="263">
        <v>1122</v>
      </c>
      <c r="BP46" s="263">
        <v>0</v>
      </c>
      <c r="BQ46" s="263">
        <v>52</v>
      </c>
      <c r="BR46" s="263">
        <v>2</v>
      </c>
      <c r="BS46" s="263">
        <v>67</v>
      </c>
      <c r="BT46" s="263">
        <v>0</v>
      </c>
      <c r="BU46" s="263">
        <v>0</v>
      </c>
      <c r="BV46" s="263">
        <v>0</v>
      </c>
      <c r="BW46" s="263">
        <v>0</v>
      </c>
      <c r="BX46" s="263">
        <v>0</v>
      </c>
      <c r="BY46" s="263">
        <v>0</v>
      </c>
      <c r="BZ46" s="263">
        <v>28</v>
      </c>
      <c r="CA46" s="263">
        <v>0</v>
      </c>
      <c r="CB46" s="263">
        <v>0</v>
      </c>
      <c r="CC46" s="263">
        <v>0</v>
      </c>
      <c r="CD46" s="263">
        <v>2</v>
      </c>
      <c r="CE46" s="263">
        <v>0</v>
      </c>
      <c r="CF46" s="263">
        <v>0</v>
      </c>
      <c r="CG46" s="263">
        <v>0</v>
      </c>
      <c r="CH46" s="263">
        <v>0</v>
      </c>
      <c r="CI46" s="263">
        <v>0</v>
      </c>
      <c r="CJ46" s="263">
        <v>103</v>
      </c>
      <c r="CK46" s="263">
        <v>755</v>
      </c>
      <c r="CL46" s="263">
        <v>0</v>
      </c>
      <c r="CM46" s="263">
        <v>10</v>
      </c>
      <c r="CN46" s="263">
        <v>4379</v>
      </c>
      <c r="CO46" s="263">
        <v>0</v>
      </c>
      <c r="CP46" s="263">
        <v>40</v>
      </c>
      <c r="CQ46" s="263">
        <v>152</v>
      </c>
      <c r="CR46" s="263">
        <v>48</v>
      </c>
      <c r="CS46" s="263">
        <v>0</v>
      </c>
      <c r="CT46" s="263">
        <v>0</v>
      </c>
      <c r="CU46" s="263">
        <v>1314</v>
      </c>
      <c r="CV46" s="263">
        <v>38</v>
      </c>
      <c r="CW46" s="263">
        <v>155</v>
      </c>
      <c r="CX46" s="263">
        <v>285</v>
      </c>
      <c r="CY46" s="263">
        <v>154</v>
      </c>
      <c r="CZ46" s="263">
        <v>0</v>
      </c>
      <c r="DA46" s="263">
        <v>105</v>
      </c>
      <c r="DB46" s="263">
        <v>48</v>
      </c>
      <c r="DC46" s="263">
        <v>1179</v>
      </c>
      <c r="DD46" s="264">
        <v>72176</v>
      </c>
      <c r="DE46" s="263">
        <v>49</v>
      </c>
      <c r="DF46" s="263">
        <v>637</v>
      </c>
      <c r="DG46" s="263">
        <v>0</v>
      </c>
      <c r="DH46" s="263">
        <v>0</v>
      </c>
      <c r="DI46" s="263">
        <v>0</v>
      </c>
      <c r="DJ46" s="263">
        <v>10994</v>
      </c>
      <c r="DK46" s="263">
        <v>-122</v>
      </c>
      <c r="DL46" s="263">
        <v>0</v>
      </c>
      <c r="DM46" s="262">
        <v>11558</v>
      </c>
      <c r="DN46" s="264">
        <v>83734</v>
      </c>
      <c r="DO46" s="263">
        <v>6</v>
      </c>
      <c r="DP46" s="263">
        <v>10104</v>
      </c>
      <c r="DQ46" s="263">
        <v>10110</v>
      </c>
      <c r="DR46" s="264">
        <v>21668</v>
      </c>
      <c r="DS46" s="264">
        <v>93844</v>
      </c>
      <c r="DT46" s="263">
        <v>-13007</v>
      </c>
      <c r="DU46" s="263">
        <v>-66175</v>
      </c>
      <c r="DV46" s="263">
        <v>-724</v>
      </c>
      <c r="DW46" s="263">
        <v>-79906</v>
      </c>
      <c r="DX46" s="264">
        <v>-58238</v>
      </c>
      <c r="DY46" s="264">
        <v>13938</v>
      </c>
    </row>
    <row r="47" spans="1:129" s="265" customFormat="1" ht="9.5" x14ac:dyDescent="0.2">
      <c r="A47" s="266" t="s">
        <v>67</v>
      </c>
      <c r="B47" s="267" t="s">
        <v>78</v>
      </c>
      <c r="C47" s="267"/>
      <c r="D47" s="268">
        <v>0</v>
      </c>
      <c r="E47" s="269">
        <v>0</v>
      </c>
      <c r="F47" s="269">
        <v>0</v>
      </c>
      <c r="G47" s="269">
        <v>0</v>
      </c>
      <c r="H47" s="269">
        <v>7</v>
      </c>
      <c r="I47" s="269">
        <v>91</v>
      </c>
      <c r="J47" s="269">
        <v>0</v>
      </c>
      <c r="K47" s="269">
        <v>44</v>
      </c>
      <c r="L47" s="269">
        <v>0</v>
      </c>
      <c r="M47" s="269">
        <v>0</v>
      </c>
      <c r="N47" s="269">
        <v>0</v>
      </c>
      <c r="O47" s="269">
        <v>0</v>
      </c>
      <c r="P47" s="269">
        <v>0</v>
      </c>
      <c r="Q47" s="269">
        <v>0</v>
      </c>
      <c r="R47" s="269">
        <v>0</v>
      </c>
      <c r="S47" s="269">
        <v>0</v>
      </c>
      <c r="T47" s="269">
        <v>3</v>
      </c>
      <c r="U47" s="269">
        <v>23</v>
      </c>
      <c r="V47" s="269">
        <v>0</v>
      </c>
      <c r="W47" s="269">
        <v>0</v>
      </c>
      <c r="X47" s="269">
        <v>0</v>
      </c>
      <c r="Y47" s="269">
        <v>0</v>
      </c>
      <c r="Z47" s="269">
        <v>0</v>
      </c>
      <c r="AA47" s="269">
        <v>0</v>
      </c>
      <c r="AB47" s="269">
        <v>0</v>
      </c>
      <c r="AC47" s="269">
        <v>0</v>
      </c>
      <c r="AD47" s="269">
        <v>0</v>
      </c>
      <c r="AE47" s="269">
        <v>0</v>
      </c>
      <c r="AF47" s="269">
        <v>0</v>
      </c>
      <c r="AG47" s="269">
        <v>0</v>
      </c>
      <c r="AH47" s="269">
        <v>0</v>
      </c>
      <c r="AI47" s="269">
        <v>5</v>
      </c>
      <c r="AJ47" s="269">
        <v>0</v>
      </c>
      <c r="AK47" s="269">
        <v>0</v>
      </c>
      <c r="AL47" s="269">
        <v>0</v>
      </c>
      <c r="AM47" s="269">
        <v>0</v>
      </c>
      <c r="AN47" s="269">
        <v>0</v>
      </c>
      <c r="AO47" s="269">
        <v>0</v>
      </c>
      <c r="AP47" s="269">
        <v>0</v>
      </c>
      <c r="AQ47" s="269">
        <v>0</v>
      </c>
      <c r="AR47" s="269">
        <v>2683</v>
      </c>
      <c r="AS47" s="269">
        <v>51</v>
      </c>
      <c r="AT47" s="269">
        <v>20</v>
      </c>
      <c r="AU47" s="269">
        <v>7</v>
      </c>
      <c r="AV47" s="269">
        <v>0</v>
      </c>
      <c r="AW47" s="269">
        <v>0</v>
      </c>
      <c r="AX47" s="269">
        <v>4</v>
      </c>
      <c r="AY47" s="269">
        <v>0</v>
      </c>
      <c r="AZ47" s="269">
        <v>0</v>
      </c>
      <c r="BA47" s="269">
        <v>0</v>
      </c>
      <c r="BB47" s="269">
        <v>0</v>
      </c>
      <c r="BC47" s="269">
        <v>4</v>
      </c>
      <c r="BD47" s="269">
        <v>0</v>
      </c>
      <c r="BE47" s="269">
        <v>0</v>
      </c>
      <c r="BF47" s="269">
        <v>0</v>
      </c>
      <c r="BG47" s="269">
        <v>375</v>
      </c>
      <c r="BH47" s="269">
        <v>78</v>
      </c>
      <c r="BI47" s="269">
        <v>272</v>
      </c>
      <c r="BJ47" s="269">
        <v>0</v>
      </c>
      <c r="BK47" s="269">
        <v>47377</v>
      </c>
      <c r="BL47" s="269">
        <v>22241</v>
      </c>
      <c r="BM47" s="269">
        <v>24857</v>
      </c>
      <c r="BN47" s="269">
        <v>18898</v>
      </c>
      <c r="BO47" s="269">
        <v>0</v>
      </c>
      <c r="BP47" s="269">
        <v>0</v>
      </c>
      <c r="BQ47" s="269">
        <v>0</v>
      </c>
      <c r="BR47" s="269">
        <v>0</v>
      </c>
      <c r="BS47" s="269">
        <v>0</v>
      </c>
      <c r="BT47" s="269">
        <v>0</v>
      </c>
      <c r="BU47" s="269">
        <v>0</v>
      </c>
      <c r="BV47" s="269">
        <v>51</v>
      </c>
      <c r="BW47" s="269">
        <v>18</v>
      </c>
      <c r="BX47" s="269">
        <v>3</v>
      </c>
      <c r="BY47" s="269">
        <v>0</v>
      </c>
      <c r="BZ47" s="269">
        <v>185</v>
      </c>
      <c r="CA47" s="269">
        <v>0</v>
      </c>
      <c r="CB47" s="269">
        <v>0</v>
      </c>
      <c r="CC47" s="269">
        <v>0</v>
      </c>
      <c r="CD47" s="269">
        <v>1</v>
      </c>
      <c r="CE47" s="269">
        <v>0</v>
      </c>
      <c r="CF47" s="269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1</v>
      </c>
      <c r="CL47" s="269">
        <v>0</v>
      </c>
      <c r="CM47" s="269">
        <v>0</v>
      </c>
      <c r="CN47" s="269">
        <v>0</v>
      </c>
      <c r="CO47" s="269">
        <v>0</v>
      </c>
      <c r="CP47" s="269">
        <v>0</v>
      </c>
      <c r="CQ47" s="269">
        <v>0</v>
      </c>
      <c r="CR47" s="269">
        <v>0</v>
      </c>
      <c r="CS47" s="269">
        <v>25</v>
      </c>
      <c r="CT47" s="269">
        <v>0</v>
      </c>
      <c r="CU47" s="269">
        <v>69</v>
      </c>
      <c r="CV47" s="269">
        <v>0</v>
      </c>
      <c r="CW47" s="269">
        <v>0</v>
      </c>
      <c r="CX47" s="269">
        <v>0</v>
      </c>
      <c r="CY47" s="269">
        <v>0</v>
      </c>
      <c r="CZ47" s="269">
        <v>0</v>
      </c>
      <c r="DA47" s="269">
        <v>0</v>
      </c>
      <c r="DB47" s="269">
        <v>0</v>
      </c>
      <c r="DC47" s="269">
        <v>183</v>
      </c>
      <c r="DD47" s="270">
        <v>117576</v>
      </c>
      <c r="DE47" s="269">
        <v>0</v>
      </c>
      <c r="DF47" s="269">
        <v>1238</v>
      </c>
      <c r="DG47" s="269">
        <v>16</v>
      </c>
      <c r="DH47" s="269">
        <v>0</v>
      </c>
      <c r="DI47" s="269">
        <v>37</v>
      </c>
      <c r="DJ47" s="269">
        <v>538</v>
      </c>
      <c r="DK47" s="269">
        <v>1050</v>
      </c>
      <c r="DL47" s="269">
        <v>6</v>
      </c>
      <c r="DM47" s="268">
        <v>2885</v>
      </c>
      <c r="DN47" s="270">
        <v>120461</v>
      </c>
      <c r="DO47" s="269">
        <v>332</v>
      </c>
      <c r="DP47" s="269">
        <v>30109</v>
      </c>
      <c r="DQ47" s="269">
        <v>30441</v>
      </c>
      <c r="DR47" s="270">
        <v>33326</v>
      </c>
      <c r="DS47" s="270">
        <v>150902</v>
      </c>
      <c r="DT47" s="269">
        <v>-6533</v>
      </c>
      <c r="DU47" s="269">
        <v>-34943</v>
      </c>
      <c r="DV47" s="269">
        <v>-335</v>
      </c>
      <c r="DW47" s="269">
        <v>-41811</v>
      </c>
      <c r="DX47" s="270">
        <v>-8485</v>
      </c>
      <c r="DY47" s="270">
        <v>109091</v>
      </c>
    </row>
    <row r="48" spans="1:129" s="265" customFormat="1" ht="9.5" x14ac:dyDescent="0.2">
      <c r="A48" s="250" t="s">
        <v>69</v>
      </c>
      <c r="B48" s="261" t="s">
        <v>80</v>
      </c>
      <c r="C48" s="261"/>
      <c r="D48" s="262">
        <v>772</v>
      </c>
      <c r="E48" s="263">
        <v>15</v>
      </c>
      <c r="F48" s="263">
        <v>311</v>
      </c>
      <c r="G48" s="263">
        <v>3</v>
      </c>
      <c r="H48" s="263">
        <v>53</v>
      </c>
      <c r="I48" s="263">
        <v>354</v>
      </c>
      <c r="J48" s="263">
        <v>1272</v>
      </c>
      <c r="K48" s="263">
        <v>1246</v>
      </c>
      <c r="L48" s="263">
        <v>2184</v>
      </c>
      <c r="M48" s="263">
        <v>4300</v>
      </c>
      <c r="N48" s="263">
        <v>12</v>
      </c>
      <c r="O48" s="263">
        <v>2497</v>
      </c>
      <c r="P48" s="263">
        <v>7490</v>
      </c>
      <c r="Q48" s="263">
        <v>199</v>
      </c>
      <c r="R48" s="263">
        <v>0</v>
      </c>
      <c r="S48" s="263">
        <v>102</v>
      </c>
      <c r="T48" s="263">
        <v>538</v>
      </c>
      <c r="U48" s="263">
        <v>1322</v>
      </c>
      <c r="V48" s="263">
        <v>790</v>
      </c>
      <c r="W48" s="263">
        <v>54</v>
      </c>
      <c r="X48" s="263">
        <v>113</v>
      </c>
      <c r="Y48" s="263">
        <v>1</v>
      </c>
      <c r="Z48" s="263">
        <v>295</v>
      </c>
      <c r="AA48" s="263">
        <v>80</v>
      </c>
      <c r="AB48" s="263">
        <v>852</v>
      </c>
      <c r="AC48" s="263">
        <v>379</v>
      </c>
      <c r="AD48" s="263">
        <v>910</v>
      </c>
      <c r="AE48" s="263">
        <v>103</v>
      </c>
      <c r="AF48" s="263">
        <v>228</v>
      </c>
      <c r="AG48" s="263">
        <v>71</v>
      </c>
      <c r="AH48" s="263">
        <v>117</v>
      </c>
      <c r="AI48" s="263">
        <v>788</v>
      </c>
      <c r="AJ48" s="263">
        <v>78</v>
      </c>
      <c r="AK48" s="263">
        <v>170</v>
      </c>
      <c r="AL48" s="263">
        <v>12</v>
      </c>
      <c r="AM48" s="263">
        <v>9</v>
      </c>
      <c r="AN48" s="263">
        <v>43</v>
      </c>
      <c r="AO48" s="263">
        <v>3</v>
      </c>
      <c r="AP48" s="263">
        <v>22</v>
      </c>
      <c r="AQ48" s="263">
        <v>49</v>
      </c>
      <c r="AR48" s="263">
        <v>5095</v>
      </c>
      <c r="AS48" s="263">
        <v>3109</v>
      </c>
      <c r="AT48" s="263">
        <v>875</v>
      </c>
      <c r="AU48" s="263">
        <v>2232</v>
      </c>
      <c r="AV48" s="263">
        <v>229</v>
      </c>
      <c r="AW48" s="263">
        <v>549</v>
      </c>
      <c r="AX48" s="263">
        <v>1973</v>
      </c>
      <c r="AY48" s="263">
        <v>2581</v>
      </c>
      <c r="AZ48" s="263">
        <v>63</v>
      </c>
      <c r="BA48" s="263">
        <v>46</v>
      </c>
      <c r="BB48" s="263">
        <v>18</v>
      </c>
      <c r="BC48" s="263">
        <v>659</v>
      </c>
      <c r="BD48" s="263">
        <v>76</v>
      </c>
      <c r="BE48" s="263">
        <v>200</v>
      </c>
      <c r="BF48" s="263">
        <v>2151</v>
      </c>
      <c r="BG48" s="263">
        <v>1454</v>
      </c>
      <c r="BH48" s="263">
        <v>137</v>
      </c>
      <c r="BI48" s="263">
        <v>713</v>
      </c>
      <c r="BJ48" s="263">
        <v>6</v>
      </c>
      <c r="BK48" s="263">
        <v>17321</v>
      </c>
      <c r="BL48" s="263">
        <v>20055</v>
      </c>
      <c r="BM48" s="263">
        <v>10175</v>
      </c>
      <c r="BN48" s="263">
        <v>1430</v>
      </c>
      <c r="BO48" s="263">
        <v>350</v>
      </c>
      <c r="BP48" s="263">
        <v>108</v>
      </c>
      <c r="BQ48" s="263">
        <v>242</v>
      </c>
      <c r="BR48" s="263">
        <v>25</v>
      </c>
      <c r="BS48" s="263">
        <v>13645</v>
      </c>
      <c r="BT48" s="263">
        <v>115</v>
      </c>
      <c r="BU48" s="263">
        <v>21</v>
      </c>
      <c r="BV48" s="263">
        <v>202</v>
      </c>
      <c r="BW48" s="263">
        <v>1142</v>
      </c>
      <c r="BX48" s="263">
        <v>49</v>
      </c>
      <c r="BY48" s="263">
        <v>1051</v>
      </c>
      <c r="BZ48" s="263">
        <v>519</v>
      </c>
      <c r="CA48" s="263">
        <v>23</v>
      </c>
      <c r="CB48" s="263">
        <v>10</v>
      </c>
      <c r="CC48" s="263">
        <v>304</v>
      </c>
      <c r="CD48" s="263">
        <v>330</v>
      </c>
      <c r="CE48" s="263">
        <v>1</v>
      </c>
      <c r="CF48" s="263">
        <v>379</v>
      </c>
      <c r="CG48" s="263">
        <v>7</v>
      </c>
      <c r="CH48" s="263">
        <v>76</v>
      </c>
      <c r="CI48" s="263">
        <v>8</v>
      </c>
      <c r="CJ48" s="263">
        <v>68</v>
      </c>
      <c r="CK48" s="263">
        <v>16156</v>
      </c>
      <c r="CL48" s="263">
        <v>190</v>
      </c>
      <c r="CM48" s="263">
        <v>24</v>
      </c>
      <c r="CN48" s="263">
        <v>519</v>
      </c>
      <c r="CO48" s="263">
        <v>5</v>
      </c>
      <c r="CP48" s="263">
        <v>166</v>
      </c>
      <c r="CQ48" s="263">
        <v>164</v>
      </c>
      <c r="CR48" s="263">
        <v>599</v>
      </c>
      <c r="CS48" s="263">
        <v>346</v>
      </c>
      <c r="CT48" s="263">
        <v>1</v>
      </c>
      <c r="CU48" s="263">
        <v>2323</v>
      </c>
      <c r="CV48" s="263">
        <v>313</v>
      </c>
      <c r="CW48" s="263">
        <v>199</v>
      </c>
      <c r="CX48" s="263">
        <v>2059</v>
      </c>
      <c r="CY48" s="263">
        <v>729</v>
      </c>
      <c r="CZ48" s="263">
        <v>58</v>
      </c>
      <c r="DA48" s="263">
        <v>1132</v>
      </c>
      <c r="DB48" s="263">
        <v>17</v>
      </c>
      <c r="DC48" s="263">
        <v>658</v>
      </c>
      <c r="DD48" s="264">
        <v>143317</v>
      </c>
      <c r="DE48" s="263">
        <v>1090</v>
      </c>
      <c r="DF48" s="263">
        <v>12095</v>
      </c>
      <c r="DG48" s="263">
        <v>0</v>
      </c>
      <c r="DH48" s="263">
        <v>0</v>
      </c>
      <c r="DI48" s="263">
        <v>58</v>
      </c>
      <c r="DJ48" s="263">
        <v>5420</v>
      </c>
      <c r="DK48" s="263">
        <v>-76</v>
      </c>
      <c r="DL48" s="263">
        <v>24</v>
      </c>
      <c r="DM48" s="262">
        <v>18611</v>
      </c>
      <c r="DN48" s="264">
        <v>161928</v>
      </c>
      <c r="DO48" s="263">
        <v>831</v>
      </c>
      <c r="DP48" s="263">
        <v>23035</v>
      </c>
      <c r="DQ48" s="263">
        <v>23866</v>
      </c>
      <c r="DR48" s="264">
        <v>42477</v>
      </c>
      <c r="DS48" s="264">
        <v>185794</v>
      </c>
      <c r="DT48" s="263">
        <v>-16487</v>
      </c>
      <c r="DU48" s="263">
        <v>-100694</v>
      </c>
      <c r="DV48" s="263">
        <v>-927</v>
      </c>
      <c r="DW48" s="263">
        <v>-118108</v>
      </c>
      <c r="DX48" s="264">
        <v>-75631</v>
      </c>
      <c r="DY48" s="264">
        <v>67686</v>
      </c>
    </row>
    <row r="49" spans="1:129" s="265" customFormat="1" ht="9.5" x14ac:dyDescent="0.2">
      <c r="A49" s="250" t="s">
        <v>71</v>
      </c>
      <c r="B49" s="261" t="s">
        <v>810</v>
      </c>
      <c r="C49" s="261"/>
      <c r="D49" s="262">
        <v>0</v>
      </c>
      <c r="E49" s="263">
        <v>0</v>
      </c>
      <c r="F49" s="263">
        <v>0</v>
      </c>
      <c r="G49" s="263">
        <v>0</v>
      </c>
      <c r="H49" s="263">
        <v>0</v>
      </c>
      <c r="I49" s="263">
        <v>0</v>
      </c>
      <c r="J49" s="263">
        <v>139</v>
      </c>
      <c r="K49" s="263">
        <v>62</v>
      </c>
      <c r="L49" s="263">
        <v>0</v>
      </c>
      <c r="M49" s="263">
        <v>0</v>
      </c>
      <c r="N49" s="263">
        <v>0</v>
      </c>
      <c r="O49" s="263">
        <v>0</v>
      </c>
      <c r="P49" s="263">
        <v>0</v>
      </c>
      <c r="Q49" s="263">
        <v>0</v>
      </c>
      <c r="R49" s="263">
        <v>0</v>
      </c>
      <c r="S49" s="263">
        <v>0</v>
      </c>
      <c r="T49" s="263">
        <v>22</v>
      </c>
      <c r="U49" s="263">
        <v>333</v>
      </c>
      <c r="V49" s="263">
        <v>0</v>
      </c>
      <c r="W49" s="263">
        <v>0</v>
      </c>
      <c r="X49" s="263">
        <v>0</v>
      </c>
      <c r="Y49" s="263">
        <v>0</v>
      </c>
      <c r="Z49" s="263">
        <v>0</v>
      </c>
      <c r="AA49" s="263">
        <v>0</v>
      </c>
      <c r="AB49" s="263">
        <v>0</v>
      </c>
      <c r="AC49" s="263">
        <v>2</v>
      </c>
      <c r="AD49" s="263">
        <v>0</v>
      </c>
      <c r="AE49" s="263">
        <v>33</v>
      </c>
      <c r="AF49" s="263">
        <v>0</v>
      </c>
      <c r="AG49" s="263">
        <v>0</v>
      </c>
      <c r="AH49" s="263">
        <v>51</v>
      </c>
      <c r="AI49" s="263">
        <v>77</v>
      </c>
      <c r="AJ49" s="263">
        <v>11</v>
      </c>
      <c r="AK49" s="263">
        <v>23</v>
      </c>
      <c r="AL49" s="263">
        <v>0</v>
      </c>
      <c r="AM49" s="263">
        <v>0</v>
      </c>
      <c r="AN49" s="263">
        <v>6</v>
      </c>
      <c r="AO49" s="263">
        <v>0</v>
      </c>
      <c r="AP49" s="263">
        <v>0</v>
      </c>
      <c r="AQ49" s="263">
        <v>0</v>
      </c>
      <c r="AR49" s="263">
        <v>148</v>
      </c>
      <c r="AS49" s="263">
        <v>60</v>
      </c>
      <c r="AT49" s="263">
        <v>4001</v>
      </c>
      <c r="AU49" s="263">
        <v>3880</v>
      </c>
      <c r="AV49" s="263">
        <v>89</v>
      </c>
      <c r="AW49" s="263">
        <v>88</v>
      </c>
      <c r="AX49" s="263">
        <v>204</v>
      </c>
      <c r="AY49" s="263">
        <v>2025</v>
      </c>
      <c r="AZ49" s="263">
        <v>65</v>
      </c>
      <c r="BA49" s="263">
        <v>7</v>
      </c>
      <c r="BB49" s="263">
        <v>2</v>
      </c>
      <c r="BC49" s="263">
        <v>91</v>
      </c>
      <c r="BD49" s="263">
        <v>3</v>
      </c>
      <c r="BE49" s="263">
        <v>33</v>
      </c>
      <c r="BF49" s="263">
        <v>2363</v>
      </c>
      <c r="BG49" s="263">
        <v>1513</v>
      </c>
      <c r="BH49" s="263">
        <v>66</v>
      </c>
      <c r="BI49" s="263">
        <v>79</v>
      </c>
      <c r="BJ49" s="263">
        <v>0</v>
      </c>
      <c r="BK49" s="263">
        <v>6693</v>
      </c>
      <c r="BL49" s="263">
        <v>189</v>
      </c>
      <c r="BM49" s="263">
        <v>3127</v>
      </c>
      <c r="BN49" s="263">
        <v>1949</v>
      </c>
      <c r="BO49" s="263">
        <v>0</v>
      </c>
      <c r="BP49" s="263">
        <v>0</v>
      </c>
      <c r="BQ49" s="263">
        <v>1650</v>
      </c>
      <c r="BR49" s="263">
        <v>0</v>
      </c>
      <c r="BS49" s="263">
        <v>15</v>
      </c>
      <c r="BT49" s="263">
        <v>0</v>
      </c>
      <c r="BU49" s="263">
        <v>0</v>
      </c>
      <c r="BV49" s="263">
        <v>0</v>
      </c>
      <c r="BW49" s="263">
        <v>0</v>
      </c>
      <c r="BX49" s="263">
        <v>16</v>
      </c>
      <c r="BY49" s="263">
        <v>3</v>
      </c>
      <c r="BZ49" s="263">
        <v>2</v>
      </c>
      <c r="CA49" s="263">
        <v>28</v>
      </c>
      <c r="CB49" s="263">
        <v>0</v>
      </c>
      <c r="CC49" s="263">
        <v>16</v>
      </c>
      <c r="CD49" s="263">
        <v>72</v>
      </c>
      <c r="CE49" s="263">
        <v>4</v>
      </c>
      <c r="CF49" s="263">
        <v>0</v>
      </c>
      <c r="CG49" s="263">
        <v>1</v>
      </c>
      <c r="CH49" s="263">
        <v>0</v>
      </c>
      <c r="CI49" s="263">
        <v>0</v>
      </c>
      <c r="CJ49" s="263">
        <v>7</v>
      </c>
      <c r="CK49" s="263">
        <v>1188</v>
      </c>
      <c r="CL49" s="263">
        <v>0</v>
      </c>
      <c r="CM49" s="263">
        <v>0</v>
      </c>
      <c r="CN49" s="263">
        <v>0</v>
      </c>
      <c r="CO49" s="263">
        <v>0</v>
      </c>
      <c r="CP49" s="263">
        <v>1</v>
      </c>
      <c r="CQ49" s="263">
        <v>0</v>
      </c>
      <c r="CR49" s="263">
        <v>0</v>
      </c>
      <c r="CS49" s="263">
        <v>1</v>
      </c>
      <c r="CT49" s="263">
        <v>0</v>
      </c>
      <c r="CU49" s="263">
        <v>18082</v>
      </c>
      <c r="CV49" s="263">
        <v>113</v>
      </c>
      <c r="CW49" s="263">
        <v>0</v>
      </c>
      <c r="CX49" s="263">
        <v>0</v>
      </c>
      <c r="CY49" s="263">
        <v>0</v>
      </c>
      <c r="CZ49" s="263">
        <v>0</v>
      </c>
      <c r="DA49" s="263">
        <v>19</v>
      </c>
      <c r="DB49" s="263">
        <v>0</v>
      </c>
      <c r="DC49" s="263">
        <v>0</v>
      </c>
      <c r="DD49" s="264">
        <v>48652</v>
      </c>
      <c r="DE49" s="263">
        <v>0</v>
      </c>
      <c r="DF49" s="263">
        <v>617</v>
      </c>
      <c r="DG49" s="263">
        <v>0</v>
      </c>
      <c r="DH49" s="263">
        <v>0</v>
      </c>
      <c r="DI49" s="263">
        <v>9155</v>
      </c>
      <c r="DJ49" s="263">
        <v>79795</v>
      </c>
      <c r="DK49" s="263">
        <v>483</v>
      </c>
      <c r="DL49" s="263">
        <v>366</v>
      </c>
      <c r="DM49" s="262">
        <v>90416</v>
      </c>
      <c r="DN49" s="264">
        <v>139068</v>
      </c>
      <c r="DO49" s="263">
        <v>9010</v>
      </c>
      <c r="DP49" s="263">
        <v>16976</v>
      </c>
      <c r="DQ49" s="263">
        <v>25986</v>
      </c>
      <c r="DR49" s="264">
        <v>116402</v>
      </c>
      <c r="DS49" s="264">
        <v>165054</v>
      </c>
      <c r="DT49" s="263">
        <v>-15349</v>
      </c>
      <c r="DU49" s="263">
        <v>-119387</v>
      </c>
      <c r="DV49" s="263">
        <v>-767</v>
      </c>
      <c r="DW49" s="263">
        <v>-135503</v>
      </c>
      <c r="DX49" s="264">
        <v>-19101</v>
      </c>
      <c r="DY49" s="264">
        <v>29551</v>
      </c>
    </row>
    <row r="50" spans="1:129" s="265" customFormat="1" ht="9.5" x14ac:dyDescent="0.2">
      <c r="A50" s="250" t="s">
        <v>73</v>
      </c>
      <c r="B50" s="261" t="s">
        <v>811</v>
      </c>
      <c r="C50" s="261"/>
      <c r="D50" s="262">
        <v>0</v>
      </c>
      <c r="E50" s="263">
        <v>0</v>
      </c>
      <c r="F50" s="263">
        <v>0</v>
      </c>
      <c r="G50" s="263">
        <v>0</v>
      </c>
      <c r="H50" s="263">
        <v>8</v>
      </c>
      <c r="I50" s="263">
        <v>0</v>
      </c>
      <c r="J50" s="263">
        <v>94</v>
      </c>
      <c r="K50" s="263">
        <v>80</v>
      </c>
      <c r="L50" s="263">
        <v>0</v>
      </c>
      <c r="M50" s="263">
        <v>0</v>
      </c>
      <c r="N50" s="263">
        <v>0</v>
      </c>
      <c r="O50" s="263">
        <v>0</v>
      </c>
      <c r="P50" s="263">
        <v>0</v>
      </c>
      <c r="Q50" s="263">
        <v>0</v>
      </c>
      <c r="R50" s="263">
        <v>0</v>
      </c>
      <c r="S50" s="263">
        <v>0</v>
      </c>
      <c r="T50" s="263">
        <v>2</v>
      </c>
      <c r="U50" s="263">
        <v>10</v>
      </c>
      <c r="V50" s="263">
        <v>0</v>
      </c>
      <c r="W50" s="263">
        <v>0</v>
      </c>
      <c r="X50" s="263">
        <v>0</v>
      </c>
      <c r="Y50" s="263">
        <v>0</v>
      </c>
      <c r="Z50" s="263">
        <v>0</v>
      </c>
      <c r="AA50" s="263">
        <v>0</v>
      </c>
      <c r="AB50" s="263">
        <v>0</v>
      </c>
      <c r="AC50" s="263">
        <v>0</v>
      </c>
      <c r="AD50" s="263">
        <v>16</v>
      </c>
      <c r="AE50" s="263">
        <v>129</v>
      </c>
      <c r="AF50" s="263">
        <v>0</v>
      </c>
      <c r="AG50" s="263">
        <v>0</v>
      </c>
      <c r="AH50" s="263">
        <v>3</v>
      </c>
      <c r="AI50" s="263">
        <v>73</v>
      </c>
      <c r="AJ50" s="263">
        <v>9</v>
      </c>
      <c r="AK50" s="263">
        <v>27</v>
      </c>
      <c r="AL50" s="263">
        <v>0</v>
      </c>
      <c r="AM50" s="263">
        <v>0</v>
      </c>
      <c r="AN50" s="263">
        <v>4</v>
      </c>
      <c r="AO50" s="263">
        <v>6</v>
      </c>
      <c r="AP50" s="263">
        <v>1</v>
      </c>
      <c r="AQ50" s="263">
        <v>8</v>
      </c>
      <c r="AR50" s="263">
        <v>5</v>
      </c>
      <c r="AS50" s="263">
        <v>65</v>
      </c>
      <c r="AT50" s="263">
        <v>151</v>
      </c>
      <c r="AU50" s="263">
        <v>8851</v>
      </c>
      <c r="AV50" s="263">
        <v>14</v>
      </c>
      <c r="AW50" s="263">
        <v>169</v>
      </c>
      <c r="AX50" s="263">
        <v>212</v>
      </c>
      <c r="AY50" s="263">
        <v>426</v>
      </c>
      <c r="AZ50" s="263">
        <v>4</v>
      </c>
      <c r="BA50" s="263">
        <v>5</v>
      </c>
      <c r="BB50" s="263">
        <v>0</v>
      </c>
      <c r="BC50" s="263">
        <v>11</v>
      </c>
      <c r="BD50" s="263">
        <v>1</v>
      </c>
      <c r="BE50" s="263">
        <v>6</v>
      </c>
      <c r="BF50" s="263">
        <v>179</v>
      </c>
      <c r="BG50" s="263">
        <v>327</v>
      </c>
      <c r="BH50" s="263">
        <v>6</v>
      </c>
      <c r="BI50" s="263">
        <v>13</v>
      </c>
      <c r="BJ50" s="263">
        <v>0</v>
      </c>
      <c r="BK50" s="263">
        <v>16</v>
      </c>
      <c r="BL50" s="263">
        <v>26</v>
      </c>
      <c r="BM50" s="263">
        <v>108</v>
      </c>
      <c r="BN50" s="263">
        <v>4</v>
      </c>
      <c r="BO50" s="263">
        <v>0</v>
      </c>
      <c r="BP50" s="263">
        <v>3</v>
      </c>
      <c r="BQ50" s="263">
        <v>48</v>
      </c>
      <c r="BR50" s="263">
        <v>0</v>
      </c>
      <c r="BS50" s="263">
        <v>15</v>
      </c>
      <c r="BT50" s="263">
        <v>0</v>
      </c>
      <c r="BU50" s="263">
        <v>0</v>
      </c>
      <c r="BV50" s="263">
        <v>0</v>
      </c>
      <c r="BW50" s="263">
        <v>0</v>
      </c>
      <c r="BX50" s="263">
        <v>2</v>
      </c>
      <c r="BY50" s="263">
        <v>12</v>
      </c>
      <c r="BZ50" s="263">
        <v>32</v>
      </c>
      <c r="CA50" s="263">
        <v>12</v>
      </c>
      <c r="CB50" s="263">
        <v>5</v>
      </c>
      <c r="CC50" s="263">
        <v>9</v>
      </c>
      <c r="CD50" s="263">
        <v>51</v>
      </c>
      <c r="CE50" s="263">
        <v>2</v>
      </c>
      <c r="CF50" s="263">
        <v>2</v>
      </c>
      <c r="CG50" s="263">
        <v>0</v>
      </c>
      <c r="CH50" s="263">
        <v>0</v>
      </c>
      <c r="CI50" s="263">
        <v>0</v>
      </c>
      <c r="CJ50" s="263">
        <v>0</v>
      </c>
      <c r="CK50" s="263">
        <v>47</v>
      </c>
      <c r="CL50" s="263">
        <v>0</v>
      </c>
      <c r="CM50" s="263">
        <v>0</v>
      </c>
      <c r="CN50" s="263">
        <v>0</v>
      </c>
      <c r="CO50" s="263">
        <v>0</v>
      </c>
      <c r="CP50" s="263">
        <v>0</v>
      </c>
      <c r="CQ50" s="263">
        <v>0</v>
      </c>
      <c r="CR50" s="263">
        <v>0</v>
      </c>
      <c r="CS50" s="263">
        <v>38</v>
      </c>
      <c r="CT50" s="263">
        <v>0</v>
      </c>
      <c r="CU50" s="263">
        <v>25432</v>
      </c>
      <c r="CV50" s="263">
        <v>4</v>
      </c>
      <c r="CW50" s="263">
        <v>0</v>
      </c>
      <c r="CX50" s="263">
        <v>0</v>
      </c>
      <c r="CY50" s="263">
        <v>0</v>
      </c>
      <c r="CZ50" s="263">
        <v>0</v>
      </c>
      <c r="DA50" s="263">
        <v>14</v>
      </c>
      <c r="DB50" s="263">
        <v>0</v>
      </c>
      <c r="DC50" s="263">
        <v>0</v>
      </c>
      <c r="DD50" s="264">
        <v>36797</v>
      </c>
      <c r="DE50" s="263">
        <v>0</v>
      </c>
      <c r="DF50" s="263">
        <v>443</v>
      </c>
      <c r="DG50" s="263">
        <v>0</v>
      </c>
      <c r="DH50" s="263">
        <v>0</v>
      </c>
      <c r="DI50" s="263">
        <v>6421</v>
      </c>
      <c r="DJ50" s="263">
        <v>124713</v>
      </c>
      <c r="DK50" s="263">
        <v>323</v>
      </c>
      <c r="DL50" s="263">
        <v>437</v>
      </c>
      <c r="DM50" s="262">
        <v>132337</v>
      </c>
      <c r="DN50" s="264">
        <v>169134</v>
      </c>
      <c r="DO50" s="263">
        <v>11839</v>
      </c>
      <c r="DP50" s="263">
        <v>37059</v>
      </c>
      <c r="DQ50" s="263">
        <v>48898</v>
      </c>
      <c r="DR50" s="264">
        <v>181235</v>
      </c>
      <c r="DS50" s="264">
        <v>218032</v>
      </c>
      <c r="DT50" s="263">
        <v>-20084</v>
      </c>
      <c r="DU50" s="263">
        <v>-119721</v>
      </c>
      <c r="DV50" s="263">
        <v>-1003</v>
      </c>
      <c r="DW50" s="263">
        <v>-140808</v>
      </c>
      <c r="DX50" s="264">
        <v>40427</v>
      </c>
      <c r="DY50" s="264">
        <v>77224</v>
      </c>
    </row>
    <row r="51" spans="1:129" s="265" customFormat="1" ht="9.5" x14ac:dyDescent="0.2">
      <c r="A51" s="250" t="s">
        <v>75</v>
      </c>
      <c r="B51" s="272" t="s">
        <v>812</v>
      </c>
      <c r="C51" s="272"/>
      <c r="D51" s="273">
        <v>9</v>
      </c>
      <c r="E51" s="274">
        <v>0</v>
      </c>
      <c r="F51" s="274">
        <v>0</v>
      </c>
      <c r="G51" s="274">
        <v>109</v>
      </c>
      <c r="H51" s="274">
        <v>4</v>
      </c>
      <c r="I51" s="274">
        <v>1</v>
      </c>
      <c r="J51" s="274">
        <v>0</v>
      </c>
      <c r="K51" s="274">
        <v>0</v>
      </c>
      <c r="L51" s="274">
        <v>0</v>
      </c>
      <c r="M51" s="274">
        <v>0</v>
      </c>
      <c r="N51" s="274">
        <v>0</v>
      </c>
      <c r="O51" s="274">
        <v>0</v>
      </c>
      <c r="P51" s="274">
        <v>0</v>
      </c>
      <c r="Q51" s="274">
        <v>0</v>
      </c>
      <c r="R51" s="274">
        <v>0</v>
      </c>
      <c r="S51" s="274">
        <v>0</v>
      </c>
      <c r="T51" s="274">
        <v>0</v>
      </c>
      <c r="U51" s="274">
        <v>0</v>
      </c>
      <c r="V51" s="274">
        <v>0</v>
      </c>
      <c r="W51" s="274">
        <v>0</v>
      </c>
      <c r="X51" s="274">
        <v>0</v>
      </c>
      <c r="Y51" s="274">
        <v>0</v>
      </c>
      <c r="Z51" s="274">
        <v>0</v>
      </c>
      <c r="AA51" s="274">
        <v>0</v>
      </c>
      <c r="AB51" s="274">
        <v>0</v>
      </c>
      <c r="AC51" s="274">
        <v>0</v>
      </c>
      <c r="AD51" s="274">
        <v>0</v>
      </c>
      <c r="AE51" s="274">
        <v>0</v>
      </c>
      <c r="AF51" s="274">
        <v>0</v>
      </c>
      <c r="AG51" s="274">
        <v>0</v>
      </c>
      <c r="AH51" s="274">
        <v>0</v>
      </c>
      <c r="AI51" s="274">
        <v>0</v>
      </c>
      <c r="AJ51" s="274">
        <v>0</v>
      </c>
      <c r="AK51" s="274">
        <v>0</v>
      </c>
      <c r="AL51" s="274">
        <v>0</v>
      </c>
      <c r="AM51" s="274">
        <v>0</v>
      </c>
      <c r="AN51" s="274">
        <v>0</v>
      </c>
      <c r="AO51" s="274">
        <v>0</v>
      </c>
      <c r="AP51" s="274">
        <v>0</v>
      </c>
      <c r="AQ51" s="274">
        <v>0</v>
      </c>
      <c r="AR51" s="274">
        <v>5</v>
      </c>
      <c r="AS51" s="274">
        <v>0</v>
      </c>
      <c r="AT51" s="274">
        <v>70</v>
      </c>
      <c r="AU51" s="274">
        <v>632</v>
      </c>
      <c r="AV51" s="274">
        <v>304</v>
      </c>
      <c r="AW51" s="274">
        <v>0</v>
      </c>
      <c r="AX51" s="274">
        <v>0</v>
      </c>
      <c r="AY51" s="274">
        <v>162</v>
      </c>
      <c r="AZ51" s="274">
        <v>0</v>
      </c>
      <c r="BA51" s="274">
        <v>1</v>
      </c>
      <c r="BB51" s="274">
        <v>0</v>
      </c>
      <c r="BC51" s="274">
        <v>0</v>
      </c>
      <c r="BD51" s="274">
        <v>0</v>
      </c>
      <c r="BE51" s="274">
        <v>7</v>
      </c>
      <c r="BF51" s="274">
        <v>92</v>
      </c>
      <c r="BG51" s="274">
        <v>83</v>
      </c>
      <c r="BH51" s="274">
        <v>0</v>
      </c>
      <c r="BI51" s="274">
        <v>15</v>
      </c>
      <c r="BJ51" s="274">
        <v>1</v>
      </c>
      <c r="BK51" s="274">
        <v>288</v>
      </c>
      <c r="BL51" s="274">
        <v>0</v>
      </c>
      <c r="BM51" s="274">
        <v>39</v>
      </c>
      <c r="BN51" s="274">
        <v>0</v>
      </c>
      <c r="BO51" s="274">
        <v>0</v>
      </c>
      <c r="BP51" s="274">
        <v>0</v>
      </c>
      <c r="BQ51" s="274">
        <v>22</v>
      </c>
      <c r="BR51" s="274">
        <v>7</v>
      </c>
      <c r="BS51" s="274">
        <v>4248</v>
      </c>
      <c r="BT51" s="274">
        <v>13</v>
      </c>
      <c r="BU51" s="274">
        <v>0</v>
      </c>
      <c r="BV51" s="274">
        <v>0</v>
      </c>
      <c r="BW51" s="274">
        <v>0</v>
      </c>
      <c r="BX51" s="274">
        <v>0</v>
      </c>
      <c r="BY51" s="274">
        <v>6</v>
      </c>
      <c r="BZ51" s="274">
        <v>5</v>
      </c>
      <c r="CA51" s="274">
        <v>6</v>
      </c>
      <c r="CB51" s="274">
        <v>2</v>
      </c>
      <c r="CC51" s="274">
        <v>14</v>
      </c>
      <c r="CD51" s="274">
        <v>26</v>
      </c>
      <c r="CE51" s="274">
        <v>5</v>
      </c>
      <c r="CF51" s="274">
        <v>11</v>
      </c>
      <c r="CG51" s="274">
        <v>2</v>
      </c>
      <c r="CH51" s="274">
        <v>0</v>
      </c>
      <c r="CI51" s="274">
        <v>4</v>
      </c>
      <c r="CJ51" s="274">
        <v>155</v>
      </c>
      <c r="CK51" s="274">
        <v>54786</v>
      </c>
      <c r="CL51" s="274">
        <v>0</v>
      </c>
      <c r="CM51" s="274">
        <v>0</v>
      </c>
      <c r="CN51" s="274">
        <v>25640</v>
      </c>
      <c r="CO51" s="274">
        <v>172</v>
      </c>
      <c r="CP51" s="274">
        <v>396</v>
      </c>
      <c r="CQ51" s="274">
        <v>599</v>
      </c>
      <c r="CR51" s="274">
        <v>0</v>
      </c>
      <c r="CS51" s="274">
        <v>1478</v>
      </c>
      <c r="CT51" s="274">
        <v>0</v>
      </c>
      <c r="CU51" s="274">
        <v>13184</v>
      </c>
      <c r="CV51" s="274">
        <v>133</v>
      </c>
      <c r="CW51" s="274">
        <v>7</v>
      </c>
      <c r="CX51" s="274">
        <v>0</v>
      </c>
      <c r="CY51" s="274">
        <v>3</v>
      </c>
      <c r="CZ51" s="274">
        <v>1403</v>
      </c>
      <c r="DA51" s="274">
        <v>129</v>
      </c>
      <c r="DB51" s="274">
        <v>1724</v>
      </c>
      <c r="DC51" s="274">
        <v>0</v>
      </c>
      <c r="DD51" s="275">
        <v>106002</v>
      </c>
      <c r="DE51" s="274">
        <v>92</v>
      </c>
      <c r="DF51" s="274">
        <v>9437</v>
      </c>
      <c r="DG51" s="274">
        <v>0</v>
      </c>
      <c r="DH51" s="274">
        <v>0</v>
      </c>
      <c r="DI51" s="274">
        <v>11176</v>
      </c>
      <c r="DJ51" s="274">
        <v>79367</v>
      </c>
      <c r="DK51" s="274">
        <v>549</v>
      </c>
      <c r="DL51" s="274">
        <v>11</v>
      </c>
      <c r="DM51" s="273">
        <v>100632</v>
      </c>
      <c r="DN51" s="275">
        <v>206634</v>
      </c>
      <c r="DO51" s="274">
        <v>339</v>
      </c>
      <c r="DP51" s="274">
        <v>1315</v>
      </c>
      <c r="DQ51" s="274">
        <v>1654</v>
      </c>
      <c r="DR51" s="275">
        <v>102286</v>
      </c>
      <c r="DS51" s="275">
        <v>208288</v>
      </c>
      <c r="DT51" s="274">
        <v>-49993</v>
      </c>
      <c r="DU51" s="274">
        <v>-147899</v>
      </c>
      <c r="DV51" s="274">
        <v>-2565</v>
      </c>
      <c r="DW51" s="274">
        <v>-200457</v>
      </c>
      <c r="DX51" s="275">
        <v>-98171</v>
      </c>
      <c r="DY51" s="275">
        <v>7831</v>
      </c>
    </row>
    <row r="52" spans="1:129" s="265" customFormat="1" ht="9.5" x14ac:dyDescent="0.2">
      <c r="A52" s="266" t="s">
        <v>77</v>
      </c>
      <c r="B52" s="261" t="s">
        <v>813</v>
      </c>
      <c r="C52" s="261"/>
      <c r="D52" s="262">
        <v>0</v>
      </c>
      <c r="E52" s="263">
        <v>0</v>
      </c>
      <c r="F52" s="263">
        <v>0</v>
      </c>
      <c r="G52" s="263">
        <v>0</v>
      </c>
      <c r="H52" s="263">
        <v>0</v>
      </c>
      <c r="I52" s="263">
        <v>0</v>
      </c>
      <c r="J52" s="263">
        <v>0</v>
      </c>
      <c r="K52" s="263">
        <v>0</v>
      </c>
      <c r="L52" s="263">
        <v>0</v>
      </c>
      <c r="M52" s="263">
        <v>0</v>
      </c>
      <c r="N52" s="263">
        <v>0</v>
      </c>
      <c r="O52" s="263">
        <v>0</v>
      </c>
      <c r="P52" s="263">
        <v>0</v>
      </c>
      <c r="Q52" s="263">
        <v>0</v>
      </c>
      <c r="R52" s="263">
        <v>0</v>
      </c>
      <c r="S52" s="263">
        <v>0</v>
      </c>
      <c r="T52" s="263">
        <v>0</v>
      </c>
      <c r="U52" s="263">
        <v>0</v>
      </c>
      <c r="V52" s="263">
        <v>0</v>
      </c>
      <c r="W52" s="263">
        <v>0</v>
      </c>
      <c r="X52" s="263">
        <v>0</v>
      </c>
      <c r="Y52" s="263">
        <v>0</v>
      </c>
      <c r="Z52" s="263">
        <v>0</v>
      </c>
      <c r="AA52" s="263">
        <v>0</v>
      </c>
      <c r="AB52" s="263">
        <v>0</v>
      </c>
      <c r="AC52" s="263">
        <v>0</v>
      </c>
      <c r="AD52" s="263">
        <v>0</v>
      </c>
      <c r="AE52" s="263">
        <v>0</v>
      </c>
      <c r="AF52" s="263">
        <v>0</v>
      </c>
      <c r="AG52" s="263">
        <v>0</v>
      </c>
      <c r="AH52" s="263">
        <v>0</v>
      </c>
      <c r="AI52" s="263">
        <v>0</v>
      </c>
      <c r="AJ52" s="263">
        <v>0</v>
      </c>
      <c r="AK52" s="263">
        <v>0</v>
      </c>
      <c r="AL52" s="263">
        <v>0</v>
      </c>
      <c r="AM52" s="263">
        <v>0</v>
      </c>
      <c r="AN52" s="263">
        <v>0</v>
      </c>
      <c r="AO52" s="263">
        <v>0</v>
      </c>
      <c r="AP52" s="263">
        <v>0</v>
      </c>
      <c r="AQ52" s="263">
        <v>0</v>
      </c>
      <c r="AR52" s="263">
        <v>0</v>
      </c>
      <c r="AS52" s="263">
        <v>18</v>
      </c>
      <c r="AT52" s="263">
        <v>58</v>
      </c>
      <c r="AU52" s="263">
        <v>76</v>
      </c>
      <c r="AV52" s="263">
        <v>605</v>
      </c>
      <c r="AW52" s="263">
        <v>2557</v>
      </c>
      <c r="AX52" s="263">
        <v>4279</v>
      </c>
      <c r="AY52" s="263">
        <v>4034</v>
      </c>
      <c r="AZ52" s="263">
        <v>338</v>
      </c>
      <c r="BA52" s="263">
        <v>399</v>
      </c>
      <c r="BB52" s="263">
        <v>444</v>
      </c>
      <c r="BC52" s="263">
        <v>19083</v>
      </c>
      <c r="BD52" s="263">
        <v>534</v>
      </c>
      <c r="BE52" s="263">
        <v>0</v>
      </c>
      <c r="BF52" s="263">
        <v>1874</v>
      </c>
      <c r="BG52" s="263">
        <v>0</v>
      </c>
      <c r="BH52" s="263">
        <v>1</v>
      </c>
      <c r="BI52" s="263">
        <v>383</v>
      </c>
      <c r="BJ52" s="263">
        <v>0</v>
      </c>
      <c r="BK52" s="263">
        <v>0</v>
      </c>
      <c r="BL52" s="263">
        <v>0</v>
      </c>
      <c r="BM52" s="263">
        <v>0</v>
      </c>
      <c r="BN52" s="263">
        <v>0</v>
      </c>
      <c r="BO52" s="263">
        <v>0</v>
      </c>
      <c r="BP52" s="263">
        <v>0</v>
      </c>
      <c r="BQ52" s="263">
        <v>0</v>
      </c>
      <c r="BR52" s="263">
        <v>0</v>
      </c>
      <c r="BS52" s="263">
        <v>0</v>
      </c>
      <c r="BT52" s="263">
        <v>0</v>
      </c>
      <c r="BU52" s="263">
        <v>0</v>
      </c>
      <c r="BV52" s="263">
        <v>0</v>
      </c>
      <c r="BW52" s="263">
        <v>0</v>
      </c>
      <c r="BX52" s="263">
        <v>0</v>
      </c>
      <c r="BY52" s="263">
        <v>0</v>
      </c>
      <c r="BZ52" s="263">
        <v>0</v>
      </c>
      <c r="CA52" s="263">
        <v>0</v>
      </c>
      <c r="CB52" s="263">
        <v>0</v>
      </c>
      <c r="CC52" s="263">
        <v>0</v>
      </c>
      <c r="CD52" s="263">
        <v>3</v>
      </c>
      <c r="CE52" s="263">
        <v>0</v>
      </c>
      <c r="CF52" s="263">
        <v>0</v>
      </c>
      <c r="CG52" s="263">
        <v>0</v>
      </c>
      <c r="CH52" s="263">
        <v>0</v>
      </c>
      <c r="CI52" s="263">
        <v>0</v>
      </c>
      <c r="CJ52" s="263">
        <v>0</v>
      </c>
      <c r="CK52" s="263">
        <v>0</v>
      </c>
      <c r="CL52" s="263">
        <v>0</v>
      </c>
      <c r="CM52" s="263">
        <v>4</v>
      </c>
      <c r="CN52" s="263">
        <v>0</v>
      </c>
      <c r="CO52" s="263">
        <v>0</v>
      </c>
      <c r="CP52" s="263">
        <v>0</v>
      </c>
      <c r="CQ52" s="263">
        <v>0</v>
      </c>
      <c r="CR52" s="263">
        <v>0</v>
      </c>
      <c r="CS52" s="263">
        <v>0</v>
      </c>
      <c r="CT52" s="263">
        <v>0</v>
      </c>
      <c r="CU52" s="263">
        <v>5067</v>
      </c>
      <c r="CV52" s="263">
        <v>0</v>
      </c>
      <c r="CW52" s="263">
        <v>0</v>
      </c>
      <c r="CX52" s="263">
        <v>0</v>
      </c>
      <c r="CY52" s="263">
        <v>0</v>
      </c>
      <c r="CZ52" s="263">
        <v>0</v>
      </c>
      <c r="DA52" s="263">
        <v>0</v>
      </c>
      <c r="DB52" s="263">
        <v>0</v>
      </c>
      <c r="DC52" s="263">
        <v>0</v>
      </c>
      <c r="DD52" s="264">
        <v>39757</v>
      </c>
      <c r="DE52" s="263">
        <v>0</v>
      </c>
      <c r="DF52" s="263">
        <v>43</v>
      </c>
      <c r="DG52" s="263">
        <v>0</v>
      </c>
      <c r="DH52" s="263">
        <v>0</v>
      </c>
      <c r="DI52" s="263">
        <v>0</v>
      </c>
      <c r="DJ52" s="263">
        <v>0</v>
      </c>
      <c r="DK52" s="263">
        <v>482</v>
      </c>
      <c r="DL52" s="263">
        <v>58</v>
      </c>
      <c r="DM52" s="262">
        <v>583</v>
      </c>
      <c r="DN52" s="264">
        <v>40340</v>
      </c>
      <c r="DO52" s="263">
        <v>1852</v>
      </c>
      <c r="DP52" s="263">
        <v>39762</v>
      </c>
      <c r="DQ52" s="263">
        <v>41614</v>
      </c>
      <c r="DR52" s="264">
        <v>42197</v>
      </c>
      <c r="DS52" s="264">
        <v>81954</v>
      </c>
      <c r="DT52" s="263">
        <v>-10364</v>
      </c>
      <c r="DU52" s="263">
        <v>-23150</v>
      </c>
      <c r="DV52" s="263">
        <v>-517</v>
      </c>
      <c r="DW52" s="263">
        <v>-34031</v>
      </c>
      <c r="DX52" s="264">
        <v>8166</v>
      </c>
      <c r="DY52" s="264">
        <v>47923</v>
      </c>
    </row>
    <row r="53" spans="1:129" s="265" customFormat="1" ht="9.5" x14ac:dyDescent="0.2">
      <c r="A53" s="250" t="s">
        <v>79</v>
      </c>
      <c r="B53" s="261" t="s">
        <v>814</v>
      </c>
      <c r="C53" s="261"/>
      <c r="D53" s="262">
        <v>0</v>
      </c>
      <c r="E53" s="263">
        <v>0</v>
      </c>
      <c r="F53" s="263">
        <v>0</v>
      </c>
      <c r="G53" s="263">
        <v>0</v>
      </c>
      <c r="H53" s="263">
        <v>0</v>
      </c>
      <c r="I53" s="263">
        <v>2</v>
      </c>
      <c r="J53" s="263">
        <v>1</v>
      </c>
      <c r="K53" s="263">
        <v>0</v>
      </c>
      <c r="L53" s="263">
        <v>1</v>
      </c>
      <c r="M53" s="263">
        <v>1</v>
      </c>
      <c r="N53" s="263">
        <v>0</v>
      </c>
      <c r="O53" s="263">
        <v>0</v>
      </c>
      <c r="P53" s="263">
        <v>1</v>
      </c>
      <c r="Q53" s="263">
        <v>0</v>
      </c>
      <c r="R53" s="263">
        <v>0</v>
      </c>
      <c r="S53" s="263">
        <v>0</v>
      </c>
      <c r="T53" s="263">
        <v>0</v>
      </c>
      <c r="U53" s="263">
        <v>1</v>
      </c>
      <c r="V53" s="263">
        <v>1</v>
      </c>
      <c r="W53" s="263">
        <v>1</v>
      </c>
      <c r="X53" s="263">
        <v>49</v>
      </c>
      <c r="Y53" s="263">
        <v>0</v>
      </c>
      <c r="Z53" s="263">
        <v>0</v>
      </c>
      <c r="AA53" s="263">
        <v>0</v>
      </c>
      <c r="AB53" s="263">
        <v>0</v>
      </c>
      <c r="AC53" s="263">
        <v>0</v>
      </c>
      <c r="AD53" s="263">
        <v>0</v>
      </c>
      <c r="AE53" s="263">
        <v>0</v>
      </c>
      <c r="AF53" s="263">
        <v>0</v>
      </c>
      <c r="AG53" s="263">
        <v>0</v>
      </c>
      <c r="AH53" s="263">
        <v>0</v>
      </c>
      <c r="AI53" s="263">
        <v>0</v>
      </c>
      <c r="AJ53" s="263">
        <v>0</v>
      </c>
      <c r="AK53" s="263">
        <v>0</v>
      </c>
      <c r="AL53" s="263">
        <v>0</v>
      </c>
      <c r="AM53" s="263">
        <v>0</v>
      </c>
      <c r="AN53" s="263">
        <v>0</v>
      </c>
      <c r="AO53" s="263">
        <v>0</v>
      </c>
      <c r="AP53" s="263">
        <v>0</v>
      </c>
      <c r="AQ53" s="263">
        <v>0</v>
      </c>
      <c r="AR53" s="263">
        <v>0</v>
      </c>
      <c r="AS53" s="263">
        <v>122</v>
      </c>
      <c r="AT53" s="263">
        <v>227</v>
      </c>
      <c r="AU53" s="263">
        <v>102</v>
      </c>
      <c r="AV53" s="263">
        <v>398</v>
      </c>
      <c r="AW53" s="263">
        <v>8892</v>
      </c>
      <c r="AX53" s="263">
        <v>16259</v>
      </c>
      <c r="AY53" s="263">
        <v>2993</v>
      </c>
      <c r="AZ53" s="263">
        <v>62</v>
      </c>
      <c r="BA53" s="263">
        <v>208</v>
      </c>
      <c r="BB53" s="263">
        <v>15</v>
      </c>
      <c r="BC53" s="263">
        <v>11940</v>
      </c>
      <c r="BD53" s="263">
        <v>234</v>
      </c>
      <c r="BE53" s="263">
        <v>0</v>
      </c>
      <c r="BF53" s="263">
        <v>898</v>
      </c>
      <c r="BG53" s="263">
        <v>32</v>
      </c>
      <c r="BH53" s="263">
        <v>4</v>
      </c>
      <c r="BI53" s="263">
        <v>97</v>
      </c>
      <c r="BJ53" s="263">
        <v>0</v>
      </c>
      <c r="BK53" s="263">
        <v>347</v>
      </c>
      <c r="BL53" s="263">
        <v>46</v>
      </c>
      <c r="BM53" s="263">
        <v>59</v>
      </c>
      <c r="BN53" s="263">
        <v>4</v>
      </c>
      <c r="BO53" s="263">
        <v>2</v>
      </c>
      <c r="BP53" s="263">
        <v>0</v>
      </c>
      <c r="BQ53" s="263">
        <v>3</v>
      </c>
      <c r="BR53" s="263">
        <v>0</v>
      </c>
      <c r="BS53" s="263">
        <v>89</v>
      </c>
      <c r="BT53" s="263">
        <v>31</v>
      </c>
      <c r="BU53" s="263">
        <v>0</v>
      </c>
      <c r="BV53" s="263">
        <v>0</v>
      </c>
      <c r="BW53" s="263">
        <v>0</v>
      </c>
      <c r="BX53" s="263">
        <v>0</v>
      </c>
      <c r="BY53" s="263">
        <v>0</v>
      </c>
      <c r="BZ53" s="263">
        <v>0</v>
      </c>
      <c r="CA53" s="263">
        <v>1</v>
      </c>
      <c r="CB53" s="263">
        <v>0</v>
      </c>
      <c r="CC53" s="263">
        <v>0</v>
      </c>
      <c r="CD53" s="263">
        <v>8</v>
      </c>
      <c r="CE53" s="263">
        <v>0</v>
      </c>
      <c r="CF53" s="263">
        <v>88</v>
      </c>
      <c r="CG53" s="263">
        <v>197</v>
      </c>
      <c r="CH53" s="263">
        <v>260</v>
      </c>
      <c r="CI53" s="263">
        <v>5</v>
      </c>
      <c r="CJ53" s="263">
        <v>444</v>
      </c>
      <c r="CK53" s="263">
        <v>7095</v>
      </c>
      <c r="CL53" s="263">
        <v>36</v>
      </c>
      <c r="CM53" s="263">
        <v>227</v>
      </c>
      <c r="CN53" s="263">
        <v>0</v>
      </c>
      <c r="CO53" s="263">
        <v>0</v>
      </c>
      <c r="CP53" s="263">
        <v>8</v>
      </c>
      <c r="CQ53" s="263">
        <v>0</v>
      </c>
      <c r="CR53" s="263">
        <v>0</v>
      </c>
      <c r="CS53" s="263">
        <v>1</v>
      </c>
      <c r="CT53" s="263">
        <v>0</v>
      </c>
      <c r="CU53" s="263">
        <v>18026</v>
      </c>
      <c r="CV53" s="263">
        <v>18</v>
      </c>
      <c r="CW53" s="263">
        <v>0</v>
      </c>
      <c r="CX53" s="263">
        <v>0</v>
      </c>
      <c r="CY53" s="263">
        <v>1</v>
      </c>
      <c r="CZ53" s="263">
        <v>0</v>
      </c>
      <c r="DA53" s="263">
        <v>23</v>
      </c>
      <c r="DB53" s="263">
        <v>1221</v>
      </c>
      <c r="DC53" s="263">
        <v>0</v>
      </c>
      <c r="DD53" s="264">
        <v>70781</v>
      </c>
      <c r="DE53" s="263">
        <v>36</v>
      </c>
      <c r="DF53" s="263">
        <v>6334</v>
      </c>
      <c r="DG53" s="263">
        <v>0</v>
      </c>
      <c r="DH53" s="263">
        <v>0</v>
      </c>
      <c r="DI53" s="263">
        <v>0</v>
      </c>
      <c r="DJ53" s="263">
        <v>0</v>
      </c>
      <c r="DK53" s="263">
        <v>643</v>
      </c>
      <c r="DL53" s="263">
        <v>383</v>
      </c>
      <c r="DM53" s="262">
        <v>7396</v>
      </c>
      <c r="DN53" s="264">
        <v>78177</v>
      </c>
      <c r="DO53" s="263">
        <v>13442</v>
      </c>
      <c r="DP53" s="263">
        <v>57317</v>
      </c>
      <c r="DQ53" s="263">
        <v>70759</v>
      </c>
      <c r="DR53" s="264">
        <v>78155</v>
      </c>
      <c r="DS53" s="264">
        <v>148936</v>
      </c>
      <c r="DT53" s="263">
        <v>-11640</v>
      </c>
      <c r="DU53" s="263">
        <v>-55528</v>
      </c>
      <c r="DV53" s="263">
        <v>-582</v>
      </c>
      <c r="DW53" s="263">
        <v>-67750</v>
      </c>
      <c r="DX53" s="264">
        <v>10405</v>
      </c>
      <c r="DY53" s="264">
        <v>81186</v>
      </c>
    </row>
    <row r="54" spans="1:129" s="265" customFormat="1" ht="9.5" x14ac:dyDescent="0.2">
      <c r="A54" s="250" t="s">
        <v>81</v>
      </c>
      <c r="B54" s="261" t="s">
        <v>815</v>
      </c>
      <c r="C54" s="261"/>
      <c r="D54" s="262">
        <v>0</v>
      </c>
      <c r="E54" s="263">
        <v>0</v>
      </c>
      <c r="F54" s="263">
        <v>13</v>
      </c>
      <c r="G54" s="263">
        <v>0</v>
      </c>
      <c r="H54" s="263">
        <v>0</v>
      </c>
      <c r="I54" s="263">
        <v>159</v>
      </c>
      <c r="J54" s="263">
        <v>2</v>
      </c>
      <c r="K54" s="263">
        <v>0</v>
      </c>
      <c r="L54" s="263">
        <v>0</v>
      </c>
      <c r="M54" s="263">
        <v>0</v>
      </c>
      <c r="N54" s="263">
        <v>0</v>
      </c>
      <c r="O54" s="263">
        <v>0</v>
      </c>
      <c r="P54" s="263">
        <v>0</v>
      </c>
      <c r="Q54" s="263">
        <v>0</v>
      </c>
      <c r="R54" s="263">
        <v>0</v>
      </c>
      <c r="S54" s="263">
        <v>0</v>
      </c>
      <c r="T54" s="263">
        <v>1</v>
      </c>
      <c r="U54" s="263">
        <v>3</v>
      </c>
      <c r="V54" s="263">
        <v>0</v>
      </c>
      <c r="W54" s="263">
        <v>0</v>
      </c>
      <c r="X54" s="263">
        <v>0</v>
      </c>
      <c r="Y54" s="263">
        <v>0</v>
      </c>
      <c r="Z54" s="263">
        <v>0</v>
      </c>
      <c r="AA54" s="263">
        <v>0</v>
      </c>
      <c r="AB54" s="263">
        <v>0</v>
      </c>
      <c r="AC54" s="263">
        <v>0</v>
      </c>
      <c r="AD54" s="263">
        <v>0</v>
      </c>
      <c r="AE54" s="263">
        <v>0</v>
      </c>
      <c r="AF54" s="263">
        <v>0</v>
      </c>
      <c r="AG54" s="263">
        <v>0</v>
      </c>
      <c r="AH54" s="263">
        <v>0</v>
      </c>
      <c r="AI54" s="263">
        <v>2</v>
      </c>
      <c r="AJ54" s="263">
        <v>0</v>
      </c>
      <c r="AK54" s="263">
        <v>0</v>
      </c>
      <c r="AL54" s="263">
        <v>0</v>
      </c>
      <c r="AM54" s="263">
        <v>0</v>
      </c>
      <c r="AN54" s="263">
        <v>0</v>
      </c>
      <c r="AO54" s="263">
        <v>0</v>
      </c>
      <c r="AP54" s="263">
        <v>0</v>
      </c>
      <c r="AQ54" s="263">
        <v>0</v>
      </c>
      <c r="AR54" s="263">
        <v>233</v>
      </c>
      <c r="AS54" s="263">
        <v>5</v>
      </c>
      <c r="AT54" s="263">
        <v>468</v>
      </c>
      <c r="AU54" s="263">
        <v>1749</v>
      </c>
      <c r="AV54" s="263">
        <v>99</v>
      </c>
      <c r="AW54" s="263">
        <v>0</v>
      </c>
      <c r="AX54" s="263">
        <v>120</v>
      </c>
      <c r="AY54" s="263">
        <v>5288</v>
      </c>
      <c r="AZ54" s="263">
        <v>85</v>
      </c>
      <c r="BA54" s="263">
        <v>29</v>
      </c>
      <c r="BB54" s="263">
        <v>8</v>
      </c>
      <c r="BC54" s="263">
        <v>432</v>
      </c>
      <c r="BD54" s="263">
        <v>59</v>
      </c>
      <c r="BE54" s="263">
        <v>168</v>
      </c>
      <c r="BF54" s="263">
        <v>5039</v>
      </c>
      <c r="BG54" s="263">
        <v>732</v>
      </c>
      <c r="BH54" s="263">
        <v>46</v>
      </c>
      <c r="BI54" s="263">
        <v>41</v>
      </c>
      <c r="BJ54" s="263">
        <v>0</v>
      </c>
      <c r="BK54" s="263">
        <v>1886</v>
      </c>
      <c r="BL54" s="263">
        <v>857</v>
      </c>
      <c r="BM54" s="263">
        <v>1144</v>
      </c>
      <c r="BN54" s="263">
        <v>1017</v>
      </c>
      <c r="BO54" s="263">
        <v>0</v>
      </c>
      <c r="BP54" s="263">
        <v>0</v>
      </c>
      <c r="BQ54" s="263">
        <v>0</v>
      </c>
      <c r="BR54" s="263">
        <v>0</v>
      </c>
      <c r="BS54" s="263">
        <v>2</v>
      </c>
      <c r="BT54" s="263">
        <v>0</v>
      </c>
      <c r="BU54" s="263">
        <v>0</v>
      </c>
      <c r="BV54" s="263">
        <v>0</v>
      </c>
      <c r="BW54" s="263">
        <v>0</v>
      </c>
      <c r="BX54" s="263">
        <v>10</v>
      </c>
      <c r="BY54" s="263">
        <v>0</v>
      </c>
      <c r="BZ54" s="263">
        <v>0</v>
      </c>
      <c r="CA54" s="263">
        <v>0</v>
      </c>
      <c r="CB54" s="263">
        <v>0</v>
      </c>
      <c r="CC54" s="263">
        <v>3</v>
      </c>
      <c r="CD54" s="263">
        <v>0</v>
      </c>
      <c r="CE54" s="263">
        <v>0</v>
      </c>
      <c r="CF54" s="263">
        <v>0</v>
      </c>
      <c r="CG54" s="263">
        <v>0</v>
      </c>
      <c r="CH54" s="263">
        <v>0</v>
      </c>
      <c r="CI54" s="263">
        <v>0</v>
      </c>
      <c r="CJ54" s="263">
        <v>0</v>
      </c>
      <c r="CK54" s="263">
        <v>5</v>
      </c>
      <c r="CL54" s="263">
        <v>0</v>
      </c>
      <c r="CM54" s="263">
        <v>0</v>
      </c>
      <c r="CN54" s="263">
        <v>0</v>
      </c>
      <c r="CO54" s="263">
        <v>0</v>
      </c>
      <c r="CP54" s="263">
        <v>0</v>
      </c>
      <c r="CQ54" s="263">
        <v>0</v>
      </c>
      <c r="CR54" s="263">
        <v>0</v>
      </c>
      <c r="CS54" s="263">
        <v>0</v>
      </c>
      <c r="CT54" s="263">
        <v>0</v>
      </c>
      <c r="CU54" s="263">
        <v>11190</v>
      </c>
      <c r="CV54" s="263">
        <v>0</v>
      </c>
      <c r="CW54" s="263">
        <v>0</v>
      </c>
      <c r="CX54" s="263">
        <v>0</v>
      </c>
      <c r="CY54" s="263">
        <v>0</v>
      </c>
      <c r="CZ54" s="263">
        <v>0</v>
      </c>
      <c r="DA54" s="263">
        <v>4</v>
      </c>
      <c r="DB54" s="263">
        <v>0</v>
      </c>
      <c r="DC54" s="263">
        <v>73</v>
      </c>
      <c r="DD54" s="264">
        <v>30972</v>
      </c>
      <c r="DE54" s="263">
        <v>1</v>
      </c>
      <c r="DF54" s="263">
        <v>529</v>
      </c>
      <c r="DG54" s="263">
        <v>0</v>
      </c>
      <c r="DH54" s="263">
        <v>0</v>
      </c>
      <c r="DI54" s="263">
        <v>3877</v>
      </c>
      <c r="DJ54" s="263">
        <v>50307</v>
      </c>
      <c r="DK54" s="263">
        <v>373</v>
      </c>
      <c r="DL54" s="263">
        <v>405</v>
      </c>
      <c r="DM54" s="262">
        <v>55492</v>
      </c>
      <c r="DN54" s="264">
        <v>86464</v>
      </c>
      <c r="DO54" s="263">
        <v>10058</v>
      </c>
      <c r="DP54" s="263">
        <v>63738</v>
      </c>
      <c r="DQ54" s="263">
        <v>73796</v>
      </c>
      <c r="DR54" s="264">
        <v>129288</v>
      </c>
      <c r="DS54" s="264">
        <v>160260</v>
      </c>
      <c r="DT54" s="263">
        <v>-17989</v>
      </c>
      <c r="DU54" s="263">
        <v>-34984</v>
      </c>
      <c r="DV54" s="263">
        <v>-899</v>
      </c>
      <c r="DW54" s="263">
        <v>-53872</v>
      </c>
      <c r="DX54" s="264">
        <v>75416</v>
      </c>
      <c r="DY54" s="264">
        <v>106388</v>
      </c>
    </row>
    <row r="55" spans="1:129" s="265" customFormat="1" ht="9.5" x14ac:dyDescent="0.2">
      <c r="A55" s="250" t="s">
        <v>82</v>
      </c>
      <c r="B55" s="261" t="s">
        <v>816</v>
      </c>
      <c r="C55" s="261"/>
      <c r="D55" s="262">
        <v>0</v>
      </c>
      <c r="E55" s="263">
        <v>0</v>
      </c>
      <c r="F55" s="263">
        <v>0</v>
      </c>
      <c r="G55" s="263">
        <v>0</v>
      </c>
      <c r="H55" s="263">
        <v>0</v>
      </c>
      <c r="I55" s="263">
        <v>0</v>
      </c>
      <c r="J55" s="263">
        <v>0</v>
      </c>
      <c r="K55" s="263">
        <v>0</v>
      </c>
      <c r="L55" s="263">
        <v>0</v>
      </c>
      <c r="M55" s="263">
        <v>0</v>
      </c>
      <c r="N55" s="263">
        <v>0</v>
      </c>
      <c r="O55" s="263">
        <v>0</v>
      </c>
      <c r="P55" s="263">
        <v>0</v>
      </c>
      <c r="Q55" s="263">
        <v>0</v>
      </c>
      <c r="R55" s="263">
        <v>0</v>
      </c>
      <c r="S55" s="263">
        <v>0</v>
      </c>
      <c r="T55" s="263">
        <v>0</v>
      </c>
      <c r="U55" s="263">
        <v>0</v>
      </c>
      <c r="V55" s="263">
        <v>0</v>
      </c>
      <c r="W55" s="263">
        <v>0</v>
      </c>
      <c r="X55" s="263">
        <v>0</v>
      </c>
      <c r="Y55" s="263">
        <v>0</v>
      </c>
      <c r="Z55" s="263">
        <v>0</v>
      </c>
      <c r="AA55" s="263">
        <v>0</v>
      </c>
      <c r="AB55" s="263">
        <v>0</v>
      </c>
      <c r="AC55" s="263">
        <v>0</v>
      </c>
      <c r="AD55" s="263">
        <v>0</v>
      </c>
      <c r="AE55" s="263">
        <v>0</v>
      </c>
      <c r="AF55" s="263">
        <v>0</v>
      </c>
      <c r="AG55" s="263">
        <v>0</v>
      </c>
      <c r="AH55" s="263">
        <v>0</v>
      </c>
      <c r="AI55" s="263">
        <v>0</v>
      </c>
      <c r="AJ55" s="263">
        <v>0</v>
      </c>
      <c r="AK55" s="263">
        <v>0</v>
      </c>
      <c r="AL55" s="263">
        <v>0</v>
      </c>
      <c r="AM55" s="263">
        <v>0</v>
      </c>
      <c r="AN55" s="263">
        <v>0</v>
      </c>
      <c r="AO55" s="263">
        <v>0</v>
      </c>
      <c r="AP55" s="263">
        <v>0</v>
      </c>
      <c r="AQ55" s="263">
        <v>0</v>
      </c>
      <c r="AR55" s="263">
        <v>0</v>
      </c>
      <c r="AS55" s="263">
        <v>0</v>
      </c>
      <c r="AT55" s="263">
        <v>0</v>
      </c>
      <c r="AU55" s="263">
        <v>0</v>
      </c>
      <c r="AV55" s="263">
        <v>0</v>
      </c>
      <c r="AW55" s="263">
        <v>0</v>
      </c>
      <c r="AX55" s="263">
        <v>0</v>
      </c>
      <c r="AY55" s="263">
        <v>0</v>
      </c>
      <c r="AZ55" s="263">
        <v>223</v>
      </c>
      <c r="BA55" s="263">
        <v>0</v>
      </c>
      <c r="BB55" s="263">
        <v>0</v>
      </c>
      <c r="BC55" s="263">
        <v>0</v>
      </c>
      <c r="BD55" s="263">
        <v>0</v>
      </c>
      <c r="BE55" s="263">
        <v>0</v>
      </c>
      <c r="BF55" s="263">
        <v>0</v>
      </c>
      <c r="BG55" s="263">
        <v>13</v>
      </c>
      <c r="BH55" s="263">
        <v>7</v>
      </c>
      <c r="BI55" s="263">
        <v>0</v>
      </c>
      <c r="BJ55" s="263">
        <v>0</v>
      </c>
      <c r="BK55" s="263">
        <v>2979</v>
      </c>
      <c r="BL55" s="263">
        <v>0</v>
      </c>
      <c r="BM55" s="263">
        <v>0</v>
      </c>
      <c r="BN55" s="263">
        <v>0</v>
      </c>
      <c r="BO55" s="263">
        <v>0</v>
      </c>
      <c r="BP55" s="263">
        <v>0</v>
      </c>
      <c r="BQ55" s="263">
        <v>0</v>
      </c>
      <c r="BR55" s="263">
        <v>0</v>
      </c>
      <c r="BS55" s="263">
        <v>0</v>
      </c>
      <c r="BT55" s="263">
        <v>0</v>
      </c>
      <c r="BU55" s="263">
        <v>0</v>
      </c>
      <c r="BV55" s="263">
        <v>0</v>
      </c>
      <c r="BW55" s="263">
        <v>0</v>
      </c>
      <c r="BX55" s="263">
        <v>0</v>
      </c>
      <c r="BY55" s="263">
        <v>32</v>
      </c>
      <c r="BZ55" s="263">
        <v>0</v>
      </c>
      <c r="CA55" s="263">
        <v>0</v>
      </c>
      <c r="CB55" s="263">
        <v>0</v>
      </c>
      <c r="CC55" s="263">
        <v>0</v>
      </c>
      <c r="CD55" s="263">
        <v>3</v>
      </c>
      <c r="CE55" s="263">
        <v>0</v>
      </c>
      <c r="CF55" s="263">
        <v>0</v>
      </c>
      <c r="CG55" s="263">
        <v>0</v>
      </c>
      <c r="CH55" s="263">
        <v>0</v>
      </c>
      <c r="CI55" s="263">
        <v>0</v>
      </c>
      <c r="CJ55" s="263">
        <v>80</v>
      </c>
      <c r="CK55" s="263">
        <v>1230</v>
      </c>
      <c r="CL55" s="263">
        <v>0</v>
      </c>
      <c r="CM55" s="263">
        <v>0</v>
      </c>
      <c r="CN55" s="263">
        <v>0</v>
      </c>
      <c r="CO55" s="263">
        <v>0</v>
      </c>
      <c r="CP55" s="263">
        <v>0</v>
      </c>
      <c r="CQ55" s="263">
        <v>0</v>
      </c>
      <c r="CR55" s="263">
        <v>0</v>
      </c>
      <c r="CS55" s="263">
        <v>22</v>
      </c>
      <c r="CT55" s="263">
        <v>0</v>
      </c>
      <c r="CU55" s="263">
        <v>3371</v>
      </c>
      <c r="CV55" s="263">
        <v>42</v>
      </c>
      <c r="CW55" s="263">
        <v>0</v>
      </c>
      <c r="CX55" s="263">
        <v>0</v>
      </c>
      <c r="CY55" s="263">
        <v>0</v>
      </c>
      <c r="CZ55" s="263">
        <v>43</v>
      </c>
      <c r="DA55" s="263">
        <v>2</v>
      </c>
      <c r="DB55" s="263">
        <v>0</v>
      </c>
      <c r="DC55" s="263">
        <v>0</v>
      </c>
      <c r="DD55" s="264">
        <v>8047</v>
      </c>
      <c r="DE55" s="263">
        <v>1649</v>
      </c>
      <c r="DF55" s="263">
        <v>104732</v>
      </c>
      <c r="DG55" s="263">
        <v>0</v>
      </c>
      <c r="DH55" s="263">
        <v>0</v>
      </c>
      <c r="DI55" s="263">
        <v>262</v>
      </c>
      <c r="DJ55" s="263">
        <v>7823</v>
      </c>
      <c r="DK55" s="263">
        <v>28</v>
      </c>
      <c r="DL55" s="263">
        <v>0</v>
      </c>
      <c r="DM55" s="262">
        <v>114494</v>
      </c>
      <c r="DN55" s="264">
        <v>122541</v>
      </c>
      <c r="DO55" s="263">
        <v>51</v>
      </c>
      <c r="DP55" s="263">
        <v>1153</v>
      </c>
      <c r="DQ55" s="263">
        <v>1204</v>
      </c>
      <c r="DR55" s="264">
        <v>115698</v>
      </c>
      <c r="DS55" s="264">
        <v>123745</v>
      </c>
      <c r="DT55" s="263">
        <v>-21351</v>
      </c>
      <c r="DU55" s="263">
        <v>-98414</v>
      </c>
      <c r="DV55" s="263">
        <v>-1072</v>
      </c>
      <c r="DW55" s="263">
        <v>-120837</v>
      </c>
      <c r="DX55" s="264">
        <v>-5139</v>
      </c>
      <c r="DY55" s="264">
        <v>2908</v>
      </c>
    </row>
    <row r="56" spans="1:129" s="265" customFormat="1" ht="9.5" x14ac:dyDescent="0.2">
      <c r="A56" s="250" t="s">
        <v>83</v>
      </c>
      <c r="B56" s="261" t="s">
        <v>817</v>
      </c>
      <c r="C56" s="261"/>
      <c r="D56" s="262">
        <v>0</v>
      </c>
      <c r="E56" s="263">
        <v>0</v>
      </c>
      <c r="F56" s="263">
        <v>0</v>
      </c>
      <c r="G56" s="263">
        <v>0</v>
      </c>
      <c r="H56" s="263">
        <v>0</v>
      </c>
      <c r="I56" s="263">
        <v>0</v>
      </c>
      <c r="J56" s="263">
        <v>0</v>
      </c>
      <c r="K56" s="263">
        <v>0</v>
      </c>
      <c r="L56" s="263">
        <v>0</v>
      </c>
      <c r="M56" s="263">
        <v>0</v>
      </c>
      <c r="N56" s="263">
        <v>0</v>
      </c>
      <c r="O56" s="263">
        <v>0</v>
      </c>
      <c r="P56" s="263">
        <v>0</v>
      </c>
      <c r="Q56" s="263">
        <v>0</v>
      </c>
      <c r="R56" s="263">
        <v>0</v>
      </c>
      <c r="S56" s="263">
        <v>0</v>
      </c>
      <c r="T56" s="263">
        <v>0</v>
      </c>
      <c r="U56" s="263">
        <v>0</v>
      </c>
      <c r="V56" s="263">
        <v>0</v>
      </c>
      <c r="W56" s="263">
        <v>0</v>
      </c>
      <c r="X56" s="263">
        <v>0</v>
      </c>
      <c r="Y56" s="263">
        <v>0</v>
      </c>
      <c r="Z56" s="263">
        <v>0</v>
      </c>
      <c r="AA56" s="263">
        <v>0</v>
      </c>
      <c r="AB56" s="263">
        <v>0</v>
      </c>
      <c r="AC56" s="263">
        <v>0</v>
      </c>
      <c r="AD56" s="263">
        <v>0</v>
      </c>
      <c r="AE56" s="263">
        <v>0</v>
      </c>
      <c r="AF56" s="263">
        <v>0</v>
      </c>
      <c r="AG56" s="263">
        <v>0</v>
      </c>
      <c r="AH56" s="263">
        <v>0</v>
      </c>
      <c r="AI56" s="263">
        <v>0</v>
      </c>
      <c r="AJ56" s="263">
        <v>0</v>
      </c>
      <c r="AK56" s="263">
        <v>0</v>
      </c>
      <c r="AL56" s="263">
        <v>0</v>
      </c>
      <c r="AM56" s="263">
        <v>0</v>
      </c>
      <c r="AN56" s="263">
        <v>0</v>
      </c>
      <c r="AO56" s="263">
        <v>0</v>
      </c>
      <c r="AP56" s="263">
        <v>0</v>
      </c>
      <c r="AQ56" s="263">
        <v>0</v>
      </c>
      <c r="AR56" s="263">
        <v>0</v>
      </c>
      <c r="AS56" s="263">
        <v>0</v>
      </c>
      <c r="AT56" s="263">
        <v>22</v>
      </c>
      <c r="AU56" s="263">
        <v>219</v>
      </c>
      <c r="AV56" s="263">
        <v>33</v>
      </c>
      <c r="AW56" s="263">
        <v>0</v>
      </c>
      <c r="AX56" s="263">
        <v>0</v>
      </c>
      <c r="AY56" s="263">
        <v>2167</v>
      </c>
      <c r="AZ56" s="263">
        <v>0</v>
      </c>
      <c r="BA56" s="263">
        <v>202</v>
      </c>
      <c r="BB56" s="263">
        <v>0</v>
      </c>
      <c r="BC56" s="263">
        <v>342</v>
      </c>
      <c r="BD56" s="263">
        <v>0</v>
      </c>
      <c r="BE56" s="263">
        <v>0</v>
      </c>
      <c r="BF56" s="263">
        <v>1</v>
      </c>
      <c r="BG56" s="263">
        <v>305</v>
      </c>
      <c r="BH56" s="263">
        <v>15</v>
      </c>
      <c r="BI56" s="263">
        <v>0</v>
      </c>
      <c r="BJ56" s="263">
        <v>0</v>
      </c>
      <c r="BK56" s="263">
        <v>499</v>
      </c>
      <c r="BL56" s="263">
        <v>45</v>
      </c>
      <c r="BM56" s="263">
        <v>401</v>
      </c>
      <c r="BN56" s="263">
        <v>666</v>
      </c>
      <c r="BO56" s="263">
        <v>0</v>
      </c>
      <c r="BP56" s="263">
        <v>0</v>
      </c>
      <c r="BQ56" s="263">
        <v>0</v>
      </c>
      <c r="BR56" s="263">
        <v>0</v>
      </c>
      <c r="BS56" s="263">
        <v>0</v>
      </c>
      <c r="BT56" s="263">
        <v>0</v>
      </c>
      <c r="BU56" s="263">
        <v>0</v>
      </c>
      <c r="BV56" s="263">
        <v>0</v>
      </c>
      <c r="BW56" s="263">
        <v>0</v>
      </c>
      <c r="BX56" s="263">
        <v>5</v>
      </c>
      <c r="BY56" s="263">
        <v>0</v>
      </c>
      <c r="BZ56" s="263">
        <v>0</v>
      </c>
      <c r="CA56" s="263">
        <v>0</v>
      </c>
      <c r="CB56" s="263">
        <v>0</v>
      </c>
      <c r="CC56" s="263">
        <v>0</v>
      </c>
      <c r="CD56" s="263">
        <v>0</v>
      </c>
      <c r="CE56" s="263">
        <v>0</v>
      </c>
      <c r="CF56" s="263">
        <v>0</v>
      </c>
      <c r="CG56" s="263">
        <v>0</v>
      </c>
      <c r="CH56" s="263">
        <v>15</v>
      </c>
      <c r="CI56" s="263">
        <v>0</v>
      </c>
      <c r="CJ56" s="263">
        <v>0</v>
      </c>
      <c r="CK56" s="263">
        <v>6730</v>
      </c>
      <c r="CL56" s="263">
        <v>0</v>
      </c>
      <c r="CM56" s="263">
        <v>0</v>
      </c>
      <c r="CN56" s="263">
        <v>322</v>
      </c>
      <c r="CO56" s="263">
        <v>0</v>
      </c>
      <c r="CP56" s="263">
        <v>0</v>
      </c>
      <c r="CQ56" s="263">
        <v>0</v>
      </c>
      <c r="CR56" s="263">
        <v>2</v>
      </c>
      <c r="CS56" s="263">
        <v>0</v>
      </c>
      <c r="CT56" s="263">
        <v>0</v>
      </c>
      <c r="CU56" s="263">
        <v>1510</v>
      </c>
      <c r="CV56" s="263">
        <v>50</v>
      </c>
      <c r="CW56" s="263">
        <v>0</v>
      </c>
      <c r="CX56" s="263">
        <v>0</v>
      </c>
      <c r="CY56" s="263">
        <v>0</v>
      </c>
      <c r="CZ56" s="263">
        <v>0</v>
      </c>
      <c r="DA56" s="263">
        <v>0</v>
      </c>
      <c r="DB56" s="263">
        <v>0</v>
      </c>
      <c r="DC56" s="263">
        <v>0</v>
      </c>
      <c r="DD56" s="264">
        <v>13551</v>
      </c>
      <c r="DE56" s="263">
        <v>0</v>
      </c>
      <c r="DF56" s="263">
        <v>103</v>
      </c>
      <c r="DG56" s="263">
        <v>0</v>
      </c>
      <c r="DH56" s="263">
        <v>0</v>
      </c>
      <c r="DI56" s="263">
        <v>18641</v>
      </c>
      <c r="DJ56" s="263">
        <v>24624</v>
      </c>
      <c r="DK56" s="263">
        <v>17</v>
      </c>
      <c r="DL56" s="263">
        <v>23</v>
      </c>
      <c r="DM56" s="262">
        <v>43408</v>
      </c>
      <c r="DN56" s="264">
        <v>56959</v>
      </c>
      <c r="DO56" s="263">
        <v>539</v>
      </c>
      <c r="DP56" s="263">
        <v>320</v>
      </c>
      <c r="DQ56" s="263">
        <v>859</v>
      </c>
      <c r="DR56" s="264">
        <v>44267</v>
      </c>
      <c r="DS56" s="264">
        <v>57818</v>
      </c>
      <c r="DT56" s="263">
        <v>-21694</v>
      </c>
      <c r="DU56" s="263">
        <v>-32842</v>
      </c>
      <c r="DV56" s="263">
        <v>-1085</v>
      </c>
      <c r="DW56" s="263">
        <v>-55621</v>
      </c>
      <c r="DX56" s="264">
        <v>-11354</v>
      </c>
      <c r="DY56" s="264">
        <v>2197</v>
      </c>
    </row>
    <row r="57" spans="1:129" s="265" customFormat="1" ht="9.5" x14ac:dyDescent="0.2">
      <c r="A57" s="266" t="s">
        <v>84</v>
      </c>
      <c r="B57" s="267" t="s">
        <v>818</v>
      </c>
      <c r="C57" s="267"/>
      <c r="D57" s="268">
        <v>8</v>
      </c>
      <c r="E57" s="269">
        <v>1</v>
      </c>
      <c r="F57" s="269">
        <v>42</v>
      </c>
      <c r="G57" s="269">
        <v>1</v>
      </c>
      <c r="H57" s="269">
        <v>0</v>
      </c>
      <c r="I57" s="269">
        <v>190</v>
      </c>
      <c r="J57" s="269">
        <v>7</v>
      </c>
      <c r="K57" s="269">
        <v>1</v>
      </c>
      <c r="L57" s="269">
        <v>2</v>
      </c>
      <c r="M57" s="269">
        <v>2</v>
      </c>
      <c r="N57" s="269">
        <v>0</v>
      </c>
      <c r="O57" s="269">
        <v>0</v>
      </c>
      <c r="P57" s="269">
        <v>0</v>
      </c>
      <c r="Q57" s="269">
        <v>0</v>
      </c>
      <c r="R57" s="269">
        <v>0</v>
      </c>
      <c r="S57" s="269">
        <v>0</v>
      </c>
      <c r="T57" s="269">
        <v>0</v>
      </c>
      <c r="U57" s="269">
        <v>25</v>
      </c>
      <c r="V57" s="269">
        <v>0</v>
      </c>
      <c r="W57" s="269">
        <v>0</v>
      </c>
      <c r="X57" s="269">
        <v>3</v>
      </c>
      <c r="Y57" s="269">
        <v>0</v>
      </c>
      <c r="Z57" s="269">
        <v>0</v>
      </c>
      <c r="AA57" s="269">
        <v>0</v>
      </c>
      <c r="AB57" s="269">
        <v>0</v>
      </c>
      <c r="AC57" s="269">
        <v>0</v>
      </c>
      <c r="AD57" s="269">
        <v>0</v>
      </c>
      <c r="AE57" s="269">
        <v>2</v>
      </c>
      <c r="AF57" s="269">
        <v>0</v>
      </c>
      <c r="AG57" s="269">
        <v>0</v>
      </c>
      <c r="AH57" s="269">
        <v>0</v>
      </c>
      <c r="AI57" s="269">
        <v>1</v>
      </c>
      <c r="AJ57" s="269">
        <v>0</v>
      </c>
      <c r="AK57" s="269">
        <v>7</v>
      </c>
      <c r="AL57" s="269">
        <v>0</v>
      </c>
      <c r="AM57" s="269">
        <v>0</v>
      </c>
      <c r="AN57" s="269">
        <v>0</v>
      </c>
      <c r="AO57" s="269">
        <v>0</v>
      </c>
      <c r="AP57" s="269">
        <v>0</v>
      </c>
      <c r="AQ57" s="269">
        <v>0</v>
      </c>
      <c r="AR57" s="269">
        <v>1</v>
      </c>
      <c r="AS57" s="269">
        <v>19</v>
      </c>
      <c r="AT57" s="269">
        <v>27</v>
      </c>
      <c r="AU57" s="269">
        <v>81</v>
      </c>
      <c r="AV57" s="269">
        <v>31</v>
      </c>
      <c r="AW57" s="269">
        <v>1278</v>
      </c>
      <c r="AX57" s="269">
        <v>775</v>
      </c>
      <c r="AY57" s="269">
        <v>814</v>
      </c>
      <c r="AZ57" s="269">
        <v>25</v>
      </c>
      <c r="BA57" s="269">
        <v>8</v>
      </c>
      <c r="BB57" s="269">
        <v>66</v>
      </c>
      <c r="BC57" s="269">
        <v>4682</v>
      </c>
      <c r="BD57" s="269">
        <v>5</v>
      </c>
      <c r="BE57" s="269">
        <v>173</v>
      </c>
      <c r="BF57" s="269">
        <v>621</v>
      </c>
      <c r="BG57" s="269">
        <v>58</v>
      </c>
      <c r="BH57" s="269">
        <v>18</v>
      </c>
      <c r="BI57" s="269">
        <v>122</v>
      </c>
      <c r="BJ57" s="269">
        <v>0</v>
      </c>
      <c r="BK57" s="269">
        <v>3698</v>
      </c>
      <c r="BL57" s="269">
        <v>758</v>
      </c>
      <c r="BM57" s="269">
        <v>647</v>
      </c>
      <c r="BN57" s="269">
        <v>1144</v>
      </c>
      <c r="BO57" s="269">
        <v>3</v>
      </c>
      <c r="BP57" s="269">
        <v>0</v>
      </c>
      <c r="BQ57" s="269">
        <v>34</v>
      </c>
      <c r="BR57" s="269">
        <v>0</v>
      </c>
      <c r="BS57" s="269">
        <v>1066</v>
      </c>
      <c r="BT57" s="269">
        <v>3</v>
      </c>
      <c r="BU57" s="269">
        <v>40</v>
      </c>
      <c r="BV57" s="269">
        <v>10</v>
      </c>
      <c r="BW57" s="269">
        <v>0</v>
      </c>
      <c r="BX57" s="269">
        <v>23</v>
      </c>
      <c r="BY57" s="269">
        <v>17</v>
      </c>
      <c r="BZ57" s="269">
        <v>57</v>
      </c>
      <c r="CA57" s="269">
        <v>16</v>
      </c>
      <c r="CB57" s="269">
        <v>0</v>
      </c>
      <c r="CC57" s="269">
        <v>6</v>
      </c>
      <c r="CD57" s="269">
        <v>417</v>
      </c>
      <c r="CE57" s="269">
        <v>0</v>
      </c>
      <c r="CF57" s="269">
        <v>0</v>
      </c>
      <c r="CG57" s="269">
        <v>86</v>
      </c>
      <c r="CH57" s="269">
        <v>7</v>
      </c>
      <c r="CI57" s="269">
        <v>0</v>
      </c>
      <c r="CJ57" s="269">
        <v>93</v>
      </c>
      <c r="CK57" s="269">
        <v>738</v>
      </c>
      <c r="CL57" s="269">
        <v>687</v>
      </c>
      <c r="CM57" s="269">
        <v>223</v>
      </c>
      <c r="CN57" s="269">
        <v>81</v>
      </c>
      <c r="CO57" s="269">
        <v>7</v>
      </c>
      <c r="CP57" s="269">
        <v>1</v>
      </c>
      <c r="CQ57" s="269">
        <v>3</v>
      </c>
      <c r="CR57" s="269">
        <v>0</v>
      </c>
      <c r="CS57" s="269">
        <v>16</v>
      </c>
      <c r="CT57" s="269">
        <v>0</v>
      </c>
      <c r="CU57" s="269">
        <v>2759</v>
      </c>
      <c r="CV57" s="269">
        <v>98</v>
      </c>
      <c r="CW57" s="269">
        <v>26</v>
      </c>
      <c r="CX57" s="269">
        <v>35</v>
      </c>
      <c r="CY57" s="269">
        <v>8</v>
      </c>
      <c r="CZ57" s="269">
        <v>164</v>
      </c>
      <c r="DA57" s="269">
        <v>27</v>
      </c>
      <c r="DB57" s="269">
        <v>0</v>
      </c>
      <c r="DC57" s="269">
        <v>202</v>
      </c>
      <c r="DD57" s="270">
        <v>22296</v>
      </c>
      <c r="DE57" s="269">
        <v>240</v>
      </c>
      <c r="DF57" s="269">
        <v>25761</v>
      </c>
      <c r="DG57" s="269">
        <v>0</v>
      </c>
      <c r="DH57" s="269">
        <v>0</v>
      </c>
      <c r="DI57" s="269">
        <v>3811</v>
      </c>
      <c r="DJ57" s="269">
        <v>6628</v>
      </c>
      <c r="DK57" s="269">
        <v>89</v>
      </c>
      <c r="DL57" s="269">
        <v>7</v>
      </c>
      <c r="DM57" s="268">
        <v>36536</v>
      </c>
      <c r="DN57" s="270">
        <v>58832</v>
      </c>
      <c r="DO57" s="269">
        <v>179</v>
      </c>
      <c r="DP57" s="269">
        <v>571</v>
      </c>
      <c r="DQ57" s="269">
        <v>750</v>
      </c>
      <c r="DR57" s="270">
        <v>37286</v>
      </c>
      <c r="DS57" s="270">
        <v>59582</v>
      </c>
      <c r="DT57" s="269">
        <v>-7179</v>
      </c>
      <c r="DU57" s="269">
        <v>-50262</v>
      </c>
      <c r="DV57" s="269">
        <v>-359</v>
      </c>
      <c r="DW57" s="269">
        <v>-57800</v>
      </c>
      <c r="DX57" s="270">
        <v>-20514</v>
      </c>
      <c r="DY57" s="270">
        <v>1782</v>
      </c>
    </row>
    <row r="58" spans="1:129" s="265" customFormat="1" ht="9.5" x14ac:dyDescent="0.2">
      <c r="A58" s="250" t="s">
        <v>85</v>
      </c>
      <c r="B58" s="261" t="s">
        <v>819</v>
      </c>
      <c r="C58" s="261"/>
      <c r="D58" s="262">
        <v>0</v>
      </c>
      <c r="E58" s="263">
        <v>0</v>
      </c>
      <c r="F58" s="263">
        <v>0</v>
      </c>
      <c r="G58" s="263">
        <v>3</v>
      </c>
      <c r="H58" s="263">
        <v>7</v>
      </c>
      <c r="I58" s="263">
        <v>14</v>
      </c>
      <c r="J58" s="263">
        <v>1</v>
      </c>
      <c r="K58" s="263">
        <v>0</v>
      </c>
      <c r="L58" s="263">
        <v>14</v>
      </c>
      <c r="M58" s="263">
        <v>19</v>
      </c>
      <c r="N58" s="263">
        <v>0</v>
      </c>
      <c r="O58" s="263">
        <v>8</v>
      </c>
      <c r="P58" s="263">
        <v>6</v>
      </c>
      <c r="Q58" s="263">
        <v>0</v>
      </c>
      <c r="R58" s="263">
        <v>0</v>
      </c>
      <c r="S58" s="263">
        <v>0</v>
      </c>
      <c r="T58" s="263">
        <v>2</v>
      </c>
      <c r="U58" s="263">
        <v>0</v>
      </c>
      <c r="V58" s="263">
        <v>5</v>
      </c>
      <c r="W58" s="263">
        <v>0</v>
      </c>
      <c r="X58" s="263">
        <v>2</v>
      </c>
      <c r="Y58" s="263">
        <v>1</v>
      </c>
      <c r="Z58" s="263">
        <v>0</v>
      </c>
      <c r="AA58" s="263">
        <v>0</v>
      </c>
      <c r="AB58" s="263">
        <v>8</v>
      </c>
      <c r="AC58" s="263">
        <v>1</v>
      </c>
      <c r="AD58" s="263">
        <v>4</v>
      </c>
      <c r="AE58" s="263">
        <v>0</v>
      </c>
      <c r="AF58" s="263">
        <v>0</v>
      </c>
      <c r="AG58" s="263">
        <v>0</v>
      </c>
      <c r="AH58" s="263">
        <v>0</v>
      </c>
      <c r="AI58" s="263">
        <v>0</v>
      </c>
      <c r="AJ58" s="263">
        <v>0</v>
      </c>
      <c r="AK58" s="263">
        <v>1</v>
      </c>
      <c r="AL58" s="263">
        <v>0</v>
      </c>
      <c r="AM58" s="263">
        <v>0</v>
      </c>
      <c r="AN58" s="263">
        <v>0</v>
      </c>
      <c r="AO58" s="263">
        <v>0</v>
      </c>
      <c r="AP58" s="263">
        <v>0</v>
      </c>
      <c r="AQ58" s="263">
        <v>0</v>
      </c>
      <c r="AR58" s="263">
        <v>23</v>
      </c>
      <c r="AS58" s="263">
        <v>1</v>
      </c>
      <c r="AT58" s="263">
        <v>49</v>
      </c>
      <c r="AU58" s="263">
        <v>11</v>
      </c>
      <c r="AV58" s="263">
        <v>0</v>
      </c>
      <c r="AW58" s="263">
        <v>9</v>
      </c>
      <c r="AX58" s="263">
        <v>4</v>
      </c>
      <c r="AY58" s="263">
        <v>8</v>
      </c>
      <c r="AZ58" s="263">
        <v>0</v>
      </c>
      <c r="BA58" s="263">
        <v>0</v>
      </c>
      <c r="BB58" s="263">
        <v>0</v>
      </c>
      <c r="BC58" s="263">
        <v>76</v>
      </c>
      <c r="BD58" s="263">
        <v>0</v>
      </c>
      <c r="BE58" s="263">
        <v>236</v>
      </c>
      <c r="BF58" s="263">
        <v>5</v>
      </c>
      <c r="BG58" s="263">
        <v>306</v>
      </c>
      <c r="BH58" s="263">
        <v>45</v>
      </c>
      <c r="BI58" s="263">
        <v>4</v>
      </c>
      <c r="BJ58" s="263">
        <v>4</v>
      </c>
      <c r="BK58" s="263">
        <v>1386</v>
      </c>
      <c r="BL58" s="263">
        <v>173</v>
      </c>
      <c r="BM58" s="263">
        <v>1111</v>
      </c>
      <c r="BN58" s="263">
        <v>784</v>
      </c>
      <c r="BO58" s="263">
        <v>17</v>
      </c>
      <c r="BP58" s="263">
        <v>2</v>
      </c>
      <c r="BQ58" s="263">
        <v>3</v>
      </c>
      <c r="BR58" s="263">
        <v>6</v>
      </c>
      <c r="BS58" s="263">
        <v>1780</v>
      </c>
      <c r="BT58" s="263">
        <v>202</v>
      </c>
      <c r="BU58" s="263">
        <v>153</v>
      </c>
      <c r="BV58" s="263">
        <v>80</v>
      </c>
      <c r="BW58" s="263">
        <v>0</v>
      </c>
      <c r="BX58" s="263">
        <v>12</v>
      </c>
      <c r="BY58" s="263">
        <v>232</v>
      </c>
      <c r="BZ58" s="263">
        <v>32</v>
      </c>
      <c r="CA58" s="263">
        <v>25</v>
      </c>
      <c r="CB58" s="263">
        <v>9</v>
      </c>
      <c r="CC58" s="263">
        <v>3</v>
      </c>
      <c r="CD58" s="263">
        <v>17</v>
      </c>
      <c r="CE58" s="263">
        <v>0</v>
      </c>
      <c r="CF58" s="263">
        <v>4</v>
      </c>
      <c r="CG58" s="263">
        <v>16</v>
      </c>
      <c r="CH58" s="263">
        <v>227</v>
      </c>
      <c r="CI58" s="263">
        <v>1</v>
      </c>
      <c r="CJ58" s="263">
        <v>54</v>
      </c>
      <c r="CK58" s="263">
        <v>8222</v>
      </c>
      <c r="CL58" s="263">
        <v>33</v>
      </c>
      <c r="CM58" s="263">
        <v>42</v>
      </c>
      <c r="CN58" s="263">
        <v>75</v>
      </c>
      <c r="CO58" s="263">
        <v>0</v>
      </c>
      <c r="CP58" s="263">
        <v>39</v>
      </c>
      <c r="CQ58" s="263">
        <v>2</v>
      </c>
      <c r="CR58" s="263">
        <v>30</v>
      </c>
      <c r="CS58" s="263">
        <v>45</v>
      </c>
      <c r="CT58" s="263">
        <v>49</v>
      </c>
      <c r="CU58" s="263">
        <v>1055</v>
      </c>
      <c r="CV58" s="263">
        <v>686</v>
      </c>
      <c r="CW58" s="263">
        <v>4</v>
      </c>
      <c r="CX58" s="263">
        <v>236</v>
      </c>
      <c r="CY58" s="263">
        <v>4</v>
      </c>
      <c r="CZ58" s="263">
        <v>89</v>
      </c>
      <c r="DA58" s="263">
        <v>12</v>
      </c>
      <c r="DB58" s="263">
        <v>0</v>
      </c>
      <c r="DC58" s="263">
        <v>0</v>
      </c>
      <c r="DD58" s="264">
        <v>17829</v>
      </c>
      <c r="DE58" s="263">
        <v>3104</v>
      </c>
      <c r="DF58" s="263">
        <v>159753</v>
      </c>
      <c r="DG58" s="263">
        <v>0</v>
      </c>
      <c r="DH58" s="263">
        <v>0</v>
      </c>
      <c r="DI58" s="263">
        <v>42422</v>
      </c>
      <c r="DJ58" s="263">
        <v>44673</v>
      </c>
      <c r="DK58" s="263">
        <v>-1286</v>
      </c>
      <c r="DL58" s="263">
        <v>0</v>
      </c>
      <c r="DM58" s="262">
        <v>248666</v>
      </c>
      <c r="DN58" s="264">
        <v>266495</v>
      </c>
      <c r="DO58" s="263">
        <v>83</v>
      </c>
      <c r="DP58" s="263">
        <v>62715</v>
      </c>
      <c r="DQ58" s="263">
        <v>62798</v>
      </c>
      <c r="DR58" s="264">
        <v>311464</v>
      </c>
      <c r="DS58" s="264">
        <v>329293</v>
      </c>
      <c r="DT58" s="263">
        <v>-66910</v>
      </c>
      <c r="DU58" s="263">
        <v>-165661</v>
      </c>
      <c r="DV58" s="263">
        <v>-3345</v>
      </c>
      <c r="DW58" s="263">
        <v>-235916</v>
      </c>
      <c r="DX58" s="264">
        <v>75548</v>
      </c>
      <c r="DY58" s="264">
        <v>93377</v>
      </c>
    </row>
    <row r="59" spans="1:129" s="265" customFormat="1" ht="9.5" x14ac:dyDescent="0.2">
      <c r="A59" s="250" t="s">
        <v>87</v>
      </c>
      <c r="B59" s="261" t="s">
        <v>820</v>
      </c>
      <c r="C59" s="261"/>
      <c r="D59" s="262">
        <v>0</v>
      </c>
      <c r="E59" s="263">
        <v>0</v>
      </c>
      <c r="F59" s="263">
        <v>0</v>
      </c>
      <c r="G59" s="263">
        <v>0</v>
      </c>
      <c r="H59" s="263">
        <v>0</v>
      </c>
      <c r="I59" s="263">
        <v>0</v>
      </c>
      <c r="J59" s="263">
        <v>0</v>
      </c>
      <c r="K59" s="263">
        <v>0</v>
      </c>
      <c r="L59" s="263">
        <v>0</v>
      </c>
      <c r="M59" s="263">
        <v>0</v>
      </c>
      <c r="N59" s="263">
        <v>0</v>
      </c>
      <c r="O59" s="263">
        <v>0</v>
      </c>
      <c r="P59" s="263">
        <v>0</v>
      </c>
      <c r="Q59" s="263">
        <v>0</v>
      </c>
      <c r="R59" s="263">
        <v>0</v>
      </c>
      <c r="S59" s="263">
        <v>0</v>
      </c>
      <c r="T59" s="263">
        <v>0</v>
      </c>
      <c r="U59" s="263">
        <v>0</v>
      </c>
      <c r="V59" s="263">
        <v>0</v>
      </c>
      <c r="W59" s="263">
        <v>0</v>
      </c>
      <c r="X59" s="263">
        <v>0</v>
      </c>
      <c r="Y59" s="263">
        <v>0</v>
      </c>
      <c r="Z59" s="263">
        <v>0</v>
      </c>
      <c r="AA59" s="263">
        <v>0</v>
      </c>
      <c r="AB59" s="263">
        <v>0</v>
      </c>
      <c r="AC59" s="263">
        <v>0</v>
      </c>
      <c r="AD59" s="263">
        <v>0</v>
      </c>
      <c r="AE59" s="263">
        <v>0</v>
      </c>
      <c r="AF59" s="263">
        <v>0</v>
      </c>
      <c r="AG59" s="263">
        <v>0</v>
      </c>
      <c r="AH59" s="263">
        <v>0</v>
      </c>
      <c r="AI59" s="263">
        <v>0</v>
      </c>
      <c r="AJ59" s="263">
        <v>0</v>
      </c>
      <c r="AK59" s="263">
        <v>0</v>
      </c>
      <c r="AL59" s="263">
        <v>0</v>
      </c>
      <c r="AM59" s="263">
        <v>0</v>
      </c>
      <c r="AN59" s="263">
        <v>0</v>
      </c>
      <c r="AO59" s="263">
        <v>0</v>
      </c>
      <c r="AP59" s="263">
        <v>0</v>
      </c>
      <c r="AQ59" s="263">
        <v>0</v>
      </c>
      <c r="AR59" s="263">
        <v>0</v>
      </c>
      <c r="AS59" s="263">
        <v>0</v>
      </c>
      <c r="AT59" s="263">
        <v>0</v>
      </c>
      <c r="AU59" s="263">
        <v>10</v>
      </c>
      <c r="AV59" s="263">
        <v>0</v>
      </c>
      <c r="AW59" s="263">
        <v>0</v>
      </c>
      <c r="AX59" s="263">
        <v>0</v>
      </c>
      <c r="AY59" s="263">
        <v>0</v>
      </c>
      <c r="AZ59" s="263">
        <v>0</v>
      </c>
      <c r="BA59" s="263">
        <v>0</v>
      </c>
      <c r="BB59" s="263">
        <v>0</v>
      </c>
      <c r="BC59" s="263">
        <v>0</v>
      </c>
      <c r="BD59" s="263">
        <v>114</v>
      </c>
      <c r="BE59" s="263">
        <v>0</v>
      </c>
      <c r="BF59" s="263">
        <v>0</v>
      </c>
      <c r="BG59" s="263">
        <v>0</v>
      </c>
      <c r="BH59" s="263">
        <v>0</v>
      </c>
      <c r="BI59" s="263">
        <v>0</v>
      </c>
      <c r="BJ59" s="263">
        <v>0</v>
      </c>
      <c r="BK59" s="263">
        <v>0</v>
      </c>
      <c r="BL59" s="263">
        <v>0</v>
      </c>
      <c r="BM59" s="263">
        <v>0</v>
      </c>
      <c r="BN59" s="263">
        <v>0</v>
      </c>
      <c r="BO59" s="263">
        <v>0</v>
      </c>
      <c r="BP59" s="263">
        <v>0</v>
      </c>
      <c r="BQ59" s="263">
        <v>0</v>
      </c>
      <c r="BR59" s="263">
        <v>0</v>
      </c>
      <c r="BS59" s="263">
        <v>0</v>
      </c>
      <c r="BT59" s="263">
        <v>0</v>
      </c>
      <c r="BU59" s="263">
        <v>0</v>
      </c>
      <c r="BV59" s="263">
        <v>0</v>
      </c>
      <c r="BW59" s="263">
        <v>0</v>
      </c>
      <c r="BX59" s="263">
        <v>0</v>
      </c>
      <c r="BY59" s="263">
        <v>0</v>
      </c>
      <c r="BZ59" s="263">
        <v>0</v>
      </c>
      <c r="CA59" s="263">
        <v>0</v>
      </c>
      <c r="CB59" s="263">
        <v>0</v>
      </c>
      <c r="CC59" s="263">
        <v>0</v>
      </c>
      <c r="CD59" s="263">
        <v>0</v>
      </c>
      <c r="CE59" s="263">
        <v>0</v>
      </c>
      <c r="CF59" s="263">
        <v>18</v>
      </c>
      <c r="CG59" s="263">
        <v>12</v>
      </c>
      <c r="CH59" s="263">
        <v>0</v>
      </c>
      <c r="CI59" s="263">
        <v>0</v>
      </c>
      <c r="CJ59" s="263">
        <v>0</v>
      </c>
      <c r="CK59" s="263">
        <v>0</v>
      </c>
      <c r="CL59" s="263">
        <v>0</v>
      </c>
      <c r="CM59" s="263">
        <v>0</v>
      </c>
      <c r="CN59" s="263">
        <v>0</v>
      </c>
      <c r="CO59" s="263">
        <v>0</v>
      </c>
      <c r="CP59" s="263">
        <v>0</v>
      </c>
      <c r="CQ59" s="263">
        <v>0</v>
      </c>
      <c r="CR59" s="263">
        <v>0</v>
      </c>
      <c r="CS59" s="263">
        <v>0</v>
      </c>
      <c r="CT59" s="263">
        <v>0</v>
      </c>
      <c r="CU59" s="263">
        <v>1194</v>
      </c>
      <c r="CV59" s="263">
        <v>0</v>
      </c>
      <c r="CW59" s="263">
        <v>0</v>
      </c>
      <c r="CX59" s="263">
        <v>0</v>
      </c>
      <c r="CY59" s="263">
        <v>0</v>
      </c>
      <c r="CZ59" s="263">
        <v>0</v>
      </c>
      <c r="DA59" s="263">
        <v>0</v>
      </c>
      <c r="DB59" s="263">
        <v>0</v>
      </c>
      <c r="DC59" s="263">
        <v>0</v>
      </c>
      <c r="DD59" s="264">
        <v>1348</v>
      </c>
      <c r="DE59" s="263">
        <v>0</v>
      </c>
      <c r="DF59" s="263">
        <v>49359</v>
      </c>
      <c r="DG59" s="263">
        <v>0</v>
      </c>
      <c r="DH59" s="263">
        <v>0</v>
      </c>
      <c r="DI59" s="263">
        <v>16493</v>
      </c>
      <c r="DJ59" s="263">
        <v>42946</v>
      </c>
      <c r="DK59" s="263">
        <v>23</v>
      </c>
      <c r="DL59" s="263">
        <v>18</v>
      </c>
      <c r="DM59" s="262">
        <v>108839</v>
      </c>
      <c r="DN59" s="264">
        <v>110187</v>
      </c>
      <c r="DO59" s="263">
        <v>510</v>
      </c>
      <c r="DP59" s="263">
        <v>803</v>
      </c>
      <c r="DQ59" s="263">
        <v>1313</v>
      </c>
      <c r="DR59" s="264">
        <v>110152</v>
      </c>
      <c r="DS59" s="264">
        <v>111500</v>
      </c>
      <c r="DT59" s="263">
        <v>-76988</v>
      </c>
      <c r="DU59" s="263">
        <v>-28370</v>
      </c>
      <c r="DV59" s="263">
        <v>-3849</v>
      </c>
      <c r="DW59" s="263">
        <v>-109207</v>
      </c>
      <c r="DX59" s="264">
        <v>945</v>
      </c>
      <c r="DY59" s="264">
        <v>2293</v>
      </c>
    </row>
    <row r="60" spans="1:129" s="265" customFormat="1" ht="9.5" x14ac:dyDescent="0.2">
      <c r="A60" s="250" t="s">
        <v>89</v>
      </c>
      <c r="B60" s="261" t="s">
        <v>821</v>
      </c>
      <c r="C60" s="261"/>
      <c r="D60" s="262">
        <v>0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0</v>
      </c>
      <c r="L60" s="263">
        <v>0</v>
      </c>
      <c r="M60" s="263">
        <v>0</v>
      </c>
      <c r="N60" s="263">
        <v>0</v>
      </c>
      <c r="O60" s="263">
        <v>0</v>
      </c>
      <c r="P60" s="263">
        <v>0</v>
      </c>
      <c r="Q60" s="263">
        <v>0</v>
      </c>
      <c r="R60" s="263">
        <v>0</v>
      </c>
      <c r="S60" s="263">
        <v>0</v>
      </c>
      <c r="T60" s="263">
        <v>0</v>
      </c>
      <c r="U60" s="263">
        <v>0</v>
      </c>
      <c r="V60" s="263">
        <v>0</v>
      </c>
      <c r="W60" s="263">
        <v>0</v>
      </c>
      <c r="X60" s="263">
        <v>0</v>
      </c>
      <c r="Y60" s="263">
        <v>0</v>
      </c>
      <c r="Z60" s="263">
        <v>0</v>
      </c>
      <c r="AA60" s="263">
        <v>0</v>
      </c>
      <c r="AB60" s="263">
        <v>0</v>
      </c>
      <c r="AC60" s="263">
        <v>0</v>
      </c>
      <c r="AD60" s="263">
        <v>0</v>
      </c>
      <c r="AE60" s="263">
        <v>0</v>
      </c>
      <c r="AF60" s="263">
        <v>0</v>
      </c>
      <c r="AG60" s="263">
        <v>0</v>
      </c>
      <c r="AH60" s="263">
        <v>0</v>
      </c>
      <c r="AI60" s="263">
        <v>0</v>
      </c>
      <c r="AJ60" s="263">
        <v>0</v>
      </c>
      <c r="AK60" s="263">
        <v>0</v>
      </c>
      <c r="AL60" s="263">
        <v>0</v>
      </c>
      <c r="AM60" s="263">
        <v>0</v>
      </c>
      <c r="AN60" s="263">
        <v>0</v>
      </c>
      <c r="AO60" s="263">
        <v>0</v>
      </c>
      <c r="AP60" s="263">
        <v>0</v>
      </c>
      <c r="AQ60" s="263">
        <v>0</v>
      </c>
      <c r="AR60" s="263">
        <v>0</v>
      </c>
      <c r="AS60" s="263">
        <v>0</v>
      </c>
      <c r="AT60" s="263">
        <v>0</v>
      </c>
      <c r="AU60" s="263">
        <v>0</v>
      </c>
      <c r="AV60" s="263">
        <v>0</v>
      </c>
      <c r="AW60" s="263">
        <v>0</v>
      </c>
      <c r="AX60" s="263">
        <v>0</v>
      </c>
      <c r="AY60" s="263">
        <v>0</v>
      </c>
      <c r="AZ60" s="263">
        <v>0</v>
      </c>
      <c r="BA60" s="263">
        <v>0</v>
      </c>
      <c r="BB60" s="263">
        <v>0</v>
      </c>
      <c r="BC60" s="263">
        <v>0</v>
      </c>
      <c r="BD60" s="263">
        <v>0</v>
      </c>
      <c r="BE60" s="263">
        <v>1161</v>
      </c>
      <c r="BF60" s="263">
        <v>0</v>
      </c>
      <c r="BG60" s="263">
        <v>0</v>
      </c>
      <c r="BH60" s="263">
        <v>0</v>
      </c>
      <c r="BI60" s="263">
        <v>0</v>
      </c>
      <c r="BJ60" s="263">
        <v>0</v>
      </c>
      <c r="BK60" s="263">
        <v>0</v>
      </c>
      <c r="BL60" s="263">
        <v>0</v>
      </c>
      <c r="BM60" s="263">
        <v>0</v>
      </c>
      <c r="BN60" s="263">
        <v>0</v>
      </c>
      <c r="BO60" s="263">
        <v>0</v>
      </c>
      <c r="BP60" s="263">
        <v>0</v>
      </c>
      <c r="BQ60" s="263">
        <v>0</v>
      </c>
      <c r="BR60" s="263">
        <v>0</v>
      </c>
      <c r="BS60" s="263">
        <v>0</v>
      </c>
      <c r="BT60" s="263">
        <v>0</v>
      </c>
      <c r="BU60" s="263">
        <v>0</v>
      </c>
      <c r="BV60" s="263">
        <v>0</v>
      </c>
      <c r="BW60" s="263">
        <v>0</v>
      </c>
      <c r="BX60" s="263">
        <v>0</v>
      </c>
      <c r="BY60" s="263">
        <v>0</v>
      </c>
      <c r="BZ60" s="263">
        <v>0</v>
      </c>
      <c r="CA60" s="263">
        <v>0</v>
      </c>
      <c r="CB60" s="263">
        <v>0</v>
      </c>
      <c r="CC60" s="263">
        <v>0</v>
      </c>
      <c r="CD60" s="263">
        <v>0</v>
      </c>
      <c r="CE60" s="263">
        <v>0</v>
      </c>
      <c r="CF60" s="263">
        <v>0</v>
      </c>
      <c r="CG60" s="263">
        <v>0</v>
      </c>
      <c r="CH60" s="263">
        <v>0</v>
      </c>
      <c r="CI60" s="263">
        <v>0</v>
      </c>
      <c r="CJ60" s="263">
        <v>0</v>
      </c>
      <c r="CK60" s="263">
        <v>1490</v>
      </c>
      <c r="CL60" s="263">
        <v>0</v>
      </c>
      <c r="CM60" s="263">
        <v>0</v>
      </c>
      <c r="CN60" s="263">
        <v>0</v>
      </c>
      <c r="CO60" s="263">
        <v>0</v>
      </c>
      <c r="CP60" s="263">
        <v>0</v>
      </c>
      <c r="CQ60" s="263">
        <v>0</v>
      </c>
      <c r="CR60" s="263">
        <v>0</v>
      </c>
      <c r="CS60" s="263">
        <v>0</v>
      </c>
      <c r="CT60" s="263">
        <v>0</v>
      </c>
      <c r="CU60" s="263">
        <v>3439</v>
      </c>
      <c r="CV60" s="263">
        <v>0</v>
      </c>
      <c r="CW60" s="263">
        <v>0</v>
      </c>
      <c r="CX60" s="263">
        <v>0</v>
      </c>
      <c r="CY60" s="263">
        <v>0</v>
      </c>
      <c r="CZ60" s="263">
        <v>0</v>
      </c>
      <c r="DA60" s="263">
        <v>0</v>
      </c>
      <c r="DB60" s="263">
        <v>0</v>
      </c>
      <c r="DC60" s="263">
        <v>0</v>
      </c>
      <c r="DD60" s="264">
        <v>6090</v>
      </c>
      <c r="DE60" s="263">
        <v>0</v>
      </c>
      <c r="DF60" s="263">
        <v>167754</v>
      </c>
      <c r="DG60" s="263">
        <v>0</v>
      </c>
      <c r="DH60" s="263">
        <v>0</v>
      </c>
      <c r="DI60" s="263">
        <v>5181</v>
      </c>
      <c r="DJ60" s="263">
        <v>86986</v>
      </c>
      <c r="DK60" s="263">
        <v>-2649</v>
      </c>
      <c r="DL60" s="263">
        <v>7</v>
      </c>
      <c r="DM60" s="262">
        <v>257279</v>
      </c>
      <c r="DN60" s="264">
        <v>263369</v>
      </c>
      <c r="DO60" s="263">
        <v>372</v>
      </c>
      <c r="DP60" s="263">
        <v>19303</v>
      </c>
      <c r="DQ60" s="263">
        <v>19675</v>
      </c>
      <c r="DR60" s="264">
        <v>276954</v>
      </c>
      <c r="DS60" s="264">
        <v>283044</v>
      </c>
      <c r="DT60" s="263">
        <v>-22596</v>
      </c>
      <c r="DU60" s="263">
        <v>-233574</v>
      </c>
      <c r="DV60" s="263">
        <v>-1130</v>
      </c>
      <c r="DW60" s="263">
        <v>-257300</v>
      </c>
      <c r="DX60" s="264">
        <v>19654</v>
      </c>
      <c r="DY60" s="264">
        <v>25744</v>
      </c>
    </row>
    <row r="61" spans="1:129" s="265" customFormat="1" ht="9.5" x14ac:dyDescent="0.2">
      <c r="A61" s="250" t="s">
        <v>90</v>
      </c>
      <c r="B61" s="272" t="s">
        <v>822</v>
      </c>
      <c r="C61" s="272"/>
      <c r="D61" s="273">
        <v>5</v>
      </c>
      <c r="E61" s="274">
        <v>1</v>
      </c>
      <c r="F61" s="274">
        <v>0</v>
      </c>
      <c r="G61" s="274">
        <v>0</v>
      </c>
      <c r="H61" s="274">
        <v>0</v>
      </c>
      <c r="I61" s="274">
        <v>2</v>
      </c>
      <c r="J61" s="274">
        <v>2</v>
      </c>
      <c r="K61" s="274">
        <v>0</v>
      </c>
      <c r="L61" s="274">
        <v>1</v>
      </c>
      <c r="M61" s="274">
        <v>2</v>
      </c>
      <c r="N61" s="274">
        <v>0</v>
      </c>
      <c r="O61" s="274">
        <v>0</v>
      </c>
      <c r="P61" s="274">
        <v>0</v>
      </c>
      <c r="Q61" s="274">
        <v>0</v>
      </c>
      <c r="R61" s="274">
        <v>0</v>
      </c>
      <c r="S61" s="274">
        <v>0</v>
      </c>
      <c r="T61" s="274">
        <v>0</v>
      </c>
      <c r="U61" s="274">
        <v>0</v>
      </c>
      <c r="V61" s="274">
        <v>0</v>
      </c>
      <c r="W61" s="274">
        <v>0</v>
      </c>
      <c r="X61" s="274">
        <v>0</v>
      </c>
      <c r="Y61" s="274">
        <v>0</v>
      </c>
      <c r="Z61" s="274">
        <v>0</v>
      </c>
      <c r="AA61" s="274">
        <v>0</v>
      </c>
      <c r="AB61" s="274">
        <v>0</v>
      </c>
      <c r="AC61" s="274">
        <v>0</v>
      </c>
      <c r="AD61" s="274">
        <v>0</v>
      </c>
      <c r="AE61" s="274">
        <v>0</v>
      </c>
      <c r="AF61" s="274">
        <v>0</v>
      </c>
      <c r="AG61" s="274">
        <v>0</v>
      </c>
      <c r="AH61" s="274">
        <v>0</v>
      </c>
      <c r="AI61" s="274">
        <v>1</v>
      </c>
      <c r="AJ61" s="274">
        <v>0</v>
      </c>
      <c r="AK61" s="274">
        <v>0</v>
      </c>
      <c r="AL61" s="274">
        <v>0</v>
      </c>
      <c r="AM61" s="274">
        <v>0</v>
      </c>
      <c r="AN61" s="274">
        <v>0</v>
      </c>
      <c r="AO61" s="274">
        <v>0</v>
      </c>
      <c r="AP61" s="274">
        <v>0</v>
      </c>
      <c r="AQ61" s="274">
        <v>0</v>
      </c>
      <c r="AR61" s="274">
        <v>0</v>
      </c>
      <c r="AS61" s="274">
        <v>0</v>
      </c>
      <c r="AT61" s="274">
        <v>0</v>
      </c>
      <c r="AU61" s="274">
        <v>14</v>
      </c>
      <c r="AV61" s="274">
        <v>0</v>
      </c>
      <c r="AW61" s="274">
        <v>0</v>
      </c>
      <c r="AX61" s="274">
        <v>0</v>
      </c>
      <c r="AY61" s="274">
        <v>0</v>
      </c>
      <c r="AZ61" s="274">
        <v>0</v>
      </c>
      <c r="BA61" s="274">
        <v>0</v>
      </c>
      <c r="BB61" s="274">
        <v>0</v>
      </c>
      <c r="BC61" s="274">
        <v>0</v>
      </c>
      <c r="BD61" s="274">
        <v>0</v>
      </c>
      <c r="BE61" s="274">
        <v>13978</v>
      </c>
      <c r="BF61" s="274">
        <v>91280</v>
      </c>
      <c r="BG61" s="274">
        <v>0</v>
      </c>
      <c r="BH61" s="274">
        <v>77</v>
      </c>
      <c r="BI61" s="274">
        <v>0</v>
      </c>
      <c r="BJ61" s="274">
        <v>0</v>
      </c>
      <c r="BK61" s="274">
        <v>3</v>
      </c>
      <c r="BL61" s="274">
        <v>1</v>
      </c>
      <c r="BM61" s="274">
        <v>2</v>
      </c>
      <c r="BN61" s="274">
        <v>1</v>
      </c>
      <c r="BO61" s="274">
        <v>0</v>
      </c>
      <c r="BP61" s="274">
        <v>0</v>
      </c>
      <c r="BQ61" s="274">
        <v>0</v>
      </c>
      <c r="BR61" s="274">
        <v>1</v>
      </c>
      <c r="BS61" s="274">
        <v>21</v>
      </c>
      <c r="BT61" s="274">
        <v>1</v>
      </c>
      <c r="BU61" s="274">
        <v>0</v>
      </c>
      <c r="BV61" s="274">
        <v>0</v>
      </c>
      <c r="BW61" s="274">
        <v>0</v>
      </c>
      <c r="BX61" s="274">
        <v>0</v>
      </c>
      <c r="BY61" s="274">
        <v>0</v>
      </c>
      <c r="BZ61" s="274">
        <v>0</v>
      </c>
      <c r="CA61" s="274">
        <v>0</v>
      </c>
      <c r="CB61" s="274">
        <v>0</v>
      </c>
      <c r="CC61" s="274">
        <v>0</v>
      </c>
      <c r="CD61" s="274">
        <v>0</v>
      </c>
      <c r="CE61" s="274">
        <v>0</v>
      </c>
      <c r="CF61" s="274">
        <v>1</v>
      </c>
      <c r="CG61" s="274">
        <v>0</v>
      </c>
      <c r="CH61" s="274">
        <v>1</v>
      </c>
      <c r="CI61" s="274">
        <v>0</v>
      </c>
      <c r="CJ61" s="274">
        <v>0</v>
      </c>
      <c r="CK61" s="274">
        <v>2</v>
      </c>
      <c r="CL61" s="274">
        <v>1</v>
      </c>
      <c r="CM61" s="274">
        <v>0</v>
      </c>
      <c r="CN61" s="274">
        <v>2</v>
      </c>
      <c r="CO61" s="274">
        <v>0</v>
      </c>
      <c r="CP61" s="274">
        <v>0</v>
      </c>
      <c r="CQ61" s="274">
        <v>0</v>
      </c>
      <c r="CR61" s="274">
        <v>0</v>
      </c>
      <c r="CS61" s="274">
        <v>1</v>
      </c>
      <c r="CT61" s="274">
        <v>0</v>
      </c>
      <c r="CU61" s="274">
        <v>86813</v>
      </c>
      <c r="CV61" s="274">
        <v>1</v>
      </c>
      <c r="CW61" s="274">
        <v>1</v>
      </c>
      <c r="CX61" s="274">
        <v>0</v>
      </c>
      <c r="CY61" s="274">
        <v>0</v>
      </c>
      <c r="CZ61" s="274">
        <v>0</v>
      </c>
      <c r="DA61" s="274">
        <v>0</v>
      </c>
      <c r="DB61" s="274">
        <v>0</v>
      </c>
      <c r="DC61" s="274">
        <v>0</v>
      </c>
      <c r="DD61" s="275">
        <v>192216</v>
      </c>
      <c r="DE61" s="274">
        <v>0</v>
      </c>
      <c r="DF61" s="274">
        <v>440</v>
      </c>
      <c r="DG61" s="274">
        <v>0</v>
      </c>
      <c r="DH61" s="274">
        <v>0</v>
      </c>
      <c r="DI61" s="274">
        <v>0</v>
      </c>
      <c r="DJ61" s="274">
        <v>0</v>
      </c>
      <c r="DK61" s="274">
        <v>-111</v>
      </c>
      <c r="DL61" s="274">
        <v>983</v>
      </c>
      <c r="DM61" s="273">
        <v>1312</v>
      </c>
      <c r="DN61" s="275">
        <v>193528</v>
      </c>
      <c r="DO61" s="274">
        <v>30184</v>
      </c>
      <c r="DP61" s="274">
        <v>159827</v>
      </c>
      <c r="DQ61" s="274">
        <v>190011</v>
      </c>
      <c r="DR61" s="275">
        <v>191323</v>
      </c>
      <c r="DS61" s="275">
        <v>383539</v>
      </c>
      <c r="DT61" s="274">
        <v>-4548</v>
      </c>
      <c r="DU61" s="274">
        <v>-156153</v>
      </c>
      <c r="DV61" s="274">
        <v>-227</v>
      </c>
      <c r="DW61" s="274">
        <v>-160928</v>
      </c>
      <c r="DX61" s="275">
        <v>30395</v>
      </c>
      <c r="DY61" s="275">
        <v>222611</v>
      </c>
    </row>
    <row r="62" spans="1:129" s="265" customFormat="1" ht="9.5" x14ac:dyDescent="0.2">
      <c r="A62" s="266" t="s">
        <v>92</v>
      </c>
      <c r="B62" s="261" t="s">
        <v>823</v>
      </c>
      <c r="C62" s="261"/>
      <c r="D62" s="262">
        <v>0</v>
      </c>
      <c r="E62" s="263">
        <v>0</v>
      </c>
      <c r="F62" s="263">
        <v>0</v>
      </c>
      <c r="G62" s="263">
        <v>0</v>
      </c>
      <c r="H62" s="263">
        <v>0</v>
      </c>
      <c r="I62" s="263">
        <v>12626</v>
      </c>
      <c r="J62" s="263">
        <v>1</v>
      </c>
      <c r="K62" s="263">
        <v>0</v>
      </c>
      <c r="L62" s="263">
        <v>0</v>
      </c>
      <c r="M62" s="263">
        <v>0</v>
      </c>
      <c r="N62" s="263">
        <v>0</v>
      </c>
      <c r="O62" s="263">
        <v>0</v>
      </c>
      <c r="P62" s="263">
        <v>0</v>
      </c>
      <c r="Q62" s="263">
        <v>0</v>
      </c>
      <c r="R62" s="263">
        <v>0</v>
      </c>
      <c r="S62" s="263">
        <v>0</v>
      </c>
      <c r="T62" s="263">
        <v>0</v>
      </c>
      <c r="U62" s="263">
        <v>0</v>
      </c>
      <c r="V62" s="263">
        <v>0</v>
      </c>
      <c r="W62" s="263">
        <v>0</v>
      </c>
      <c r="X62" s="263">
        <v>0</v>
      </c>
      <c r="Y62" s="263">
        <v>0</v>
      </c>
      <c r="Z62" s="263">
        <v>0</v>
      </c>
      <c r="AA62" s="263">
        <v>0</v>
      </c>
      <c r="AB62" s="263">
        <v>0</v>
      </c>
      <c r="AC62" s="263">
        <v>0</v>
      </c>
      <c r="AD62" s="263">
        <v>0</v>
      </c>
      <c r="AE62" s="263">
        <v>0</v>
      </c>
      <c r="AF62" s="263">
        <v>0</v>
      </c>
      <c r="AG62" s="263">
        <v>0</v>
      </c>
      <c r="AH62" s="263">
        <v>0</v>
      </c>
      <c r="AI62" s="263">
        <v>0</v>
      </c>
      <c r="AJ62" s="263">
        <v>0</v>
      </c>
      <c r="AK62" s="263">
        <v>0</v>
      </c>
      <c r="AL62" s="263">
        <v>0</v>
      </c>
      <c r="AM62" s="263">
        <v>0</v>
      </c>
      <c r="AN62" s="263">
        <v>0</v>
      </c>
      <c r="AO62" s="263">
        <v>0</v>
      </c>
      <c r="AP62" s="263">
        <v>0</v>
      </c>
      <c r="AQ62" s="263">
        <v>0</v>
      </c>
      <c r="AR62" s="263">
        <v>0</v>
      </c>
      <c r="AS62" s="263">
        <v>0</v>
      </c>
      <c r="AT62" s="263">
        <v>0</v>
      </c>
      <c r="AU62" s="263">
        <v>0</v>
      </c>
      <c r="AV62" s="263">
        <v>0</v>
      </c>
      <c r="AW62" s="263">
        <v>0</v>
      </c>
      <c r="AX62" s="263">
        <v>0</v>
      </c>
      <c r="AY62" s="263">
        <v>0</v>
      </c>
      <c r="AZ62" s="263">
        <v>0</v>
      </c>
      <c r="BA62" s="263">
        <v>0</v>
      </c>
      <c r="BB62" s="263">
        <v>0</v>
      </c>
      <c r="BC62" s="263">
        <v>0</v>
      </c>
      <c r="BD62" s="263">
        <v>0</v>
      </c>
      <c r="BE62" s="263">
        <v>0</v>
      </c>
      <c r="BF62" s="263">
        <v>0</v>
      </c>
      <c r="BG62" s="263">
        <v>6956</v>
      </c>
      <c r="BH62" s="263">
        <v>0</v>
      </c>
      <c r="BI62" s="263">
        <v>0</v>
      </c>
      <c r="BJ62" s="263">
        <v>0</v>
      </c>
      <c r="BK62" s="263">
        <v>0</v>
      </c>
      <c r="BL62" s="263">
        <v>0</v>
      </c>
      <c r="BM62" s="263">
        <v>0</v>
      </c>
      <c r="BN62" s="263">
        <v>0</v>
      </c>
      <c r="BO62" s="263">
        <v>0</v>
      </c>
      <c r="BP62" s="263">
        <v>0</v>
      </c>
      <c r="BQ62" s="263">
        <v>0</v>
      </c>
      <c r="BR62" s="263">
        <v>0</v>
      </c>
      <c r="BS62" s="263">
        <v>0</v>
      </c>
      <c r="BT62" s="263">
        <v>0</v>
      </c>
      <c r="BU62" s="263">
        <v>0</v>
      </c>
      <c r="BV62" s="263">
        <v>0</v>
      </c>
      <c r="BW62" s="263">
        <v>0</v>
      </c>
      <c r="BX62" s="263">
        <v>0</v>
      </c>
      <c r="BY62" s="263">
        <v>0</v>
      </c>
      <c r="BZ62" s="263">
        <v>4093</v>
      </c>
      <c r="CA62" s="263">
        <v>0</v>
      </c>
      <c r="CB62" s="263">
        <v>0</v>
      </c>
      <c r="CC62" s="263">
        <v>0</v>
      </c>
      <c r="CD62" s="263">
        <v>127</v>
      </c>
      <c r="CE62" s="263">
        <v>0</v>
      </c>
      <c r="CF62" s="263">
        <v>0</v>
      </c>
      <c r="CG62" s="263">
        <v>0</v>
      </c>
      <c r="CH62" s="263">
        <v>0</v>
      </c>
      <c r="CI62" s="263">
        <v>0</v>
      </c>
      <c r="CJ62" s="263">
        <v>0</v>
      </c>
      <c r="CK62" s="263">
        <v>6320</v>
      </c>
      <c r="CL62" s="263">
        <v>49</v>
      </c>
      <c r="CM62" s="263">
        <v>18</v>
      </c>
      <c r="CN62" s="263">
        <v>0</v>
      </c>
      <c r="CO62" s="263">
        <v>0</v>
      </c>
      <c r="CP62" s="263">
        <v>0</v>
      </c>
      <c r="CQ62" s="263">
        <v>0</v>
      </c>
      <c r="CR62" s="263">
        <v>0</v>
      </c>
      <c r="CS62" s="263">
        <v>1</v>
      </c>
      <c r="CT62" s="263">
        <v>0</v>
      </c>
      <c r="CU62" s="263">
        <v>0</v>
      </c>
      <c r="CV62" s="263">
        <v>1</v>
      </c>
      <c r="CW62" s="263">
        <v>0</v>
      </c>
      <c r="CX62" s="263">
        <v>0</v>
      </c>
      <c r="CY62" s="263">
        <v>0</v>
      </c>
      <c r="CZ62" s="263">
        <v>4</v>
      </c>
      <c r="DA62" s="263">
        <v>0</v>
      </c>
      <c r="DB62" s="263">
        <v>0</v>
      </c>
      <c r="DC62" s="263">
        <v>0</v>
      </c>
      <c r="DD62" s="264">
        <v>30196</v>
      </c>
      <c r="DE62" s="263">
        <v>0</v>
      </c>
      <c r="DF62" s="263">
        <v>437</v>
      </c>
      <c r="DG62" s="263">
        <v>0</v>
      </c>
      <c r="DH62" s="263">
        <v>0</v>
      </c>
      <c r="DI62" s="263">
        <v>3280</v>
      </c>
      <c r="DJ62" s="263">
        <v>10694</v>
      </c>
      <c r="DK62" s="263">
        <v>240</v>
      </c>
      <c r="DL62" s="263">
        <v>523</v>
      </c>
      <c r="DM62" s="262">
        <v>15174</v>
      </c>
      <c r="DN62" s="264">
        <v>45370</v>
      </c>
      <c r="DO62" s="263">
        <v>22054</v>
      </c>
      <c r="DP62" s="263">
        <v>5757</v>
      </c>
      <c r="DQ62" s="263">
        <v>27811</v>
      </c>
      <c r="DR62" s="264">
        <v>42985</v>
      </c>
      <c r="DS62" s="264">
        <v>73181</v>
      </c>
      <c r="DT62" s="263">
        <v>-1611</v>
      </c>
      <c r="DU62" s="263">
        <v>-24127</v>
      </c>
      <c r="DV62" s="263">
        <v>-51</v>
      </c>
      <c r="DW62" s="263">
        <v>-25789</v>
      </c>
      <c r="DX62" s="264">
        <v>17196</v>
      </c>
      <c r="DY62" s="264">
        <v>47392</v>
      </c>
    </row>
    <row r="63" spans="1:129" s="265" customFormat="1" ht="9.5" x14ac:dyDescent="0.2">
      <c r="A63" s="250" t="s">
        <v>94</v>
      </c>
      <c r="B63" s="261" t="s">
        <v>104</v>
      </c>
      <c r="C63" s="261"/>
      <c r="D63" s="262">
        <v>0</v>
      </c>
      <c r="E63" s="263">
        <v>0</v>
      </c>
      <c r="F63" s="263">
        <v>0</v>
      </c>
      <c r="G63" s="263">
        <v>0</v>
      </c>
      <c r="H63" s="263">
        <v>0</v>
      </c>
      <c r="I63" s="263">
        <v>0</v>
      </c>
      <c r="J63" s="263">
        <v>0</v>
      </c>
      <c r="K63" s="263">
        <v>0</v>
      </c>
      <c r="L63" s="263">
        <v>0</v>
      </c>
      <c r="M63" s="263">
        <v>0</v>
      </c>
      <c r="N63" s="263">
        <v>0</v>
      </c>
      <c r="O63" s="263">
        <v>0</v>
      </c>
      <c r="P63" s="263">
        <v>0</v>
      </c>
      <c r="Q63" s="263">
        <v>0</v>
      </c>
      <c r="R63" s="263">
        <v>0</v>
      </c>
      <c r="S63" s="263">
        <v>0</v>
      </c>
      <c r="T63" s="263">
        <v>0</v>
      </c>
      <c r="U63" s="263">
        <v>0</v>
      </c>
      <c r="V63" s="263">
        <v>0</v>
      </c>
      <c r="W63" s="263">
        <v>0</v>
      </c>
      <c r="X63" s="263">
        <v>0</v>
      </c>
      <c r="Y63" s="263">
        <v>0</v>
      </c>
      <c r="Z63" s="263">
        <v>0</v>
      </c>
      <c r="AA63" s="263">
        <v>0</v>
      </c>
      <c r="AB63" s="263">
        <v>0</v>
      </c>
      <c r="AC63" s="263">
        <v>0</v>
      </c>
      <c r="AD63" s="263">
        <v>0</v>
      </c>
      <c r="AE63" s="263">
        <v>0</v>
      </c>
      <c r="AF63" s="263">
        <v>0</v>
      </c>
      <c r="AG63" s="263">
        <v>0</v>
      </c>
      <c r="AH63" s="263">
        <v>0</v>
      </c>
      <c r="AI63" s="263">
        <v>0</v>
      </c>
      <c r="AJ63" s="263">
        <v>0</v>
      </c>
      <c r="AK63" s="263">
        <v>0</v>
      </c>
      <c r="AL63" s="263">
        <v>0</v>
      </c>
      <c r="AM63" s="263">
        <v>0</v>
      </c>
      <c r="AN63" s="263">
        <v>0</v>
      </c>
      <c r="AO63" s="263">
        <v>0</v>
      </c>
      <c r="AP63" s="263">
        <v>0</v>
      </c>
      <c r="AQ63" s="263">
        <v>0</v>
      </c>
      <c r="AR63" s="263">
        <v>0</v>
      </c>
      <c r="AS63" s="263">
        <v>0</v>
      </c>
      <c r="AT63" s="263">
        <v>0</v>
      </c>
      <c r="AU63" s="263">
        <v>0</v>
      </c>
      <c r="AV63" s="263">
        <v>0</v>
      </c>
      <c r="AW63" s="263">
        <v>0</v>
      </c>
      <c r="AX63" s="263">
        <v>0</v>
      </c>
      <c r="AY63" s="263">
        <v>0</v>
      </c>
      <c r="AZ63" s="263">
        <v>0</v>
      </c>
      <c r="BA63" s="263">
        <v>0</v>
      </c>
      <c r="BB63" s="263">
        <v>0</v>
      </c>
      <c r="BC63" s="263">
        <v>0</v>
      </c>
      <c r="BD63" s="263">
        <v>0</v>
      </c>
      <c r="BE63" s="263">
        <v>0</v>
      </c>
      <c r="BF63" s="263">
        <v>0</v>
      </c>
      <c r="BG63" s="263">
        <v>0</v>
      </c>
      <c r="BH63" s="263">
        <v>26876</v>
      </c>
      <c r="BI63" s="263">
        <v>0</v>
      </c>
      <c r="BJ63" s="263">
        <v>0</v>
      </c>
      <c r="BK63" s="263">
        <v>0</v>
      </c>
      <c r="BL63" s="263">
        <v>0</v>
      </c>
      <c r="BM63" s="263">
        <v>0</v>
      </c>
      <c r="BN63" s="263">
        <v>0</v>
      </c>
      <c r="BO63" s="263">
        <v>0</v>
      </c>
      <c r="BP63" s="263">
        <v>0</v>
      </c>
      <c r="BQ63" s="263">
        <v>0</v>
      </c>
      <c r="BR63" s="263">
        <v>0</v>
      </c>
      <c r="BS63" s="263">
        <v>0</v>
      </c>
      <c r="BT63" s="263">
        <v>0</v>
      </c>
      <c r="BU63" s="263">
        <v>0</v>
      </c>
      <c r="BV63" s="263">
        <v>0</v>
      </c>
      <c r="BW63" s="263">
        <v>0</v>
      </c>
      <c r="BX63" s="263">
        <v>7468</v>
      </c>
      <c r="BY63" s="263">
        <v>0</v>
      </c>
      <c r="BZ63" s="263">
        <v>0</v>
      </c>
      <c r="CA63" s="263">
        <v>35319</v>
      </c>
      <c r="CB63" s="263">
        <v>0</v>
      </c>
      <c r="CC63" s="263">
        <v>0</v>
      </c>
      <c r="CD63" s="263">
        <v>794</v>
      </c>
      <c r="CE63" s="263">
        <v>0</v>
      </c>
      <c r="CF63" s="263">
        <v>0</v>
      </c>
      <c r="CG63" s="263">
        <v>0</v>
      </c>
      <c r="CH63" s="263">
        <v>0</v>
      </c>
      <c r="CI63" s="263">
        <v>0</v>
      </c>
      <c r="CJ63" s="263">
        <v>0</v>
      </c>
      <c r="CK63" s="263">
        <v>40809</v>
      </c>
      <c r="CL63" s="263">
        <v>0</v>
      </c>
      <c r="CM63" s="263">
        <v>0</v>
      </c>
      <c r="CN63" s="263">
        <v>0</v>
      </c>
      <c r="CO63" s="263">
        <v>0</v>
      </c>
      <c r="CP63" s="263">
        <v>0</v>
      </c>
      <c r="CQ63" s="263">
        <v>0</v>
      </c>
      <c r="CR63" s="263">
        <v>0</v>
      </c>
      <c r="CS63" s="263">
        <v>0</v>
      </c>
      <c r="CT63" s="263">
        <v>0</v>
      </c>
      <c r="CU63" s="263">
        <v>2716</v>
      </c>
      <c r="CV63" s="263">
        <v>11</v>
      </c>
      <c r="CW63" s="263">
        <v>0</v>
      </c>
      <c r="CX63" s="263">
        <v>0</v>
      </c>
      <c r="CY63" s="263">
        <v>0</v>
      </c>
      <c r="CZ63" s="263">
        <v>1</v>
      </c>
      <c r="DA63" s="263">
        <v>94</v>
      </c>
      <c r="DB63" s="263">
        <v>0</v>
      </c>
      <c r="DC63" s="263">
        <v>0</v>
      </c>
      <c r="DD63" s="264">
        <v>114088</v>
      </c>
      <c r="DE63" s="263">
        <v>0</v>
      </c>
      <c r="DF63" s="263">
        <v>6638</v>
      </c>
      <c r="DG63" s="263">
        <v>0</v>
      </c>
      <c r="DH63" s="263">
        <v>0</v>
      </c>
      <c r="DI63" s="263">
        <v>4688</v>
      </c>
      <c r="DJ63" s="263">
        <v>21428</v>
      </c>
      <c r="DK63" s="263">
        <v>40</v>
      </c>
      <c r="DL63" s="263">
        <v>1</v>
      </c>
      <c r="DM63" s="262">
        <v>32795</v>
      </c>
      <c r="DN63" s="264">
        <v>146883</v>
      </c>
      <c r="DO63" s="263">
        <v>3525</v>
      </c>
      <c r="DP63" s="263">
        <v>19939</v>
      </c>
      <c r="DQ63" s="263">
        <v>23464</v>
      </c>
      <c r="DR63" s="264">
        <v>56259</v>
      </c>
      <c r="DS63" s="264">
        <v>170347</v>
      </c>
      <c r="DT63" s="263">
        <v>-52840</v>
      </c>
      <c r="DU63" s="263">
        <v>-63232</v>
      </c>
      <c r="DV63" s="263">
        <v>-2642</v>
      </c>
      <c r="DW63" s="263">
        <v>-118714</v>
      </c>
      <c r="DX63" s="264">
        <v>-62455</v>
      </c>
      <c r="DY63" s="264">
        <v>51633</v>
      </c>
    </row>
    <row r="64" spans="1:129" s="265" customFormat="1" ht="9.5" x14ac:dyDescent="0.2">
      <c r="A64" s="250" t="s">
        <v>95</v>
      </c>
      <c r="B64" s="261" t="s">
        <v>824</v>
      </c>
      <c r="C64" s="261"/>
      <c r="D64" s="262">
        <v>107</v>
      </c>
      <c r="E64" s="263">
        <v>6</v>
      </c>
      <c r="F64" s="263">
        <v>45</v>
      </c>
      <c r="G64" s="263">
        <v>29</v>
      </c>
      <c r="H64" s="263">
        <v>28</v>
      </c>
      <c r="I64" s="263">
        <v>2543</v>
      </c>
      <c r="J64" s="263">
        <v>82</v>
      </c>
      <c r="K64" s="263">
        <v>68</v>
      </c>
      <c r="L64" s="263">
        <v>84</v>
      </c>
      <c r="M64" s="263">
        <v>151</v>
      </c>
      <c r="N64" s="263">
        <v>0</v>
      </c>
      <c r="O64" s="263">
        <v>164</v>
      </c>
      <c r="P64" s="263">
        <v>404</v>
      </c>
      <c r="Q64" s="263">
        <v>0</v>
      </c>
      <c r="R64" s="263">
        <v>1</v>
      </c>
      <c r="S64" s="263">
        <v>489</v>
      </c>
      <c r="T64" s="263">
        <v>88</v>
      </c>
      <c r="U64" s="263">
        <v>294</v>
      </c>
      <c r="V64" s="263">
        <v>98</v>
      </c>
      <c r="W64" s="263">
        <v>8</v>
      </c>
      <c r="X64" s="263">
        <v>9</v>
      </c>
      <c r="Y64" s="263">
        <v>1</v>
      </c>
      <c r="Z64" s="263">
        <v>0</v>
      </c>
      <c r="AA64" s="263">
        <v>10</v>
      </c>
      <c r="AB64" s="263">
        <v>1</v>
      </c>
      <c r="AC64" s="263">
        <v>5</v>
      </c>
      <c r="AD64" s="263">
        <v>6</v>
      </c>
      <c r="AE64" s="263">
        <v>9</v>
      </c>
      <c r="AF64" s="263">
        <v>5</v>
      </c>
      <c r="AG64" s="263">
        <v>35</v>
      </c>
      <c r="AH64" s="263">
        <v>20</v>
      </c>
      <c r="AI64" s="263">
        <v>64</v>
      </c>
      <c r="AJ64" s="263">
        <v>11</v>
      </c>
      <c r="AK64" s="263">
        <v>24</v>
      </c>
      <c r="AL64" s="263">
        <v>1</v>
      </c>
      <c r="AM64" s="263">
        <v>333</v>
      </c>
      <c r="AN64" s="263">
        <v>8</v>
      </c>
      <c r="AO64" s="263">
        <v>1</v>
      </c>
      <c r="AP64" s="263">
        <v>0</v>
      </c>
      <c r="AQ64" s="263">
        <v>56</v>
      </c>
      <c r="AR64" s="263">
        <v>5</v>
      </c>
      <c r="AS64" s="263">
        <v>15</v>
      </c>
      <c r="AT64" s="263">
        <v>0</v>
      </c>
      <c r="AU64" s="263">
        <v>33</v>
      </c>
      <c r="AV64" s="263">
        <v>13</v>
      </c>
      <c r="AW64" s="263">
        <v>10</v>
      </c>
      <c r="AX64" s="263">
        <v>84</v>
      </c>
      <c r="AY64" s="263">
        <v>101</v>
      </c>
      <c r="AZ64" s="263">
        <v>0</v>
      </c>
      <c r="BA64" s="263">
        <v>9</v>
      </c>
      <c r="BB64" s="263">
        <v>0</v>
      </c>
      <c r="BC64" s="263">
        <v>57</v>
      </c>
      <c r="BD64" s="263">
        <v>2</v>
      </c>
      <c r="BE64" s="263">
        <v>16</v>
      </c>
      <c r="BF64" s="263">
        <v>105</v>
      </c>
      <c r="BG64" s="263">
        <v>25</v>
      </c>
      <c r="BH64" s="263">
        <v>1</v>
      </c>
      <c r="BI64" s="263">
        <v>1575</v>
      </c>
      <c r="BJ64" s="263">
        <v>0</v>
      </c>
      <c r="BK64" s="263">
        <v>1127</v>
      </c>
      <c r="BL64" s="263">
        <v>1396</v>
      </c>
      <c r="BM64" s="263">
        <v>2119</v>
      </c>
      <c r="BN64" s="263">
        <v>653</v>
      </c>
      <c r="BO64" s="263">
        <v>5</v>
      </c>
      <c r="BP64" s="263">
        <v>0</v>
      </c>
      <c r="BQ64" s="263">
        <v>123</v>
      </c>
      <c r="BR64" s="263">
        <v>139</v>
      </c>
      <c r="BS64" s="263">
        <v>1395</v>
      </c>
      <c r="BT64" s="263">
        <v>185</v>
      </c>
      <c r="BU64" s="263">
        <v>22</v>
      </c>
      <c r="BV64" s="263">
        <v>6</v>
      </c>
      <c r="BW64" s="263">
        <v>0</v>
      </c>
      <c r="BX64" s="263">
        <v>4</v>
      </c>
      <c r="BY64" s="263">
        <v>189</v>
      </c>
      <c r="BZ64" s="263">
        <v>91</v>
      </c>
      <c r="CA64" s="263">
        <v>10</v>
      </c>
      <c r="CB64" s="263">
        <v>0</v>
      </c>
      <c r="CC64" s="263">
        <v>7</v>
      </c>
      <c r="CD64" s="263">
        <v>25</v>
      </c>
      <c r="CE64" s="263">
        <v>0</v>
      </c>
      <c r="CF64" s="263">
        <v>734</v>
      </c>
      <c r="CG64" s="263">
        <v>224</v>
      </c>
      <c r="CH64" s="263">
        <v>1357</v>
      </c>
      <c r="CI64" s="263">
        <v>16</v>
      </c>
      <c r="CJ64" s="263">
        <v>1931</v>
      </c>
      <c r="CK64" s="263">
        <v>2313</v>
      </c>
      <c r="CL64" s="263">
        <v>3692</v>
      </c>
      <c r="CM64" s="263">
        <v>1010</v>
      </c>
      <c r="CN64" s="263">
        <v>438</v>
      </c>
      <c r="CO64" s="263">
        <v>18</v>
      </c>
      <c r="CP64" s="263">
        <v>857</v>
      </c>
      <c r="CQ64" s="263">
        <v>764</v>
      </c>
      <c r="CR64" s="263">
        <v>960</v>
      </c>
      <c r="CS64" s="263">
        <v>1909</v>
      </c>
      <c r="CT64" s="263">
        <v>157</v>
      </c>
      <c r="CU64" s="263">
        <v>576</v>
      </c>
      <c r="CV64" s="263">
        <v>9170</v>
      </c>
      <c r="CW64" s="263">
        <v>359</v>
      </c>
      <c r="CX64" s="263">
        <v>1311</v>
      </c>
      <c r="CY64" s="263">
        <v>862</v>
      </c>
      <c r="CZ64" s="263">
        <v>2030</v>
      </c>
      <c r="DA64" s="263">
        <v>1740</v>
      </c>
      <c r="DB64" s="263">
        <v>7232</v>
      </c>
      <c r="DC64" s="263">
        <v>85</v>
      </c>
      <c r="DD64" s="264">
        <v>54580</v>
      </c>
      <c r="DE64" s="263">
        <v>6281</v>
      </c>
      <c r="DF64" s="263">
        <v>74769</v>
      </c>
      <c r="DG64" s="263">
        <v>0</v>
      </c>
      <c r="DH64" s="263">
        <v>0</v>
      </c>
      <c r="DI64" s="263">
        <v>6688</v>
      </c>
      <c r="DJ64" s="263">
        <v>20754</v>
      </c>
      <c r="DK64" s="263">
        <v>127</v>
      </c>
      <c r="DL64" s="263">
        <v>5</v>
      </c>
      <c r="DM64" s="262">
        <v>108624</v>
      </c>
      <c r="DN64" s="264">
        <v>163204</v>
      </c>
      <c r="DO64" s="263">
        <v>659</v>
      </c>
      <c r="DP64" s="263">
        <v>8750</v>
      </c>
      <c r="DQ64" s="263">
        <v>9409</v>
      </c>
      <c r="DR64" s="264">
        <v>118033</v>
      </c>
      <c r="DS64" s="264">
        <v>172613</v>
      </c>
      <c r="DT64" s="263">
        <v>-56118</v>
      </c>
      <c r="DU64" s="263">
        <v>-81003</v>
      </c>
      <c r="DV64" s="263">
        <v>-3183</v>
      </c>
      <c r="DW64" s="263">
        <v>-140304</v>
      </c>
      <c r="DX64" s="264">
        <v>-22271</v>
      </c>
      <c r="DY64" s="264">
        <v>32309</v>
      </c>
    </row>
    <row r="65" spans="1:129" s="265" customFormat="1" ht="9.5" x14ac:dyDescent="0.2">
      <c r="A65" s="250" t="s">
        <v>96</v>
      </c>
      <c r="B65" s="261" t="s">
        <v>825</v>
      </c>
      <c r="C65" s="261"/>
      <c r="D65" s="262">
        <v>372</v>
      </c>
      <c r="E65" s="263">
        <v>162</v>
      </c>
      <c r="F65" s="263">
        <v>651</v>
      </c>
      <c r="G65" s="263">
        <v>1</v>
      </c>
      <c r="H65" s="263">
        <v>53</v>
      </c>
      <c r="I65" s="263">
        <v>0</v>
      </c>
      <c r="J65" s="263">
        <v>0</v>
      </c>
      <c r="K65" s="263">
        <v>0</v>
      </c>
      <c r="L65" s="263">
        <v>0</v>
      </c>
      <c r="M65" s="263">
        <v>0</v>
      </c>
      <c r="N65" s="263">
        <v>0</v>
      </c>
      <c r="O65" s="263">
        <v>0</v>
      </c>
      <c r="P65" s="263">
        <v>1359</v>
      </c>
      <c r="Q65" s="263">
        <v>211</v>
      </c>
      <c r="R65" s="263">
        <v>0</v>
      </c>
      <c r="S65" s="263">
        <v>0</v>
      </c>
      <c r="T65" s="263">
        <v>1960</v>
      </c>
      <c r="U65" s="263">
        <v>0</v>
      </c>
      <c r="V65" s="263">
        <v>6512</v>
      </c>
      <c r="W65" s="263">
        <v>0</v>
      </c>
      <c r="X65" s="263">
        <v>0</v>
      </c>
      <c r="Y65" s="263">
        <v>839</v>
      </c>
      <c r="Z65" s="263">
        <v>17</v>
      </c>
      <c r="AA65" s="263">
        <v>31</v>
      </c>
      <c r="AB65" s="263">
        <v>0</v>
      </c>
      <c r="AC65" s="263">
        <v>1</v>
      </c>
      <c r="AD65" s="263">
        <v>1032</v>
      </c>
      <c r="AE65" s="263">
        <v>843</v>
      </c>
      <c r="AF65" s="263">
        <v>1</v>
      </c>
      <c r="AG65" s="263">
        <v>0</v>
      </c>
      <c r="AH65" s="263">
        <v>45</v>
      </c>
      <c r="AI65" s="263">
        <v>515</v>
      </c>
      <c r="AJ65" s="263">
        <v>55</v>
      </c>
      <c r="AK65" s="263">
        <v>9</v>
      </c>
      <c r="AL65" s="263">
        <v>7669</v>
      </c>
      <c r="AM65" s="263">
        <v>1972</v>
      </c>
      <c r="AN65" s="263">
        <v>208</v>
      </c>
      <c r="AO65" s="263">
        <v>56</v>
      </c>
      <c r="AP65" s="263">
        <v>326</v>
      </c>
      <c r="AQ65" s="263">
        <v>60</v>
      </c>
      <c r="AR65" s="263">
        <v>0</v>
      </c>
      <c r="AS65" s="263">
        <v>0</v>
      </c>
      <c r="AT65" s="263">
        <v>0</v>
      </c>
      <c r="AU65" s="263">
        <v>0</v>
      </c>
      <c r="AV65" s="263">
        <v>0</v>
      </c>
      <c r="AW65" s="263">
        <v>16</v>
      </c>
      <c r="AX65" s="263">
        <v>0</v>
      </c>
      <c r="AY65" s="263">
        <v>0</v>
      </c>
      <c r="AZ65" s="263">
        <v>0</v>
      </c>
      <c r="BA65" s="263">
        <v>0</v>
      </c>
      <c r="BB65" s="263">
        <v>0</v>
      </c>
      <c r="BC65" s="263">
        <v>0</v>
      </c>
      <c r="BD65" s="263">
        <v>0</v>
      </c>
      <c r="BE65" s="263">
        <v>0</v>
      </c>
      <c r="BF65" s="263">
        <v>163</v>
      </c>
      <c r="BG65" s="263">
        <v>0</v>
      </c>
      <c r="BH65" s="263">
        <v>0</v>
      </c>
      <c r="BI65" s="263">
        <v>0</v>
      </c>
      <c r="BJ65" s="263">
        <v>0</v>
      </c>
      <c r="BK65" s="263">
        <v>0</v>
      </c>
      <c r="BL65" s="263">
        <v>0</v>
      </c>
      <c r="BM65" s="263">
        <v>14</v>
      </c>
      <c r="BN65" s="263">
        <v>1</v>
      </c>
      <c r="BO65" s="263">
        <v>2801</v>
      </c>
      <c r="BP65" s="263">
        <v>4356</v>
      </c>
      <c r="BQ65" s="263">
        <v>0</v>
      </c>
      <c r="BR65" s="263">
        <v>0</v>
      </c>
      <c r="BS65" s="263">
        <v>0</v>
      </c>
      <c r="BT65" s="263">
        <v>0</v>
      </c>
      <c r="BU65" s="263">
        <v>0</v>
      </c>
      <c r="BV65" s="263">
        <v>0</v>
      </c>
      <c r="BW65" s="263">
        <v>0</v>
      </c>
      <c r="BX65" s="263">
        <v>0</v>
      </c>
      <c r="BY65" s="263">
        <v>3</v>
      </c>
      <c r="BZ65" s="263">
        <v>0</v>
      </c>
      <c r="CA65" s="263">
        <v>0</v>
      </c>
      <c r="CB65" s="263">
        <v>0</v>
      </c>
      <c r="CC65" s="263">
        <v>0</v>
      </c>
      <c r="CD65" s="263">
        <v>0</v>
      </c>
      <c r="CE65" s="263">
        <v>0</v>
      </c>
      <c r="CF65" s="263">
        <v>0</v>
      </c>
      <c r="CG65" s="263">
        <v>0</v>
      </c>
      <c r="CH65" s="263">
        <v>0</v>
      </c>
      <c r="CI65" s="263">
        <v>0</v>
      </c>
      <c r="CJ65" s="263">
        <v>0</v>
      </c>
      <c r="CK65" s="263">
        <v>0</v>
      </c>
      <c r="CL65" s="263">
        <v>0</v>
      </c>
      <c r="CM65" s="263">
        <v>0</v>
      </c>
      <c r="CN65" s="263">
        <v>0</v>
      </c>
      <c r="CO65" s="263">
        <v>0</v>
      </c>
      <c r="CP65" s="263">
        <v>0</v>
      </c>
      <c r="CQ65" s="263">
        <v>0</v>
      </c>
      <c r="CR65" s="263">
        <v>0</v>
      </c>
      <c r="CS65" s="263">
        <v>0</v>
      </c>
      <c r="CT65" s="263">
        <v>0</v>
      </c>
      <c r="CU65" s="263">
        <v>0</v>
      </c>
      <c r="CV65" s="263">
        <v>0</v>
      </c>
      <c r="CW65" s="263">
        <v>0</v>
      </c>
      <c r="CX65" s="263">
        <v>107</v>
      </c>
      <c r="CY65" s="263">
        <v>0</v>
      </c>
      <c r="CZ65" s="263">
        <v>0</v>
      </c>
      <c r="DA65" s="263">
        <v>0</v>
      </c>
      <c r="DB65" s="263">
        <v>0</v>
      </c>
      <c r="DC65" s="263">
        <v>0</v>
      </c>
      <c r="DD65" s="264">
        <v>32421</v>
      </c>
      <c r="DE65" s="263">
        <v>0</v>
      </c>
      <c r="DF65" s="263">
        <v>2880</v>
      </c>
      <c r="DG65" s="263">
        <v>0</v>
      </c>
      <c r="DH65" s="263">
        <v>0</v>
      </c>
      <c r="DI65" s="263">
        <v>0</v>
      </c>
      <c r="DJ65" s="263">
        <v>0</v>
      </c>
      <c r="DK65" s="263">
        <v>0</v>
      </c>
      <c r="DL65" s="263">
        <v>0</v>
      </c>
      <c r="DM65" s="262">
        <v>2880</v>
      </c>
      <c r="DN65" s="264">
        <v>35301</v>
      </c>
      <c r="DO65" s="263">
        <v>0</v>
      </c>
      <c r="DP65" s="263">
        <v>18823</v>
      </c>
      <c r="DQ65" s="263">
        <v>18823</v>
      </c>
      <c r="DR65" s="264">
        <v>21703</v>
      </c>
      <c r="DS65" s="264">
        <v>54124</v>
      </c>
      <c r="DT65" s="263">
        <v>0</v>
      </c>
      <c r="DU65" s="263">
        <v>-17485</v>
      </c>
      <c r="DV65" s="263">
        <v>0</v>
      </c>
      <c r="DW65" s="263">
        <v>-17485</v>
      </c>
      <c r="DX65" s="264">
        <v>4218</v>
      </c>
      <c r="DY65" s="264">
        <v>36639</v>
      </c>
    </row>
    <row r="66" spans="1:129" s="265" customFormat="1" ht="9.5" x14ac:dyDescent="0.2">
      <c r="A66" s="250" t="s">
        <v>98</v>
      </c>
      <c r="B66" s="261" t="s">
        <v>826</v>
      </c>
      <c r="C66" s="261"/>
      <c r="D66" s="262">
        <v>0</v>
      </c>
      <c r="E66" s="263">
        <v>0</v>
      </c>
      <c r="F66" s="263">
        <v>0</v>
      </c>
      <c r="G66" s="263">
        <v>0</v>
      </c>
      <c r="H66" s="263">
        <v>0</v>
      </c>
      <c r="I66" s="263">
        <v>0</v>
      </c>
      <c r="J66" s="263">
        <v>0</v>
      </c>
      <c r="K66" s="263">
        <v>0</v>
      </c>
      <c r="L66" s="263">
        <v>0</v>
      </c>
      <c r="M66" s="263">
        <v>0</v>
      </c>
      <c r="N66" s="263">
        <v>0</v>
      </c>
      <c r="O66" s="263">
        <v>0</v>
      </c>
      <c r="P66" s="263">
        <v>0</v>
      </c>
      <c r="Q66" s="263">
        <v>0</v>
      </c>
      <c r="R66" s="263">
        <v>0</v>
      </c>
      <c r="S66" s="263">
        <v>0</v>
      </c>
      <c r="T66" s="263">
        <v>0</v>
      </c>
      <c r="U66" s="263">
        <v>0</v>
      </c>
      <c r="V66" s="263">
        <v>0</v>
      </c>
      <c r="W66" s="263">
        <v>0</v>
      </c>
      <c r="X66" s="263">
        <v>0</v>
      </c>
      <c r="Y66" s="263">
        <v>0</v>
      </c>
      <c r="Z66" s="263">
        <v>0</v>
      </c>
      <c r="AA66" s="263">
        <v>0</v>
      </c>
      <c r="AB66" s="263">
        <v>0</v>
      </c>
      <c r="AC66" s="263">
        <v>0</v>
      </c>
      <c r="AD66" s="263">
        <v>0</v>
      </c>
      <c r="AE66" s="263">
        <v>0</v>
      </c>
      <c r="AF66" s="263">
        <v>0</v>
      </c>
      <c r="AG66" s="263">
        <v>0</v>
      </c>
      <c r="AH66" s="263">
        <v>0</v>
      </c>
      <c r="AI66" s="263">
        <v>0</v>
      </c>
      <c r="AJ66" s="263">
        <v>0</v>
      </c>
      <c r="AK66" s="263">
        <v>0</v>
      </c>
      <c r="AL66" s="263">
        <v>0</v>
      </c>
      <c r="AM66" s="263">
        <v>0</v>
      </c>
      <c r="AN66" s="263">
        <v>0</v>
      </c>
      <c r="AO66" s="263">
        <v>0</v>
      </c>
      <c r="AP66" s="263">
        <v>0</v>
      </c>
      <c r="AQ66" s="263">
        <v>0</v>
      </c>
      <c r="AR66" s="263">
        <v>0</v>
      </c>
      <c r="AS66" s="263">
        <v>0</v>
      </c>
      <c r="AT66" s="263">
        <v>0</v>
      </c>
      <c r="AU66" s="263">
        <v>0</v>
      </c>
      <c r="AV66" s="263">
        <v>0</v>
      </c>
      <c r="AW66" s="263">
        <v>0</v>
      </c>
      <c r="AX66" s="263">
        <v>0</v>
      </c>
      <c r="AY66" s="263">
        <v>0</v>
      </c>
      <c r="AZ66" s="263">
        <v>0</v>
      </c>
      <c r="BA66" s="263">
        <v>0</v>
      </c>
      <c r="BB66" s="263">
        <v>0</v>
      </c>
      <c r="BC66" s="263">
        <v>0</v>
      </c>
      <c r="BD66" s="263">
        <v>0</v>
      </c>
      <c r="BE66" s="263">
        <v>0</v>
      </c>
      <c r="BF66" s="263">
        <v>0</v>
      </c>
      <c r="BG66" s="263">
        <v>0</v>
      </c>
      <c r="BH66" s="263">
        <v>0</v>
      </c>
      <c r="BI66" s="263">
        <v>0</v>
      </c>
      <c r="BJ66" s="263">
        <v>0</v>
      </c>
      <c r="BK66" s="263">
        <v>0</v>
      </c>
      <c r="BL66" s="263">
        <v>0</v>
      </c>
      <c r="BM66" s="263">
        <v>0</v>
      </c>
      <c r="BN66" s="263">
        <v>0</v>
      </c>
      <c r="BO66" s="263">
        <v>0</v>
      </c>
      <c r="BP66" s="263">
        <v>0</v>
      </c>
      <c r="BQ66" s="263">
        <v>0</v>
      </c>
      <c r="BR66" s="263">
        <v>0</v>
      </c>
      <c r="BS66" s="263">
        <v>0</v>
      </c>
      <c r="BT66" s="263">
        <v>0</v>
      </c>
      <c r="BU66" s="263">
        <v>0</v>
      </c>
      <c r="BV66" s="263">
        <v>0</v>
      </c>
      <c r="BW66" s="263">
        <v>0</v>
      </c>
      <c r="BX66" s="263">
        <v>0</v>
      </c>
      <c r="BY66" s="263">
        <v>0</v>
      </c>
      <c r="BZ66" s="263">
        <v>0</v>
      </c>
      <c r="CA66" s="263">
        <v>0</v>
      </c>
      <c r="CB66" s="263">
        <v>0</v>
      </c>
      <c r="CC66" s="263">
        <v>0</v>
      </c>
      <c r="CD66" s="263">
        <v>0</v>
      </c>
      <c r="CE66" s="263">
        <v>0</v>
      </c>
      <c r="CF66" s="263">
        <v>0</v>
      </c>
      <c r="CG66" s="263">
        <v>0</v>
      </c>
      <c r="CH66" s="263">
        <v>0</v>
      </c>
      <c r="CI66" s="263">
        <v>0</v>
      </c>
      <c r="CJ66" s="263">
        <v>0</v>
      </c>
      <c r="CK66" s="263">
        <v>0</v>
      </c>
      <c r="CL66" s="263">
        <v>0</v>
      </c>
      <c r="CM66" s="263">
        <v>0</v>
      </c>
      <c r="CN66" s="263">
        <v>0</v>
      </c>
      <c r="CO66" s="263">
        <v>0</v>
      </c>
      <c r="CP66" s="263">
        <v>0</v>
      </c>
      <c r="CQ66" s="263">
        <v>0</v>
      </c>
      <c r="CR66" s="263">
        <v>0</v>
      </c>
      <c r="CS66" s="263">
        <v>0</v>
      </c>
      <c r="CT66" s="263">
        <v>0</v>
      </c>
      <c r="CU66" s="263">
        <v>0</v>
      </c>
      <c r="CV66" s="263">
        <v>0</v>
      </c>
      <c r="CW66" s="263">
        <v>0</v>
      </c>
      <c r="CX66" s="263">
        <v>0</v>
      </c>
      <c r="CY66" s="263">
        <v>0</v>
      </c>
      <c r="CZ66" s="263">
        <v>0</v>
      </c>
      <c r="DA66" s="263">
        <v>0</v>
      </c>
      <c r="DB66" s="263">
        <v>0</v>
      </c>
      <c r="DC66" s="263">
        <v>0</v>
      </c>
      <c r="DD66" s="264">
        <v>0</v>
      </c>
      <c r="DE66" s="263">
        <v>0</v>
      </c>
      <c r="DF66" s="263">
        <v>0</v>
      </c>
      <c r="DG66" s="263">
        <v>0</v>
      </c>
      <c r="DH66" s="263">
        <v>0</v>
      </c>
      <c r="DI66" s="263">
        <v>141514</v>
      </c>
      <c r="DJ66" s="263">
        <v>731648</v>
      </c>
      <c r="DK66" s="263">
        <v>0</v>
      </c>
      <c r="DL66" s="263">
        <v>0</v>
      </c>
      <c r="DM66" s="262">
        <v>873162</v>
      </c>
      <c r="DN66" s="264">
        <v>873162</v>
      </c>
      <c r="DO66" s="263">
        <v>0</v>
      </c>
      <c r="DP66" s="263">
        <v>0</v>
      </c>
      <c r="DQ66" s="263">
        <v>0</v>
      </c>
      <c r="DR66" s="264">
        <v>873162</v>
      </c>
      <c r="DS66" s="264">
        <v>873162</v>
      </c>
      <c r="DT66" s="263">
        <v>0</v>
      </c>
      <c r="DU66" s="263">
        <v>0</v>
      </c>
      <c r="DV66" s="263">
        <v>0</v>
      </c>
      <c r="DW66" s="263">
        <v>0</v>
      </c>
      <c r="DX66" s="264">
        <v>873162</v>
      </c>
      <c r="DY66" s="264">
        <v>873162</v>
      </c>
    </row>
    <row r="67" spans="1:129" s="265" customFormat="1" ht="9.5" x14ac:dyDescent="0.2">
      <c r="A67" s="266" t="s">
        <v>100</v>
      </c>
      <c r="B67" s="267" t="s">
        <v>827</v>
      </c>
      <c r="C67" s="267"/>
      <c r="D67" s="268">
        <v>1805</v>
      </c>
      <c r="E67" s="269">
        <v>1753</v>
      </c>
      <c r="F67" s="269">
        <v>876</v>
      </c>
      <c r="G67" s="269">
        <v>170</v>
      </c>
      <c r="H67" s="269">
        <v>237</v>
      </c>
      <c r="I67" s="269">
        <v>135</v>
      </c>
      <c r="J67" s="269">
        <v>316</v>
      </c>
      <c r="K67" s="269">
        <v>272</v>
      </c>
      <c r="L67" s="269">
        <v>947</v>
      </c>
      <c r="M67" s="269">
        <v>210</v>
      </c>
      <c r="N67" s="269">
        <v>86</v>
      </c>
      <c r="O67" s="269">
        <v>530</v>
      </c>
      <c r="P67" s="269">
        <v>133</v>
      </c>
      <c r="Q67" s="269">
        <v>39</v>
      </c>
      <c r="R67" s="269">
        <v>20</v>
      </c>
      <c r="S67" s="269">
        <v>129</v>
      </c>
      <c r="T67" s="269">
        <v>157</v>
      </c>
      <c r="U67" s="269">
        <v>169</v>
      </c>
      <c r="V67" s="269">
        <v>2240</v>
      </c>
      <c r="W67" s="269">
        <v>286</v>
      </c>
      <c r="X67" s="269">
        <v>247</v>
      </c>
      <c r="Y67" s="269">
        <v>37</v>
      </c>
      <c r="Z67" s="269">
        <v>101</v>
      </c>
      <c r="AA67" s="269">
        <v>165</v>
      </c>
      <c r="AB67" s="269">
        <v>92</v>
      </c>
      <c r="AC67" s="269">
        <v>98</v>
      </c>
      <c r="AD67" s="269">
        <v>522</v>
      </c>
      <c r="AE67" s="269">
        <v>366</v>
      </c>
      <c r="AF67" s="269">
        <v>26</v>
      </c>
      <c r="AG67" s="269">
        <v>9</v>
      </c>
      <c r="AH67" s="269">
        <v>22</v>
      </c>
      <c r="AI67" s="269">
        <v>957</v>
      </c>
      <c r="AJ67" s="269">
        <v>13</v>
      </c>
      <c r="AK67" s="269">
        <v>164</v>
      </c>
      <c r="AL67" s="269">
        <v>2340</v>
      </c>
      <c r="AM67" s="269">
        <v>836</v>
      </c>
      <c r="AN67" s="269">
        <v>481</v>
      </c>
      <c r="AO67" s="269">
        <v>72</v>
      </c>
      <c r="AP67" s="269">
        <v>54</v>
      </c>
      <c r="AQ67" s="269">
        <v>71</v>
      </c>
      <c r="AR67" s="269">
        <v>702</v>
      </c>
      <c r="AS67" s="269">
        <v>281</v>
      </c>
      <c r="AT67" s="269">
        <v>104</v>
      </c>
      <c r="AU67" s="269">
        <v>297</v>
      </c>
      <c r="AV67" s="269">
        <v>27</v>
      </c>
      <c r="AW67" s="269">
        <v>99</v>
      </c>
      <c r="AX67" s="269">
        <v>803</v>
      </c>
      <c r="AY67" s="269">
        <v>291</v>
      </c>
      <c r="AZ67" s="269">
        <v>5</v>
      </c>
      <c r="BA67" s="269">
        <v>5</v>
      </c>
      <c r="BB67" s="269">
        <v>10</v>
      </c>
      <c r="BC67" s="269">
        <v>93</v>
      </c>
      <c r="BD67" s="269">
        <v>5</v>
      </c>
      <c r="BE67" s="269">
        <v>50</v>
      </c>
      <c r="BF67" s="269">
        <v>164</v>
      </c>
      <c r="BG67" s="269">
        <v>59</v>
      </c>
      <c r="BH67" s="269">
        <v>146</v>
      </c>
      <c r="BI67" s="269">
        <v>99</v>
      </c>
      <c r="BJ67" s="269">
        <v>11</v>
      </c>
      <c r="BK67" s="269">
        <v>1023</v>
      </c>
      <c r="BL67" s="269">
        <v>241</v>
      </c>
      <c r="BM67" s="269">
        <v>812</v>
      </c>
      <c r="BN67" s="269">
        <v>191</v>
      </c>
      <c r="BO67" s="269">
        <v>14273</v>
      </c>
      <c r="BP67" s="269">
        <v>3255</v>
      </c>
      <c r="BQ67" s="269">
        <v>13807</v>
      </c>
      <c r="BR67" s="269">
        <v>567</v>
      </c>
      <c r="BS67" s="269">
        <v>23207</v>
      </c>
      <c r="BT67" s="269">
        <v>4425</v>
      </c>
      <c r="BU67" s="269">
        <v>6592</v>
      </c>
      <c r="BV67" s="269">
        <v>11755</v>
      </c>
      <c r="BW67" s="269">
        <v>103026</v>
      </c>
      <c r="BX67" s="269">
        <v>3959</v>
      </c>
      <c r="BY67" s="269">
        <v>1532</v>
      </c>
      <c r="BZ67" s="269">
        <v>1103</v>
      </c>
      <c r="CA67" s="269">
        <v>42</v>
      </c>
      <c r="CB67" s="269">
        <v>120</v>
      </c>
      <c r="CC67" s="269">
        <v>1844</v>
      </c>
      <c r="CD67" s="269">
        <v>3095</v>
      </c>
      <c r="CE67" s="269">
        <v>201</v>
      </c>
      <c r="CF67" s="269">
        <v>4504</v>
      </c>
      <c r="CG67" s="269">
        <v>1193</v>
      </c>
      <c r="CH67" s="269">
        <v>306</v>
      </c>
      <c r="CI67" s="269">
        <v>290</v>
      </c>
      <c r="CJ67" s="269">
        <v>952</v>
      </c>
      <c r="CK67" s="269">
        <v>14670</v>
      </c>
      <c r="CL67" s="269">
        <v>8850</v>
      </c>
      <c r="CM67" s="269">
        <v>787</v>
      </c>
      <c r="CN67" s="269">
        <v>9593</v>
      </c>
      <c r="CO67" s="269">
        <v>140</v>
      </c>
      <c r="CP67" s="269">
        <v>1446</v>
      </c>
      <c r="CQ67" s="269">
        <v>839</v>
      </c>
      <c r="CR67" s="269">
        <v>776</v>
      </c>
      <c r="CS67" s="269">
        <v>598</v>
      </c>
      <c r="CT67" s="269">
        <v>58</v>
      </c>
      <c r="CU67" s="269">
        <v>624</v>
      </c>
      <c r="CV67" s="269">
        <v>3820</v>
      </c>
      <c r="CW67" s="269">
        <v>668</v>
      </c>
      <c r="CX67" s="269">
        <v>2099</v>
      </c>
      <c r="CY67" s="269">
        <v>873</v>
      </c>
      <c r="CZ67" s="269">
        <v>2221</v>
      </c>
      <c r="DA67" s="269">
        <v>1030</v>
      </c>
      <c r="DB67" s="269">
        <v>0</v>
      </c>
      <c r="DC67" s="269">
        <v>163</v>
      </c>
      <c r="DD67" s="270">
        <v>272004</v>
      </c>
      <c r="DE67" s="269">
        <v>0</v>
      </c>
      <c r="DF67" s="269">
        <v>0</v>
      </c>
      <c r="DG67" s="269">
        <v>0</v>
      </c>
      <c r="DH67" s="269">
        <v>0</v>
      </c>
      <c r="DI67" s="269">
        <v>0</v>
      </c>
      <c r="DJ67" s="269">
        <v>0</v>
      </c>
      <c r="DK67" s="269">
        <v>0</v>
      </c>
      <c r="DL67" s="269">
        <v>0</v>
      </c>
      <c r="DM67" s="268">
        <v>0</v>
      </c>
      <c r="DN67" s="270">
        <v>272004</v>
      </c>
      <c r="DO67" s="269">
        <v>0</v>
      </c>
      <c r="DP67" s="269">
        <v>0</v>
      </c>
      <c r="DQ67" s="269">
        <v>0</v>
      </c>
      <c r="DR67" s="270">
        <v>0</v>
      </c>
      <c r="DS67" s="270">
        <v>272004</v>
      </c>
      <c r="DT67" s="269">
        <v>0</v>
      </c>
      <c r="DU67" s="269">
        <v>0</v>
      </c>
      <c r="DV67" s="269">
        <v>0</v>
      </c>
      <c r="DW67" s="269">
        <v>0</v>
      </c>
      <c r="DX67" s="270">
        <v>0</v>
      </c>
      <c r="DY67" s="270">
        <v>272004</v>
      </c>
    </row>
    <row r="68" spans="1:129" s="265" customFormat="1" ht="9.5" x14ac:dyDescent="0.2">
      <c r="A68" s="250" t="s">
        <v>101</v>
      </c>
      <c r="B68" s="261" t="s">
        <v>828</v>
      </c>
      <c r="C68" s="261"/>
      <c r="D68" s="262">
        <v>0</v>
      </c>
      <c r="E68" s="263">
        <v>0</v>
      </c>
      <c r="F68" s="263">
        <v>0</v>
      </c>
      <c r="G68" s="263">
        <v>0</v>
      </c>
      <c r="H68" s="263">
        <v>0</v>
      </c>
      <c r="I68" s="263">
        <v>0</v>
      </c>
      <c r="J68" s="263">
        <v>0</v>
      </c>
      <c r="K68" s="263">
        <v>0</v>
      </c>
      <c r="L68" s="263">
        <v>0</v>
      </c>
      <c r="M68" s="263">
        <v>0</v>
      </c>
      <c r="N68" s="263">
        <v>0</v>
      </c>
      <c r="O68" s="263">
        <v>0</v>
      </c>
      <c r="P68" s="263">
        <v>0</v>
      </c>
      <c r="Q68" s="263">
        <v>0</v>
      </c>
      <c r="R68" s="263">
        <v>0</v>
      </c>
      <c r="S68" s="263">
        <v>0</v>
      </c>
      <c r="T68" s="263">
        <v>0</v>
      </c>
      <c r="U68" s="263">
        <v>0</v>
      </c>
      <c r="V68" s="263">
        <v>0</v>
      </c>
      <c r="W68" s="263">
        <v>0</v>
      </c>
      <c r="X68" s="263">
        <v>0</v>
      </c>
      <c r="Y68" s="263">
        <v>0</v>
      </c>
      <c r="Z68" s="263">
        <v>0</v>
      </c>
      <c r="AA68" s="263">
        <v>0</v>
      </c>
      <c r="AB68" s="263">
        <v>0</v>
      </c>
      <c r="AC68" s="263">
        <v>0</v>
      </c>
      <c r="AD68" s="263">
        <v>0</v>
      </c>
      <c r="AE68" s="263">
        <v>0</v>
      </c>
      <c r="AF68" s="263">
        <v>0</v>
      </c>
      <c r="AG68" s="263">
        <v>0</v>
      </c>
      <c r="AH68" s="263">
        <v>0</v>
      </c>
      <c r="AI68" s="263">
        <v>0</v>
      </c>
      <c r="AJ68" s="263">
        <v>0</v>
      </c>
      <c r="AK68" s="263">
        <v>0</v>
      </c>
      <c r="AL68" s="263">
        <v>0</v>
      </c>
      <c r="AM68" s="263">
        <v>0</v>
      </c>
      <c r="AN68" s="263">
        <v>0</v>
      </c>
      <c r="AO68" s="263">
        <v>0</v>
      </c>
      <c r="AP68" s="263">
        <v>0</v>
      </c>
      <c r="AQ68" s="263">
        <v>0</v>
      </c>
      <c r="AR68" s="263">
        <v>0</v>
      </c>
      <c r="AS68" s="263">
        <v>0</v>
      </c>
      <c r="AT68" s="263">
        <v>0</v>
      </c>
      <c r="AU68" s="263">
        <v>0</v>
      </c>
      <c r="AV68" s="263">
        <v>0</v>
      </c>
      <c r="AW68" s="263">
        <v>0</v>
      </c>
      <c r="AX68" s="263">
        <v>0</v>
      </c>
      <c r="AY68" s="263">
        <v>0</v>
      </c>
      <c r="AZ68" s="263">
        <v>0</v>
      </c>
      <c r="BA68" s="263">
        <v>0</v>
      </c>
      <c r="BB68" s="263">
        <v>0</v>
      </c>
      <c r="BC68" s="263">
        <v>0</v>
      </c>
      <c r="BD68" s="263">
        <v>0</v>
      </c>
      <c r="BE68" s="263">
        <v>0</v>
      </c>
      <c r="BF68" s="263">
        <v>0</v>
      </c>
      <c r="BG68" s="263">
        <v>0</v>
      </c>
      <c r="BH68" s="263">
        <v>0</v>
      </c>
      <c r="BI68" s="263">
        <v>0</v>
      </c>
      <c r="BJ68" s="263">
        <v>0</v>
      </c>
      <c r="BK68" s="263">
        <v>0</v>
      </c>
      <c r="BL68" s="263">
        <v>0</v>
      </c>
      <c r="BM68" s="263">
        <v>0</v>
      </c>
      <c r="BN68" s="263">
        <v>0</v>
      </c>
      <c r="BO68" s="263">
        <v>0</v>
      </c>
      <c r="BP68" s="263">
        <v>0</v>
      </c>
      <c r="BQ68" s="263">
        <v>0</v>
      </c>
      <c r="BR68" s="263">
        <v>0</v>
      </c>
      <c r="BS68" s="263">
        <v>0</v>
      </c>
      <c r="BT68" s="263">
        <v>0</v>
      </c>
      <c r="BU68" s="263">
        <v>0</v>
      </c>
      <c r="BV68" s="263">
        <v>0</v>
      </c>
      <c r="BW68" s="263">
        <v>0</v>
      </c>
      <c r="BX68" s="263">
        <v>0</v>
      </c>
      <c r="BY68" s="263">
        <v>0</v>
      </c>
      <c r="BZ68" s="263">
        <v>0</v>
      </c>
      <c r="CA68" s="263">
        <v>0</v>
      </c>
      <c r="CB68" s="263">
        <v>0</v>
      </c>
      <c r="CC68" s="263">
        <v>0</v>
      </c>
      <c r="CD68" s="263">
        <v>0</v>
      </c>
      <c r="CE68" s="263">
        <v>0</v>
      </c>
      <c r="CF68" s="263">
        <v>0</v>
      </c>
      <c r="CG68" s="263">
        <v>0</v>
      </c>
      <c r="CH68" s="263">
        <v>0</v>
      </c>
      <c r="CI68" s="263">
        <v>0</v>
      </c>
      <c r="CJ68" s="263">
        <v>0</v>
      </c>
      <c r="CK68" s="263">
        <v>0</v>
      </c>
      <c r="CL68" s="263">
        <v>0</v>
      </c>
      <c r="CM68" s="263">
        <v>0</v>
      </c>
      <c r="CN68" s="263">
        <v>0</v>
      </c>
      <c r="CO68" s="263">
        <v>0</v>
      </c>
      <c r="CP68" s="263">
        <v>0</v>
      </c>
      <c r="CQ68" s="263">
        <v>0</v>
      </c>
      <c r="CR68" s="263">
        <v>0</v>
      </c>
      <c r="CS68" s="263">
        <v>0</v>
      </c>
      <c r="CT68" s="263">
        <v>0</v>
      </c>
      <c r="CU68" s="263">
        <v>0</v>
      </c>
      <c r="CV68" s="263">
        <v>0</v>
      </c>
      <c r="CW68" s="263">
        <v>0</v>
      </c>
      <c r="CX68" s="263">
        <v>0</v>
      </c>
      <c r="CY68" s="263">
        <v>0</v>
      </c>
      <c r="CZ68" s="263">
        <v>0</v>
      </c>
      <c r="DA68" s="263">
        <v>0</v>
      </c>
      <c r="DB68" s="263">
        <v>0</v>
      </c>
      <c r="DC68" s="263">
        <v>0</v>
      </c>
      <c r="DD68" s="264">
        <v>0</v>
      </c>
      <c r="DE68" s="263">
        <v>0</v>
      </c>
      <c r="DF68" s="263">
        <v>0</v>
      </c>
      <c r="DG68" s="263">
        <v>0</v>
      </c>
      <c r="DH68" s="263">
        <v>0</v>
      </c>
      <c r="DI68" s="263">
        <v>937072</v>
      </c>
      <c r="DJ68" s="263">
        <v>624</v>
      </c>
      <c r="DK68" s="263">
        <v>0</v>
      </c>
      <c r="DL68" s="263">
        <v>0</v>
      </c>
      <c r="DM68" s="262">
        <v>937696</v>
      </c>
      <c r="DN68" s="264">
        <v>937696</v>
      </c>
      <c r="DO68" s="263">
        <v>0</v>
      </c>
      <c r="DP68" s="263">
        <v>0</v>
      </c>
      <c r="DQ68" s="263">
        <v>0</v>
      </c>
      <c r="DR68" s="264">
        <v>937696</v>
      </c>
      <c r="DS68" s="264">
        <v>937696</v>
      </c>
      <c r="DT68" s="263">
        <v>0</v>
      </c>
      <c r="DU68" s="263">
        <v>0</v>
      </c>
      <c r="DV68" s="263">
        <v>0</v>
      </c>
      <c r="DW68" s="263">
        <v>0</v>
      </c>
      <c r="DX68" s="264">
        <v>937696</v>
      </c>
      <c r="DY68" s="264">
        <v>937696</v>
      </c>
    </row>
    <row r="69" spans="1:129" s="265" customFormat="1" ht="9.5" x14ac:dyDescent="0.2">
      <c r="A69" s="250" t="s">
        <v>103</v>
      </c>
      <c r="B69" s="261" t="s">
        <v>829</v>
      </c>
      <c r="C69" s="261"/>
      <c r="D69" s="262">
        <v>0</v>
      </c>
      <c r="E69" s="263">
        <v>0</v>
      </c>
      <c r="F69" s="263">
        <v>0</v>
      </c>
      <c r="G69" s="263">
        <v>0</v>
      </c>
      <c r="H69" s="263">
        <v>0</v>
      </c>
      <c r="I69" s="263">
        <v>0</v>
      </c>
      <c r="J69" s="263">
        <v>0</v>
      </c>
      <c r="K69" s="263">
        <v>0</v>
      </c>
      <c r="L69" s="263">
        <v>0</v>
      </c>
      <c r="M69" s="263">
        <v>0</v>
      </c>
      <c r="N69" s="263">
        <v>0</v>
      </c>
      <c r="O69" s="263">
        <v>0</v>
      </c>
      <c r="P69" s="263">
        <v>0</v>
      </c>
      <c r="Q69" s="263">
        <v>0</v>
      </c>
      <c r="R69" s="263">
        <v>0</v>
      </c>
      <c r="S69" s="263">
        <v>0</v>
      </c>
      <c r="T69" s="263">
        <v>0</v>
      </c>
      <c r="U69" s="263">
        <v>0</v>
      </c>
      <c r="V69" s="263">
        <v>0</v>
      </c>
      <c r="W69" s="263">
        <v>0</v>
      </c>
      <c r="X69" s="263">
        <v>0</v>
      </c>
      <c r="Y69" s="263">
        <v>0</v>
      </c>
      <c r="Z69" s="263">
        <v>0</v>
      </c>
      <c r="AA69" s="263">
        <v>0</v>
      </c>
      <c r="AB69" s="263">
        <v>0</v>
      </c>
      <c r="AC69" s="263">
        <v>0</v>
      </c>
      <c r="AD69" s="263">
        <v>0</v>
      </c>
      <c r="AE69" s="263">
        <v>0</v>
      </c>
      <c r="AF69" s="263">
        <v>0</v>
      </c>
      <c r="AG69" s="263">
        <v>0</v>
      </c>
      <c r="AH69" s="263">
        <v>0</v>
      </c>
      <c r="AI69" s="263">
        <v>0</v>
      </c>
      <c r="AJ69" s="263">
        <v>0</v>
      </c>
      <c r="AK69" s="263">
        <v>0</v>
      </c>
      <c r="AL69" s="263">
        <v>0</v>
      </c>
      <c r="AM69" s="263">
        <v>0</v>
      </c>
      <c r="AN69" s="263">
        <v>0</v>
      </c>
      <c r="AO69" s="263">
        <v>0</v>
      </c>
      <c r="AP69" s="263">
        <v>0</v>
      </c>
      <c r="AQ69" s="263">
        <v>0</v>
      </c>
      <c r="AR69" s="263">
        <v>0</v>
      </c>
      <c r="AS69" s="263">
        <v>0</v>
      </c>
      <c r="AT69" s="263">
        <v>0</v>
      </c>
      <c r="AU69" s="263">
        <v>0</v>
      </c>
      <c r="AV69" s="263">
        <v>0</v>
      </c>
      <c r="AW69" s="263">
        <v>0</v>
      </c>
      <c r="AX69" s="263">
        <v>0</v>
      </c>
      <c r="AY69" s="263">
        <v>0</v>
      </c>
      <c r="AZ69" s="263">
        <v>0</v>
      </c>
      <c r="BA69" s="263">
        <v>0</v>
      </c>
      <c r="BB69" s="263">
        <v>0</v>
      </c>
      <c r="BC69" s="263">
        <v>0</v>
      </c>
      <c r="BD69" s="263">
        <v>0</v>
      </c>
      <c r="BE69" s="263">
        <v>0</v>
      </c>
      <c r="BF69" s="263">
        <v>0</v>
      </c>
      <c r="BG69" s="263">
        <v>0</v>
      </c>
      <c r="BH69" s="263">
        <v>0</v>
      </c>
      <c r="BI69" s="263">
        <v>0</v>
      </c>
      <c r="BJ69" s="263">
        <v>0</v>
      </c>
      <c r="BK69" s="263">
        <v>0</v>
      </c>
      <c r="BL69" s="263">
        <v>0</v>
      </c>
      <c r="BM69" s="263">
        <v>0</v>
      </c>
      <c r="BN69" s="263">
        <v>0</v>
      </c>
      <c r="BO69" s="263">
        <v>0</v>
      </c>
      <c r="BP69" s="263">
        <v>0</v>
      </c>
      <c r="BQ69" s="263">
        <v>0</v>
      </c>
      <c r="BR69" s="263">
        <v>0</v>
      </c>
      <c r="BS69" s="263">
        <v>0</v>
      </c>
      <c r="BT69" s="263">
        <v>0</v>
      </c>
      <c r="BU69" s="263">
        <v>0</v>
      </c>
      <c r="BV69" s="263">
        <v>0</v>
      </c>
      <c r="BW69" s="263">
        <v>0</v>
      </c>
      <c r="BX69" s="263">
        <v>0</v>
      </c>
      <c r="BY69" s="263">
        <v>0</v>
      </c>
      <c r="BZ69" s="263">
        <v>0</v>
      </c>
      <c r="CA69" s="263">
        <v>0</v>
      </c>
      <c r="CB69" s="263">
        <v>0</v>
      </c>
      <c r="CC69" s="263">
        <v>0</v>
      </c>
      <c r="CD69" s="263">
        <v>0</v>
      </c>
      <c r="CE69" s="263">
        <v>0</v>
      </c>
      <c r="CF69" s="263">
        <v>0</v>
      </c>
      <c r="CG69" s="263">
        <v>0</v>
      </c>
      <c r="CH69" s="263">
        <v>0</v>
      </c>
      <c r="CI69" s="263">
        <v>0</v>
      </c>
      <c r="CJ69" s="263">
        <v>0</v>
      </c>
      <c r="CK69" s="263">
        <v>0</v>
      </c>
      <c r="CL69" s="263">
        <v>0</v>
      </c>
      <c r="CM69" s="263">
        <v>0</v>
      </c>
      <c r="CN69" s="263">
        <v>0</v>
      </c>
      <c r="CO69" s="263">
        <v>0</v>
      </c>
      <c r="CP69" s="263">
        <v>0</v>
      </c>
      <c r="CQ69" s="263">
        <v>0</v>
      </c>
      <c r="CR69" s="263">
        <v>0</v>
      </c>
      <c r="CS69" s="263">
        <v>0</v>
      </c>
      <c r="CT69" s="263">
        <v>0</v>
      </c>
      <c r="CU69" s="263">
        <v>0</v>
      </c>
      <c r="CV69" s="263">
        <v>0</v>
      </c>
      <c r="CW69" s="263">
        <v>0</v>
      </c>
      <c r="CX69" s="263">
        <v>0</v>
      </c>
      <c r="CY69" s="263">
        <v>0</v>
      </c>
      <c r="CZ69" s="263">
        <v>0</v>
      </c>
      <c r="DA69" s="263">
        <v>0</v>
      </c>
      <c r="DB69" s="263">
        <v>0</v>
      </c>
      <c r="DC69" s="263">
        <v>0</v>
      </c>
      <c r="DD69" s="264">
        <v>0</v>
      </c>
      <c r="DE69" s="263">
        <v>0</v>
      </c>
      <c r="DF69" s="263">
        <v>0</v>
      </c>
      <c r="DG69" s="263">
        <v>0</v>
      </c>
      <c r="DH69" s="263">
        <v>0</v>
      </c>
      <c r="DI69" s="263">
        <v>63893</v>
      </c>
      <c r="DJ69" s="263">
        <v>226669</v>
      </c>
      <c r="DK69" s="263">
        <v>0</v>
      </c>
      <c r="DL69" s="263">
        <v>0</v>
      </c>
      <c r="DM69" s="262">
        <v>290562</v>
      </c>
      <c r="DN69" s="264">
        <v>290562</v>
      </c>
      <c r="DO69" s="263">
        <v>0</v>
      </c>
      <c r="DP69" s="263">
        <v>0</v>
      </c>
      <c r="DQ69" s="263">
        <v>0</v>
      </c>
      <c r="DR69" s="264">
        <v>290562</v>
      </c>
      <c r="DS69" s="264">
        <v>290562</v>
      </c>
      <c r="DT69" s="263">
        <v>0</v>
      </c>
      <c r="DU69" s="263">
        <v>0</v>
      </c>
      <c r="DV69" s="263">
        <v>0</v>
      </c>
      <c r="DW69" s="263">
        <v>0</v>
      </c>
      <c r="DX69" s="264">
        <v>290562</v>
      </c>
      <c r="DY69" s="264">
        <v>290562</v>
      </c>
    </row>
    <row r="70" spans="1:129" s="265" customFormat="1" ht="9.5" x14ac:dyDescent="0.2">
      <c r="A70" s="250" t="s">
        <v>105</v>
      </c>
      <c r="B70" s="261" t="s">
        <v>830</v>
      </c>
      <c r="C70" s="261"/>
      <c r="D70" s="262">
        <v>2995</v>
      </c>
      <c r="E70" s="263">
        <v>1367</v>
      </c>
      <c r="F70" s="263">
        <v>6571</v>
      </c>
      <c r="G70" s="263">
        <v>3260</v>
      </c>
      <c r="H70" s="263">
        <v>455</v>
      </c>
      <c r="I70" s="263">
        <v>610</v>
      </c>
      <c r="J70" s="263">
        <v>1271</v>
      </c>
      <c r="K70" s="263">
        <v>2839</v>
      </c>
      <c r="L70" s="263">
        <v>3477</v>
      </c>
      <c r="M70" s="263">
        <v>5621</v>
      </c>
      <c r="N70" s="263">
        <v>568</v>
      </c>
      <c r="O70" s="263">
        <v>7758</v>
      </c>
      <c r="P70" s="263">
        <v>1181</v>
      </c>
      <c r="Q70" s="263">
        <v>1142</v>
      </c>
      <c r="R70" s="263">
        <v>55</v>
      </c>
      <c r="S70" s="263">
        <v>421</v>
      </c>
      <c r="T70" s="263">
        <v>1831</v>
      </c>
      <c r="U70" s="263">
        <v>378</v>
      </c>
      <c r="V70" s="263">
        <v>37335</v>
      </c>
      <c r="W70" s="263">
        <v>351</v>
      </c>
      <c r="X70" s="263">
        <v>1203</v>
      </c>
      <c r="Y70" s="263">
        <v>588</v>
      </c>
      <c r="Z70" s="263">
        <v>4319</v>
      </c>
      <c r="AA70" s="263">
        <v>354</v>
      </c>
      <c r="AB70" s="263">
        <v>302</v>
      </c>
      <c r="AC70" s="263">
        <v>399</v>
      </c>
      <c r="AD70" s="263">
        <v>7320</v>
      </c>
      <c r="AE70" s="263">
        <v>1329</v>
      </c>
      <c r="AF70" s="263">
        <v>135</v>
      </c>
      <c r="AG70" s="263">
        <v>43</v>
      </c>
      <c r="AH70" s="263">
        <v>429</v>
      </c>
      <c r="AI70" s="263">
        <v>6384</v>
      </c>
      <c r="AJ70" s="263">
        <v>28</v>
      </c>
      <c r="AK70" s="263">
        <v>562</v>
      </c>
      <c r="AL70" s="263">
        <v>8371</v>
      </c>
      <c r="AM70" s="263">
        <v>3483</v>
      </c>
      <c r="AN70" s="263">
        <v>3065</v>
      </c>
      <c r="AO70" s="263">
        <v>207</v>
      </c>
      <c r="AP70" s="263">
        <v>179</v>
      </c>
      <c r="AQ70" s="263">
        <v>217</v>
      </c>
      <c r="AR70" s="263">
        <v>1028</v>
      </c>
      <c r="AS70" s="263">
        <v>1060</v>
      </c>
      <c r="AT70" s="263">
        <v>362</v>
      </c>
      <c r="AU70" s="263">
        <v>550</v>
      </c>
      <c r="AV70" s="263">
        <v>71</v>
      </c>
      <c r="AW70" s="263">
        <v>1360</v>
      </c>
      <c r="AX70" s="263">
        <v>1717</v>
      </c>
      <c r="AY70" s="263">
        <v>1287</v>
      </c>
      <c r="AZ70" s="263">
        <v>18</v>
      </c>
      <c r="BA70" s="263">
        <v>7</v>
      </c>
      <c r="BB70" s="263">
        <v>17</v>
      </c>
      <c r="BC70" s="263">
        <v>168</v>
      </c>
      <c r="BD70" s="263">
        <v>15</v>
      </c>
      <c r="BE70" s="263">
        <v>97</v>
      </c>
      <c r="BF70" s="263">
        <v>1813</v>
      </c>
      <c r="BG70" s="263">
        <v>416</v>
      </c>
      <c r="BH70" s="263">
        <v>193</v>
      </c>
      <c r="BI70" s="263">
        <v>268</v>
      </c>
      <c r="BJ70" s="263">
        <v>1157</v>
      </c>
      <c r="BK70" s="263">
        <v>3856</v>
      </c>
      <c r="BL70" s="263">
        <v>324</v>
      </c>
      <c r="BM70" s="263">
        <v>2734</v>
      </c>
      <c r="BN70" s="263">
        <v>1301</v>
      </c>
      <c r="BO70" s="263">
        <v>90061</v>
      </c>
      <c r="BP70" s="263">
        <v>1951</v>
      </c>
      <c r="BQ70" s="263">
        <v>11496</v>
      </c>
      <c r="BR70" s="263">
        <v>8078</v>
      </c>
      <c r="BS70" s="263">
        <v>66703</v>
      </c>
      <c r="BT70" s="263">
        <v>2787</v>
      </c>
      <c r="BU70" s="263">
        <v>17319</v>
      </c>
      <c r="BV70" s="263">
        <v>2767</v>
      </c>
      <c r="BW70" s="263">
        <v>2</v>
      </c>
      <c r="BX70" s="263">
        <v>4047</v>
      </c>
      <c r="BY70" s="263">
        <v>3742</v>
      </c>
      <c r="BZ70" s="263">
        <v>219</v>
      </c>
      <c r="CA70" s="263">
        <v>575</v>
      </c>
      <c r="CB70" s="263">
        <v>53</v>
      </c>
      <c r="CC70" s="263">
        <v>6572</v>
      </c>
      <c r="CD70" s="263">
        <v>2009</v>
      </c>
      <c r="CE70" s="263">
        <v>442</v>
      </c>
      <c r="CF70" s="263">
        <v>7611</v>
      </c>
      <c r="CG70" s="263">
        <v>614</v>
      </c>
      <c r="CH70" s="263">
        <v>778</v>
      </c>
      <c r="CI70" s="263">
        <v>89</v>
      </c>
      <c r="CJ70" s="263">
        <v>624</v>
      </c>
      <c r="CK70" s="263">
        <v>19663</v>
      </c>
      <c r="CL70" s="263">
        <v>24878</v>
      </c>
      <c r="CM70" s="263">
        <v>1232</v>
      </c>
      <c r="CN70" s="263">
        <v>12369</v>
      </c>
      <c r="CO70" s="263">
        <v>903</v>
      </c>
      <c r="CP70" s="263">
        <v>5105</v>
      </c>
      <c r="CQ70" s="263">
        <v>3464</v>
      </c>
      <c r="CR70" s="263">
        <v>578</v>
      </c>
      <c r="CS70" s="263">
        <v>1846</v>
      </c>
      <c r="CT70" s="263">
        <v>250</v>
      </c>
      <c r="CU70" s="263">
        <v>1897</v>
      </c>
      <c r="CV70" s="263">
        <v>7912</v>
      </c>
      <c r="CW70" s="263">
        <v>7241</v>
      </c>
      <c r="CX70" s="263">
        <v>10088</v>
      </c>
      <c r="CY70" s="263">
        <v>5606</v>
      </c>
      <c r="CZ70" s="263">
        <v>10549</v>
      </c>
      <c r="DA70" s="263">
        <v>5833</v>
      </c>
      <c r="DB70" s="263">
        <v>0</v>
      </c>
      <c r="DC70" s="263">
        <v>2269</v>
      </c>
      <c r="DD70" s="264">
        <v>488444</v>
      </c>
      <c r="DE70" s="263">
        <v>143</v>
      </c>
      <c r="DF70" s="263">
        <v>229447</v>
      </c>
      <c r="DG70" s="263">
        <v>0</v>
      </c>
      <c r="DH70" s="263">
        <v>0</v>
      </c>
      <c r="DI70" s="263">
        <v>0</v>
      </c>
      <c r="DJ70" s="263">
        <v>0</v>
      </c>
      <c r="DK70" s="263">
        <v>0</v>
      </c>
      <c r="DL70" s="263">
        <v>0</v>
      </c>
      <c r="DM70" s="262">
        <v>229590</v>
      </c>
      <c r="DN70" s="264">
        <v>718034</v>
      </c>
      <c r="DO70" s="263">
        <v>131</v>
      </c>
      <c r="DP70" s="263">
        <v>944</v>
      </c>
      <c r="DQ70" s="263">
        <v>1075</v>
      </c>
      <c r="DR70" s="264">
        <v>230665</v>
      </c>
      <c r="DS70" s="264">
        <v>719109</v>
      </c>
      <c r="DT70" s="263">
        <v>0</v>
      </c>
      <c r="DU70" s="263">
        <v>-1150</v>
      </c>
      <c r="DV70" s="263">
        <v>0</v>
      </c>
      <c r="DW70" s="263">
        <v>-1150</v>
      </c>
      <c r="DX70" s="264">
        <v>229515</v>
      </c>
      <c r="DY70" s="264">
        <v>717959</v>
      </c>
    </row>
    <row r="71" spans="1:129" s="265" customFormat="1" ht="9.5" x14ac:dyDescent="0.2">
      <c r="A71" s="250" t="s">
        <v>106</v>
      </c>
      <c r="B71" s="272" t="s">
        <v>121</v>
      </c>
      <c r="C71" s="272"/>
      <c r="D71" s="273">
        <v>2</v>
      </c>
      <c r="E71" s="274">
        <v>2</v>
      </c>
      <c r="F71" s="274">
        <v>0</v>
      </c>
      <c r="G71" s="274">
        <v>33</v>
      </c>
      <c r="H71" s="274">
        <v>0</v>
      </c>
      <c r="I71" s="274">
        <v>2</v>
      </c>
      <c r="J71" s="274">
        <v>2</v>
      </c>
      <c r="K71" s="274">
        <v>12</v>
      </c>
      <c r="L71" s="274">
        <v>143</v>
      </c>
      <c r="M71" s="274">
        <v>69</v>
      </c>
      <c r="N71" s="274">
        <v>15</v>
      </c>
      <c r="O71" s="274">
        <v>1098</v>
      </c>
      <c r="P71" s="274">
        <v>163</v>
      </c>
      <c r="Q71" s="274">
        <v>105</v>
      </c>
      <c r="R71" s="274">
        <v>9</v>
      </c>
      <c r="S71" s="274">
        <v>21</v>
      </c>
      <c r="T71" s="274">
        <v>10</v>
      </c>
      <c r="U71" s="274">
        <v>13</v>
      </c>
      <c r="V71" s="274">
        <v>1382</v>
      </c>
      <c r="W71" s="274">
        <v>39</v>
      </c>
      <c r="X71" s="274">
        <v>55</v>
      </c>
      <c r="Y71" s="274">
        <v>83</v>
      </c>
      <c r="Z71" s="274">
        <v>48</v>
      </c>
      <c r="AA71" s="274">
        <v>18</v>
      </c>
      <c r="AB71" s="274">
        <v>51</v>
      </c>
      <c r="AC71" s="274">
        <v>20</v>
      </c>
      <c r="AD71" s="274">
        <v>22</v>
      </c>
      <c r="AE71" s="274">
        <v>336</v>
      </c>
      <c r="AF71" s="274">
        <v>18</v>
      </c>
      <c r="AG71" s="274">
        <v>1</v>
      </c>
      <c r="AH71" s="274">
        <v>28</v>
      </c>
      <c r="AI71" s="274">
        <v>15</v>
      </c>
      <c r="AJ71" s="274">
        <v>11</v>
      </c>
      <c r="AK71" s="274">
        <v>15</v>
      </c>
      <c r="AL71" s="274">
        <v>221</v>
      </c>
      <c r="AM71" s="274">
        <v>363</v>
      </c>
      <c r="AN71" s="274">
        <v>233</v>
      </c>
      <c r="AO71" s="274">
        <v>4</v>
      </c>
      <c r="AP71" s="274">
        <v>3</v>
      </c>
      <c r="AQ71" s="274">
        <v>36</v>
      </c>
      <c r="AR71" s="274">
        <v>138</v>
      </c>
      <c r="AS71" s="274">
        <v>161</v>
      </c>
      <c r="AT71" s="274">
        <v>24</v>
      </c>
      <c r="AU71" s="274">
        <v>73</v>
      </c>
      <c r="AV71" s="274">
        <v>12</v>
      </c>
      <c r="AW71" s="274">
        <v>147</v>
      </c>
      <c r="AX71" s="274">
        <v>132</v>
      </c>
      <c r="AY71" s="274">
        <v>101</v>
      </c>
      <c r="AZ71" s="274">
        <v>0</v>
      </c>
      <c r="BA71" s="274">
        <v>1</v>
      </c>
      <c r="BB71" s="274">
        <v>3</v>
      </c>
      <c r="BC71" s="274">
        <v>89</v>
      </c>
      <c r="BD71" s="274">
        <v>1</v>
      </c>
      <c r="BE71" s="274">
        <v>94</v>
      </c>
      <c r="BF71" s="274">
        <v>447</v>
      </c>
      <c r="BG71" s="274">
        <v>22</v>
      </c>
      <c r="BH71" s="274">
        <v>37</v>
      </c>
      <c r="BI71" s="274">
        <v>22</v>
      </c>
      <c r="BJ71" s="274">
        <v>67</v>
      </c>
      <c r="BK71" s="274">
        <v>393</v>
      </c>
      <c r="BL71" s="274">
        <v>133</v>
      </c>
      <c r="BM71" s="274">
        <v>275</v>
      </c>
      <c r="BN71" s="274">
        <v>88</v>
      </c>
      <c r="BO71" s="274">
        <v>356</v>
      </c>
      <c r="BP71" s="274">
        <v>841</v>
      </c>
      <c r="BQ71" s="274">
        <v>163</v>
      </c>
      <c r="BR71" s="274">
        <v>266</v>
      </c>
      <c r="BS71" s="274">
        <v>12046</v>
      </c>
      <c r="BT71" s="274">
        <v>860</v>
      </c>
      <c r="BU71" s="274">
        <v>1506</v>
      </c>
      <c r="BV71" s="274">
        <v>123</v>
      </c>
      <c r="BW71" s="274">
        <v>0</v>
      </c>
      <c r="BX71" s="274">
        <v>94</v>
      </c>
      <c r="BY71" s="274">
        <v>350</v>
      </c>
      <c r="BZ71" s="274">
        <v>129</v>
      </c>
      <c r="CA71" s="274">
        <v>92</v>
      </c>
      <c r="CB71" s="274">
        <v>8</v>
      </c>
      <c r="CC71" s="274">
        <v>14</v>
      </c>
      <c r="CD71" s="274">
        <v>113</v>
      </c>
      <c r="CE71" s="274">
        <v>50</v>
      </c>
      <c r="CF71" s="274">
        <v>529</v>
      </c>
      <c r="CG71" s="274">
        <v>109</v>
      </c>
      <c r="CH71" s="274">
        <v>32</v>
      </c>
      <c r="CI71" s="274">
        <v>19</v>
      </c>
      <c r="CJ71" s="274">
        <v>99</v>
      </c>
      <c r="CK71" s="274">
        <v>1952</v>
      </c>
      <c r="CL71" s="274">
        <v>2150</v>
      </c>
      <c r="CM71" s="274">
        <v>1254</v>
      </c>
      <c r="CN71" s="274">
        <v>2573</v>
      </c>
      <c r="CO71" s="274">
        <v>78</v>
      </c>
      <c r="CP71" s="274">
        <v>907</v>
      </c>
      <c r="CQ71" s="274">
        <v>967</v>
      </c>
      <c r="CR71" s="274">
        <v>158</v>
      </c>
      <c r="CS71" s="274">
        <v>34</v>
      </c>
      <c r="CT71" s="274">
        <v>11</v>
      </c>
      <c r="CU71" s="274">
        <v>506</v>
      </c>
      <c r="CV71" s="274">
        <v>1495</v>
      </c>
      <c r="CW71" s="274">
        <v>2166</v>
      </c>
      <c r="CX71" s="274">
        <v>6381</v>
      </c>
      <c r="CY71" s="274">
        <v>1074</v>
      </c>
      <c r="CZ71" s="274">
        <v>387</v>
      </c>
      <c r="DA71" s="274">
        <v>445</v>
      </c>
      <c r="DB71" s="274">
        <v>0</v>
      </c>
      <c r="DC71" s="274">
        <v>37</v>
      </c>
      <c r="DD71" s="275">
        <v>47535</v>
      </c>
      <c r="DE71" s="274">
        <v>40</v>
      </c>
      <c r="DF71" s="274">
        <v>33801</v>
      </c>
      <c r="DG71" s="274">
        <v>0</v>
      </c>
      <c r="DH71" s="274">
        <v>0</v>
      </c>
      <c r="DI71" s="274">
        <v>0</v>
      </c>
      <c r="DJ71" s="274">
        <v>0</v>
      </c>
      <c r="DK71" s="274">
        <v>0</v>
      </c>
      <c r="DL71" s="274">
        <v>0</v>
      </c>
      <c r="DM71" s="273">
        <v>33841</v>
      </c>
      <c r="DN71" s="275">
        <v>81376</v>
      </c>
      <c r="DO71" s="274">
        <v>1</v>
      </c>
      <c r="DP71" s="274">
        <v>0</v>
      </c>
      <c r="DQ71" s="274">
        <v>1</v>
      </c>
      <c r="DR71" s="275">
        <v>33842</v>
      </c>
      <c r="DS71" s="275">
        <v>81377</v>
      </c>
      <c r="DT71" s="274">
        <v>0</v>
      </c>
      <c r="DU71" s="274">
        <v>0</v>
      </c>
      <c r="DV71" s="274">
        <v>0</v>
      </c>
      <c r="DW71" s="274">
        <v>0</v>
      </c>
      <c r="DX71" s="275">
        <v>33842</v>
      </c>
      <c r="DY71" s="275">
        <v>81377</v>
      </c>
    </row>
    <row r="72" spans="1:129" s="265" customFormat="1" ht="9.5" x14ac:dyDescent="0.2">
      <c r="A72" s="266" t="s">
        <v>108</v>
      </c>
      <c r="B72" s="261" t="s">
        <v>831</v>
      </c>
      <c r="C72" s="261"/>
      <c r="D72" s="262">
        <v>302</v>
      </c>
      <c r="E72" s="263">
        <v>46</v>
      </c>
      <c r="F72" s="263">
        <v>1487</v>
      </c>
      <c r="G72" s="263">
        <v>242</v>
      </c>
      <c r="H72" s="263">
        <v>29</v>
      </c>
      <c r="I72" s="263">
        <v>99</v>
      </c>
      <c r="J72" s="263">
        <v>165</v>
      </c>
      <c r="K72" s="263">
        <v>231</v>
      </c>
      <c r="L72" s="263">
        <v>1506</v>
      </c>
      <c r="M72" s="263">
        <v>1685</v>
      </c>
      <c r="N72" s="263">
        <v>103</v>
      </c>
      <c r="O72" s="263">
        <v>1795</v>
      </c>
      <c r="P72" s="263">
        <v>494</v>
      </c>
      <c r="Q72" s="263">
        <v>31</v>
      </c>
      <c r="R72" s="263">
        <v>5</v>
      </c>
      <c r="S72" s="263">
        <v>22</v>
      </c>
      <c r="T72" s="263">
        <v>120</v>
      </c>
      <c r="U72" s="263">
        <v>31</v>
      </c>
      <c r="V72" s="263">
        <v>981</v>
      </c>
      <c r="W72" s="263">
        <v>81</v>
      </c>
      <c r="X72" s="263">
        <v>56</v>
      </c>
      <c r="Y72" s="263">
        <v>97</v>
      </c>
      <c r="Z72" s="263">
        <v>73</v>
      </c>
      <c r="AA72" s="263">
        <v>105</v>
      </c>
      <c r="AB72" s="263">
        <v>180</v>
      </c>
      <c r="AC72" s="263">
        <v>43</v>
      </c>
      <c r="AD72" s="263">
        <v>379</v>
      </c>
      <c r="AE72" s="263">
        <v>70</v>
      </c>
      <c r="AF72" s="263">
        <v>11</v>
      </c>
      <c r="AG72" s="263">
        <v>6</v>
      </c>
      <c r="AH72" s="263">
        <v>8</v>
      </c>
      <c r="AI72" s="263">
        <v>284</v>
      </c>
      <c r="AJ72" s="263">
        <v>1</v>
      </c>
      <c r="AK72" s="263">
        <v>15</v>
      </c>
      <c r="AL72" s="263">
        <v>204</v>
      </c>
      <c r="AM72" s="263">
        <v>255</v>
      </c>
      <c r="AN72" s="263">
        <v>37</v>
      </c>
      <c r="AO72" s="263">
        <v>4</v>
      </c>
      <c r="AP72" s="263">
        <v>5</v>
      </c>
      <c r="AQ72" s="263">
        <v>17</v>
      </c>
      <c r="AR72" s="263">
        <v>115</v>
      </c>
      <c r="AS72" s="263">
        <v>64</v>
      </c>
      <c r="AT72" s="263">
        <v>25</v>
      </c>
      <c r="AU72" s="263">
        <v>73</v>
      </c>
      <c r="AV72" s="263">
        <v>9</v>
      </c>
      <c r="AW72" s="263">
        <v>69</v>
      </c>
      <c r="AX72" s="263">
        <v>137</v>
      </c>
      <c r="AY72" s="263">
        <v>67</v>
      </c>
      <c r="AZ72" s="263">
        <v>1</v>
      </c>
      <c r="BA72" s="263">
        <v>0</v>
      </c>
      <c r="BB72" s="263">
        <v>1</v>
      </c>
      <c r="BC72" s="263">
        <v>12</v>
      </c>
      <c r="BD72" s="263">
        <v>0</v>
      </c>
      <c r="BE72" s="263">
        <v>4</v>
      </c>
      <c r="BF72" s="263">
        <v>63</v>
      </c>
      <c r="BG72" s="263">
        <v>57</v>
      </c>
      <c r="BH72" s="263">
        <v>33</v>
      </c>
      <c r="BI72" s="263">
        <v>36</v>
      </c>
      <c r="BJ72" s="263">
        <v>168</v>
      </c>
      <c r="BK72" s="263">
        <v>925</v>
      </c>
      <c r="BL72" s="263">
        <v>533</v>
      </c>
      <c r="BM72" s="263">
        <v>816</v>
      </c>
      <c r="BN72" s="263">
        <v>359</v>
      </c>
      <c r="BO72" s="263">
        <v>420</v>
      </c>
      <c r="BP72" s="263">
        <v>294</v>
      </c>
      <c r="BQ72" s="263">
        <v>16215</v>
      </c>
      <c r="BR72" s="263">
        <v>2900</v>
      </c>
      <c r="BS72" s="263">
        <v>20043</v>
      </c>
      <c r="BT72" s="263">
        <v>2070</v>
      </c>
      <c r="BU72" s="263">
        <v>1968</v>
      </c>
      <c r="BV72" s="263">
        <v>212</v>
      </c>
      <c r="BW72" s="263">
        <v>23</v>
      </c>
      <c r="BX72" s="263">
        <v>1201</v>
      </c>
      <c r="BY72" s="263">
        <v>1463</v>
      </c>
      <c r="BZ72" s="263">
        <v>320</v>
      </c>
      <c r="CA72" s="263">
        <v>81</v>
      </c>
      <c r="CB72" s="263">
        <v>21</v>
      </c>
      <c r="CC72" s="263">
        <v>304</v>
      </c>
      <c r="CD72" s="263">
        <v>1281</v>
      </c>
      <c r="CE72" s="263">
        <v>59</v>
      </c>
      <c r="CF72" s="263">
        <v>3744</v>
      </c>
      <c r="CG72" s="263">
        <v>95</v>
      </c>
      <c r="CH72" s="263">
        <v>210</v>
      </c>
      <c r="CI72" s="263">
        <v>43</v>
      </c>
      <c r="CJ72" s="263">
        <v>235</v>
      </c>
      <c r="CK72" s="263">
        <v>9438</v>
      </c>
      <c r="CL72" s="263">
        <v>14135</v>
      </c>
      <c r="CM72" s="263">
        <v>2570</v>
      </c>
      <c r="CN72" s="263">
        <v>10539</v>
      </c>
      <c r="CO72" s="263">
        <v>167</v>
      </c>
      <c r="CP72" s="263">
        <v>2599</v>
      </c>
      <c r="CQ72" s="263">
        <v>3972</v>
      </c>
      <c r="CR72" s="263">
        <v>866</v>
      </c>
      <c r="CS72" s="263">
        <v>302</v>
      </c>
      <c r="CT72" s="263">
        <v>47</v>
      </c>
      <c r="CU72" s="263">
        <v>611</v>
      </c>
      <c r="CV72" s="263">
        <v>2232</v>
      </c>
      <c r="CW72" s="263">
        <v>4321</v>
      </c>
      <c r="CX72" s="263">
        <v>10198</v>
      </c>
      <c r="CY72" s="263">
        <v>5056</v>
      </c>
      <c r="CZ72" s="263">
        <v>3170</v>
      </c>
      <c r="DA72" s="263">
        <v>1939</v>
      </c>
      <c r="DB72" s="263">
        <v>0</v>
      </c>
      <c r="DC72" s="263">
        <v>1121</v>
      </c>
      <c r="DD72" s="264">
        <v>141357</v>
      </c>
      <c r="DE72" s="263">
        <v>98</v>
      </c>
      <c r="DF72" s="263">
        <v>90249</v>
      </c>
      <c r="DG72" s="263">
        <v>-9633</v>
      </c>
      <c r="DH72" s="263">
        <v>5867</v>
      </c>
      <c r="DI72" s="263">
        <v>0</v>
      </c>
      <c r="DJ72" s="263">
        <v>0</v>
      </c>
      <c r="DK72" s="263">
        <v>0</v>
      </c>
      <c r="DL72" s="263">
        <v>0</v>
      </c>
      <c r="DM72" s="262">
        <v>86581</v>
      </c>
      <c r="DN72" s="264">
        <v>227938</v>
      </c>
      <c r="DO72" s="263">
        <v>38</v>
      </c>
      <c r="DP72" s="263">
        <v>52</v>
      </c>
      <c r="DQ72" s="263">
        <v>90</v>
      </c>
      <c r="DR72" s="264">
        <v>86671</v>
      </c>
      <c r="DS72" s="264">
        <v>228028</v>
      </c>
      <c r="DT72" s="263">
        <v>0</v>
      </c>
      <c r="DU72" s="263">
        <v>-460</v>
      </c>
      <c r="DV72" s="263">
        <v>0</v>
      </c>
      <c r="DW72" s="263">
        <v>-460</v>
      </c>
      <c r="DX72" s="264">
        <v>86211</v>
      </c>
      <c r="DY72" s="264">
        <v>227568</v>
      </c>
    </row>
    <row r="73" spans="1:129" s="265" customFormat="1" ht="9.5" x14ac:dyDescent="0.2">
      <c r="A73" s="250" t="s">
        <v>110</v>
      </c>
      <c r="B73" s="261" t="s">
        <v>832</v>
      </c>
      <c r="C73" s="261"/>
      <c r="D73" s="262">
        <v>0</v>
      </c>
      <c r="E73" s="263">
        <v>0</v>
      </c>
      <c r="F73" s="263">
        <v>691</v>
      </c>
      <c r="G73" s="263">
        <v>124</v>
      </c>
      <c r="H73" s="263">
        <v>0</v>
      </c>
      <c r="I73" s="263">
        <v>0</v>
      </c>
      <c r="J73" s="263">
        <v>35</v>
      </c>
      <c r="K73" s="263">
        <v>134</v>
      </c>
      <c r="L73" s="263">
        <v>633</v>
      </c>
      <c r="M73" s="263">
        <v>32</v>
      </c>
      <c r="N73" s="263">
        <v>5</v>
      </c>
      <c r="O73" s="263">
        <v>728</v>
      </c>
      <c r="P73" s="263">
        <v>27</v>
      </c>
      <c r="Q73" s="263">
        <v>65</v>
      </c>
      <c r="R73" s="263">
        <v>0</v>
      </c>
      <c r="S73" s="263">
        <v>5</v>
      </c>
      <c r="T73" s="263">
        <v>44</v>
      </c>
      <c r="U73" s="263">
        <v>7</v>
      </c>
      <c r="V73" s="263">
        <v>294</v>
      </c>
      <c r="W73" s="263">
        <v>33</v>
      </c>
      <c r="X73" s="263">
        <v>52</v>
      </c>
      <c r="Y73" s="263">
        <v>99</v>
      </c>
      <c r="Z73" s="263">
        <v>195</v>
      </c>
      <c r="AA73" s="263">
        <v>98</v>
      </c>
      <c r="AB73" s="263">
        <v>51</v>
      </c>
      <c r="AC73" s="263">
        <v>43</v>
      </c>
      <c r="AD73" s="263">
        <v>5</v>
      </c>
      <c r="AE73" s="263">
        <v>2</v>
      </c>
      <c r="AF73" s="263">
        <v>0</v>
      </c>
      <c r="AG73" s="263">
        <v>3</v>
      </c>
      <c r="AH73" s="263">
        <v>6</v>
      </c>
      <c r="AI73" s="263">
        <v>368</v>
      </c>
      <c r="AJ73" s="263">
        <v>1</v>
      </c>
      <c r="AK73" s="263">
        <v>144</v>
      </c>
      <c r="AL73" s="263">
        <v>57</v>
      </c>
      <c r="AM73" s="263">
        <v>1</v>
      </c>
      <c r="AN73" s="263">
        <v>1</v>
      </c>
      <c r="AO73" s="263">
        <v>0</v>
      </c>
      <c r="AP73" s="263">
        <v>0</v>
      </c>
      <c r="AQ73" s="263">
        <v>0</v>
      </c>
      <c r="AR73" s="263">
        <v>11</v>
      </c>
      <c r="AS73" s="263">
        <v>3</v>
      </c>
      <c r="AT73" s="263">
        <v>6</v>
      </c>
      <c r="AU73" s="263">
        <v>1</v>
      </c>
      <c r="AV73" s="263">
        <v>5</v>
      </c>
      <c r="AW73" s="263">
        <v>31</v>
      </c>
      <c r="AX73" s="263">
        <v>35</v>
      </c>
      <c r="AY73" s="263">
        <v>15</v>
      </c>
      <c r="AZ73" s="263">
        <v>0</v>
      </c>
      <c r="BA73" s="263">
        <v>0</v>
      </c>
      <c r="BB73" s="263">
        <v>2</v>
      </c>
      <c r="BC73" s="263">
        <v>4</v>
      </c>
      <c r="BD73" s="263">
        <v>0</v>
      </c>
      <c r="BE73" s="263">
        <v>2</v>
      </c>
      <c r="BF73" s="263">
        <v>6</v>
      </c>
      <c r="BG73" s="263">
        <v>32</v>
      </c>
      <c r="BH73" s="263">
        <v>89</v>
      </c>
      <c r="BI73" s="263">
        <v>1</v>
      </c>
      <c r="BJ73" s="263">
        <v>0</v>
      </c>
      <c r="BK73" s="263">
        <v>254</v>
      </c>
      <c r="BL73" s="263">
        <v>2</v>
      </c>
      <c r="BM73" s="263">
        <v>2054</v>
      </c>
      <c r="BN73" s="263">
        <v>1223</v>
      </c>
      <c r="BO73" s="263">
        <v>19484</v>
      </c>
      <c r="BP73" s="263">
        <v>95</v>
      </c>
      <c r="BQ73" s="263">
        <v>293</v>
      </c>
      <c r="BR73" s="263">
        <v>0</v>
      </c>
      <c r="BS73" s="263">
        <v>5697</v>
      </c>
      <c r="BT73" s="263">
        <v>2054</v>
      </c>
      <c r="BU73" s="263">
        <v>89</v>
      </c>
      <c r="BV73" s="263">
        <v>0</v>
      </c>
      <c r="BW73" s="263">
        <v>0</v>
      </c>
      <c r="BX73" s="263">
        <v>2383</v>
      </c>
      <c r="BY73" s="263">
        <v>1434</v>
      </c>
      <c r="BZ73" s="263">
        <v>371</v>
      </c>
      <c r="CA73" s="263">
        <v>135</v>
      </c>
      <c r="CB73" s="263">
        <v>53</v>
      </c>
      <c r="CC73" s="263">
        <v>174</v>
      </c>
      <c r="CD73" s="263">
        <v>1153</v>
      </c>
      <c r="CE73" s="263">
        <v>85</v>
      </c>
      <c r="CF73" s="263">
        <v>3677</v>
      </c>
      <c r="CG73" s="263">
        <v>959</v>
      </c>
      <c r="CH73" s="263">
        <v>67</v>
      </c>
      <c r="CI73" s="263">
        <v>44</v>
      </c>
      <c r="CJ73" s="263">
        <v>144</v>
      </c>
      <c r="CK73" s="263">
        <v>33397</v>
      </c>
      <c r="CL73" s="263">
        <v>6162</v>
      </c>
      <c r="CM73" s="263">
        <v>460</v>
      </c>
      <c r="CN73" s="263">
        <v>5549</v>
      </c>
      <c r="CO73" s="263">
        <v>427</v>
      </c>
      <c r="CP73" s="263">
        <v>1183</v>
      </c>
      <c r="CQ73" s="263">
        <v>1279</v>
      </c>
      <c r="CR73" s="263">
        <v>9</v>
      </c>
      <c r="CS73" s="263">
        <v>180</v>
      </c>
      <c r="CT73" s="263">
        <v>8</v>
      </c>
      <c r="CU73" s="263">
        <v>346</v>
      </c>
      <c r="CV73" s="263">
        <v>377</v>
      </c>
      <c r="CW73" s="263">
        <v>8082</v>
      </c>
      <c r="CX73" s="263">
        <v>9455</v>
      </c>
      <c r="CY73" s="263">
        <v>2448</v>
      </c>
      <c r="CZ73" s="263">
        <v>3538</v>
      </c>
      <c r="DA73" s="263">
        <v>3119</v>
      </c>
      <c r="DB73" s="263">
        <v>0</v>
      </c>
      <c r="DC73" s="263">
        <v>886</v>
      </c>
      <c r="DD73" s="264">
        <v>123055</v>
      </c>
      <c r="DE73" s="263">
        <v>0</v>
      </c>
      <c r="DF73" s="263">
        <v>14462</v>
      </c>
      <c r="DG73" s="263">
        <v>39923</v>
      </c>
      <c r="DH73" s="263">
        <v>8599</v>
      </c>
      <c r="DI73" s="263">
        <v>0</v>
      </c>
      <c r="DJ73" s="263">
        <v>0</v>
      </c>
      <c r="DK73" s="263">
        <v>0</v>
      </c>
      <c r="DL73" s="263">
        <v>0</v>
      </c>
      <c r="DM73" s="262">
        <v>62984</v>
      </c>
      <c r="DN73" s="264">
        <v>186039</v>
      </c>
      <c r="DO73" s="263">
        <v>0</v>
      </c>
      <c r="DP73" s="263">
        <v>0</v>
      </c>
      <c r="DQ73" s="263">
        <v>0</v>
      </c>
      <c r="DR73" s="264">
        <v>62984</v>
      </c>
      <c r="DS73" s="264">
        <v>186039</v>
      </c>
      <c r="DT73" s="263">
        <v>0</v>
      </c>
      <c r="DU73" s="263">
        <v>0</v>
      </c>
      <c r="DV73" s="263">
        <v>0</v>
      </c>
      <c r="DW73" s="263">
        <v>0</v>
      </c>
      <c r="DX73" s="264">
        <v>62984</v>
      </c>
      <c r="DY73" s="264">
        <v>186039</v>
      </c>
    </row>
    <row r="74" spans="1:129" s="265" customFormat="1" ht="9.5" x14ac:dyDescent="0.2">
      <c r="A74" s="250" t="s">
        <v>112</v>
      </c>
      <c r="B74" s="261" t="s">
        <v>833</v>
      </c>
      <c r="C74" s="261"/>
      <c r="D74" s="262">
        <v>37783</v>
      </c>
      <c r="E74" s="263">
        <v>9633</v>
      </c>
      <c r="F74" s="263">
        <v>16989</v>
      </c>
      <c r="G74" s="263">
        <v>5159</v>
      </c>
      <c r="H74" s="263">
        <v>1572</v>
      </c>
      <c r="I74" s="263">
        <v>17867</v>
      </c>
      <c r="J74" s="263">
        <v>1632</v>
      </c>
      <c r="K74" s="263">
        <v>893</v>
      </c>
      <c r="L74" s="263">
        <v>29390</v>
      </c>
      <c r="M74" s="263">
        <v>73359</v>
      </c>
      <c r="N74" s="263">
        <v>4249</v>
      </c>
      <c r="O74" s="263">
        <v>51089</v>
      </c>
      <c r="P74" s="263">
        <v>6128</v>
      </c>
      <c r="Q74" s="263">
        <v>9320</v>
      </c>
      <c r="R74" s="263">
        <v>201</v>
      </c>
      <c r="S74" s="263">
        <v>2732</v>
      </c>
      <c r="T74" s="263">
        <v>9458</v>
      </c>
      <c r="U74" s="263">
        <v>3475</v>
      </c>
      <c r="V74" s="263">
        <v>29052</v>
      </c>
      <c r="W74" s="263">
        <v>5634</v>
      </c>
      <c r="X74" s="263">
        <v>8107</v>
      </c>
      <c r="Y74" s="263">
        <v>1169</v>
      </c>
      <c r="Z74" s="263">
        <v>690</v>
      </c>
      <c r="AA74" s="263">
        <v>730</v>
      </c>
      <c r="AB74" s="263">
        <v>2309</v>
      </c>
      <c r="AC74" s="263">
        <v>1673</v>
      </c>
      <c r="AD74" s="263">
        <v>7575</v>
      </c>
      <c r="AE74" s="263">
        <v>4749</v>
      </c>
      <c r="AF74" s="263">
        <v>617</v>
      </c>
      <c r="AG74" s="263">
        <v>448</v>
      </c>
      <c r="AH74" s="263">
        <v>289</v>
      </c>
      <c r="AI74" s="263">
        <v>4566</v>
      </c>
      <c r="AJ74" s="263">
        <v>95</v>
      </c>
      <c r="AK74" s="263">
        <v>933</v>
      </c>
      <c r="AL74" s="263">
        <v>5642</v>
      </c>
      <c r="AM74" s="263">
        <v>1421</v>
      </c>
      <c r="AN74" s="263">
        <v>645</v>
      </c>
      <c r="AO74" s="263">
        <v>2367</v>
      </c>
      <c r="AP74" s="263">
        <v>406</v>
      </c>
      <c r="AQ74" s="263">
        <v>955</v>
      </c>
      <c r="AR74" s="263">
        <v>7799</v>
      </c>
      <c r="AS74" s="263">
        <v>3786</v>
      </c>
      <c r="AT74" s="263">
        <v>1530</v>
      </c>
      <c r="AU74" s="263">
        <v>3660</v>
      </c>
      <c r="AV74" s="263">
        <v>374</v>
      </c>
      <c r="AW74" s="263">
        <v>2260</v>
      </c>
      <c r="AX74" s="263">
        <v>3411</v>
      </c>
      <c r="AY74" s="263">
        <v>5035</v>
      </c>
      <c r="AZ74" s="263">
        <v>175</v>
      </c>
      <c r="BA74" s="263">
        <v>81</v>
      </c>
      <c r="BB74" s="263">
        <v>104</v>
      </c>
      <c r="BC74" s="263">
        <v>4792</v>
      </c>
      <c r="BD74" s="263">
        <v>88</v>
      </c>
      <c r="BE74" s="263">
        <v>593</v>
      </c>
      <c r="BF74" s="263">
        <v>9912</v>
      </c>
      <c r="BG74" s="263">
        <v>3238</v>
      </c>
      <c r="BH74" s="263">
        <v>1028</v>
      </c>
      <c r="BI74" s="263">
        <v>2971</v>
      </c>
      <c r="BJ74" s="263">
        <v>227</v>
      </c>
      <c r="BK74" s="263">
        <v>79682</v>
      </c>
      <c r="BL74" s="263">
        <v>26346</v>
      </c>
      <c r="BM74" s="263">
        <v>48485</v>
      </c>
      <c r="BN74" s="263">
        <v>13905</v>
      </c>
      <c r="BO74" s="263">
        <v>6614</v>
      </c>
      <c r="BP74" s="263">
        <v>1445</v>
      </c>
      <c r="BQ74" s="263">
        <v>5214</v>
      </c>
      <c r="BR74" s="263">
        <v>4127</v>
      </c>
      <c r="BS74" s="263">
        <v>86807</v>
      </c>
      <c r="BT74" s="263">
        <v>6891</v>
      </c>
      <c r="BU74" s="263">
        <v>2390</v>
      </c>
      <c r="BV74" s="263">
        <v>2063</v>
      </c>
      <c r="BW74" s="263">
        <v>2049</v>
      </c>
      <c r="BX74" s="263">
        <v>546</v>
      </c>
      <c r="BY74" s="263">
        <v>10351</v>
      </c>
      <c r="BZ74" s="263">
        <v>3396</v>
      </c>
      <c r="CA74" s="263">
        <v>2410</v>
      </c>
      <c r="CB74" s="263">
        <v>162</v>
      </c>
      <c r="CC74" s="263">
        <v>1226</v>
      </c>
      <c r="CD74" s="263">
        <v>3279</v>
      </c>
      <c r="CE74" s="263">
        <v>567</v>
      </c>
      <c r="CF74" s="263">
        <v>3657</v>
      </c>
      <c r="CG74" s="263">
        <v>714</v>
      </c>
      <c r="CH74" s="263">
        <v>5964</v>
      </c>
      <c r="CI74" s="263">
        <v>124</v>
      </c>
      <c r="CJ74" s="263">
        <v>8858</v>
      </c>
      <c r="CK74" s="263">
        <v>34784</v>
      </c>
      <c r="CL74" s="263">
        <v>13412</v>
      </c>
      <c r="CM74" s="263">
        <v>5324</v>
      </c>
      <c r="CN74" s="263">
        <v>119441</v>
      </c>
      <c r="CO74" s="263">
        <v>1359</v>
      </c>
      <c r="CP74" s="263">
        <v>11989</v>
      </c>
      <c r="CQ74" s="263">
        <v>7878</v>
      </c>
      <c r="CR74" s="263">
        <v>12234</v>
      </c>
      <c r="CS74" s="263">
        <v>4564</v>
      </c>
      <c r="CT74" s="263">
        <v>849</v>
      </c>
      <c r="CU74" s="263">
        <v>36987</v>
      </c>
      <c r="CV74" s="263">
        <v>20018</v>
      </c>
      <c r="CW74" s="263">
        <v>19114</v>
      </c>
      <c r="CX74" s="263">
        <v>80996</v>
      </c>
      <c r="CY74" s="263">
        <v>7802</v>
      </c>
      <c r="CZ74" s="263">
        <v>10041</v>
      </c>
      <c r="DA74" s="263">
        <v>8827</v>
      </c>
      <c r="DB74" s="263">
        <v>10224</v>
      </c>
      <c r="DC74" s="263">
        <v>2940</v>
      </c>
      <c r="DD74" s="264">
        <v>1148120</v>
      </c>
      <c r="DE74" s="263">
        <v>55334</v>
      </c>
      <c r="DF74" s="263">
        <v>2347459</v>
      </c>
      <c r="DG74" s="263">
        <v>446</v>
      </c>
      <c r="DH74" s="263">
        <v>0</v>
      </c>
      <c r="DI74" s="263">
        <v>27078</v>
      </c>
      <c r="DJ74" s="263">
        <v>149917</v>
      </c>
      <c r="DK74" s="263">
        <v>13182</v>
      </c>
      <c r="DL74" s="263">
        <v>0</v>
      </c>
      <c r="DM74" s="262">
        <v>2593416</v>
      </c>
      <c r="DN74" s="264">
        <v>3741536</v>
      </c>
      <c r="DO74" s="263">
        <v>29249</v>
      </c>
      <c r="DP74" s="263">
        <v>906295</v>
      </c>
      <c r="DQ74" s="263">
        <v>935544</v>
      </c>
      <c r="DR74" s="264">
        <v>3528960</v>
      </c>
      <c r="DS74" s="264">
        <v>4677080</v>
      </c>
      <c r="DT74" s="263">
        <v>-8759</v>
      </c>
      <c r="DU74" s="263">
        <v>-946326</v>
      </c>
      <c r="DV74" s="263">
        <v>0</v>
      </c>
      <c r="DW74" s="263">
        <v>-955085</v>
      </c>
      <c r="DX74" s="264">
        <v>2573875</v>
      </c>
      <c r="DY74" s="264">
        <v>3721995</v>
      </c>
    </row>
    <row r="75" spans="1:129" s="265" customFormat="1" ht="9.5" x14ac:dyDescent="0.2">
      <c r="A75" s="250" t="s">
        <v>114</v>
      </c>
      <c r="B75" s="261" t="s">
        <v>834</v>
      </c>
      <c r="C75" s="261"/>
      <c r="D75" s="262">
        <v>2933</v>
      </c>
      <c r="E75" s="263">
        <v>934</v>
      </c>
      <c r="F75" s="263">
        <v>3131</v>
      </c>
      <c r="G75" s="263">
        <v>603</v>
      </c>
      <c r="H75" s="263">
        <v>548</v>
      </c>
      <c r="I75" s="263">
        <v>2108</v>
      </c>
      <c r="J75" s="263">
        <v>1564</v>
      </c>
      <c r="K75" s="263">
        <v>1109</v>
      </c>
      <c r="L75" s="263">
        <v>1937</v>
      </c>
      <c r="M75" s="263">
        <v>1440</v>
      </c>
      <c r="N75" s="263">
        <v>146</v>
      </c>
      <c r="O75" s="263">
        <v>2615</v>
      </c>
      <c r="P75" s="263">
        <v>930</v>
      </c>
      <c r="Q75" s="263">
        <v>357</v>
      </c>
      <c r="R75" s="263">
        <v>35</v>
      </c>
      <c r="S75" s="263">
        <v>400</v>
      </c>
      <c r="T75" s="263">
        <v>870</v>
      </c>
      <c r="U75" s="263">
        <v>511</v>
      </c>
      <c r="V75" s="263">
        <v>2604</v>
      </c>
      <c r="W75" s="263">
        <v>412</v>
      </c>
      <c r="X75" s="263">
        <v>765</v>
      </c>
      <c r="Y75" s="263">
        <v>191</v>
      </c>
      <c r="Z75" s="263">
        <v>137</v>
      </c>
      <c r="AA75" s="263">
        <v>220</v>
      </c>
      <c r="AB75" s="263">
        <v>276</v>
      </c>
      <c r="AC75" s="263">
        <v>557</v>
      </c>
      <c r="AD75" s="263">
        <v>3263</v>
      </c>
      <c r="AE75" s="263">
        <v>157</v>
      </c>
      <c r="AF75" s="263">
        <v>40</v>
      </c>
      <c r="AG75" s="263">
        <v>21</v>
      </c>
      <c r="AH75" s="263">
        <v>50</v>
      </c>
      <c r="AI75" s="263">
        <v>1217</v>
      </c>
      <c r="AJ75" s="263">
        <v>23</v>
      </c>
      <c r="AK75" s="263">
        <v>162</v>
      </c>
      <c r="AL75" s="263">
        <v>988</v>
      </c>
      <c r="AM75" s="263">
        <v>584</v>
      </c>
      <c r="AN75" s="263">
        <v>148</v>
      </c>
      <c r="AO75" s="263">
        <v>105</v>
      </c>
      <c r="AP75" s="263">
        <v>100</v>
      </c>
      <c r="AQ75" s="263">
        <v>80</v>
      </c>
      <c r="AR75" s="263">
        <v>1340</v>
      </c>
      <c r="AS75" s="263">
        <v>543</v>
      </c>
      <c r="AT75" s="263">
        <v>177</v>
      </c>
      <c r="AU75" s="263">
        <v>420</v>
      </c>
      <c r="AV75" s="263">
        <v>84</v>
      </c>
      <c r="AW75" s="263">
        <v>317</v>
      </c>
      <c r="AX75" s="263">
        <v>379</v>
      </c>
      <c r="AY75" s="263">
        <v>416</v>
      </c>
      <c r="AZ75" s="263">
        <v>13</v>
      </c>
      <c r="BA75" s="263">
        <v>10</v>
      </c>
      <c r="BB75" s="263">
        <v>12</v>
      </c>
      <c r="BC75" s="263">
        <v>325</v>
      </c>
      <c r="BD75" s="263">
        <v>17</v>
      </c>
      <c r="BE75" s="263">
        <v>79</v>
      </c>
      <c r="BF75" s="263">
        <v>634</v>
      </c>
      <c r="BG75" s="263">
        <v>511</v>
      </c>
      <c r="BH75" s="263">
        <v>89</v>
      </c>
      <c r="BI75" s="263">
        <v>709</v>
      </c>
      <c r="BJ75" s="263">
        <v>62</v>
      </c>
      <c r="BK75" s="263">
        <v>10392</v>
      </c>
      <c r="BL75" s="263">
        <v>1998</v>
      </c>
      <c r="BM75" s="263">
        <v>17575</v>
      </c>
      <c r="BN75" s="263">
        <v>4562</v>
      </c>
      <c r="BO75" s="263">
        <v>16535</v>
      </c>
      <c r="BP75" s="263">
        <v>546</v>
      </c>
      <c r="BQ75" s="263">
        <v>748</v>
      </c>
      <c r="BR75" s="263">
        <v>1241</v>
      </c>
      <c r="BS75" s="263">
        <v>54227</v>
      </c>
      <c r="BT75" s="263">
        <v>43722</v>
      </c>
      <c r="BU75" s="263">
        <v>26338</v>
      </c>
      <c r="BV75" s="263">
        <v>29377</v>
      </c>
      <c r="BW75" s="263">
        <v>143095</v>
      </c>
      <c r="BX75" s="263">
        <v>5523</v>
      </c>
      <c r="BY75" s="263">
        <v>7326</v>
      </c>
      <c r="BZ75" s="263">
        <v>5080</v>
      </c>
      <c r="CA75" s="263">
        <v>3102</v>
      </c>
      <c r="CB75" s="263">
        <v>248</v>
      </c>
      <c r="CC75" s="263">
        <v>608</v>
      </c>
      <c r="CD75" s="263">
        <v>2082</v>
      </c>
      <c r="CE75" s="263">
        <v>121</v>
      </c>
      <c r="CF75" s="263">
        <v>4029</v>
      </c>
      <c r="CG75" s="263">
        <v>361</v>
      </c>
      <c r="CH75" s="263">
        <v>896</v>
      </c>
      <c r="CI75" s="263">
        <v>56</v>
      </c>
      <c r="CJ75" s="263">
        <v>565</v>
      </c>
      <c r="CK75" s="263">
        <v>114377</v>
      </c>
      <c r="CL75" s="263">
        <v>688</v>
      </c>
      <c r="CM75" s="263">
        <v>414</v>
      </c>
      <c r="CN75" s="263">
        <v>12043</v>
      </c>
      <c r="CO75" s="263">
        <v>615</v>
      </c>
      <c r="CP75" s="263">
        <v>1085</v>
      </c>
      <c r="CQ75" s="263">
        <v>2182</v>
      </c>
      <c r="CR75" s="263">
        <v>12381</v>
      </c>
      <c r="CS75" s="263">
        <v>14827</v>
      </c>
      <c r="CT75" s="263">
        <v>319</v>
      </c>
      <c r="CU75" s="263">
        <v>3823</v>
      </c>
      <c r="CV75" s="263">
        <v>4055</v>
      </c>
      <c r="CW75" s="263">
        <v>3241</v>
      </c>
      <c r="CX75" s="263">
        <v>3396</v>
      </c>
      <c r="CY75" s="263">
        <v>592</v>
      </c>
      <c r="CZ75" s="263">
        <v>2766</v>
      </c>
      <c r="DA75" s="263">
        <v>1006</v>
      </c>
      <c r="DB75" s="263">
        <v>0</v>
      </c>
      <c r="DC75" s="263">
        <v>1078</v>
      </c>
      <c r="DD75" s="264">
        <v>599649</v>
      </c>
      <c r="DE75" s="263">
        <v>6</v>
      </c>
      <c r="DF75" s="263">
        <v>565729</v>
      </c>
      <c r="DG75" s="263">
        <v>0</v>
      </c>
      <c r="DH75" s="263">
        <v>0</v>
      </c>
      <c r="DI75" s="263">
        <v>0</v>
      </c>
      <c r="DJ75" s="263">
        <v>0</v>
      </c>
      <c r="DK75" s="263">
        <v>0</v>
      </c>
      <c r="DL75" s="263">
        <v>0</v>
      </c>
      <c r="DM75" s="262">
        <v>565735</v>
      </c>
      <c r="DN75" s="264">
        <v>1165384</v>
      </c>
      <c r="DO75" s="263">
        <v>4614</v>
      </c>
      <c r="DP75" s="263">
        <v>7552</v>
      </c>
      <c r="DQ75" s="263">
        <v>12166</v>
      </c>
      <c r="DR75" s="264">
        <v>577901</v>
      </c>
      <c r="DS75" s="264">
        <v>1177550</v>
      </c>
      <c r="DT75" s="263">
        <v>-10597</v>
      </c>
      <c r="DU75" s="263">
        <v>-203788</v>
      </c>
      <c r="DV75" s="263">
        <v>0</v>
      </c>
      <c r="DW75" s="263">
        <v>-214385</v>
      </c>
      <c r="DX75" s="264">
        <v>363516</v>
      </c>
      <c r="DY75" s="264">
        <v>963165</v>
      </c>
    </row>
    <row r="76" spans="1:129" s="265" customFormat="1" ht="9.5" x14ac:dyDescent="0.2">
      <c r="A76" s="250" t="s">
        <v>116</v>
      </c>
      <c r="B76" s="261" t="s">
        <v>131</v>
      </c>
      <c r="C76" s="261"/>
      <c r="D76" s="262">
        <v>72</v>
      </c>
      <c r="E76" s="263">
        <v>152</v>
      </c>
      <c r="F76" s="263">
        <v>20</v>
      </c>
      <c r="G76" s="263">
        <v>1360</v>
      </c>
      <c r="H76" s="263">
        <v>65</v>
      </c>
      <c r="I76" s="263">
        <v>149</v>
      </c>
      <c r="J76" s="263">
        <v>241</v>
      </c>
      <c r="K76" s="263">
        <v>1005</v>
      </c>
      <c r="L76" s="263">
        <v>1454</v>
      </c>
      <c r="M76" s="263">
        <v>963</v>
      </c>
      <c r="N76" s="263">
        <v>132</v>
      </c>
      <c r="O76" s="263">
        <v>2107</v>
      </c>
      <c r="P76" s="263">
        <v>388</v>
      </c>
      <c r="Q76" s="263">
        <v>96</v>
      </c>
      <c r="R76" s="263">
        <v>6</v>
      </c>
      <c r="S76" s="263">
        <v>110</v>
      </c>
      <c r="T76" s="263">
        <v>183</v>
      </c>
      <c r="U76" s="263">
        <v>238</v>
      </c>
      <c r="V76" s="263">
        <v>969</v>
      </c>
      <c r="W76" s="263">
        <v>113</v>
      </c>
      <c r="X76" s="263">
        <v>512</v>
      </c>
      <c r="Y76" s="263">
        <v>39</v>
      </c>
      <c r="Z76" s="263">
        <v>72</v>
      </c>
      <c r="AA76" s="263">
        <v>123</v>
      </c>
      <c r="AB76" s="263">
        <v>172</v>
      </c>
      <c r="AC76" s="263">
        <v>135</v>
      </c>
      <c r="AD76" s="263">
        <v>392</v>
      </c>
      <c r="AE76" s="263">
        <v>161</v>
      </c>
      <c r="AF76" s="263">
        <v>23</v>
      </c>
      <c r="AG76" s="263">
        <v>13</v>
      </c>
      <c r="AH76" s="263">
        <v>15</v>
      </c>
      <c r="AI76" s="263">
        <v>668</v>
      </c>
      <c r="AJ76" s="263">
        <v>8</v>
      </c>
      <c r="AK76" s="263">
        <v>48</v>
      </c>
      <c r="AL76" s="263">
        <v>253</v>
      </c>
      <c r="AM76" s="263">
        <v>214</v>
      </c>
      <c r="AN76" s="263">
        <v>96</v>
      </c>
      <c r="AO76" s="263">
        <v>31</v>
      </c>
      <c r="AP76" s="263">
        <v>19</v>
      </c>
      <c r="AQ76" s="263">
        <v>32</v>
      </c>
      <c r="AR76" s="263">
        <v>800</v>
      </c>
      <c r="AS76" s="263">
        <v>156</v>
      </c>
      <c r="AT76" s="263">
        <v>90</v>
      </c>
      <c r="AU76" s="263">
        <v>238</v>
      </c>
      <c r="AV76" s="263">
        <v>15</v>
      </c>
      <c r="AW76" s="263">
        <v>80</v>
      </c>
      <c r="AX76" s="263">
        <v>127</v>
      </c>
      <c r="AY76" s="263">
        <v>222</v>
      </c>
      <c r="AZ76" s="263">
        <v>11</v>
      </c>
      <c r="BA76" s="263">
        <v>10</v>
      </c>
      <c r="BB76" s="263">
        <v>6</v>
      </c>
      <c r="BC76" s="263">
        <v>313</v>
      </c>
      <c r="BD76" s="263">
        <v>8</v>
      </c>
      <c r="BE76" s="263">
        <v>18</v>
      </c>
      <c r="BF76" s="263">
        <v>95</v>
      </c>
      <c r="BG76" s="263">
        <v>82</v>
      </c>
      <c r="BH76" s="263">
        <v>35</v>
      </c>
      <c r="BI76" s="263">
        <v>80</v>
      </c>
      <c r="BJ76" s="263">
        <v>8</v>
      </c>
      <c r="BK76" s="263">
        <v>6070</v>
      </c>
      <c r="BL76" s="263">
        <v>733</v>
      </c>
      <c r="BM76" s="263">
        <v>1646</v>
      </c>
      <c r="BN76" s="263">
        <v>614</v>
      </c>
      <c r="BO76" s="263">
        <v>6050</v>
      </c>
      <c r="BP76" s="263">
        <v>843</v>
      </c>
      <c r="BQ76" s="263">
        <v>343</v>
      </c>
      <c r="BR76" s="263">
        <v>405</v>
      </c>
      <c r="BS76" s="263">
        <v>141039</v>
      </c>
      <c r="BT76" s="263">
        <v>19263</v>
      </c>
      <c r="BU76" s="263">
        <v>24850</v>
      </c>
      <c r="BV76" s="263">
        <v>40434</v>
      </c>
      <c r="BW76" s="263">
        <v>4952</v>
      </c>
      <c r="BX76" s="263">
        <v>286</v>
      </c>
      <c r="BY76" s="263">
        <v>8606</v>
      </c>
      <c r="BZ76" s="263">
        <v>16201</v>
      </c>
      <c r="CA76" s="263">
        <v>1628</v>
      </c>
      <c r="CB76" s="263">
        <v>1789</v>
      </c>
      <c r="CC76" s="263">
        <v>10765</v>
      </c>
      <c r="CD76" s="263">
        <v>7482</v>
      </c>
      <c r="CE76" s="263">
        <v>1119</v>
      </c>
      <c r="CF76" s="263">
        <v>6488</v>
      </c>
      <c r="CG76" s="263">
        <v>1013</v>
      </c>
      <c r="CH76" s="263">
        <v>12119</v>
      </c>
      <c r="CI76" s="263">
        <v>1852</v>
      </c>
      <c r="CJ76" s="263">
        <v>3286</v>
      </c>
      <c r="CK76" s="263">
        <v>7515</v>
      </c>
      <c r="CL76" s="263">
        <v>1896</v>
      </c>
      <c r="CM76" s="263">
        <v>1689</v>
      </c>
      <c r="CN76" s="263">
        <v>45534</v>
      </c>
      <c r="CO76" s="263">
        <v>330</v>
      </c>
      <c r="CP76" s="263">
        <v>1638</v>
      </c>
      <c r="CQ76" s="263">
        <v>3190</v>
      </c>
      <c r="CR76" s="263">
        <v>5128</v>
      </c>
      <c r="CS76" s="263">
        <v>4990</v>
      </c>
      <c r="CT76" s="263">
        <v>92</v>
      </c>
      <c r="CU76" s="263">
        <v>1682</v>
      </c>
      <c r="CV76" s="263">
        <v>14942</v>
      </c>
      <c r="CW76" s="263">
        <v>3619</v>
      </c>
      <c r="CX76" s="263">
        <v>8851</v>
      </c>
      <c r="CY76" s="263">
        <v>7234</v>
      </c>
      <c r="CZ76" s="263">
        <v>3192</v>
      </c>
      <c r="DA76" s="263">
        <v>7095</v>
      </c>
      <c r="DB76" s="263">
        <v>0</v>
      </c>
      <c r="DC76" s="263">
        <v>7705</v>
      </c>
      <c r="DD76" s="264">
        <v>461441</v>
      </c>
      <c r="DE76" s="263">
        <v>0</v>
      </c>
      <c r="DF76" s="263">
        <v>16514</v>
      </c>
      <c r="DG76" s="263">
        <v>0</v>
      </c>
      <c r="DH76" s="263">
        <v>0</v>
      </c>
      <c r="DI76" s="263">
        <v>0</v>
      </c>
      <c r="DJ76" s="263">
        <v>0</v>
      </c>
      <c r="DK76" s="263">
        <v>0</v>
      </c>
      <c r="DL76" s="263">
        <v>0</v>
      </c>
      <c r="DM76" s="262">
        <v>16514</v>
      </c>
      <c r="DN76" s="264">
        <v>477955</v>
      </c>
      <c r="DO76" s="263">
        <v>2</v>
      </c>
      <c r="DP76" s="263">
        <v>26006</v>
      </c>
      <c r="DQ76" s="263">
        <v>26008</v>
      </c>
      <c r="DR76" s="264">
        <v>42522</v>
      </c>
      <c r="DS76" s="264">
        <v>503963</v>
      </c>
      <c r="DT76" s="263">
        <v>0</v>
      </c>
      <c r="DU76" s="263">
        <v>-46286</v>
      </c>
      <c r="DV76" s="263">
        <v>0</v>
      </c>
      <c r="DW76" s="263">
        <v>-46286</v>
      </c>
      <c r="DX76" s="264">
        <v>-3764</v>
      </c>
      <c r="DY76" s="264">
        <v>457677</v>
      </c>
    </row>
    <row r="77" spans="1:129" s="265" customFormat="1" ht="9.5" x14ac:dyDescent="0.2">
      <c r="A77" s="266" t="s">
        <v>118</v>
      </c>
      <c r="B77" s="267" t="s">
        <v>835</v>
      </c>
      <c r="C77" s="267"/>
      <c r="D77" s="268">
        <v>0</v>
      </c>
      <c r="E77" s="269">
        <v>0</v>
      </c>
      <c r="F77" s="269">
        <v>0</v>
      </c>
      <c r="G77" s="269">
        <v>0</v>
      </c>
      <c r="H77" s="269">
        <v>0</v>
      </c>
      <c r="I77" s="269">
        <v>0</v>
      </c>
      <c r="J77" s="269">
        <v>0</v>
      </c>
      <c r="K77" s="269">
        <v>0</v>
      </c>
      <c r="L77" s="269">
        <v>0</v>
      </c>
      <c r="M77" s="269">
        <v>0</v>
      </c>
      <c r="N77" s="269">
        <v>0</v>
      </c>
      <c r="O77" s="269">
        <v>0</v>
      </c>
      <c r="P77" s="269">
        <v>0</v>
      </c>
      <c r="Q77" s="269">
        <v>0</v>
      </c>
      <c r="R77" s="269">
        <v>0</v>
      </c>
      <c r="S77" s="269">
        <v>0</v>
      </c>
      <c r="T77" s="269">
        <v>0</v>
      </c>
      <c r="U77" s="269">
        <v>0</v>
      </c>
      <c r="V77" s="269">
        <v>0</v>
      </c>
      <c r="W77" s="269">
        <v>0</v>
      </c>
      <c r="X77" s="269">
        <v>0</v>
      </c>
      <c r="Y77" s="269">
        <v>0</v>
      </c>
      <c r="Z77" s="269">
        <v>0</v>
      </c>
      <c r="AA77" s="269">
        <v>0</v>
      </c>
      <c r="AB77" s="269">
        <v>0</v>
      </c>
      <c r="AC77" s="269">
        <v>0</v>
      </c>
      <c r="AD77" s="269">
        <v>0</v>
      </c>
      <c r="AE77" s="269">
        <v>0</v>
      </c>
      <c r="AF77" s="269">
        <v>0</v>
      </c>
      <c r="AG77" s="269">
        <v>0</v>
      </c>
      <c r="AH77" s="269">
        <v>0</v>
      </c>
      <c r="AI77" s="269">
        <v>0</v>
      </c>
      <c r="AJ77" s="269">
        <v>0</v>
      </c>
      <c r="AK77" s="269">
        <v>0</v>
      </c>
      <c r="AL77" s="269">
        <v>0</v>
      </c>
      <c r="AM77" s="269">
        <v>0</v>
      </c>
      <c r="AN77" s="269">
        <v>0</v>
      </c>
      <c r="AO77" s="269">
        <v>0</v>
      </c>
      <c r="AP77" s="269">
        <v>0</v>
      </c>
      <c r="AQ77" s="269">
        <v>0</v>
      </c>
      <c r="AR77" s="269">
        <v>0</v>
      </c>
      <c r="AS77" s="269">
        <v>0</v>
      </c>
      <c r="AT77" s="269">
        <v>0</v>
      </c>
      <c r="AU77" s="269">
        <v>0</v>
      </c>
      <c r="AV77" s="269">
        <v>0</v>
      </c>
      <c r="AW77" s="269">
        <v>0</v>
      </c>
      <c r="AX77" s="269">
        <v>0</v>
      </c>
      <c r="AY77" s="269">
        <v>0</v>
      </c>
      <c r="AZ77" s="269">
        <v>0</v>
      </c>
      <c r="BA77" s="269">
        <v>0</v>
      </c>
      <c r="BB77" s="269">
        <v>0</v>
      </c>
      <c r="BC77" s="269">
        <v>0</v>
      </c>
      <c r="BD77" s="269">
        <v>0</v>
      </c>
      <c r="BE77" s="269">
        <v>0</v>
      </c>
      <c r="BF77" s="269">
        <v>0</v>
      </c>
      <c r="BG77" s="269">
        <v>0</v>
      </c>
      <c r="BH77" s="269">
        <v>0</v>
      </c>
      <c r="BI77" s="269">
        <v>0</v>
      </c>
      <c r="BJ77" s="269">
        <v>0</v>
      </c>
      <c r="BK77" s="269">
        <v>0</v>
      </c>
      <c r="BL77" s="269">
        <v>0</v>
      </c>
      <c r="BM77" s="269">
        <v>0</v>
      </c>
      <c r="BN77" s="269">
        <v>0</v>
      </c>
      <c r="BO77" s="269">
        <v>0</v>
      </c>
      <c r="BP77" s="269">
        <v>0</v>
      </c>
      <c r="BQ77" s="269">
        <v>0</v>
      </c>
      <c r="BR77" s="269">
        <v>0</v>
      </c>
      <c r="BS77" s="269">
        <v>0</v>
      </c>
      <c r="BT77" s="269">
        <v>0</v>
      </c>
      <c r="BU77" s="269">
        <v>0</v>
      </c>
      <c r="BV77" s="269">
        <v>0</v>
      </c>
      <c r="BW77" s="269">
        <v>0</v>
      </c>
      <c r="BX77" s="269">
        <v>0</v>
      </c>
      <c r="BY77" s="269">
        <v>0</v>
      </c>
      <c r="BZ77" s="269">
        <v>0</v>
      </c>
      <c r="CA77" s="269">
        <v>0</v>
      </c>
      <c r="CB77" s="269">
        <v>0</v>
      </c>
      <c r="CC77" s="269">
        <v>0</v>
      </c>
      <c r="CD77" s="269">
        <v>0</v>
      </c>
      <c r="CE77" s="269">
        <v>0</v>
      </c>
      <c r="CF77" s="269">
        <v>0</v>
      </c>
      <c r="CG77" s="269">
        <v>0</v>
      </c>
      <c r="CH77" s="269">
        <v>0</v>
      </c>
      <c r="CI77" s="269">
        <v>0</v>
      </c>
      <c r="CJ77" s="269">
        <v>0</v>
      </c>
      <c r="CK77" s="269">
        <v>0</v>
      </c>
      <c r="CL77" s="269">
        <v>0</v>
      </c>
      <c r="CM77" s="269">
        <v>0</v>
      </c>
      <c r="CN77" s="269">
        <v>0</v>
      </c>
      <c r="CO77" s="269">
        <v>0</v>
      </c>
      <c r="CP77" s="269">
        <v>0</v>
      </c>
      <c r="CQ77" s="269">
        <v>0</v>
      </c>
      <c r="CR77" s="269">
        <v>0</v>
      </c>
      <c r="CS77" s="269">
        <v>0</v>
      </c>
      <c r="CT77" s="269">
        <v>0</v>
      </c>
      <c r="CU77" s="269">
        <v>0</v>
      </c>
      <c r="CV77" s="269">
        <v>0</v>
      </c>
      <c r="CW77" s="269">
        <v>0</v>
      </c>
      <c r="CX77" s="269">
        <v>0</v>
      </c>
      <c r="CY77" s="269">
        <v>0</v>
      </c>
      <c r="CZ77" s="269">
        <v>0</v>
      </c>
      <c r="DA77" s="269">
        <v>0</v>
      </c>
      <c r="DB77" s="269">
        <v>0</v>
      </c>
      <c r="DC77" s="269">
        <v>0</v>
      </c>
      <c r="DD77" s="270">
        <v>0</v>
      </c>
      <c r="DE77" s="269">
        <v>0</v>
      </c>
      <c r="DF77" s="269">
        <v>504930</v>
      </c>
      <c r="DG77" s="269">
        <v>900</v>
      </c>
      <c r="DH77" s="269">
        <v>0</v>
      </c>
      <c r="DI77" s="269">
        <v>0</v>
      </c>
      <c r="DJ77" s="269">
        <v>0</v>
      </c>
      <c r="DK77" s="269">
        <v>0</v>
      </c>
      <c r="DL77" s="269">
        <v>0</v>
      </c>
      <c r="DM77" s="268">
        <v>505830</v>
      </c>
      <c r="DN77" s="270">
        <v>505830</v>
      </c>
      <c r="DO77" s="269">
        <v>4</v>
      </c>
      <c r="DP77" s="269">
        <v>0</v>
      </c>
      <c r="DQ77" s="269">
        <v>4</v>
      </c>
      <c r="DR77" s="270">
        <v>505834</v>
      </c>
      <c r="DS77" s="270">
        <v>505834</v>
      </c>
      <c r="DT77" s="269">
        <v>0</v>
      </c>
      <c r="DU77" s="269">
        <v>0</v>
      </c>
      <c r="DV77" s="269">
        <v>0</v>
      </c>
      <c r="DW77" s="269">
        <v>0</v>
      </c>
      <c r="DX77" s="270">
        <v>505834</v>
      </c>
      <c r="DY77" s="270">
        <v>505834</v>
      </c>
    </row>
    <row r="78" spans="1:129" s="265" customFormat="1" ht="9.5" x14ac:dyDescent="0.2">
      <c r="A78" s="250" t="s">
        <v>120</v>
      </c>
      <c r="B78" s="261" t="s">
        <v>836</v>
      </c>
      <c r="C78" s="261"/>
      <c r="D78" s="262">
        <v>0</v>
      </c>
      <c r="E78" s="263">
        <v>0</v>
      </c>
      <c r="F78" s="263">
        <v>0</v>
      </c>
      <c r="G78" s="263">
        <v>0</v>
      </c>
      <c r="H78" s="263">
        <v>0</v>
      </c>
      <c r="I78" s="263">
        <v>0</v>
      </c>
      <c r="J78" s="263">
        <v>0</v>
      </c>
      <c r="K78" s="263">
        <v>0</v>
      </c>
      <c r="L78" s="263">
        <v>0</v>
      </c>
      <c r="M78" s="263">
        <v>0</v>
      </c>
      <c r="N78" s="263">
        <v>0</v>
      </c>
      <c r="O78" s="263">
        <v>0</v>
      </c>
      <c r="P78" s="263">
        <v>0</v>
      </c>
      <c r="Q78" s="263">
        <v>0</v>
      </c>
      <c r="R78" s="263">
        <v>0</v>
      </c>
      <c r="S78" s="263">
        <v>0</v>
      </c>
      <c r="T78" s="263">
        <v>0</v>
      </c>
      <c r="U78" s="263">
        <v>0</v>
      </c>
      <c r="V78" s="263">
        <v>0</v>
      </c>
      <c r="W78" s="263">
        <v>0</v>
      </c>
      <c r="X78" s="263">
        <v>0</v>
      </c>
      <c r="Y78" s="263">
        <v>0</v>
      </c>
      <c r="Z78" s="263">
        <v>0</v>
      </c>
      <c r="AA78" s="263">
        <v>0</v>
      </c>
      <c r="AB78" s="263">
        <v>0</v>
      </c>
      <c r="AC78" s="263">
        <v>0</v>
      </c>
      <c r="AD78" s="263">
        <v>0</v>
      </c>
      <c r="AE78" s="263">
        <v>0</v>
      </c>
      <c r="AF78" s="263">
        <v>0</v>
      </c>
      <c r="AG78" s="263">
        <v>0</v>
      </c>
      <c r="AH78" s="263">
        <v>0</v>
      </c>
      <c r="AI78" s="263">
        <v>0</v>
      </c>
      <c r="AJ78" s="263">
        <v>0</v>
      </c>
      <c r="AK78" s="263">
        <v>0</v>
      </c>
      <c r="AL78" s="263">
        <v>0</v>
      </c>
      <c r="AM78" s="263">
        <v>0</v>
      </c>
      <c r="AN78" s="263">
        <v>0</v>
      </c>
      <c r="AO78" s="263">
        <v>0</v>
      </c>
      <c r="AP78" s="263">
        <v>0</v>
      </c>
      <c r="AQ78" s="263">
        <v>0</v>
      </c>
      <c r="AR78" s="263">
        <v>0</v>
      </c>
      <c r="AS78" s="263">
        <v>0</v>
      </c>
      <c r="AT78" s="263">
        <v>0</v>
      </c>
      <c r="AU78" s="263">
        <v>0</v>
      </c>
      <c r="AV78" s="263">
        <v>0</v>
      </c>
      <c r="AW78" s="263">
        <v>0</v>
      </c>
      <c r="AX78" s="263">
        <v>0</v>
      </c>
      <c r="AY78" s="263">
        <v>0</v>
      </c>
      <c r="AZ78" s="263">
        <v>0</v>
      </c>
      <c r="BA78" s="263">
        <v>0</v>
      </c>
      <c r="BB78" s="263">
        <v>0</v>
      </c>
      <c r="BC78" s="263">
        <v>0</v>
      </c>
      <c r="BD78" s="263">
        <v>0</v>
      </c>
      <c r="BE78" s="263">
        <v>0</v>
      </c>
      <c r="BF78" s="263">
        <v>0</v>
      </c>
      <c r="BG78" s="263">
        <v>0</v>
      </c>
      <c r="BH78" s="263">
        <v>0</v>
      </c>
      <c r="BI78" s="263">
        <v>0</v>
      </c>
      <c r="BJ78" s="263">
        <v>0</v>
      </c>
      <c r="BK78" s="263">
        <v>0</v>
      </c>
      <c r="BL78" s="263">
        <v>0</v>
      </c>
      <c r="BM78" s="263">
        <v>0</v>
      </c>
      <c r="BN78" s="263">
        <v>0</v>
      </c>
      <c r="BO78" s="263">
        <v>0</v>
      </c>
      <c r="BP78" s="263">
        <v>0</v>
      </c>
      <c r="BQ78" s="263">
        <v>0</v>
      </c>
      <c r="BR78" s="263">
        <v>0</v>
      </c>
      <c r="BS78" s="263">
        <v>0</v>
      </c>
      <c r="BT78" s="263">
        <v>0</v>
      </c>
      <c r="BU78" s="263">
        <v>0</v>
      </c>
      <c r="BV78" s="263">
        <v>0</v>
      </c>
      <c r="BW78" s="263">
        <v>0</v>
      </c>
      <c r="BX78" s="263">
        <v>0</v>
      </c>
      <c r="BY78" s="263">
        <v>0</v>
      </c>
      <c r="BZ78" s="263">
        <v>0</v>
      </c>
      <c r="CA78" s="263">
        <v>0</v>
      </c>
      <c r="CB78" s="263">
        <v>0</v>
      </c>
      <c r="CC78" s="263">
        <v>0</v>
      </c>
      <c r="CD78" s="263">
        <v>0</v>
      </c>
      <c r="CE78" s="263">
        <v>0</v>
      </c>
      <c r="CF78" s="263">
        <v>0</v>
      </c>
      <c r="CG78" s="263">
        <v>0</v>
      </c>
      <c r="CH78" s="263">
        <v>0</v>
      </c>
      <c r="CI78" s="263">
        <v>0</v>
      </c>
      <c r="CJ78" s="263">
        <v>0</v>
      </c>
      <c r="CK78" s="263">
        <v>0</v>
      </c>
      <c r="CL78" s="263">
        <v>0</v>
      </c>
      <c r="CM78" s="263">
        <v>0</v>
      </c>
      <c r="CN78" s="263">
        <v>0</v>
      </c>
      <c r="CO78" s="263">
        <v>0</v>
      </c>
      <c r="CP78" s="263">
        <v>0</v>
      </c>
      <c r="CQ78" s="263">
        <v>0</v>
      </c>
      <c r="CR78" s="263">
        <v>0</v>
      </c>
      <c r="CS78" s="263">
        <v>0</v>
      </c>
      <c r="CT78" s="263">
        <v>0</v>
      </c>
      <c r="CU78" s="263">
        <v>0</v>
      </c>
      <c r="CV78" s="263">
        <v>0</v>
      </c>
      <c r="CW78" s="263">
        <v>0</v>
      </c>
      <c r="CX78" s="263">
        <v>0</v>
      </c>
      <c r="CY78" s="263">
        <v>0</v>
      </c>
      <c r="CZ78" s="263">
        <v>0</v>
      </c>
      <c r="DA78" s="263">
        <v>0</v>
      </c>
      <c r="DB78" s="263">
        <v>0</v>
      </c>
      <c r="DC78" s="263">
        <v>0</v>
      </c>
      <c r="DD78" s="264">
        <v>0</v>
      </c>
      <c r="DE78" s="263">
        <v>0</v>
      </c>
      <c r="DF78" s="263">
        <v>1882445</v>
      </c>
      <c r="DG78" s="263">
        <v>1033</v>
      </c>
      <c r="DH78" s="263">
        <v>0</v>
      </c>
      <c r="DI78" s="263">
        <v>0</v>
      </c>
      <c r="DJ78" s="263">
        <v>0</v>
      </c>
      <c r="DK78" s="263">
        <v>0</v>
      </c>
      <c r="DL78" s="263">
        <v>0</v>
      </c>
      <c r="DM78" s="262">
        <v>1883478</v>
      </c>
      <c r="DN78" s="264">
        <v>1883478</v>
      </c>
      <c r="DO78" s="263">
        <v>0</v>
      </c>
      <c r="DP78" s="263">
        <v>0</v>
      </c>
      <c r="DQ78" s="263">
        <v>0</v>
      </c>
      <c r="DR78" s="264">
        <v>1883478</v>
      </c>
      <c r="DS78" s="264">
        <v>1883478</v>
      </c>
      <c r="DT78" s="263">
        <v>0</v>
      </c>
      <c r="DU78" s="263">
        <v>0</v>
      </c>
      <c r="DV78" s="263">
        <v>0</v>
      </c>
      <c r="DW78" s="263">
        <v>0</v>
      </c>
      <c r="DX78" s="264">
        <v>1883478</v>
      </c>
      <c r="DY78" s="264">
        <v>1883478</v>
      </c>
    </row>
    <row r="79" spans="1:129" s="265" customFormat="1" ht="9.5" x14ac:dyDescent="0.2">
      <c r="A79" s="250" t="s">
        <v>122</v>
      </c>
      <c r="B79" s="261" t="s">
        <v>837</v>
      </c>
      <c r="C79" s="261"/>
      <c r="D79" s="262">
        <v>62</v>
      </c>
      <c r="E79" s="263">
        <v>40</v>
      </c>
      <c r="F79" s="263">
        <v>91</v>
      </c>
      <c r="G79" s="263">
        <v>36</v>
      </c>
      <c r="H79" s="263">
        <v>30</v>
      </c>
      <c r="I79" s="263">
        <v>257</v>
      </c>
      <c r="J79" s="263">
        <v>98</v>
      </c>
      <c r="K79" s="263">
        <v>197</v>
      </c>
      <c r="L79" s="263">
        <v>323</v>
      </c>
      <c r="M79" s="263">
        <v>52</v>
      </c>
      <c r="N79" s="263">
        <v>234</v>
      </c>
      <c r="O79" s="263">
        <v>413</v>
      </c>
      <c r="P79" s="263">
        <v>44</v>
      </c>
      <c r="Q79" s="263">
        <v>37</v>
      </c>
      <c r="R79" s="263">
        <v>6</v>
      </c>
      <c r="S79" s="263">
        <v>46</v>
      </c>
      <c r="T79" s="263">
        <v>92</v>
      </c>
      <c r="U79" s="263">
        <v>43</v>
      </c>
      <c r="V79" s="263">
        <v>296</v>
      </c>
      <c r="W79" s="263">
        <v>65</v>
      </c>
      <c r="X79" s="263">
        <v>203</v>
      </c>
      <c r="Y79" s="263">
        <v>12</v>
      </c>
      <c r="Z79" s="263">
        <v>9</v>
      </c>
      <c r="AA79" s="263">
        <v>54</v>
      </c>
      <c r="AB79" s="263">
        <v>84</v>
      </c>
      <c r="AC79" s="263">
        <v>63</v>
      </c>
      <c r="AD79" s="263">
        <v>244</v>
      </c>
      <c r="AE79" s="263">
        <v>119</v>
      </c>
      <c r="AF79" s="263">
        <v>18</v>
      </c>
      <c r="AG79" s="263">
        <v>3</v>
      </c>
      <c r="AH79" s="263">
        <v>4</v>
      </c>
      <c r="AI79" s="263">
        <v>151</v>
      </c>
      <c r="AJ79" s="263">
        <v>4</v>
      </c>
      <c r="AK79" s="263">
        <v>135</v>
      </c>
      <c r="AL79" s="263">
        <v>109</v>
      </c>
      <c r="AM79" s="263">
        <v>76</v>
      </c>
      <c r="AN79" s="263">
        <v>39</v>
      </c>
      <c r="AO79" s="263">
        <v>5</v>
      </c>
      <c r="AP79" s="263">
        <v>4</v>
      </c>
      <c r="AQ79" s="263">
        <v>27</v>
      </c>
      <c r="AR79" s="263">
        <v>364</v>
      </c>
      <c r="AS79" s="263">
        <v>48</v>
      </c>
      <c r="AT79" s="263">
        <v>32</v>
      </c>
      <c r="AU79" s="263">
        <v>120</v>
      </c>
      <c r="AV79" s="263">
        <v>19</v>
      </c>
      <c r="AW79" s="263">
        <v>90</v>
      </c>
      <c r="AX79" s="263">
        <v>247</v>
      </c>
      <c r="AY79" s="263">
        <v>129</v>
      </c>
      <c r="AZ79" s="263">
        <v>5</v>
      </c>
      <c r="BA79" s="263">
        <v>7</v>
      </c>
      <c r="BB79" s="263">
        <v>1</v>
      </c>
      <c r="BC79" s="263">
        <v>521</v>
      </c>
      <c r="BD79" s="263">
        <v>7</v>
      </c>
      <c r="BE79" s="263">
        <v>7</v>
      </c>
      <c r="BF79" s="263">
        <v>79</v>
      </c>
      <c r="BG79" s="263">
        <v>132</v>
      </c>
      <c r="BH79" s="263">
        <v>17</v>
      </c>
      <c r="BI79" s="263">
        <v>37</v>
      </c>
      <c r="BJ79" s="263">
        <v>44</v>
      </c>
      <c r="BK79" s="263">
        <v>1061</v>
      </c>
      <c r="BL79" s="263">
        <v>303</v>
      </c>
      <c r="BM79" s="263">
        <v>1202</v>
      </c>
      <c r="BN79" s="263">
        <v>270</v>
      </c>
      <c r="BO79" s="263">
        <v>395</v>
      </c>
      <c r="BP79" s="263">
        <v>32</v>
      </c>
      <c r="BQ79" s="263">
        <v>367</v>
      </c>
      <c r="BR79" s="263">
        <v>1315</v>
      </c>
      <c r="BS79" s="263">
        <v>14199</v>
      </c>
      <c r="BT79" s="263">
        <v>7537</v>
      </c>
      <c r="BU79" s="263">
        <v>161</v>
      </c>
      <c r="BV79" s="263">
        <v>49</v>
      </c>
      <c r="BW79" s="263">
        <v>3</v>
      </c>
      <c r="BX79" s="263">
        <v>111</v>
      </c>
      <c r="BY79" s="263">
        <v>1447</v>
      </c>
      <c r="BZ79" s="263">
        <v>412</v>
      </c>
      <c r="CA79" s="263">
        <v>206</v>
      </c>
      <c r="CB79" s="263">
        <v>174</v>
      </c>
      <c r="CC79" s="263">
        <v>129</v>
      </c>
      <c r="CD79" s="263">
        <v>273</v>
      </c>
      <c r="CE79" s="263">
        <v>120</v>
      </c>
      <c r="CF79" s="263">
        <v>1008</v>
      </c>
      <c r="CG79" s="263">
        <v>335</v>
      </c>
      <c r="CH79" s="263">
        <v>125</v>
      </c>
      <c r="CI79" s="263">
        <v>62</v>
      </c>
      <c r="CJ79" s="263">
        <v>298</v>
      </c>
      <c r="CK79" s="263">
        <v>10517</v>
      </c>
      <c r="CL79" s="263">
        <v>3462</v>
      </c>
      <c r="CM79" s="263">
        <v>1865</v>
      </c>
      <c r="CN79" s="263">
        <v>3369</v>
      </c>
      <c r="CO79" s="263">
        <v>89</v>
      </c>
      <c r="CP79" s="263">
        <v>238</v>
      </c>
      <c r="CQ79" s="263">
        <v>312</v>
      </c>
      <c r="CR79" s="263">
        <v>768</v>
      </c>
      <c r="CS79" s="263">
        <v>468</v>
      </c>
      <c r="CT79" s="263">
        <v>126</v>
      </c>
      <c r="CU79" s="263">
        <v>286</v>
      </c>
      <c r="CV79" s="263">
        <v>1367</v>
      </c>
      <c r="CW79" s="263">
        <v>184</v>
      </c>
      <c r="CX79" s="263">
        <v>1385</v>
      </c>
      <c r="CY79" s="263">
        <v>262</v>
      </c>
      <c r="CZ79" s="263">
        <v>441</v>
      </c>
      <c r="DA79" s="263">
        <v>418</v>
      </c>
      <c r="DB79" s="263">
        <v>29</v>
      </c>
      <c r="DC79" s="263">
        <v>812</v>
      </c>
      <c r="DD79" s="264">
        <v>63723</v>
      </c>
      <c r="DE79" s="263">
        <v>669</v>
      </c>
      <c r="DF79" s="263">
        <v>122291</v>
      </c>
      <c r="DG79" s="263">
        <v>4</v>
      </c>
      <c r="DH79" s="263">
        <v>0</v>
      </c>
      <c r="DI79" s="263">
        <v>4</v>
      </c>
      <c r="DJ79" s="263">
        <v>18</v>
      </c>
      <c r="DK79" s="263">
        <v>39</v>
      </c>
      <c r="DL79" s="263">
        <v>0</v>
      </c>
      <c r="DM79" s="262">
        <v>123025</v>
      </c>
      <c r="DN79" s="264">
        <v>186748</v>
      </c>
      <c r="DO79" s="263">
        <v>1449</v>
      </c>
      <c r="DP79" s="263">
        <v>30395</v>
      </c>
      <c r="DQ79" s="263">
        <v>31844</v>
      </c>
      <c r="DR79" s="264">
        <v>154869</v>
      </c>
      <c r="DS79" s="264">
        <v>218592</v>
      </c>
      <c r="DT79" s="263">
        <v>-820</v>
      </c>
      <c r="DU79" s="263">
        <v>-82046</v>
      </c>
      <c r="DV79" s="263">
        <v>0</v>
      </c>
      <c r="DW79" s="263">
        <v>-82866</v>
      </c>
      <c r="DX79" s="264">
        <v>72003</v>
      </c>
      <c r="DY79" s="264">
        <v>135726</v>
      </c>
    </row>
    <row r="80" spans="1:129" s="265" customFormat="1" ht="9.5" x14ac:dyDescent="0.2">
      <c r="A80" s="250" t="s">
        <v>124</v>
      </c>
      <c r="B80" s="261" t="s">
        <v>838</v>
      </c>
      <c r="C80" s="261"/>
      <c r="D80" s="262">
        <v>5849</v>
      </c>
      <c r="E80" s="263">
        <v>1678</v>
      </c>
      <c r="F80" s="263">
        <v>16654</v>
      </c>
      <c r="G80" s="263">
        <v>969</v>
      </c>
      <c r="H80" s="263">
        <v>1964</v>
      </c>
      <c r="I80" s="263">
        <v>2937</v>
      </c>
      <c r="J80" s="263">
        <v>709</v>
      </c>
      <c r="K80" s="263">
        <v>468</v>
      </c>
      <c r="L80" s="263">
        <v>10807</v>
      </c>
      <c r="M80" s="263">
        <v>16615</v>
      </c>
      <c r="N80" s="263">
        <v>5416</v>
      </c>
      <c r="O80" s="263">
        <v>13648</v>
      </c>
      <c r="P80" s="263">
        <v>2072</v>
      </c>
      <c r="Q80" s="263">
        <v>3483</v>
      </c>
      <c r="R80" s="263">
        <v>31</v>
      </c>
      <c r="S80" s="263">
        <v>296</v>
      </c>
      <c r="T80" s="263">
        <v>5274</v>
      </c>
      <c r="U80" s="263">
        <v>894</v>
      </c>
      <c r="V80" s="263">
        <v>9150</v>
      </c>
      <c r="W80" s="263">
        <v>2040</v>
      </c>
      <c r="X80" s="263">
        <v>1600</v>
      </c>
      <c r="Y80" s="263">
        <v>419</v>
      </c>
      <c r="Z80" s="263">
        <v>176</v>
      </c>
      <c r="AA80" s="263">
        <v>1963</v>
      </c>
      <c r="AB80" s="263">
        <v>637</v>
      </c>
      <c r="AC80" s="263">
        <v>453</v>
      </c>
      <c r="AD80" s="263">
        <v>5580</v>
      </c>
      <c r="AE80" s="263">
        <v>794</v>
      </c>
      <c r="AF80" s="263">
        <v>99</v>
      </c>
      <c r="AG80" s="263">
        <v>50</v>
      </c>
      <c r="AH80" s="263">
        <v>91</v>
      </c>
      <c r="AI80" s="263">
        <v>5519</v>
      </c>
      <c r="AJ80" s="263">
        <v>49</v>
      </c>
      <c r="AK80" s="263">
        <v>591</v>
      </c>
      <c r="AL80" s="263">
        <v>3673</v>
      </c>
      <c r="AM80" s="263">
        <v>444</v>
      </c>
      <c r="AN80" s="263">
        <v>306</v>
      </c>
      <c r="AO80" s="263">
        <v>609</v>
      </c>
      <c r="AP80" s="263">
        <v>97</v>
      </c>
      <c r="AQ80" s="263">
        <v>225</v>
      </c>
      <c r="AR80" s="263">
        <v>2079</v>
      </c>
      <c r="AS80" s="263">
        <v>862</v>
      </c>
      <c r="AT80" s="263">
        <v>339</v>
      </c>
      <c r="AU80" s="263">
        <v>753</v>
      </c>
      <c r="AV80" s="263">
        <v>82</v>
      </c>
      <c r="AW80" s="263">
        <v>539</v>
      </c>
      <c r="AX80" s="263">
        <v>842</v>
      </c>
      <c r="AY80" s="263">
        <v>1199</v>
      </c>
      <c r="AZ80" s="263">
        <v>29</v>
      </c>
      <c r="BA80" s="263">
        <v>19</v>
      </c>
      <c r="BB80" s="263">
        <v>18</v>
      </c>
      <c r="BC80" s="263">
        <v>693</v>
      </c>
      <c r="BD80" s="263">
        <v>23</v>
      </c>
      <c r="BE80" s="263">
        <v>397</v>
      </c>
      <c r="BF80" s="263">
        <v>1917</v>
      </c>
      <c r="BG80" s="263">
        <v>689</v>
      </c>
      <c r="BH80" s="263">
        <v>205</v>
      </c>
      <c r="BI80" s="263">
        <v>550</v>
      </c>
      <c r="BJ80" s="263">
        <v>12027</v>
      </c>
      <c r="BK80" s="263">
        <v>21100</v>
      </c>
      <c r="BL80" s="263">
        <v>6986</v>
      </c>
      <c r="BM80" s="263">
        <v>24940</v>
      </c>
      <c r="BN80" s="263">
        <v>8676</v>
      </c>
      <c r="BO80" s="263">
        <v>4482</v>
      </c>
      <c r="BP80" s="263">
        <v>1944</v>
      </c>
      <c r="BQ80" s="263">
        <v>1955</v>
      </c>
      <c r="BR80" s="263">
        <v>4421</v>
      </c>
      <c r="BS80" s="263">
        <v>24444</v>
      </c>
      <c r="BT80" s="263">
        <v>10716</v>
      </c>
      <c r="BU80" s="263">
        <v>590</v>
      </c>
      <c r="BV80" s="263">
        <v>486</v>
      </c>
      <c r="BW80" s="263">
        <v>171</v>
      </c>
      <c r="BX80" s="263">
        <v>345</v>
      </c>
      <c r="BY80" s="263">
        <v>3865</v>
      </c>
      <c r="BZ80" s="263">
        <v>806</v>
      </c>
      <c r="CA80" s="263">
        <v>699</v>
      </c>
      <c r="CB80" s="263">
        <v>57</v>
      </c>
      <c r="CC80" s="263">
        <v>369</v>
      </c>
      <c r="CD80" s="263">
        <v>1801</v>
      </c>
      <c r="CE80" s="263">
        <v>4826</v>
      </c>
      <c r="CF80" s="263">
        <v>3739</v>
      </c>
      <c r="CG80" s="263">
        <v>633</v>
      </c>
      <c r="CH80" s="263">
        <v>1593</v>
      </c>
      <c r="CI80" s="263">
        <v>150</v>
      </c>
      <c r="CJ80" s="263">
        <v>3174</v>
      </c>
      <c r="CK80" s="263">
        <v>20465</v>
      </c>
      <c r="CL80" s="263">
        <v>5689</v>
      </c>
      <c r="CM80" s="263">
        <v>2436</v>
      </c>
      <c r="CN80" s="263">
        <v>18579</v>
      </c>
      <c r="CO80" s="263">
        <v>419</v>
      </c>
      <c r="CP80" s="263">
        <v>2359</v>
      </c>
      <c r="CQ80" s="263">
        <v>1306</v>
      </c>
      <c r="CR80" s="263">
        <v>3821</v>
      </c>
      <c r="CS80" s="263">
        <v>1468</v>
      </c>
      <c r="CT80" s="263">
        <v>287</v>
      </c>
      <c r="CU80" s="263">
        <v>6266</v>
      </c>
      <c r="CV80" s="263">
        <v>5555</v>
      </c>
      <c r="CW80" s="263">
        <v>1775</v>
      </c>
      <c r="CX80" s="263">
        <v>11560</v>
      </c>
      <c r="CY80" s="263">
        <v>824</v>
      </c>
      <c r="CZ80" s="263">
        <v>2113</v>
      </c>
      <c r="DA80" s="263">
        <v>5457</v>
      </c>
      <c r="DB80" s="263">
        <v>1974</v>
      </c>
      <c r="DC80" s="263">
        <v>10967</v>
      </c>
      <c r="DD80" s="264">
        <v>383879</v>
      </c>
      <c r="DE80" s="263">
        <v>12067</v>
      </c>
      <c r="DF80" s="263">
        <v>247471</v>
      </c>
      <c r="DG80" s="263">
        <v>135</v>
      </c>
      <c r="DH80" s="263">
        <v>0</v>
      </c>
      <c r="DI80" s="263">
        <v>2083</v>
      </c>
      <c r="DJ80" s="263">
        <v>13396</v>
      </c>
      <c r="DK80" s="263">
        <v>1286</v>
      </c>
      <c r="DL80" s="263">
        <v>0</v>
      </c>
      <c r="DM80" s="262">
        <v>276438</v>
      </c>
      <c r="DN80" s="264">
        <v>660317</v>
      </c>
      <c r="DO80" s="263">
        <v>6341</v>
      </c>
      <c r="DP80" s="263">
        <v>171013</v>
      </c>
      <c r="DQ80" s="263">
        <v>177354</v>
      </c>
      <c r="DR80" s="264">
        <v>453792</v>
      </c>
      <c r="DS80" s="264">
        <v>837671</v>
      </c>
      <c r="DT80" s="263">
        <v>-1586</v>
      </c>
      <c r="DU80" s="263">
        <v>-57949</v>
      </c>
      <c r="DV80" s="263">
        <v>0</v>
      </c>
      <c r="DW80" s="263">
        <v>-59535</v>
      </c>
      <c r="DX80" s="264">
        <v>394257</v>
      </c>
      <c r="DY80" s="264">
        <v>778136</v>
      </c>
    </row>
    <row r="81" spans="1:129" s="265" customFormat="1" ht="9.5" x14ac:dyDescent="0.2">
      <c r="A81" s="250" t="s">
        <v>126</v>
      </c>
      <c r="B81" s="272" t="s">
        <v>839</v>
      </c>
      <c r="C81" s="272"/>
      <c r="D81" s="273">
        <v>1535</v>
      </c>
      <c r="E81" s="274">
        <v>879</v>
      </c>
      <c r="F81" s="274">
        <v>1664</v>
      </c>
      <c r="G81" s="274">
        <v>62</v>
      </c>
      <c r="H81" s="274">
        <v>37</v>
      </c>
      <c r="I81" s="274">
        <v>625</v>
      </c>
      <c r="J81" s="274">
        <v>62</v>
      </c>
      <c r="K81" s="274">
        <v>60</v>
      </c>
      <c r="L81" s="274">
        <v>238</v>
      </c>
      <c r="M81" s="274">
        <v>317</v>
      </c>
      <c r="N81" s="274">
        <v>628</v>
      </c>
      <c r="O81" s="274">
        <v>713</v>
      </c>
      <c r="P81" s="274">
        <v>120</v>
      </c>
      <c r="Q81" s="274">
        <v>596</v>
      </c>
      <c r="R81" s="274">
        <v>2</v>
      </c>
      <c r="S81" s="274">
        <v>8</v>
      </c>
      <c r="T81" s="274">
        <v>425</v>
      </c>
      <c r="U81" s="274">
        <v>48</v>
      </c>
      <c r="V81" s="274">
        <v>1612</v>
      </c>
      <c r="W81" s="274">
        <v>147</v>
      </c>
      <c r="X81" s="274">
        <v>90</v>
      </c>
      <c r="Y81" s="274">
        <v>70</v>
      </c>
      <c r="Z81" s="274">
        <v>130</v>
      </c>
      <c r="AA81" s="274">
        <v>157</v>
      </c>
      <c r="AB81" s="274">
        <v>47</v>
      </c>
      <c r="AC81" s="274">
        <v>37</v>
      </c>
      <c r="AD81" s="274">
        <v>9691</v>
      </c>
      <c r="AE81" s="274">
        <v>41</v>
      </c>
      <c r="AF81" s="274">
        <v>9</v>
      </c>
      <c r="AG81" s="274">
        <v>5</v>
      </c>
      <c r="AH81" s="274">
        <v>10</v>
      </c>
      <c r="AI81" s="274">
        <v>1682</v>
      </c>
      <c r="AJ81" s="274">
        <v>7</v>
      </c>
      <c r="AK81" s="274">
        <v>231</v>
      </c>
      <c r="AL81" s="274">
        <v>2246</v>
      </c>
      <c r="AM81" s="274">
        <v>89</v>
      </c>
      <c r="AN81" s="274">
        <v>64</v>
      </c>
      <c r="AO81" s="274">
        <v>163</v>
      </c>
      <c r="AP81" s="274">
        <v>17</v>
      </c>
      <c r="AQ81" s="274">
        <v>22</v>
      </c>
      <c r="AR81" s="274">
        <v>400</v>
      </c>
      <c r="AS81" s="274">
        <v>160</v>
      </c>
      <c r="AT81" s="274">
        <v>46</v>
      </c>
      <c r="AU81" s="274">
        <v>119</v>
      </c>
      <c r="AV81" s="274">
        <v>7</v>
      </c>
      <c r="AW81" s="274">
        <v>35</v>
      </c>
      <c r="AX81" s="274">
        <v>66</v>
      </c>
      <c r="AY81" s="274">
        <v>145</v>
      </c>
      <c r="AZ81" s="274">
        <v>4</v>
      </c>
      <c r="BA81" s="274">
        <v>1</v>
      </c>
      <c r="BB81" s="274">
        <v>1</v>
      </c>
      <c r="BC81" s="274">
        <v>40</v>
      </c>
      <c r="BD81" s="274">
        <v>0</v>
      </c>
      <c r="BE81" s="274">
        <v>95</v>
      </c>
      <c r="BF81" s="274">
        <v>352</v>
      </c>
      <c r="BG81" s="274">
        <v>95</v>
      </c>
      <c r="BH81" s="274">
        <v>19</v>
      </c>
      <c r="BI81" s="274">
        <v>33</v>
      </c>
      <c r="BJ81" s="274">
        <v>3991</v>
      </c>
      <c r="BK81" s="274">
        <v>2294</v>
      </c>
      <c r="BL81" s="274">
        <v>409</v>
      </c>
      <c r="BM81" s="274">
        <v>3848</v>
      </c>
      <c r="BN81" s="274">
        <v>1256</v>
      </c>
      <c r="BO81" s="274">
        <v>3749</v>
      </c>
      <c r="BP81" s="274">
        <v>586</v>
      </c>
      <c r="BQ81" s="274">
        <v>176</v>
      </c>
      <c r="BR81" s="274">
        <v>85</v>
      </c>
      <c r="BS81" s="274">
        <v>1160</v>
      </c>
      <c r="BT81" s="274">
        <v>313</v>
      </c>
      <c r="BU81" s="274">
        <v>101</v>
      </c>
      <c r="BV81" s="274">
        <v>97</v>
      </c>
      <c r="BW81" s="274">
        <v>59</v>
      </c>
      <c r="BX81" s="274">
        <v>26</v>
      </c>
      <c r="BY81" s="274">
        <v>2124</v>
      </c>
      <c r="BZ81" s="274">
        <v>109229</v>
      </c>
      <c r="CA81" s="274">
        <v>419</v>
      </c>
      <c r="CB81" s="274">
        <v>4</v>
      </c>
      <c r="CC81" s="274">
        <v>26</v>
      </c>
      <c r="CD81" s="274">
        <v>47</v>
      </c>
      <c r="CE81" s="274">
        <v>103</v>
      </c>
      <c r="CF81" s="274">
        <v>92</v>
      </c>
      <c r="CG81" s="274">
        <v>17</v>
      </c>
      <c r="CH81" s="274">
        <v>139</v>
      </c>
      <c r="CI81" s="274">
        <v>2</v>
      </c>
      <c r="CJ81" s="274">
        <v>151</v>
      </c>
      <c r="CK81" s="274">
        <v>396</v>
      </c>
      <c r="CL81" s="274">
        <v>397</v>
      </c>
      <c r="CM81" s="274">
        <v>137</v>
      </c>
      <c r="CN81" s="274">
        <v>528</v>
      </c>
      <c r="CO81" s="274">
        <v>18</v>
      </c>
      <c r="CP81" s="274">
        <v>78</v>
      </c>
      <c r="CQ81" s="274">
        <v>94</v>
      </c>
      <c r="CR81" s="274">
        <v>142</v>
      </c>
      <c r="CS81" s="274">
        <v>50</v>
      </c>
      <c r="CT81" s="274">
        <v>10</v>
      </c>
      <c r="CU81" s="274">
        <v>808</v>
      </c>
      <c r="CV81" s="274">
        <v>324</v>
      </c>
      <c r="CW81" s="274">
        <v>106</v>
      </c>
      <c r="CX81" s="274">
        <v>402</v>
      </c>
      <c r="CY81" s="274">
        <v>75</v>
      </c>
      <c r="CZ81" s="274">
        <v>132</v>
      </c>
      <c r="DA81" s="274">
        <v>124</v>
      </c>
      <c r="DB81" s="274">
        <v>145</v>
      </c>
      <c r="DC81" s="274">
        <v>174</v>
      </c>
      <c r="DD81" s="275">
        <v>160847</v>
      </c>
      <c r="DE81" s="274">
        <v>83</v>
      </c>
      <c r="DF81" s="274">
        <v>11944</v>
      </c>
      <c r="DG81" s="274">
        <v>0</v>
      </c>
      <c r="DH81" s="274">
        <v>0</v>
      </c>
      <c r="DI81" s="274">
        <v>74</v>
      </c>
      <c r="DJ81" s="274">
        <v>707</v>
      </c>
      <c r="DK81" s="274">
        <v>288</v>
      </c>
      <c r="DL81" s="274">
        <v>0</v>
      </c>
      <c r="DM81" s="273">
        <v>13096</v>
      </c>
      <c r="DN81" s="275">
        <v>173943</v>
      </c>
      <c r="DO81" s="274">
        <v>148733</v>
      </c>
      <c r="DP81" s="274">
        <v>61963</v>
      </c>
      <c r="DQ81" s="274">
        <v>210696</v>
      </c>
      <c r="DR81" s="275">
        <v>223792</v>
      </c>
      <c r="DS81" s="275">
        <v>384639</v>
      </c>
      <c r="DT81" s="274">
        <v>-97265</v>
      </c>
      <c r="DU81" s="274">
        <v>-10756</v>
      </c>
      <c r="DV81" s="274">
        <v>0</v>
      </c>
      <c r="DW81" s="274">
        <v>-108021</v>
      </c>
      <c r="DX81" s="275">
        <v>115771</v>
      </c>
      <c r="DY81" s="275">
        <v>276618</v>
      </c>
    </row>
    <row r="82" spans="1:129" s="265" customFormat="1" ht="9.5" x14ac:dyDescent="0.2">
      <c r="A82" s="266" t="s">
        <v>128</v>
      </c>
      <c r="B82" s="261" t="s">
        <v>840</v>
      </c>
      <c r="C82" s="261"/>
      <c r="D82" s="262">
        <v>2</v>
      </c>
      <c r="E82" s="263">
        <v>0</v>
      </c>
      <c r="F82" s="263">
        <v>1</v>
      </c>
      <c r="G82" s="263">
        <v>73</v>
      </c>
      <c r="H82" s="263">
        <v>31</v>
      </c>
      <c r="I82" s="263">
        <v>126</v>
      </c>
      <c r="J82" s="263">
        <v>151</v>
      </c>
      <c r="K82" s="263">
        <v>248</v>
      </c>
      <c r="L82" s="263">
        <v>322</v>
      </c>
      <c r="M82" s="263">
        <v>14</v>
      </c>
      <c r="N82" s="263">
        <v>14</v>
      </c>
      <c r="O82" s="263">
        <v>232</v>
      </c>
      <c r="P82" s="263">
        <v>57</v>
      </c>
      <c r="Q82" s="263">
        <v>19</v>
      </c>
      <c r="R82" s="263">
        <v>2</v>
      </c>
      <c r="S82" s="263">
        <v>65</v>
      </c>
      <c r="T82" s="263">
        <v>45</v>
      </c>
      <c r="U82" s="263">
        <v>66</v>
      </c>
      <c r="V82" s="263">
        <v>337</v>
      </c>
      <c r="W82" s="263">
        <v>109</v>
      </c>
      <c r="X82" s="263">
        <v>90</v>
      </c>
      <c r="Y82" s="263">
        <v>17</v>
      </c>
      <c r="Z82" s="263">
        <v>24</v>
      </c>
      <c r="AA82" s="263">
        <v>19</v>
      </c>
      <c r="AB82" s="263">
        <v>459</v>
      </c>
      <c r="AC82" s="263">
        <v>63</v>
      </c>
      <c r="AD82" s="263">
        <v>130</v>
      </c>
      <c r="AE82" s="263">
        <v>118</v>
      </c>
      <c r="AF82" s="263">
        <v>10</v>
      </c>
      <c r="AG82" s="263">
        <v>5</v>
      </c>
      <c r="AH82" s="263">
        <v>9</v>
      </c>
      <c r="AI82" s="263">
        <v>135</v>
      </c>
      <c r="AJ82" s="263">
        <v>2</v>
      </c>
      <c r="AK82" s="263">
        <v>15</v>
      </c>
      <c r="AL82" s="263">
        <v>54</v>
      </c>
      <c r="AM82" s="263">
        <v>58</v>
      </c>
      <c r="AN82" s="263">
        <v>17</v>
      </c>
      <c r="AO82" s="263">
        <v>7</v>
      </c>
      <c r="AP82" s="263">
        <v>0</v>
      </c>
      <c r="AQ82" s="263">
        <v>12</v>
      </c>
      <c r="AR82" s="263">
        <v>183</v>
      </c>
      <c r="AS82" s="263">
        <v>38</v>
      </c>
      <c r="AT82" s="263">
        <v>36</v>
      </c>
      <c r="AU82" s="263">
        <v>77</v>
      </c>
      <c r="AV82" s="263">
        <v>8</v>
      </c>
      <c r="AW82" s="263">
        <v>28</v>
      </c>
      <c r="AX82" s="263">
        <v>54</v>
      </c>
      <c r="AY82" s="263">
        <v>112</v>
      </c>
      <c r="AZ82" s="263">
        <v>5</v>
      </c>
      <c r="BA82" s="263">
        <v>3</v>
      </c>
      <c r="BB82" s="263">
        <v>2</v>
      </c>
      <c r="BC82" s="263">
        <v>57</v>
      </c>
      <c r="BD82" s="263">
        <v>2</v>
      </c>
      <c r="BE82" s="263">
        <v>7</v>
      </c>
      <c r="BF82" s="263">
        <v>91</v>
      </c>
      <c r="BG82" s="263">
        <v>12</v>
      </c>
      <c r="BH82" s="263">
        <v>20</v>
      </c>
      <c r="BI82" s="263">
        <v>15</v>
      </c>
      <c r="BJ82" s="263">
        <v>0</v>
      </c>
      <c r="BK82" s="263">
        <v>117</v>
      </c>
      <c r="BL82" s="263">
        <v>229</v>
      </c>
      <c r="BM82" s="263">
        <v>238</v>
      </c>
      <c r="BN82" s="263">
        <v>92</v>
      </c>
      <c r="BO82" s="263">
        <v>227</v>
      </c>
      <c r="BP82" s="263">
        <v>17</v>
      </c>
      <c r="BQ82" s="263">
        <v>192</v>
      </c>
      <c r="BR82" s="263">
        <v>717</v>
      </c>
      <c r="BS82" s="263">
        <v>25872</v>
      </c>
      <c r="BT82" s="263">
        <v>1229</v>
      </c>
      <c r="BU82" s="263">
        <v>198</v>
      </c>
      <c r="BV82" s="263">
        <v>70</v>
      </c>
      <c r="BW82" s="263">
        <v>0</v>
      </c>
      <c r="BX82" s="263">
        <v>17</v>
      </c>
      <c r="BY82" s="263">
        <v>355</v>
      </c>
      <c r="BZ82" s="263">
        <v>142</v>
      </c>
      <c r="CA82" s="263">
        <v>1272</v>
      </c>
      <c r="CB82" s="263">
        <v>53</v>
      </c>
      <c r="CC82" s="263">
        <v>85</v>
      </c>
      <c r="CD82" s="263">
        <v>518</v>
      </c>
      <c r="CE82" s="263">
        <v>1267</v>
      </c>
      <c r="CF82" s="263">
        <v>684</v>
      </c>
      <c r="CG82" s="263">
        <v>934</v>
      </c>
      <c r="CH82" s="263">
        <v>2777</v>
      </c>
      <c r="CI82" s="263">
        <v>41</v>
      </c>
      <c r="CJ82" s="263">
        <v>3386</v>
      </c>
      <c r="CK82" s="263">
        <v>5339</v>
      </c>
      <c r="CL82" s="263">
        <v>6425</v>
      </c>
      <c r="CM82" s="263">
        <v>1581</v>
      </c>
      <c r="CN82" s="263">
        <v>1960</v>
      </c>
      <c r="CO82" s="263">
        <v>13</v>
      </c>
      <c r="CP82" s="263">
        <v>60</v>
      </c>
      <c r="CQ82" s="263">
        <v>131</v>
      </c>
      <c r="CR82" s="263">
        <v>1443</v>
      </c>
      <c r="CS82" s="263">
        <v>1091</v>
      </c>
      <c r="CT82" s="263">
        <v>461</v>
      </c>
      <c r="CU82" s="263">
        <v>326</v>
      </c>
      <c r="CV82" s="263">
        <v>6270</v>
      </c>
      <c r="CW82" s="263">
        <v>240</v>
      </c>
      <c r="CX82" s="263">
        <v>398</v>
      </c>
      <c r="CY82" s="263">
        <v>386</v>
      </c>
      <c r="CZ82" s="263">
        <v>875</v>
      </c>
      <c r="DA82" s="263">
        <v>457</v>
      </c>
      <c r="DB82" s="263">
        <v>4</v>
      </c>
      <c r="DC82" s="263">
        <v>1621</v>
      </c>
      <c r="DD82" s="264">
        <v>73718</v>
      </c>
      <c r="DE82" s="263">
        <v>461</v>
      </c>
      <c r="DF82" s="263">
        <v>88975</v>
      </c>
      <c r="DG82" s="263">
        <v>2</v>
      </c>
      <c r="DH82" s="263">
        <v>0</v>
      </c>
      <c r="DI82" s="263">
        <v>7</v>
      </c>
      <c r="DJ82" s="263">
        <v>24</v>
      </c>
      <c r="DK82" s="263">
        <v>12</v>
      </c>
      <c r="DL82" s="263">
        <v>0</v>
      </c>
      <c r="DM82" s="262">
        <v>89481</v>
      </c>
      <c r="DN82" s="264">
        <v>163199</v>
      </c>
      <c r="DO82" s="263">
        <v>6417</v>
      </c>
      <c r="DP82" s="263">
        <v>287469</v>
      </c>
      <c r="DQ82" s="263">
        <v>293886</v>
      </c>
      <c r="DR82" s="264">
        <v>383367</v>
      </c>
      <c r="DS82" s="264">
        <v>457085</v>
      </c>
      <c r="DT82" s="263">
        <v>-26237</v>
      </c>
      <c r="DU82" s="263">
        <v>-74827</v>
      </c>
      <c r="DV82" s="263">
        <v>0</v>
      </c>
      <c r="DW82" s="263">
        <v>-101064</v>
      </c>
      <c r="DX82" s="264">
        <v>282303</v>
      </c>
      <c r="DY82" s="264">
        <v>356021</v>
      </c>
    </row>
    <row r="83" spans="1:129" s="265" customFormat="1" ht="9.5" x14ac:dyDescent="0.2">
      <c r="A83" s="250" t="s">
        <v>130</v>
      </c>
      <c r="B83" s="261" t="s">
        <v>841</v>
      </c>
      <c r="C83" s="261"/>
      <c r="D83" s="262">
        <v>209</v>
      </c>
      <c r="E83" s="263">
        <v>134</v>
      </c>
      <c r="F83" s="263">
        <v>635</v>
      </c>
      <c r="G83" s="263">
        <v>31</v>
      </c>
      <c r="H83" s="263">
        <v>11</v>
      </c>
      <c r="I83" s="263">
        <v>570</v>
      </c>
      <c r="J83" s="263">
        <v>12</v>
      </c>
      <c r="K83" s="263">
        <v>6</v>
      </c>
      <c r="L83" s="263">
        <v>280</v>
      </c>
      <c r="M83" s="263">
        <v>458</v>
      </c>
      <c r="N83" s="263">
        <v>251</v>
      </c>
      <c r="O83" s="263">
        <v>436</v>
      </c>
      <c r="P83" s="263">
        <v>66</v>
      </c>
      <c r="Q83" s="263">
        <v>101</v>
      </c>
      <c r="R83" s="263">
        <v>1</v>
      </c>
      <c r="S83" s="263">
        <v>8</v>
      </c>
      <c r="T83" s="263">
        <v>60</v>
      </c>
      <c r="U83" s="263">
        <v>26</v>
      </c>
      <c r="V83" s="263">
        <v>327</v>
      </c>
      <c r="W83" s="263">
        <v>68</v>
      </c>
      <c r="X83" s="263">
        <v>74</v>
      </c>
      <c r="Y83" s="263">
        <v>15</v>
      </c>
      <c r="Z83" s="263">
        <v>8</v>
      </c>
      <c r="AA83" s="263">
        <v>39</v>
      </c>
      <c r="AB83" s="263">
        <v>19</v>
      </c>
      <c r="AC83" s="263">
        <v>18</v>
      </c>
      <c r="AD83" s="263">
        <v>542</v>
      </c>
      <c r="AE83" s="263">
        <v>23</v>
      </c>
      <c r="AF83" s="263">
        <v>3</v>
      </c>
      <c r="AG83" s="263">
        <v>2</v>
      </c>
      <c r="AH83" s="263">
        <v>4</v>
      </c>
      <c r="AI83" s="263">
        <v>225</v>
      </c>
      <c r="AJ83" s="263">
        <v>1</v>
      </c>
      <c r="AK83" s="263">
        <v>29</v>
      </c>
      <c r="AL83" s="263">
        <v>156</v>
      </c>
      <c r="AM83" s="263">
        <v>15</v>
      </c>
      <c r="AN83" s="263">
        <v>11</v>
      </c>
      <c r="AO83" s="263">
        <v>18</v>
      </c>
      <c r="AP83" s="263">
        <v>3</v>
      </c>
      <c r="AQ83" s="263">
        <v>7</v>
      </c>
      <c r="AR83" s="263">
        <v>53</v>
      </c>
      <c r="AS83" s="263">
        <v>25</v>
      </c>
      <c r="AT83" s="263">
        <v>10</v>
      </c>
      <c r="AU83" s="263">
        <v>22</v>
      </c>
      <c r="AV83" s="263">
        <v>4</v>
      </c>
      <c r="AW83" s="263">
        <v>15</v>
      </c>
      <c r="AX83" s="263">
        <v>22</v>
      </c>
      <c r="AY83" s="263">
        <v>35</v>
      </c>
      <c r="AZ83" s="263">
        <v>1</v>
      </c>
      <c r="BA83" s="263">
        <v>1</v>
      </c>
      <c r="BB83" s="263">
        <v>1</v>
      </c>
      <c r="BC83" s="263">
        <v>26</v>
      </c>
      <c r="BD83" s="263">
        <v>1</v>
      </c>
      <c r="BE83" s="263">
        <v>15</v>
      </c>
      <c r="BF83" s="263">
        <v>66</v>
      </c>
      <c r="BG83" s="263">
        <v>21</v>
      </c>
      <c r="BH83" s="263">
        <v>6</v>
      </c>
      <c r="BI83" s="263">
        <v>16</v>
      </c>
      <c r="BJ83" s="263">
        <v>25</v>
      </c>
      <c r="BK83" s="263">
        <v>1041</v>
      </c>
      <c r="BL83" s="263">
        <v>136</v>
      </c>
      <c r="BM83" s="263">
        <v>1256</v>
      </c>
      <c r="BN83" s="263">
        <v>408</v>
      </c>
      <c r="BO83" s="263">
        <v>223</v>
      </c>
      <c r="BP83" s="263">
        <v>89</v>
      </c>
      <c r="BQ83" s="263">
        <v>36</v>
      </c>
      <c r="BR83" s="263">
        <v>31</v>
      </c>
      <c r="BS83" s="263">
        <v>383</v>
      </c>
      <c r="BT83" s="263">
        <v>52</v>
      </c>
      <c r="BU83" s="263">
        <v>23</v>
      </c>
      <c r="BV83" s="263">
        <v>25</v>
      </c>
      <c r="BW83" s="263">
        <v>8</v>
      </c>
      <c r="BX83" s="263">
        <v>540</v>
      </c>
      <c r="BY83" s="263">
        <v>368</v>
      </c>
      <c r="BZ83" s="263">
        <v>127</v>
      </c>
      <c r="CA83" s="263">
        <v>313</v>
      </c>
      <c r="CB83" s="263">
        <v>62</v>
      </c>
      <c r="CC83" s="263">
        <v>20</v>
      </c>
      <c r="CD83" s="263">
        <v>40</v>
      </c>
      <c r="CE83" s="263">
        <v>326</v>
      </c>
      <c r="CF83" s="263">
        <v>24</v>
      </c>
      <c r="CG83" s="263">
        <v>8</v>
      </c>
      <c r="CH83" s="263">
        <v>89</v>
      </c>
      <c r="CI83" s="263">
        <v>1</v>
      </c>
      <c r="CJ83" s="263">
        <v>111</v>
      </c>
      <c r="CK83" s="263">
        <v>430</v>
      </c>
      <c r="CL83" s="263">
        <v>188</v>
      </c>
      <c r="CM83" s="263">
        <v>44</v>
      </c>
      <c r="CN83" s="263">
        <v>626</v>
      </c>
      <c r="CO83" s="263">
        <v>14</v>
      </c>
      <c r="CP83" s="263">
        <v>96</v>
      </c>
      <c r="CQ83" s="263">
        <v>46</v>
      </c>
      <c r="CR83" s="263">
        <v>95</v>
      </c>
      <c r="CS83" s="263">
        <v>30</v>
      </c>
      <c r="CT83" s="263">
        <v>92</v>
      </c>
      <c r="CU83" s="263">
        <v>370</v>
      </c>
      <c r="CV83" s="263">
        <v>199</v>
      </c>
      <c r="CW83" s="263">
        <v>180</v>
      </c>
      <c r="CX83" s="263">
        <v>390</v>
      </c>
      <c r="CY83" s="263">
        <v>27</v>
      </c>
      <c r="CZ83" s="263">
        <v>66</v>
      </c>
      <c r="DA83" s="263">
        <v>54</v>
      </c>
      <c r="DB83" s="263">
        <v>76</v>
      </c>
      <c r="DC83" s="263">
        <v>319</v>
      </c>
      <c r="DD83" s="264">
        <v>14349</v>
      </c>
      <c r="DE83" s="263">
        <v>158</v>
      </c>
      <c r="DF83" s="263">
        <v>6349</v>
      </c>
      <c r="DG83" s="263">
        <v>3</v>
      </c>
      <c r="DH83" s="263">
        <v>0</v>
      </c>
      <c r="DI83" s="263">
        <v>101</v>
      </c>
      <c r="DJ83" s="263">
        <v>616</v>
      </c>
      <c r="DK83" s="263">
        <v>179</v>
      </c>
      <c r="DL83" s="263">
        <v>0</v>
      </c>
      <c r="DM83" s="262">
        <v>7406</v>
      </c>
      <c r="DN83" s="264">
        <v>21755</v>
      </c>
      <c r="DO83" s="263">
        <v>199</v>
      </c>
      <c r="DP83" s="263">
        <v>1603</v>
      </c>
      <c r="DQ83" s="263">
        <v>1802</v>
      </c>
      <c r="DR83" s="264">
        <v>9208</v>
      </c>
      <c r="DS83" s="264">
        <v>23557</v>
      </c>
      <c r="DT83" s="263">
        <v>0</v>
      </c>
      <c r="DU83" s="263">
        <v>-6326</v>
      </c>
      <c r="DV83" s="263">
        <v>0</v>
      </c>
      <c r="DW83" s="263">
        <v>-6326</v>
      </c>
      <c r="DX83" s="264">
        <v>2882</v>
      </c>
      <c r="DY83" s="264">
        <v>17231</v>
      </c>
    </row>
    <row r="84" spans="1:129" s="265" customFormat="1" ht="9.5" x14ac:dyDescent="0.2">
      <c r="A84" s="250" t="s">
        <v>132</v>
      </c>
      <c r="B84" s="261" t="s">
        <v>842</v>
      </c>
      <c r="C84" s="261"/>
      <c r="D84" s="262">
        <v>1137</v>
      </c>
      <c r="E84" s="263">
        <v>343</v>
      </c>
      <c r="F84" s="263">
        <v>1945</v>
      </c>
      <c r="G84" s="263">
        <v>160</v>
      </c>
      <c r="H84" s="263">
        <v>51</v>
      </c>
      <c r="I84" s="263">
        <v>834</v>
      </c>
      <c r="J84" s="263">
        <v>28</v>
      </c>
      <c r="K84" s="263">
        <v>18</v>
      </c>
      <c r="L84" s="263">
        <v>607</v>
      </c>
      <c r="M84" s="263">
        <v>4564</v>
      </c>
      <c r="N84" s="263">
        <v>2292</v>
      </c>
      <c r="O84" s="263">
        <v>2704</v>
      </c>
      <c r="P84" s="263">
        <v>351</v>
      </c>
      <c r="Q84" s="263">
        <v>3179</v>
      </c>
      <c r="R84" s="263">
        <v>5</v>
      </c>
      <c r="S84" s="263">
        <v>54</v>
      </c>
      <c r="T84" s="263">
        <v>227</v>
      </c>
      <c r="U84" s="263">
        <v>77</v>
      </c>
      <c r="V84" s="263">
        <v>1421</v>
      </c>
      <c r="W84" s="263">
        <v>278</v>
      </c>
      <c r="X84" s="263">
        <v>258</v>
      </c>
      <c r="Y84" s="263">
        <v>155</v>
      </c>
      <c r="Z84" s="263">
        <v>64</v>
      </c>
      <c r="AA84" s="263">
        <v>79</v>
      </c>
      <c r="AB84" s="263">
        <v>74</v>
      </c>
      <c r="AC84" s="263">
        <v>62</v>
      </c>
      <c r="AD84" s="263">
        <v>15765</v>
      </c>
      <c r="AE84" s="263">
        <v>136</v>
      </c>
      <c r="AF84" s="263">
        <v>12</v>
      </c>
      <c r="AG84" s="263">
        <v>22</v>
      </c>
      <c r="AH84" s="263">
        <v>17</v>
      </c>
      <c r="AI84" s="263">
        <v>678</v>
      </c>
      <c r="AJ84" s="263">
        <v>15</v>
      </c>
      <c r="AK84" s="263">
        <v>129</v>
      </c>
      <c r="AL84" s="263">
        <v>515</v>
      </c>
      <c r="AM84" s="263">
        <v>84</v>
      </c>
      <c r="AN84" s="263">
        <v>64</v>
      </c>
      <c r="AO84" s="263">
        <v>76</v>
      </c>
      <c r="AP84" s="263">
        <v>31</v>
      </c>
      <c r="AQ84" s="263">
        <v>100</v>
      </c>
      <c r="AR84" s="263">
        <v>236</v>
      </c>
      <c r="AS84" s="263">
        <v>136</v>
      </c>
      <c r="AT84" s="263">
        <v>44</v>
      </c>
      <c r="AU84" s="263">
        <v>96</v>
      </c>
      <c r="AV84" s="263">
        <v>19</v>
      </c>
      <c r="AW84" s="263">
        <v>72</v>
      </c>
      <c r="AX84" s="263">
        <v>114</v>
      </c>
      <c r="AY84" s="263">
        <v>207</v>
      </c>
      <c r="AZ84" s="263">
        <v>5</v>
      </c>
      <c r="BA84" s="263">
        <v>2</v>
      </c>
      <c r="BB84" s="263">
        <v>5</v>
      </c>
      <c r="BC84" s="263">
        <v>123</v>
      </c>
      <c r="BD84" s="263">
        <v>4</v>
      </c>
      <c r="BE84" s="263">
        <v>44</v>
      </c>
      <c r="BF84" s="263">
        <v>248</v>
      </c>
      <c r="BG84" s="263">
        <v>79</v>
      </c>
      <c r="BH84" s="263">
        <v>27</v>
      </c>
      <c r="BI84" s="263">
        <v>67</v>
      </c>
      <c r="BJ84" s="263">
        <v>935</v>
      </c>
      <c r="BK84" s="263">
        <v>3399</v>
      </c>
      <c r="BL84" s="263">
        <v>1099</v>
      </c>
      <c r="BM84" s="263">
        <v>2313</v>
      </c>
      <c r="BN84" s="263">
        <v>1687</v>
      </c>
      <c r="BO84" s="263">
        <v>1074</v>
      </c>
      <c r="BP84" s="263">
        <v>527</v>
      </c>
      <c r="BQ84" s="263">
        <v>126</v>
      </c>
      <c r="BR84" s="263">
        <v>38</v>
      </c>
      <c r="BS84" s="263">
        <v>1470</v>
      </c>
      <c r="BT84" s="263">
        <v>472</v>
      </c>
      <c r="BU84" s="263">
        <v>155</v>
      </c>
      <c r="BV84" s="263">
        <v>183</v>
      </c>
      <c r="BW84" s="263">
        <v>19</v>
      </c>
      <c r="BX84" s="263">
        <v>56</v>
      </c>
      <c r="BY84" s="263">
        <v>180</v>
      </c>
      <c r="BZ84" s="263">
        <v>117</v>
      </c>
      <c r="CA84" s="263">
        <v>256</v>
      </c>
      <c r="CB84" s="263">
        <v>9</v>
      </c>
      <c r="CC84" s="263">
        <v>32</v>
      </c>
      <c r="CD84" s="263">
        <v>82</v>
      </c>
      <c r="CE84" s="263">
        <v>12</v>
      </c>
      <c r="CF84" s="263">
        <v>218</v>
      </c>
      <c r="CG84" s="263">
        <v>117</v>
      </c>
      <c r="CH84" s="263">
        <v>403</v>
      </c>
      <c r="CI84" s="263">
        <v>5</v>
      </c>
      <c r="CJ84" s="263">
        <v>428</v>
      </c>
      <c r="CK84" s="263">
        <v>24421</v>
      </c>
      <c r="CL84" s="263">
        <v>1074</v>
      </c>
      <c r="CM84" s="263">
        <v>247</v>
      </c>
      <c r="CN84" s="263">
        <v>1317</v>
      </c>
      <c r="CO84" s="263">
        <v>59</v>
      </c>
      <c r="CP84" s="263">
        <v>231</v>
      </c>
      <c r="CQ84" s="263">
        <v>160</v>
      </c>
      <c r="CR84" s="263">
        <v>358</v>
      </c>
      <c r="CS84" s="263">
        <v>102</v>
      </c>
      <c r="CT84" s="263">
        <v>54</v>
      </c>
      <c r="CU84" s="263">
        <v>897</v>
      </c>
      <c r="CV84" s="263">
        <v>514</v>
      </c>
      <c r="CW84" s="263">
        <v>269</v>
      </c>
      <c r="CX84" s="263">
        <v>1579</v>
      </c>
      <c r="CY84" s="263">
        <v>73</v>
      </c>
      <c r="CZ84" s="263">
        <v>227</v>
      </c>
      <c r="DA84" s="263">
        <v>149</v>
      </c>
      <c r="DB84" s="263">
        <v>212</v>
      </c>
      <c r="DC84" s="263">
        <v>74</v>
      </c>
      <c r="DD84" s="264">
        <v>87568</v>
      </c>
      <c r="DE84" s="263">
        <v>292</v>
      </c>
      <c r="DF84" s="263">
        <v>8924</v>
      </c>
      <c r="DG84" s="263">
        <v>27</v>
      </c>
      <c r="DH84" s="263">
        <v>0</v>
      </c>
      <c r="DI84" s="263">
        <v>102</v>
      </c>
      <c r="DJ84" s="263">
        <v>758</v>
      </c>
      <c r="DK84" s="263">
        <v>642</v>
      </c>
      <c r="DL84" s="263">
        <v>0</v>
      </c>
      <c r="DM84" s="262">
        <v>10745</v>
      </c>
      <c r="DN84" s="264">
        <v>98313</v>
      </c>
      <c r="DO84" s="263">
        <v>882</v>
      </c>
      <c r="DP84" s="263">
        <v>35775</v>
      </c>
      <c r="DQ84" s="263">
        <v>36657</v>
      </c>
      <c r="DR84" s="264">
        <v>47402</v>
      </c>
      <c r="DS84" s="264">
        <v>134970</v>
      </c>
      <c r="DT84" s="263">
        <v>0</v>
      </c>
      <c r="DU84" s="263">
        <v>-10042</v>
      </c>
      <c r="DV84" s="263">
        <v>0</v>
      </c>
      <c r="DW84" s="263">
        <v>-10042</v>
      </c>
      <c r="DX84" s="264">
        <v>37360</v>
      </c>
      <c r="DY84" s="264">
        <v>124928</v>
      </c>
    </row>
    <row r="85" spans="1:129" s="265" customFormat="1" ht="9.5" x14ac:dyDescent="0.2">
      <c r="A85" s="250" t="s">
        <v>134</v>
      </c>
      <c r="B85" s="261" t="s">
        <v>843</v>
      </c>
      <c r="C85" s="261"/>
      <c r="D85" s="262">
        <v>474</v>
      </c>
      <c r="E85" s="263">
        <v>316</v>
      </c>
      <c r="F85" s="263">
        <v>86</v>
      </c>
      <c r="G85" s="263">
        <v>23</v>
      </c>
      <c r="H85" s="263">
        <v>82</v>
      </c>
      <c r="I85" s="263">
        <v>649</v>
      </c>
      <c r="J85" s="263">
        <v>537</v>
      </c>
      <c r="K85" s="263">
        <v>175</v>
      </c>
      <c r="L85" s="263">
        <v>529</v>
      </c>
      <c r="M85" s="263">
        <v>149</v>
      </c>
      <c r="N85" s="263">
        <v>65</v>
      </c>
      <c r="O85" s="263">
        <v>500</v>
      </c>
      <c r="P85" s="263">
        <v>86</v>
      </c>
      <c r="Q85" s="263">
        <v>72</v>
      </c>
      <c r="R85" s="263">
        <v>3</v>
      </c>
      <c r="S85" s="263">
        <v>18</v>
      </c>
      <c r="T85" s="263">
        <v>96</v>
      </c>
      <c r="U85" s="263">
        <v>39</v>
      </c>
      <c r="V85" s="263">
        <v>488</v>
      </c>
      <c r="W85" s="263">
        <v>22</v>
      </c>
      <c r="X85" s="263">
        <v>141</v>
      </c>
      <c r="Y85" s="263">
        <v>42</v>
      </c>
      <c r="Z85" s="263">
        <v>19</v>
      </c>
      <c r="AA85" s="263">
        <v>62</v>
      </c>
      <c r="AB85" s="263">
        <v>15</v>
      </c>
      <c r="AC85" s="263">
        <v>39</v>
      </c>
      <c r="AD85" s="263">
        <v>46</v>
      </c>
      <c r="AE85" s="263">
        <v>17</v>
      </c>
      <c r="AF85" s="263">
        <v>4</v>
      </c>
      <c r="AG85" s="263">
        <v>4</v>
      </c>
      <c r="AH85" s="263">
        <v>10</v>
      </c>
      <c r="AI85" s="263">
        <v>265</v>
      </c>
      <c r="AJ85" s="263">
        <v>3</v>
      </c>
      <c r="AK85" s="263">
        <v>11</v>
      </c>
      <c r="AL85" s="263">
        <v>89</v>
      </c>
      <c r="AM85" s="263">
        <v>120</v>
      </c>
      <c r="AN85" s="263">
        <v>15</v>
      </c>
      <c r="AO85" s="263">
        <v>12</v>
      </c>
      <c r="AP85" s="263">
        <v>9</v>
      </c>
      <c r="AQ85" s="263">
        <v>15</v>
      </c>
      <c r="AR85" s="263">
        <v>142</v>
      </c>
      <c r="AS85" s="263">
        <v>77</v>
      </c>
      <c r="AT85" s="263">
        <v>21</v>
      </c>
      <c r="AU85" s="263">
        <v>56</v>
      </c>
      <c r="AV85" s="263">
        <v>5</v>
      </c>
      <c r="AW85" s="263">
        <v>33</v>
      </c>
      <c r="AX85" s="263">
        <v>20</v>
      </c>
      <c r="AY85" s="263">
        <v>61</v>
      </c>
      <c r="AZ85" s="263">
        <v>1</v>
      </c>
      <c r="BA85" s="263">
        <v>0</v>
      </c>
      <c r="BB85" s="263">
        <v>2</v>
      </c>
      <c r="BC85" s="263">
        <v>5</v>
      </c>
      <c r="BD85" s="263">
        <v>2</v>
      </c>
      <c r="BE85" s="263">
        <v>6</v>
      </c>
      <c r="BF85" s="263">
        <v>125</v>
      </c>
      <c r="BG85" s="263">
        <v>4</v>
      </c>
      <c r="BH85" s="263">
        <v>4</v>
      </c>
      <c r="BI85" s="263">
        <v>122</v>
      </c>
      <c r="BJ85" s="263">
        <v>23</v>
      </c>
      <c r="BK85" s="263">
        <v>2115</v>
      </c>
      <c r="BL85" s="263">
        <v>358</v>
      </c>
      <c r="BM85" s="263">
        <v>2089</v>
      </c>
      <c r="BN85" s="263">
        <v>305</v>
      </c>
      <c r="BO85" s="263">
        <v>346</v>
      </c>
      <c r="BP85" s="263">
        <v>46</v>
      </c>
      <c r="BQ85" s="263">
        <v>195</v>
      </c>
      <c r="BR85" s="263">
        <v>40</v>
      </c>
      <c r="BS85" s="263">
        <v>12859</v>
      </c>
      <c r="BT85" s="263">
        <v>811</v>
      </c>
      <c r="BU85" s="263">
        <v>149</v>
      </c>
      <c r="BV85" s="263">
        <v>287</v>
      </c>
      <c r="BW85" s="263">
        <v>285</v>
      </c>
      <c r="BX85" s="263">
        <v>1677</v>
      </c>
      <c r="BY85" s="263">
        <v>18320</v>
      </c>
      <c r="BZ85" s="263">
        <v>13696</v>
      </c>
      <c r="CA85" s="263">
        <v>102541</v>
      </c>
      <c r="CB85" s="263">
        <v>207</v>
      </c>
      <c r="CC85" s="263">
        <v>191</v>
      </c>
      <c r="CD85" s="263">
        <v>1243</v>
      </c>
      <c r="CE85" s="263">
        <v>42</v>
      </c>
      <c r="CF85" s="263">
        <v>505</v>
      </c>
      <c r="CG85" s="263">
        <v>81</v>
      </c>
      <c r="CH85" s="263">
        <v>275</v>
      </c>
      <c r="CI85" s="263">
        <v>8</v>
      </c>
      <c r="CJ85" s="263">
        <v>385</v>
      </c>
      <c r="CK85" s="263">
        <v>2494</v>
      </c>
      <c r="CL85" s="263">
        <v>807</v>
      </c>
      <c r="CM85" s="263">
        <v>197</v>
      </c>
      <c r="CN85" s="263">
        <v>986</v>
      </c>
      <c r="CO85" s="263">
        <v>30</v>
      </c>
      <c r="CP85" s="263">
        <v>146</v>
      </c>
      <c r="CQ85" s="263">
        <v>318</v>
      </c>
      <c r="CR85" s="263">
        <v>133</v>
      </c>
      <c r="CS85" s="263">
        <v>1537</v>
      </c>
      <c r="CT85" s="263">
        <v>63</v>
      </c>
      <c r="CU85" s="263">
        <v>118</v>
      </c>
      <c r="CV85" s="263">
        <v>745</v>
      </c>
      <c r="CW85" s="263">
        <v>5411</v>
      </c>
      <c r="CX85" s="263">
        <v>2110</v>
      </c>
      <c r="CY85" s="263">
        <v>186</v>
      </c>
      <c r="CZ85" s="263">
        <v>1224</v>
      </c>
      <c r="DA85" s="263">
        <v>371</v>
      </c>
      <c r="DB85" s="263">
        <v>0</v>
      </c>
      <c r="DC85" s="263">
        <v>1633</v>
      </c>
      <c r="DD85" s="264">
        <v>183621</v>
      </c>
      <c r="DE85" s="263">
        <v>117</v>
      </c>
      <c r="DF85" s="263">
        <v>58252</v>
      </c>
      <c r="DG85" s="263">
        <v>-8359</v>
      </c>
      <c r="DH85" s="263">
        <v>296</v>
      </c>
      <c r="DI85" s="263">
        <v>0</v>
      </c>
      <c r="DJ85" s="263">
        <v>0</v>
      </c>
      <c r="DK85" s="263">
        <v>0</v>
      </c>
      <c r="DL85" s="263">
        <v>0</v>
      </c>
      <c r="DM85" s="262">
        <v>50306</v>
      </c>
      <c r="DN85" s="264">
        <v>233927</v>
      </c>
      <c r="DO85" s="263">
        <v>29898</v>
      </c>
      <c r="DP85" s="263">
        <v>23871</v>
      </c>
      <c r="DQ85" s="263">
        <v>53769</v>
      </c>
      <c r="DR85" s="264">
        <v>104075</v>
      </c>
      <c r="DS85" s="264">
        <v>287696</v>
      </c>
      <c r="DT85" s="263">
        <v>-6358</v>
      </c>
      <c r="DU85" s="263">
        <v>-70644</v>
      </c>
      <c r="DV85" s="263">
        <v>0</v>
      </c>
      <c r="DW85" s="263">
        <v>-77002</v>
      </c>
      <c r="DX85" s="264">
        <v>27073</v>
      </c>
      <c r="DY85" s="264">
        <v>210694</v>
      </c>
    </row>
    <row r="86" spans="1:129" s="265" customFormat="1" ht="9.5" x14ac:dyDescent="0.2">
      <c r="A86" s="250" t="s">
        <v>136</v>
      </c>
      <c r="B86" s="261" t="s">
        <v>844</v>
      </c>
      <c r="C86" s="261"/>
      <c r="D86" s="262">
        <v>47</v>
      </c>
      <c r="E86" s="263">
        <v>18</v>
      </c>
      <c r="F86" s="263">
        <v>53</v>
      </c>
      <c r="G86" s="263">
        <v>24</v>
      </c>
      <c r="H86" s="263">
        <v>24</v>
      </c>
      <c r="I86" s="263">
        <v>97</v>
      </c>
      <c r="J86" s="263">
        <v>29</v>
      </c>
      <c r="K86" s="263">
        <v>144</v>
      </c>
      <c r="L86" s="263">
        <v>98</v>
      </c>
      <c r="M86" s="263">
        <v>39</v>
      </c>
      <c r="N86" s="263">
        <v>2</v>
      </c>
      <c r="O86" s="263">
        <v>119</v>
      </c>
      <c r="P86" s="263">
        <v>32</v>
      </c>
      <c r="Q86" s="263">
        <v>7</v>
      </c>
      <c r="R86" s="263">
        <v>1</v>
      </c>
      <c r="S86" s="263">
        <v>37</v>
      </c>
      <c r="T86" s="263">
        <v>20</v>
      </c>
      <c r="U86" s="263">
        <v>21</v>
      </c>
      <c r="V86" s="263">
        <v>87</v>
      </c>
      <c r="W86" s="263">
        <v>13</v>
      </c>
      <c r="X86" s="263">
        <v>27</v>
      </c>
      <c r="Y86" s="263">
        <v>7</v>
      </c>
      <c r="Z86" s="263">
        <v>3</v>
      </c>
      <c r="AA86" s="263">
        <v>5</v>
      </c>
      <c r="AB86" s="263">
        <v>35</v>
      </c>
      <c r="AC86" s="263">
        <v>7</v>
      </c>
      <c r="AD86" s="263">
        <v>40</v>
      </c>
      <c r="AE86" s="263">
        <v>12</v>
      </c>
      <c r="AF86" s="263">
        <v>1</v>
      </c>
      <c r="AG86" s="263">
        <v>1</v>
      </c>
      <c r="AH86" s="263">
        <v>0</v>
      </c>
      <c r="AI86" s="263">
        <v>34</v>
      </c>
      <c r="AJ86" s="263">
        <v>1</v>
      </c>
      <c r="AK86" s="263">
        <v>2</v>
      </c>
      <c r="AL86" s="263">
        <v>17</v>
      </c>
      <c r="AM86" s="263">
        <v>9</v>
      </c>
      <c r="AN86" s="263">
        <v>7</v>
      </c>
      <c r="AO86" s="263">
        <v>2</v>
      </c>
      <c r="AP86" s="263">
        <v>1</v>
      </c>
      <c r="AQ86" s="263">
        <v>2</v>
      </c>
      <c r="AR86" s="263">
        <v>76</v>
      </c>
      <c r="AS86" s="263">
        <v>34</v>
      </c>
      <c r="AT86" s="263">
        <v>7</v>
      </c>
      <c r="AU86" s="263">
        <v>27</v>
      </c>
      <c r="AV86" s="263">
        <v>3</v>
      </c>
      <c r="AW86" s="263">
        <v>3</v>
      </c>
      <c r="AX86" s="263">
        <v>9</v>
      </c>
      <c r="AY86" s="263">
        <v>18</v>
      </c>
      <c r="AZ86" s="263">
        <v>0</v>
      </c>
      <c r="BA86" s="263">
        <v>0</v>
      </c>
      <c r="BB86" s="263">
        <v>0</v>
      </c>
      <c r="BC86" s="263">
        <v>9</v>
      </c>
      <c r="BD86" s="263">
        <v>0</v>
      </c>
      <c r="BE86" s="263">
        <v>1</v>
      </c>
      <c r="BF86" s="263">
        <v>19</v>
      </c>
      <c r="BG86" s="263">
        <v>8</v>
      </c>
      <c r="BH86" s="263">
        <v>26</v>
      </c>
      <c r="BI86" s="263">
        <v>7</v>
      </c>
      <c r="BJ86" s="263">
        <v>33</v>
      </c>
      <c r="BK86" s="263">
        <v>303</v>
      </c>
      <c r="BL86" s="263">
        <v>372</v>
      </c>
      <c r="BM86" s="263">
        <v>536</v>
      </c>
      <c r="BN86" s="263">
        <v>168</v>
      </c>
      <c r="BO86" s="263">
        <v>1907</v>
      </c>
      <c r="BP86" s="263">
        <v>310</v>
      </c>
      <c r="BQ86" s="263">
        <v>395</v>
      </c>
      <c r="BR86" s="263">
        <v>141</v>
      </c>
      <c r="BS86" s="263">
        <v>6705</v>
      </c>
      <c r="BT86" s="263">
        <v>9563</v>
      </c>
      <c r="BU86" s="263">
        <v>255</v>
      </c>
      <c r="BV86" s="263">
        <v>546</v>
      </c>
      <c r="BW86" s="263">
        <v>0</v>
      </c>
      <c r="BX86" s="263">
        <v>230</v>
      </c>
      <c r="BY86" s="263">
        <v>372</v>
      </c>
      <c r="BZ86" s="263">
        <v>192</v>
      </c>
      <c r="CA86" s="263">
        <v>164</v>
      </c>
      <c r="CB86" s="263">
        <v>28</v>
      </c>
      <c r="CC86" s="263">
        <v>119</v>
      </c>
      <c r="CD86" s="263">
        <v>201</v>
      </c>
      <c r="CE86" s="263">
        <v>0</v>
      </c>
      <c r="CF86" s="263">
        <v>5944</v>
      </c>
      <c r="CG86" s="263">
        <v>354</v>
      </c>
      <c r="CH86" s="263">
        <v>41</v>
      </c>
      <c r="CI86" s="263">
        <v>111</v>
      </c>
      <c r="CJ86" s="263">
        <v>1026</v>
      </c>
      <c r="CK86" s="263">
        <v>15156</v>
      </c>
      <c r="CL86" s="263">
        <v>1622</v>
      </c>
      <c r="CM86" s="263">
        <v>722</v>
      </c>
      <c r="CN86" s="263">
        <v>950</v>
      </c>
      <c r="CO86" s="263">
        <v>300</v>
      </c>
      <c r="CP86" s="263">
        <v>2154</v>
      </c>
      <c r="CQ86" s="263">
        <v>232</v>
      </c>
      <c r="CR86" s="263">
        <v>1165</v>
      </c>
      <c r="CS86" s="263">
        <v>349</v>
      </c>
      <c r="CT86" s="263">
        <v>24</v>
      </c>
      <c r="CU86" s="263">
        <v>347</v>
      </c>
      <c r="CV86" s="263">
        <v>1358</v>
      </c>
      <c r="CW86" s="263">
        <v>241</v>
      </c>
      <c r="CX86" s="263">
        <v>1149</v>
      </c>
      <c r="CY86" s="263">
        <v>249</v>
      </c>
      <c r="CZ86" s="263">
        <v>360</v>
      </c>
      <c r="DA86" s="263">
        <v>534</v>
      </c>
      <c r="DB86" s="263">
        <v>0</v>
      </c>
      <c r="DC86" s="263">
        <v>76</v>
      </c>
      <c r="DD86" s="264">
        <v>58376</v>
      </c>
      <c r="DE86" s="263">
        <v>381</v>
      </c>
      <c r="DF86" s="263">
        <v>14493</v>
      </c>
      <c r="DG86" s="263">
        <v>0</v>
      </c>
      <c r="DH86" s="263">
        <v>0</v>
      </c>
      <c r="DI86" s="263">
        <v>0</v>
      </c>
      <c r="DJ86" s="263">
        <v>0</v>
      </c>
      <c r="DK86" s="263">
        <v>0</v>
      </c>
      <c r="DL86" s="263">
        <v>0</v>
      </c>
      <c r="DM86" s="262">
        <v>14874</v>
      </c>
      <c r="DN86" s="264">
        <v>73250</v>
      </c>
      <c r="DO86" s="263">
        <v>441</v>
      </c>
      <c r="DP86" s="263">
        <v>7086</v>
      </c>
      <c r="DQ86" s="263">
        <v>7527</v>
      </c>
      <c r="DR86" s="264">
        <v>22401</v>
      </c>
      <c r="DS86" s="264">
        <v>80777</v>
      </c>
      <c r="DT86" s="263">
        <v>-203</v>
      </c>
      <c r="DU86" s="263">
        <v>-7588</v>
      </c>
      <c r="DV86" s="263">
        <v>0</v>
      </c>
      <c r="DW86" s="263">
        <v>-7791</v>
      </c>
      <c r="DX86" s="264">
        <v>14610</v>
      </c>
      <c r="DY86" s="264">
        <v>72986</v>
      </c>
    </row>
    <row r="87" spans="1:129" s="265" customFormat="1" ht="9.5" x14ac:dyDescent="0.2">
      <c r="A87" s="266" t="s">
        <v>138</v>
      </c>
      <c r="B87" s="267" t="s">
        <v>845</v>
      </c>
      <c r="C87" s="267"/>
      <c r="D87" s="268">
        <v>54</v>
      </c>
      <c r="E87" s="269">
        <v>64</v>
      </c>
      <c r="F87" s="269">
        <v>67</v>
      </c>
      <c r="G87" s="269">
        <v>195</v>
      </c>
      <c r="H87" s="269">
        <v>77</v>
      </c>
      <c r="I87" s="269">
        <v>1023</v>
      </c>
      <c r="J87" s="269">
        <v>71</v>
      </c>
      <c r="K87" s="269">
        <v>783</v>
      </c>
      <c r="L87" s="269">
        <v>417</v>
      </c>
      <c r="M87" s="269">
        <v>527</v>
      </c>
      <c r="N87" s="269">
        <v>25</v>
      </c>
      <c r="O87" s="269">
        <v>462</v>
      </c>
      <c r="P87" s="269">
        <v>28</v>
      </c>
      <c r="Q87" s="269">
        <v>24</v>
      </c>
      <c r="R87" s="269">
        <v>3</v>
      </c>
      <c r="S87" s="269">
        <v>47</v>
      </c>
      <c r="T87" s="269">
        <v>78</v>
      </c>
      <c r="U87" s="269">
        <v>67</v>
      </c>
      <c r="V87" s="269">
        <v>202</v>
      </c>
      <c r="W87" s="269">
        <v>49</v>
      </c>
      <c r="X87" s="269">
        <v>124</v>
      </c>
      <c r="Y87" s="269">
        <v>40</v>
      </c>
      <c r="Z87" s="269">
        <v>11</v>
      </c>
      <c r="AA87" s="269">
        <v>16</v>
      </c>
      <c r="AB87" s="269">
        <v>459</v>
      </c>
      <c r="AC87" s="269">
        <v>28</v>
      </c>
      <c r="AD87" s="269">
        <v>138</v>
      </c>
      <c r="AE87" s="269">
        <v>57</v>
      </c>
      <c r="AF87" s="269">
        <v>13</v>
      </c>
      <c r="AG87" s="269">
        <v>7</v>
      </c>
      <c r="AH87" s="269">
        <v>2</v>
      </c>
      <c r="AI87" s="269">
        <v>90</v>
      </c>
      <c r="AJ87" s="269">
        <v>2</v>
      </c>
      <c r="AK87" s="269">
        <v>14</v>
      </c>
      <c r="AL87" s="269">
        <v>71</v>
      </c>
      <c r="AM87" s="269">
        <v>35</v>
      </c>
      <c r="AN87" s="269">
        <v>24</v>
      </c>
      <c r="AO87" s="269">
        <v>11</v>
      </c>
      <c r="AP87" s="269">
        <v>5</v>
      </c>
      <c r="AQ87" s="269">
        <v>8</v>
      </c>
      <c r="AR87" s="269">
        <v>341</v>
      </c>
      <c r="AS87" s="269">
        <v>73</v>
      </c>
      <c r="AT87" s="269">
        <v>47</v>
      </c>
      <c r="AU87" s="269">
        <v>148</v>
      </c>
      <c r="AV87" s="269">
        <v>12</v>
      </c>
      <c r="AW87" s="269">
        <v>30</v>
      </c>
      <c r="AX87" s="269">
        <v>61</v>
      </c>
      <c r="AY87" s="269">
        <v>109</v>
      </c>
      <c r="AZ87" s="269">
        <v>2</v>
      </c>
      <c r="BA87" s="269">
        <v>5</v>
      </c>
      <c r="BB87" s="269">
        <v>1</v>
      </c>
      <c r="BC87" s="269">
        <v>59</v>
      </c>
      <c r="BD87" s="269">
        <v>2</v>
      </c>
      <c r="BE87" s="269">
        <v>7</v>
      </c>
      <c r="BF87" s="269">
        <v>114</v>
      </c>
      <c r="BG87" s="269">
        <v>47</v>
      </c>
      <c r="BH87" s="269">
        <v>31</v>
      </c>
      <c r="BI87" s="269">
        <v>32</v>
      </c>
      <c r="BJ87" s="269">
        <v>10</v>
      </c>
      <c r="BK87" s="269">
        <v>699</v>
      </c>
      <c r="BL87" s="269">
        <v>3470</v>
      </c>
      <c r="BM87" s="269">
        <v>4049</v>
      </c>
      <c r="BN87" s="269">
        <v>1328</v>
      </c>
      <c r="BO87" s="269">
        <v>161</v>
      </c>
      <c r="BP87" s="269">
        <v>93</v>
      </c>
      <c r="BQ87" s="269">
        <v>1800</v>
      </c>
      <c r="BR87" s="269">
        <v>642</v>
      </c>
      <c r="BS87" s="269">
        <v>53966</v>
      </c>
      <c r="BT87" s="269">
        <v>13155</v>
      </c>
      <c r="BU87" s="269">
        <v>1495</v>
      </c>
      <c r="BV87" s="269">
        <v>2434</v>
      </c>
      <c r="BW87" s="269">
        <v>0</v>
      </c>
      <c r="BX87" s="269">
        <v>460</v>
      </c>
      <c r="BY87" s="269">
        <v>2092</v>
      </c>
      <c r="BZ87" s="269">
        <v>4555</v>
      </c>
      <c r="CA87" s="269">
        <v>1117</v>
      </c>
      <c r="CB87" s="269">
        <v>71</v>
      </c>
      <c r="CC87" s="269">
        <v>370</v>
      </c>
      <c r="CD87" s="269">
        <v>1416</v>
      </c>
      <c r="CE87" s="269">
        <v>380</v>
      </c>
      <c r="CF87" s="269">
        <v>97076</v>
      </c>
      <c r="CG87" s="269">
        <v>4197</v>
      </c>
      <c r="CH87" s="269">
        <v>2157</v>
      </c>
      <c r="CI87" s="269">
        <v>2504</v>
      </c>
      <c r="CJ87" s="269">
        <v>2182</v>
      </c>
      <c r="CK87" s="269">
        <v>26604</v>
      </c>
      <c r="CL87" s="269">
        <v>856</v>
      </c>
      <c r="CM87" s="269">
        <v>1248</v>
      </c>
      <c r="CN87" s="269">
        <v>4233</v>
      </c>
      <c r="CO87" s="269">
        <v>220</v>
      </c>
      <c r="CP87" s="269">
        <v>3829</v>
      </c>
      <c r="CQ87" s="269">
        <v>346</v>
      </c>
      <c r="CR87" s="269">
        <v>3755</v>
      </c>
      <c r="CS87" s="269">
        <v>837</v>
      </c>
      <c r="CT87" s="269">
        <v>550</v>
      </c>
      <c r="CU87" s="269">
        <v>1699</v>
      </c>
      <c r="CV87" s="269">
        <v>6283</v>
      </c>
      <c r="CW87" s="269">
        <v>1264</v>
      </c>
      <c r="CX87" s="269">
        <v>5285</v>
      </c>
      <c r="CY87" s="269">
        <v>1204</v>
      </c>
      <c r="CZ87" s="269">
        <v>1036</v>
      </c>
      <c r="DA87" s="269">
        <v>764</v>
      </c>
      <c r="DB87" s="269">
        <v>0</v>
      </c>
      <c r="DC87" s="269">
        <v>6274</v>
      </c>
      <c r="DD87" s="270">
        <v>274705</v>
      </c>
      <c r="DE87" s="269">
        <v>3208</v>
      </c>
      <c r="DF87" s="269">
        <v>396913</v>
      </c>
      <c r="DG87" s="269">
        <v>0</v>
      </c>
      <c r="DH87" s="269">
        <v>0</v>
      </c>
      <c r="DI87" s="269">
        <v>0</v>
      </c>
      <c r="DJ87" s="269">
        <v>0</v>
      </c>
      <c r="DK87" s="269">
        <v>0</v>
      </c>
      <c r="DL87" s="269">
        <v>0</v>
      </c>
      <c r="DM87" s="268">
        <v>400121</v>
      </c>
      <c r="DN87" s="270">
        <v>674826</v>
      </c>
      <c r="DO87" s="269">
        <v>1068</v>
      </c>
      <c r="DP87" s="269">
        <v>44035</v>
      </c>
      <c r="DQ87" s="269">
        <v>45103</v>
      </c>
      <c r="DR87" s="270">
        <v>445224</v>
      </c>
      <c r="DS87" s="270">
        <v>719929</v>
      </c>
      <c r="DT87" s="269">
        <v>-728</v>
      </c>
      <c r="DU87" s="269">
        <v>-51779</v>
      </c>
      <c r="DV87" s="269">
        <v>0</v>
      </c>
      <c r="DW87" s="269">
        <v>-52507</v>
      </c>
      <c r="DX87" s="270">
        <v>392717</v>
      </c>
      <c r="DY87" s="270">
        <v>667422</v>
      </c>
    </row>
    <row r="88" spans="1:129" s="265" customFormat="1" ht="9.5" x14ac:dyDescent="0.2">
      <c r="A88" s="250" t="s">
        <v>140</v>
      </c>
      <c r="B88" s="261" t="s">
        <v>846</v>
      </c>
      <c r="C88" s="261"/>
      <c r="D88" s="262">
        <v>48</v>
      </c>
      <c r="E88" s="263">
        <v>6</v>
      </c>
      <c r="F88" s="263">
        <v>22</v>
      </c>
      <c r="G88" s="263">
        <v>2</v>
      </c>
      <c r="H88" s="263">
        <v>2</v>
      </c>
      <c r="I88" s="263">
        <v>2</v>
      </c>
      <c r="J88" s="263">
        <v>4</v>
      </c>
      <c r="K88" s="263">
        <v>9</v>
      </c>
      <c r="L88" s="263">
        <v>15</v>
      </c>
      <c r="M88" s="263">
        <v>9</v>
      </c>
      <c r="N88" s="263">
        <v>0</v>
      </c>
      <c r="O88" s="263">
        <v>24</v>
      </c>
      <c r="P88" s="263">
        <v>0</v>
      </c>
      <c r="Q88" s="263">
        <v>0</v>
      </c>
      <c r="R88" s="263">
        <v>0</v>
      </c>
      <c r="S88" s="263">
        <v>0</v>
      </c>
      <c r="T88" s="263">
        <v>4</v>
      </c>
      <c r="U88" s="263">
        <v>2</v>
      </c>
      <c r="V88" s="263">
        <v>4</v>
      </c>
      <c r="W88" s="263">
        <v>2</v>
      </c>
      <c r="X88" s="263">
        <v>5</v>
      </c>
      <c r="Y88" s="263">
        <v>2</v>
      </c>
      <c r="Z88" s="263">
        <v>0</v>
      </c>
      <c r="AA88" s="263">
        <v>0</v>
      </c>
      <c r="AB88" s="263">
        <v>0</v>
      </c>
      <c r="AC88" s="263">
        <v>0</v>
      </c>
      <c r="AD88" s="263">
        <v>35</v>
      </c>
      <c r="AE88" s="263">
        <v>0</v>
      </c>
      <c r="AF88" s="263">
        <v>0</v>
      </c>
      <c r="AG88" s="263">
        <v>0</v>
      </c>
      <c r="AH88" s="263">
        <v>0</v>
      </c>
      <c r="AI88" s="263">
        <v>6</v>
      </c>
      <c r="AJ88" s="263">
        <v>0</v>
      </c>
      <c r="AK88" s="263">
        <v>0</v>
      </c>
      <c r="AL88" s="263">
        <v>10</v>
      </c>
      <c r="AM88" s="263">
        <v>8</v>
      </c>
      <c r="AN88" s="263">
        <v>2</v>
      </c>
      <c r="AO88" s="263">
        <v>0</v>
      </c>
      <c r="AP88" s="263">
        <v>0</v>
      </c>
      <c r="AQ88" s="263">
        <v>0</v>
      </c>
      <c r="AR88" s="263">
        <v>5</v>
      </c>
      <c r="AS88" s="263">
        <v>0</v>
      </c>
      <c r="AT88" s="263">
        <v>0</v>
      </c>
      <c r="AU88" s="263">
        <v>0</v>
      </c>
      <c r="AV88" s="263">
        <v>0</v>
      </c>
      <c r="AW88" s="263">
        <v>0</v>
      </c>
      <c r="AX88" s="263">
        <v>0</v>
      </c>
      <c r="AY88" s="263">
        <v>4</v>
      </c>
      <c r="AZ88" s="263">
        <v>0</v>
      </c>
      <c r="BA88" s="263">
        <v>0</v>
      </c>
      <c r="BB88" s="263">
        <v>0</v>
      </c>
      <c r="BC88" s="263">
        <v>0</v>
      </c>
      <c r="BD88" s="263">
        <v>0</v>
      </c>
      <c r="BE88" s="263">
        <v>0</v>
      </c>
      <c r="BF88" s="263">
        <v>0</v>
      </c>
      <c r="BG88" s="263">
        <v>4</v>
      </c>
      <c r="BH88" s="263">
        <v>0</v>
      </c>
      <c r="BI88" s="263">
        <v>0</v>
      </c>
      <c r="BJ88" s="263">
        <v>3</v>
      </c>
      <c r="BK88" s="263">
        <v>101</v>
      </c>
      <c r="BL88" s="263">
        <v>35</v>
      </c>
      <c r="BM88" s="263">
        <v>87</v>
      </c>
      <c r="BN88" s="263">
        <v>35</v>
      </c>
      <c r="BO88" s="263">
        <v>5</v>
      </c>
      <c r="BP88" s="263">
        <v>0</v>
      </c>
      <c r="BQ88" s="263">
        <v>3</v>
      </c>
      <c r="BR88" s="263">
        <v>60</v>
      </c>
      <c r="BS88" s="263">
        <v>1672</v>
      </c>
      <c r="BT88" s="263">
        <v>254</v>
      </c>
      <c r="BU88" s="263">
        <v>79</v>
      </c>
      <c r="BV88" s="263">
        <v>64</v>
      </c>
      <c r="BW88" s="263">
        <v>0</v>
      </c>
      <c r="BX88" s="263">
        <v>11</v>
      </c>
      <c r="BY88" s="263">
        <v>43</v>
      </c>
      <c r="BZ88" s="263">
        <v>30</v>
      </c>
      <c r="CA88" s="263">
        <v>15</v>
      </c>
      <c r="CB88" s="263">
        <v>2</v>
      </c>
      <c r="CC88" s="263">
        <v>6</v>
      </c>
      <c r="CD88" s="263">
        <v>319</v>
      </c>
      <c r="CE88" s="263">
        <v>6</v>
      </c>
      <c r="CF88" s="263">
        <v>41</v>
      </c>
      <c r="CG88" s="263">
        <v>3553</v>
      </c>
      <c r="CH88" s="263">
        <v>8</v>
      </c>
      <c r="CI88" s="263">
        <v>1</v>
      </c>
      <c r="CJ88" s="263">
        <v>204</v>
      </c>
      <c r="CK88" s="263">
        <v>30</v>
      </c>
      <c r="CL88" s="263">
        <v>223</v>
      </c>
      <c r="CM88" s="263">
        <v>18</v>
      </c>
      <c r="CN88" s="263">
        <v>297</v>
      </c>
      <c r="CO88" s="263">
        <v>11</v>
      </c>
      <c r="CP88" s="263">
        <v>91</v>
      </c>
      <c r="CQ88" s="263">
        <v>137</v>
      </c>
      <c r="CR88" s="263">
        <v>130</v>
      </c>
      <c r="CS88" s="263">
        <v>73</v>
      </c>
      <c r="CT88" s="263">
        <v>40269</v>
      </c>
      <c r="CU88" s="263">
        <v>135</v>
      </c>
      <c r="CV88" s="263">
        <v>134</v>
      </c>
      <c r="CW88" s="263">
        <v>292</v>
      </c>
      <c r="CX88" s="263">
        <v>4119</v>
      </c>
      <c r="CY88" s="263">
        <v>1197</v>
      </c>
      <c r="CZ88" s="263">
        <v>787</v>
      </c>
      <c r="DA88" s="263">
        <v>33</v>
      </c>
      <c r="DB88" s="263">
        <v>0</v>
      </c>
      <c r="DC88" s="263">
        <v>14</v>
      </c>
      <c r="DD88" s="264">
        <v>54863</v>
      </c>
      <c r="DE88" s="263">
        <v>254</v>
      </c>
      <c r="DF88" s="263">
        <v>48525</v>
      </c>
      <c r="DG88" s="263">
        <v>0</v>
      </c>
      <c r="DH88" s="263">
        <v>0</v>
      </c>
      <c r="DI88" s="263">
        <v>0</v>
      </c>
      <c r="DJ88" s="263">
        <v>0</v>
      </c>
      <c r="DK88" s="263">
        <v>0</v>
      </c>
      <c r="DL88" s="263">
        <v>0</v>
      </c>
      <c r="DM88" s="262">
        <v>48779</v>
      </c>
      <c r="DN88" s="264">
        <v>103642</v>
      </c>
      <c r="DO88" s="263">
        <v>1</v>
      </c>
      <c r="DP88" s="263">
        <v>0</v>
      </c>
      <c r="DQ88" s="263">
        <v>1</v>
      </c>
      <c r="DR88" s="264">
        <v>48780</v>
      </c>
      <c r="DS88" s="264">
        <v>103643</v>
      </c>
      <c r="DT88" s="263">
        <v>0</v>
      </c>
      <c r="DU88" s="263">
        <v>0</v>
      </c>
      <c r="DV88" s="263">
        <v>0</v>
      </c>
      <c r="DW88" s="263">
        <v>0</v>
      </c>
      <c r="DX88" s="264">
        <v>48780</v>
      </c>
      <c r="DY88" s="264">
        <v>103643</v>
      </c>
    </row>
    <row r="89" spans="1:129" s="265" customFormat="1" ht="9.5" x14ac:dyDescent="0.2">
      <c r="A89" s="250" t="s">
        <v>142</v>
      </c>
      <c r="B89" s="261" t="s">
        <v>847</v>
      </c>
      <c r="C89" s="261"/>
      <c r="D89" s="262">
        <v>402</v>
      </c>
      <c r="E89" s="263">
        <v>63</v>
      </c>
      <c r="F89" s="263">
        <v>640</v>
      </c>
      <c r="G89" s="263">
        <v>132</v>
      </c>
      <c r="H89" s="263">
        <v>7</v>
      </c>
      <c r="I89" s="263">
        <v>207</v>
      </c>
      <c r="J89" s="263">
        <v>42</v>
      </c>
      <c r="K89" s="263">
        <v>72</v>
      </c>
      <c r="L89" s="263">
        <v>540</v>
      </c>
      <c r="M89" s="263">
        <v>172</v>
      </c>
      <c r="N89" s="263">
        <v>58</v>
      </c>
      <c r="O89" s="263">
        <v>700</v>
      </c>
      <c r="P89" s="263">
        <v>244</v>
      </c>
      <c r="Q89" s="263">
        <v>156</v>
      </c>
      <c r="R89" s="263">
        <v>5</v>
      </c>
      <c r="S89" s="263">
        <v>54</v>
      </c>
      <c r="T89" s="263">
        <v>114</v>
      </c>
      <c r="U89" s="263">
        <v>150</v>
      </c>
      <c r="V89" s="263">
        <v>649</v>
      </c>
      <c r="W89" s="263">
        <v>81</v>
      </c>
      <c r="X89" s="263">
        <v>159</v>
      </c>
      <c r="Y89" s="263">
        <v>11</v>
      </c>
      <c r="Z89" s="263">
        <v>25</v>
      </c>
      <c r="AA89" s="263">
        <v>92</v>
      </c>
      <c r="AB89" s="263">
        <v>158</v>
      </c>
      <c r="AC89" s="263">
        <v>87</v>
      </c>
      <c r="AD89" s="263">
        <v>215</v>
      </c>
      <c r="AE89" s="263">
        <v>88</v>
      </c>
      <c r="AF89" s="263">
        <v>27</v>
      </c>
      <c r="AG89" s="263">
        <v>4</v>
      </c>
      <c r="AH89" s="263">
        <v>12</v>
      </c>
      <c r="AI89" s="263">
        <v>261</v>
      </c>
      <c r="AJ89" s="263">
        <v>7</v>
      </c>
      <c r="AK89" s="263">
        <v>46</v>
      </c>
      <c r="AL89" s="263">
        <v>250</v>
      </c>
      <c r="AM89" s="263">
        <v>96</v>
      </c>
      <c r="AN89" s="263">
        <v>88</v>
      </c>
      <c r="AO89" s="263">
        <v>39</v>
      </c>
      <c r="AP89" s="263">
        <v>15</v>
      </c>
      <c r="AQ89" s="263">
        <v>36</v>
      </c>
      <c r="AR89" s="263">
        <v>208</v>
      </c>
      <c r="AS89" s="263">
        <v>106</v>
      </c>
      <c r="AT89" s="263">
        <v>74</v>
      </c>
      <c r="AU89" s="263">
        <v>426</v>
      </c>
      <c r="AV89" s="263">
        <v>27</v>
      </c>
      <c r="AW89" s="263">
        <v>148</v>
      </c>
      <c r="AX89" s="263">
        <v>496</v>
      </c>
      <c r="AY89" s="263">
        <v>544</v>
      </c>
      <c r="AZ89" s="263">
        <v>2</v>
      </c>
      <c r="BA89" s="263">
        <v>29</v>
      </c>
      <c r="BB89" s="263">
        <v>13</v>
      </c>
      <c r="BC89" s="263">
        <v>682</v>
      </c>
      <c r="BD89" s="263">
        <v>45</v>
      </c>
      <c r="BE89" s="263">
        <v>22</v>
      </c>
      <c r="BF89" s="263">
        <v>324</v>
      </c>
      <c r="BG89" s="263">
        <v>49</v>
      </c>
      <c r="BH89" s="263">
        <v>83</v>
      </c>
      <c r="BI89" s="263">
        <v>78</v>
      </c>
      <c r="BJ89" s="263">
        <v>2</v>
      </c>
      <c r="BK89" s="263">
        <v>607</v>
      </c>
      <c r="BL89" s="263">
        <v>127</v>
      </c>
      <c r="BM89" s="263">
        <v>853</v>
      </c>
      <c r="BN89" s="263">
        <v>376</v>
      </c>
      <c r="BO89" s="263">
        <v>5233</v>
      </c>
      <c r="BP89" s="263">
        <v>247</v>
      </c>
      <c r="BQ89" s="263">
        <v>8348</v>
      </c>
      <c r="BR89" s="263">
        <v>219</v>
      </c>
      <c r="BS89" s="263">
        <v>44781</v>
      </c>
      <c r="BT89" s="263">
        <v>26579</v>
      </c>
      <c r="BU89" s="263">
        <v>2979</v>
      </c>
      <c r="BV89" s="263">
        <v>707</v>
      </c>
      <c r="BW89" s="263">
        <v>0</v>
      </c>
      <c r="BX89" s="263">
        <v>74</v>
      </c>
      <c r="BY89" s="263">
        <v>2566</v>
      </c>
      <c r="BZ89" s="263">
        <v>448</v>
      </c>
      <c r="CA89" s="263">
        <v>1409</v>
      </c>
      <c r="CB89" s="263">
        <v>38</v>
      </c>
      <c r="CC89" s="263">
        <v>377</v>
      </c>
      <c r="CD89" s="263">
        <v>1039</v>
      </c>
      <c r="CE89" s="263">
        <v>208</v>
      </c>
      <c r="CF89" s="263">
        <v>9262</v>
      </c>
      <c r="CG89" s="263">
        <v>249</v>
      </c>
      <c r="CH89" s="263">
        <v>3501</v>
      </c>
      <c r="CI89" s="263">
        <v>1170</v>
      </c>
      <c r="CJ89" s="263">
        <v>2326</v>
      </c>
      <c r="CK89" s="263">
        <v>10398</v>
      </c>
      <c r="CL89" s="263">
        <v>1015</v>
      </c>
      <c r="CM89" s="263">
        <v>1524</v>
      </c>
      <c r="CN89" s="263">
        <v>12185</v>
      </c>
      <c r="CO89" s="263">
        <v>222</v>
      </c>
      <c r="CP89" s="263">
        <v>3749</v>
      </c>
      <c r="CQ89" s="263">
        <v>182</v>
      </c>
      <c r="CR89" s="263">
        <v>2137</v>
      </c>
      <c r="CS89" s="263">
        <v>1254</v>
      </c>
      <c r="CT89" s="263">
        <v>458</v>
      </c>
      <c r="CU89" s="263">
        <v>388</v>
      </c>
      <c r="CV89" s="263">
        <v>9765</v>
      </c>
      <c r="CW89" s="263">
        <v>734</v>
      </c>
      <c r="CX89" s="263">
        <v>1185</v>
      </c>
      <c r="CY89" s="263">
        <v>51</v>
      </c>
      <c r="CZ89" s="263">
        <v>1658</v>
      </c>
      <c r="DA89" s="263">
        <v>557</v>
      </c>
      <c r="DB89" s="263">
        <v>0</v>
      </c>
      <c r="DC89" s="263">
        <v>615</v>
      </c>
      <c r="DD89" s="264">
        <v>171362</v>
      </c>
      <c r="DE89" s="263">
        <v>76</v>
      </c>
      <c r="DF89" s="263">
        <v>33450</v>
      </c>
      <c r="DG89" s="263">
        <v>0</v>
      </c>
      <c r="DH89" s="263">
        <v>0</v>
      </c>
      <c r="DI89" s="263">
        <v>19517</v>
      </c>
      <c r="DJ89" s="263">
        <v>94891</v>
      </c>
      <c r="DK89" s="263">
        <v>-26</v>
      </c>
      <c r="DL89" s="263">
        <v>0</v>
      </c>
      <c r="DM89" s="262">
        <v>147908</v>
      </c>
      <c r="DN89" s="264">
        <v>319270</v>
      </c>
      <c r="DO89" s="263">
        <v>861</v>
      </c>
      <c r="DP89" s="263">
        <v>204948</v>
      </c>
      <c r="DQ89" s="263">
        <v>205809</v>
      </c>
      <c r="DR89" s="264">
        <v>353717</v>
      </c>
      <c r="DS89" s="264">
        <v>525079</v>
      </c>
      <c r="DT89" s="263">
        <v>-2303</v>
      </c>
      <c r="DU89" s="263">
        <v>-241155</v>
      </c>
      <c r="DV89" s="263">
        <v>0</v>
      </c>
      <c r="DW89" s="263">
        <v>-243458</v>
      </c>
      <c r="DX89" s="264">
        <v>110259</v>
      </c>
      <c r="DY89" s="264">
        <v>281621</v>
      </c>
    </row>
    <row r="90" spans="1:129" s="265" customFormat="1" ht="9.5" x14ac:dyDescent="0.2">
      <c r="A90" s="250" t="s">
        <v>144</v>
      </c>
      <c r="B90" s="261" t="s">
        <v>848</v>
      </c>
      <c r="C90" s="261"/>
      <c r="D90" s="262">
        <v>7</v>
      </c>
      <c r="E90" s="263">
        <v>4</v>
      </c>
      <c r="F90" s="263">
        <v>6</v>
      </c>
      <c r="G90" s="263">
        <v>5</v>
      </c>
      <c r="H90" s="263">
        <v>1</v>
      </c>
      <c r="I90" s="263">
        <v>21</v>
      </c>
      <c r="J90" s="263">
        <v>5</v>
      </c>
      <c r="K90" s="263">
        <v>18</v>
      </c>
      <c r="L90" s="263">
        <v>197</v>
      </c>
      <c r="M90" s="263">
        <v>36</v>
      </c>
      <c r="N90" s="263">
        <v>9</v>
      </c>
      <c r="O90" s="263">
        <v>184</v>
      </c>
      <c r="P90" s="263">
        <v>14</v>
      </c>
      <c r="Q90" s="263">
        <v>11</v>
      </c>
      <c r="R90" s="263">
        <v>0</v>
      </c>
      <c r="S90" s="263">
        <v>6</v>
      </c>
      <c r="T90" s="263">
        <v>14</v>
      </c>
      <c r="U90" s="263">
        <v>8</v>
      </c>
      <c r="V90" s="263">
        <v>86</v>
      </c>
      <c r="W90" s="263">
        <v>5</v>
      </c>
      <c r="X90" s="263">
        <v>7</v>
      </c>
      <c r="Y90" s="263">
        <v>3</v>
      </c>
      <c r="Z90" s="263">
        <v>4</v>
      </c>
      <c r="AA90" s="263">
        <v>4</v>
      </c>
      <c r="AB90" s="263">
        <v>74</v>
      </c>
      <c r="AC90" s="263">
        <v>20</v>
      </c>
      <c r="AD90" s="263">
        <v>155</v>
      </c>
      <c r="AE90" s="263">
        <v>14</v>
      </c>
      <c r="AF90" s="263">
        <v>3</v>
      </c>
      <c r="AG90" s="263">
        <v>1</v>
      </c>
      <c r="AH90" s="263">
        <v>8</v>
      </c>
      <c r="AI90" s="263">
        <v>37</v>
      </c>
      <c r="AJ90" s="263">
        <v>1</v>
      </c>
      <c r="AK90" s="263">
        <v>2</v>
      </c>
      <c r="AL90" s="263">
        <v>13</v>
      </c>
      <c r="AM90" s="263">
        <v>13</v>
      </c>
      <c r="AN90" s="263">
        <v>6</v>
      </c>
      <c r="AO90" s="263">
        <v>2</v>
      </c>
      <c r="AP90" s="263">
        <v>1</v>
      </c>
      <c r="AQ90" s="263">
        <v>1</v>
      </c>
      <c r="AR90" s="263">
        <v>46</v>
      </c>
      <c r="AS90" s="263">
        <v>11</v>
      </c>
      <c r="AT90" s="263">
        <v>11</v>
      </c>
      <c r="AU90" s="263">
        <v>13</v>
      </c>
      <c r="AV90" s="263">
        <v>5</v>
      </c>
      <c r="AW90" s="263">
        <v>32</v>
      </c>
      <c r="AX90" s="263">
        <v>47</v>
      </c>
      <c r="AY90" s="263">
        <v>26</v>
      </c>
      <c r="AZ90" s="263">
        <v>0</v>
      </c>
      <c r="BA90" s="263">
        <v>2</v>
      </c>
      <c r="BB90" s="263">
        <v>0</v>
      </c>
      <c r="BC90" s="263">
        <v>326</v>
      </c>
      <c r="BD90" s="263">
        <v>0</v>
      </c>
      <c r="BE90" s="263">
        <v>3</v>
      </c>
      <c r="BF90" s="263">
        <v>33</v>
      </c>
      <c r="BG90" s="263">
        <v>53</v>
      </c>
      <c r="BH90" s="263">
        <v>1</v>
      </c>
      <c r="BI90" s="263">
        <v>17</v>
      </c>
      <c r="BJ90" s="263">
        <v>1</v>
      </c>
      <c r="BK90" s="263">
        <v>59</v>
      </c>
      <c r="BL90" s="263">
        <v>62</v>
      </c>
      <c r="BM90" s="263">
        <v>9</v>
      </c>
      <c r="BN90" s="263">
        <v>3</v>
      </c>
      <c r="BO90" s="263">
        <v>10</v>
      </c>
      <c r="BP90" s="263">
        <v>3</v>
      </c>
      <c r="BQ90" s="263">
        <v>39</v>
      </c>
      <c r="BR90" s="263">
        <v>35</v>
      </c>
      <c r="BS90" s="263">
        <v>11264</v>
      </c>
      <c r="BT90" s="263">
        <v>1656</v>
      </c>
      <c r="BU90" s="263">
        <v>61</v>
      </c>
      <c r="BV90" s="263">
        <v>561</v>
      </c>
      <c r="BW90" s="263">
        <v>0</v>
      </c>
      <c r="BX90" s="263">
        <v>43</v>
      </c>
      <c r="BY90" s="263">
        <v>533</v>
      </c>
      <c r="BZ90" s="263">
        <v>77</v>
      </c>
      <c r="CA90" s="263">
        <v>66</v>
      </c>
      <c r="CB90" s="263">
        <v>14</v>
      </c>
      <c r="CC90" s="263">
        <v>71</v>
      </c>
      <c r="CD90" s="263">
        <v>128</v>
      </c>
      <c r="CE90" s="263">
        <v>45</v>
      </c>
      <c r="CF90" s="263">
        <v>5675</v>
      </c>
      <c r="CG90" s="263">
        <v>146</v>
      </c>
      <c r="CH90" s="263">
        <v>1809</v>
      </c>
      <c r="CI90" s="263">
        <v>1400</v>
      </c>
      <c r="CJ90" s="263">
        <v>408</v>
      </c>
      <c r="CK90" s="263">
        <v>1314</v>
      </c>
      <c r="CL90" s="263">
        <v>53</v>
      </c>
      <c r="CM90" s="263">
        <v>56</v>
      </c>
      <c r="CN90" s="263">
        <v>58</v>
      </c>
      <c r="CO90" s="263">
        <v>17</v>
      </c>
      <c r="CP90" s="263">
        <v>163</v>
      </c>
      <c r="CQ90" s="263">
        <v>14</v>
      </c>
      <c r="CR90" s="263">
        <v>91</v>
      </c>
      <c r="CS90" s="263">
        <v>39</v>
      </c>
      <c r="CT90" s="263">
        <v>2839</v>
      </c>
      <c r="CU90" s="263">
        <v>703</v>
      </c>
      <c r="CV90" s="263">
        <v>3354</v>
      </c>
      <c r="CW90" s="263">
        <v>46</v>
      </c>
      <c r="CX90" s="263">
        <v>82</v>
      </c>
      <c r="CY90" s="263">
        <v>46</v>
      </c>
      <c r="CZ90" s="263">
        <v>128</v>
      </c>
      <c r="DA90" s="263">
        <v>22</v>
      </c>
      <c r="DB90" s="263">
        <v>0</v>
      </c>
      <c r="DC90" s="263">
        <v>330</v>
      </c>
      <c r="DD90" s="264">
        <v>35165</v>
      </c>
      <c r="DE90" s="263">
        <v>468</v>
      </c>
      <c r="DF90" s="263">
        <v>12211</v>
      </c>
      <c r="DG90" s="263">
        <v>0</v>
      </c>
      <c r="DH90" s="263">
        <v>0</v>
      </c>
      <c r="DI90" s="263">
        <v>0</v>
      </c>
      <c r="DJ90" s="263">
        <v>0</v>
      </c>
      <c r="DK90" s="263">
        <v>0</v>
      </c>
      <c r="DL90" s="263">
        <v>0</v>
      </c>
      <c r="DM90" s="262">
        <v>12679</v>
      </c>
      <c r="DN90" s="264">
        <v>47844</v>
      </c>
      <c r="DO90" s="263">
        <v>56</v>
      </c>
      <c r="DP90" s="263">
        <v>1361</v>
      </c>
      <c r="DQ90" s="263">
        <v>1417</v>
      </c>
      <c r="DR90" s="264">
        <v>14096</v>
      </c>
      <c r="DS90" s="264">
        <v>49261</v>
      </c>
      <c r="DT90" s="263">
        <v>-16</v>
      </c>
      <c r="DU90" s="263">
        <v>-28432</v>
      </c>
      <c r="DV90" s="263">
        <v>0</v>
      </c>
      <c r="DW90" s="263">
        <v>-28448</v>
      </c>
      <c r="DX90" s="264">
        <v>-14352</v>
      </c>
      <c r="DY90" s="264">
        <v>20813</v>
      </c>
    </row>
    <row r="91" spans="1:129" s="265" customFormat="1" ht="9.5" x14ac:dyDescent="0.2">
      <c r="A91" s="250" t="s">
        <v>146</v>
      </c>
      <c r="B91" s="272" t="s">
        <v>849</v>
      </c>
      <c r="C91" s="272"/>
      <c r="D91" s="273">
        <v>177</v>
      </c>
      <c r="E91" s="274">
        <v>45</v>
      </c>
      <c r="F91" s="274">
        <v>229</v>
      </c>
      <c r="G91" s="274">
        <v>360</v>
      </c>
      <c r="H91" s="274">
        <v>87</v>
      </c>
      <c r="I91" s="274">
        <v>637</v>
      </c>
      <c r="J91" s="274">
        <v>138</v>
      </c>
      <c r="K91" s="274">
        <v>34</v>
      </c>
      <c r="L91" s="274">
        <v>619</v>
      </c>
      <c r="M91" s="274">
        <v>1555</v>
      </c>
      <c r="N91" s="274">
        <v>39</v>
      </c>
      <c r="O91" s="274">
        <v>1538</v>
      </c>
      <c r="P91" s="274">
        <v>228</v>
      </c>
      <c r="Q91" s="274">
        <v>189</v>
      </c>
      <c r="R91" s="274">
        <v>2</v>
      </c>
      <c r="S91" s="274">
        <v>78</v>
      </c>
      <c r="T91" s="274">
        <v>235</v>
      </c>
      <c r="U91" s="274">
        <v>118</v>
      </c>
      <c r="V91" s="274">
        <v>296</v>
      </c>
      <c r="W91" s="274">
        <v>131</v>
      </c>
      <c r="X91" s="274">
        <v>441</v>
      </c>
      <c r="Y91" s="274">
        <v>353</v>
      </c>
      <c r="Z91" s="274">
        <v>47</v>
      </c>
      <c r="AA91" s="274">
        <v>22</v>
      </c>
      <c r="AB91" s="274">
        <v>246</v>
      </c>
      <c r="AC91" s="274">
        <v>62</v>
      </c>
      <c r="AD91" s="274">
        <v>483</v>
      </c>
      <c r="AE91" s="274">
        <v>103</v>
      </c>
      <c r="AF91" s="274">
        <v>38</v>
      </c>
      <c r="AG91" s="274">
        <v>15</v>
      </c>
      <c r="AH91" s="274">
        <v>5</v>
      </c>
      <c r="AI91" s="274">
        <v>164</v>
      </c>
      <c r="AJ91" s="274">
        <v>8</v>
      </c>
      <c r="AK91" s="274">
        <v>31</v>
      </c>
      <c r="AL91" s="274">
        <v>146</v>
      </c>
      <c r="AM91" s="274">
        <v>57</v>
      </c>
      <c r="AN91" s="274">
        <v>16</v>
      </c>
      <c r="AO91" s="274">
        <v>17</v>
      </c>
      <c r="AP91" s="274">
        <v>4</v>
      </c>
      <c r="AQ91" s="274">
        <v>29</v>
      </c>
      <c r="AR91" s="274">
        <v>196</v>
      </c>
      <c r="AS91" s="274">
        <v>165</v>
      </c>
      <c r="AT91" s="274">
        <v>58</v>
      </c>
      <c r="AU91" s="274">
        <v>140</v>
      </c>
      <c r="AV91" s="274">
        <v>13</v>
      </c>
      <c r="AW91" s="274">
        <v>112</v>
      </c>
      <c r="AX91" s="274">
        <v>151</v>
      </c>
      <c r="AY91" s="274">
        <v>285</v>
      </c>
      <c r="AZ91" s="274">
        <v>5</v>
      </c>
      <c r="BA91" s="274">
        <v>3</v>
      </c>
      <c r="BB91" s="274">
        <v>2</v>
      </c>
      <c r="BC91" s="274">
        <v>156</v>
      </c>
      <c r="BD91" s="274">
        <v>12</v>
      </c>
      <c r="BE91" s="274">
        <v>13</v>
      </c>
      <c r="BF91" s="274">
        <v>110</v>
      </c>
      <c r="BG91" s="274">
        <v>99</v>
      </c>
      <c r="BH91" s="274">
        <v>180</v>
      </c>
      <c r="BI91" s="274">
        <v>60</v>
      </c>
      <c r="BJ91" s="274">
        <v>70</v>
      </c>
      <c r="BK91" s="274">
        <v>2271</v>
      </c>
      <c r="BL91" s="274">
        <v>655</v>
      </c>
      <c r="BM91" s="274">
        <v>2510</v>
      </c>
      <c r="BN91" s="274">
        <v>792</v>
      </c>
      <c r="BO91" s="274">
        <v>475</v>
      </c>
      <c r="BP91" s="274">
        <v>30</v>
      </c>
      <c r="BQ91" s="274">
        <v>401</v>
      </c>
      <c r="BR91" s="274">
        <v>536</v>
      </c>
      <c r="BS91" s="274">
        <v>11868</v>
      </c>
      <c r="BT91" s="274">
        <v>4675</v>
      </c>
      <c r="BU91" s="274">
        <v>1554</v>
      </c>
      <c r="BV91" s="274">
        <v>602</v>
      </c>
      <c r="BW91" s="274">
        <v>0</v>
      </c>
      <c r="BX91" s="274">
        <v>634</v>
      </c>
      <c r="BY91" s="274">
        <v>2681</v>
      </c>
      <c r="BZ91" s="274">
        <v>303</v>
      </c>
      <c r="CA91" s="274">
        <v>632</v>
      </c>
      <c r="CB91" s="274">
        <v>67</v>
      </c>
      <c r="CC91" s="274">
        <v>675</v>
      </c>
      <c r="CD91" s="274">
        <v>610</v>
      </c>
      <c r="CE91" s="274">
        <v>545</v>
      </c>
      <c r="CF91" s="274">
        <v>9530</v>
      </c>
      <c r="CG91" s="274">
        <v>16535</v>
      </c>
      <c r="CH91" s="274">
        <v>3690</v>
      </c>
      <c r="CI91" s="274">
        <v>52</v>
      </c>
      <c r="CJ91" s="274">
        <v>9651</v>
      </c>
      <c r="CK91" s="274">
        <v>16223</v>
      </c>
      <c r="CL91" s="274">
        <v>11051</v>
      </c>
      <c r="CM91" s="274">
        <v>2585</v>
      </c>
      <c r="CN91" s="274">
        <v>5358</v>
      </c>
      <c r="CO91" s="274">
        <v>119</v>
      </c>
      <c r="CP91" s="274">
        <v>3499</v>
      </c>
      <c r="CQ91" s="274">
        <v>996</v>
      </c>
      <c r="CR91" s="274">
        <v>8402</v>
      </c>
      <c r="CS91" s="274">
        <v>832</v>
      </c>
      <c r="CT91" s="274">
        <v>19462</v>
      </c>
      <c r="CU91" s="274">
        <v>349</v>
      </c>
      <c r="CV91" s="274">
        <v>9466</v>
      </c>
      <c r="CW91" s="274">
        <v>1572</v>
      </c>
      <c r="CX91" s="274">
        <v>1578</v>
      </c>
      <c r="CY91" s="274">
        <v>1928</v>
      </c>
      <c r="CZ91" s="274">
        <v>4757</v>
      </c>
      <c r="DA91" s="274">
        <v>1043</v>
      </c>
      <c r="DB91" s="274">
        <v>0</v>
      </c>
      <c r="DC91" s="274">
        <v>516</v>
      </c>
      <c r="DD91" s="275">
        <v>172562</v>
      </c>
      <c r="DE91" s="274">
        <v>1746</v>
      </c>
      <c r="DF91" s="274">
        <v>53765</v>
      </c>
      <c r="DG91" s="274">
        <v>674</v>
      </c>
      <c r="DH91" s="274">
        <v>0</v>
      </c>
      <c r="DI91" s="274">
        <v>0</v>
      </c>
      <c r="DJ91" s="274">
        <v>1824</v>
      </c>
      <c r="DK91" s="274">
        <v>-24</v>
      </c>
      <c r="DL91" s="274">
        <v>15</v>
      </c>
      <c r="DM91" s="273">
        <v>58000</v>
      </c>
      <c r="DN91" s="275">
        <v>230562</v>
      </c>
      <c r="DO91" s="274">
        <v>977</v>
      </c>
      <c r="DP91" s="274">
        <v>31577</v>
      </c>
      <c r="DQ91" s="274">
        <v>32554</v>
      </c>
      <c r="DR91" s="275">
        <v>90554</v>
      </c>
      <c r="DS91" s="275">
        <v>263116</v>
      </c>
      <c r="DT91" s="274">
        <v>-3050</v>
      </c>
      <c r="DU91" s="274">
        <v>-72788</v>
      </c>
      <c r="DV91" s="274">
        <v>-69</v>
      </c>
      <c r="DW91" s="274">
        <v>-75907</v>
      </c>
      <c r="DX91" s="275">
        <v>14647</v>
      </c>
      <c r="DY91" s="275">
        <v>187209</v>
      </c>
    </row>
    <row r="92" spans="1:129" s="265" customFormat="1" ht="9.5" x14ac:dyDescent="0.2">
      <c r="A92" s="266" t="s">
        <v>148</v>
      </c>
      <c r="B92" s="261" t="s">
        <v>850</v>
      </c>
      <c r="C92" s="261"/>
      <c r="D92" s="262">
        <v>0</v>
      </c>
      <c r="E92" s="263">
        <v>0</v>
      </c>
      <c r="F92" s="263">
        <v>0</v>
      </c>
      <c r="G92" s="263">
        <v>0</v>
      </c>
      <c r="H92" s="263">
        <v>0</v>
      </c>
      <c r="I92" s="263">
        <v>0</v>
      </c>
      <c r="J92" s="263">
        <v>0</v>
      </c>
      <c r="K92" s="263">
        <v>0</v>
      </c>
      <c r="L92" s="263">
        <v>0</v>
      </c>
      <c r="M92" s="263">
        <v>0</v>
      </c>
      <c r="N92" s="263">
        <v>0</v>
      </c>
      <c r="O92" s="263">
        <v>0</v>
      </c>
      <c r="P92" s="263">
        <v>0</v>
      </c>
      <c r="Q92" s="263">
        <v>0</v>
      </c>
      <c r="R92" s="263">
        <v>0</v>
      </c>
      <c r="S92" s="263">
        <v>0</v>
      </c>
      <c r="T92" s="263">
        <v>0</v>
      </c>
      <c r="U92" s="263">
        <v>0</v>
      </c>
      <c r="V92" s="263">
        <v>0</v>
      </c>
      <c r="W92" s="263">
        <v>0</v>
      </c>
      <c r="X92" s="263">
        <v>0</v>
      </c>
      <c r="Y92" s="263">
        <v>0</v>
      </c>
      <c r="Z92" s="263">
        <v>0</v>
      </c>
      <c r="AA92" s="263">
        <v>0</v>
      </c>
      <c r="AB92" s="263">
        <v>0</v>
      </c>
      <c r="AC92" s="263">
        <v>0</v>
      </c>
      <c r="AD92" s="263">
        <v>0</v>
      </c>
      <c r="AE92" s="263">
        <v>0</v>
      </c>
      <c r="AF92" s="263">
        <v>0</v>
      </c>
      <c r="AG92" s="263">
        <v>0</v>
      </c>
      <c r="AH92" s="263">
        <v>0</v>
      </c>
      <c r="AI92" s="263">
        <v>0</v>
      </c>
      <c r="AJ92" s="263">
        <v>0</v>
      </c>
      <c r="AK92" s="263">
        <v>0</v>
      </c>
      <c r="AL92" s="263">
        <v>0</v>
      </c>
      <c r="AM92" s="263">
        <v>0</v>
      </c>
      <c r="AN92" s="263">
        <v>0</v>
      </c>
      <c r="AO92" s="263">
        <v>0</v>
      </c>
      <c r="AP92" s="263">
        <v>0</v>
      </c>
      <c r="AQ92" s="263">
        <v>0</v>
      </c>
      <c r="AR92" s="263">
        <v>0</v>
      </c>
      <c r="AS92" s="263">
        <v>0</v>
      </c>
      <c r="AT92" s="263">
        <v>0</v>
      </c>
      <c r="AU92" s="263">
        <v>0</v>
      </c>
      <c r="AV92" s="263">
        <v>0</v>
      </c>
      <c r="AW92" s="263">
        <v>0</v>
      </c>
      <c r="AX92" s="263">
        <v>0</v>
      </c>
      <c r="AY92" s="263">
        <v>0</v>
      </c>
      <c r="AZ92" s="263">
        <v>0</v>
      </c>
      <c r="BA92" s="263">
        <v>0</v>
      </c>
      <c r="BB92" s="263">
        <v>0</v>
      </c>
      <c r="BC92" s="263">
        <v>0</v>
      </c>
      <c r="BD92" s="263">
        <v>0</v>
      </c>
      <c r="BE92" s="263">
        <v>0</v>
      </c>
      <c r="BF92" s="263">
        <v>0</v>
      </c>
      <c r="BG92" s="263">
        <v>0</v>
      </c>
      <c r="BH92" s="263">
        <v>0</v>
      </c>
      <c r="BI92" s="263">
        <v>0</v>
      </c>
      <c r="BJ92" s="263">
        <v>0</v>
      </c>
      <c r="BK92" s="263">
        <v>0</v>
      </c>
      <c r="BL92" s="263">
        <v>0</v>
      </c>
      <c r="BM92" s="263">
        <v>0</v>
      </c>
      <c r="BN92" s="263">
        <v>0</v>
      </c>
      <c r="BO92" s="263">
        <v>0</v>
      </c>
      <c r="BP92" s="263">
        <v>0</v>
      </c>
      <c r="BQ92" s="263">
        <v>0</v>
      </c>
      <c r="BR92" s="263">
        <v>0</v>
      </c>
      <c r="BS92" s="263">
        <v>0</v>
      </c>
      <c r="BT92" s="263">
        <v>0</v>
      </c>
      <c r="BU92" s="263">
        <v>0</v>
      </c>
      <c r="BV92" s="263">
        <v>0</v>
      </c>
      <c r="BW92" s="263">
        <v>0</v>
      </c>
      <c r="BX92" s="263">
        <v>0</v>
      </c>
      <c r="BY92" s="263">
        <v>0</v>
      </c>
      <c r="BZ92" s="263">
        <v>0</v>
      </c>
      <c r="CA92" s="263">
        <v>0</v>
      </c>
      <c r="CB92" s="263">
        <v>0</v>
      </c>
      <c r="CC92" s="263">
        <v>0</v>
      </c>
      <c r="CD92" s="263">
        <v>0</v>
      </c>
      <c r="CE92" s="263">
        <v>0</v>
      </c>
      <c r="CF92" s="263">
        <v>0</v>
      </c>
      <c r="CG92" s="263">
        <v>0</v>
      </c>
      <c r="CH92" s="263">
        <v>0</v>
      </c>
      <c r="CI92" s="263">
        <v>0</v>
      </c>
      <c r="CJ92" s="263">
        <v>0</v>
      </c>
      <c r="CK92" s="263">
        <v>0</v>
      </c>
      <c r="CL92" s="263">
        <v>0</v>
      </c>
      <c r="CM92" s="263">
        <v>0</v>
      </c>
      <c r="CN92" s="263">
        <v>0</v>
      </c>
      <c r="CO92" s="263">
        <v>0</v>
      </c>
      <c r="CP92" s="263">
        <v>0</v>
      </c>
      <c r="CQ92" s="263">
        <v>0</v>
      </c>
      <c r="CR92" s="263">
        <v>0</v>
      </c>
      <c r="CS92" s="263">
        <v>0</v>
      </c>
      <c r="CT92" s="263">
        <v>0</v>
      </c>
      <c r="CU92" s="263">
        <v>0</v>
      </c>
      <c r="CV92" s="263">
        <v>0</v>
      </c>
      <c r="CW92" s="263">
        <v>0</v>
      </c>
      <c r="CX92" s="263">
        <v>0</v>
      </c>
      <c r="CY92" s="263">
        <v>0</v>
      </c>
      <c r="CZ92" s="263">
        <v>0</v>
      </c>
      <c r="DA92" s="263">
        <v>0</v>
      </c>
      <c r="DB92" s="263">
        <v>0</v>
      </c>
      <c r="DC92" s="263">
        <v>25345</v>
      </c>
      <c r="DD92" s="264">
        <v>25345</v>
      </c>
      <c r="DE92" s="263">
        <v>0</v>
      </c>
      <c r="DF92" s="263">
        <v>35287</v>
      </c>
      <c r="DG92" s="263">
        <v>1715597</v>
      </c>
      <c r="DH92" s="263">
        <v>771089</v>
      </c>
      <c r="DI92" s="263">
        <v>0</v>
      </c>
      <c r="DJ92" s="263">
        <v>0</v>
      </c>
      <c r="DK92" s="263">
        <v>0</v>
      </c>
      <c r="DL92" s="263">
        <v>0</v>
      </c>
      <c r="DM92" s="262">
        <v>2521973</v>
      </c>
      <c r="DN92" s="264">
        <v>2547318</v>
      </c>
      <c r="DO92" s="263">
        <v>0</v>
      </c>
      <c r="DP92" s="263">
        <v>0</v>
      </c>
      <c r="DQ92" s="263">
        <v>0</v>
      </c>
      <c r="DR92" s="264">
        <v>2521973</v>
      </c>
      <c r="DS92" s="264">
        <v>2547318</v>
      </c>
      <c r="DT92" s="263">
        <v>0</v>
      </c>
      <c r="DU92" s="263">
        <v>0</v>
      </c>
      <c r="DV92" s="263">
        <v>0</v>
      </c>
      <c r="DW92" s="263">
        <v>0</v>
      </c>
      <c r="DX92" s="264">
        <v>2521973</v>
      </c>
      <c r="DY92" s="264">
        <v>2547318</v>
      </c>
    </row>
    <row r="93" spans="1:129" s="265" customFormat="1" ht="9.5" x14ac:dyDescent="0.2">
      <c r="A93" s="250" t="s">
        <v>149</v>
      </c>
      <c r="B93" s="261" t="s">
        <v>851</v>
      </c>
      <c r="C93" s="261"/>
      <c r="D93" s="262">
        <v>10</v>
      </c>
      <c r="E93" s="263">
        <v>8</v>
      </c>
      <c r="F93" s="263">
        <v>4</v>
      </c>
      <c r="G93" s="263">
        <v>18</v>
      </c>
      <c r="H93" s="263">
        <v>1</v>
      </c>
      <c r="I93" s="263">
        <v>0</v>
      </c>
      <c r="J93" s="263">
        <v>13</v>
      </c>
      <c r="K93" s="263">
        <v>3</v>
      </c>
      <c r="L93" s="263">
        <v>85</v>
      </c>
      <c r="M93" s="263">
        <v>74</v>
      </c>
      <c r="N93" s="263">
        <v>6</v>
      </c>
      <c r="O93" s="263">
        <v>137</v>
      </c>
      <c r="P93" s="263">
        <v>2</v>
      </c>
      <c r="Q93" s="263">
        <v>5</v>
      </c>
      <c r="R93" s="263">
        <v>0</v>
      </c>
      <c r="S93" s="263">
        <v>0</v>
      </c>
      <c r="T93" s="263">
        <v>20</v>
      </c>
      <c r="U93" s="263">
        <v>0</v>
      </c>
      <c r="V93" s="263">
        <v>91</v>
      </c>
      <c r="W93" s="263">
        <v>3</v>
      </c>
      <c r="X93" s="263">
        <v>3</v>
      </c>
      <c r="Y93" s="263">
        <v>5</v>
      </c>
      <c r="Z93" s="263">
        <v>2</v>
      </c>
      <c r="AA93" s="263">
        <v>14</v>
      </c>
      <c r="AB93" s="263">
        <v>6</v>
      </c>
      <c r="AC93" s="263">
        <v>13</v>
      </c>
      <c r="AD93" s="263">
        <v>9</v>
      </c>
      <c r="AE93" s="263">
        <v>2</v>
      </c>
      <c r="AF93" s="263">
        <v>8</v>
      </c>
      <c r="AG93" s="263">
        <v>0</v>
      </c>
      <c r="AH93" s="263">
        <v>2</v>
      </c>
      <c r="AI93" s="263">
        <v>52</v>
      </c>
      <c r="AJ93" s="263">
        <v>5</v>
      </c>
      <c r="AK93" s="263">
        <v>2</v>
      </c>
      <c r="AL93" s="263">
        <v>5</v>
      </c>
      <c r="AM93" s="263">
        <v>6</v>
      </c>
      <c r="AN93" s="263">
        <v>1</v>
      </c>
      <c r="AO93" s="263">
        <v>0</v>
      </c>
      <c r="AP93" s="263">
        <v>0</v>
      </c>
      <c r="AQ93" s="263">
        <v>15</v>
      </c>
      <c r="AR93" s="263">
        <v>118</v>
      </c>
      <c r="AS93" s="263">
        <v>33</v>
      </c>
      <c r="AT93" s="263">
        <v>29</v>
      </c>
      <c r="AU93" s="263">
        <v>58</v>
      </c>
      <c r="AV93" s="263">
        <v>3</v>
      </c>
      <c r="AW93" s="263">
        <v>55</v>
      </c>
      <c r="AX93" s="263">
        <v>217</v>
      </c>
      <c r="AY93" s="263">
        <v>127</v>
      </c>
      <c r="AZ93" s="263">
        <v>6</v>
      </c>
      <c r="BA93" s="263">
        <v>2</v>
      </c>
      <c r="BB93" s="263">
        <v>2</v>
      </c>
      <c r="BC93" s="263">
        <v>189</v>
      </c>
      <c r="BD93" s="263">
        <v>1</v>
      </c>
      <c r="BE93" s="263">
        <v>6</v>
      </c>
      <c r="BF93" s="263">
        <v>53</v>
      </c>
      <c r="BG93" s="263">
        <v>15</v>
      </c>
      <c r="BH93" s="263">
        <v>0</v>
      </c>
      <c r="BI93" s="263">
        <v>10</v>
      </c>
      <c r="BJ93" s="263">
        <v>2</v>
      </c>
      <c r="BK93" s="263">
        <v>226</v>
      </c>
      <c r="BL93" s="263">
        <v>7</v>
      </c>
      <c r="BM93" s="263">
        <v>153</v>
      </c>
      <c r="BN93" s="263">
        <v>52</v>
      </c>
      <c r="BO93" s="263">
        <v>454</v>
      </c>
      <c r="BP93" s="263">
        <v>39</v>
      </c>
      <c r="BQ93" s="263">
        <v>32</v>
      </c>
      <c r="BR93" s="263">
        <v>38</v>
      </c>
      <c r="BS93" s="263">
        <v>1468</v>
      </c>
      <c r="BT93" s="263">
        <v>370</v>
      </c>
      <c r="BU93" s="263">
        <v>4</v>
      </c>
      <c r="BV93" s="263">
        <v>1</v>
      </c>
      <c r="BW93" s="263">
        <v>0</v>
      </c>
      <c r="BX93" s="263">
        <v>379</v>
      </c>
      <c r="BY93" s="263">
        <v>181</v>
      </c>
      <c r="BZ93" s="263">
        <v>30</v>
      </c>
      <c r="CA93" s="263">
        <v>36</v>
      </c>
      <c r="CB93" s="263">
        <v>13</v>
      </c>
      <c r="CC93" s="263">
        <v>40</v>
      </c>
      <c r="CD93" s="263">
        <v>176</v>
      </c>
      <c r="CE93" s="263">
        <v>28</v>
      </c>
      <c r="CF93" s="263">
        <v>4405</v>
      </c>
      <c r="CG93" s="263">
        <v>129</v>
      </c>
      <c r="CH93" s="263">
        <v>1319</v>
      </c>
      <c r="CI93" s="263">
        <v>227</v>
      </c>
      <c r="CJ93" s="263">
        <v>383</v>
      </c>
      <c r="CK93" s="263">
        <v>229</v>
      </c>
      <c r="CL93" s="263">
        <v>4</v>
      </c>
      <c r="CM93" s="263">
        <v>0</v>
      </c>
      <c r="CN93" s="263">
        <v>371</v>
      </c>
      <c r="CO93" s="263">
        <v>0</v>
      </c>
      <c r="CP93" s="263">
        <v>83</v>
      </c>
      <c r="CQ93" s="263">
        <v>10</v>
      </c>
      <c r="CR93" s="263">
        <v>0</v>
      </c>
      <c r="CS93" s="263">
        <v>154</v>
      </c>
      <c r="CT93" s="263">
        <v>257</v>
      </c>
      <c r="CU93" s="263">
        <v>2</v>
      </c>
      <c r="CV93" s="263">
        <v>1346</v>
      </c>
      <c r="CW93" s="263">
        <v>76</v>
      </c>
      <c r="CX93" s="263">
        <v>271</v>
      </c>
      <c r="CY93" s="263">
        <v>280</v>
      </c>
      <c r="CZ93" s="263">
        <v>104</v>
      </c>
      <c r="DA93" s="263">
        <v>133</v>
      </c>
      <c r="DB93" s="263">
        <v>0</v>
      </c>
      <c r="DC93" s="263">
        <v>89</v>
      </c>
      <c r="DD93" s="264">
        <v>15155</v>
      </c>
      <c r="DE93" s="263">
        <v>0</v>
      </c>
      <c r="DF93" s="263">
        <v>212046</v>
      </c>
      <c r="DG93" s="263">
        <v>655909</v>
      </c>
      <c r="DH93" s="263">
        <v>36588</v>
      </c>
      <c r="DI93" s="263">
        <v>0</v>
      </c>
      <c r="DJ93" s="263">
        <v>0</v>
      </c>
      <c r="DK93" s="263">
        <v>0</v>
      </c>
      <c r="DL93" s="263">
        <v>0</v>
      </c>
      <c r="DM93" s="262">
        <v>904543</v>
      </c>
      <c r="DN93" s="264">
        <v>919698</v>
      </c>
      <c r="DO93" s="263">
        <v>735</v>
      </c>
      <c r="DP93" s="263">
        <v>2444</v>
      </c>
      <c r="DQ93" s="263">
        <v>3179</v>
      </c>
      <c r="DR93" s="264">
        <v>907722</v>
      </c>
      <c r="DS93" s="264">
        <v>922877</v>
      </c>
      <c r="DT93" s="263">
        <v>-395</v>
      </c>
      <c r="DU93" s="263">
        <v>-1280</v>
      </c>
      <c r="DV93" s="263">
        <v>0</v>
      </c>
      <c r="DW93" s="263">
        <v>-1675</v>
      </c>
      <c r="DX93" s="264">
        <v>906047</v>
      </c>
      <c r="DY93" s="264">
        <v>921202</v>
      </c>
    </row>
    <row r="94" spans="1:129" s="265" customFormat="1" ht="9.5" x14ac:dyDescent="0.2">
      <c r="A94" s="250" t="s">
        <v>151</v>
      </c>
      <c r="B94" s="261" t="s">
        <v>852</v>
      </c>
      <c r="C94" s="261"/>
      <c r="D94" s="262">
        <v>0</v>
      </c>
      <c r="E94" s="263">
        <v>68</v>
      </c>
      <c r="F94" s="263">
        <v>31</v>
      </c>
      <c r="G94" s="263">
        <v>0</v>
      </c>
      <c r="H94" s="263">
        <v>165</v>
      </c>
      <c r="I94" s="263">
        <v>310</v>
      </c>
      <c r="J94" s="263">
        <v>53</v>
      </c>
      <c r="K94" s="263">
        <v>804</v>
      </c>
      <c r="L94" s="263">
        <v>6834</v>
      </c>
      <c r="M94" s="263">
        <v>911</v>
      </c>
      <c r="N94" s="263">
        <v>105</v>
      </c>
      <c r="O94" s="263">
        <v>3905</v>
      </c>
      <c r="P94" s="263">
        <v>760</v>
      </c>
      <c r="Q94" s="263">
        <v>251</v>
      </c>
      <c r="R94" s="263">
        <v>44</v>
      </c>
      <c r="S94" s="263">
        <v>305</v>
      </c>
      <c r="T94" s="263">
        <v>151</v>
      </c>
      <c r="U94" s="263">
        <v>331</v>
      </c>
      <c r="V94" s="263">
        <v>3572</v>
      </c>
      <c r="W94" s="263">
        <v>494</v>
      </c>
      <c r="X94" s="263">
        <v>1211</v>
      </c>
      <c r="Y94" s="263">
        <v>640</v>
      </c>
      <c r="Z94" s="263">
        <v>1353</v>
      </c>
      <c r="AA94" s="263">
        <v>636</v>
      </c>
      <c r="AB94" s="263">
        <v>6762</v>
      </c>
      <c r="AC94" s="263">
        <v>2849</v>
      </c>
      <c r="AD94" s="263">
        <v>2573</v>
      </c>
      <c r="AE94" s="263">
        <v>2337</v>
      </c>
      <c r="AF94" s="263">
        <v>192</v>
      </c>
      <c r="AG94" s="263">
        <v>34</v>
      </c>
      <c r="AH94" s="263">
        <v>152</v>
      </c>
      <c r="AI94" s="263">
        <v>2062</v>
      </c>
      <c r="AJ94" s="263">
        <v>53</v>
      </c>
      <c r="AK94" s="263">
        <v>146</v>
      </c>
      <c r="AL94" s="263">
        <v>1351</v>
      </c>
      <c r="AM94" s="263">
        <v>1094</v>
      </c>
      <c r="AN94" s="263">
        <v>1104</v>
      </c>
      <c r="AO94" s="263">
        <v>51</v>
      </c>
      <c r="AP94" s="263">
        <v>17</v>
      </c>
      <c r="AQ94" s="263">
        <v>163</v>
      </c>
      <c r="AR94" s="263">
        <v>1010</v>
      </c>
      <c r="AS94" s="263">
        <v>447</v>
      </c>
      <c r="AT94" s="263">
        <v>553</v>
      </c>
      <c r="AU94" s="263">
        <v>2130</v>
      </c>
      <c r="AV94" s="263">
        <v>502</v>
      </c>
      <c r="AW94" s="263">
        <v>2108</v>
      </c>
      <c r="AX94" s="263">
        <v>5443</v>
      </c>
      <c r="AY94" s="263">
        <v>5122</v>
      </c>
      <c r="AZ94" s="263">
        <v>142</v>
      </c>
      <c r="BA94" s="263">
        <v>130</v>
      </c>
      <c r="BB94" s="263">
        <v>36</v>
      </c>
      <c r="BC94" s="263">
        <v>5721</v>
      </c>
      <c r="BD94" s="263">
        <v>144</v>
      </c>
      <c r="BE94" s="263">
        <v>1001</v>
      </c>
      <c r="BF94" s="263">
        <v>12100</v>
      </c>
      <c r="BG94" s="263">
        <v>382</v>
      </c>
      <c r="BH94" s="263">
        <v>314</v>
      </c>
      <c r="BI94" s="263">
        <v>1047</v>
      </c>
      <c r="BJ94" s="263">
        <v>177</v>
      </c>
      <c r="BK94" s="263">
        <v>1053</v>
      </c>
      <c r="BL94" s="263">
        <v>66</v>
      </c>
      <c r="BM94" s="263">
        <v>2134</v>
      </c>
      <c r="BN94" s="263">
        <v>641</v>
      </c>
      <c r="BO94" s="263">
        <v>4651</v>
      </c>
      <c r="BP94" s="263">
        <v>969</v>
      </c>
      <c r="BQ94" s="263">
        <v>2</v>
      </c>
      <c r="BR94" s="263">
        <v>0</v>
      </c>
      <c r="BS94" s="263">
        <v>10346</v>
      </c>
      <c r="BT94" s="263">
        <v>346</v>
      </c>
      <c r="BU94" s="263">
        <v>0</v>
      </c>
      <c r="BV94" s="263">
        <v>0</v>
      </c>
      <c r="BW94" s="263">
        <v>0</v>
      </c>
      <c r="BX94" s="263">
        <v>422</v>
      </c>
      <c r="BY94" s="263">
        <v>1012</v>
      </c>
      <c r="BZ94" s="263">
        <v>599</v>
      </c>
      <c r="CA94" s="263">
        <v>730</v>
      </c>
      <c r="CB94" s="263">
        <v>76</v>
      </c>
      <c r="CC94" s="263">
        <v>367</v>
      </c>
      <c r="CD94" s="263">
        <v>528</v>
      </c>
      <c r="CE94" s="263">
        <v>0</v>
      </c>
      <c r="CF94" s="263">
        <v>9145</v>
      </c>
      <c r="CG94" s="263">
        <v>853</v>
      </c>
      <c r="CH94" s="263">
        <v>4669</v>
      </c>
      <c r="CI94" s="263">
        <v>484</v>
      </c>
      <c r="CJ94" s="263">
        <v>1707</v>
      </c>
      <c r="CK94" s="263">
        <v>603</v>
      </c>
      <c r="CL94" s="263">
        <v>0</v>
      </c>
      <c r="CM94" s="263">
        <v>4713</v>
      </c>
      <c r="CN94" s="263">
        <v>8320</v>
      </c>
      <c r="CO94" s="263">
        <v>95</v>
      </c>
      <c r="CP94" s="263">
        <v>29</v>
      </c>
      <c r="CQ94" s="263">
        <v>30</v>
      </c>
      <c r="CR94" s="263">
        <v>0</v>
      </c>
      <c r="CS94" s="263">
        <v>2275</v>
      </c>
      <c r="CT94" s="263">
        <v>211</v>
      </c>
      <c r="CU94" s="263">
        <v>716</v>
      </c>
      <c r="CV94" s="263">
        <v>416</v>
      </c>
      <c r="CW94" s="263">
        <v>0</v>
      </c>
      <c r="CX94" s="263">
        <v>0</v>
      </c>
      <c r="CY94" s="263">
        <v>0</v>
      </c>
      <c r="CZ94" s="263">
        <v>47</v>
      </c>
      <c r="DA94" s="263">
        <v>31</v>
      </c>
      <c r="DB94" s="263">
        <v>0</v>
      </c>
      <c r="DC94" s="263">
        <v>4605</v>
      </c>
      <c r="DD94" s="264">
        <v>145274</v>
      </c>
      <c r="DE94" s="263">
        <v>0</v>
      </c>
      <c r="DF94" s="263">
        <v>10019</v>
      </c>
      <c r="DG94" s="263">
        <v>75891</v>
      </c>
      <c r="DH94" s="263">
        <v>5497</v>
      </c>
      <c r="DI94" s="263">
        <v>0</v>
      </c>
      <c r="DJ94" s="263">
        <v>0</v>
      </c>
      <c r="DK94" s="263">
        <v>0</v>
      </c>
      <c r="DL94" s="263">
        <v>0</v>
      </c>
      <c r="DM94" s="262">
        <v>91407</v>
      </c>
      <c r="DN94" s="264">
        <v>236681</v>
      </c>
      <c r="DO94" s="263">
        <v>462</v>
      </c>
      <c r="DP94" s="263">
        <v>20807</v>
      </c>
      <c r="DQ94" s="263">
        <v>21269</v>
      </c>
      <c r="DR94" s="264">
        <v>112676</v>
      </c>
      <c r="DS94" s="264">
        <v>257950</v>
      </c>
      <c r="DT94" s="263">
        <v>-227</v>
      </c>
      <c r="DU94" s="263">
        <v>-89332</v>
      </c>
      <c r="DV94" s="263">
        <v>0</v>
      </c>
      <c r="DW94" s="263">
        <v>-89559</v>
      </c>
      <c r="DX94" s="264">
        <v>23117</v>
      </c>
      <c r="DY94" s="264">
        <v>168391</v>
      </c>
    </row>
    <row r="95" spans="1:129" s="265" customFormat="1" ht="9.5" x14ac:dyDescent="0.2">
      <c r="A95" s="250" t="s">
        <v>153</v>
      </c>
      <c r="B95" s="261" t="s">
        <v>853</v>
      </c>
      <c r="C95" s="261"/>
      <c r="D95" s="262">
        <v>0</v>
      </c>
      <c r="E95" s="263">
        <v>0</v>
      </c>
      <c r="F95" s="263">
        <v>0</v>
      </c>
      <c r="G95" s="263">
        <v>0</v>
      </c>
      <c r="H95" s="263">
        <v>0</v>
      </c>
      <c r="I95" s="263">
        <v>0</v>
      </c>
      <c r="J95" s="263">
        <v>0</v>
      </c>
      <c r="K95" s="263">
        <v>0</v>
      </c>
      <c r="L95" s="263">
        <v>0</v>
      </c>
      <c r="M95" s="263">
        <v>0</v>
      </c>
      <c r="N95" s="263">
        <v>0</v>
      </c>
      <c r="O95" s="263">
        <v>0</v>
      </c>
      <c r="P95" s="263">
        <v>0</v>
      </c>
      <c r="Q95" s="263">
        <v>0</v>
      </c>
      <c r="R95" s="263">
        <v>0</v>
      </c>
      <c r="S95" s="263">
        <v>0</v>
      </c>
      <c r="T95" s="263">
        <v>0</v>
      </c>
      <c r="U95" s="263">
        <v>0</v>
      </c>
      <c r="V95" s="263">
        <v>0</v>
      </c>
      <c r="W95" s="263">
        <v>0</v>
      </c>
      <c r="X95" s="263">
        <v>0</v>
      </c>
      <c r="Y95" s="263">
        <v>0</v>
      </c>
      <c r="Z95" s="263">
        <v>0</v>
      </c>
      <c r="AA95" s="263">
        <v>0</v>
      </c>
      <c r="AB95" s="263">
        <v>0</v>
      </c>
      <c r="AC95" s="263">
        <v>0</v>
      </c>
      <c r="AD95" s="263">
        <v>0</v>
      </c>
      <c r="AE95" s="263">
        <v>0</v>
      </c>
      <c r="AF95" s="263">
        <v>0</v>
      </c>
      <c r="AG95" s="263">
        <v>0</v>
      </c>
      <c r="AH95" s="263">
        <v>0</v>
      </c>
      <c r="AI95" s="263">
        <v>0</v>
      </c>
      <c r="AJ95" s="263">
        <v>0</v>
      </c>
      <c r="AK95" s="263">
        <v>0</v>
      </c>
      <c r="AL95" s="263">
        <v>0</v>
      </c>
      <c r="AM95" s="263">
        <v>0</v>
      </c>
      <c r="AN95" s="263">
        <v>0</v>
      </c>
      <c r="AO95" s="263">
        <v>0</v>
      </c>
      <c r="AP95" s="263">
        <v>0</v>
      </c>
      <c r="AQ95" s="263">
        <v>0</v>
      </c>
      <c r="AR95" s="263">
        <v>0</v>
      </c>
      <c r="AS95" s="263">
        <v>0</v>
      </c>
      <c r="AT95" s="263">
        <v>0</v>
      </c>
      <c r="AU95" s="263">
        <v>0</v>
      </c>
      <c r="AV95" s="263">
        <v>0</v>
      </c>
      <c r="AW95" s="263">
        <v>0</v>
      </c>
      <c r="AX95" s="263">
        <v>0</v>
      </c>
      <c r="AY95" s="263">
        <v>0</v>
      </c>
      <c r="AZ95" s="263">
        <v>0</v>
      </c>
      <c r="BA95" s="263">
        <v>0</v>
      </c>
      <c r="BB95" s="263">
        <v>0</v>
      </c>
      <c r="BC95" s="263">
        <v>0</v>
      </c>
      <c r="BD95" s="263">
        <v>0</v>
      </c>
      <c r="BE95" s="263">
        <v>0</v>
      </c>
      <c r="BF95" s="263">
        <v>0</v>
      </c>
      <c r="BG95" s="263">
        <v>0</v>
      </c>
      <c r="BH95" s="263">
        <v>0</v>
      </c>
      <c r="BI95" s="263">
        <v>0</v>
      </c>
      <c r="BJ95" s="263">
        <v>0</v>
      </c>
      <c r="BK95" s="263">
        <v>0</v>
      </c>
      <c r="BL95" s="263">
        <v>0</v>
      </c>
      <c r="BM95" s="263">
        <v>0</v>
      </c>
      <c r="BN95" s="263">
        <v>0</v>
      </c>
      <c r="BO95" s="263">
        <v>0</v>
      </c>
      <c r="BP95" s="263">
        <v>0</v>
      </c>
      <c r="BQ95" s="263">
        <v>0</v>
      </c>
      <c r="BR95" s="263">
        <v>0</v>
      </c>
      <c r="BS95" s="263">
        <v>0</v>
      </c>
      <c r="BT95" s="263">
        <v>0</v>
      </c>
      <c r="BU95" s="263">
        <v>0</v>
      </c>
      <c r="BV95" s="263">
        <v>0</v>
      </c>
      <c r="BW95" s="263">
        <v>0</v>
      </c>
      <c r="BX95" s="263">
        <v>0</v>
      </c>
      <c r="BY95" s="263">
        <v>0</v>
      </c>
      <c r="BZ95" s="263">
        <v>0</v>
      </c>
      <c r="CA95" s="263">
        <v>0</v>
      </c>
      <c r="CB95" s="263">
        <v>0</v>
      </c>
      <c r="CC95" s="263">
        <v>0</v>
      </c>
      <c r="CD95" s="263">
        <v>0</v>
      </c>
      <c r="CE95" s="263">
        <v>0</v>
      </c>
      <c r="CF95" s="263">
        <v>0</v>
      </c>
      <c r="CG95" s="263">
        <v>0</v>
      </c>
      <c r="CH95" s="263">
        <v>0</v>
      </c>
      <c r="CI95" s="263">
        <v>0</v>
      </c>
      <c r="CJ95" s="263">
        <v>0</v>
      </c>
      <c r="CK95" s="263">
        <v>0</v>
      </c>
      <c r="CL95" s="263">
        <v>0</v>
      </c>
      <c r="CM95" s="263">
        <v>0</v>
      </c>
      <c r="CN95" s="263">
        <v>43304</v>
      </c>
      <c r="CO95" s="263">
        <v>0</v>
      </c>
      <c r="CP95" s="263">
        <v>0</v>
      </c>
      <c r="CQ95" s="263">
        <v>321</v>
      </c>
      <c r="CR95" s="263">
        <v>0</v>
      </c>
      <c r="CS95" s="263">
        <v>0</v>
      </c>
      <c r="CT95" s="263">
        <v>0</v>
      </c>
      <c r="CU95" s="263">
        <v>0</v>
      </c>
      <c r="CV95" s="263">
        <v>0</v>
      </c>
      <c r="CW95" s="263">
        <v>0</v>
      </c>
      <c r="CX95" s="263">
        <v>0</v>
      </c>
      <c r="CY95" s="263">
        <v>0</v>
      </c>
      <c r="CZ95" s="263">
        <v>0</v>
      </c>
      <c r="DA95" s="263">
        <v>0</v>
      </c>
      <c r="DB95" s="263">
        <v>0</v>
      </c>
      <c r="DC95" s="263">
        <v>0</v>
      </c>
      <c r="DD95" s="264">
        <v>43625</v>
      </c>
      <c r="DE95" s="263">
        <v>11744</v>
      </c>
      <c r="DF95" s="263">
        <v>399863</v>
      </c>
      <c r="DG95" s="263">
        <v>1724262</v>
      </c>
      <c r="DH95" s="263">
        <v>0</v>
      </c>
      <c r="DI95" s="263">
        <v>0</v>
      </c>
      <c r="DJ95" s="263">
        <v>0</v>
      </c>
      <c r="DK95" s="263">
        <v>0</v>
      </c>
      <c r="DL95" s="263">
        <v>0</v>
      </c>
      <c r="DM95" s="262">
        <v>2135869</v>
      </c>
      <c r="DN95" s="264">
        <v>2179494</v>
      </c>
      <c r="DO95" s="263">
        <v>11</v>
      </c>
      <c r="DP95" s="263">
        <v>0</v>
      </c>
      <c r="DQ95" s="263">
        <v>11</v>
      </c>
      <c r="DR95" s="264">
        <v>2135880</v>
      </c>
      <c r="DS95" s="264">
        <v>2179505</v>
      </c>
      <c r="DT95" s="263">
        <v>-65</v>
      </c>
      <c r="DU95" s="263">
        <v>0</v>
      </c>
      <c r="DV95" s="263">
        <v>0</v>
      </c>
      <c r="DW95" s="263">
        <v>-65</v>
      </c>
      <c r="DX95" s="264">
        <v>2135815</v>
      </c>
      <c r="DY95" s="264">
        <v>2179440</v>
      </c>
    </row>
    <row r="96" spans="1:129" s="265" customFormat="1" ht="9.5" x14ac:dyDescent="0.2">
      <c r="A96" s="250" t="s">
        <v>155</v>
      </c>
      <c r="B96" s="261" t="s">
        <v>854</v>
      </c>
      <c r="C96" s="261"/>
      <c r="D96" s="262">
        <v>0</v>
      </c>
      <c r="E96" s="263">
        <v>0</v>
      </c>
      <c r="F96" s="263">
        <v>0</v>
      </c>
      <c r="G96" s="263">
        <v>133</v>
      </c>
      <c r="H96" s="263">
        <v>0</v>
      </c>
      <c r="I96" s="263">
        <v>0</v>
      </c>
      <c r="J96" s="263">
        <v>0</v>
      </c>
      <c r="K96" s="263">
        <v>0</v>
      </c>
      <c r="L96" s="263">
        <v>0</v>
      </c>
      <c r="M96" s="263">
        <v>0</v>
      </c>
      <c r="N96" s="263">
        <v>0</v>
      </c>
      <c r="O96" s="263">
        <v>0</v>
      </c>
      <c r="P96" s="263">
        <v>0</v>
      </c>
      <c r="Q96" s="263">
        <v>0</v>
      </c>
      <c r="R96" s="263">
        <v>0</v>
      </c>
      <c r="S96" s="263">
        <v>0</v>
      </c>
      <c r="T96" s="263">
        <v>0</v>
      </c>
      <c r="U96" s="263">
        <v>0</v>
      </c>
      <c r="V96" s="263">
        <v>0</v>
      </c>
      <c r="W96" s="263">
        <v>0</v>
      </c>
      <c r="X96" s="263">
        <v>2</v>
      </c>
      <c r="Y96" s="263">
        <v>0</v>
      </c>
      <c r="Z96" s="263">
        <v>0</v>
      </c>
      <c r="AA96" s="263">
        <v>0</v>
      </c>
      <c r="AB96" s="263">
        <v>2</v>
      </c>
      <c r="AC96" s="263">
        <v>0</v>
      </c>
      <c r="AD96" s="263">
        <v>0</v>
      </c>
      <c r="AE96" s="263">
        <v>0</v>
      </c>
      <c r="AF96" s="263">
        <v>0</v>
      </c>
      <c r="AG96" s="263">
        <v>0</v>
      </c>
      <c r="AH96" s="263">
        <v>0</v>
      </c>
      <c r="AI96" s="263">
        <v>0</v>
      </c>
      <c r="AJ96" s="263">
        <v>0</v>
      </c>
      <c r="AK96" s="263">
        <v>0</v>
      </c>
      <c r="AL96" s="263">
        <v>0</v>
      </c>
      <c r="AM96" s="263">
        <v>1</v>
      </c>
      <c r="AN96" s="263">
        <v>0</v>
      </c>
      <c r="AO96" s="263">
        <v>0</v>
      </c>
      <c r="AP96" s="263">
        <v>0</v>
      </c>
      <c r="AQ96" s="263">
        <v>0</v>
      </c>
      <c r="AR96" s="263">
        <v>0</v>
      </c>
      <c r="AS96" s="263">
        <v>0</v>
      </c>
      <c r="AT96" s="263">
        <v>0</v>
      </c>
      <c r="AU96" s="263">
        <v>0</v>
      </c>
      <c r="AV96" s="263">
        <v>0</v>
      </c>
      <c r="AW96" s="263">
        <v>0</v>
      </c>
      <c r="AX96" s="263">
        <v>0</v>
      </c>
      <c r="AY96" s="263">
        <v>0</v>
      </c>
      <c r="AZ96" s="263">
        <v>0</v>
      </c>
      <c r="BA96" s="263">
        <v>0</v>
      </c>
      <c r="BB96" s="263">
        <v>0</v>
      </c>
      <c r="BC96" s="263">
        <v>0</v>
      </c>
      <c r="BD96" s="263">
        <v>0</v>
      </c>
      <c r="BE96" s="263">
        <v>0</v>
      </c>
      <c r="BF96" s="263">
        <v>0</v>
      </c>
      <c r="BG96" s="263">
        <v>0</v>
      </c>
      <c r="BH96" s="263">
        <v>0</v>
      </c>
      <c r="BI96" s="263">
        <v>0</v>
      </c>
      <c r="BJ96" s="263">
        <v>0</v>
      </c>
      <c r="BK96" s="263">
        <v>0</v>
      </c>
      <c r="BL96" s="263">
        <v>0</v>
      </c>
      <c r="BM96" s="263">
        <v>2</v>
      </c>
      <c r="BN96" s="263">
        <v>0</v>
      </c>
      <c r="BO96" s="263">
        <v>55</v>
      </c>
      <c r="BP96" s="263">
        <v>1</v>
      </c>
      <c r="BQ96" s="263">
        <v>37</v>
      </c>
      <c r="BR96" s="263">
        <v>0</v>
      </c>
      <c r="BS96" s="263">
        <v>63</v>
      </c>
      <c r="BT96" s="263">
        <v>73</v>
      </c>
      <c r="BU96" s="263">
        <v>9</v>
      </c>
      <c r="BV96" s="263">
        <v>4</v>
      </c>
      <c r="BW96" s="263">
        <v>0</v>
      </c>
      <c r="BX96" s="263">
        <v>2</v>
      </c>
      <c r="BY96" s="263">
        <v>0</v>
      </c>
      <c r="BZ96" s="263">
        <v>76</v>
      </c>
      <c r="CA96" s="263">
        <v>0</v>
      </c>
      <c r="CB96" s="263">
        <v>0</v>
      </c>
      <c r="CC96" s="263">
        <v>1118</v>
      </c>
      <c r="CD96" s="263">
        <v>88</v>
      </c>
      <c r="CE96" s="263">
        <v>2</v>
      </c>
      <c r="CF96" s="263">
        <v>412</v>
      </c>
      <c r="CG96" s="263">
        <v>30</v>
      </c>
      <c r="CH96" s="263">
        <v>1</v>
      </c>
      <c r="CI96" s="263">
        <v>5</v>
      </c>
      <c r="CJ96" s="263">
        <v>31</v>
      </c>
      <c r="CK96" s="263">
        <v>36</v>
      </c>
      <c r="CL96" s="263">
        <v>14</v>
      </c>
      <c r="CM96" s="263">
        <v>1</v>
      </c>
      <c r="CN96" s="263">
        <v>19868</v>
      </c>
      <c r="CO96" s="263">
        <v>4612</v>
      </c>
      <c r="CP96" s="263">
        <v>538</v>
      </c>
      <c r="CQ96" s="263">
        <v>429</v>
      </c>
      <c r="CR96" s="263">
        <v>2</v>
      </c>
      <c r="CS96" s="263">
        <v>0</v>
      </c>
      <c r="CT96" s="263">
        <v>2</v>
      </c>
      <c r="CU96" s="263">
        <v>0</v>
      </c>
      <c r="CV96" s="263">
        <v>20</v>
      </c>
      <c r="CW96" s="263">
        <v>1</v>
      </c>
      <c r="CX96" s="263">
        <v>43</v>
      </c>
      <c r="CY96" s="263">
        <v>1</v>
      </c>
      <c r="CZ96" s="263">
        <v>5</v>
      </c>
      <c r="DA96" s="263">
        <v>7</v>
      </c>
      <c r="DB96" s="263">
        <v>0</v>
      </c>
      <c r="DC96" s="263">
        <v>504</v>
      </c>
      <c r="DD96" s="264">
        <v>28230</v>
      </c>
      <c r="DE96" s="263">
        <v>9213</v>
      </c>
      <c r="DF96" s="263">
        <v>3339</v>
      </c>
      <c r="DG96" s="263">
        <v>22283</v>
      </c>
      <c r="DH96" s="263">
        <v>228</v>
      </c>
      <c r="DI96" s="263">
        <v>0</v>
      </c>
      <c r="DJ96" s="263">
        <v>0</v>
      </c>
      <c r="DK96" s="263">
        <v>0</v>
      </c>
      <c r="DL96" s="263">
        <v>0</v>
      </c>
      <c r="DM96" s="262">
        <v>35063</v>
      </c>
      <c r="DN96" s="264">
        <v>63293</v>
      </c>
      <c r="DO96" s="263">
        <v>0</v>
      </c>
      <c r="DP96" s="263">
        <v>0</v>
      </c>
      <c r="DQ96" s="263">
        <v>0</v>
      </c>
      <c r="DR96" s="264">
        <v>35063</v>
      </c>
      <c r="DS96" s="264">
        <v>63293</v>
      </c>
      <c r="DT96" s="263">
        <v>0</v>
      </c>
      <c r="DU96" s="263">
        <v>0</v>
      </c>
      <c r="DV96" s="263">
        <v>0</v>
      </c>
      <c r="DW96" s="263">
        <v>0</v>
      </c>
      <c r="DX96" s="264">
        <v>35063</v>
      </c>
      <c r="DY96" s="264">
        <v>63293</v>
      </c>
    </row>
    <row r="97" spans="1:129" s="265" customFormat="1" ht="9.5" x14ac:dyDescent="0.2">
      <c r="A97" s="266" t="s">
        <v>157</v>
      </c>
      <c r="B97" s="267" t="s">
        <v>855</v>
      </c>
      <c r="C97" s="267"/>
      <c r="D97" s="268">
        <v>0</v>
      </c>
      <c r="E97" s="269">
        <v>0</v>
      </c>
      <c r="F97" s="269">
        <v>0</v>
      </c>
      <c r="G97" s="269">
        <v>0</v>
      </c>
      <c r="H97" s="269">
        <v>0</v>
      </c>
      <c r="I97" s="269">
        <v>0</v>
      </c>
      <c r="J97" s="269">
        <v>0</v>
      </c>
      <c r="K97" s="269">
        <v>0</v>
      </c>
      <c r="L97" s="269">
        <v>0</v>
      </c>
      <c r="M97" s="269">
        <v>0</v>
      </c>
      <c r="N97" s="269">
        <v>0</v>
      </c>
      <c r="O97" s="269">
        <v>0</v>
      </c>
      <c r="P97" s="269">
        <v>0</v>
      </c>
      <c r="Q97" s="269">
        <v>0</v>
      </c>
      <c r="R97" s="269">
        <v>0</v>
      </c>
      <c r="S97" s="269">
        <v>0</v>
      </c>
      <c r="T97" s="269">
        <v>0</v>
      </c>
      <c r="U97" s="269">
        <v>0</v>
      </c>
      <c r="V97" s="269">
        <v>0</v>
      </c>
      <c r="W97" s="269">
        <v>0</v>
      </c>
      <c r="X97" s="269">
        <v>0</v>
      </c>
      <c r="Y97" s="269">
        <v>0</v>
      </c>
      <c r="Z97" s="269">
        <v>0</v>
      </c>
      <c r="AA97" s="269">
        <v>0</v>
      </c>
      <c r="AB97" s="269">
        <v>0</v>
      </c>
      <c r="AC97" s="269">
        <v>0</v>
      </c>
      <c r="AD97" s="269">
        <v>0</v>
      </c>
      <c r="AE97" s="269">
        <v>0</v>
      </c>
      <c r="AF97" s="269">
        <v>0</v>
      </c>
      <c r="AG97" s="269">
        <v>0</v>
      </c>
      <c r="AH97" s="269">
        <v>0</v>
      </c>
      <c r="AI97" s="269">
        <v>0</v>
      </c>
      <c r="AJ97" s="269">
        <v>0</v>
      </c>
      <c r="AK97" s="269">
        <v>0</v>
      </c>
      <c r="AL97" s="269">
        <v>0</v>
      </c>
      <c r="AM97" s="269">
        <v>0</v>
      </c>
      <c r="AN97" s="269">
        <v>0</v>
      </c>
      <c r="AO97" s="269">
        <v>0</v>
      </c>
      <c r="AP97" s="269">
        <v>0</v>
      </c>
      <c r="AQ97" s="269">
        <v>0</v>
      </c>
      <c r="AR97" s="269">
        <v>0</v>
      </c>
      <c r="AS97" s="269">
        <v>0</v>
      </c>
      <c r="AT97" s="269">
        <v>0</v>
      </c>
      <c r="AU97" s="269">
        <v>0</v>
      </c>
      <c r="AV97" s="269">
        <v>0</v>
      </c>
      <c r="AW97" s="269">
        <v>0</v>
      </c>
      <c r="AX97" s="269">
        <v>0</v>
      </c>
      <c r="AY97" s="269">
        <v>0</v>
      </c>
      <c r="AZ97" s="269">
        <v>0</v>
      </c>
      <c r="BA97" s="269">
        <v>0</v>
      </c>
      <c r="BB97" s="269">
        <v>0</v>
      </c>
      <c r="BC97" s="269">
        <v>0</v>
      </c>
      <c r="BD97" s="269">
        <v>0</v>
      </c>
      <c r="BE97" s="269">
        <v>0</v>
      </c>
      <c r="BF97" s="269">
        <v>0</v>
      </c>
      <c r="BG97" s="269">
        <v>0</v>
      </c>
      <c r="BH97" s="269">
        <v>0</v>
      </c>
      <c r="BI97" s="269">
        <v>0</v>
      </c>
      <c r="BJ97" s="269">
        <v>0</v>
      </c>
      <c r="BK97" s="269">
        <v>0</v>
      </c>
      <c r="BL97" s="269">
        <v>0</v>
      </c>
      <c r="BM97" s="269">
        <v>0</v>
      </c>
      <c r="BN97" s="269">
        <v>0</v>
      </c>
      <c r="BO97" s="269">
        <v>0</v>
      </c>
      <c r="BP97" s="269">
        <v>0</v>
      </c>
      <c r="BQ97" s="269">
        <v>0</v>
      </c>
      <c r="BR97" s="269">
        <v>0</v>
      </c>
      <c r="BS97" s="269">
        <v>0</v>
      </c>
      <c r="BT97" s="269">
        <v>0</v>
      </c>
      <c r="BU97" s="269">
        <v>0</v>
      </c>
      <c r="BV97" s="269">
        <v>0</v>
      </c>
      <c r="BW97" s="269">
        <v>0</v>
      </c>
      <c r="BX97" s="269">
        <v>0</v>
      </c>
      <c r="BY97" s="269">
        <v>0</v>
      </c>
      <c r="BZ97" s="269">
        <v>0</v>
      </c>
      <c r="CA97" s="269">
        <v>0</v>
      </c>
      <c r="CB97" s="269">
        <v>0</v>
      </c>
      <c r="CC97" s="269">
        <v>0</v>
      </c>
      <c r="CD97" s="269">
        <v>0</v>
      </c>
      <c r="CE97" s="269">
        <v>0</v>
      </c>
      <c r="CF97" s="269">
        <v>0</v>
      </c>
      <c r="CG97" s="269">
        <v>0</v>
      </c>
      <c r="CH97" s="269">
        <v>0</v>
      </c>
      <c r="CI97" s="269">
        <v>0</v>
      </c>
      <c r="CJ97" s="269">
        <v>0</v>
      </c>
      <c r="CK97" s="269">
        <v>0</v>
      </c>
      <c r="CL97" s="269">
        <v>0</v>
      </c>
      <c r="CM97" s="269">
        <v>0</v>
      </c>
      <c r="CN97" s="269">
        <v>0</v>
      </c>
      <c r="CO97" s="269">
        <v>0</v>
      </c>
      <c r="CP97" s="269">
        <v>0</v>
      </c>
      <c r="CQ97" s="269">
        <v>0</v>
      </c>
      <c r="CR97" s="269">
        <v>0</v>
      </c>
      <c r="CS97" s="269">
        <v>0</v>
      </c>
      <c r="CT97" s="269">
        <v>0</v>
      </c>
      <c r="CU97" s="269">
        <v>0</v>
      </c>
      <c r="CV97" s="269">
        <v>0</v>
      </c>
      <c r="CW97" s="269">
        <v>0</v>
      </c>
      <c r="CX97" s="269">
        <v>0</v>
      </c>
      <c r="CY97" s="269">
        <v>0</v>
      </c>
      <c r="CZ97" s="269">
        <v>0</v>
      </c>
      <c r="DA97" s="269">
        <v>0</v>
      </c>
      <c r="DB97" s="269">
        <v>0</v>
      </c>
      <c r="DC97" s="269">
        <v>0</v>
      </c>
      <c r="DD97" s="270">
        <v>0</v>
      </c>
      <c r="DE97" s="269">
        <v>250</v>
      </c>
      <c r="DF97" s="269">
        <v>197655</v>
      </c>
      <c r="DG97" s="269">
        <v>126243</v>
      </c>
      <c r="DH97" s="269">
        <v>6416</v>
      </c>
      <c r="DI97" s="269">
        <v>0</v>
      </c>
      <c r="DJ97" s="269">
        <v>0</v>
      </c>
      <c r="DK97" s="269">
        <v>0</v>
      </c>
      <c r="DL97" s="269">
        <v>0</v>
      </c>
      <c r="DM97" s="268">
        <v>330564</v>
      </c>
      <c r="DN97" s="270">
        <v>330564</v>
      </c>
      <c r="DO97" s="269">
        <v>0</v>
      </c>
      <c r="DP97" s="269">
        <v>0</v>
      </c>
      <c r="DQ97" s="269">
        <v>0</v>
      </c>
      <c r="DR97" s="270">
        <v>330564</v>
      </c>
      <c r="DS97" s="270">
        <v>330564</v>
      </c>
      <c r="DT97" s="269">
        <v>0</v>
      </c>
      <c r="DU97" s="269">
        <v>0</v>
      </c>
      <c r="DV97" s="269">
        <v>0</v>
      </c>
      <c r="DW97" s="269">
        <v>0</v>
      </c>
      <c r="DX97" s="270">
        <v>330564</v>
      </c>
      <c r="DY97" s="270">
        <v>330564</v>
      </c>
    </row>
    <row r="98" spans="1:129" s="265" customFormat="1" ht="9.5" x14ac:dyDescent="0.2">
      <c r="A98" s="250" t="s">
        <v>158</v>
      </c>
      <c r="B98" s="261" t="s">
        <v>167</v>
      </c>
      <c r="C98" s="261"/>
      <c r="D98" s="262">
        <v>0</v>
      </c>
      <c r="E98" s="263">
        <v>0</v>
      </c>
      <c r="F98" s="263">
        <v>0</v>
      </c>
      <c r="G98" s="263">
        <v>0</v>
      </c>
      <c r="H98" s="263">
        <v>0</v>
      </c>
      <c r="I98" s="263">
        <v>0</v>
      </c>
      <c r="J98" s="263">
        <v>0</v>
      </c>
      <c r="K98" s="263">
        <v>0</v>
      </c>
      <c r="L98" s="263">
        <v>0</v>
      </c>
      <c r="M98" s="263">
        <v>0</v>
      </c>
      <c r="N98" s="263">
        <v>0</v>
      </c>
      <c r="O98" s="263">
        <v>0</v>
      </c>
      <c r="P98" s="263">
        <v>0</v>
      </c>
      <c r="Q98" s="263">
        <v>0</v>
      </c>
      <c r="R98" s="263">
        <v>0</v>
      </c>
      <c r="S98" s="263">
        <v>0</v>
      </c>
      <c r="T98" s="263">
        <v>0</v>
      </c>
      <c r="U98" s="263">
        <v>0</v>
      </c>
      <c r="V98" s="263">
        <v>0</v>
      </c>
      <c r="W98" s="263">
        <v>0</v>
      </c>
      <c r="X98" s="263">
        <v>0</v>
      </c>
      <c r="Y98" s="263">
        <v>0</v>
      </c>
      <c r="Z98" s="263">
        <v>0</v>
      </c>
      <c r="AA98" s="263">
        <v>0</v>
      </c>
      <c r="AB98" s="263">
        <v>0</v>
      </c>
      <c r="AC98" s="263">
        <v>0</v>
      </c>
      <c r="AD98" s="263">
        <v>0</v>
      </c>
      <c r="AE98" s="263">
        <v>0</v>
      </c>
      <c r="AF98" s="263">
        <v>0</v>
      </c>
      <c r="AG98" s="263">
        <v>0</v>
      </c>
      <c r="AH98" s="263">
        <v>0</v>
      </c>
      <c r="AI98" s="263">
        <v>0</v>
      </c>
      <c r="AJ98" s="263">
        <v>0</v>
      </c>
      <c r="AK98" s="263">
        <v>0</v>
      </c>
      <c r="AL98" s="263">
        <v>0</v>
      </c>
      <c r="AM98" s="263">
        <v>0</v>
      </c>
      <c r="AN98" s="263">
        <v>0</v>
      </c>
      <c r="AO98" s="263">
        <v>0</v>
      </c>
      <c r="AP98" s="263">
        <v>0</v>
      </c>
      <c r="AQ98" s="263">
        <v>0</v>
      </c>
      <c r="AR98" s="263">
        <v>0</v>
      </c>
      <c r="AS98" s="263">
        <v>0</v>
      </c>
      <c r="AT98" s="263">
        <v>0</v>
      </c>
      <c r="AU98" s="263">
        <v>0</v>
      </c>
      <c r="AV98" s="263">
        <v>0</v>
      </c>
      <c r="AW98" s="263">
        <v>0</v>
      </c>
      <c r="AX98" s="263">
        <v>0</v>
      </c>
      <c r="AY98" s="263">
        <v>0</v>
      </c>
      <c r="AZ98" s="263">
        <v>0</v>
      </c>
      <c r="BA98" s="263">
        <v>0</v>
      </c>
      <c r="BB98" s="263">
        <v>0</v>
      </c>
      <c r="BC98" s="263">
        <v>0</v>
      </c>
      <c r="BD98" s="263">
        <v>0</v>
      </c>
      <c r="BE98" s="263">
        <v>0</v>
      </c>
      <c r="BF98" s="263">
        <v>0</v>
      </c>
      <c r="BG98" s="263">
        <v>0</v>
      </c>
      <c r="BH98" s="263">
        <v>0</v>
      </c>
      <c r="BI98" s="263">
        <v>0</v>
      </c>
      <c r="BJ98" s="263">
        <v>0</v>
      </c>
      <c r="BK98" s="263">
        <v>0</v>
      </c>
      <c r="BL98" s="263">
        <v>0</v>
      </c>
      <c r="BM98" s="263">
        <v>0</v>
      </c>
      <c r="BN98" s="263">
        <v>0</v>
      </c>
      <c r="BO98" s="263">
        <v>0</v>
      </c>
      <c r="BP98" s="263">
        <v>0</v>
      </c>
      <c r="BQ98" s="263">
        <v>0</v>
      </c>
      <c r="BR98" s="263">
        <v>0</v>
      </c>
      <c r="BS98" s="263">
        <v>0</v>
      </c>
      <c r="BT98" s="263">
        <v>0</v>
      </c>
      <c r="BU98" s="263">
        <v>0</v>
      </c>
      <c r="BV98" s="263">
        <v>0</v>
      </c>
      <c r="BW98" s="263">
        <v>0</v>
      </c>
      <c r="BX98" s="263">
        <v>0</v>
      </c>
      <c r="BY98" s="263">
        <v>0</v>
      </c>
      <c r="BZ98" s="263">
        <v>0</v>
      </c>
      <c r="CA98" s="263">
        <v>0</v>
      </c>
      <c r="CB98" s="263">
        <v>0</v>
      </c>
      <c r="CC98" s="263">
        <v>0</v>
      </c>
      <c r="CD98" s="263">
        <v>0</v>
      </c>
      <c r="CE98" s="263">
        <v>0</v>
      </c>
      <c r="CF98" s="263">
        <v>0</v>
      </c>
      <c r="CG98" s="263">
        <v>0</v>
      </c>
      <c r="CH98" s="263">
        <v>0</v>
      </c>
      <c r="CI98" s="263">
        <v>0</v>
      </c>
      <c r="CJ98" s="263">
        <v>0</v>
      </c>
      <c r="CK98" s="263">
        <v>0</v>
      </c>
      <c r="CL98" s="263">
        <v>0</v>
      </c>
      <c r="CM98" s="263">
        <v>0</v>
      </c>
      <c r="CN98" s="263">
        <v>0</v>
      </c>
      <c r="CO98" s="263">
        <v>0</v>
      </c>
      <c r="CP98" s="263">
        <v>0</v>
      </c>
      <c r="CQ98" s="263">
        <v>0</v>
      </c>
      <c r="CR98" s="263">
        <v>0</v>
      </c>
      <c r="CS98" s="263">
        <v>0</v>
      </c>
      <c r="CT98" s="263">
        <v>0</v>
      </c>
      <c r="CU98" s="263">
        <v>0</v>
      </c>
      <c r="CV98" s="263">
        <v>0</v>
      </c>
      <c r="CW98" s="263">
        <v>0</v>
      </c>
      <c r="CX98" s="263">
        <v>0</v>
      </c>
      <c r="CY98" s="263">
        <v>0</v>
      </c>
      <c r="CZ98" s="263">
        <v>0</v>
      </c>
      <c r="DA98" s="263">
        <v>0</v>
      </c>
      <c r="DB98" s="263">
        <v>0</v>
      </c>
      <c r="DC98" s="263">
        <v>0</v>
      </c>
      <c r="DD98" s="264">
        <v>0</v>
      </c>
      <c r="DE98" s="263">
        <v>0</v>
      </c>
      <c r="DF98" s="263">
        <v>26442</v>
      </c>
      <c r="DG98" s="263">
        <v>339903</v>
      </c>
      <c r="DH98" s="263">
        <v>0</v>
      </c>
      <c r="DI98" s="263">
        <v>0</v>
      </c>
      <c r="DJ98" s="263">
        <v>0</v>
      </c>
      <c r="DK98" s="263">
        <v>0</v>
      </c>
      <c r="DL98" s="263">
        <v>0</v>
      </c>
      <c r="DM98" s="262">
        <v>366345</v>
      </c>
      <c r="DN98" s="264">
        <v>366345</v>
      </c>
      <c r="DO98" s="263">
        <v>0</v>
      </c>
      <c r="DP98" s="263">
        <v>0</v>
      </c>
      <c r="DQ98" s="263">
        <v>0</v>
      </c>
      <c r="DR98" s="264">
        <v>366345</v>
      </c>
      <c r="DS98" s="264">
        <v>366345</v>
      </c>
      <c r="DT98" s="263">
        <v>0</v>
      </c>
      <c r="DU98" s="263">
        <v>0</v>
      </c>
      <c r="DV98" s="263">
        <v>0</v>
      </c>
      <c r="DW98" s="263">
        <v>0</v>
      </c>
      <c r="DX98" s="264">
        <v>366345</v>
      </c>
      <c r="DY98" s="264">
        <v>366345</v>
      </c>
    </row>
    <row r="99" spans="1:129" s="265" customFormat="1" ht="9.5" x14ac:dyDescent="0.2">
      <c r="A99" s="250" t="s">
        <v>160</v>
      </c>
      <c r="B99" s="261" t="s">
        <v>856</v>
      </c>
      <c r="C99" s="261"/>
      <c r="D99" s="262">
        <v>0</v>
      </c>
      <c r="E99" s="263">
        <v>4</v>
      </c>
      <c r="F99" s="263">
        <v>0</v>
      </c>
      <c r="G99" s="263">
        <v>47</v>
      </c>
      <c r="H99" s="263">
        <v>8</v>
      </c>
      <c r="I99" s="263">
        <v>2441</v>
      </c>
      <c r="J99" s="263">
        <v>155</v>
      </c>
      <c r="K99" s="263">
        <v>379</v>
      </c>
      <c r="L99" s="263">
        <v>1279</v>
      </c>
      <c r="M99" s="263">
        <v>798</v>
      </c>
      <c r="N99" s="263">
        <v>129</v>
      </c>
      <c r="O99" s="263">
        <v>957</v>
      </c>
      <c r="P99" s="263">
        <v>518</v>
      </c>
      <c r="Q99" s="263">
        <v>105</v>
      </c>
      <c r="R99" s="263">
        <v>3</v>
      </c>
      <c r="S99" s="263">
        <v>68</v>
      </c>
      <c r="T99" s="263">
        <v>170</v>
      </c>
      <c r="U99" s="263">
        <v>49</v>
      </c>
      <c r="V99" s="263">
        <v>671</v>
      </c>
      <c r="W99" s="263">
        <v>175</v>
      </c>
      <c r="X99" s="263">
        <v>133</v>
      </c>
      <c r="Y99" s="263">
        <v>55</v>
      </c>
      <c r="Z99" s="263">
        <v>220</v>
      </c>
      <c r="AA99" s="263">
        <v>128</v>
      </c>
      <c r="AB99" s="263">
        <v>443</v>
      </c>
      <c r="AC99" s="263">
        <v>114</v>
      </c>
      <c r="AD99" s="263">
        <v>379</v>
      </c>
      <c r="AE99" s="263">
        <v>93</v>
      </c>
      <c r="AF99" s="263">
        <v>12</v>
      </c>
      <c r="AG99" s="263">
        <v>4</v>
      </c>
      <c r="AH99" s="263">
        <v>15</v>
      </c>
      <c r="AI99" s="263">
        <v>557</v>
      </c>
      <c r="AJ99" s="263">
        <v>15</v>
      </c>
      <c r="AK99" s="263">
        <v>21</v>
      </c>
      <c r="AL99" s="263">
        <v>419</v>
      </c>
      <c r="AM99" s="263">
        <v>164</v>
      </c>
      <c r="AN99" s="263">
        <v>144</v>
      </c>
      <c r="AO99" s="263">
        <v>23</v>
      </c>
      <c r="AP99" s="263">
        <v>3</v>
      </c>
      <c r="AQ99" s="263">
        <v>14</v>
      </c>
      <c r="AR99" s="263">
        <v>150</v>
      </c>
      <c r="AS99" s="263">
        <v>88</v>
      </c>
      <c r="AT99" s="263">
        <v>81</v>
      </c>
      <c r="AU99" s="263">
        <v>238</v>
      </c>
      <c r="AV99" s="263">
        <v>11</v>
      </c>
      <c r="AW99" s="263">
        <v>53</v>
      </c>
      <c r="AX99" s="263">
        <v>72</v>
      </c>
      <c r="AY99" s="263">
        <v>177</v>
      </c>
      <c r="AZ99" s="263">
        <v>0</v>
      </c>
      <c r="BA99" s="263">
        <v>1</v>
      </c>
      <c r="BB99" s="263">
        <v>1</v>
      </c>
      <c r="BC99" s="263">
        <v>42</v>
      </c>
      <c r="BD99" s="263">
        <v>1</v>
      </c>
      <c r="BE99" s="263">
        <v>11</v>
      </c>
      <c r="BF99" s="263">
        <v>37</v>
      </c>
      <c r="BG99" s="263">
        <v>48</v>
      </c>
      <c r="BH99" s="263">
        <v>38</v>
      </c>
      <c r="BI99" s="263">
        <v>38</v>
      </c>
      <c r="BJ99" s="263">
        <v>88</v>
      </c>
      <c r="BK99" s="263">
        <v>726</v>
      </c>
      <c r="BL99" s="263">
        <v>1568</v>
      </c>
      <c r="BM99" s="263">
        <v>2016</v>
      </c>
      <c r="BN99" s="263">
        <v>425</v>
      </c>
      <c r="BO99" s="263">
        <v>2163</v>
      </c>
      <c r="BP99" s="263">
        <v>477</v>
      </c>
      <c r="BQ99" s="263">
        <v>2363</v>
      </c>
      <c r="BR99" s="263">
        <v>793</v>
      </c>
      <c r="BS99" s="263">
        <v>4293</v>
      </c>
      <c r="BT99" s="263">
        <v>4468</v>
      </c>
      <c r="BU99" s="263">
        <v>770</v>
      </c>
      <c r="BV99" s="263">
        <v>942</v>
      </c>
      <c r="BW99" s="263">
        <v>0</v>
      </c>
      <c r="BX99" s="263">
        <v>69</v>
      </c>
      <c r="BY99" s="263">
        <v>1992</v>
      </c>
      <c r="BZ99" s="263">
        <v>447</v>
      </c>
      <c r="CA99" s="263">
        <v>41</v>
      </c>
      <c r="CB99" s="263">
        <v>37</v>
      </c>
      <c r="CC99" s="263">
        <v>1124</v>
      </c>
      <c r="CD99" s="263">
        <v>712</v>
      </c>
      <c r="CE99" s="263">
        <v>3</v>
      </c>
      <c r="CF99" s="263">
        <v>907</v>
      </c>
      <c r="CG99" s="263">
        <v>713</v>
      </c>
      <c r="CH99" s="263">
        <v>701</v>
      </c>
      <c r="CI99" s="263">
        <v>32</v>
      </c>
      <c r="CJ99" s="263">
        <v>1165</v>
      </c>
      <c r="CK99" s="263">
        <v>20</v>
      </c>
      <c r="CL99" s="263">
        <v>472</v>
      </c>
      <c r="CM99" s="263">
        <v>663</v>
      </c>
      <c r="CN99" s="263">
        <v>3964</v>
      </c>
      <c r="CO99" s="263">
        <v>93</v>
      </c>
      <c r="CP99" s="263">
        <v>19</v>
      </c>
      <c r="CQ99" s="263">
        <v>224</v>
      </c>
      <c r="CR99" s="263">
        <v>0</v>
      </c>
      <c r="CS99" s="263">
        <v>1579</v>
      </c>
      <c r="CT99" s="263">
        <v>256</v>
      </c>
      <c r="CU99" s="263">
        <v>1643</v>
      </c>
      <c r="CV99" s="263">
        <v>4893</v>
      </c>
      <c r="CW99" s="263">
        <v>661</v>
      </c>
      <c r="CX99" s="263">
        <v>1543</v>
      </c>
      <c r="CY99" s="263">
        <v>511</v>
      </c>
      <c r="CZ99" s="263">
        <v>8745</v>
      </c>
      <c r="DA99" s="263">
        <v>1009</v>
      </c>
      <c r="DB99" s="263">
        <v>0</v>
      </c>
      <c r="DC99" s="263">
        <v>645</v>
      </c>
      <c r="DD99" s="264">
        <v>67974</v>
      </c>
      <c r="DE99" s="263">
        <v>0</v>
      </c>
      <c r="DF99" s="263">
        <v>173956</v>
      </c>
      <c r="DG99" s="263">
        <v>0</v>
      </c>
      <c r="DH99" s="263">
        <v>0</v>
      </c>
      <c r="DI99" s="263">
        <v>0</v>
      </c>
      <c r="DJ99" s="263">
        <v>0</v>
      </c>
      <c r="DK99" s="263">
        <v>0</v>
      </c>
      <c r="DL99" s="263">
        <v>0</v>
      </c>
      <c r="DM99" s="262">
        <v>173956</v>
      </c>
      <c r="DN99" s="264">
        <v>241930</v>
      </c>
      <c r="DO99" s="263">
        <v>136</v>
      </c>
      <c r="DP99" s="263">
        <v>0</v>
      </c>
      <c r="DQ99" s="263">
        <v>136</v>
      </c>
      <c r="DR99" s="264">
        <v>174092</v>
      </c>
      <c r="DS99" s="264">
        <v>242066</v>
      </c>
      <c r="DT99" s="263">
        <v>-169</v>
      </c>
      <c r="DU99" s="263">
        <v>0</v>
      </c>
      <c r="DV99" s="263">
        <v>0</v>
      </c>
      <c r="DW99" s="263">
        <v>-169</v>
      </c>
      <c r="DX99" s="264">
        <v>173923</v>
      </c>
      <c r="DY99" s="264">
        <v>241897</v>
      </c>
    </row>
    <row r="100" spans="1:129" s="265" customFormat="1" ht="9.5" x14ac:dyDescent="0.2">
      <c r="A100" s="250" t="s">
        <v>162</v>
      </c>
      <c r="B100" s="261" t="s">
        <v>857</v>
      </c>
      <c r="C100" s="261"/>
      <c r="D100" s="262">
        <v>3121</v>
      </c>
      <c r="E100" s="263">
        <v>540</v>
      </c>
      <c r="F100" s="263">
        <v>3280</v>
      </c>
      <c r="G100" s="263">
        <v>460</v>
      </c>
      <c r="H100" s="263">
        <v>632</v>
      </c>
      <c r="I100" s="263">
        <v>1037</v>
      </c>
      <c r="J100" s="263">
        <v>3901</v>
      </c>
      <c r="K100" s="263">
        <v>1443</v>
      </c>
      <c r="L100" s="263">
        <v>1317</v>
      </c>
      <c r="M100" s="263">
        <v>783</v>
      </c>
      <c r="N100" s="263">
        <v>157</v>
      </c>
      <c r="O100" s="263">
        <v>1632</v>
      </c>
      <c r="P100" s="263">
        <v>320</v>
      </c>
      <c r="Q100" s="263">
        <v>120</v>
      </c>
      <c r="R100" s="263">
        <v>11</v>
      </c>
      <c r="S100" s="263">
        <v>94</v>
      </c>
      <c r="T100" s="263">
        <v>585</v>
      </c>
      <c r="U100" s="263">
        <v>236</v>
      </c>
      <c r="V100" s="263">
        <v>858</v>
      </c>
      <c r="W100" s="263">
        <v>184</v>
      </c>
      <c r="X100" s="263">
        <v>596</v>
      </c>
      <c r="Y100" s="263">
        <v>59</v>
      </c>
      <c r="Z100" s="263">
        <v>111</v>
      </c>
      <c r="AA100" s="263">
        <v>109</v>
      </c>
      <c r="AB100" s="263">
        <v>80</v>
      </c>
      <c r="AC100" s="263">
        <v>55</v>
      </c>
      <c r="AD100" s="263">
        <v>265</v>
      </c>
      <c r="AE100" s="263">
        <v>165</v>
      </c>
      <c r="AF100" s="263">
        <v>36</v>
      </c>
      <c r="AG100" s="263">
        <v>8</v>
      </c>
      <c r="AH100" s="263">
        <v>14</v>
      </c>
      <c r="AI100" s="263">
        <v>1379</v>
      </c>
      <c r="AJ100" s="263">
        <v>5</v>
      </c>
      <c r="AK100" s="263">
        <v>123</v>
      </c>
      <c r="AL100" s="263">
        <v>333</v>
      </c>
      <c r="AM100" s="263">
        <v>173</v>
      </c>
      <c r="AN100" s="263">
        <v>197</v>
      </c>
      <c r="AO100" s="263">
        <v>58</v>
      </c>
      <c r="AP100" s="263">
        <v>16</v>
      </c>
      <c r="AQ100" s="263">
        <v>51</v>
      </c>
      <c r="AR100" s="263">
        <v>269</v>
      </c>
      <c r="AS100" s="263">
        <v>233</v>
      </c>
      <c r="AT100" s="263">
        <v>111</v>
      </c>
      <c r="AU100" s="263">
        <v>443</v>
      </c>
      <c r="AV100" s="263">
        <v>22</v>
      </c>
      <c r="AW100" s="263">
        <v>319</v>
      </c>
      <c r="AX100" s="263">
        <v>325</v>
      </c>
      <c r="AY100" s="263">
        <v>887</v>
      </c>
      <c r="AZ100" s="263">
        <v>8</v>
      </c>
      <c r="BA100" s="263">
        <v>5</v>
      </c>
      <c r="BB100" s="263">
        <v>9</v>
      </c>
      <c r="BC100" s="263">
        <v>721</v>
      </c>
      <c r="BD100" s="263">
        <v>3</v>
      </c>
      <c r="BE100" s="263">
        <v>48</v>
      </c>
      <c r="BF100" s="263">
        <v>403</v>
      </c>
      <c r="BG100" s="263">
        <v>212</v>
      </c>
      <c r="BH100" s="263">
        <v>129</v>
      </c>
      <c r="BI100" s="263">
        <v>268</v>
      </c>
      <c r="BJ100" s="263">
        <v>2894</v>
      </c>
      <c r="BK100" s="263">
        <v>19297</v>
      </c>
      <c r="BL100" s="263">
        <v>4763</v>
      </c>
      <c r="BM100" s="263">
        <v>47725</v>
      </c>
      <c r="BN100" s="263">
        <v>22706</v>
      </c>
      <c r="BO100" s="263">
        <v>3400</v>
      </c>
      <c r="BP100" s="263">
        <v>541</v>
      </c>
      <c r="BQ100" s="263">
        <v>972</v>
      </c>
      <c r="BR100" s="263">
        <v>1470</v>
      </c>
      <c r="BS100" s="263">
        <v>59406</v>
      </c>
      <c r="BT100" s="263">
        <v>7039</v>
      </c>
      <c r="BU100" s="263">
        <v>1218</v>
      </c>
      <c r="BV100" s="263">
        <v>1540</v>
      </c>
      <c r="BW100" s="263">
        <v>205</v>
      </c>
      <c r="BX100" s="263">
        <v>431</v>
      </c>
      <c r="BY100" s="263">
        <v>6519</v>
      </c>
      <c r="BZ100" s="263">
        <v>754</v>
      </c>
      <c r="CA100" s="263">
        <v>32930</v>
      </c>
      <c r="CB100" s="263">
        <v>288</v>
      </c>
      <c r="CC100" s="263">
        <v>451</v>
      </c>
      <c r="CD100" s="263">
        <v>3377</v>
      </c>
      <c r="CE100" s="263">
        <v>127</v>
      </c>
      <c r="CF100" s="263">
        <v>7343</v>
      </c>
      <c r="CG100" s="263">
        <v>1314</v>
      </c>
      <c r="CH100" s="263">
        <v>2678</v>
      </c>
      <c r="CI100" s="263">
        <v>922</v>
      </c>
      <c r="CJ100" s="263">
        <v>1525</v>
      </c>
      <c r="CK100" s="263">
        <v>30896</v>
      </c>
      <c r="CL100" s="263">
        <v>3383</v>
      </c>
      <c r="CM100" s="263">
        <v>1197</v>
      </c>
      <c r="CN100" s="263">
        <v>12232</v>
      </c>
      <c r="CO100" s="263">
        <v>787</v>
      </c>
      <c r="CP100" s="263">
        <v>3755</v>
      </c>
      <c r="CQ100" s="263">
        <v>5548</v>
      </c>
      <c r="CR100" s="263">
        <v>1404</v>
      </c>
      <c r="CS100" s="263">
        <v>1512</v>
      </c>
      <c r="CT100" s="263">
        <v>247</v>
      </c>
      <c r="CU100" s="263">
        <v>3212</v>
      </c>
      <c r="CV100" s="263">
        <v>15613</v>
      </c>
      <c r="CW100" s="263">
        <v>3065</v>
      </c>
      <c r="CX100" s="263">
        <v>1166</v>
      </c>
      <c r="CY100" s="263">
        <v>1313</v>
      </c>
      <c r="CZ100" s="263">
        <v>2555</v>
      </c>
      <c r="DA100" s="263">
        <v>1717</v>
      </c>
      <c r="DB100" s="263">
        <v>0</v>
      </c>
      <c r="DC100" s="263">
        <v>2152</v>
      </c>
      <c r="DD100" s="264">
        <v>352548</v>
      </c>
      <c r="DE100" s="263">
        <v>1118</v>
      </c>
      <c r="DF100" s="263">
        <v>33006</v>
      </c>
      <c r="DG100" s="263">
        <v>0</v>
      </c>
      <c r="DH100" s="263">
        <v>0</v>
      </c>
      <c r="DI100" s="263">
        <v>0</v>
      </c>
      <c r="DJ100" s="263">
        <v>0</v>
      </c>
      <c r="DK100" s="263">
        <v>0</v>
      </c>
      <c r="DL100" s="263">
        <v>0</v>
      </c>
      <c r="DM100" s="262">
        <v>34124</v>
      </c>
      <c r="DN100" s="264">
        <v>386672</v>
      </c>
      <c r="DO100" s="263">
        <v>1762</v>
      </c>
      <c r="DP100" s="263">
        <v>36443</v>
      </c>
      <c r="DQ100" s="263">
        <v>38205</v>
      </c>
      <c r="DR100" s="264">
        <v>72329</v>
      </c>
      <c r="DS100" s="264">
        <v>424877</v>
      </c>
      <c r="DT100" s="263">
        <v>-192</v>
      </c>
      <c r="DU100" s="263">
        <v>-90518</v>
      </c>
      <c r="DV100" s="263">
        <v>0</v>
      </c>
      <c r="DW100" s="263">
        <v>-90710</v>
      </c>
      <c r="DX100" s="264">
        <v>-18381</v>
      </c>
      <c r="DY100" s="264">
        <v>334167</v>
      </c>
    </row>
    <row r="101" spans="1:129" s="265" customFormat="1" ht="9.5" x14ac:dyDescent="0.2">
      <c r="A101" s="250" t="s">
        <v>164</v>
      </c>
      <c r="B101" s="272" t="s">
        <v>858</v>
      </c>
      <c r="C101" s="272"/>
      <c r="D101" s="273">
        <v>0</v>
      </c>
      <c r="E101" s="274">
        <v>27</v>
      </c>
      <c r="F101" s="274">
        <v>0</v>
      </c>
      <c r="G101" s="274">
        <v>121</v>
      </c>
      <c r="H101" s="274">
        <v>39</v>
      </c>
      <c r="I101" s="274">
        <v>89</v>
      </c>
      <c r="J101" s="274">
        <v>73</v>
      </c>
      <c r="K101" s="274">
        <v>84</v>
      </c>
      <c r="L101" s="274">
        <v>2363</v>
      </c>
      <c r="M101" s="274">
        <v>285</v>
      </c>
      <c r="N101" s="274">
        <v>197</v>
      </c>
      <c r="O101" s="274">
        <v>3611</v>
      </c>
      <c r="P101" s="274">
        <v>2854</v>
      </c>
      <c r="Q101" s="274">
        <v>12</v>
      </c>
      <c r="R101" s="274">
        <v>2</v>
      </c>
      <c r="S101" s="274">
        <v>108</v>
      </c>
      <c r="T101" s="274">
        <v>71</v>
      </c>
      <c r="U101" s="274">
        <v>281</v>
      </c>
      <c r="V101" s="274">
        <v>1098</v>
      </c>
      <c r="W101" s="274">
        <v>143</v>
      </c>
      <c r="X101" s="274">
        <v>78</v>
      </c>
      <c r="Y101" s="274">
        <v>69</v>
      </c>
      <c r="Z101" s="274">
        <v>51</v>
      </c>
      <c r="AA101" s="274">
        <v>20</v>
      </c>
      <c r="AB101" s="274">
        <v>327</v>
      </c>
      <c r="AC101" s="274">
        <v>441</v>
      </c>
      <c r="AD101" s="274">
        <v>135</v>
      </c>
      <c r="AE101" s="274">
        <v>245</v>
      </c>
      <c r="AF101" s="274">
        <v>32</v>
      </c>
      <c r="AG101" s="274">
        <v>22</v>
      </c>
      <c r="AH101" s="274">
        <v>6</v>
      </c>
      <c r="AI101" s="274">
        <v>69</v>
      </c>
      <c r="AJ101" s="274">
        <v>6</v>
      </c>
      <c r="AK101" s="274">
        <v>22</v>
      </c>
      <c r="AL101" s="274">
        <v>86</v>
      </c>
      <c r="AM101" s="274">
        <v>74</v>
      </c>
      <c r="AN101" s="274">
        <v>19</v>
      </c>
      <c r="AO101" s="274">
        <v>12</v>
      </c>
      <c r="AP101" s="274">
        <v>11</v>
      </c>
      <c r="AQ101" s="274">
        <v>14</v>
      </c>
      <c r="AR101" s="274">
        <v>159</v>
      </c>
      <c r="AS101" s="274">
        <v>63</v>
      </c>
      <c r="AT101" s="274">
        <v>110</v>
      </c>
      <c r="AU101" s="274">
        <v>218</v>
      </c>
      <c r="AV101" s="274">
        <v>38</v>
      </c>
      <c r="AW101" s="274">
        <v>266</v>
      </c>
      <c r="AX101" s="274">
        <v>184</v>
      </c>
      <c r="AY101" s="274">
        <v>374</v>
      </c>
      <c r="AZ101" s="274">
        <v>25</v>
      </c>
      <c r="BA101" s="274">
        <v>9</v>
      </c>
      <c r="BB101" s="274">
        <v>6</v>
      </c>
      <c r="BC101" s="274">
        <v>571</v>
      </c>
      <c r="BD101" s="274">
        <v>12</v>
      </c>
      <c r="BE101" s="274">
        <v>102</v>
      </c>
      <c r="BF101" s="274">
        <v>540</v>
      </c>
      <c r="BG101" s="274">
        <v>40</v>
      </c>
      <c r="BH101" s="274">
        <v>48</v>
      </c>
      <c r="BI101" s="274">
        <v>202</v>
      </c>
      <c r="BJ101" s="274">
        <v>4</v>
      </c>
      <c r="BK101" s="274">
        <v>1257</v>
      </c>
      <c r="BL101" s="274">
        <v>70</v>
      </c>
      <c r="BM101" s="274">
        <v>566</v>
      </c>
      <c r="BN101" s="274">
        <v>197</v>
      </c>
      <c r="BO101" s="274">
        <v>2116</v>
      </c>
      <c r="BP101" s="274">
        <v>676</v>
      </c>
      <c r="BQ101" s="274">
        <v>1472</v>
      </c>
      <c r="BR101" s="274">
        <v>64</v>
      </c>
      <c r="BS101" s="274">
        <v>30834</v>
      </c>
      <c r="BT101" s="274">
        <v>23336</v>
      </c>
      <c r="BU101" s="274">
        <v>6538</v>
      </c>
      <c r="BV101" s="274">
        <v>6490</v>
      </c>
      <c r="BW101" s="274">
        <v>0</v>
      </c>
      <c r="BX101" s="274">
        <v>251</v>
      </c>
      <c r="BY101" s="274">
        <v>2498</v>
      </c>
      <c r="BZ101" s="274">
        <v>371</v>
      </c>
      <c r="CA101" s="274">
        <v>2539</v>
      </c>
      <c r="CB101" s="274">
        <v>74</v>
      </c>
      <c r="CC101" s="274">
        <v>25</v>
      </c>
      <c r="CD101" s="274">
        <v>1133</v>
      </c>
      <c r="CE101" s="274">
        <v>54</v>
      </c>
      <c r="CF101" s="274">
        <v>9546</v>
      </c>
      <c r="CG101" s="274">
        <v>1717</v>
      </c>
      <c r="CH101" s="274">
        <v>2761</v>
      </c>
      <c r="CI101" s="274">
        <v>539</v>
      </c>
      <c r="CJ101" s="274">
        <v>4799</v>
      </c>
      <c r="CK101" s="274">
        <v>1818</v>
      </c>
      <c r="CL101" s="274">
        <v>1749</v>
      </c>
      <c r="CM101" s="274">
        <v>94</v>
      </c>
      <c r="CN101" s="274">
        <v>2470</v>
      </c>
      <c r="CO101" s="274">
        <v>100</v>
      </c>
      <c r="CP101" s="274">
        <v>527</v>
      </c>
      <c r="CQ101" s="274">
        <v>353</v>
      </c>
      <c r="CR101" s="274">
        <v>510</v>
      </c>
      <c r="CS101" s="274">
        <v>1491</v>
      </c>
      <c r="CT101" s="274">
        <v>63</v>
      </c>
      <c r="CU101" s="274">
        <v>842</v>
      </c>
      <c r="CV101" s="274">
        <v>12103</v>
      </c>
      <c r="CW101" s="274">
        <v>523</v>
      </c>
      <c r="CX101" s="274">
        <v>6929</v>
      </c>
      <c r="CY101" s="274">
        <v>2066</v>
      </c>
      <c r="CZ101" s="274">
        <v>3286</v>
      </c>
      <c r="DA101" s="274">
        <v>1505</v>
      </c>
      <c r="DB101" s="274">
        <v>0</v>
      </c>
      <c r="DC101" s="274">
        <v>805</v>
      </c>
      <c r="DD101" s="275">
        <v>153325</v>
      </c>
      <c r="DE101" s="274">
        <v>0</v>
      </c>
      <c r="DF101" s="274">
        <v>150</v>
      </c>
      <c r="DG101" s="274">
        <v>0</v>
      </c>
      <c r="DH101" s="274">
        <v>0</v>
      </c>
      <c r="DI101" s="274">
        <v>0</v>
      </c>
      <c r="DJ101" s="274">
        <v>0</v>
      </c>
      <c r="DK101" s="274">
        <v>0</v>
      </c>
      <c r="DL101" s="274">
        <v>0</v>
      </c>
      <c r="DM101" s="273">
        <v>150</v>
      </c>
      <c r="DN101" s="275">
        <v>153475</v>
      </c>
      <c r="DO101" s="274">
        <v>493</v>
      </c>
      <c r="DP101" s="274">
        <v>7838</v>
      </c>
      <c r="DQ101" s="274">
        <v>8331</v>
      </c>
      <c r="DR101" s="275">
        <v>8481</v>
      </c>
      <c r="DS101" s="275">
        <v>161806</v>
      </c>
      <c r="DT101" s="274">
        <v>-815</v>
      </c>
      <c r="DU101" s="274">
        <v>-42903</v>
      </c>
      <c r="DV101" s="274">
        <v>0</v>
      </c>
      <c r="DW101" s="274">
        <v>-43718</v>
      </c>
      <c r="DX101" s="275">
        <v>-35237</v>
      </c>
      <c r="DY101" s="275">
        <v>118088</v>
      </c>
    </row>
    <row r="102" spans="1:129" s="265" customFormat="1" ht="9.5" x14ac:dyDescent="0.2">
      <c r="A102" s="266" t="s">
        <v>165</v>
      </c>
      <c r="B102" s="261" t="s">
        <v>859</v>
      </c>
      <c r="C102" s="261"/>
      <c r="D102" s="262">
        <v>17864</v>
      </c>
      <c r="E102" s="263">
        <v>12136</v>
      </c>
      <c r="F102" s="263">
        <v>7239</v>
      </c>
      <c r="G102" s="263">
        <v>2206</v>
      </c>
      <c r="H102" s="263">
        <v>2679</v>
      </c>
      <c r="I102" s="263">
        <v>2001</v>
      </c>
      <c r="J102" s="263">
        <v>3621</v>
      </c>
      <c r="K102" s="263">
        <v>1404</v>
      </c>
      <c r="L102" s="263">
        <v>2983</v>
      </c>
      <c r="M102" s="263">
        <v>4472</v>
      </c>
      <c r="N102" s="263">
        <v>486</v>
      </c>
      <c r="O102" s="263">
        <v>5202</v>
      </c>
      <c r="P102" s="263">
        <v>1389</v>
      </c>
      <c r="Q102" s="263">
        <v>514</v>
      </c>
      <c r="R102" s="263">
        <v>31</v>
      </c>
      <c r="S102" s="263">
        <v>160</v>
      </c>
      <c r="T102" s="263">
        <v>1704</v>
      </c>
      <c r="U102" s="263">
        <v>123</v>
      </c>
      <c r="V102" s="263">
        <v>3090</v>
      </c>
      <c r="W102" s="263">
        <v>201</v>
      </c>
      <c r="X102" s="263">
        <v>650</v>
      </c>
      <c r="Y102" s="263">
        <v>342</v>
      </c>
      <c r="Z102" s="263">
        <v>539</v>
      </c>
      <c r="AA102" s="263">
        <v>483</v>
      </c>
      <c r="AB102" s="263">
        <v>396</v>
      </c>
      <c r="AC102" s="263">
        <v>163</v>
      </c>
      <c r="AD102" s="263">
        <v>2308</v>
      </c>
      <c r="AE102" s="263">
        <v>542</v>
      </c>
      <c r="AF102" s="263">
        <v>111</v>
      </c>
      <c r="AG102" s="263">
        <v>21</v>
      </c>
      <c r="AH102" s="263">
        <v>56</v>
      </c>
      <c r="AI102" s="263">
        <v>2994</v>
      </c>
      <c r="AJ102" s="263">
        <v>17</v>
      </c>
      <c r="AK102" s="263">
        <v>363</v>
      </c>
      <c r="AL102" s="263">
        <v>1521</v>
      </c>
      <c r="AM102" s="263">
        <v>1018</v>
      </c>
      <c r="AN102" s="263">
        <v>538</v>
      </c>
      <c r="AO102" s="263">
        <v>60</v>
      </c>
      <c r="AP102" s="263">
        <v>94</v>
      </c>
      <c r="AQ102" s="263">
        <v>209</v>
      </c>
      <c r="AR102" s="263">
        <v>1379</v>
      </c>
      <c r="AS102" s="263">
        <v>677</v>
      </c>
      <c r="AT102" s="263">
        <v>378</v>
      </c>
      <c r="AU102" s="263">
        <v>520</v>
      </c>
      <c r="AV102" s="263">
        <v>62</v>
      </c>
      <c r="AW102" s="263">
        <v>544</v>
      </c>
      <c r="AX102" s="263">
        <v>987</v>
      </c>
      <c r="AY102" s="263">
        <v>698</v>
      </c>
      <c r="AZ102" s="263">
        <v>13</v>
      </c>
      <c r="BA102" s="263">
        <v>17</v>
      </c>
      <c r="BB102" s="263">
        <v>10</v>
      </c>
      <c r="BC102" s="263">
        <v>642</v>
      </c>
      <c r="BD102" s="263">
        <v>15</v>
      </c>
      <c r="BE102" s="263">
        <v>106</v>
      </c>
      <c r="BF102" s="263">
        <v>1279</v>
      </c>
      <c r="BG102" s="263">
        <v>92</v>
      </c>
      <c r="BH102" s="263">
        <v>33</v>
      </c>
      <c r="BI102" s="263">
        <v>354</v>
      </c>
      <c r="BJ102" s="263">
        <v>177</v>
      </c>
      <c r="BK102" s="263">
        <v>5655</v>
      </c>
      <c r="BL102" s="263">
        <v>4698</v>
      </c>
      <c r="BM102" s="263">
        <v>10319</v>
      </c>
      <c r="BN102" s="263">
        <v>2699</v>
      </c>
      <c r="BO102" s="263">
        <v>35026</v>
      </c>
      <c r="BP102" s="263">
        <v>851</v>
      </c>
      <c r="BQ102" s="263">
        <v>9739</v>
      </c>
      <c r="BR102" s="263">
        <v>4388</v>
      </c>
      <c r="BS102" s="263">
        <v>27916</v>
      </c>
      <c r="BT102" s="263">
        <v>5083</v>
      </c>
      <c r="BU102" s="263">
        <v>2765</v>
      </c>
      <c r="BV102" s="263">
        <v>1313</v>
      </c>
      <c r="BW102" s="263">
        <v>532</v>
      </c>
      <c r="BX102" s="263">
        <v>507</v>
      </c>
      <c r="BY102" s="263">
        <v>30310</v>
      </c>
      <c r="BZ102" s="263">
        <v>819</v>
      </c>
      <c r="CA102" s="263">
        <v>2489</v>
      </c>
      <c r="CB102" s="263">
        <v>419</v>
      </c>
      <c r="CC102" s="263">
        <v>1385</v>
      </c>
      <c r="CD102" s="263">
        <v>3359</v>
      </c>
      <c r="CE102" s="263">
        <v>159</v>
      </c>
      <c r="CF102" s="263">
        <v>3985</v>
      </c>
      <c r="CG102" s="263">
        <v>1711</v>
      </c>
      <c r="CH102" s="263">
        <v>8611</v>
      </c>
      <c r="CI102" s="263">
        <v>132</v>
      </c>
      <c r="CJ102" s="263">
        <v>1529</v>
      </c>
      <c r="CK102" s="263">
        <v>29673</v>
      </c>
      <c r="CL102" s="263">
        <v>7360</v>
      </c>
      <c r="CM102" s="263">
        <v>3132</v>
      </c>
      <c r="CN102" s="263">
        <v>7196</v>
      </c>
      <c r="CO102" s="263">
        <v>325</v>
      </c>
      <c r="CP102" s="263">
        <v>2488</v>
      </c>
      <c r="CQ102" s="263">
        <v>1363</v>
      </c>
      <c r="CR102" s="263">
        <v>3033</v>
      </c>
      <c r="CS102" s="263">
        <v>40518</v>
      </c>
      <c r="CT102" s="263">
        <v>363</v>
      </c>
      <c r="CU102" s="263">
        <v>4314</v>
      </c>
      <c r="CV102" s="263">
        <v>8645</v>
      </c>
      <c r="CW102" s="263">
        <v>2406</v>
      </c>
      <c r="CX102" s="263">
        <v>3772</v>
      </c>
      <c r="CY102" s="263">
        <v>2420</v>
      </c>
      <c r="CZ102" s="263">
        <v>5373</v>
      </c>
      <c r="DA102" s="263">
        <v>2167</v>
      </c>
      <c r="DB102" s="263">
        <v>0</v>
      </c>
      <c r="DC102" s="263">
        <v>4134</v>
      </c>
      <c r="DD102" s="264">
        <v>384994</v>
      </c>
      <c r="DE102" s="263">
        <v>207</v>
      </c>
      <c r="DF102" s="263">
        <v>160695</v>
      </c>
      <c r="DG102" s="263">
        <v>0</v>
      </c>
      <c r="DH102" s="263">
        <v>0</v>
      </c>
      <c r="DI102" s="263">
        <v>0</v>
      </c>
      <c r="DJ102" s="263">
        <v>0</v>
      </c>
      <c r="DK102" s="263">
        <v>0</v>
      </c>
      <c r="DL102" s="263">
        <v>0</v>
      </c>
      <c r="DM102" s="262">
        <v>160902</v>
      </c>
      <c r="DN102" s="264">
        <v>545896</v>
      </c>
      <c r="DO102" s="263">
        <v>4</v>
      </c>
      <c r="DP102" s="263">
        <v>7641</v>
      </c>
      <c r="DQ102" s="263">
        <v>7645</v>
      </c>
      <c r="DR102" s="264">
        <v>168547</v>
      </c>
      <c r="DS102" s="264">
        <v>553541</v>
      </c>
      <c r="DT102" s="263">
        <v>0</v>
      </c>
      <c r="DU102" s="263">
        <v>-10416</v>
      </c>
      <c r="DV102" s="263">
        <v>0</v>
      </c>
      <c r="DW102" s="263">
        <v>-10416</v>
      </c>
      <c r="DX102" s="264">
        <v>158131</v>
      </c>
      <c r="DY102" s="264">
        <v>543125</v>
      </c>
    </row>
    <row r="103" spans="1:129" s="265" customFormat="1" ht="9.5" x14ac:dyDescent="0.2">
      <c r="A103" s="250" t="s">
        <v>166</v>
      </c>
      <c r="B103" s="261" t="s">
        <v>175</v>
      </c>
      <c r="C103" s="261"/>
      <c r="D103" s="262">
        <v>145</v>
      </c>
      <c r="E103" s="263">
        <v>51</v>
      </c>
      <c r="F103" s="263">
        <v>186</v>
      </c>
      <c r="G103" s="263">
        <v>800</v>
      </c>
      <c r="H103" s="263">
        <v>36</v>
      </c>
      <c r="I103" s="263">
        <v>1750</v>
      </c>
      <c r="J103" s="263">
        <v>512</v>
      </c>
      <c r="K103" s="263">
        <v>1145</v>
      </c>
      <c r="L103" s="263">
        <v>3713</v>
      </c>
      <c r="M103" s="263">
        <v>2419</v>
      </c>
      <c r="N103" s="263">
        <v>130</v>
      </c>
      <c r="O103" s="263">
        <v>6569</v>
      </c>
      <c r="P103" s="263">
        <v>842</v>
      </c>
      <c r="Q103" s="263">
        <v>329</v>
      </c>
      <c r="R103" s="263">
        <v>17</v>
      </c>
      <c r="S103" s="263">
        <v>465</v>
      </c>
      <c r="T103" s="263">
        <v>584</v>
      </c>
      <c r="U103" s="263">
        <v>488</v>
      </c>
      <c r="V103" s="263">
        <v>1504</v>
      </c>
      <c r="W103" s="263">
        <v>303</v>
      </c>
      <c r="X103" s="263">
        <v>1666</v>
      </c>
      <c r="Y103" s="263">
        <v>163</v>
      </c>
      <c r="Z103" s="263">
        <v>375</v>
      </c>
      <c r="AA103" s="263">
        <v>170</v>
      </c>
      <c r="AB103" s="263">
        <v>547</v>
      </c>
      <c r="AC103" s="263">
        <v>423</v>
      </c>
      <c r="AD103" s="263">
        <v>1375</v>
      </c>
      <c r="AE103" s="263">
        <v>936</v>
      </c>
      <c r="AF103" s="263">
        <v>128</v>
      </c>
      <c r="AG103" s="263">
        <v>122</v>
      </c>
      <c r="AH103" s="263">
        <v>143</v>
      </c>
      <c r="AI103" s="263">
        <v>2816</v>
      </c>
      <c r="AJ103" s="263">
        <v>19</v>
      </c>
      <c r="AK103" s="263">
        <v>407</v>
      </c>
      <c r="AL103" s="263">
        <v>516</v>
      </c>
      <c r="AM103" s="263">
        <v>334</v>
      </c>
      <c r="AN103" s="263">
        <v>657</v>
      </c>
      <c r="AO103" s="263">
        <v>151</v>
      </c>
      <c r="AP103" s="263">
        <v>22</v>
      </c>
      <c r="AQ103" s="263">
        <v>156</v>
      </c>
      <c r="AR103" s="263">
        <v>1103</v>
      </c>
      <c r="AS103" s="263">
        <v>794</v>
      </c>
      <c r="AT103" s="263">
        <v>503</v>
      </c>
      <c r="AU103" s="263">
        <v>856</v>
      </c>
      <c r="AV103" s="263">
        <v>98</v>
      </c>
      <c r="AW103" s="263">
        <v>779</v>
      </c>
      <c r="AX103" s="263">
        <v>1300</v>
      </c>
      <c r="AY103" s="263">
        <v>1767</v>
      </c>
      <c r="AZ103" s="263">
        <v>42</v>
      </c>
      <c r="BA103" s="263">
        <v>28</v>
      </c>
      <c r="BB103" s="263">
        <v>22</v>
      </c>
      <c r="BC103" s="263">
        <v>1849</v>
      </c>
      <c r="BD103" s="263">
        <v>39</v>
      </c>
      <c r="BE103" s="263">
        <v>181</v>
      </c>
      <c r="BF103" s="263">
        <v>2024</v>
      </c>
      <c r="BG103" s="263">
        <v>229</v>
      </c>
      <c r="BH103" s="263">
        <v>465</v>
      </c>
      <c r="BI103" s="263">
        <v>321</v>
      </c>
      <c r="BJ103" s="263">
        <v>424</v>
      </c>
      <c r="BK103" s="263">
        <v>55369</v>
      </c>
      <c r="BL103" s="263">
        <v>5527</v>
      </c>
      <c r="BM103" s="263">
        <v>94409</v>
      </c>
      <c r="BN103" s="263">
        <v>4708</v>
      </c>
      <c r="BO103" s="263">
        <v>25834</v>
      </c>
      <c r="BP103" s="263">
        <v>1553</v>
      </c>
      <c r="BQ103" s="263">
        <v>20201</v>
      </c>
      <c r="BR103" s="263">
        <v>3461</v>
      </c>
      <c r="BS103" s="263">
        <v>158736</v>
      </c>
      <c r="BT103" s="263">
        <v>65640</v>
      </c>
      <c r="BU103" s="263">
        <v>44973</v>
      </c>
      <c r="BV103" s="263">
        <v>26855</v>
      </c>
      <c r="BW103" s="263">
        <v>4972</v>
      </c>
      <c r="BX103" s="263">
        <v>3334</v>
      </c>
      <c r="BY103" s="263">
        <v>9033</v>
      </c>
      <c r="BZ103" s="263">
        <v>1842</v>
      </c>
      <c r="CA103" s="263">
        <v>3358</v>
      </c>
      <c r="CB103" s="263">
        <v>249</v>
      </c>
      <c r="CC103" s="263">
        <v>7468</v>
      </c>
      <c r="CD103" s="263">
        <v>16337</v>
      </c>
      <c r="CE103" s="263">
        <v>563</v>
      </c>
      <c r="CF103" s="263">
        <v>53738</v>
      </c>
      <c r="CG103" s="263">
        <v>6285</v>
      </c>
      <c r="CH103" s="263">
        <v>24941</v>
      </c>
      <c r="CI103" s="263">
        <v>1921</v>
      </c>
      <c r="CJ103" s="263">
        <v>9830</v>
      </c>
      <c r="CK103" s="263">
        <v>101139</v>
      </c>
      <c r="CL103" s="263">
        <v>27843</v>
      </c>
      <c r="CM103" s="263">
        <v>21109</v>
      </c>
      <c r="CN103" s="263">
        <v>82900</v>
      </c>
      <c r="CO103" s="263">
        <v>1382</v>
      </c>
      <c r="CP103" s="263">
        <v>9044</v>
      </c>
      <c r="CQ103" s="263">
        <v>6824</v>
      </c>
      <c r="CR103" s="263">
        <v>12036</v>
      </c>
      <c r="CS103" s="263">
        <v>10596</v>
      </c>
      <c r="CT103" s="263">
        <v>3555</v>
      </c>
      <c r="CU103" s="263">
        <v>10972</v>
      </c>
      <c r="CV103" s="263">
        <v>103401</v>
      </c>
      <c r="CW103" s="263">
        <v>1769</v>
      </c>
      <c r="CX103" s="263">
        <v>7496</v>
      </c>
      <c r="CY103" s="263">
        <v>3765</v>
      </c>
      <c r="CZ103" s="263">
        <v>5797</v>
      </c>
      <c r="DA103" s="263">
        <v>3542</v>
      </c>
      <c r="DB103" s="263">
        <v>0</v>
      </c>
      <c r="DC103" s="263">
        <v>4590</v>
      </c>
      <c r="DD103" s="264">
        <v>1114835</v>
      </c>
      <c r="DE103" s="263">
        <v>1176</v>
      </c>
      <c r="DF103" s="263">
        <v>29042</v>
      </c>
      <c r="DG103" s="263">
        <v>0</v>
      </c>
      <c r="DH103" s="263">
        <v>0</v>
      </c>
      <c r="DI103" s="263">
        <v>12754</v>
      </c>
      <c r="DJ103" s="263">
        <v>48022</v>
      </c>
      <c r="DK103" s="263">
        <v>0</v>
      </c>
      <c r="DL103" s="263">
        <v>0</v>
      </c>
      <c r="DM103" s="262">
        <v>90994</v>
      </c>
      <c r="DN103" s="264">
        <v>1205829</v>
      </c>
      <c r="DO103" s="263">
        <v>1870</v>
      </c>
      <c r="DP103" s="263">
        <v>62628</v>
      </c>
      <c r="DQ103" s="263">
        <v>64498</v>
      </c>
      <c r="DR103" s="264">
        <v>155492</v>
      </c>
      <c r="DS103" s="264">
        <v>1270327</v>
      </c>
      <c r="DT103" s="263">
        <v>-9453</v>
      </c>
      <c r="DU103" s="263">
        <v>-78187</v>
      </c>
      <c r="DV103" s="263">
        <v>0</v>
      </c>
      <c r="DW103" s="263">
        <v>-87640</v>
      </c>
      <c r="DX103" s="264">
        <v>67852</v>
      </c>
      <c r="DY103" s="264">
        <v>1182687</v>
      </c>
    </row>
    <row r="104" spans="1:129" s="265" customFormat="1" ht="9.5" x14ac:dyDescent="0.2">
      <c r="A104" s="250" t="s">
        <v>168</v>
      </c>
      <c r="B104" s="261" t="s">
        <v>860</v>
      </c>
      <c r="C104" s="261"/>
      <c r="D104" s="262">
        <v>0</v>
      </c>
      <c r="E104" s="263">
        <v>0</v>
      </c>
      <c r="F104" s="263">
        <v>0</v>
      </c>
      <c r="G104" s="263">
        <v>0</v>
      </c>
      <c r="H104" s="263">
        <v>0</v>
      </c>
      <c r="I104" s="263">
        <v>0</v>
      </c>
      <c r="J104" s="263">
        <v>0</v>
      </c>
      <c r="K104" s="263">
        <v>0</v>
      </c>
      <c r="L104" s="263">
        <v>0</v>
      </c>
      <c r="M104" s="263">
        <v>0</v>
      </c>
      <c r="N104" s="263">
        <v>0</v>
      </c>
      <c r="O104" s="263">
        <v>0</v>
      </c>
      <c r="P104" s="263">
        <v>0</v>
      </c>
      <c r="Q104" s="263">
        <v>0</v>
      </c>
      <c r="R104" s="263">
        <v>0</v>
      </c>
      <c r="S104" s="263">
        <v>0</v>
      </c>
      <c r="T104" s="263">
        <v>0</v>
      </c>
      <c r="U104" s="263">
        <v>0</v>
      </c>
      <c r="V104" s="263">
        <v>0</v>
      </c>
      <c r="W104" s="263">
        <v>0</v>
      </c>
      <c r="X104" s="263">
        <v>0</v>
      </c>
      <c r="Y104" s="263">
        <v>0</v>
      </c>
      <c r="Z104" s="263">
        <v>0</v>
      </c>
      <c r="AA104" s="263">
        <v>0</v>
      </c>
      <c r="AB104" s="263">
        <v>0</v>
      </c>
      <c r="AC104" s="263">
        <v>0</v>
      </c>
      <c r="AD104" s="263">
        <v>0</v>
      </c>
      <c r="AE104" s="263">
        <v>0</v>
      </c>
      <c r="AF104" s="263">
        <v>0</v>
      </c>
      <c r="AG104" s="263">
        <v>0</v>
      </c>
      <c r="AH104" s="263">
        <v>0</v>
      </c>
      <c r="AI104" s="263">
        <v>0</v>
      </c>
      <c r="AJ104" s="263">
        <v>0</v>
      </c>
      <c r="AK104" s="263">
        <v>0</v>
      </c>
      <c r="AL104" s="263">
        <v>0</v>
      </c>
      <c r="AM104" s="263">
        <v>0</v>
      </c>
      <c r="AN104" s="263">
        <v>0</v>
      </c>
      <c r="AO104" s="263">
        <v>0</v>
      </c>
      <c r="AP104" s="263">
        <v>0</v>
      </c>
      <c r="AQ104" s="263">
        <v>0</v>
      </c>
      <c r="AR104" s="263">
        <v>0</v>
      </c>
      <c r="AS104" s="263">
        <v>0</v>
      </c>
      <c r="AT104" s="263">
        <v>0</v>
      </c>
      <c r="AU104" s="263">
        <v>0</v>
      </c>
      <c r="AV104" s="263">
        <v>0</v>
      </c>
      <c r="AW104" s="263">
        <v>0</v>
      </c>
      <c r="AX104" s="263">
        <v>0</v>
      </c>
      <c r="AY104" s="263">
        <v>0</v>
      </c>
      <c r="AZ104" s="263">
        <v>0</v>
      </c>
      <c r="BA104" s="263">
        <v>0</v>
      </c>
      <c r="BB104" s="263">
        <v>0</v>
      </c>
      <c r="BC104" s="263">
        <v>0</v>
      </c>
      <c r="BD104" s="263">
        <v>0</v>
      </c>
      <c r="BE104" s="263">
        <v>0</v>
      </c>
      <c r="BF104" s="263">
        <v>0</v>
      </c>
      <c r="BG104" s="263">
        <v>0</v>
      </c>
      <c r="BH104" s="263">
        <v>0</v>
      </c>
      <c r="BI104" s="263">
        <v>0</v>
      </c>
      <c r="BJ104" s="263">
        <v>0</v>
      </c>
      <c r="BK104" s="263">
        <v>0</v>
      </c>
      <c r="BL104" s="263">
        <v>0</v>
      </c>
      <c r="BM104" s="263">
        <v>0</v>
      </c>
      <c r="BN104" s="263">
        <v>0</v>
      </c>
      <c r="BO104" s="263">
        <v>0</v>
      </c>
      <c r="BP104" s="263">
        <v>0</v>
      </c>
      <c r="BQ104" s="263">
        <v>0</v>
      </c>
      <c r="BR104" s="263">
        <v>0</v>
      </c>
      <c r="BS104" s="263">
        <v>0</v>
      </c>
      <c r="BT104" s="263">
        <v>0</v>
      </c>
      <c r="BU104" s="263">
        <v>0</v>
      </c>
      <c r="BV104" s="263">
        <v>0</v>
      </c>
      <c r="BW104" s="263">
        <v>0</v>
      </c>
      <c r="BX104" s="263">
        <v>0</v>
      </c>
      <c r="BY104" s="263">
        <v>0</v>
      </c>
      <c r="BZ104" s="263">
        <v>0</v>
      </c>
      <c r="CA104" s="263">
        <v>0</v>
      </c>
      <c r="CB104" s="263">
        <v>0</v>
      </c>
      <c r="CC104" s="263">
        <v>0</v>
      </c>
      <c r="CD104" s="263">
        <v>0</v>
      </c>
      <c r="CE104" s="263">
        <v>0</v>
      </c>
      <c r="CF104" s="263">
        <v>0</v>
      </c>
      <c r="CG104" s="263">
        <v>0</v>
      </c>
      <c r="CH104" s="263">
        <v>0</v>
      </c>
      <c r="CI104" s="263">
        <v>0</v>
      </c>
      <c r="CJ104" s="263">
        <v>0</v>
      </c>
      <c r="CK104" s="263">
        <v>0</v>
      </c>
      <c r="CL104" s="263">
        <v>0</v>
      </c>
      <c r="CM104" s="263">
        <v>0</v>
      </c>
      <c r="CN104" s="263">
        <v>0</v>
      </c>
      <c r="CO104" s="263">
        <v>0</v>
      </c>
      <c r="CP104" s="263">
        <v>0</v>
      </c>
      <c r="CQ104" s="263">
        <v>0</v>
      </c>
      <c r="CR104" s="263">
        <v>0</v>
      </c>
      <c r="CS104" s="263">
        <v>0</v>
      </c>
      <c r="CT104" s="263">
        <v>0</v>
      </c>
      <c r="CU104" s="263">
        <v>0</v>
      </c>
      <c r="CV104" s="263">
        <v>0</v>
      </c>
      <c r="CW104" s="263">
        <v>0</v>
      </c>
      <c r="CX104" s="263">
        <v>0</v>
      </c>
      <c r="CY104" s="263">
        <v>0</v>
      </c>
      <c r="CZ104" s="263">
        <v>0</v>
      </c>
      <c r="DA104" s="263">
        <v>0</v>
      </c>
      <c r="DB104" s="263">
        <v>0</v>
      </c>
      <c r="DC104" s="263">
        <v>0</v>
      </c>
      <c r="DD104" s="264">
        <v>0</v>
      </c>
      <c r="DE104" s="263">
        <v>53036</v>
      </c>
      <c r="DF104" s="263">
        <v>151920</v>
      </c>
      <c r="DG104" s="263">
        <v>0</v>
      </c>
      <c r="DH104" s="263">
        <v>0</v>
      </c>
      <c r="DI104" s="263">
        <v>0</v>
      </c>
      <c r="DJ104" s="263">
        <v>0</v>
      </c>
      <c r="DK104" s="263">
        <v>0</v>
      </c>
      <c r="DL104" s="263">
        <v>0</v>
      </c>
      <c r="DM104" s="262">
        <v>204956</v>
      </c>
      <c r="DN104" s="264">
        <v>204956</v>
      </c>
      <c r="DO104" s="263">
        <v>14230</v>
      </c>
      <c r="DP104" s="263">
        <v>88693</v>
      </c>
      <c r="DQ104" s="263">
        <v>102923</v>
      </c>
      <c r="DR104" s="264">
        <v>307879</v>
      </c>
      <c r="DS104" s="264">
        <v>307879</v>
      </c>
      <c r="DT104" s="263">
        <v>-10542</v>
      </c>
      <c r="DU104" s="263">
        <v>-57346</v>
      </c>
      <c r="DV104" s="263">
        <v>0</v>
      </c>
      <c r="DW104" s="263">
        <v>-67888</v>
      </c>
      <c r="DX104" s="264">
        <v>239991</v>
      </c>
      <c r="DY104" s="264">
        <v>239991</v>
      </c>
    </row>
    <row r="105" spans="1:129" s="265" customFormat="1" ht="9.5" x14ac:dyDescent="0.2">
      <c r="A105" s="250" t="s">
        <v>169</v>
      </c>
      <c r="B105" s="261" t="s">
        <v>861</v>
      </c>
      <c r="C105" s="261"/>
      <c r="D105" s="262">
        <v>0</v>
      </c>
      <c r="E105" s="263">
        <v>0</v>
      </c>
      <c r="F105" s="263">
        <v>0</v>
      </c>
      <c r="G105" s="263">
        <v>0</v>
      </c>
      <c r="H105" s="263">
        <v>0</v>
      </c>
      <c r="I105" s="263">
        <v>0</v>
      </c>
      <c r="J105" s="263">
        <v>0</v>
      </c>
      <c r="K105" s="263">
        <v>0</v>
      </c>
      <c r="L105" s="263">
        <v>0</v>
      </c>
      <c r="M105" s="263">
        <v>0</v>
      </c>
      <c r="N105" s="263">
        <v>0</v>
      </c>
      <c r="O105" s="263">
        <v>3117</v>
      </c>
      <c r="P105" s="263">
        <v>0</v>
      </c>
      <c r="Q105" s="263">
        <v>0</v>
      </c>
      <c r="R105" s="263">
        <v>0</v>
      </c>
      <c r="S105" s="263">
        <v>0</v>
      </c>
      <c r="T105" s="263">
        <v>0</v>
      </c>
      <c r="U105" s="263">
        <v>0</v>
      </c>
      <c r="V105" s="263">
        <v>0</v>
      </c>
      <c r="W105" s="263">
        <v>0</v>
      </c>
      <c r="X105" s="263">
        <v>0</v>
      </c>
      <c r="Y105" s="263">
        <v>0</v>
      </c>
      <c r="Z105" s="263">
        <v>0</v>
      </c>
      <c r="AA105" s="263">
        <v>0</v>
      </c>
      <c r="AB105" s="263">
        <v>0</v>
      </c>
      <c r="AC105" s="263">
        <v>0</v>
      </c>
      <c r="AD105" s="263">
        <v>0</v>
      </c>
      <c r="AE105" s="263">
        <v>0</v>
      </c>
      <c r="AF105" s="263">
        <v>0</v>
      </c>
      <c r="AG105" s="263">
        <v>0</v>
      </c>
      <c r="AH105" s="263">
        <v>0</v>
      </c>
      <c r="AI105" s="263">
        <v>0</v>
      </c>
      <c r="AJ105" s="263">
        <v>0</v>
      </c>
      <c r="AK105" s="263">
        <v>0</v>
      </c>
      <c r="AL105" s="263">
        <v>0</v>
      </c>
      <c r="AM105" s="263">
        <v>0</v>
      </c>
      <c r="AN105" s="263">
        <v>0</v>
      </c>
      <c r="AO105" s="263">
        <v>0</v>
      </c>
      <c r="AP105" s="263">
        <v>0</v>
      </c>
      <c r="AQ105" s="263">
        <v>0</v>
      </c>
      <c r="AR105" s="263">
        <v>0</v>
      </c>
      <c r="AS105" s="263">
        <v>0</v>
      </c>
      <c r="AT105" s="263">
        <v>0</v>
      </c>
      <c r="AU105" s="263">
        <v>0</v>
      </c>
      <c r="AV105" s="263">
        <v>0</v>
      </c>
      <c r="AW105" s="263">
        <v>0</v>
      </c>
      <c r="AX105" s="263">
        <v>0</v>
      </c>
      <c r="AY105" s="263">
        <v>0</v>
      </c>
      <c r="AZ105" s="263">
        <v>0</v>
      </c>
      <c r="BA105" s="263">
        <v>0</v>
      </c>
      <c r="BB105" s="263">
        <v>0</v>
      </c>
      <c r="BC105" s="263">
        <v>0</v>
      </c>
      <c r="BD105" s="263">
        <v>0</v>
      </c>
      <c r="BE105" s="263">
        <v>0</v>
      </c>
      <c r="BF105" s="263">
        <v>0</v>
      </c>
      <c r="BG105" s="263">
        <v>0</v>
      </c>
      <c r="BH105" s="263">
        <v>0</v>
      </c>
      <c r="BI105" s="263">
        <v>0</v>
      </c>
      <c r="BJ105" s="263">
        <v>0</v>
      </c>
      <c r="BK105" s="263">
        <v>0</v>
      </c>
      <c r="BL105" s="263">
        <v>0</v>
      </c>
      <c r="BM105" s="263">
        <v>0</v>
      </c>
      <c r="BN105" s="263">
        <v>0</v>
      </c>
      <c r="BO105" s="263">
        <v>0</v>
      </c>
      <c r="BP105" s="263">
        <v>0</v>
      </c>
      <c r="BQ105" s="263">
        <v>0</v>
      </c>
      <c r="BR105" s="263">
        <v>0</v>
      </c>
      <c r="BS105" s="263">
        <v>0</v>
      </c>
      <c r="BT105" s="263">
        <v>0</v>
      </c>
      <c r="BU105" s="263">
        <v>0</v>
      </c>
      <c r="BV105" s="263">
        <v>0</v>
      </c>
      <c r="BW105" s="263">
        <v>0</v>
      </c>
      <c r="BX105" s="263">
        <v>0</v>
      </c>
      <c r="BY105" s="263">
        <v>0</v>
      </c>
      <c r="BZ105" s="263">
        <v>0</v>
      </c>
      <c r="CA105" s="263">
        <v>0</v>
      </c>
      <c r="CB105" s="263">
        <v>0</v>
      </c>
      <c r="CC105" s="263">
        <v>0</v>
      </c>
      <c r="CD105" s="263">
        <v>0</v>
      </c>
      <c r="CE105" s="263">
        <v>0</v>
      </c>
      <c r="CF105" s="263">
        <v>0</v>
      </c>
      <c r="CG105" s="263">
        <v>0</v>
      </c>
      <c r="CH105" s="263">
        <v>0</v>
      </c>
      <c r="CI105" s="263">
        <v>0</v>
      </c>
      <c r="CJ105" s="263">
        <v>0</v>
      </c>
      <c r="CK105" s="263">
        <v>0</v>
      </c>
      <c r="CL105" s="263">
        <v>0</v>
      </c>
      <c r="CM105" s="263">
        <v>0</v>
      </c>
      <c r="CN105" s="263">
        <v>15966</v>
      </c>
      <c r="CO105" s="263">
        <v>0</v>
      </c>
      <c r="CP105" s="263">
        <v>2297</v>
      </c>
      <c r="CQ105" s="263">
        <v>8437</v>
      </c>
      <c r="CR105" s="263">
        <v>0</v>
      </c>
      <c r="CS105" s="263">
        <v>0</v>
      </c>
      <c r="CT105" s="263">
        <v>0</v>
      </c>
      <c r="CU105" s="263">
        <v>0</v>
      </c>
      <c r="CV105" s="263">
        <v>0</v>
      </c>
      <c r="CW105" s="263">
        <v>2593</v>
      </c>
      <c r="CX105" s="263">
        <v>3994</v>
      </c>
      <c r="CY105" s="263">
        <v>0</v>
      </c>
      <c r="CZ105" s="263">
        <v>0</v>
      </c>
      <c r="DA105" s="263">
        <v>0</v>
      </c>
      <c r="DB105" s="263">
        <v>0</v>
      </c>
      <c r="DC105" s="263">
        <v>72</v>
      </c>
      <c r="DD105" s="264">
        <v>36476</v>
      </c>
      <c r="DE105" s="263">
        <v>213830</v>
      </c>
      <c r="DF105" s="263">
        <v>472567</v>
      </c>
      <c r="DG105" s="263">
        <v>0</v>
      </c>
      <c r="DH105" s="263">
        <v>0</v>
      </c>
      <c r="DI105" s="263">
        <v>0</v>
      </c>
      <c r="DJ105" s="263">
        <v>0</v>
      </c>
      <c r="DK105" s="263">
        <v>0</v>
      </c>
      <c r="DL105" s="263">
        <v>0</v>
      </c>
      <c r="DM105" s="262">
        <v>686397</v>
      </c>
      <c r="DN105" s="264">
        <v>722873</v>
      </c>
      <c r="DO105" s="263">
        <v>6897</v>
      </c>
      <c r="DP105" s="263">
        <v>67454</v>
      </c>
      <c r="DQ105" s="263">
        <v>74351</v>
      </c>
      <c r="DR105" s="264">
        <v>760748</v>
      </c>
      <c r="DS105" s="264">
        <v>797224</v>
      </c>
      <c r="DT105" s="263">
        <v>-8034</v>
      </c>
      <c r="DU105" s="263">
        <v>-43658</v>
      </c>
      <c r="DV105" s="263">
        <v>0</v>
      </c>
      <c r="DW105" s="263">
        <v>-51692</v>
      </c>
      <c r="DX105" s="264">
        <v>709056</v>
      </c>
      <c r="DY105" s="264">
        <v>745532</v>
      </c>
    </row>
    <row r="106" spans="1:129" s="265" customFormat="1" ht="9.5" x14ac:dyDescent="0.2">
      <c r="A106" s="250" t="s">
        <v>171</v>
      </c>
      <c r="B106" s="261" t="s">
        <v>862</v>
      </c>
      <c r="C106" s="261"/>
      <c r="D106" s="262">
        <v>0</v>
      </c>
      <c r="E106" s="263">
        <v>0</v>
      </c>
      <c r="F106" s="263">
        <v>0</v>
      </c>
      <c r="G106" s="263">
        <v>31</v>
      </c>
      <c r="H106" s="263">
        <v>0</v>
      </c>
      <c r="I106" s="263">
        <v>14</v>
      </c>
      <c r="J106" s="263">
        <v>1</v>
      </c>
      <c r="K106" s="263">
        <v>2</v>
      </c>
      <c r="L106" s="263">
        <v>131</v>
      </c>
      <c r="M106" s="263">
        <v>27</v>
      </c>
      <c r="N106" s="263">
        <v>7</v>
      </c>
      <c r="O106" s="263">
        <v>55</v>
      </c>
      <c r="P106" s="263">
        <v>20</v>
      </c>
      <c r="Q106" s="263">
        <v>6</v>
      </c>
      <c r="R106" s="263">
        <v>0</v>
      </c>
      <c r="S106" s="263">
        <v>2</v>
      </c>
      <c r="T106" s="263">
        <v>7</v>
      </c>
      <c r="U106" s="263">
        <v>2</v>
      </c>
      <c r="V106" s="263">
        <v>22</v>
      </c>
      <c r="W106" s="263">
        <v>3</v>
      </c>
      <c r="X106" s="263">
        <v>4</v>
      </c>
      <c r="Y106" s="263">
        <v>1</v>
      </c>
      <c r="Z106" s="263">
        <v>1</v>
      </c>
      <c r="AA106" s="263">
        <v>0</v>
      </c>
      <c r="AB106" s="263">
        <v>4</v>
      </c>
      <c r="AC106" s="263">
        <v>1</v>
      </c>
      <c r="AD106" s="263">
        <v>4</v>
      </c>
      <c r="AE106" s="263">
        <v>2</v>
      </c>
      <c r="AF106" s="263">
        <v>0</v>
      </c>
      <c r="AG106" s="263">
        <v>0</v>
      </c>
      <c r="AH106" s="263">
        <v>0</v>
      </c>
      <c r="AI106" s="263">
        <v>0</v>
      </c>
      <c r="AJ106" s="263">
        <v>0</v>
      </c>
      <c r="AK106" s="263">
        <v>0</v>
      </c>
      <c r="AL106" s="263">
        <v>7</v>
      </c>
      <c r="AM106" s="263">
        <v>6</v>
      </c>
      <c r="AN106" s="263">
        <v>1</v>
      </c>
      <c r="AO106" s="263">
        <v>1</v>
      </c>
      <c r="AP106" s="263">
        <v>1</v>
      </c>
      <c r="AQ106" s="263">
        <v>1</v>
      </c>
      <c r="AR106" s="263">
        <v>3</v>
      </c>
      <c r="AS106" s="263">
        <v>2</v>
      </c>
      <c r="AT106" s="263">
        <v>1</v>
      </c>
      <c r="AU106" s="263">
        <v>2</v>
      </c>
      <c r="AV106" s="263">
        <v>0</v>
      </c>
      <c r="AW106" s="263">
        <v>9</v>
      </c>
      <c r="AX106" s="263">
        <v>7</v>
      </c>
      <c r="AY106" s="263">
        <v>2</v>
      </c>
      <c r="AZ106" s="263">
        <v>0</v>
      </c>
      <c r="BA106" s="263">
        <v>0</v>
      </c>
      <c r="BB106" s="263">
        <v>0</v>
      </c>
      <c r="BC106" s="263">
        <v>6</v>
      </c>
      <c r="BD106" s="263">
        <v>0</v>
      </c>
      <c r="BE106" s="263">
        <v>1</v>
      </c>
      <c r="BF106" s="263">
        <v>12</v>
      </c>
      <c r="BG106" s="263">
        <v>3</v>
      </c>
      <c r="BH106" s="263">
        <v>1</v>
      </c>
      <c r="BI106" s="263">
        <v>1</v>
      </c>
      <c r="BJ106" s="263">
        <v>0</v>
      </c>
      <c r="BK106" s="263">
        <v>7</v>
      </c>
      <c r="BL106" s="263">
        <v>4</v>
      </c>
      <c r="BM106" s="263">
        <v>66</v>
      </c>
      <c r="BN106" s="263">
        <v>10</v>
      </c>
      <c r="BO106" s="263">
        <v>33</v>
      </c>
      <c r="BP106" s="263">
        <v>1</v>
      </c>
      <c r="BQ106" s="263">
        <v>9</v>
      </c>
      <c r="BR106" s="263">
        <v>11</v>
      </c>
      <c r="BS106" s="263">
        <v>235</v>
      </c>
      <c r="BT106" s="263">
        <v>74</v>
      </c>
      <c r="BU106" s="263">
        <v>21</v>
      </c>
      <c r="BV106" s="263">
        <v>12</v>
      </c>
      <c r="BW106" s="263">
        <v>0</v>
      </c>
      <c r="BX106" s="263">
        <v>343</v>
      </c>
      <c r="BY106" s="263">
        <v>116</v>
      </c>
      <c r="BZ106" s="263">
        <v>25</v>
      </c>
      <c r="CA106" s="263">
        <v>98</v>
      </c>
      <c r="CB106" s="263">
        <v>3</v>
      </c>
      <c r="CC106" s="263">
        <v>3</v>
      </c>
      <c r="CD106" s="263">
        <v>14</v>
      </c>
      <c r="CE106" s="263">
        <v>23</v>
      </c>
      <c r="CF106" s="263">
        <v>242</v>
      </c>
      <c r="CG106" s="263">
        <v>118</v>
      </c>
      <c r="CH106" s="263">
        <v>18</v>
      </c>
      <c r="CI106" s="263">
        <v>10</v>
      </c>
      <c r="CJ106" s="263">
        <v>42</v>
      </c>
      <c r="CK106" s="263">
        <v>329</v>
      </c>
      <c r="CL106" s="263">
        <v>99</v>
      </c>
      <c r="CM106" s="263">
        <v>24</v>
      </c>
      <c r="CN106" s="263">
        <v>23780</v>
      </c>
      <c r="CO106" s="263">
        <v>270</v>
      </c>
      <c r="CP106" s="263">
        <v>3309</v>
      </c>
      <c r="CQ106" s="263">
        <v>4225</v>
      </c>
      <c r="CR106" s="263">
        <v>15</v>
      </c>
      <c r="CS106" s="263">
        <v>13</v>
      </c>
      <c r="CT106" s="263">
        <v>76</v>
      </c>
      <c r="CU106" s="263">
        <v>11</v>
      </c>
      <c r="CV106" s="263">
        <v>98</v>
      </c>
      <c r="CW106" s="263">
        <v>1978</v>
      </c>
      <c r="CX106" s="263">
        <v>2387</v>
      </c>
      <c r="CY106" s="263">
        <v>4746</v>
      </c>
      <c r="CZ106" s="263">
        <v>38</v>
      </c>
      <c r="DA106" s="263">
        <v>98</v>
      </c>
      <c r="DB106" s="263">
        <v>0</v>
      </c>
      <c r="DC106" s="263">
        <v>338</v>
      </c>
      <c r="DD106" s="264">
        <v>43786</v>
      </c>
      <c r="DE106" s="263">
        <v>754</v>
      </c>
      <c r="DF106" s="263">
        <v>180246</v>
      </c>
      <c r="DG106" s="263">
        <v>0</v>
      </c>
      <c r="DH106" s="263">
        <v>0</v>
      </c>
      <c r="DI106" s="263">
        <v>0</v>
      </c>
      <c r="DJ106" s="263">
        <v>0</v>
      </c>
      <c r="DK106" s="263">
        <v>0</v>
      </c>
      <c r="DL106" s="263">
        <v>0</v>
      </c>
      <c r="DM106" s="262">
        <v>181000</v>
      </c>
      <c r="DN106" s="264">
        <v>224786</v>
      </c>
      <c r="DO106" s="263">
        <v>4</v>
      </c>
      <c r="DP106" s="263">
        <v>1871</v>
      </c>
      <c r="DQ106" s="263">
        <v>1875</v>
      </c>
      <c r="DR106" s="264">
        <v>182875</v>
      </c>
      <c r="DS106" s="264">
        <v>226661</v>
      </c>
      <c r="DT106" s="263">
        <v>-11</v>
      </c>
      <c r="DU106" s="263">
        <v>-994</v>
      </c>
      <c r="DV106" s="263">
        <v>0</v>
      </c>
      <c r="DW106" s="263">
        <v>-1005</v>
      </c>
      <c r="DX106" s="264">
        <v>181870</v>
      </c>
      <c r="DY106" s="264">
        <v>225656</v>
      </c>
    </row>
    <row r="107" spans="1:129" s="265" customFormat="1" ht="9.5" x14ac:dyDescent="0.2">
      <c r="A107" s="266" t="s">
        <v>173</v>
      </c>
      <c r="B107" s="267" t="s">
        <v>863</v>
      </c>
      <c r="C107" s="267"/>
      <c r="D107" s="268">
        <v>0</v>
      </c>
      <c r="E107" s="269">
        <v>0</v>
      </c>
      <c r="F107" s="269">
        <v>0</v>
      </c>
      <c r="G107" s="269">
        <v>0</v>
      </c>
      <c r="H107" s="269">
        <v>0</v>
      </c>
      <c r="I107" s="269">
        <v>0</v>
      </c>
      <c r="J107" s="269">
        <v>0</v>
      </c>
      <c r="K107" s="269">
        <v>0</v>
      </c>
      <c r="L107" s="269">
        <v>0</v>
      </c>
      <c r="M107" s="269">
        <v>0</v>
      </c>
      <c r="N107" s="269">
        <v>0</v>
      </c>
      <c r="O107" s="269">
        <v>0</v>
      </c>
      <c r="P107" s="269">
        <v>0</v>
      </c>
      <c r="Q107" s="269">
        <v>0</v>
      </c>
      <c r="R107" s="269">
        <v>0</v>
      </c>
      <c r="S107" s="269">
        <v>0</v>
      </c>
      <c r="T107" s="269">
        <v>0</v>
      </c>
      <c r="U107" s="269">
        <v>0</v>
      </c>
      <c r="V107" s="269">
        <v>0</v>
      </c>
      <c r="W107" s="269">
        <v>0</v>
      </c>
      <c r="X107" s="269">
        <v>0</v>
      </c>
      <c r="Y107" s="269">
        <v>0</v>
      </c>
      <c r="Z107" s="269">
        <v>0</v>
      </c>
      <c r="AA107" s="269">
        <v>0</v>
      </c>
      <c r="AB107" s="269">
        <v>0</v>
      </c>
      <c r="AC107" s="269">
        <v>0</v>
      </c>
      <c r="AD107" s="269">
        <v>0</v>
      </c>
      <c r="AE107" s="269">
        <v>0</v>
      </c>
      <c r="AF107" s="269">
        <v>0</v>
      </c>
      <c r="AG107" s="269">
        <v>0</v>
      </c>
      <c r="AH107" s="269">
        <v>0</v>
      </c>
      <c r="AI107" s="269">
        <v>0</v>
      </c>
      <c r="AJ107" s="269">
        <v>0</v>
      </c>
      <c r="AK107" s="269">
        <v>0</v>
      </c>
      <c r="AL107" s="269">
        <v>0</v>
      </c>
      <c r="AM107" s="269">
        <v>0</v>
      </c>
      <c r="AN107" s="269">
        <v>0</v>
      </c>
      <c r="AO107" s="269">
        <v>0</v>
      </c>
      <c r="AP107" s="269">
        <v>0</v>
      </c>
      <c r="AQ107" s="269">
        <v>0</v>
      </c>
      <c r="AR107" s="269">
        <v>0</v>
      </c>
      <c r="AS107" s="269">
        <v>0</v>
      </c>
      <c r="AT107" s="269">
        <v>0</v>
      </c>
      <c r="AU107" s="269">
        <v>0</v>
      </c>
      <c r="AV107" s="269">
        <v>0</v>
      </c>
      <c r="AW107" s="269">
        <v>0</v>
      </c>
      <c r="AX107" s="269">
        <v>0</v>
      </c>
      <c r="AY107" s="269">
        <v>0</v>
      </c>
      <c r="AZ107" s="269">
        <v>0</v>
      </c>
      <c r="BA107" s="269">
        <v>0</v>
      </c>
      <c r="BB107" s="269">
        <v>0</v>
      </c>
      <c r="BC107" s="269">
        <v>0</v>
      </c>
      <c r="BD107" s="269">
        <v>0</v>
      </c>
      <c r="BE107" s="269">
        <v>0</v>
      </c>
      <c r="BF107" s="269">
        <v>0</v>
      </c>
      <c r="BG107" s="269">
        <v>0</v>
      </c>
      <c r="BH107" s="269">
        <v>0</v>
      </c>
      <c r="BI107" s="269">
        <v>4</v>
      </c>
      <c r="BJ107" s="269">
        <v>0</v>
      </c>
      <c r="BK107" s="269">
        <v>0</v>
      </c>
      <c r="BL107" s="269">
        <v>0</v>
      </c>
      <c r="BM107" s="269">
        <v>0</v>
      </c>
      <c r="BN107" s="269">
        <v>0</v>
      </c>
      <c r="BO107" s="269">
        <v>0</v>
      </c>
      <c r="BP107" s="269">
        <v>0</v>
      </c>
      <c r="BQ107" s="269">
        <v>0</v>
      </c>
      <c r="BR107" s="269">
        <v>0</v>
      </c>
      <c r="BS107" s="269">
        <v>87</v>
      </c>
      <c r="BT107" s="269">
        <v>0</v>
      </c>
      <c r="BU107" s="269">
        <v>0</v>
      </c>
      <c r="BV107" s="269">
        <v>0</v>
      </c>
      <c r="BW107" s="269">
        <v>0</v>
      </c>
      <c r="BX107" s="269">
        <v>0</v>
      </c>
      <c r="BY107" s="269">
        <v>0</v>
      </c>
      <c r="BZ107" s="269">
        <v>0</v>
      </c>
      <c r="CA107" s="269">
        <v>0</v>
      </c>
      <c r="CB107" s="269">
        <v>0</v>
      </c>
      <c r="CC107" s="269">
        <v>0</v>
      </c>
      <c r="CD107" s="269">
        <v>0</v>
      </c>
      <c r="CE107" s="269">
        <v>0</v>
      </c>
      <c r="CF107" s="269">
        <v>31</v>
      </c>
      <c r="CG107" s="269">
        <v>4285</v>
      </c>
      <c r="CH107" s="269">
        <v>0</v>
      </c>
      <c r="CI107" s="269">
        <v>11</v>
      </c>
      <c r="CJ107" s="269">
        <v>6348</v>
      </c>
      <c r="CK107" s="269">
        <v>0</v>
      </c>
      <c r="CL107" s="269">
        <v>60</v>
      </c>
      <c r="CM107" s="269">
        <v>0</v>
      </c>
      <c r="CN107" s="269">
        <v>0</v>
      </c>
      <c r="CO107" s="269">
        <v>0</v>
      </c>
      <c r="CP107" s="269">
        <v>0</v>
      </c>
      <c r="CQ107" s="269">
        <v>0</v>
      </c>
      <c r="CR107" s="269">
        <v>0</v>
      </c>
      <c r="CS107" s="269">
        <v>0</v>
      </c>
      <c r="CT107" s="269">
        <v>630</v>
      </c>
      <c r="CU107" s="269">
        <v>0</v>
      </c>
      <c r="CV107" s="269">
        <v>0</v>
      </c>
      <c r="CW107" s="269">
        <v>301</v>
      </c>
      <c r="CX107" s="269">
        <v>214</v>
      </c>
      <c r="CY107" s="269">
        <v>0</v>
      </c>
      <c r="CZ107" s="269">
        <v>2675</v>
      </c>
      <c r="DA107" s="269">
        <v>274</v>
      </c>
      <c r="DB107" s="269">
        <v>0</v>
      </c>
      <c r="DC107" s="269">
        <v>99</v>
      </c>
      <c r="DD107" s="270">
        <v>15019</v>
      </c>
      <c r="DE107" s="269">
        <v>40318</v>
      </c>
      <c r="DF107" s="269">
        <v>315652</v>
      </c>
      <c r="DG107" s="269">
        <v>0</v>
      </c>
      <c r="DH107" s="269">
        <v>0</v>
      </c>
      <c r="DI107" s="269">
        <v>0</v>
      </c>
      <c r="DJ107" s="269">
        <v>0</v>
      </c>
      <c r="DK107" s="269">
        <v>0</v>
      </c>
      <c r="DL107" s="269">
        <v>0</v>
      </c>
      <c r="DM107" s="268">
        <v>355970</v>
      </c>
      <c r="DN107" s="270">
        <v>370989</v>
      </c>
      <c r="DO107" s="269">
        <v>2438</v>
      </c>
      <c r="DP107" s="269">
        <v>26180</v>
      </c>
      <c r="DQ107" s="269">
        <v>28618</v>
      </c>
      <c r="DR107" s="270">
        <v>384588</v>
      </c>
      <c r="DS107" s="270">
        <v>399607</v>
      </c>
      <c r="DT107" s="269">
        <v>-3321</v>
      </c>
      <c r="DU107" s="269">
        <v>-62751</v>
      </c>
      <c r="DV107" s="269">
        <v>0</v>
      </c>
      <c r="DW107" s="269">
        <v>-66072</v>
      </c>
      <c r="DX107" s="270">
        <v>318516</v>
      </c>
      <c r="DY107" s="270">
        <v>333535</v>
      </c>
    </row>
    <row r="108" spans="1:129" s="265" customFormat="1" ht="9.5" x14ac:dyDescent="0.2">
      <c r="A108" s="250" t="s">
        <v>174</v>
      </c>
      <c r="B108" s="261" t="s">
        <v>181</v>
      </c>
      <c r="C108" s="261"/>
      <c r="D108" s="262">
        <v>0</v>
      </c>
      <c r="E108" s="263">
        <v>2</v>
      </c>
      <c r="F108" s="263">
        <v>0</v>
      </c>
      <c r="G108" s="263">
        <v>105</v>
      </c>
      <c r="H108" s="263">
        <v>26</v>
      </c>
      <c r="I108" s="263">
        <v>392</v>
      </c>
      <c r="J108" s="263">
        <v>9</v>
      </c>
      <c r="K108" s="263">
        <v>5</v>
      </c>
      <c r="L108" s="263">
        <v>77</v>
      </c>
      <c r="M108" s="263">
        <v>43</v>
      </c>
      <c r="N108" s="263">
        <v>1</v>
      </c>
      <c r="O108" s="263">
        <v>78</v>
      </c>
      <c r="P108" s="263">
        <v>24</v>
      </c>
      <c r="Q108" s="263">
        <v>11</v>
      </c>
      <c r="R108" s="263">
        <v>0</v>
      </c>
      <c r="S108" s="263">
        <v>2</v>
      </c>
      <c r="T108" s="263">
        <v>7</v>
      </c>
      <c r="U108" s="263">
        <v>1</v>
      </c>
      <c r="V108" s="263">
        <v>30</v>
      </c>
      <c r="W108" s="263">
        <v>2</v>
      </c>
      <c r="X108" s="263">
        <v>19</v>
      </c>
      <c r="Y108" s="263">
        <v>6</v>
      </c>
      <c r="Z108" s="263">
        <v>0</v>
      </c>
      <c r="AA108" s="263">
        <v>1</v>
      </c>
      <c r="AB108" s="263">
        <v>6</v>
      </c>
      <c r="AC108" s="263">
        <v>1</v>
      </c>
      <c r="AD108" s="263">
        <v>17</v>
      </c>
      <c r="AE108" s="263">
        <v>4</v>
      </c>
      <c r="AF108" s="263">
        <v>0</v>
      </c>
      <c r="AG108" s="263">
        <v>0</v>
      </c>
      <c r="AH108" s="263">
        <v>0</v>
      </c>
      <c r="AI108" s="263">
        <v>11</v>
      </c>
      <c r="AJ108" s="263">
        <v>0</v>
      </c>
      <c r="AK108" s="263">
        <v>0</v>
      </c>
      <c r="AL108" s="263">
        <v>23</v>
      </c>
      <c r="AM108" s="263">
        <v>7</v>
      </c>
      <c r="AN108" s="263">
        <v>2</v>
      </c>
      <c r="AO108" s="263">
        <v>2</v>
      </c>
      <c r="AP108" s="263">
        <v>0</v>
      </c>
      <c r="AQ108" s="263">
        <v>1</v>
      </c>
      <c r="AR108" s="263">
        <v>7</v>
      </c>
      <c r="AS108" s="263">
        <v>5</v>
      </c>
      <c r="AT108" s="263">
        <v>1</v>
      </c>
      <c r="AU108" s="263">
        <v>17</v>
      </c>
      <c r="AV108" s="263">
        <v>0</v>
      </c>
      <c r="AW108" s="263">
        <v>8</v>
      </c>
      <c r="AX108" s="263">
        <v>7</v>
      </c>
      <c r="AY108" s="263">
        <v>15</v>
      </c>
      <c r="AZ108" s="263">
        <v>0</v>
      </c>
      <c r="BA108" s="263">
        <v>0</v>
      </c>
      <c r="BB108" s="263">
        <v>0</v>
      </c>
      <c r="BC108" s="263">
        <v>9</v>
      </c>
      <c r="BD108" s="263">
        <v>0</v>
      </c>
      <c r="BE108" s="263">
        <v>3</v>
      </c>
      <c r="BF108" s="263">
        <v>10</v>
      </c>
      <c r="BG108" s="263">
        <v>0</v>
      </c>
      <c r="BH108" s="263">
        <v>1</v>
      </c>
      <c r="BI108" s="263">
        <v>2</v>
      </c>
      <c r="BJ108" s="263">
        <v>3</v>
      </c>
      <c r="BK108" s="263">
        <v>184</v>
      </c>
      <c r="BL108" s="263">
        <v>40</v>
      </c>
      <c r="BM108" s="263">
        <v>271</v>
      </c>
      <c r="BN108" s="263">
        <v>97</v>
      </c>
      <c r="BO108" s="263">
        <v>37</v>
      </c>
      <c r="BP108" s="263">
        <v>8</v>
      </c>
      <c r="BQ108" s="263">
        <v>68</v>
      </c>
      <c r="BR108" s="263">
        <v>0</v>
      </c>
      <c r="BS108" s="263">
        <v>3308</v>
      </c>
      <c r="BT108" s="263">
        <v>174</v>
      </c>
      <c r="BU108" s="263">
        <v>1071</v>
      </c>
      <c r="BV108" s="263">
        <v>389</v>
      </c>
      <c r="BW108" s="263">
        <v>1108</v>
      </c>
      <c r="BX108" s="263">
        <v>22</v>
      </c>
      <c r="BY108" s="263">
        <v>230</v>
      </c>
      <c r="BZ108" s="263">
        <v>51</v>
      </c>
      <c r="CA108" s="263">
        <v>71</v>
      </c>
      <c r="CB108" s="263">
        <v>3</v>
      </c>
      <c r="CC108" s="263">
        <v>39</v>
      </c>
      <c r="CD108" s="263">
        <v>85</v>
      </c>
      <c r="CE108" s="263">
        <v>15</v>
      </c>
      <c r="CF108" s="263">
        <v>194</v>
      </c>
      <c r="CG108" s="263">
        <v>469</v>
      </c>
      <c r="CH108" s="263">
        <v>603</v>
      </c>
      <c r="CI108" s="263">
        <v>9</v>
      </c>
      <c r="CJ108" s="263">
        <v>874</v>
      </c>
      <c r="CK108" s="263">
        <v>1304</v>
      </c>
      <c r="CL108" s="263">
        <v>487</v>
      </c>
      <c r="CM108" s="263">
        <v>308</v>
      </c>
      <c r="CN108" s="263">
        <v>650</v>
      </c>
      <c r="CO108" s="263">
        <v>15</v>
      </c>
      <c r="CP108" s="263">
        <v>72</v>
      </c>
      <c r="CQ108" s="263">
        <v>117</v>
      </c>
      <c r="CR108" s="263">
        <v>623</v>
      </c>
      <c r="CS108" s="263">
        <v>420</v>
      </c>
      <c r="CT108" s="263">
        <v>179</v>
      </c>
      <c r="CU108" s="263">
        <v>231</v>
      </c>
      <c r="CV108" s="263">
        <v>1498</v>
      </c>
      <c r="CW108" s="263">
        <v>699</v>
      </c>
      <c r="CX108" s="263">
        <v>277</v>
      </c>
      <c r="CY108" s="263">
        <v>465</v>
      </c>
      <c r="CZ108" s="263">
        <v>1210</v>
      </c>
      <c r="DA108" s="263">
        <v>2038</v>
      </c>
      <c r="DB108" s="263">
        <v>0</v>
      </c>
      <c r="DC108" s="263">
        <v>101</v>
      </c>
      <c r="DD108" s="264">
        <v>21117</v>
      </c>
      <c r="DE108" s="263">
        <v>2507</v>
      </c>
      <c r="DF108" s="263">
        <v>194951</v>
      </c>
      <c r="DG108" s="263">
        <v>0</v>
      </c>
      <c r="DH108" s="263">
        <v>0</v>
      </c>
      <c r="DI108" s="263">
        <v>0</v>
      </c>
      <c r="DJ108" s="263">
        <v>0</v>
      </c>
      <c r="DK108" s="263">
        <v>0</v>
      </c>
      <c r="DL108" s="263">
        <v>72</v>
      </c>
      <c r="DM108" s="262">
        <v>197530</v>
      </c>
      <c r="DN108" s="264">
        <v>218647</v>
      </c>
      <c r="DO108" s="263">
        <v>1435</v>
      </c>
      <c r="DP108" s="263">
        <v>967</v>
      </c>
      <c r="DQ108" s="263">
        <v>2402</v>
      </c>
      <c r="DR108" s="264">
        <v>199932</v>
      </c>
      <c r="DS108" s="264">
        <v>221049</v>
      </c>
      <c r="DT108" s="263">
        <v>-301</v>
      </c>
      <c r="DU108" s="263">
        <v>-753</v>
      </c>
      <c r="DV108" s="263">
        <v>-9</v>
      </c>
      <c r="DW108" s="263">
        <v>-1063</v>
      </c>
      <c r="DX108" s="264">
        <v>198869</v>
      </c>
      <c r="DY108" s="264">
        <v>219986</v>
      </c>
    </row>
    <row r="109" spans="1:129" s="265" customFormat="1" ht="9.5" x14ac:dyDescent="0.2">
      <c r="A109" s="250" t="s">
        <v>176</v>
      </c>
      <c r="B109" s="261" t="s">
        <v>182</v>
      </c>
      <c r="C109" s="261"/>
      <c r="D109" s="262">
        <v>53</v>
      </c>
      <c r="E109" s="263">
        <v>48</v>
      </c>
      <c r="F109" s="263">
        <v>229</v>
      </c>
      <c r="G109" s="263">
        <v>117</v>
      </c>
      <c r="H109" s="263">
        <v>155</v>
      </c>
      <c r="I109" s="263">
        <v>448</v>
      </c>
      <c r="J109" s="263">
        <v>38</v>
      </c>
      <c r="K109" s="263">
        <v>28</v>
      </c>
      <c r="L109" s="263">
        <v>383</v>
      </c>
      <c r="M109" s="263">
        <v>265</v>
      </c>
      <c r="N109" s="263">
        <v>14</v>
      </c>
      <c r="O109" s="263">
        <v>417</v>
      </c>
      <c r="P109" s="263">
        <v>33</v>
      </c>
      <c r="Q109" s="263">
        <v>6</v>
      </c>
      <c r="R109" s="263">
        <v>2</v>
      </c>
      <c r="S109" s="263">
        <v>35</v>
      </c>
      <c r="T109" s="263">
        <v>50</v>
      </c>
      <c r="U109" s="263">
        <v>43</v>
      </c>
      <c r="V109" s="263">
        <v>177</v>
      </c>
      <c r="W109" s="263">
        <v>25</v>
      </c>
      <c r="X109" s="263">
        <v>77</v>
      </c>
      <c r="Y109" s="263">
        <v>15</v>
      </c>
      <c r="Z109" s="263">
        <v>26</v>
      </c>
      <c r="AA109" s="263">
        <v>13</v>
      </c>
      <c r="AB109" s="263">
        <v>18</v>
      </c>
      <c r="AC109" s="263">
        <v>32</v>
      </c>
      <c r="AD109" s="263">
        <v>15</v>
      </c>
      <c r="AE109" s="263">
        <v>4</v>
      </c>
      <c r="AF109" s="263">
        <v>4</v>
      </c>
      <c r="AG109" s="263">
        <v>9</v>
      </c>
      <c r="AH109" s="263">
        <v>7</v>
      </c>
      <c r="AI109" s="263">
        <v>94</v>
      </c>
      <c r="AJ109" s="263">
        <v>1</v>
      </c>
      <c r="AK109" s="263">
        <v>13</v>
      </c>
      <c r="AL109" s="263">
        <v>45</v>
      </c>
      <c r="AM109" s="263">
        <v>10</v>
      </c>
      <c r="AN109" s="263">
        <v>15</v>
      </c>
      <c r="AO109" s="263">
        <v>16</v>
      </c>
      <c r="AP109" s="263">
        <v>3</v>
      </c>
      <c r="AQ109" s="263">
        <v>8</v>
      </c>
      <c r="AR109" s="263">
        <v>46</v>
      </c>
      <c r="AS109" s="263">
        <v>23</v>
      </c>
      <c r="AT109" s="263">
        <v>30</v>
      </c>
      <c r="AU109" s="263">
        <v>86</v>
      </c>
      <c r="AV109" s="263">
        <v>5</v>
      </c>
      <c r="AW109" s="263">
        <v>38</v>
      </c>
      <c r="AX109" s="263">
        <v>43</v>
      </c>
      <c r="AY109" s="263">
        <v>105</v>
      </c>
      <c r="AZ109" s="263">
        <v>2</v>
      </c>
      <c r="BA109" s="263">
        <v>2</v>
      </c>
      <c r="BB109" s="263">
        <v>2</v>
      </c>
      <c r="BC109" s="263">
        <v>84</v>
      </c>
      <c r="BD109" s="263">
        <v>2</v>
      </c>
      <c r="BE109" s="263">
        <v>3</v>
      </c>
      <c r="BF109" s="263">
        <v>60</v>
      </c>
      <c r="BG109" s="263">
        <v>28</v>
      </c>
      <c r="BH109" s="263">
        <v>35</v>
      </c>
      <c r="BI109" s="263">
        <v>53</v>
      </c>
      <c r="BJ109" s="263">
        <v>8</v>
      </c>
      <c r="BK109" s="263">
        <v>511</v>
      </c>
      <c r="BL109" s="263">
        <v>6</v>
      </c>
      <c r="BM109" s="263">
        <v>2038</v>
      </c>
      <c r="BN109" s="263">
        <v>128</v>
      </c>
      <c r="BO109" s="263">
        <v>22</v>
      </c>
      <c r="BP109" s="263">
        <v>13</v>
      </c>
      <c r="BQ109" s="263">
        <v>244</v>
      </c>
      <c r="BR109" s="263">
        <v>544</v>
      </c>
      <c r="BS109" s="263">
        <v>7772</v>
      </c>
      <c r="BT109" s="263">
        <v>3504</v>
      </c>
      <c r="BU109" s="263">
        <v>757</v>
      </c>
      <c r="BV109" s="263">
        <v>212</v>
      </c>
      <c r="BW109" s="263">
        <v>2</v>
      </c>
      <c r="BX109" s="263">
        <v>141</v>
      </c>
      <c r="BY109" s="263">
        <v>1149</v>
      </c>
      <c r="BZ109" s="263">
        <v>636</v>
      </c>
      <c r="CA109" s="263">
        <v>145</v>
      </c>
      <c r="CB109" s="263">
        <v>93</v>
      </c>
      <c r="CC109" s="263">
        <v>225</v>
      </c>
      <c r="CD109" s="263">
        <v>554</v>
      </c>
      <c r="CE109" s="263">
        <v>274</v>
      </c>
      <c r="CF109" s="263">
        <v>1356</v>
      </c>
      <c r="CG109" s="263">
        <v>273</v>
      </c>
      <c r="CH109" s="263">
        <v>216</v>
      </c>
      <c r="CI109" s="263">
        <v>39</v>
      </c>
      <c r="CJ109" s="263">
        <v>454</v>
      </c>
      <c r="CK109" s="263">
        <v>5155</v>
      </c>
      <c r="CL109" s="263">
        <v>2108</v>
      </c>
      <c r="CM109" s="263">
        <v>1352</v>
      </c>
      <c r="CN109" s="263">
        <v>2844</v>
      </c>
      <c r="CO109" s="263">
        <v>216</v>
      </c>
      <c r="CP109" s="263">
        <v>1132</v>
      </c>
      <c r="CQ109" s="263">
        <v>1770</v>
      </c>
      <c r="CR109" s="263">
        <v>1169</v>
      </c>
      <c r="CS109" s="263">
        <v>296</v>
      </c>
      <c r="CT109" s="263">
        <v>82</v>
      </c>
      <c r="CU109" s="263">
        <v>663</v>
      </c>
      <c r="CV109" s="263">
        <v>2560</v>
      </c>
      <c r="CW109" s="263">
        <v>512</v>
      </c>
      <c r="CX109" s="263">
        <v>663</v>
      </c>
      <c r="CY109" s="263">
        <v>939</v>
      </c>
      <c r="CZ109" s="263">
        <v>542</v>
      </c>
      <c r="DA109" s="263">
        <v>555</v>
      </c>
      <c r="DB109" s="263">
        <v>0</v>
      </c>
      <c r="DC109" s="263">
        <v>39</v>
      </c>
      <c r="DD109" s="264">
        <v>47551</v>
      </c>
      <c r="DE109" s="263">
        <v>0</v>
      </c>
      <c r="DF109" s="263">
        <v>0</v>
      </c>
      <c r="DG109" s="263">
        <v>0</v>
      </c>
      <c r="DH109" s="263">
        <v>0</v>
      </c>
      <c r="DI109" s="263">
        <v>0</v>
      </c>
      <c r="DJ109" s="263">
        <v>0</v>
      </c>
      <c r="DK109" s="263">
        <v>0</v>
      </c>
      <c r="DL109" s="263">
        <v>0</v>
      </c>
      <c r="DM109" s="262">
        <v>0</v>
      </c>
      <c r="DN109" s="264">
        <v>47551</v>
      </c>
      <c r="DO109" s="263">
        <v>0</v>
      </c>
      <c r="DP109" s="263">
        <v>0</v>
      </c>
      <c r="DQ109" s="263">
        <v>0</v>
      </c>
      <c r="DR109" s="264">
        <v>0</v>
      </c>
      <c r="DS109" s="264">
        <v>47551</v>
      </c>
      <c r="DT109" s="263">
        <v>0</v>
      </c>
      <c r="DU109" s="263">
        <v>0</v>
      </c>
      <c r="DV109" s="263">
        <v>0</v>
      </c>
      <c r="DW109" s="263">
        <v>0</v>
      </c>
      <c r="DX109" s="264">
        <v>0</v>
      </c>
      <c r="DY109" s="264">
        <v>47551</v>
      </c>
    </row>
    <row r="110" spans="1:129" s="265" customFormat="1" ht="9.5" x14ac:dyDescent="0.2">
      <c r="A110" s="250" t="s">
        <v>178</v>
      </c>
      <c r="B110" s="261" t="s">
        <v>183</v>
      </c>
      <c r="C110" s="261"/>
      <c r="D110" s="262">
        <v>5850</v>
      </c>
      <c r="E110" s="263">
        <v>2138</v>
      </c>
      <c r="F110" s="263">
        <v>4063</v>
      </c>
      <c r="G110" s="263">
        <v>1336</v>
      </c>
      <c r="H110" s="263">
        <v>1433</v>
      </c>
      <c r="I110" s="263">
        <v>4344</v>
      </c>
      <c r="J110" s="263">
        <v>284</v>
      </c>
      <c r="K110" s="263">
        <v>677</v>
      </c>
      <c r="L110" s="263">
        <v>4167</v>
      </c>
      <c r="M110" s="263">
        <v>658</v>
      </c>
      <c r="N110" s="263">
        <v>25</v>
      </c>
      <c r="O110" s="263">
        <v>535</v>
      </c>
      <c r="P110" s="263">
        <v>1038</v>
      </c>
      <c r="Q110" s="263">
        <v>37</v>
      </c>
      <c r="R110" s="263">
        <v>6</v>
      </c>
      <c r="S110" s="263">
        <v>72</v>
      </c>
      <c r="T110" s="263">
        <v>765</v>
      </c>
      <c r="U110" s="263">
        <v>89</v>
      </c>
      <c r="V110" s="263">
        <v>1056</v>
      </c>
      <c r="W110" s="263">
        <v>181</v>
      </c>
      <c r="X110" s="263">
        <v>294</v>
      </c>
      <c r="Y110" s="263">
        <v>3</v>
      </c>
      <c r="Z110" s="263">
        <v>66</v>
      </c>
      <c r="AA110" s="263">
        <v>6</v>
      </c>
      <c r="AB110" s="263">
        <v>121</v>
      </c>
      <c r="AC110" s="263">
        <v>329</v>
      </c>
      <c r="AD110" s="263">
        <v>322</v>
      </c>
      <c r="AE110" s="263">
        <v>181</v>
      </c>
      <c r="AF110" s="263">
        <v>45</v>
      </c>
      <c r="AG110" s="263">
        <v>57</v>
      </c>
      <c r="AH110" s="263">
        <v>50</v>
      </c>
      <c r="AI110" s="263">
        <v>799</v>
      </c>
      <c r="AJ110" s="263">
        <v>46</v>
      </c>
      <c r="AK110" s="263">
        <v>114</v>
      </c>
      <c r="AL110" s="263">
        <v>954</v>
      </c>
      <c r="AM110" s="263">
        <v>211</v>
      </c>
      <c r="AN110" s="263">
        <v>543</v>
      </c>
      <c r="AO110" s="263">
        <v>119</v>
      </c>
      <c r="AP110" s="263">
        <v>31</v>
      </c>
      <c r="AQ110" s="263">
        <v>9</v>
      </c>
      <c r="AR110" s="263">
        <v>116</v>
      </c>
      <c r="AS110" s="263">
        <v>316</v>
      </c>
      <c r="AT110" s="263">
        <v>250</v>
      </c>
      <c r="AU110" s="263">
        <v>490</v>
      </c>
      <c r="AV110" s="263">
        <v>49</v>
      </c>
      <c r="AW110" s="263">
        <v>57</v>
      </c>
      <c r="AX110" s="263">
        <v>70</v>
      </c>
      <c r="AY110" s="263">
        <v>319</v>
      </c>
      <c r="AZ110" s="263">
        <v>9</v>
      </c>
      <c r="BA110" s="263">
        <v>10</v>
      </c>
      <c r="BB110" s="263">
        <v>9</v>
      </c>
      <c r="BC110" s="263">
        <v>333</v>
      </c>
      <c r="BD110" s="263">
        <v>3</v>
      </c>
      <c r="BE110" s="263">
        <v>38</v>
      </c>
      <c r="BF110" s="263">
        <v>87</v>
      </c>
      <c r="BG110" s="263">
        <v>255</v>
      </c>
      <c r="BH110" s="263">
        <v>176</v>
      </c>
      <c r="BI110" s="263">
        <v>49</v>
      </c>
      <c r="BJ110" s="263">
        <v>45</v>
      </c>
      <c r="BK110" s="263">
        <v>17564</v>
      </c>
      <c r="BL110" s="263">
        <v>817</v>
      </c>
      <c r="BM110" s="263">
        <v>13011</v>
      </c>
      <c r="BN110" s="263">
        <v>4444</v>
      </c>
      <c r="BO110" s="263">
        <v>4888</v>
      </c>
      <c r="BP110" s="263">
        <v>389</v>
      </c>
      <c r="BQ110" s="263">
        <v>2371</v>
      </c>
      <c r="BR110" s="263">
        <v>247</v>
      </c>
      <c r="BS110" s="263">
        <v>31239</v>
      </c>
      <c r="BT110" s="263">
        <v>5555</v>
      </c>
      <c r="BU110" s="263">
        <v>3336</v>
      </c>
      <c r="BV110" s="263">
        <v>2382</v>
      </c>
      <c r="BW110" s="263">
        <v>29</v>
      </c>
      <c r="BX110" s="263">
        <v>2549</v>
      </c>
      <c r="BY110" s="263">
        <v>5211</v>
      </c>
      <c r="BZ110" s="263">
        <v>1000</v>
      </c>
      <c r="CA110" s="263">
        <v>6847</v>
      </c>
      <c r="CB110" s="263">
        <v>136</v>
      </c>
      <c r="CC110" s="263">
        <v>2288</v>
      </c>
      <c r="CD110" s="263">
        <v>1507</v>
      </c>
      <c r="CE110" s="263">
        <v>28</v>
      </c>
      <c r="CF110" s="263">
        <v>6658</v>
      </c>
      <c r="CG110" s="263">
        <v>100</v>
      </c>
      <c r="CH110" s="263">
        <v>819</v>
      </c>
      <c r="CI110" s="263">
        <v>185</v>
      </c>
      <c r="CJ110" s="263">
        <v>1123</v>
      </c>
      <c r="CK110" s="263">
        <v>1906</v>
      </c>
      <c r="CL110" s="263">
        <v>12695</v>
      </c>
      <c r="CM110" s="263">
        <v>1693</v>
      </c>
      <c r="CN110" s="263">
        <v>3836</v>
      </c>
      <c r="CO110" s="263">
        <v>323</v>
      </c>
      <c r="CP110" s="263">
        <v>2662</v>
      </c>
      <c r="CQ110" s="263">
        <v>1508</v>
      </c>
      <c r="CR110" s="263">
        <v>704</v>
      </c>
      <c r="CS110" s="263">
        <v>1318</v>
      </c>
      <c r="CT110" s="263">
        <v>90</v>
      </c>
      <c r="CU110" s="263">
        <v>4057</v>
      </c>
      <c r="CV110" s="263">
        <v>11002</v>
      </c>
      <c r="CW110" s="263">
        <v>215</v>
      </c>
      <c r="CX110" s="263">
        <v>1411</v>
      </c>
      <c r="CY110" s="263">
        <v>1134</v>
      </c>
      <c r="CZ110" s="263">
        <v>603</v>
      </c>
      <c r="DA110" s="263">
        <v>195</v>
      </c>
      <c r="DB110" s="263">
        <v>25</v>
      </c>
      <c r="DC110" s="263">
        <v>0</v>
      </c>
      <c r="DD110" s="264">
        <v>195835</v>
      </c>
      <c r="DE110" s="263">
        <v>0</v>
      </c>
      <c r="DF110" s="263">
        <v>881</v>
      </c>
      <c r="DG110" s="263">
        <v>0</v>
      </c>
      <c r="DH110" s="263">
        <v>0</v>
      </c>
      <c r="DI110" s="263">
        <v>0</v>
      </c>
      <c r="DJ110" s="263">
        <v>0</v>
      </c>
      <c r="DK110" s="263">
        <v>0</v>
      </c>
      <c r="DL110" s="263">
        <v>0</v>
      </c>
      <c r="DM110" s="262">
        <v>881</v>
      </c>
      <c r="DN110" s="264">
        <v>196716</v>
      </c>
      <c r="DO110" s="263">
        <v>109</v>
      </c>
      <c r="DP110" s="263">
        <v>2848</v>
      </c>
      <c r="DQ110" s="263">
        <v>2957</v>
      </c>
      <c r="DR110" s="264">
        <v>3838</v>
      </c>
      <c r="DS110" s="264">
        <v>199673</v>
      </c>
      <c r="DT110" s="263">
        <v>-393</v>
      </c>
      <c r="DU110" s="263">
        <v>-2225</v>
      </c>
      <c r="DV110" s="263">
        <v>0</v>
      </c>
      <c r="DW110" s="263">
        <v>-2618</v>
      </c>
      <c r="DX110" s="264">
        <v>1220</v>
      </c>
      <c r="DY110" s="264">
        <v>197055</v>
      </c>
    </row>
    <row r="111" spans="1:129" s="265" customFormat="1" ht="9.5" x14ac:dyDescent="0.2">
      <c r="A111" s="277"/>
      <c r="B111" s="278" t="s">
        <v>864</v>
      </c>
      <c r="C111" s="278"/>
      <c r="D111" s="279">
        <v>243360</v>
      </c>
      <c r="E111" s="280">
        <v>76021</v>
      </c>
      <c r="F111" s="280">
        <v>366187</v>
      </c>
      <c r="G111" s="280">
        <v>32499</v>
      </c>
      <c r="H111" s="280">
        <v>35399</v>
      </c>
      <c r="I111" s="280">
        <v>130050</v>
      </c>
      <c r="J111" s="280">
        <v>24489</v>
      </c>
      <c r="K111" s="280">
        <v>18675</v>
      </c>
      <c r="L111" s="280">
        <v>398555</v>
      </c>
      <c r="M111" s="280">
        <v>439613</v>
      </c>
      <c r="N111" s="280">
        <v>122264</v>
      </c>
      <c r="O111" s="280">
        <v>420612</v>
      </c>
      <c r="P111" s="280">
        <v>62889</v>
      </c>
      <c r="Q111" s="280">
        <v>99031</v>
      </c>
      <c r="R111" s="280">
        <v>1609</v>
      </c>
      <c r="S111" s="280">
        <v>15844</v>
      </c>
      <c r="T111" s="280">
        <v>83128</v>
      </c>
      <c r="U111" s="280">
        <v>22429</v>
      </c>
      <c r="V111" s="280">
        <v>306021</v>
      </c>
      <c r="W111" s="280">
        <v>37799</v>
      </c>
      <c r="X111" s="280">
        <v>46887</v>
      </c>
      <c r="Y111" s="280">
        <v>24929</v>
      </c>
      <c r="Z111" s="280">
        <v>15615</v>
      </c>
      <c r="AA111" s="280">
        <v>53568</v>
      </c>
      <c r="AB111" s="280">
        <v>29349</v>
      </c>
      <c r="AC111" s="280">
        <v>21794</v>
      </c>
      <c r="AD111" s="280">
        <v>901753</v>
      </c>
      <c r="AE111" s="280">
        <v>47240</v>
      </c>
      <c r="AF111" s="280">
        <v>5041</v>
      </c>
      <c r="AG111" s="280">
        <v>2726</v>
      </c>
      <c r="AH111" s="280">
        <v>3866</v>
      </c>
      <c r="AI111" s="280">
        <v>78607</v>
      </c>
      <c r="AJ111" s="280">
        <v>1388</v>
      </c>
      <c r="AK111" s="280">
        <v>10843</v>
      </c>
      <c r="AL111" s="280">
        <v>274362</v>
      </c>
      <c r="AM111" s="280">
        <v>196031</v>
      </c>
      <c r="AN111" s="280">
        <v>19631</v>
      </c>
      <c r="AO111" s="280">
        <v>17644</v>
      </c>
      <c r="AP111" s="280">
        <v>4902</v>
      </c>
      <c r="AQ111" s="280">
        <v>10800</v>
      </c>
      <c r="AR111" s="280">
        <v>79322</v>
      </c>
      <c r="AS111" s="280">
        <v>37188</v>
      </c>
      <c r="AT111" s="280">
        <v>17360</v>
      </c>
      <c r="AU111" s="280">
        <v>43526</v>
      </c>
      <c r="AV111" s="280">
        <v>4619</v>
      </c>
      <c r="AW111" s="280">
        <v>30095</v>
      </c>
      <c r="AX111" s="280">
        <v>57341</v>
      </c>
      <c r="AY111" s="280">
        <v>64959</v>
      </c>
      <c r="AZ111" s="280">
        <v>1984</v>
      </c>
      <c r="BA111" s="280">
        <v>1452</v>
      </c>
      <c r="BB111" s="280">
        <v>1230</v>
      </c>
      <c r="BC111" s="280">
        <v>67020</v>
      </c>
      <c r="BD111" s="280">
        <v>1668</v>
      </c>
      <c r="BE111" s="280">
        <v>22364</v>
      </c>
      <c r="BF111" s="280">
        <v>170049</v>
      </c>
      <c r="BG111" s="280">
        <v>32044</v>
      </c>
      <c r="BH111" s="280">
        <v>33274</v>
      </c>
      <c r="BI111" s="280">
        <v>19561</v>
      </c>
      <c r="BJ111" s="280">
        <v>23753</v>
      </c>
      <c r="BK111" s="280">
        <v>480596</v>
      </c>
      <c r="BL111" s="280">
        <v>151545</v>
      </c>
      <c r="BM111" s="280">
        <v>505471</v>
      </c>
      <c r="BN111" s="280">
        <v>151249</v>
      </c>
      <c r="BO111" s="280">
        <v>407380</v>
      </c>
      <c r="BP111" s="280">
        <v>53867</v>
      </c>
      <c r="BQ111" s="280">
        <v>123659</v>
      </c>
      <c r="BR111" s="280">
        <v>48354</v>
      </c>
      <c r="BS111" s="280">
        <v>1132563</v>
      </c>
      <c r="BT111" s="280">
        <v>303508</v>
      </c>
      <c r="BU111" s="280">
        <v>156105</v>
      </c>
      <c r="BV111" s="280">
        <v>136182</v>
      </c>
      <c r="BW111" s="280">
        <v>264594</v>
      </c>
      <c r="BX111" s="280">
        <v>40315</v>
      </c>
      <c r="BY111" s="280">
        <v>197326</v>
      </c>
      <c r="BZ111" s="280">
        <v>193907</v>
      </c>
      <c r="CA111" s="280">
        <v>267797</v>
      </c>
      <c r="CB111" s="280">
        <v>5390</v>
      </c>
      <c r="CC111" s="280">
        <v>42022</v>
      </c>
      <c r="CD111" s="280">
        <v>67343</v>
      </c>
      <c r="CE111" s="280">
        <v>13281</v>
      </c>
      <c r="CF111" s="280">
        <v>278131</v>
      </c>
      <c r="CG111" s="280">
        <v>51971</v>
      </c>
      <c r="CH111" s="280">
        <v>96050</v>
      </c>
      <c r="CI111" s="280">
        <v>12900</v>
      </c>
      <c r="CJ111" s="280">
        <v>105446</v>
      </c>
      <c r="CK111" s="280">
        <v>771431</v>
      </c>
      <c r="CL111" s="280">
        <v>191804</v>
      </c>
      <c r="CM111" s="280">
        <v>76524</v>
      </c>
      <c r="CN111" s="280">
        <v>958579</v>
      </c>
      <c r="CO111" s="280">
        <v>17798</v>
      </c>
      <c r="CP111" s="280">
        <v>96737</v>
      </c>
      <c r="CQ111" s="280">
        <v>83225</v>
      </c>
      <c r="CR111" s="280">
        <v>99485</v>
      </c>
      <c r="CS111" s="280">
        <v>105303</v>
      </c>
      <c r="CT111" s="280">
        <v>76707</v>
      </c>
      <c r="CU111" s="280">
        <v>325795</v>
      </c>
      <c r="CV111" s="280">
        <v>305229</v>
      </c>
      <c r="CW111" s="280">
        <v>129058</v>
      </c>
      <c r="CX111" s="280">
        <v>437842</v>
      </c>
      <c r="CY111" s="280">
        <v>71454</v>
      </c>
      <c r="CZ111" s="280">
        <v>107909</v>
      </c>
      <c r="DA111" s="280">
        <v>69109</v>
      </c>
      <c r="DB111" s="280">
        <v>47551</v>
      </c>
      <c r="DC111" s="280">
        <v>102671</v>
      </c>
      <c r="DD111" s="281">
        <v>14773422</v>
      </c>
      <c r="DE111" s="280">
        <v>470250</v>
      </c>
      <c r="DF111" s="280">
        <v>12170855</v>
      </c>
      <c r="DG111" s="280">
        <v>4695157</v>
      </c>
      <c r="DH111" s="280">
        <v>834928</v>
      </c>
      <c r="DI111" s="280">
        <v>1335348</v>
      </c>
      <c r="DJ111" s="280">
        <v>1933022</v>
      </c>
      <c r="DK111" s="280">
        <v>60074</v>
      </c>
      <c r="DL111" s="280">
        <v>7064</v>
      </c>
      <c r="DM111" s="279">
        <v>21506698</v>
      </c>
      <c r="DN111" s="281">
        <v>36280120</v>
      </c>
      <c r="DO111" s="280">
        <v>489940</v>
      </c>
      <c r="DP111" s="280">
        <v>6113463</v>
      </c>
      <c r="DQ111" s="280">
        <v>6603403</v>
      </c>
      <c r="DR111" s="281">
        <v>28110101</v>
      </c>
      <c r="DS111" s="281">
        <v>42883523</v>
      </c>
      <c r="DT111" s="280">
        <v>-2461273</v>
      </c>
      <c r="DU111" s="280">
        <v>-6750644</v>
      </c>
      <c r="DV111" s="280">
        <v>-221892</v>
      </c>
      <c r="DW111" s="280">
        <v>-9433809</v>
      </c>
      <c r="DX111" s="281">
        <v>18676292</v>
      </c>
      <c r="DY111" s="281">
        <v>33449714</v>
      </c>
    </row>
    <row r="112" spans="1:129" s="265" customFormat="1" ht="9.5" x14ac:dyDescent="0.2">
      <c r="A112" s="250"/>
      <c r="B112" s="261" t="s">
        <v>865</v>
      </c>
      <c r="C112" s="261"/>
      <c r="D112" s="262">
        <v>614</v>
      </c>
      <c r="E112" s="263">
        <v>388</v>
      </c>
      <c r="F112" s="263">
        <v>613</v>
      </c>
      <c r="G112" s="263">
        <v>620</v>
      </c>
      <c r="H112" s="263">
        <v>977</v>
      </c>
      <c r="I112" s="263">
        <v>8130</v>
      </c>
      <c r="J112" s="263">
        <v>2154</v>
      </c>
      <c r="K112" s="263">
        <v>1773</v>
      </c>
      <c r="L112" s="263">
        <v>5819</v>
      </c>
      <c r="M112" s="263">
        <v>8322</v>
      </c>
      <c r="N112" s="263">
        <v>905</v>
      </c>
      <c r="O112" s="263">
        <v>6180</v>
      </c>
      <c r="P112" s="263">
        <v>1547</v>
      </c>
      <c r="Q112" s="263">
        <v>471</v>
      </c>
      <c r="R112" s="263">
        <v>40</v>
      </c>
      <c r="S112" s="263">
        <v>442</v>
      </c>
      <c r="T112" s="263">
        <v>839</v>
      </c>
      <c r="U112" s="263">
        <v>552</v>
      </c>
      <c r="V112" s="263">
        <v>6292</v>
      </c>
      <c r="W112" s="263">
        <v>1135</v>
      </c>
      <c r="X112" s="263">
        <v>2169</v>
      </c>
      <c r="Y112" s="263">
        <v>1483</v>
      </c>
      <c r="Z112" s="263">
        <v>378</v>
      </c>
      <c r="AA112" s="263">
        <v>213</v>
      </c>
      <c r="AB112" s="263">
        <v>971</v>
      </c>
      <c r="AC112" s="263">
        <v>559</v>
      </c>
      <c r="AD112" s="263">
        <v>2503</v>
      </c>
      <c r="AE112" s="263">
        <v>1337</v>
      </c>
      <c r="AF112" s="263">
        <v>182</v>
      </c>
      <c r="AG112" s="263">
        <v>59</v>
      </c>
      <c r="AH112" s="263">
        <v>106</v>
      </c>
      <c r="AI112" s="263">
        <v>2360</v>
      </c>
      <c r="AJ112" s="263">
        <v>29</v>
      </c>
      <c r="AK112" s="263">
        <v>493</v>
      </c>
      <c r="AL112" s="263">
        <v>3237</v>
      </c>
      <c r="AM112" s="263">
        <v>692</v>
      </c>
      <c r="AN112" s="263">
        <v>217</v>
      </c>
      <c r="AO112" s="263">
        <v>101</v>
      </c>
      <c r="AP112" s="263">
        <v>45</v>
      </c>
      <c r="AQ112" s="263">
        <v>168</v>
      </c>
      <c r="AR112" s="263">
        <v>2757</v>
      </c>
      <c r="AS112" s="263">
        <v>1025</v>
      </c>
      <c r="AT112" s="263">
        <v>413</v>
      </c>
      <c r="AU112" s="263">
        <v>1042</v>
      </c>
      <c r="AV112" s="263">
        <v>172</v>
      </c>
      <c r="AW112" s="263">
        <v>1182</v>
      </c>
      <c r="AX112" s="263">
        <v>1141</v>
      </c>
      <c r="AY112" s="263">
        <v>1627</v>
      </c>
      <c r="AZ112" s="263">
        <v>27</v>
      </c>
      <c r="BA112" s="263">
        <v>34</v>
      </c>
      <c r="BB112" s="263">
        <v>27</v>
      </c>
      <c r="BC112" s="263">
        <v>507</v>
      </c>
      <c r="BD112" s="263">
        <v>64</v>
      </c>
      <c r="BE112" s="263">
        <v>201</v>
      </c>
      <c r="BF112" s="263">
        <v>1499</v>
      </c>
      <c r="BG112" s="263">
        <v>831</v>
      </c>
      <c r="BH112" s="263">
        <v>271</v>
      </c>
      <c r="BI112" s="263">
        <v>645</v>
      </c>
      <c r="BJ112" s="263">
        <v>247</v>
      </c>
      <c r="BK112" s="263">
        <v>18951</v>
      </c>
      <c r="BL112" s="263">
        <v>3947</v>
      </c>
      <c r="BM112" s="263">
        <v>13398</v>
      </c>
      <c r="BN112" s="263">
        <v>3052</v>
      </c>
      <c r="BO112" s="263">
        <v>11673</v>
      </c>
      <c r="BP112" s="263">
        <v>1115</v>
      </c>
      <c r="BQ112" s="263">
        <v>2338</v>
      </c>
      <c r="BR112" s="263">
        <v>4598</v>
      </c>
      <c r="BS112" s="263">
        <v>81622</v>
      </c>
      <c r="BT112" s="263">
        <v>29393</v>
      </c>
      <c r="BU112" s="263">
        <v>5228</v>
      </c>
      <c r="BV112" s="263">
        <v>5138</v>
      </c>
      <c r="BW112" s="263">
        <v>0</v>
      </c>
      <c r="BX112" s="263">
        <v>2512</v>
      </c>
      <c r="BY112" s="263">
        <v>15239</v>
      </c>
      <c r="BZ112" s="263">
        <v>4867</v>
      </c>
      <c r="CA112" s="263">
        <v>4081</v>
      </c>
      <c r="CB112" s="263">
        <v>641</v>
      </c>
      <c r="CC112" s="263">
        <v>2411</v>
      </c>
      <c r="CD112" s="263">
        <v>5680</v>
      </c>
      <c r="CE112" s="263">
        <v>2318</v>
      </c>
      <c r="CF112" s="263">
        <v>5285</v>
      </c>
      <c r="CG112" s="263">
        <v>1935</v>
      </c>
      <c r="CH112" s="263">
        <v>6334</v>
      </c>
      <c r="CI112" s="263">
        <v>44</v>
      </c>
      <c r="CJ112" s="263">
        <v>9029</v>
      </c>
      <c r="CK112" s="263">
        <v>27611</v>
      </c>
      <c r="CL112" s="263">
        <v>4556</v>
      </c>
      <c r="CM112" s="263">
        <v>3124</v>
      </c>
      <c r="CN112" s="263">
        <v>12965</v>
      </c>
      <c r="CO112" s="263">
        <v>1327</v>
      </c>
      <c r="CP112" s="263">
        <v>9208</v>
      </c>
      <c r="CQ112" s="263">
        <v>4886</v>
      </c>
      <c r="CR112" s="263">
        <v>7377</v>
      </c>
      <c r="CS112" s="263">
        <v>3420</v>
      </c>
      <c r="CT112" s="263">
        <v>1840</v>
      </c>
      <c r="CU112" s="263">
        <v>9831</v>
      </c>
      <c r="CV112" s="263">
        <v>24664</v>
      </c>
      <c r="CW112" s="263">
        <v>5712</v>
      </c>
      <c r="CX112" s="263">
        <v>12052</v>
      </c>
      <c r="CY112" s="263">
        <v>8983</v>
      </c>
      <c r="CZ112" s="263">
        <v>7777</v>
      </c>
      <c r="DA112" s="263">
        <v>4603</v>
      </c>
      <c r="DB112" s="263">
        <v>0</v>
      </c>
      <c r="DC112" s="263">
        <v>658</v>
      </c>
      <c r="DD112" s="264">
        <v>470250</v>
      </c>
    </row>
    <row r="113" spans="1:108" s="265" customFormat="1" ht="9.5" x14ac:dyDescent="0.2">
      <c r="A113" s="250"/>
      <c r="B113" s="261" t="s">
        <v>710</v>
      </c>
      <c r="C113" s="261"/>
      <c r="D113" s="262">
        <v>44648</v>
      </c>
      <c r="E113" s="263">
        <v>3137</v>
      </c>
      <c r="F113" s="263">
        <v>28412</v>
      </c>
      <c r="G113" s="263">
        <v>30936</v>
      </c>
      <c r="H113" s="263">
        <v>21433</v>
      </c>
      <c r="I113" s="263">
        <v>56772</v>
      </c>
      <c r="J113" s="263">
        <v>9182</v>
      </c>
      <c r="K113" s="263">
        <v>7766</v>
      </c>
      <c r="L113" s="263">
        <v>52561</v>
      </c>
      <c r="M113" s="263">
        <v>65912</v>
      </c>
      <c r="N113" s="263">
        <v>4014</v>
      </c>
      <c r="O113" s="263">
        <v>112607</v>
      </c>
      <c r="P113" s="263">
        <v>13806</v>
      </c>
      <c r="Q113" s="263">
        <v>6307</v>
      </c>
      <c r="R113" s="263">
        <v>735</v>
      </c>
      <c r="S113" s="263">
        <v>8856</v>
      </c>
      <c r="T113" s="263">
        <v>20721</v>
      </c>
      <c r="U113" s="263">
        <v>11738</v>
      </c>
      <c r="V113" s="263">
        <v>40505</v>
      </c>
      <c r="W113" s="263">
        <v>13909</v>
      </c>
      <c r="X113" s="263">
        <v>30864</v>
      </c>
      <c r="Y113" s="263">
        <v>3424</v>
      </c>
      <c r="Z113" s="263">
        <v>3163</v>
      </c>
      <c r="AA113" s="263">
        <v>2300</v>
      </c>
      <c r="AB113" s="263">
        <v>5945</v>
      </c>
      <c r="AC113" s="263">
        <v>3890</v>
      </c>
      <c r="AD113" s="263">
        <v>15959</v>
      </c>
      <c r="AE113" s="263">
        <v>16675</v>
      </c>
      <c r="AF113" s="263">
        <v>2745</v>
      </c>
      <c r="AG113" s="263">
        <v>1422</v>
      </c>
      <c r="AH113" s="263">
        <v>1422</v>
      </c>
      <c r="AI113" s="263">
        <v>27278</v>
      </c>
      <c r="AJ113" s="263">
        <v>732</v>
      </c>
      <c r="AK113" s="263">
        <v>5241</v>
      </c>
      <c r="AL113" s="263">
        <v>11327</v>
      </c>
      <c r="AM113" s="263">
        <v>12928</v>
      </c>
      <c r="AN113" s="263">
        <v>5372</v>
      </c>
      <c r="AO113" s="263">
        <v>2453</v>
      </c>
      <c r="AP113" s="263">
        <v>512</v>
      </c>
      <c r="AQ113" s="263">
        <v>3269</v>
      </c>
      <c r="AR113" s="263">
        <v>29741</v>
      </c>
      <c r="AS113" s="263">
        <v>22644</v>
      </c>
      <c r="AT113" s="263">
        <v>7980</v>
      </c>
      <c r="AU113" s="263">
        <v>22194</v>
      </c>
      <c r="AV113" s="263">
        <v>1861</v>
      </c>
      <c r="AW113" s="263">
        <v>10363</v>
      </c>
      <c r="AX113" s="263">
        <v>20192</v>
      </c>
      <c r="AY113" s="263">
        <v>28478</v>
      </c>
      <c r="AZ113" s="263">
        <v>663</v>
      </c>
      <c r="BA113" s="263">
        <v>507</v>
      </c>
      <c r="BB113" s="263">
        <v>250</v>
      </c>
      <c r="BC113" s="263">
        <v>14346</v>
      </c>
      <c r="BD113" s="263">
        <v>450</v>
      </c>
      <c r="BE113" s="263">
        <v>2210</v>
      </c>
      <c r="BF113" s="263">
        <v>38099</v>
      </c>
      <c r="BG113" s="263">
        <v>9761</v>
      </c>
      <c r="BH113" s="263">
        <v>8841</v>
      </c>
      <c r="BI113" s="263">
        <v>8543</v>
      </c>
      <c r="BJ113" s="263">
        <v>9198</v>
      </c>
      <c r="BK113" s="263">
        <v>292167</v>
      </c>
      <c r="BL113" s="263">
        <v>95375</v>
      </c>
      <c r="BM113" s="263">
        <v>321550</v>
      </c>
      <c r="BN113" s="263">
        <v>127153</v>
      </c>
      <c r="BO113" s="263">
        <v>84144</v>
      </c>
      <c r="BP113" s="263">
        <v>8645</v>
      </c>
      <c r="BQ113" s="263">
        <v>36734</v>
      </c>
      <c r="BR113" s="263">
        <v>93042</v>
      </c>
      <c r="BS113" s="263">
        <v>1534953</v>
      </c>
      <c r="BT113" s="263">
        <v>311575</v>
      </c>
      <c r="BU113" s="263">
        <v>71171</v>
      </c>
      <c r="BV113" s="263">
        <v>88130</v>
      </c>
      <c r="BW113" s="263">
        <v>0</v>
      </c>
      <c r="BX113" s="263">
        <v>33335</v>
      </c>
      <c r="BY113" s="263">
        <v>431936</v>
      </c>
      <c r="BZ113" s="263">
        <v>37935</v>
      </c>
      <c r="CA113" s="263">
        <v>42204</v>
      </c>
      <c r="CB113" s="263">
        <v>5966</v>
      </c>
      <c r="CC113" s="263">
        <v>30773</v>
      </c>
      <c r="CD113" s="263">
        <v>81497</v>
      </c>
      <c r="CE113" s="263">
        <v>52628</v>
      </c>
      <c r="CF113" s="263">
        <v>81981</v>
      </c>
      <c r="CG113" s="263">
        <v>22714</v>
      </c>
      <c r="CH113" s="263">
        <v>108557</v>
      </c>
      <c r="CI113" s="263">
        <v>4581</v>
      </c>
      <c r="CJ113" s="263">
        <v>45970</v>
      </c>
      <c r="CK113" s="263">
        <v>966021</v>
      </c>
      <c r="CL113" s="263">
        <v>657828</v>
      </c>
      <c r="CM113" s="263">
        <v>74050</v>
      </c>
      <c r="CN113" s="263">
        <v>933680</v>
      </c>
      <c r="CO113" s="263">
        <v>38141</v>
      </c>
      <c r="CP113" s="263">
        <v>205082</v>
      </c>
      <c r="CQ113" s="263">
        <v>225610</v>
      </c>
      <c r="CR113" s="263">
        <v>125748</v>
      </c>
      <c r="CS113" s="263">
        <v>50058</v>
      </c>
      <c r="CT113" s="263">
        <v>17821</v>
      </c>
      <c r="CU113" s="263">
        <v>135862</v>
      </c>
      <c r="CV113" s="263">
        <v>559400</v>
      </c>
      <c r="CW113" s="263">
        <v>65615</v>
      </c>
      <c r="CX113" s="263">
        <v>215479</v>
      </c>
      <c r="CY113" s="263">
        <v>70020</v>
      </c>
      <c r="CZ113" s="263">
        <v>75870</v>
      </c>
      <c r="DA113" s="263">
        <v>63536</v>
      </c>
      <c r="DB113" s="263">
        <v>0</v>
      </c>
      <c r="DC113" s="263">
        <v>6811</v>
      </c>
      <c r="DD113" s="264">
        <v>9478547</v>
      </c>
    </row>
    <row r="114" spans="1:108" s="265" customFormat="1" ht="9.5" x14ac:dyDescent="0.2">
      <c r="A114" s="250"/>
      <c r="B114" s="261" t="s">
        <v>711</v>
      </c>
      <c r="C114" s="261"/>
      <c r="D114" s="262">
        <v>227349</v>
      </c>
      <c r="E114" s="263">
        <v>64480</v>
      </c>
      <c r="F114" s="263">
        <v>72894</v>
      </c>
      <c r="G114" s="263">
        <v>13033</v>
      </c>
      <c r="H114" s="263">
        <v>34896</v>
      </c>
      <c r="I114" s="263">
        <v>33947</v>
      </c>
      <c r="J114" s="263">
        <v>-155</v>
      </c>
      <c r="K114" s="263">
        <v>9000</v>
      </c>
      <c r="L114" s="263">
        <v>29405</v>
      </c>
      <c r="M114" s="263">
        <v>45795</v>
      </c>
      <c r="N114" s="263">
        <v>2869</v>
      </c>
      <c r="O114" s="263">
        <v>54445</v>
      </c>
      <c r="P114" s="263">
        <v>19043</v>
      </c>
      <c r="Q114" s="263">
        <v>5568</v>
      </c>
      <c r="R114" s="263">
        <v>-416</v>
      </c>
      <c r="S114" s="263">
        <v>-1640</v>
      </c>
      <c r="T114" s="263">
        <v>8819</v>
      </c>
      <c r="U114" s="263">
        <v>-773</v>
      </c>
      <c r="V114" s="263">
        <v>18844</v>
      </c>
      <c r="W114" s="263">
        <v>3496</v>
      </c>
      <c r="X114" s="263">
        <v>9923</v>
      </c>
      <c r="Y114" s="263">
        <v>4338</v>
      </c>
      <c r="Z114" s="263">
        <v>2162</v>
      </c>
      <c r="AA114" s="263">
        <v>7167</v>
      </c>
      <c r="AB114" s="263">
        <v>8883</v>
      </c>
      <c r="AC114" s="263">
        <v>3136</v>
      </c>
      <c r="AD114" s="263">
        <v>-900</v>
      </c>
      <c r="AE114" s="263">
        <v>-85</v>
      </c>
      <c r="AF114" s="263">
        <v>26</v>
      </c>
      <c r="AG114" s="263">
        <v>-51</v>
      </c>
      <c r="AH114" s="263">
        <v>882</v>
      </c>
      <c r="AI114" s="263">
        <v>12154</v>
      </c>
      <c r="AJ114" s="263">
        <v>111</v>
      </c>
      <c r="AK114" s="263">
        <v>3438</v>
      </c>
      <c r="AL114" s="263">
        <v>25003</v>
      </c>
      <c r="AM114" s="263">
        <v>33079</v>
      </c>
      <c r="AN114" s="263">
        <v>9883</v>
      </c>
      <c r="AO114" s="263">
        <v>1476</v>
      </c>
      <c r="AP114" s="263">
        <v>522</v>
      </c>
      <c r="AQ114" s="263">
        <v>-689</v>
      </c>
      <c r="AR114" s="263">
        <v>-10886</v>
      </c>
      <c r="AS114" s="263">
        <v>-269</v>
      </c>
      <c r="AT114" s="263">
        <v>1660</v>
      </c>
      <c r="AU114" s="263">
        <v>5493</v>
      </c>
      <c r="AV114" s="263">
        <v>364</v>
      </c>
      <c r="AW114" s="263">
        <v>-3099</v>
      </c>
      <c r="AX114" s="263">
        <v>-3210</v>
      </c>
      <c r="AY114" s="263">
        <v>2514</v>
      </c>
      <c r="AZ114" s="263">
        <v>-159</v>
      </c>
      <c r="BA114" s="263">
        <v>7</v>
      </c>
      <c r="BB114" s="263">
        <v>110</v>
      </c>
      <c r="BC114" s="263">
        <v>-709</v>
      </c>
      <c r="BD114" s="263">
        <v>-177</v>
      </c>
      <c r="BE114" s="263">
        <v>-1172</v>
      </c>
      <c r="BF114" s="263">
        <v>2717</v>
      </c>
      <c r="BG114" s="263">
        <v>1132</v>
      </c>
      <c r="BH114" s="263">
        <v>3930</v>
      </c>
      <c r="BI114" s="263">
        <v>-155</v>
      </c>
      <c r="BJ114" s="263">
        <v>998</v>
      </c>
      <c r="BK114" s="263">
        <v>29416</v>
      </c>
      <c r="BL114" s="263">
        <v>4812</v>
      </c>
      <c r="BM114" s="263">
        <v>17319</v>
      </c>
      <c r="BN114" s="263">
        <v>6601</v>
      </c>
      <c r="BO114" s="263">
        <v>-54985</v>
      </c>
      <c r="BP114" s="263">
        <v>903</v>
      </c>
      <c r="BQ114" s="263">
        <v>22909</v>
      </c>
      <c r="BR114" s="263">
        <v>9642</v>
      </c>
      <c r="BS114" s="263">
        <v>578921</v>
      </c>
      <c r="BT114" s="263">
        <v>228071</v>
      </c>
      <c r="BU114" s="263">
        <v>81444</v>
      </c>
      <c r="BV114" s="263">
        <v>150179</v>
      </c>
      <c r="BW114" s="263">
        <v>961480</v>
      </c>
      <c r="BX114" s="263">
        <v>7474</v>
      </c>
      <c r="BY114" s="263">
        <v>28054</v>
      </c>
      <c r="BZ114" s="263">
        <v>11524</v>
      </c>
      <c r="CA114" s="263">
        <v>9243</v>
      </c>
      <c r="CB114" s="263">
        <v>1588</v>
      </c>
      <c r="CC114" s="263">
        <v>8961</v>
      </c>
      <c r="CD114" s="263">
        <v>33406</v>
      </c>
      <c r="CE114" s="263">
        <v>-826</v>
      </c>
      <c r="CF114" s="263">
        <v>201265</v>
      </c>
      <c r="CG114" s="263">
        <v>18353</v>
      </c>
      <c r="CH114" s="263">
        <v>47567</v>
      </c>
      <c r="CI114" s="263">
        <v>2302</v>
      </c>
      <c r="CJ114" s="263">
        <v>14867</v>
      </c>
      <c r="CK114" s="263">
        <v>0</v>
      </c>
      <c r="CL114" s="263">
        <v>3339</v>
      </c>
      <c r="CM114" s="263">
        <v>268</v>
      </c>
      <c r="CN114" s="263">
        <v>102889</v>
      </c>
      <c r="CO114" s="263">
        <v>3073</v>
      </c>
      <c r="CP114" s="263">
        <v>4844</v>
      </c>
      <c r="CQ114" s="263">
        <v>19924</v>
      </c>
      <c r="CR114" s="263">
        <v>-8</v>
      </c>
      <c r="CS114" s="263">
        <v>40050</v>
      </c>
      <c r="CT114" s="263">
        <v>10448</v>
      </c>
      <c r="CU114" s="263">
        <v>41022</v>
      </c>
      <c r="CV114" s="263">
        <v>140022</v>
      </c>
      <c r="CW114" s="263">
        <v>5680</v>
      </c>
      <c r="CX114" s="263">
        <v>15657</v>
      </c>
      <c r="CY114" s="263">
        <v>41211</v>
      </c>
      <c r="CZ114" s="263">
        <v>73406</v>
      </c>
      <c r="DA114" s="263">
        <v>32363</v>
      </c>
      <c r="DB114" s="263">
        <v>0</v>
      </c>
      <c r="DC114" s="263">
        <v>73626</v>
      </c>
      <c r="DD114" s="264">
        <v>3788750</v>
      </c>
    </row>
    <row r="115" spans="1:108" s="265" customFormat="1" ht="9.5" x14ac:dyDescent="0.2">
      <c r="A115" s="250"/>
      <c r="B115" s="261" t="s">
        <v>712</v>
      </c>
      <c r="C115" s="261"/>
      <c r="D115" s="262">
        <v>103428</v>
      </c>
      <c r="E115" s="263">
        <v>45626</v>
      </c>
      <c r="F115" s="263">
        <v>74945</v>
      </c>
      <c r="G115" s="263">
        <v>8710</v>
      </c>
      <c r="H115" s="263">
        <v>6593</v>
      </c>
      <c r="I115" s="263">
        <v>39714</v>
      </c>
      <c r="J115" s="263">
        <v>2781</v>
      </c>
      <c r="K115" s="263">
        <v>7410</v>
      </c>
      <c r="L115" s="263">
        <v>22813</v>
      </c>
      <c r="M115" s="263">
        <v>11670</v>
      </c>
      <c r="N115" s="263">
        <v>1586</v>
      </c>
      <c r="O115" s="263">
        <v>25541</v>
      </c>
      <c r="P115" s="263">
        <v>8491</v>
      </c>
      <c r="Q115" s="263">
        <v>2457</v>
      </c>
      <c r="R115" s="263">
        <v>387</v>
      </c>
      <c r="S115" s="263">
        <v>1438</v>
      </c>
      <c r="T115" s="263">
        <v>6475</v>
      </c>
      <c r="U115" s="263">
        <v>887</v>
      </c>
      <c r="V115" s="263">
        <v>37475</v>
      </c>
      <c r="W115" s="263">
        <v>1583</v>
      </c>
      <c r="X115" s="263">
        <v>8313</v>
      </c>
      <c r="Y115" s="263">
        <v>2642</v>
      </c>
      <c r="Z115" s="263">
        <v>2146</v>
      </c>
      <c r="AA115" s="263">
        <v>3570</v>
      </c>
      <c r="AB115" s="263">
        <v>6193</v>
      </c>
      <c r="AC115" s="263">
        <v>1456</v>
      </c>
      <c r="AD115" s="263">
        <v>28529</v>
      </c>
      <c r="AE115" s="263">
        <v>5154</v>
      </c>
      <c r="AF115" s="263">
        <v>841</v>
      </c>
      <c r="AG115" s="263">
        <v>144</v>
      </c>
      <c r="AH115" s="263">
        <v>676</v>
      </c>
      <c r="AI115" s="263">
        <v>11031</v>
      </c>
      <c r="AJ115" s="263">
        <v>223</v>
      </c>
      <c r="AK115" s="263">
        <v>1438</v>
      </c>
      <c r="AL115" s="263">
        <v>29473</v>
      </c>
      <c r="AM115" s="263">
        <v>3342</v>
      </c>
      <c r="AN115" s="263">
        <v>661</v>
      </c>
      <c r="AO115" s="263">
        <v>281</v>
      </c>
      <c r="AP115" s="263">
        <v>148</v>
      </c>
      <c r="AQ115" s="263">
        <v>217</v>
      </c>
      <c r="AR115" s="263">
        <v>5061</v>
      </c>
      <c r="AS115" s="263">
        <v>5397</v>
      </c>
      <c r="AT115" s="263">
        <v>1852</v>
      </c>
      <c r="AU115" s="263">
        <v>4085</v>
      </c>
      <c r="AV115" s="263">
        <v>692</v>
      </c>
      <c r="AW115" s="263">
        <v>8556</v>
      </c>
      <c r="AX115" s="263">
        <v>4605</v>
      </c>
      <c r="AY115" s="263">
        <v>7861</v>
      </c>
      <c r="AZ115" s="263">
        <v>370</v>
      </c>
      <c r="BA115" s="263">
        <v>185</v>
      </c>
      <c r="BB115" s="263">
        <v>148</v>
      </c>
      <c r="BC115" s="263">
        <v>10826</v>
      </c>
      <c r="BD115" s="263">
        <v>275</v>
      </c>
      <c r="BE115" s="263">
        <v>1505</v>
      </c>
      <c r="BF115" s="263">
        <v>13222</v>
      </c>
      <c r="BG115" s="263">
        <v>2794</v>
      </c>
      <c r="BH115" s="263">
        <v>4030</v>
      </c>
      <c r="BI115" s="263">
        <v>2965</v>
      </c>
      <c r="BJ115" s="263">
        <v>764</v>
      </c>
      <c r="BK115" s="263">
        <v>22002</v>
      </c>
      <c r="BL115" s="263">
        <v>7403</v>
      </c>
      <c r="BM115" s="263">
        <v>44885</v>
      </c>
      <c r="BN115" s="263">
        <v>8478</v>
      </c>
      <c r="BO115" s="263">
        <v>222507</v>
      </c>
      <c r="BP115" s="263">
        <v>15272</v>
      </c>
      <c r="BQ115" s="263">
        <v>37287</v>
      </c>
      <c r="BR115" s="263">
        <v>11346</v>
      </c>
      <c r="BS115" s="263">
        <v>259707</v>
      </c>
      <c r="BT115" s="263">
        <v>102679</v>
      </c>
      <c r="BU115" s="263">
        <v>101850</v>
      </c>
      <c r="BV115" s="263">
        <v>102871</v>
      </c>
      <c r="BW115" s="263">
        <v>561716</v>
      </c>
      <c r="BX115" s="263">
        <v>47506</v>
      </c>
      <c r="BY115" s="263">
        <v>58545</v>
      </c>
      <c r="BZ115" s="263">
        <v>24350</v>
      </c>
      <c r="CA115" s="263">
        <v>50066</v>
      </c>
      <c r="CB115" s="263">
        <v>2254</v>
      </c>
      <c r="CC115" s="263">
        <v>22037</v>
      </c>
      <c r="CD115" s="263">
        <v>14880</v>
      </c>
      <c r="CE115" s="263">
        <v>3880</v>
      </c>
      <c r="CF115" s="263">
        <v>87011</v>
      </c>
      <c r="CG115" s="263">
        <v>6950</v>
      </c>
      <c r="CH115" s="263">
        <v>16738</v>
      </c>
      <c r="CI115" s="263">
        <v>714</v>
      </c>
      <c r="CJ115" s="263">
        <v>9192</v>
      </c>
      <c r="CK115" s="263">
        <v>0</v>
      </c>
      <c r="CL115" s="263">
        <v>19055</v>
      </c>
      <c r="CM115" s="263">
        <v>7582</v>
      </c>
      <c r="CN115" s="263">
        <v>179131</v>
      </c>
      <c r="CO115" s="263">
        <v>1797</v>
      </c>
      <c r="CP115" s="263">
        <v>6766</v>
      </c>
      <c r="CQ115" s="263">
        <v>26845</v>
      </c>
      <c r="CR115" s="263">
        <v>14655</v>
      </c>
      <c r="CS115" s="263">
        <v>128595</v>
      </c>
      <c r="CT115" s="263">
        <v>9017</v>
      </c>
      <c r="CU115" s="263">
        <v>20151</v>
      </c>
      <c r="CV115" s="263">
        <v>98121</v>
      </c>
      <c r="CW115" s="263">
        <v>27074</v>
      </c>
      <c r="CX115" s="263">
        <v>44320</v>
      </c>
      <c r="CY115" s="263">
        <v>23236</v>
      </c>
      <c r="CZ115" s="263">
        <v>40924</v>
      </c>
      <c r="DA115" s="263">
        <v>27138</v>
      </c>
      <c r="DB115" s="263">
        <v>0</v>
      </c>
      <c r="DC115" s="263">
        <v>11170</v>
      </c>
      <c r="DD115" s="264">
        <v>3119384</v>
      </c>
    </row>
    <row r="116" spans="1:108" s="265" customFormat="1" ht="9.5" x14ac:dyDescent="0.2">
      <c r="A116" s="250"/>
      <c r="B116" s="261" t="s">
        <v>866</v>
      </c>
      <c r="C116" s="261"/>
      <c r="D116" s="262">
        <v>0</v>
      </c>
      <c r="E116" s="263">
        <v>0</v>
      </c>
      <c r="F116" s="263">
        <v>0</v>
      </c>
      <c r="G116" s="263">
        <v>0</v>
      </c>
      <c r="H116" s="263">
        <v>0</v>
      </c>
      <c r="I116" s="263">
        <v>0</v>
      </c>
      <c r="J116" s="263">
        <v>0</v>
      </c>
      <c r="K116" s="263">
        <v>0</v>
      </c>
      <c r="L116" s="263">
        <v>0</v>
      </c>
      <c r="M116" s="263">
        <v>0</v>
      </c>
      <c r="N116" s="263">
        <v>0</v>
      </c>
      <c r="O116" s="263">
        <v>348</v>
      </c>
      <c r="P116" s="263">
        <v>0</v>
      </c>
      <c r="Q116" s="263">
        <v>0</v>
      </c>
      <c r="R116" s="263">
        <v>0</v>
      </c>
      <c r="S116" s="263">
        <v>0</v>
      </c>
      <c r="T116" s="263">
        <v>0</v>
      </c>
      <c r="U116" s="263">
        <v>0</v>
      </c>
      <c r="V116" s="263">
        <v>0</v>
      </c>
      <c r="W116" s="263">
        <v>0</v>
      </c>
      <c r="X116" s="263">
        <v>0</v>
      </c>
      <c r="Y116" s="263">
        <v>0</v>
      </c>
      <c r="Z116" s="263">
        <v>0</v>
      </c>
      <c r="AA116" s="263">
        <v>0</v>
      </c>
      <c r="AB116" s="263">
        <v>0</v>
      </c>
      <c r="AC116" s="263">
        <v>0</v>
      </c>
      <c r="AD116" s="263">
        <v>0</v>
      </c>
      <c r="AE116" s="263">
        <v>0</v>
      </c>
      <c r="AF116" s="263">
        <v>0</v>
      </c>
      <c r="AG116" s="263">
        <v>0</v>
      </c>
      <c r="AH116" s="263">
        <v>0</v>
      </c>
      <c r="AI116" s="263">
        <v>0</v>
      </c>
      <c r="AJ116" s="263">
        <v>0</v>
      </c>
      <c r="AK116" s="263">
        <v>0</v>
      </c>
      <c r="AL116" s="263">
        <v>0</v>
      </c>
      <c r="AM116" s="263">
        <v>0</v>
      </c>
      <c r="AN116" s="263">
        <v>0</v>
      </c>
      <c r="AO116" s="263">
        <v>0</v>
      </c>
      <c r="AP116" s="263">
        <v>0</v>
      </c>
      <c r="AQ116" s="263">
        <v>0</v>
      </c>
      <c r="AR116" s="263">
        <v>0</v>
      </c>
      <c r="AS116" s="263">
        <v>0</v>
      </c>
      <c r="AT116" s="263">
        <v>0</v>
      </c>
      <c r="AU116" s="263">
        <v>0</v>
      </c>
      <c r="AV116" s="263">
        <v>0</v>
      </c>
      <c r="AW116" s="263">
        <v>0</v>
      </c>
      <c r="AX116" s="263">
        <v>0</v>
      </c>
      <c r="AY116" s="263">
        <v>0</v>
      </c>
      <c r="AZ116" s="263">
        <v>0</v>
      </c>
      <c r="BA116" s="263">
        <v>0</v>
      </c>
      <c r="BB116" s="263">
        <v>0</v>
      </c>
      <c r="BC116" s="263">
        <v>0</v>
      </c>
      <c r="BD116" s="263">
        <v>0</v>
      </c>
      <c r="BE116" s="263">
        <v>0</v>
      </c>
      <c r="BF116" s="263">
        <v>0</v>
      </c>
      <c r="BG116" s="263">
        <v>0</v>
      </c>
      <c r="BH116" s="263">
        <v>0</v>
      </c>
      <c r="BI116" s="263">
        <v>0</v>
      </c>
      <c r="BJ116" s="263">
        <v>0</v>
      </c>
      <c r="BK116" s="263">
        <v>0</v>
      </c>
      <c r="BL116" s="263">
        <v>0</v>
      </c>
      <c r="BM116" s="263">
        <v>0</v>
      </c>
      <c r="BN116" s="263">
        <v>0</v>
      </c>
      <c r="BO116" s="263">
        <v>0</v>
      </c>
      <c r="BP116" s="263">
        <v>0</v>
      </c>
      <c r="BQ116" s="263">
        <v>5867</v>
      </c>
      <c r="BR116" s="263">
        <v>8599</v>
      </c>
      <c r="BS116" s="263">
        <v>0</v>
      </c>
      <c r="BT116" s="263">
        <v>0</v>
      </c>
      <c r="BU116" s="263">
        <v>0</v>
      </c>
      <c r="BV116" s="263">
        <v>0</v>
      </c>
      <c r="BW116" s="263">
        <v>0</v>
      </c>
      <c r="BX116" s="263">
        <v>0</v>
      </c>
      <c r="BY116" s="263">
        <v>0</v>
      </c>
      <c r="BZ116" s="263">
        <v>0</v>
      </c>
      <c r="CA116" s="263">
        <v>0</v>
      </c>
      <c r="CB116" s="263">
        <v>0</v>
      </c>
      <c r="CC116" s="263">
        <v>0</v>
      </c>
      <c r="CD116" s="263">
        <v>296</v>
      </c>
      <c r="CE116" s="263">
        <v>0</v>
      </c>
      <c r="CF116" s="263">
        <v>0</v>
      </c>
      <c r="CG116" s="263">
        <v>0</v>
      </c>
      <c r="CH116" s="263">
        <v>0</v>
      </c>
      <c r="CI116" s="263">
        <v>0</v>
      </c>
      <c r="CJ116" s="263">
        <v>0</v>
      </c>
      <c r="CK116" s="263">
        <v>771089</v>
      </c>
      <c r="CL116" s="263">
        <v>36588</v>
      </c>
      <c r="CM116" s="263">
        <v>5497</v>
      </c>
      <c r="CN116" s="263">
        <v>0</v>
      </c>
      <c r="CO116" s="263">
        <v>228</v>
      </c>
      <c r="CP116" s="263">
        <v>6416</v>
      </c>
      <c r="CQ116" s="263">
        <v>0</v>
      </c>
      <c r="CR116" s="263">
        <v>0</v>
      </c>
      <c r="CS116" s="263">
        <v>0</v>
      </c>
      <c r="CT116" s="263">
        <v>0</v>
      </c>
      <c r="CU116" s="263">
        <v>0</v>
      </c>
      <c r="CV116" s="263">
        <v>0</v>
      </c>
      <c r="CW116" s="263">
        <v>0</v>
      </c>
      <c r="CX116" s="263">
        <v>0</v>
      </c>
      <c r="CY116" s="263">
        <v>0</v>
      </c>
      <c r="CZ116" s="263">
        <v>0</v>
      </c>
      <c r="DA116" s="263">
        <v>0</v>
      </c>
      <c r="DB116" s="263">
        <v>0</v>
      </c>
      <c r="DC116" s="263">
        <v>0</v>
      </c>
      <c r="DD116" s="264">
        <v>834928</v>
      </c>
    </row>
    <row r="117" spans="1:108" s="265" customFormat="1" ht="9.5" x14ac:dyDescent="0.2">
      <c r="A117" s="250"/>
      <c r="B117" s="282" t="s">
        <v>714</v>
      </c>
      <c r="C117" s="261"/>
      <c r="D117" s="262">
        <v>30110</v>
      </c>
      <c r="E117" s="263">
        <v>2772</v>
      </c>
      <c r="F117" s="263">
        <v>17342</v>
      </c>
      <c r="G117" s="263">
        <v>1641</v>
      </c>
      <c r="H117" s="263">
        <v>2588</v>
      </c>
      <c r="I117" s="263">
        <v>14224</v>
      </c>
      <c r="J117" s="263">
        <v>1864</v>
      </c>
      <c r="K117" s="263">
        <v>4842</v>
      </c>
      <c r="L117" s="263">
        <v>2207</v>
      </c>
      <c r="M117" s="263">
        <v>4482</v>
      </c>
      <c r="N117" s="263">
        <v>3623</v>
      </c>
      <c r="O117" s="263">
        <v>17559</v>
      </c>
      <c r="P117" s="263">
        <v>52636</v>
      </c>
      <c r="Q117" s="263">
        <v>1385</v>
      </c>
      <c r="R117" s="263">
        <v>108</v>
      </c>
      <c r="S117" s="263">
        <v>946</v>
      </c>
      <c r="T117" s="263">
        <v>1900</v>
      </c>
      <c r="U117" s="263">
        <v>1120</v>
      </c>
      <c r="V117" s="263">
        <v>13367</v>
      </c>
      <c r="W117" s="263">
        <v>1915</v>
      </c>
      <c r="X117" s="263">
        <v>2918</v>
      </c>
      <c r="Y117" s="263">
        <v>946</v>
      </c>
      <c r="Z117" s="263">
        <v>476</v>
      </c>
      <c r="AA117" s="263">
        <v>1093</v>
      </c>
      <c r="AB117" s="263">
        <v>1532</v>
      </c>
      <c r="AC117" s="263">
        <v>861</v>
      </c>
      <c r="AD117" s="263">
        <v>348794</v>
      </c>
      <c r="AE117" s="263">
        <v>2273</v>
      </c>
      <c r="AF117" s="263">
        <v>384</v>
      </c>
      <c r="AG117" s="263">
        <v>101</v>
      </c>
      <c r="AH117" s="263">
        <v>182</v>
      </c>
      <c r="AI117" s="263">
        <v>5127</v>
      </c>
      <c r="AJ117" s="263">
        <v>62</v>
      </c>
      <c r="AK117" s="263">
        <v>668</v>
      </c>
      <c r="AL117" s="263">
        <v>6780</v>
      </c>
      <c r="AM117" s="263">
        <v>523</v>
      </c>
      <c r="AN117" s="263">
        <v>1521</v>
      </c>
      <c r="AO117" s="263">
        <v>517</v>
      </c>
      <c r="AP117" s="263">
        <v>117</v>
      </c>
      <c r="AQ117" s="263">
        <v>174</v>
      </c>
      <c r="AR117" s="263">
        <v>3102</v>
      </c>
      <c r="AS117" s="263">
        <v>1704</v>
      </c>
      <c r="AT117" s="263">
        <v>287</v>
      </c>
      <c r="AU117" s="263">
        <v>888</v>
      </c>
      <c r="AV117" s="263">
        <v>123</v>
      </c>
      <c r="AW117" s="263">
        <v>827</v>
      </c>
      <c r="AX117" s="263">
        <v>1119</v>
      </c>
      <c r="AY117" s="263">
        <v>951</v>
      </c>
      <c r="AZ117" s="263">
        <v>23</v>
      </c>
      <c r="BA117" s="263">
        <v>12</v>
      </c>
      <c r="BB117" s="263">
        <v>17</v>
      </c>
      <c r="BC117" s="263">
        <v>1391</v>
      </c>
      <c r="BD117" s="263">
        <v>13</v>
      </c>
      <c r="BE117" s="263">
        <v>636</v>
      </c>
      <c r="BF117" s="263">
        <v>-2969</v>
      </c>
      <c r="BG117" s="263">
        <v>832</v>
      </c>
      <c r="BH117" s="263">
        <v>1289</v>
      </c>
      <c r="BI117" s="263">
        <v>751</v>
      </c>
      <c r="BJ117" s="263">
        <v>1680</v>
      </c>
      <c r="BK117" s="263">
        <v>30107</v>
      </c>
      <c r="BL117" s="263">
        <v>8941</v>
      </c>
      <c r="BM117" s="263">
        <v>38042</v>
      </c>
      <c r="BN117" s="263">
        <v>9417</v>
      </c>
      <c r="BO117" s="263">
        <v>47363</v>
      </c>
      <c r="BP117" s="263">
        <v>2572</v>
      </c>
      <c r="BQ117" s="263">
        <v>7851</v>
      </c>
      <c r="BR117" s="263">
        <v>10464</v>
      </c>
      <c r="BS117" s="263">
        <v>137274</v>
      </c>
      <c r="BT117" s="263">
        <v>15769</v>
      </c>
      <c r="BU117" s="263">
        <v>41888</v>
      </c>
      <c r="BV117" s="263">
        <v>26242</v>
      </c>
      <c r="BW117" s="263">
        <v>95688</v>
      </c>
      <c r="BX117" s="263">
        <v>6320</v>
      </c>
      <c r="BY117" s="263">
        <v>52518</v>
      </c>
      <c r="BZ117" s="263">
        <v>6176</v>
      </c>
      <c r="CA117" s="263">
        <v>-17357</v>
      </c>
      <c r="CB117" s="263">
        <v>1393</v>
      </c>
      <c r="CC117" s="263">
        <v>18737</v>
      </c>
      <c r="CD117" s="263">
        <v>10515</v>
      </c>
      <c r="CE117" s="263">
        <v>1705</v>
      </c>
      <c r="CF117" s="263">
        <v>13772</v>
      </c>
      <c r="CG117" s="263">
        <v>1723</v>
      </c>
      <c r="CH117" s="263">
        <v>6414</v>
      </c>
      <c r="CI117" s="263">
        <v>272</v>
      </c>
      <c r="CJ117" s="263">
        <v>2718</v>
      </c>
      <c r="CK117" s="263">
        <v>11166</v>
      </c>
      <c r="CL117" s="263">
        <v>8044</v>
      </c>
      <c r="CM117" s="263">
        <v>1899</v>
      </c>
      <c r="CN117" s="263">
        <v>34408</v>
      </c>
      <c r="CO117" s="263">
        <v>930</v>
      </c>
      <c r="CP117" s="263">
        <v>1527</v>
      </c>
      <c r="CQ117" s="263">
        <v>8324</v>
      </c>
      <c r="CR117" s="263">
        <v>6053</v>
      </c>
      <c r="CS117" s="263">
        <v>6748</v>
      </c>
      <c r="CT117" s="263">
        <v>2261</v>
      </c>
      <c r="CU117" s="263">
        <v>10486</v>
      </c>
      <c r="CV117" s="263">
        <v>55590</v>
      </c>
      <c r="CW117" s="263">
        <v>6870</v>
      </c>
      <c r="CX117" s="263">
        <v>20188</v>
      </c>
      <c r="CY117" s="263">
        <v>10766</v>
      </c>
      <c r="CZ117" s="263">
        <v>27660</v>
      </c>
      <c r="DA117" s="263">
        <v>23247</v>
      </c>
      <c r="DB117" s="263">
        <v>0</v>
      </c>
      <c r="DC117" s="263">
        <v>2120</v>
      </c>
      <c r="DD117" s="264">
        <v>1379167</v>
      </c>
    </row>
    <row r="118" spans="1:108" s="265" customFormat="1" ht="9.5" x14ac:dyDescent="0.2">
      <c r="A118" s="250"/>
      <c r="B118" s="261" t="s">
        <v>867</v>
      </c>
      <c r="C118" s="261"/>
      <c r="D118" s="262">
        <v>-172522</v>
      </c>
      <c r="E118" s="263">
        <v>-34647</v>
      </c>
      <c r="F118" s="263">
        <v>-17568</v>
      </c>
      <c r="G118" s="263">
        <v>-22</v>
      </c>
      <c r="H118" s="263">
        <v>-9124</v>
      </c>
      <c r="I118" s="263">
        <v>-51</v>
      </c>
      <c r="J118" s="263">
        <v>-2</v>
      </c>
      <c r="K118" s="263">
        <v>-429</v>
      </c>
      <c r="L118" s="263">
        <v>-9844</v>
      </c>
      <c r="M118" s="263">
        <v>-14</v>
      </c>
      <c r="N118" s="263">
        <v>-64</v>
      </c>
      <c r="O118" s="263">
        <v>-11691</v>
      </c>
      <c r="P118" s="263">
        <v>-15</v>
      </c>
      <c r="Q118" s="263">
        <v>-248</v>
      </c>
      <c r="R118" s="263">
        <v>0</v>
      </c>
      <c r="S118" s="263">
        <v>0</v>
      </c>
      <c r="T118" s="263">
        <v>-13</v>
      </c>
      <c r="U118" s="263">
        <v>-1</v>
      </c>
      <c r="V118" s="263">
        <v>-8</v>
      </c>
      <c r="W118" s="263">
        <v>-2</v>
      </c>
      <c r="X118" s="263">
        <v>-5</v>
      </c>
      <c r="Y118" s="263">
        <v>0</v>
      </c>
      <c r="Z118" s="263">
        <v>0</v>
      </c>
      <c r="AA118" s="263">
        <v>0</v>
      </c>
      <c r="AB118" s="263">
        <v>-1</v>
      </c>
      <c r="AC118" s="263">
        <v>0</v>
      </c>
      <c r="AD118" s="263">
        <v>-6463</v>
      </c>
      <c r="AE118" s="263">
        <v>-2</v>
      </c>
      <c r="AF118" s="263">
        <v>-1</v>
      </c>
      <c r="AG118" s="263">
        <v>-2</v>
      </c>
      <c r="AH118" s="263">
        <v>0</v>
      </c>
      <c r="AI118" s="263">
        <v>-6</v>
      </c>
      <c r="AJ118" s="263">
        <v>0</v>
      </c>
      <c r="AK118" s="263">
        <v>-1</v>
      </c>
      <c r="AL118" s="263">
        <v>-2</v>
      </c>
      <c r="AM118" s="263">
        <v>-3</v>
      </c>
      <c r="AN118" s="263">
        <v>-1</v>
      </c>
      <c r="AO118" s="263">
        <v>-1</v>
      </c>
      <c r="AP118" s="263">
        <v>0</v>
      </c>
      <c r="AQ118" s="263">
        <v>-1</v>
      </c>
      <c r="AR118" s="263">
        <v>-6</v>
      </c>
      <c r="AS118" s="263">
        <v>-3</v>
      </c>
      <c r="AT118" s="263">
        <v>-1</v>
      </c>
      <c r="AU118" s="263">
        <v>-4</v>
      </c>
      <c r="AV118" s="263">
        <v>0</v>
      </c>
      <c r="AW118" s="263">
        <v>-1</v>
      </c>
      <c r="AX118" s="263">
        <v>-2</v>
      </c>
      <c r="AY118" s="263">
        <v>-2</v>
      </c>
      <c r="AZ118" s="263">
        <v>0</v>
      </c>
      <c r="BA118" s="263">
        <v>0</v>
      </c>
      <c r="BB118" s="263">
        <v>0</v>
      </c>
      <c r="BC118" s="263">
        <v>-4</v>
      </c>
      <c r="BD118" s="263">
        <v>0</v>
      </c>
      <c r="BE118" s="263">
        <v>0</v>
      </c>
      <c r="BF118" s="263">
        <v>-6</v>
      </c>
      <c r="BG118" s="263">
        <v>-2</v>
      </c>
      <c r="BH118" s="263">
        <v>-2</v>
      </c>
      <c r="BI118" s="263">
        <v>-1</v>
      </c>
      <c r="BJ118" s="263">
        <v>-1</v>
      </c>
      <c r="BK118" s="263">
        <v>-77</v>
      </c>
      <c r="BL118" s="263">
        <v>-19</v>
      </c>
      <c r="BM118" s="263">
        <v>-2969</v>
      </c>
      <c r="BN118" s="263">
        <v>-15388</v>
      </c>
      <c r="BO118" s="263">
        <v>-123</v>
      </c>
      <c r="BP118" s="263">
        <v>-997</v>
      </c>
      <c r="BQ118" s="263">
        <v>-9077</v>
      </c>
      <c r="BR118" s="263">
        <v>-6</v>
      </c>
      <c r="BS118" s="263">
        <v>-3045</v>
      </c>
      <c r="BT118" s="263">
        <v>-27830</v>
      </c>
      <c r="BU118" s="263">
        <v>-9</v>
      </c>
      <c r="BV118" s="263">
        <v>-2908</v>
      </c>
      <c r="BW118" s="263">
        <v>0</v>
      </c>
      <c r="BX118" s="263">
        <v>-1736</v>
      </c>
      <c r="BY118" s="263">
        <v>-5482</v>
      </c>
      <c r="BZ118" s="263">
        <v>-2141</v>
      </c>
      <c r="CA118" s="263">
        <v>-13</v>
      </c>
      <c r="CB118" s="263">
        <v>-1</v>
      </c>
      <c r="CC118" s="263">
        <v>-13</v>
      </c>
      <c r="CD118" s="263">
        <v>-2923</v>
      </c>
      <c r="CE118" s="263">
        <v>0</v>
      </c>
      <c r="CF118" s="263">
        <v>-23</v>
      </c>
      <c r="CG118" s="263">
        <v>-3</v>
      </c>
      <c r="CH118" s="263">
        <v>-39</v>
      </c>
      <c r="CI118" s="263">
        <v>0</v>
      </c>
      <c r="CJ118" s="263">
        <v>-13</v>
      </c>
      <c r="CK118" s="263">
        <v>0</v>
      </c>
      <c r="CL118" s="263">
        <v>-12</v>
      </c>
      <c r="CM118" s="263">
        <v>-553</v>
      </c>
      <c r="CN118" s="263">
        <v>-42212</v>
      </c>
      <c r="CO118" s="263">
        <v>-1</v>
      </c>
      <c r="CP118" s="263">
        <v>-16</v>
      </c>
      <c r="CQ118" s="263">
        <v>-2469</v>
      </c>
      <c r="CR118" s="263">
        <v>-11413</v>
      </c>
      <c r="CS118" s="263">
        <v>-7</v>
      </c>
      <c r="CT118" s="263">
        <v>-6</v>
      </c>
      <c r="CU118" s="263">
        <v>-22</v>
      </c>
      <c r="CV118" s="263">
        <v>-339</v>
      </c>
      <c r="CW118" s="263">
        <v>-18</v>
      </c>
      <c r="CX118" s="263">
        <v>-6</v>
      </c>
      <c r="CY118" s="263">
        <v>-14</v>
      </c>
      <c r="CZ118" s="263">
        <v>-11</v>
      </c>
      <c r="DA118" s="263">
        <v>-10</v>
      </c>
      <c r="DB118" s="263">
        <v>0</v>
      </c>
      <c r="DC118" s="263">
        <v>-1</v>
      </c>
      <c r="DD118" s="264">
        <v>-394734</v>
      </c>
    </row>
    <row r="119" spans="1:108" s="265" customFormat="1" ht="9.5" x14ac:dyDescent="0.2">
      <c r="A119" s="277"/>
      <c r="B119" s="278" t="s">
        <v>868</v>
      </c>
      <c r="C119" s="278"/>
      <c r="D119" s="279">
        <v>233627</v>
      </c>
      <c r="E119" s="280">
        <v>81756</v>
      </c>
      <c r="F119" s="280">
        <v>176638</v>
      </c>
      <c r="G119" s="280">
        <v>54918</v>
      </c>
      <c r="H119" s="280">
        <v>57363</v>
      </c>
      <c r="I119" s="280">
        <v>152736</v>
      </c>
      <c r="J119" s="280">
        <v>15824</v>
      </c>
      <c r="K119" s="280">
        <v>30362</v>
      </c>
      <c r="L119" s="280">
        <v>102961</v>
      </c>
      <c r="M119" s="280">
        <v>136167</v>
      </c>
      <c r="N119" s="280">
        <v>12933</v>
      </c>
      <c r="O119" s="280">
        <v>204989</v>
      </c>
      <c r="P119" s="280">
        <v>95508</v>
      </c>
      <c r="Q119" s="280">
        <v>15940</v>
      </c>
      <c r="R119" s="280">
        <v>854</v>
      </c>
      <c r="S119" s="280">
        <v>10042</v>
      </c>
      <c r="T119" s="280">
        <v>38741</v>
      </c>
      <c r="U119" s="280">
        <v>13523</v>
      </c>
      <c r="V119" s="280">
        <v>116475</v>
      </c>
      <c r="W119" s="280">
        <v>22036</v>
      </c>
      <c r="X119" s="280">
        <v>54182</v>
      </c>
      <c r="Y119" s="280">
        <v>12833</v>
      </c>
      <c r="Z119" s="280">
        <v>8325</v>
      </c>
      <c r="AA119" s="280">
        <v>14343</v>
      </c>
      <c r="AB119" s="280">
        <v>23523</v>
      </c>
      <c r="AC119" s="280">
        <v>9902</v>
      </c>
      <c r="AD119" s="280">
        <v>388422</v>
      </c>
      <c r="AE119" s="280">
        <v>25352</v>
      </c>
      <c r="AF119" s="280">
        <v>4177</v>
      </c>
      <c r="AG119" s="280">
        <v>1673</v>
      </c>
      <c r="AH119" s="280">
        <v>3268</v>
      </c>
      <c r="AI119" s="280">
        <v>57944</v>
      </c>
      <c r="AJ119" s="280">
        <v>1157</v>
      </c>
      <c r="AK119" s="280">
        <v>11277</v>
      </c>
      <c r="AL119" s="280">
        <v>75818</v>
      </c>
      <c r="AM119" s="280">
        <v>50561</v>
      </c>
      <c r="AN119" s="280">
        <v>17653</v>
      </c>
      <c r="AO119" s="280">
        <v>4827</v>
      </c>
      <c r="AP119" s="280">
        <v>1344</v>
      </c>
      <c r="AQ119" s="280">
        <v>3138</v>
      </c>
      <c r="AR119" s="280">
        <v>29769</v>
      </c>
      <c r="AS119" s="280">
        <v>30498</v>
      </c>
      <c r="AT119" s="280">
        <v>12191</v>
      </c>
      <c r="AU119" s="280">
        <v>33698</v>
      </c>
      <c r="AV119" s="280">
        <v>3212</v>
      </c>
      <c r="AW119" s="280">
        <v>17828</v>
      </c>
      <c r="AX119" s="280">
        <v>23845</v>
      </c>
      <c r="AY119" s="280">
        <v>41429</v>
      </c>
      <c r="AZ119" s="280">
        <v>924</v>
      </c>
      <c r="BA119" s="280">
        <v>745</v>
      </c>
      <c r="BB119" s="280">
        <v>552</v>
      </c>
      <c r="BC119" s="280">
        <v>26357</v>
      </c>
      <c r="BD119" s="280">
        <v>625</v>
      </c>
      <c r="BE119" s="280">
        <v>3380</v>
      </c>
      <c r="BF119" s="280">
        <v>52562</v>
      </c>
      <c r="BG119" s="280">
        <v>15348</v>
      </c>
      <c r="BH119" s="280">
        <v>18359</v>
      </c>
      <c r="BI119" s="280">
        <v>12748</v>
      </c>
      <c r="BJ119" s="280">
        <v>12886</v>
      </c>
      <c r="BK119" s="280">
        <v>392566</v>
      </c>
      <c r="BL119" s="280">
        <v>120459</v>
      </c>
      <c r="BM119" s="280">
        <v>432225</v>
      </c>
      <c r="BN119" s="280">
        <v>139313</v>
      </c>
      <c r="BO119" s="280">
        <v>310579</v>
      </c>
      <c r="BP119" s="280">
        <v>27510</v>
      </c>
      <c r="BQ119" s="280">
        <v>103909</v>
      </c>
      <c r="BR119" s="280">
        <v>137685</v>
      </c>
      <c r="BS119" s="280">
        <v>2589432</v>
      </c>
      <c r="BT119" s="280">
        <v>659657</v>
      </c>
      <c r="BU119" s="280">
        <v>301572</v>
      </c>
      <c r="BV119" s="280">
        <v>369652</v>
      </c>
      <c r="BW119" s="280">
        <v>1618884</v>
      </c>
      <c r="BX119" s="280">
        <v>95411</v>
      </c>
      <c r="BY119" s="280">
        <v>580810</v>
      </c>
      <c r="BZ119" s="280">
        <v>82711</v>
      </c>
      <c r="CA119" s="280">
        <v>88224</v>
      </c>
      <c r="CB119" s="280">
        <v>11841</v>
      </c>
      <c r="CC119" s="280">
        <v>82906</v>
      </c>
      <c r="CD119" s="280">
        <v>143351</v>
      </c>
      <c r="CE119" s="280">
        <v>59705</v>
      </c>
      <c r="CF119" s="280">
        <v>389291</v>
      </c>
      <c r="CG119" s="280">
        <v>51672</v>
      </c>
      <c r="CH119" s="280">
        <v>185571</v>
      </c>
      <c r="CI119" s="280">
        <v>7913</v>
      </c>
      <c r="CJ119" s="280">
        <v>81763</v>
      </c>
      <c r="CK119" s="280">
        <v>1775887</v>
      </c>
      <c r="CL119" s="280">
        <v>729398</v>
      </c>
      <c r="CM119" s="280">
        <v>91867</v>
      </c>
      <c r="CN119" s="280">
        <v>1220861</v>
      </c>
      <c r="CO119" s="280">
        <v>45495</v>
      </c>
      <c r="CP119" s="280">
        <v>233827</v>
      </c>
      <c r="CQ119" s="280">
        <v>283120</v>
      </c>
      <c r="CR119" s="280">
        <v>142412</v>
      </c>
      <c r="CS119" s="280">
        <v>228864</v>
      </c>
      <c r="CT119" s="280">
        <v>41381</v>
      </c>
      <c r="CU119" s="280">
        <v>217330</v>
      </c>
      <c r="CV119" s="280">
        <v>877458</v>
      </c>
      <c r="CW119" s="280">
        <v>110933</v>
      </c>
      <c r="CX119" s="280">
        <v>307690</v>
      </c>
      <c r="CY119" s="280">
        <v>154202</v>
      </c>
      <c r="CZ119" s="280">
        <v>225626</v>
      </c>
      <c r="DA119" s="280">
        <v>150877</v>
      </c>
      <c r="DB119" s="280">
        <v>0</v>
      </c>
      <c r="DC119" s="280">
        <v>94384</v>
      </c>
      <c r="DD119" s="281">
        <v>18676292</v>
      </c>
    </row>
    <row r="120" spans="1:108" s="265" customFormat="1" ht="9.5" x14ac:dyDescent="0.2">
      <c r="A120" s="283"/>
      <c r="B120" s="256" t="s">
        <v>869</v>
      </c>
      <c r="C120" s="256"/>
      <c r="D120" s="284">
        <v>476987</v>
      </c>
      <c r="E120" s="285">
        <v>157777</v>
      </c>
      <c r="F120" s="285">
        <v>542825</v>
      </c>
      <c r="G120" s="285">
        <v>87417</v>
      </c>
      <c r="H120" s="285">
        <v>92762</v>
      </c>
      <c r="I120" s="285">
        <v>282786</v>
      </c>
      <c r="J120" s="285">
        <v>40313</v>
      </c>
      <c r="K120" s="285">
        <v>49037</v>
      </c>
      <c r="L120" s="285">
        <v>501516</v>
      </c>
      <c r="M120" s="285">
        <v>575780</v>
      </c>
      <c r="N120" s="285">
        <v>135197</v>
      </c>
      <c r="O120" s="285">
        <v>625601</v>
      </c>
      <c r="P120" s="285">
        <v>158397</v>
      </c>
      <c r="Q120" s="285">
        <v>114971</v>
      </c>
      <c r="R120" s="285">
        <v>2463</v>
      </c>
      <c r="S120" s="285">
        <v>25886</v>
      </c>
      <c r="T120" s="285">
        <v>121869</v>
      </c>
      <c r="U120" s="285">
        <v>35952</v>
      </c>
      <c r="V120" s="285">
        <v>422496</v>
      </c>
      <c r="W120" s="285">
        <v>59835</v>
      </c>
      <c r="X120" s="285">
        <v>101069</v>
      </c>
      <c r="Y120" s="285">
        <v>37762</v>
      </c>
      <c r="Z120" s="285">
        <v>23940</v>
      </c>
      <c r="AA120" s="285">
        <v>67911</v>
      </c>
      <c r="AB120" s="285">
        <v>52872</v>
      </c>
      <c r="AC120" s="285">
        <v>31696</v>
      </c>
      <c r="AD120" s="285">
        <v>1290175</v>
      </c>
      <c r="AE120" s="285">
        <v>72592</v>
      </c>
      <c r="AF120" s="285">
        <v>9218</v>
      </c>
      <c r="AG120" s="285">
        <v>4399</v>
      </c>
      <c r="AH120" s="285">
        <v>7134</v>
      </c>
      <c r="AI120" s="285">
        <v>136551</v>
      </c>
      <c r="AJ120" s="285">
        <v>2545</v>
      </c>
      <c r="AK120" s="285">
        <v>22120</v>
      </c>
      <c r="AL120" s="285">
        <v>350180</v>
      </c>
      <c r="AM120" s="285">
        <v>246592</v>
      </c>
      <c r="AN120" s="285">
        <v>37284</v>
      </c>
      <c r="AO120" s="285">
        <v>22471</v>
      </c>
      <c r="AP120" s="285">
        <v>6246</v>
      </c>
      <c r="AQ120" s="285">
        <v>13938</v>
      </c>
      <c r="AR120" s="285">
        <v>109091</v>
      </c>
      <c r="AS120" s="285">
        <v>67686</v>
      </c>
      <c r="AT120" s="285">
        <v>29551</v>
      </c>
      <c r="AU120" s="285">
        <v>77224</v>
      </c>
      <c r="AV120" s="285">
        <v>7831</v>
      </c>
      <c r="AW120" s="285">
        <v>47923</v>
      </c>
      <c r="AX120" s="285">
        <v>81186</v>
      </c>
      <c r="AY120" s="285">
        <v>106388</v>
      </c>
      <c r="AZ120" s="285">
        <v>2908</v>
      </c>
      <c r="BA120" s="285">
        <v>2197</v>
      </c>
      <c r="BB120" s="285">
        <v>1782</v>
      </c>
      <c r="BC120" s="285">
        <v>93377</v>
      </c>
      <c r="BD120" s="285">
        <v>2293</v>
      </c>
      <c r="BE120" s="285">
        <v>25744</v>
      </c>
      <c r="BF120" s="285">
        <v>222611</v>
      </c>
      <c r="BG120" s="285">
        <v>47392</v>
      </c>
      <c r="BH120" s="285">
        <v>51633</v>
      </c>
      <c r="BI120" s="285">
        <v>32309</v>
      </c>
      <c r="BJ120" s="285">
        <v>36639</v>
      </c>
      <c r="BK120" s="285">
        <v>873162</v>
      </c>
      <c r="BL120" s="285">
        <v>272004</v>
      </c>
      <c r="BM120" s="285">
        <v>937696</v>
      </c>
      <c r="BN120" s="285">
        <v>290562</v>
      </c>
      <c r="BO120" s="285">
        <v>717959</v>
      </c>
      <c r="BP120" s="285">
        <v>81377</v>
      </c>
      <c r="BQ120" s="285">
        <v>227568</v>
      </c>
      <c r="BR120" s="285">
        <v>186039</v>
      </c>
      <c r="BS120" s="285">
        <v>3721995</v>
      </c>
      <c r="BT120" s="285">
        <v>963165</v>
      </c>
      <c r="BU120" s="285">
        <v>457677</v>
      </c>
      <c r="BV120" s="285">
        <v>505834</v>
      </c>
      <c r="BW120" s="285">
        <v>1883478</v>
      </c>
      <c r="BX120" s="285">
        <v>135726</v>
      </c>
      <c r="BY120" s="285">
        <v>778136</v>
      </c>
      <c r="BZ120" s="285">
        <v>276618</v>
      </c>
      <c r="CA120" s="285">
        <v>356021</v>
      </c>
      <c r="CB120" s="285">
        <v>17231</v>
      </c>
      <c r="CC120" s="285">
        <v>124928</v>
      </c>
      <c r="CD120" s="285">
        <v>210694</v>
      </c>
      <c r="CE120" s="285">
        <v>72986</v>
      </c>
      <c r="CF120" s="285">
        <v>667422</v>
      </c>
      <c r="CG120" s="285">
        <v>103643</v>
      </c>
      <c r="CH120" s="285">
        <v>281621</v>
      </c>
      <c r="CI120" s="285">
        <v>20813</v>
      </c>
      <c r="CJ120" s="285">
        <v>187209</v>
      </c>
      <c r="CK120" s="285">
        <v>2547318</v>
      </c>
      <c r="CL120" s="285">
        <v>921202</v>
      </c>
      <c r="CM120" s="285">
        <v>168391</v>
      </c>
      <c r="CN120" s="285">
        <v>2179440</v>
      </c>
      <c r="CO120" s="285">
        <v>63293</v>
      </c>
      <c r="CP120" s="285">
        <v>330564</v>
      </c>
      <c r="CQ120" s="285">
        <v>366345</v>
      </c>
      <c r="CR120" s="285">
        <v>241897</v>
      </c>
      <c r="CS120" s="285">
        <v>334167</v>
      </c>
      <c r="CT120" s="285">
        <v>118088</v>
      </c>
      <c r="CU120" s="285">
        <v>543125</v>
      </c>
      <c r="CV120" s="285">
        <v>1182687</v>
      </c>
      <c r="CW120" s="285">
        <v>239991</v>
      </c>
      <c r="CX120" s="285">
        <v>745532</v>
      </c>
      <c r="CY120" s="285">
        <v>225656</v>
      </c>
      <c r="CZ120" s="285">
        <v>333535</v>
      </c>
      <c r="DA120" s="285">
        <v>219986</v>
      </c>
      <c r="DB120" s="285">
        <v>47551</v>
      </c>
      <c r="DC120" s="285">
        <v>197055</v>
      </c>
      <c r="DD120" s="286">
        <v>33449714</v>
      </c>
    </row>
    <row r="121" spans="1:108" s="265" customFormat="1" ht="9.5" x14ac:dyDescent="0.2">
      <c r="A121" s="247"/>
      <c r="B121" s="239"/>
      <c r="C121" s="239"/>
    </row>
    <row r="122" spans="1:108" s="265" customFormat="1" ht="9.5" x14ac:dyDescent="0.2">
      <c r="A122" s="247"/>
      <c r="B122" s="239"/>
      <c r="C122" s="239"/>
    </row>
    <row r="123" spans="1:108" s="265" customFormat="1" ht="9.5" x14ac:dyDescent="0.2">
      <c r="A123" s="247"/>
      <c r="B123" s="239"/>
      <c r="C123" s="239"/>
    </row>
    <row r="124" spans="1:108" s="265" customFormat="1" ht="9.5" x14ac:dyDescent="0.2">
      <c r="A124" s="247"/>
      <c r="B124" s="239"/>
      <c r="C124" s="239"/>
    </row>
    <row r="125" spans="1:108" s="265" customFormat="1" ht="9.5" x14ac:dyDescent="0.2">
      <c r="A125" s="247"/>
      <c r="B125" s="239"/>
      <c r="C125" s="239"/>
    </row>
    <row r="126" spans="1:108" s="265" customFormat="1" ht="9.5" x14ac:dyDescent="0.2">
      <c r="A126" s="247"/>
      <c r="B126" s="239"/>
      <c r="C126" s="239"/>
    </row>
    <row r="127" spans="1:108" s="265" customFormat="1" ht="9.5" x14ac:dyDescent="0.2">
      <c r="A127" s="247"/>
      <c r="B127" s="239"/>
      <c r="C127" s="239"/>
    </row>
    <row r="128" spans="1:108" s="265" customFormat="1" ht="9.5" x14ac:dyDescent="0.2">
      <c r="A128" s="247"/>
      <c r="B128" s="239"/>
      <c r="C128" s="239"/>
    </row>
    <row r="129" spans="1:3" s="265" customFormat="1" ht="9.5" x14ac:dyDescent="0.2">
      <c r="A129" s="247"/>
      <c r="B129" s="239"/>
      <c r="C129" s="239"/>
    </row>
    <row r="130" spans="1:3" s="265" customFormat="1" ht="9.5" x14ac:dyDescent="0.2">
      <c r="A130" s="247"/>
      <c r="B130" s="239"/>
      <c r="C130" s="239"/>
    </row>
    <row r="131" spans="1:3" s="265" customFormat="1" ht="9.5" x14ac:dyDescent="0.2">
      <c r="A131" s="247"/>
      <c r="B131" s="239"/>
      <c r="C131" s="239"/>
    </row>
    <row r="132" spans="1:3" s="265" customFormat="1" ht="9.5" x14ac:dyDescent="0.2">
      <c r="A132" s="247"/>
      <c r="B132" s="239"/>
      <c r="C132" s="239"/>
    </row>
    <row r="133" spans="1:3" s="265" customFormat="1" ht="9.5" x14ac:dyDescent="0.2">
      <c r="A133" s="247"/>
      <c r="B133" s="239"/>
      <c r="C133" s="239"/>
    </row>
    <row r="134" spans="1:3" s="265" customFormat="1" ht="9.5" x14ac:dyDescent="0.2">
      <c r="A134" s="247"/>
      <c r="B134" s="239"/>
      <c r="C134" s="239"/>
    </row>
    <row r="135" spans="1:3" s="265" customFormat="1" ht="9.5" x14ac:dyDescent="0.2">
      <c r="A135" s="247"/>
      <c r="B135" s="239"/>
      <c r="C135" s="239"/>
    </row>
    <row r="136" spans="1:3" s="265" customFormat="1" ht="9.5" x14ac:dyDescent="0.2">
      <c r="A136" s="247"/>
      <c r="B136" s="239"/>
      <c r="C136" s="239"/>
    </row>
    <row r="137" spans="1:3" s="265" customFormat="1" ht="9.5" x14ac:dyDescent="0.2">
      <c r="A137" s="247"/>
      <c r="B137" s="239"/>
      <c r="C137" s="239"/>
    </row>
    <row r="138" spans="1:3" s="265" customFormat="1" ht="9.5" x14ac:dyDescent="0.2">
      <c r="A138" s="247"/>
      <c r="B138" s="239"/>
      <c r="C138" s="239"/>
    </row>
    <row r="139" spans="1:3" s="265" customFormat="1" ht="9.5" x14ac:dyDescent="0.2">
      <c r="A139" s="247"/>
      <c r="B139" s="239"/>
      <c r="C139" s="239"/>
    </row>
    <row r="140" spans="1:3" s="265" customFormat="1" ht="9.5" x14ac:dyDescent="0.2">
      <c r="A140" s="247"/>
      <c r="B140" s="239"/>
      <c r="C140" s="239"/>
    </row>
    <row r="141" spans="1:3" s="265" customFormat="1" ht="9.5" x14ac:dyDescent="0.2">
      <c r="A141" s="247"/>
      <c r="B141" s="239"/>
      <c r="C141" s="239"/>
    </row>
    <row r="142" spans="1:3" s="265" customFormat="1" ht="9.5" x14ac:dyDescent="0.2">
      <c r="A142" s="247"/>
      <c r="B142" s="239"/>
      <c r="C142" s="239"/>
    </row>
    <row r="143" spans="1:3" s="265" customFormat="1" ht="9.5" x14ac:dyDescent="0.2">
      <c r="A143" s="247"/>
      <c r="B143" s="239"/>
      <c r="C143" s="239"/>
    </row>
    <row r="144" spans="1:3" s="265" customFormat="1" ht="9.5" x14ac:dyDescent="0.2">
      <c r="A144" s="247"/>
      <c r="B144" s="239"/>
      <c r="C144" s="239"/>
    </row>
    <row r="145" spans="1:3" s="265" customFormat="1" ht="9.5" x14ac:dyDescent="0.2">
      <c r="A145" s="247"/>
      <c r="B145" s="239"/>
      <c r="C145" s="239"/>
    </row>
    <row r="146" spans="1:3" s="265" customFormat="1" ht="9.5" x14ac:dyDescent="0.2">
      <c r="A146" s="247"/>
      <c r="B146" s="239"/>
      <c r="C146" s="239"/>
    </row>
    <row r="147" spans="1:3" s="265" customFormat="1" ht="9.5" x14ac:dyDescent="0.2">
      <c r="A147" s="247"/>
      <c r="B147" s="239"/>
      <c r="C147" s="239"/>
    </row>
    <row r="148" spans="1:3" s="265" customFormat="1" ht="9.5" x14ac:dyDescent="0.2">
      <c r="A148" s="247"/>
      <c r="B148" s="239"/>
      <c r="C148" s="239"/>
    </row>
    <row r="149" spans="1:3" s="265" customFormat="1" ht="9.5" x14ac:dyDescent="0.2">
      <c r="A149" s="247"/>
      <c r="B149" s="239"/>
      <c r="C149" s="239"/>
    </row>
    <row r="150" spans="1:3" s="265" customFormat="1" ht="9.5" x14ac:dyDescent="0.2">
      <c r="A150" s="247"/>
      <c r="B150" s="239"/>
      <c r="C150" s="239"/>
    </row>
    <row r="151" spans="1:3" s="265" customFormat="1" ht="9.5" x14ac:dyDescent="0.2">
      <c r="A151" s="247"/>
      <c r="B151" s="239"/>
      <c r="C151" s="239"/>
    </row>
    <row r="152" spans="1:3" s="265" customFormat="1" ht="9.5" x14ac:dyDescent="0.2">
      <c r="A152" s="247"/>
      <c r="B152" s="239"/>
      <c r="C152" s="239"/>
    </row>
    <row r="153" spans="1:3" s="265" customFormat="1" ht="9.5" x14ac:dyDescent="0.2">
      <c r="A153" s="247"/>
      <c r="B153" s="239"/>
      <c r="C153" s="239"/>
    </row>
    <row r="154" spans="1:3" s="265" customFormat="1" ht="9.5" x14ac:dyDescent="0.2">
      <c r="A154" s="247"/>
      <c r="B154" s="239"/>
      <c r="C154" s="239"/>
    </row>
    <row r="155" spans="1:3" s="265" customFormat="1" ht="9.5" x14ac:dyDescent="0.2">
      <c r="A155" s="247"/>
      <c r="B155" s="239"/>
      <c r="C155" s="239"/>
    </row>
    <row r="156" spans="1:3" s="265" customFormat="1" ht="9.5" x14ac:dyDescent="0.2">
      <c r="A156" s="247"/>
      <c r="B156" s="239"/>
      <c r="C156" s="239"/>
    </row>
    <row r="157" spans="1:3" s="265" customFormat="1" ht="9.5" x14ac:dyDescent="0.2">
      <c r="A157" s="247"/>
      <c r="B157" s="239"/>
      <c r="C157" s="239"/>
    </row>
    <row r="158" spans="1:3" s="265" customFormat="1" ht="9.5" x14ac:dyDescent="0.2">
      <c r="A158" s="247"/>
      <c r="B158" s="239"/>
      <c r="C158" s="239"/>
    </row>
    <row r="159" spans="1:3" s="265" customFormat="1" ht="9.5" x14ac:dyDescent="0.2">
      <c r="A159" s="247"/>
      <c r="B159" s="239"/>
      <c r="C159" s="239"/>
    </row>
    <row r="160" spans="1:3" s="265" customFormat="1" ht="9.5" x14ac:dyDescent="0.2">
      <c r="A160" s="247"/>
      <c r="B160" s="239"/>
      <c r="C160" s="239"/>
    </row>
    <row r="161" spans="1:3" s="265" customFormat="1" ht="9.5" x14ac:dyDescent="0.2">
      <c r="A161" s="247"/>
      <c r="B161" s="239"/>
      <c r="C161" s="239"/>
    </row>
    <row r="162" spans="1:3" s="265" customFormat="1" ht="9.5" x14ac:dyDescent="0.2">
      <c r="A162" s="247"/>
      <c r="B162" s="239"/>
      <c r="C162" s="239"/>
    </row>
    <row r="163" spans="1:3" s="265" customFormat="1" ht="9.5" x14ac:dyDescent="0.2">
      <c r="A163" s="247"/>
      <c r="B163" s="239"/>
      <c r="C163" s="239"/>
    </row>
    <row r="164" spans="1:3" s="265" customFormat="1" ht="9.5" x14ac:dyDescent="0.2">
      <c r="A164" s="247"/>
      <c r="B164" s="239"/>
      <c r="C164" s="239"/>
    </row>
    <row r="165" spans="1:3" s="265" customFormat="1" ht="9.5" x14ac:dyDescent="0.2">
      <c r="A165" s="247"/>
      <c r="B165" s="239"/>
      <c r="C165" s="239"/>
    </row>
    <row r="166" spans="1:3" s="265" customFormat="1" ht="9.5" x14ac:dyDescent="0.2">
      <c r="A166" s="247"/>
      <c r="B166" s="239"/>
      <c r="C166" s="239"/>
    </row>
    <row r="167" spans="1:3" s="265" customFormat="1" ht="9.5" x14ac:dyDescent="0.2">
      <c r="A167" s="247"/>
      <c r="B167" s="239"/>
      <c r="C167" s="239"/>
    </row>
    <row r="168" spans="1:3" s="265" customFormat="1" ht="9.5" x14ac:dyDescent="0.2">
      <c r="A168" s="247"/>
      <c r="B168" s="239"/>
      <c r="C168" s="239"/>
    </row>
    <row r="169" spans="1:3" s="265" customFormat="1" ht="9.5" x14ac:dyDescent="0.2">
      <c r="A169" s="247"/>
      <c r="B169" s="239"/>
      <c r="C169" s="239"/>
    </row>
    <row r="170" spans="1:3" s="265" customFormat="1" ht="9.5" x14ac:dyDescent="0.2">
      <c r="A170" s="247"/>
      <c r="B170" s="239"/>
      <c r="C170" s="239"/>
    </row>
    <row r="171" spans="1:3" s="265" customFormat="1" ht="9.5" x14ac:dyDescent="0.2">
      <c r="A171" s="247"/>
      <c r="B171" s="239"/>
      <c r="C171" s="239"/>
    </row>
    <row r="172" spans="1:3" s="265" customFormat="1" ht="9.5" x14ac:dyDescent="0.2">
      <c r="A172" s="247"/>
      <c r="B172" s="239"/>
      <c r="C172" s="239"/>
    </row>
    <row r="173" spans="1:3" s="265" customFormat="1" ht="9.5" x14ac:dyDescent="0.2">
      <c r="A173" s="247"/>
      <c r="B173" s="239"/>
      <c r="C173" s="239"/>
    </row>
    <row r="174" spans="1:3" s="265" customFormat="1" ht="9.5" x14ac:dyDescent="0.2">
      <c r="A174" s="247"/>
      <c r="B174" s="239"/>
      <c r="C174" s="239"/>
    </row>
    <row r="175" spans="1:3" s="265" customFormat="1" ht="9.5" x14ac:dyDescent="0.2">
      <c r="A175" s="247"/>
      <c r="B175" s="239"/>
      <c r="C175" s="239"/>
    </row>
    <row r="176" spans="1:3" s="265" customFormat="1" ht="9.5" x14ac:dyDescent="0.2">
      <c r="A176" s="247"/>
      <c r="B176" s="239"/>
      <c r="C176" s="239"/>
    </row>
    <row r="177" spans="1:3" s="265" customFormat="1" ht="9.5" x14ac:dyDescent="0.2">
      <c r="A177" s="247"/>
      <c r="B177" s="239"/>
      <c r="C177" s="239"/>
    </row>
    <row r="178" spans="1:3" s="265" customFormat="1" ht="9.5" x14ac:dyDescent="0.2">
      <c r="A178" s="247"/>
      <c r="B178" s="239"/>
      <c r="C178" s="239"/>
    </row>
    <row r="179" spans="1:3" s="265" customFormat="1" ht="9.5" x14ac:dyDescent="0.2">
      <c r="A179" s="247"/>
      <c r="B179" s="239"/>
      <c r="C179" s="239"/>
    </row>
    <row r="180" spans="1:3" s="265" customFormat="1" ht="9.5" x14ac:dyDescent="0.2">
      <c r="A180" s="247"/>
      <c r="B180" s="239"/>
      <c r="C180" s="239"/>
    </row>
    <row r="181" spans="1:3" s="265" customFormat="1" ht="9.5" x14ac:dyDescent="0.2">
      <c r="A181" s="247"/>
      <c r="B181" s="239"/>
      <c r="C181" s="239"/>
    </row>
    <row r="182" spans="1:3" s="265" customFormat="1" ht="9.5" x14ac:dyDescent="0.2">
      <c r="A182" s="247"/>
      <c r="B182" s="239"/>
      <c r="C182" s="239"/>
    </row>
    <row r="183" spans="1:3" s="265" customFormat="1" ht="9.5" x14ac:dyDescent="0.2">
      <c r="A183" s="247"/>
      <c r="B183" s="239"/>
      <c r="C183" s="239"/>
    </row>
    <row r="184" spans="1:3" s="265" customFormat="1" ht="9.5" x14ac:dyDescent="0.2">
      <c r="A184" s="247"/>
      <c r="B184" s="239"/>
      <c r="C184" s="239"/>
    </row>
    <row r="185" spans="1:3" s="265" customFormat="1" ht="9.5" x14ac:dyDescent="0.2">
      <c r="A185" s="247"/>
      <c r="B185" s="239"/>
      <c r="C185" s="239"/>
    </row>
    <row r="186" spans="1:3" s="265" customFormat="1" ht="9.5" x14ac:dyDescent="0.2">
      <c r="A186" s="247"/>
      <c r="B186" s="239"/>
      <c r="C186" s="239"/>
    </row>
    <row r="187" spans="1:3" s="265" customFormat="1" ht="9.5" x14ac:dyDescent="0.2">
      <c r="A187" s="247"/>
      <c r="B187" s="239"/>
      <c r="C187" s="239"/>
    </row>
    <row r="188" spans="1:3" s="265" customFormat="1" ht="9.5" x14ac:dyDescent="0.2">
      <c r="A188" s="247"/>
      <c r="B188" s="239"/>
      <c r="C188" s="239"/>
    </row>
    <row r="189" spans="1:3" s="265" customFormat="1" ht="9.5" x14ac:dyDescent="0.2">
      <c r="A189" s="247"/>
      <c r="B189" s="239"/>
      <c r="C189" s="239"/>
    </row>
    <row r="190" spans="1:3" s="265" customFormat="1" ht="9.5" x14ac:dyDescent="0.2">
      <c r="A190" s="247"/>
      <c r="B190" s="239"/>
      <c r="C190" s="239"/>
    </row>
    <row r="191" spans="1:3" s="265" customFormat="1" ht="9.5" x14ac:dyDescent="0.2">
      <c r="A191" s="247"/>
      <c r="B191" s="239"/>
      <c r="C191" s="239"/>
    </row>
    <row r="192" spans="1:3" s="265" customFormat="1" ht="9.5" x14ac:dyDescent="0.2">
      <c r="A192" s="247"/>
      <c r="B192" s="239"/>
      <c r="C192" s="239"/>
    </row>
    <row r="193" spans="1:3" s="265" customFormat="1" ht="9.5" x14ac:dyDescent="0.2">
      <c r="A193" s="247"/>
      <c r="B193" s="239"/>
      <c r="C193" s="239"/>
    </row>
    <row r="194" spans="1:3" s="265" customFormat="1" ht="9.5" x14ac:dyDescent="0.2">
      <c r="A194" s="247"/>
      <c r="B194" s="239"/>
      <c r="C194" s="239"/>
    </row>
    <row r="195" spans="1:3" s="265" customFormat="1" ht="9.5" x14ac:dyDescent="0.2">
      <c r="A195" s="247"/>
      <c r="B195" s="239"/>
      <c r="C195" s="239"/>
    </row>
    <row r="196" spans="1:3" s="265" customFormat="1" ht="9.5" x14ac:dyDescent="0.2">
      <c r="A196" s="247"/>
      <c r="B196" s="239"/>
      <c r="C196" s="239"/>
    </row>
    <row r="197" spans="1:3" s="265" customFormat="1" ht="9.5" x14ac:dyDescent="0.2">
      <c r="A197" s="247"/>
      <c r="B197" s="239"/>
      <c r="C197" s="239"/>
    </row>
    <row r="198" spans="1:3" s="265" customFormat="1" ht="9.5" x14ac:dyDescent="0.2">
      <c r="A198" s="247"/>
      <c r="B198" s="239"/>
      <c r="C198" s="239"/>
    </row>
    <row r="199" spans="1:3" s="265" customFormat="1" ht="9.5" x14ac:dyDescent="0.2">
      <c r="A199" s="247"/>
      <c r="B199" s="239"/>
      <c r="C199" s="239"/>
    </row>
    <row r="200" spans="1:3" s="265" customFormat="1" ht="9.5" x14ac:dyDescent="0.2">
      <c r="A200" s="247"/>
      <c r="B200" s="239"/>
      <c r="C200" s="239"/>
    </row>
    <row r="201" spans="1:3" s="265" customFormat="1" ht="9.5" x14ac:dyDescent="0.2">
      <c r="A201" s="247"/>
      <c r="B201" s="239"/>
      <c r="C201" s="239"/>
    </row>
    <row r="202" spans="1:3" s="265" customFormat="1" ht="9.5" x14ac:dyDescent="0.2">
      <c r="A202" s="247"/>
      <c r="B202" s="239"/>
      <c r="C202" s="239"/>
    </row>
    <row r="203" spans="1:3" s="265" customFormat="1" ht="9.5" x14ac:dyDescent="0.2">
      <c r="A203" s="247"/>
      <c r="B203" s="239"/>
      <c r="C203" s="239"/>
    </row>
    <row r="204" spans="1:3" s="265" customFormat="1" ht="9.5" x14ac:dyDescent="0.2">
      <c r="A204" s="247"/>
      <c r="B204" s="239"/>
      <c r="C204" s="239"/>
    </row>
    <row r="205" spans="1:3" s="265" customFormat="1" ht="9.5" x14ac:dyDescent="0.2">
      <c r="A205" s="247"/>
      <c r="B205" s="239"/>
      <c r="C205" s="239"/>
    </row>
    <row r="206" spans="1:3" s="265" customFormat="1" ht="9.5" x14ac:dyDescent="0.2">
      <c r="A206" s="247"/>
      <c r="B206" s="239"/>
      <c r="C206" s="239"/>
    </row>
    <row r="207" spans="1:3" s="265" customFormat="1" ht="9.5" x14ac:dyDescent="0.2">
      <c r="A207" s="247"/>
      <c r="B207" s="239"/>
      <c r="C207" s="239"/>
    </row>
    <row r="208" spans="1:3" s="265" customFormat="1" ht="9.5" x14ac:dyDescent="0.2">
      <c r="A208" s="247"/>
      <c r="B208" s="239"/>
      <c r="C208" s="239"/>
    </row>
    <row r="209" spans="1:3" s="265" customFormat="1" ht="9.5" x14ac:dyDescent="0.2">
      <c r="A209" s="247"/>
      <c r="B209" s="239"/>
      <c r="C209" s="239"/>
    </row>
    <row r="210" spans="1:3" s="265" customFormat="1" ht="9.5" x14ac:dyDescent="0.2">
      <c r="A210" s="247"/>
      <c r="B210" s="239"/>
      <c r="C210" s="239"/>
    </row>
    <row r="211" spans="1:3" s="265" customFormat="1" ht="9.5" x14ac:dyDescent="0.2">
      <c r="A211" s="247"/>
      <c r="B211" s="239"/>
      <c r="C211" s="239"/>
    </row>
    <row r="212" spans="1:3" s="265" customFormat="1" ht="9.5" x14ac:dyDescent="0.2">
      <c r="A212" s="247"/>
      <c r="B212" s="239"/>
      <c r="C212" s="239"/>
    </row>
    <row r="213" spans="1:3" s="265" customFormat="1" ht="9.5" x14ac:dyDescent="0.2">
      <c r="A213" s="247"/>
      <c r="B213" s="239"/>
      <c r="C213" s="239"/>
    </row>
    <row r="214" spans="1:3" s="265" customFormat="1" ht="9.5" x14ac:dyDescent="0.2">
      <c r="A214" s="247"/>
      <c r="B214" s="239"/>
      <c r="C214" s="239"/>
    </row>
    <row r="215" spans="1:3" s="265" customFormat="1" ht="9.5" x14ac:dyDescent="0.2">
      <c r="A215" s="247"/>
      <c r="B215" s="239"/>
      <c r="C215" s="239"/>
    </row>
    <row r="216" spans="1:3" s="265" customFormat="1" ht="9.5" x14ac:dyDescent="0.2">
      <c r="A216" s="247"/>
      <c r="B216" s="239"/>
      <c r="C216" s="239"/>
    </row>
    <row r="217" spans="1:3" s="265" customFormat="1" ht="9.5" x14ac:dyDescent="0.2">
      <c r="A217" s="247"/>
      <c r="B217" s="239"/>
      <c r="C217" s="239"/>
    </row>
    <row r="218" spans="1:3" s="265" customFormat="1" ht="9.5" x14ac:dyDescent="0.2">
      <c r="A218" s="247"/>
      <c r="B218" s="239"/>
      <c r="C218" s="239"/>
    </row>
    <row r="219" spans="1:3" s="265" customFormat="1" ht="9.5" x14ac:dyDescent="0.2">
      <c r="A219" s="247"/>
      <c r="B219" s="239"/>
      <c r="C219" s="239"/>
    </row>
    <row r="220" spans="1:3" s="265" customFormat="1" ht="9.5" x14ac:dyDescent="0.2">
      <c r="A220" s="247"/>
      <c r="B220" s="239"/>
      <c r="C220" s="239"/>
    </row>
    <row r="221" spans="1:3" s="265" customFormat="1" ht="9.5" x14ac:dyDescent="0.2">
      <c r="A221" s="247"/>
      <c r="B221" s="239"/>
      <c r="C221" s="239"/>
    </row>
    <row r="222" spans="1:3" s="265" customFormat="1" ht="9.5" x14ac:dyDescent="0.2">
      <c r="A222" s="247"/>
      <c r="B222" s="239"/>
      <c r="C222" s="239"/>
    </row>
    <row r="223" spans="1:3" s="265" customFormat="1" ht="9.5" x14ac:dyDescent="0.2">
      <c r="A223" s="247"/>
      <c r="B223" s="239"/>
      <c r="C223" s="239"/>
    </row>
    <row r="224" spans="1:3" s="265" customFormat="1" ht="9.5" x14ac:dyDescent="0.2">
      <c r="A224" s="247"/>
      <c r="B224" s="239"/>
      <c r="C224" s="239"/>
    </row>
    <row r="225" spans="1:3" s="265" customFormat="1" ht="9.5" x14ac:dyDescent="0.2">
      <c r="A225" s="247"/>
      <c r="B225" s="239"/>
      <c r="C225" s="239"/>
    </row>
    <row r="226" spans="1:3" s="265" customFormat="1" ht="9.5" x14ac:dyDescent="0.2">
      <c r="A226" s="247"/>
      <c r="B226" s="239"/>
      <c r="C226" s="239"/>
    </row>
    <row r="227" spans="1:3" s="265" customFormat="1" ht="9.5" x14ac:dyDescent="0.2">
      <c r="A227" s="247"/>
      <c r="B227" s="239"/>
      <c r="C227" s="239"/>
    </row>
    <row r="228" spans="1:3" s="265" customFormat="1" ht="9.5" x14ac:dyDescent="0.2">
      <c r="A228" s="247"/>
      <c r="B228" s="239"/>
      <c r="C228" s="239"/>
    </row>
    <row r="229" spans="1:3" s="265" customFormat="1" ht="9.5" x14ac:dyDescent="0.2">
      <c r="A229" s="247"/>
      <c r="B229" s="239"/>
      <c r="C229" s="239"/>
    </row>
    <row r="230" spans="1:3" s="265" customFormat="1" ht="9.5" x14ac:dyDescent="0.2">
      <c r="A230" s="247"/>
      <c r="B230" s="239"/>
      <c r="C230" s="239"/>
    </row>
    <row r="231" spans="1:3" s="265" customFormat="1" ht="9.5" x14ac:dyDescent="0.2">
      <c r="A231" s="247"/>
      <c r="B231" s="239"/>
      <c r="C231" s="239"/>
    </row>
    <row r="232" spans="1:3" s="265" customFormat="1" ht="9.5" x14ac:dyDescent="0.2">
      <c r="A232" s="247"/>
      <c r="B232" s="239"/>
      <c r="C232" s="239"/>
    </row>
    <row r="233" spans="1:3" s="265" customFormat="1" ht="9.5" x14ac:dyDescent="0.2">
      <c r="A233" s="247"/>
      <c r="B233" s="239"/>
      <c r="C233" s="239"/>
    </row>
    <row r="234" spans="1:3" s="265" customFormat="1" ht="9.5" x14ac:dyDescent="0.2">
      <c r="A234" s="247"/>
      <c r="B234" s="239"/>
      <c r="C234" s="239"/>
    </row>
    <row r="235" spans="1:3" s="265" customFormat="1" ht="9.5" x14ac:dyDescent="0.2">
      <c r="A235" s="247"/>
      <c r="B235" s="239"/>
      <c r="C235" s="239"/>
    </row>
    <row r="236" spans="1:3" s="265" customFormat="1" ht="9.5" x14ac:dyDescent="0.2">
      <c r="A236" s="247"/>
      <c r="B236" s="239"/>
      <c r="C236" s="239"/>
    </row>
    <row r="237" spans="1:3" s="265" customFormat="1" ht="9.5" x14ac:dyDescent="0.2">
      <c r="A237" s="247"/>
      <c r="B237" s="239"/>
      <c r="C237" s="239"/>
    </row>
    <row r="238" spans="1:3" s="265" customFormat="1" ht="9.5" x14ac:dyDescent="0.2">
      <c r="A238" s="247"/>
      <c r="B238" s="239"/>
      <c r="C238" s="239"/>
    </row>
    <row r="239" spans="1:3" s="265" customFormat="1" ht="9.5" x14ac:dyDescent="0.2">
      <c r="A239" s="247"/>
      <c r="B239" s="239"/>
      <c r="C239" s="239"/>
    </row>
    <row r="240" spans="1:3" s="265" customFormat="1" ht="9.5" x14ac:dyDescent="0.2">
      <c r="A240" s="247"/>
      <c r="B240" s="239"/>
      <c r="C240" s="239"/>
    </row>
    <row r="241" spans="1:3" s="265" customFormat="1" ht="9.5" x14ac:dyDescent="0.2">
      <c r="A241" s="247"/>
      <c r="B241" s="239"/>
      <c r="C241" s="239"/>
    </row>
    <row r="242" spans="1:3" s="265" customFormat="1" ht="9.5" x14ac:dyDescent="0.2">
      <c r="A242" s="247"/>
      <c r="B242" s="239"/>
      <c r="C242" s="239"/>
    </row>
    <row r="243" spans="1:3" s="265" customFormat="1" ht="9.5" x14ac:dyDescent="0.2">
      <c r="A243" s="247"/>
      <c r="B243" s="239"/>
      <c r="C243" s="239"/>
    </row>
    <row r="244" spans="1:3" s="265" customFormat="1" ht="9.5" x14ac:dyDescent="0.2">
      <c r="A244" s="247"/>
      <c r="B244" s="239"/>
      <c r="C244" s="239"/>
    </row>
    <row r="245" spans="1:3" s="265" customFormat="1" ht="9.5" x14ac:dyDescent="0.2">
      <c r="A245" s="247"/>
      <c r="B245" s="239"/>
      <c r="C245" s="239"/>
    </row>
    <row r="246" spans="1:3" s="265" customFormat="1" ht="9.5" x14ac:dyDescent="0.2">
      <c r="A246" s="247"/>
      <c r="B246" s="239"/>
      <c r="C246" s="239"/>
    </row>
    <row r="247" spans="1:3" s="265" customFormat="1" ht="9.5" x14ac:dyDescent="0.2">
      <c r="A247" s="247"/>
      <c r="B247" s="239"/>
      <c r="C247" s="239"/>
    </row>
    <row r="248" spans="1:3" s="265" customFormat="1" ht="9.5" x14ac:dyDescent="0.2">
      <c r="A248" s="247"/>
      <c r="B248" s="239"/>
      <c r="C248" s="239"/>
    </row>
    <row r="249" spans="1:3" s="265" customFormat="1" ht="9.5" x14ac:dyDescent="0.2">
      <c r="A249" s="247"/>
      <c r="B249" s="239"/>
      <c r="C249" s="239"/>
    </row>
    <row r="250" spans="1:3" s="265" customFormat="1" ht="9.5" x14ac:dyDescent="0.2">
      <c r="A250" s="247"/>
      <c r="B250" s="239"/>
      <c r="C250" s="239"/>
    </row>
    <row r="251" spans="1:3" s="265" customFormat="1" ht="9.5" x14ac:dyDescent="0.2">
      <c r="A251" s="247"/>
      <c r="B251" s="239"/>
      <c r="C251" s="239"/>
    </row>
    <row r="252" spans="1:3" s="265" customFormat="1" ht="9.5" x14ac:dyDescent="0.2">
      <c r="A252" s="247"/>
      <c r="B252" s="239"/>
      <c r="C252" s="239"/>
    </row>
    <row r="253" spans="1:3" s="265" customFormat="1" ht="9.5" x14ac:dyDescent="0.2">
      <c r="A253" s="247"/>
      <c r="B253" s="239"/>
      <c r="C253" s="239"/>
    </row>
    <row r="254" spans="1:3" s="265" customFormat="1" ht="9.5" x14ac:dyDescent="0.2">
      <c r="A254" s="247"/>
      <c r="B254" s="239"/>
      <c r="C254" s="239"/>
    </row>
    <row r="255" spans="1:3" s="265" customFormat="1" ht="9.5" x14ac:dyDescent="0.2">
      <c r="A255" s="247"/>
      <c r="B255" s="239"/>
      <c r="C255" s="239"/>
    </row>
    <row r="256" spans="1:3" s="265" customFormat="1" ht="9.5" x14ac:dyDescent="0.2">
      <c r="A256" s="247"/>
      <c r="B256" s="239"/>
      <c r="C256" s="239"/>
    </row>
    <row r="257" spans="1:3" s="265" customFormat="1" ht="9.5" x14ac:dyDescent="0.2">
      <c r="A257" s="247"/>
      <c r="B257" s="239"/>
      <c r="C257" s="239"/>
    </row>
    <row r="258" spans="1:3" s="265" customFormat="1" ht="9.5" x14ac:dyDescent="0.2">
      <c r="A258" s="247"/>
      <c r="B258" s="239"/>
      <c r="C258" s="239"/>
    </row>
    <row r="259" spans="1:3" s="265" customFormat="1" ht="9.5" x14ac:dyDescent="0.2">
      <c r="A259" s="247"/>
      <c r="B259" s="239"/>
      <c r="C259" s="239"/>
    </row>
    <row r="260" spans="1:3" s="265" customFormat="1" ht="9.5" x14ac:dyDescent="0.2">
      <c r="A260" s="247"/>
      <c r="B260" s="239"/>
      <c r="C260" s="239"/>
    </row>
    <row r="261" spans="1:3" s="265" customFormat="1" ht="9.5" x14ac:dyDescent="0.2">
      <c r="A261" s="247"/>
      <c r="B261" s="239"/>
      <c r="C261" s="239"/>
    </row>
    <row r="262" spans="1:3" s="265" customFormat="1" ht="9.5" x14ac:dyDescent="0.2">
      <c r="A262" s="247"/>
      <c r="B262" s="239"/>
      <c r="C262" s="239"/>
    </row>
    <row r="263" spans="1:3" s="265" customFormat="1" ht="9.5" x14ac:dyDescent="0.2">
      <c r="A263" s="247"/>
      <c r="B263" s="239"/>
      <c r="C263" s="239"/>
    </row>
    <row r="264" spans="1:3" s="265" customFormat="1" ht="9.5" x14ac:dyDescent="0.2">
      <c r="A264" s="247"/>
      <c r="B264" s="239"/>
      <c r="C264" s="239"/>
    </row>
    <row r="265" spans="1:3" s="265" customFormat="1" ht="9.5" x14ac:dyDescent="0.2">
      <c r="A265" s="247"/>
      <c r="B265" s="239"/>
      <c r="C265" s="239"/>
    </row>
    <row r="266" spans="1:3" s="265" customFormat="1" ht="9.5" x14ac:dyDescent="0.2">
      <c r="A266" s="247"/>
      <c r="B266" s="239"/>
      <c r="C266" s="239"/>
    </row>
    <row r="267" spans="1:3" s="265" customFormat="1" ht="9.5" x14ac:dyDescent="0.2">
      <c r="A267" s="247"/>
      <c r="B267" s="239"/>
      <c r="C267" s="239"/>
    </row>
    <row r="268" spans="1:3" s="265" customFormat="1" ht="9.5" x14ac:dyDescent="0.2">
      <c r="A268" s="247"/>
      <c r="B268" s="239"/>
      <c r="C268" s="239"/>
    </row>
    <row r="269" spans="1:3" s="265" customFormat="1" ht="9.5" x14ac:dyDescent="0.2">
      <c r="A269" s="247"/>
      <c r="B269" s="239"/>
      <c r="C269" s="239"/>
    </row>
    <row r="270" spans="1:3" s="265" customFormat="1" ht="9.5" x14ac:dyDescent="0.2">
      <c r="A270" s="247"/>
      <c r="B270" s="239"/>
      <c r="C270" s="239"/>
    </row>
    <row r="271" spans="1:3" s="265" customFormat="1" ht="9.5" x14ac:dyDescent="0.2">
      <c r="A271" s="247"/>
      <c r="B271" s="239"/>
      <c r="C271" s="239"/>
    </row>
    <row r="272" spans="1:3" s="265" customFormat="1" ht="9.5" x14ac:dyDescent="0.2">
      <c r="A272" s="247"/>
      <c r="B272" s="239"/>
      <c r="C272" s="239"/>
    </row>
    <row r="273" spans="1:3" s="265" customFormat="1" ht="9.5" x14ac:dyDescent="0.2">
      <c r="A273" s="247"/>
      <c r="B273" s="239"/>
      <c r="C273" s="239"/>
    </row>
    <row r="274" spans="1:3" s="265" customFormat="1" ht="9.5" x14ac:dyDescent="0.2">
      <c r="A274" s="247"/>
      <c r="B274" s="239"/>
      <c r="C274" s="239"/>
    </row>
    <row r="275" spans="1:3" s="265" customFormat="1" ht="9.5" x14ac:dyDescent="0.2">
      <c r="A275" s="247"/>
      <c r="B275" s="239"/>
      <c r="C275" s="239"/>
    </row>
    <row r="276" spans="1:3" s="265" customFormat="1" ht="9.5" x14ac:dyDescent="0.2">
      <c r="A276" s="247"/>
      <c r="B276" s="239"/>
      <c r="C276" s="239"/>
    </row>
    <row r="277" spans="1:3" s="265" customFormat="1" ht="9.5" x14ac:dyDescent="0.2">
      <c r="A277" s="247"/>
      <c r="B277" s="239"/>
      <c r="C277" s="239"/>
    </row>
    <row r="278" spans="1:3" s="265" customFormat="1" ht="9.5" x14ac:dyDescent="0.2">
      <c r="A278" s="247"/>
      <c r="B278" s="239"/>
      <c r="C278" s="239"/>
    </row>
    <row r="279" spans="1:3" s="265" customFormat="1" ht="9.5" x14ac:dyDescent="0.2">
      <c r="A279" s="247"/>
      <c r="B279" s="239"/>
      <c r="C279" s="239"/>
    </row>
    <row r="280" spans="1:3" s="265" customFormat="1" ht="9.5" x14ac:dyDescent="0.2">
      <c r="A280" s="247"/>
      <c r="B280" s="239"/>
      <c r="C280" s="239"/>
    </row>
    <row r="281" spans="1:3" s="265" customFormat="1" ht="9.5" x14ac:dyDescent="0.2">
      <c r="A281" s="247"/>
      <c r="B281" s="239"/>
      <c r="C281" s="239"/>
    </row>
    <row r="282" spans="1:3" s="265" customFormat="1" ht="9.5" x14ac:dyDescent="0.2">
      <c r="A282" s="247"/>
      <c r="B282" s="239"/>
      <c r="C282" s="239"/>
    </row>
    <row r="283" spans="1:3" s="265" customFormat="1" ht="9.5" x14ac:dyDescent="0.2">
      <c r="A283" s="247"/>
      <c r="B283" s="239"/>
      <c r="C283" s="239"/>
    </row>
    <row r="284" spans="1:3" s="265" customFormat="1" ht="9.5" x14ac:dyDescent="0.2">
      <c r="A284" s="247"/>
      <c r="B284" s="239"/>
      <c r="C284" s="239"/>
    </row>
    <row r="285" spans="1:3" s="265" customFormat="1" ht="9.5" x14ac:dyDescent="0.2">
      <c r="A285" s="247"/>
      <c r="B285" s="239"/>
      <c r="C285" s="239"/>
    </row>
    <row r="286" spans="1:3" s="265" customFormat="1" ht="9.5" x14ac:dyDescent="0.2">
      <c r="A286" s="247"/>
      <c r="B286" s="239"/>
      <c r="C286" s="239"/>
    </row>
    <row r="287" spans="1:3" s="265" customFormat="1" ht="9.5" x14ac:dyDescent="0.2">
      <c r="A287" s="247"/>
      <c r="B287" s="239"/>
      <c r="C287" s="239"/>
    </row>
    <row r="288" spans="1:3" s="265" customFormat="1" ht="9.5" x14ac:dyDescent="0.2">
      <c r="A288" s="247"/>
      <c r="B288" s="239"/>
      <c r="C288" s="239"/>
    </row>
    <row r="289" spans="1:3" s="265" customFormat="1" ht="9.5" x14ac:dyDescent="0.2">
      <c r="A289" s="247"/>
      <c r="B289" s="239"/>
      <c r="C289" s="239"/>
    </row>
    <row r="290" spans="1:3" s="265" customFormat="1" ht="9.5" x14ac:dyDescent="0.2">
      <c r="A290" s="247"/>
      <c r="B290" s="239"/>
      <c r="C290" s="239"/>
    </row>
    <row r="291" spans="1:3" s="265" customFormat="1" ht="9.5" x14ac:dyDescent="0.2">
      <c r="A291" s="247"/>
      <c r="B291" s="239"/>
      <c r="C291" s="239"/>
    </row>
    <row r="292" spans="1:3" s="265" customFormat="1" ht="9.5" x14ac:dyDescent="0.2">
      <c r="A292" s="247"/>
      <c r="B292" s="239"/>
      <c r="C292" s="239"/>
    </row>
    <row r="293" spans="1:3" s="265" customFormat="1" ht="9.5" x14ac:dyDescent="0.2">
      <c r="A293" s="247"/>
      <c r="B293" s="239"/>
      <c r="C293" s="239"/>
    </row>
    <row r="294" spans="1:3" s="265" customFormat="1" ht="9.5" x14ac:dyDescent="0.2">
      <c r="A294" s="247"/>
      <c r="B294" s="239"/>
      <c r="C294" s="239"/>
    </row>
    <row r="295" spans="1:3" s="265" customFormat="1" ht="9.5" x14ac:dyDescent="0.2">
      <c r="A295" s="247"/>
      <c r="B295" s="239"/>
      <c r="C295" s="239"/>
    </row>
    <row r="296" spans="1:3" s="265" customFormat="1" ht="9.5" x14ac:dyDescent="0.2">
      <c r="A296" s="247"/>
      <c r="B296" s="239"/>
      <c r="C296" s="239"/>
    </row>
    <row r="297" spans="1:3" s="265" customFormat="1" ht="9.5" x14ac:dyDescent="0.2">
      <c r="A297" s="247"/>
      <c r="B297" s="239"/>
      <c r="C297" s="239"/>
    </row>
    <row r="298" spans="1:3" s="265" customFormat="1" ht="9.5" x14ac:dyDescent="0.2">
      <c r="A298" s="247"/>
      <c r="B298" s="239"/>
      <c r="C298" s="239"/>
    </row>
    <row r="299" spans="1:3" s="265" customFormat="1" ht="9.5" x14ac:dyDescent="0.2">
      <c r="A299" s="247"/>
      <c r="B299" s="239"/>
      <c r="C299" s="239"/>
    </row>
    <row r="300" spans="1:3" s="265" customFormat="1" ht="9.5" x14ac:dyDescent="0.2">
      <c r="A300" s="247"/>
      <c r="B300" s="239"/>
      <c r="C300" s="239"/>
    </row>
    <row r="301" spans="1:3" s="265" customFormat="1" ht="9.5" x14ac:dyDescent="0.2">
      <c r="A301" s="247"/>
      <c r="B301" s="239"/>
      <c r="C301" s="239"/>
    </row>
    <row r="302" spans="1:3" s="265" customFormat="1" ht="9.5" x14ac:dyDescent="0.2">
      <c r="A302" s="247"/>
      <c r="B302" s="239"/>
      <c r="C302" s="239"/>
    </row>
    <row r="303" spans="1:3" s="265" customFormat="1" ht="9.5" x14ac:dyDescent="0.2">
      <c r="A303" s="247"/>
      <c r="B303" s="239"/>
      <c r="C303" s="239"/>
    </row>
    <row r="304" spans="1:3" s="265" customFormat="1" ht="9.5" x14ac:dyDescent="0.2">
      <c r="A304" s="247"/>
      <c r="B304" s="239"/>
      <c r="C304" s="239"/>
    </row>
    <row r="305" spans="1:3" s="265" customFormat="1" ht="9.5" x14ac:dyDescent="0.2">
      <c r="A305" s="247"/>
      <c r="B305" s="239"/>
      <c r="C305" s="239"/>
    </row>
    <row r="306" spans="1:3" s="265" customFormat="1" ht="9.5" x14ac:dyDescent="0.2">
      <c r="A306" s="247"/>
      <c r="B306" s="239"/>
      <c r="C306" s="239"/>
    </row>
    <row r="307" spans="1:3" s="265" customFormat="1" ht="9.5" x14ac:dyDescent="0.2">
      <c r="A307" s="247"/>
      <c r="B307" s="239"/>
      <c r="C307" s="239"/>
    </row>
    <row r="308" spans="1:3" s="265" customFormat="1" ht="9.5" x14ac:dyDescent="0.2">
      <c r="A308" s="247"/>
      <c r="B308" s="239"/>
      <c r="C308" s="239"/>
    </row>
    <row r="309" spans="1:3" s="265" customFormat="1" ht="9.5" x14ac:dyDescent="0.2">
      <c r="A309" s="247"/>
      <c r="B309" s="239"/>
      <c r="C309" s="239"/>
    </row>
    <row r="310" spans="1:3" s="265" customFormat="1" ht="9.5" x14ac:dyDescent="0.2">
      <c r="A310" s="247"/>
      <c r="B310" s="239"/>
      <c r="C310" s="239"/>
    </row>
    <row r="311" spans="1:3" s="265" customFormat="1" ht="9.5" x14ac:dyDescent="0.2">
      <c r="A311" s="247"/>
      <c r="B311" s="239"/>
      <c r="C311" s="239"/>
    </row>
    <row r="312" spans="1:3" s="265" customFormat="1" ht="9.5" x14ac:dyDescent="0.2">
      <c r="A312" s="247"/>
      <c r="B312" s="239"/>
      <c r="C312" s="239"/>
    </row>
    <row r="313" spans="1:3" s="265" customFormat="1" ht="9.5" x14ac:dyDescent="0.2">
      <c r="A313" s="247"/>
      <c r="B313" s="239"/>
      <c r="C313" s="239"/>
    </row>
    <row r="314" spans="1:3" s="265" customFormat="1" ht="9.5" x14ac:dyDescent="0.2">
      <c r="A314" s="247"/>
      <c r="B314" s="239"/>
      <c r="C314" s="239"/>
    </row>
    <row r="315" spans="1:3" s="265" customFormat="1" ht="9.5" x14ac:dyDescent="0.2">
      <c r="A315" s="247"/>
      <c r="B315" s="239"/>
      <c r="C315" s="239"/>
    </row>
    <row r="316" spans="1:3" s="265" customFormat="1" ht="9.5" x14ac:dyDescent="0.2">
      <c r="A316" s="247"/>
      <c r="B316" s="239"/>
      <c r="C316" s="239"/>
    </row>
    <row r="317" spans="1:3" s="265" customFormat="1" ht="9.5" x14ac:dyDescent="0.2">
      <c r="A317" s="247"/>
      <c r="B317" s="239"/>
      <c r="C317" s="239"/>
    </row>
    <row r="318" spans="1:3" s="265" customFormat="1" ht="9.5" x14ac:dyDescent="0.2">
      <c r="A318" s="247"/>
      <c r="B318" s="239"/>
      <c r="C318" s="239"/>
    </row>
    <row r="319" spans="1:3" s="265" customFormat="1" ht="9.5" x14ac:dyDescent="0.2">
      <c r="A319" s="247"/>
      <c r="B319" s="239"/>
      <c r="C319" s="239"/>
    </row>
    <row r="320" spans="1:3" s="265" customFormat="1" ht="9.5" x14ac:dyDescent="0.2">
      <c r="A320" s="247"/>
      <c r="B320" s="239"/>
      <c r="C320" s="239"/>
    </row>
    <row r="321" spans="1:3" s="265" customFormat="1" ht="9.5" x14ac:dyDescent="0.2">
      <c r="A321" s="247"/>
      <c r="B321" s="239"/>
      <c r="C321" s="239"/>
    </row>
    <row r="322" spans="1:3" s="265" customFormat="1" ht="9.5" x14ac:dyDescent="0.2">
      <c r="A322" s="247"/>
      <c r="B322" s="239"/>
      <c r="C322" s="239"/>
    </row>
    <row r="323" spans="1:3" s="265" customFormat="1" ht="9.5" x14ac:dyDescent="0.2">
      <c r="A323" s="247"/>
      <c r="B323" s="239"/>
      <c r="C323" s="239"/>
    </row>
    <row r="324" spans="1:3" s="265" customFormat="1" ht="9.5" x14ac:dyDescent="0.2">
      <c r="A324" s="247"/>
      <c r="B324" s="239"/>
      <c r="C324" s="239"/>
    </row>
    <row r="325" spans="1:3" s="265" customFormat="1" ht="9.5" x14ac:dyDescent="0.2">
      <c r="A325" s="247"/>
      <c r="B325" s="239"/>
      <c r="C325" s="239"/>
    </row>
    <row r="326" spans="1:3" s="265" customFormat="1" ht="9.5" x14ac:dyDescent="0.2">
      <c r="A326" s="247"/>
      <c r="B326" s="239"/>
      <c r="C326" s="239"/>
    </row>
    <row r="327" spans="1:3" s="265" customFormat="1" ht="9.5" x14ac:dyDescent="0.2">
      <c r="A327" s="247"/>
      <c r="B327" s="239"/>
      <c r="C327" s="239"/>
    </row>
    <row r="328" spans="1:3" s="265" customFormat="1" ht="9.5" x14ac:dyDescent="0.2">
      <c r="A328" s="247"/>
      <c r="B328" s="239"/>
      <c r="C328" s="239"/>
    </row>
    <row r="329" spans="1:3" s="265" customFormat="1" ht="9.5" x14ac:dyDescent="0.2">
      <c r="A329" s="247"/>
      <c r="B329" s="239"/>
      <c r="C329" s="239"/>
    </row>
    <row r="330" spans="1:3" s="265" customFormat="1" ht="9.5" x14ac:dyDescent="0.2">
      <c r="A330" s="247"/>
      <c r="B330" s="239"/>
      <c r="C330" s="239"/>
    </row>
    <row r="331" spans="1:3" s="265" customFormat="1" ht="9.5" x14ac:dyDescent="0.2">
      <c r="A331" s="247"/>
      <c r="B331" s="239"/>
      <c r="C331" s="239"/>
    </row>
    <row r="332" spans="1:3" s="265" customFormat="1" ht="9.5" x14ac:dyDescent="0.2">
      <c r="A332" s="247"/>
      <c r="B332" s="239"/>
      <c r="C332" s="239"/>
    </row>
    <row r="333" spans="1:3" s="265" customFormat="1" ht="9.5" x14ac:dyDescent="0.2">
      <c r="A333" s="247"/>
      <c r="B333" s="239"/>
      <c r="C333" s="239"/>
    </row>
    <row r="334" spans="1:3" s="265" customFormat="1" ht="9.5" x14ac:dyDescent="0.2">
      <c r="A334" s="247"/>
      <c r="B334" s="239"/>
      <c r="C334" s="239"/>
    </row>
    <row r="335" spans="1:3" s="265" customFormat="1" ht="9.5" x14ac:dyDescent="0.2">
      <c r="A335" s="247"/>
      <c r="B335" s="239"/>
      <c r="C335" s="239"/>
    </row>
    <row r="336" spans="1:3" s="265" customFormat="1" ht="9.5" x14ac:dyDescent="0.2">
      <c r="A336" s="247"/>
      <c r="B336" s="239"/>
      <c r="C336" s="239"/>
    </row>
    <row r="337" spans="1:3" s="265" customFormat="1" ht="9.5" x14ac:dyDescent="0.2">
      <c r="A337" s="247"/>
      <c r="B337" s="239"/>
      <c r="C337" s="239"/>
    </row>
    <row r="338" spans="1:3" s="265" customFormat="1" ht="9.5" x14ac:dyDescent="0.2">
      <c r="A338" s="247"/>
      <c r="B338" s="239"/>
      <c r="C338" s="239"/>
    </row>
    <row r="339" spans="1:3" s="265" customFormat="1" ht="9.5" x14ac:dyDescent="0.2">
      <c r="A339" s="247"/>
      <c r="B339" s="239"/>
      <c r="C339" s="239"/>
    </row>
    <row r="340" spans="1:3" s="265" customFormat="1" ht="9.5" x14ac:dyDescent="0.2">
      <c r="A340" s="247"/>
      <c r="B340" s="239"/>
      <c r="C340" s="239"/>
    </row>
    <row r="341" spans="1:3" s="265" customFormat="1" ht="9.5" x14ac:dyDescent="0.2">
      <c r="A341" s="247"/>
      <c r="B341" s="239"/>
      <c r="C341" s="239"/>
    </row>
    <row r="342" spans="1:3" s="265" customFormat="1" ht="9.5" x14ac:dyDescent="0.2">
      <c r="A342" s="247"/>
      <c r="B342" s="239"/>
      <c r="C342" s="239"/>
    </row>
    <row r="343" spans="1:3" s="265" customFormat="1" ht="9.5" x14ac:dyDescent="0.2">
      <c r="A343" s="247"/>
      <c r="B343" s="239"/>
      <c r="C343" s="239"/>
    </row>
    <row r="344" spans="1:3" s="265" customFormat="1" ht="9.5" x14ac:dyDescent="0.2">
      <c r="A344" s="247"/>
      <c r="B344" s="239"/>
      <c r="C344" s="239"/>
    </row>
    <row r="345" spans="1:3" s="265" customFormat="1" ht="9.5" x14ac:dyDescent="0.2">
      <c r="A345" s="247"/>
      <c r="B345" s="239"/>
      <c r="C345" s="239"/>
    </row>
    <row r="346" spans="1:3" s="265" customFormat="1" ht="9.5" x14ac:dyDescent="0.2">
      <c r="A346" s="247"/>
      <c r="B346" s="239"/>
      <c r="C346" s="239"/>
    </row>
    <row r="347" spans="1:3" s="265" customFormat="1" ht="9.5" x14ac:dyDescent="0.2">
      <c r="A347" s="247"/>
      <c r="B347" s="239"/>
      <c r="C347" s="239"/>
    </row>
    <row r="348" spans="1:3" s="265" customFormat="1" ht="9.5" x14ac:dyDescent="0.2">
      <c r="A348" s="247"/>
      <c r="B348" s="239"/>
      <c r="C348" s="239"/>
    </row>
    <row r="349" spans="1:3" s="265" customFormat="1" ht="9.5" x14ac:dyDescent="0.2">
      <c r="A349" s="247"/>
      <c r="B349" s="239"/>
      <c r="C349" s="239"/>
    </row>
    <row r="350" spans="1:3" s="265" customFormat="1" ht="9.5" x14ac:dyDescent="0.2">
      <c r="A350" s="247"/>
      <c r="B350" s="239"/>
      <c r="C350" s="239"/>
    </row>
    <row r="351" spans="1:3" s="265" customFormat="1" ht="9.5" x14ac:dyDescent="0.2">
      <c r="A351" s="247"/>
      <c r="B351" s="239"/>
      <c r="C351" s="239"/>
    </row>
    <row r="352" spans="1:3" s="265" customFormat="1" ht="9.5" x14ac:dyDescent="0.2">
      <c r="A352" s="247"/>
      <c r="B352" s="239"/>
      <c r="C352" s="239"/>
    </row>
    <row r="353" spans="1:3" s="265" customFormat="1" ht="9.5" x14ac:dyDescent="0.2">
      <c r="A353" s="247"/>
      <c r="B353" s="239"/>
      <c r="C353" s="239"/>
    </row>
    <row r="354" spans="1:3" s="265" customFormat="1" ht="9.5" x14ac:dyDescent="0.2">
      <c r="A354" s="247"/>
      <c r="B354" s="239"/>
      <c r="C354" s="239"/>
    </row>
    <row r="355" spans="1:3" s="265" customFormat="1" ht="9.5" x14ac:dyDescent="0.2">
      <c r="A355" s="247"/>
      <c r="B355" s="239"/>
      <c r="C355" s="239"/>
    </row>
    <row r="356" spans="1:3" s="265" customFormat="1" ht="9.5" x14ac:dyDescent="0.2">
      <c r="A356" s="247"/>
      <c r="B356" s="239"/>
      <c r="C356" s="239"/>
    </row>
    <row r="357" spans="1:3" s="265" customFormat="1" ht="9.5" x14ac:dyDescent="0.2">
      <c r="A357" s="247"/>
      <c r="B357" s="239"/>
      <c r="C357" s="239"/>
    </row>
    <row r="358" spans="1:3" s="265" customFormat="1" ht="9.5" x14ac:dyDescent="0.2">
      <c r="A358" s="247"/>
      <c r="B358" s="239"/>
      <c r="C358" s="239"/>
    </row>
    <row r="359" spans="1:3" s="265" customFormat="1" ht="9.5" x14ac:dyDescent="0.2">
      <c r="A359" s="247"/>
      <c r="B359" s="239"/>
      <c r="C359" s="239"/>
    </row>
    <row r="360" spans="1:3" s="265" customFormat="1" ht="9.5" x14ac:dyDescent="0.2">
      <c r="A360" s="247"/>
      <c r="B360" s="239"/>
      <c r="C360" s="239"/>
    </row>
    <row r="361" spans="1:3" s="265" customFormat="1" ht="9.5" x14ac:dyDescent="0.2">
      <c r="A361" s="247"/>
      <c r="B361" s="239"/>
      <c r="C361" s="239"/>
    </row>
    <row r="362" spans="1:3" s="265" customFormat="1" ht="9.5" x14ac:dyDescent="0.2">
      <c r="A362" s="247"/>
      <c r="B362" s="239"/>
      <c r="C362" s="239"/>
    </row>
    <row r="363" spans="1:3" s="265" customFormat="1" ht="9.5" x14ac:dyDescent="0.2">
      <c r="A363" s="247"/>
      <c r="B363" s="239"/>
      <c r="C363" s="239"/>
    </row>
    <row r="364" spans="1:3" s="265" customFormat="1" ht="9.5" x14ac:dyDescent="0.2">
      <c r="A364" s="247"/>
      <c r="B364" s="239"/>
      <c r="C364" s="239"/>
    </row>
    <row r="365" spans="1:3" s="265" customFormat="1" ht="9.5" x14ac:dyDescent="0.2">
      <c r="A365" s="247"/>
      <c r="B365" s="239"/>
      <c r="C365" s="239"/>
    </row>
    <row r="366" spans="1:3" s="265" customFormat="1" ht="9.5" x14ac:dyDescent="0.2">
      <c r="A366" s="247"/>
      <c r="B366" s="239"/>
      <c r="C366" s="239"/>
    </row>
    <row r="367" spans="1:3" s="265" customFormat="1" ht="9.5" x14ac:dyDescent="0.2">
      <c r="A367" s="247"/>
      <c r="B367" s="239"/>
      <c r="C367" s="239"/>
    </row>
    <row r="368" spans="1:3" s="265" customFormat="1" ht="9.5" x14ac:dyDescent="0.2">
      <c r="A368" s="247"/>
      <c r="B368" s="239"/>
      <c r="C368" s="239"/>
    </row>
    <row r="369" spans="1:3" s="265" customFormat="1" ht="9.5" x14ac:dyDescent="0.2">
      <c r="A369" s="247"/>
      <c r="B369" s="239"/>
      <c r="C369" s="239"/>
    </row>
    <row r="370" spans="1:3" s="265" customFormat="1" ht="9.5" x14ac:dyDescent="0.2">
      <c r="A370" s="247"/>
      <c r="B370" s="239"/>
      <c r="C370" s="239"/>
    </row>
    <row r="371" spans="1:3" s="265" customFormat="1" ht="9.5" x14ac:dyDescent="0.2">
      <c r="A371" s="247"/>
      <c r="B371" s="239"/>
      <c r="C371" s="239"/>
    </row>
    <row r="372" spans="1:3" s="265" customFormat="1" ht="9.5" x14ac:dyDescent="0.2">
      <c r="A372" s="247"/>
      <c r="B372" s="239"/>
      <c r="C372" s="239"/>
    </row>
    <row r="373" spans="1:3" s="265" customFormat="1" ht="9.5" x14ac:dyDescent="0.2">
      <c r="A373" s="247"/>
      <c r="B373" s="239"/>
      <c r="C373" s="239"/>
    </row>
    <row r="374" spans="1:3" s="265" customFormat="1" ht="9.5" x14ac:dyDescent="0.2">
      <c r="A374" s="247"/>
      <c r="B374" s="239"/>
      <c r="C374" s="239"/>
    </row>
    <row r="375" spans="1:3" s="265" customFormat="1" ht="9.5" x14ac:dyDescent="0.2">
      <c r="A375" s="247"/>
      <c r="B375" s="239"/>
      <c r="C375" s="239"/>
    </row>
    <row r="376" spans="1:3" s="265" customFormat="1" ht="9.5" x14ac:dyDescent="0.2">
      <c r="A376" s="247"/>
      <c r="B376" s="239"/>
      <c r="C376" s="239"/>
    </row>
    <row r="377" spans="1:3" s="265" customFormat="1" ht="9.5" x14ac:dyDescent="0.2">
      <c r="A377" s="247"/>
      <c r="B377" s="239"/>
      <c r="C377" s="239"/>
    </row>
    <row r="378" spans="1:3" s="265" customFormat="1" ht="9.5" x14ac:dyDescent="0.2">
      <c r="A378" s="247"/>
      <c r="B378" s="239"/>
      <c r="C378" s="239"/>
    </row>
    <row r="379" spans="1:3" s="265" customFormat="1" ht="9.5" x14ac:dyDescent="0.2">
      <c r="A379" s="247"/>
      <c r="B379" s="239"/>
      <c r="C379" s="239"/>
    </row>
    <row r="380" spans="1:3" s="265" customFormat="1" ht="9.5" x14ac:dyDescent="0.2">
      <c r="A380" s="247"/>
      <c r="B380" s="239"/>
      <c r="C380" s="239"/>
    </row>
    <row r="381" spans="1:3" s="265" customFormat="1" ht="9.5" x14ac:dyDescent="0.2">
      <c r="A381" s="247"/>
      <c r="B381" s="239"/>
      <c r="C381" s="239"/>
    </row>
    <row r="382" spans="1:3" s="265" customFormat="1" ht="9.5" x14ac:dyDescent="0.2">
      <c r="A382" s="247"/>
      <c r="B382" s="239"/>
      <c r="C382" s="239"/>
    </row>
    <row r="383" spans="1:3" s="265" customFormat="1" ht="9.5" x14ac:dyDescent="0.2">
      <c r="A383" s="247"/>
      <c r="B383" s="239"/>
      <c r="C383" s="239"/>
    </row>
    <row r="384" spans="1:3" s="265" customFormat="1" ht="9.5" x14ac:dyDescent="0.2">
      <c r="A384" s="247"/>
      <c r="B384" s="239"/>
      <c r="C384" s="239"/>
    </row>
    <row r="385" spans="1:3" s="265" customFormat="1" ht="9.5" x14ac:dyDescent="0.2">
      <c r="A385" s="247"/>
      <c r="B385" s="239"/>
      <c r="C385" s="239"/>
    </row>
    <row r="386" spans="1:3" s="265" customFormat="1" ht="9.5" x14ac:dyDescent="0.2">
      <c r="A386" s="247"/>
      <c r="B386" s="239"/>
      <c r="C386" s="239"/>
    </row>
    <row r="387" spans="1:3" s="265" customFormat="1" ht="9.5" x14ac:dyDescent="0.2">
      <c r="A387" s="247"/>
      <c r="B387" s="239"/>
      <c r="C387" s="239"/>
    </row>
    <row r="388" spans="1:3" s="265" customFormat="1" ht="9.5" x14ac:dyDescent="0.2">
      <c r="A388" s="247"/>
      <c r="B388" s="239"/>
      <c r="C388" s="239"/>
    </row>
    <row r="389" spans="1:3" s="265" customFormat="1" ht="9.5" x14ac:dyDescent="0.2">
      <c r="A389" s="247"/>
      <c r="B389" s="239"/>
      <c r="C389" s="239"/>
    </row>
    <row r="390" spans="1:3" s="265" customFormat="1" ht="9.5" x14ac:dyDescent="0.2">
      <c r="A390" s="247"/>
      <c r="B390" s="239"/>
      <c r="C390" s="239"/>
    </row>
    <row r="391" spans="1:3" s="265" customFormat="1" ht="9.5" x14ac:dyDescent="0.2">
      <c r="A391" s="247"/>
      <c r="B391" s="239"/>
      <c r="C391" s="239"/>
    </row>
    <row r="392" spans="1:3" s="265" customFormat="1" ht="9.5" x14ac:dyDescent="0.2">
      <c r="A392" s="247"/>
      <c r="B392" s="239"/>
      <c r="C392" s="239"/>
    </row>
    <row r="393" spans="1:3" s="265" customFormat="1" ht="9.5" x14ac:dyDescent="0.2">
      <c r="A393" s="247"/>
      <c r="B393" s="239"/>
      <c r="C393" s="239"/>
    </row>
    <row r="394" spans="1:3" s="265" customFormat="1" ht="9.5" x14ac:dyDescent="0.2">
      <c r="A394" s="247"/>
      <c r="B394" s="239"/>
      <c r="C394" s="239"/>
    </row>
    <row r="395" spans="1:3" s="265" customFormat="1" ht="9.5" x14ac:dyDescent="0.2">
      <c r="A395" s="247"/>
      <c r="B395" s="239"/>
      <c r="C395" s="239"/>
    </row>
    <row r="396" spans="1:3" s="265" customFormat="1" ht="9.5" x14ac:dyDescent="0.2">
      <c r="A396" s="247"/>
      <c r="B396" s="239"/>
      <c r="C396" s="239"/>
    </row>
    <row r="397" spans="1:3" s="265" customFormat="1" ht="9.5" x14ac:dyDescent="0.2">
      <c r="A397" s="247"/>
      <c r="B397" s="239"/>
      <c r="C397" s="239"/>
    </row>
    <row r="398" spans="1:3" s="265" customFormat="1" ht="9.5" x14ac:dyDescent="0.2">
      <c r="A398" s="247"/>
      <c r="B398" s="239"/>
      <c r="C398" s="239"/>
    </row>
    <row r="399" spans="1:3" s="265" customFormat="1" ht="9.5" x14ac:dyDescent="0.2">
      <c r="A399" s="247"/>
      <c r="B399" s="239"/>
      <c r="C399" s="239"/>
    </row>
    <row r="400" spans="1:3" s="265" customFormat="1" ht="9.5" x14ac:dyDescent="0.2">
      <c r="A400" s="247"/>
      <c r="B400" s="239"/>
      <c r="C400" s="239"/>
    </row>
    <row r="401" spans="1:3" s="265" customFormat="1" ht="9.5" x14ac:dyDescent="0.2">
      <c r="A401" s="247"/>
      <c r="B401" s="239"/>
      <c r="C401" s="239"/>
    </row>
    <row r="402" spans="1:3" s="265" customFormat="1" ht="9.5" x14ac:dyDescent="0.2">
      <c r="A402" s="247"/>
      <c r="B402" s="239"/>
      <c r="C402" s="239"/>
    </row>
    <row r="403" spans="1:3" s="265" customFormat="1" ht="9.5" x14ac:dyDescent="0.2">
      <c r="A403" s="247"/>
      <c r="B403" s="239"/>
      <c r="C403" s="239"/>
    </row>
    <row r="404" spans="1:3" s="265" customFormat="1" ht="9.5" x14ac:dyDescent="0.2">
      <c r="A404" s="247"/>
      <c r="B404" s="239"/>
      <c r="C404" s="239"/>
    </row>
    <row r="405" spans="1:3" s="265" customFormat="1" ht="9.5" x14ac:dyDescent="0.2">
      <c r="A405" s="247"/>
      <c r="B405" s="239"/>
      <c r="C405" s="239"/>
    </row>
    <row r="406" spans="1:3" s="265" customFormat="1" ht="9.5" x14ac:dyDescent="0.2">
      <c r="A406" s="247"/>
      <c r="B406" s="239"/>
      <c r="C406" s="239"/>
    </row>
    <row r="407" spans="1:3" s="265" customFormat="1" ht="9.5" x14ac:dyDescent="0.2">
      <c r="A407" s="247"/>
      <c r="B407" s="239"/>
      <c r="C407" s="239"/>
    </row>
    <row r="408" spans="1:3" s="265" customFormat="1" ht="9.5" x14ac:dyDescent="0.2">
      <c r="A408" s="247"/>
      <c r="B408" s="239"/>
      <c r="C408" s="239"/>
    </row>
    <row r="409" spans="1:3" s="265" customFormat="1" ht="9.5" x14ac:dyDescent="0.2">
      <c r="A409" s="247"/>
      <c r="B409" s="239"/>
      <c r="C409" s="239"/>
    </row>
    <row r="410" spans="1:3" s="265" customFormat="1" ht="9.5" x14ac:dyDescent="0.2">
      <c r="A410" s="247"/>
      <c r="B410" s="239"/>
      <c r="C410" s="239"/>
    </row>
    <row r="411" spans="1:3" s="265" customFormat="1" ht="9.5" x14ac:dyDescent="0.2">
      <c r="A411" s="247"/>
      <c r="B411" s="239"/>
      <c r="C411" s="239"/>
    </row>
    <row r="412" spans="1:3" s="265" customFormat="1" ht="9.5" x14ac:dyDescent="0.2">
      <c r="A412" s="247"/>
      <c r="B412" s="239"/>
      <c r="C412" s="239"/>
    </row>
    <row r="413" spans="1:3" s="265" customFormat="1" ht="9.5" x14ac:dyDescent="0.2">
      <c r="A413" s="247"/>
      <c r="B413" s="239"/>
      <c r="C413" s="239"/>
    </row>
    <row r="414" spans="1:3" s="265" customFormat="1" ht="9.5" x14ac:dyDescent="0.2">
      <c r="A414" s="247"/>
      <c r="B414" s="239"/>
      <c r="C414" s="239"/>
    </row>
    <row r="415" spans="1:3" s="265" customFormat="1" ht="9.5" x14ac:dyDescent="0.2">
      <c r="A415" s="247"/>
      <c r="B415" s="239"/>
      <c r="C415" s="239"/>
    </row>
    <row r="416" spans="1:3" s="265" customFormat="1" ht="9.5" x14ac:dyDescent="0.2">
      <c r="A416" s="247"/>
      <c r="B416" s="239"/>
      <c r="C416" s="239"/>
    </row>
    <row r="417" spans="1:3" s="265" customFormat="1" ht="9.5" x14ac:dyDescent="0.2">
      <c r="A417" s="247"/>
      <c r="B417" s="239"/>
      <c r="C417" s="239"/>
    </row>
    <row r="418" spans="1:3" s="265" customFormat="1" ht="9.5" x14ac:dyDescent="0.2">
      <c r="A418" s="247"/>
      <c r="B418" s="239"/>
      <c r="C418" s="239"/>
    </row>
    <row r="419" spans="1:3" s="265" customFormat="1" ht="9.5" x14ac:dyDescent="0.2">
      <c r="A419" s="247"/>
      <c r="B419" s="239"/>
      <c r="C419" s="239"/>
    </row>
    <row r="420" spans="1:3" s="265" customFormat="1" ht="9.5" x14ac:dyDescent="0.2">
      <c r="A420" s="247"/>
      <c r="B420" s="239"/>
      <c r="C420" s="239"/>
    </row>
    <row r="421" spans="1:3" s="265" customFormat="1" ht="9.5" x14ac:dyDescent="0.2">
      <c r="A421" s="247"/>
      <c r="B421" s="239"/>
      <c r="C421" s="239"/>
    </row>
    <row r="422" spans="1:3" s="265" customFormat="1" ht="9.5" x14ac:dyDescent="0.2">
      <c r="A422" s="247"/>
      <c r="B422" s="239"/>
      <c r="C422" s="239"/>
    </row>
    <row r="423" spans="1:3" s="265" customFormat="1" ht="9.5" x14ac:dyDescent="0.2">
      <c r="A423" s="247"/>
      <c r="B423" s="239"/>
      <c r="C423" s="239"/>
    </row>
    <row r="424" spans="1:3" s="265" customFormat="1" ht="9.5" x14ac:dyDescent="0.2">
      <c r="A424" s="247"/>
      <c r="B424" s="239"/>
      <c r="C424" s="239"/>
    </row>
    <row r="425" spans="1:3" s="265" customFormat="1" ht="9.5" x14ac:dyDescent="0.2">
      <c r="A425" s="247"/>
      <c r="B425" s="239"/>
      <c r="C425" s="239"/>
    </row>
    <row r="426" spans="1:3" s="265" customFormat="1" ht="9.5" x14ac:dyDescent="0.2">
      <c r="A426" s="247"/>
      <c r="B426" s="239"/>
      <c r="C426" s="239"/>
    </row>
    <row r="427" spans="1:3" s="265" customFormat="1" ht="9.5" x14ac:dyDescent="0.2">
      <c r="A427" s="247"/>
      <c r="B427" s="239"/>
      <c r="C427" s="239"/>
    </row>
    <row r="428" spans="1:3" s="265" customFormat="1" ht="9.5" x14ac:dyDescent="0.2">
      <c r="A428" s="247"/>
      <c r="B428" s="239"/>
      <c r="C428" s="239"/>
    </row>
    <row r="429" spans="1:3" s="265" customFormat="1" ht="9.5" x14ac:dyDescent="0.2">
      <c r="A429" s="247"/>
      <c r="B429" s="239"/>
      <c r="C429" s="239"/>
    </row>
    <row r="430" spans="1:3" s="265" customFormat="1" ht="9.5" x14ac:dyDescent="0.2">
      <c r="A430" s="247"/>
      <c r="B430" s="239"/>
      <c r="C430" s="239"/>
    </row>
    <row r="431" spans="1:3" s="265" customFormat="1" ht="9.5" x14ac:dyDescent="0.2">
      <c r="A431" s="247"/>
      <c r="B431" s="239"/>
      <c r="C431" s="239"/>
    </row>
    <row r="432" spans="1:3" s="265" customFormat="1" ht="9.5" x14ac:dyDescent="0.2">
      <c r="A432" s="247"/>
      <c r="B432" s="239"/>
      <c r="C432" s="239"/>
    </row>
    <row r="433" spans="1:3" s="265" customFormat="1" ht="9.5" x14ac:dyDescent="0.2">
      <c r="A433" s="247"/>
      <c r="B433" s="239"/>
      <c r="C433" s="239"/>
    </row>
    <row r="434" spans="1:3" s="265" customFormat="1" ht="9.5" x14ac:dyDescent="0.2">
      <c r="A434" s="247"/>
      <c r="B434" s="239"/>
      <c r="C434" s="239"/>
    </row>
    <row r="435" spans="1:3" s="265" customFormat="1" ht="9.5" x14ac:dyDescent="0.2">
      <c r="A435" s="247"/>
      <c r="B435" s="239"/>
      <c r="C435" s="239"/>
    </row>
    <row r="436" spans="1:3" s="265" customFormat="1" ht="9.5" x14ac:dyDescent="0.2">
      <c r="A436" s="247"/>
      <c r="B436" s="239"/>
      <c r="C436" s="239"/>
    </row>
    <row r="437" spans="1:3" s="265" customFormat="1" ht="9.5" x14ac:dyDescent="0.2">
      <c r="A437" s="247"/>
      <c r="B437" s="239"/>
      <c r="C437" s="239"/>
    </row>
    <row r="438" spans="1:3" s="265" customFormat="1" ht="9.5" x14ac:dyDescent="0.2">
      <c r="A438" s="247"/>
      <c r="B438" s="239"/>
      <c r="C438" s="239"/>
    </row>
    <row r="439" spans="1:3" s="265" customFormat="1" ht="9.5" x14ac:dyDescent="0.2">
      <c r="A439" s="247"/>
      <c r="B439" s="239"/>
      <c r="C439" s="239"/>
    </row>
    <row r="440" spans="1:3" s="265" customFormat="1" ht="9.5" x14ac:dyDescent="0.2">
      <c r="A440" s="247"/>
      <c r="B440" s="239"/>
      <c r="C440" s="239"/>
    </row>
    <row r="441" spans="1:3" s="265" customFormat="1" ht="9.5" x14ac:dyDescent="0.2">
      <c r="A441" s="247"/>
      <c r="B441" s="239"/>
      <c r="C441" s="239"/>
    </row>
    <row r="442" spans="1:3" s="265" customFormat="1" ht="9.5" x14ac:dyDescent="0.2">
      <c r="A442" s="247"/>
      <c r="B442" s="239"/>
      <c r="C442" s="239"/>
    </row>
    <row r="443" spans="1:3" s="265" customFormat="1" ht="9.5" x14ac:dyDescent="0.2">
      <c r="A443" s="247"/>
      <c r="B443" s="239"/>
      <c r="C443" s="239"/>
    </row>
    <row r="444" spans="1:3" s="265" customFormat="1" ht="9.5" x14ac:dyDescent="0.2">
      <c r="A444" s="247"/>
      <c r="B444" s="239"/>
      <c r="C444" s="239"/>
    </row>
    <row r="445" spans="1:3" s="265" customFormat="1" ht="9.5" x14ac:dyDescent="0.2">
      <c r="A445" s="247"/>
      <c r="B445" s="239"/>
      <c r="C445" s="239"/>
    </row>
    <row r="446" spans="1:3" s="265" customFormat="1" ht="9.5" x14ac:dyDescent="0.2">
      <c r="A446" s="247"/>
      <c r="B446" s="239"/>
      <c r="C446" s="239"/>
    </row>
    <row r="447" spans="1:3" s="265" customFormat="1" ht="9.5" x14ac:dyDescent="0.2">
      <c r="A447" s="247"/>
      <c r="B447" s="239"/>
      <c r="C447" s="239"/>
    </row>
    <row r="448" spans="1:3" s="265" customFormat="1" ht="9.5" x14ac:dyDescent="0.2">
      <c r="A448" s="247"/>
      <c r="B448" s="239"/>
      <c r="C448" s="239"/>
    </row>
    <row r="449" spans="1:3" s="265" customFormat="1" ht="9.5" x14ac:dyDescent="0.2">
      <c r="A449" s="247"/>
      <c r="B449" s="239"/>
      <c r="C449" s="239"/>
    </row>
    <row r="450" spans="1:3" s="265" customFormat="1" ht="9.5" x14ac:dyDescent="0.2">
      <c r="A450" s="247"/>
      <c r="B450" s="239"/>
      <c r="C450" s="239"/>
    </row>
    <row r="451" spans="1:3" s="265" customFormat="1" ht="9.5" x14ac:dyDescent="0.2">
      <c r="A451" s="247"/>
      <c r="B451" s="239"/>
      <c r="C451" s="239"/>
    </row>
    <row r="452" spans="1:3" s="265" customFormat="1" ht="9.5" x14ac:dyDescent="0.2">
      <c r="A452" s="247"/>
      <c r="B452" s="239"/>
      <c r="C452" s="239"/>
    </row>
    <row r="453" spans="1:3" s="265" customFormat="1" ht="9.5" x14ac:dyDescent="0.2">
      <c r="A453" s="247"/>
      <c r="B453" s="239"/>
      <c r="C453" s="239"/>
    </row>
    <row r="454" spans="1:3" s="265" customFormat="1" ht="9.5" x14ac:dyDescent="0.2">
      <c r="A454" s="247"/>
      <c r="B454" s="239"/>
      <c r="C454" s="239"/>
    </row>
    <row r="455" spans="1:3" s="265" customFormat="1" ht="9.5" x14ac:dyDescent="0.2">
      <c r="A455" s="247"/>
      <c r="B455" s="239"/>
      <c r="C455" s="239"/>
    </row>
    <row r="456" spans="1:3" s="265" customFormat="1" ht="9.5" x14ac:dyDescent="0.2">
      <c r="A456" s="247"/>
      <c r="B456" s="239"/>
      <c r="C456" s="239"/>
    </row>
    <row r="457" spans="1:3" s="265" customFormat="1" ht="9.5" x14ac:dyDescent="0.2">
      <c r="A457" s="247"/>
      <c r="B457" s="239"/>
      <c r="C457" s="239"/>
    </row>
    <row r="458" spans="1:3" s="265" customFormat="1" ht="9.5" x14ac:dyDescent="0.2">
      <c r="A458" s="247"/>
      <c r="B458" s="239"/>
      <c r="C458" s="239"/>
    </row>
    <row r="459" spans="1:3" s="265" customFormat="1" ht="9.5" x14ac:dyDescent="0.2">
      <c r="A459" s="247"/>
      <c r="B459" s="239"/>
      <c r="C459" s="239"/>
    </row>
    <row r="460" spans="1:3" s="265" customFormat="1" ht="9.5" x14ac:dyDescent="0.2">
      <c r="A460" s="247"/>
      <c r="B460" s="239"/>
      <c r="C460" s="239"/>
    </row>
    <row r="461" spans="1:3" s="265" customFormat="1" ht="9.5" x14ac:dyDescent="0.2">
      <c r="A461" s="247"/>
      <c r="B461" s="239"/>
      <c r="C461" s="239"/>
    </row>
    <row r="462" spans="1:3" s="265" customFormat="1" ht="9.5" x14ac:dyDescent="0.2">
      <c r="A462" s="247"/>
      <c r="B462" s="239"/>
      <c r="C462" s="239"/>
    </row>
    <row r="463" spans="1:3" s="265" customFormat="1" ht="9.5" x14ac:dyDescent="0.2">
      <c r="A463" s="247"/>
      <c r="B463" s="239"/>
      <c r="C463" s="239"/>
    </row>
    <row r="464" spans="1:3" s="265" customFormat="1" ht="9.5" x14ac:dyDescent="0.2">
      <c r="A464" s="247"/>
      <c r="B464" s="239"/>
      <c r="C464" s="239"/>
    </row>
    <row r="465" spans="1:3" s="265" customFormat="1" ht="9.5" x14ac:dyDescent="0.2">
      <c r="A465" s="247"/>
      <c r="B465" s="239"/>
      <c r="C465" s="239"/>
    </row>
    <row r="466" spans="1:3" s="265" customFormat="1" ht="9.5" x14ac:dyDescent="0.2">
      <c r="A466" s="247"/>
      <c r="B466" s="239"/>
      <c r="C466" s="239"/>
    </row>
    <row r="467" spans="1:3" s="265" customFormat="1" ht="9.5" x14ac:dyDescent="0.2">
      <c r="A467" s="247"/>
      <c r="B467" s="239"/>
      <c r="C467" s="239"/>
    </row>
    <row r="468" spans="1:3" s="265" customFormat="1" ht="9.5" x14ac:dyDescent="0.2">
      <c r="A468" s="247"/>
      <c r="B468" s="239"/>
      <c r="C468" s="239"/>
    </row>
    <row r="469" spans="1:3" s="265" customFormat="1" ht="9.5" x14ac:dyDescent="0.2">
      <c r="A469" s="247"/>
      <c r="B469" s="239"/>
      <c r="C469" s="239"/>
    </row>
    <row r="470" spans="1:3" s="265" customFormat="1" ht="9.5" x14ac:dyDescent="0.2">
      <c r="A470" s="247"/>
      <c r="B470" s="239"/>
      <c r="C470" s="239"/>
    </row>
    <row r="471" spans="1:3" s="265" customFormat="1" ht="9.5" x14ac:dyDescent="0.2">
      <c r="A471" s="247"/>
      <c r="B471" s="239"/>
      <c r="C471" s="239"/>
    </row>
    <row r="472" spans="1:3" s="265" customFormat="1" ht="9.5" x14ac:dyDescent="0.2">
      <c r="A472" s="247"/>
      <c r="B472" s="239"/>
      <c r="C472" s="239"/>
    </row>
    <row r="473" spans="1:3" s="265" customFormat="1" ht="9.5" x14ac:dyDescent="0.2">
      <c r="A473" s="247"/>
      <c r="B473" s="239"/>
      <c r="C473" s="239"/>
    </row>
    <row r="474" spans="1:3" s="265" customFormat="1" ht="9.5" x14ac:dyDescent="0.2">
      <c r="A474" s="247"/>
      <c r="B474" s="239"/>
      <c r="C474" s="239"/>
    </row>
    <row r="475" spans="1:3" s="265" customFormat="1" ht="9.5" x14ac:dyDescent="0.2">
      <c r="A475" s="247"/>
      <c r="B475" s="239"/>
      <c r="C475" s="239"/>
    </row>
    <row r="476" spans="1:3" s="265" customFormat="1" ht="9.5" x14ac:dyDescent="0.2">
      <c r="A476" s="247"/>
      <c r="B476" s="239"/>
      <c r="C476" s="239"/>
    </row>
    <row r="477" spans="1:3" s="265" customFormat="1" ht="9.5" x14ac:dyDescent="0.2">
      <c r="A477" s="247"/>
      <c r="B477" s="239"/>
      <c r="C477" s="239"/>
    </row>
    <row r="478" spans="1:3" s="265" customFormat="1" ht="9.5" x14ac:dyDescent="0.2">
      <c r="A478" s="247"/>
      <c r="B478" s="239"/>
      <c r="C478" s="239"/>
    </row>
    <row r="479" spans="1:3" s="265" customFormat="1" ht="9.5" x14ac:dyDescent="0.2">
      <c r="A479" s="247"/>
      <c r="B479" s="239"/>
      <c r="C479" s="239"/>
    </row>
    <row r="480" spans="1:3" s="265" customFormat="1" ht="9.5" x14ac:dyDescent="0.2">
      <c r="A480" s="247"/>
      <c r="B480" s="239"/>
      <c r="C480" s="239"/>
    </row>
    <row r="481" spans="1:3" s="265" customFormat="1" ht="9.5" x14ac:dyDescent="0.2">
      <c r="A481" s="247"/>
      <c r="B481" s="239"/>
      <c r="C481" s="239"/>
    </row>
    <row r="482" spans="1:3" s="265" customFormat="1" ht="9.5" x14ac:dyDescent="0.2">
      <c r="A482" s="247"/>
      <c r="B482" s="239"/>
      <c r="C482" s="239"/>
    </row>
    <row r="483" spans="1:3" s="265" customFormat="1" ht="9.5" x14ac:dyDescent="0.2">
      <c r="A483" s="247"/>
      <c r="B483" s="239"/>
      <c r="C483" s="239"/>
    </row>
    <row r="484" spans="1:3" s="265" customFormat="1" ht="9.5" x14ac:dyDescent="0.2">
      <c r="A484" s="247"/>
      <c r="B484" s="239"/>
      <c r="C484" s="239"/>
    </row>
    <row r="485" spans="1:3" s="265" customFormat="1" ht="9.5" x14ac:dyDescent="0.2">
      <c r="A485" s="247"/>
      <c r="B485" s="239"/>
      <c r="C485" s="239"/>
    </row>
    <row r="486" spans="1:3" s="265" customFormat="1" ht="9.5" x14ac:dyDescent="0.2">
      <c r="A486" s="247"/>
      <c r="B486" s="239"/>
      <c r="C486" s="239"/>
    </row>
    <row r="487" spans="1:3" s="265" customFormat="1" ht="9.5" x14ac:dyDescent="0.2">
      <c r="A487" s="247"/>
      <c r="B487" s="239"/>
      <c r="C487" s="239"/>
    </row>
    <row r="488" spans="1:3" s="265" customFormat="1" ht="9.5" x14ac:dyDescent="0.2">
      <c r="A488" s="247"/>
      <c r="B488" s="239"/>
      <c r="C488" s="239"/>
    </row>
    <row r="489" spans="1:3" s="265" customFormat="1" ht="9.5" x14ac:dyDescent="0.2">
      <c r="A489" s="247"/>
      <c r="B489" s="239"/>
      <c r="C489" s="239"/>
    </row>
    <row r="490" spans="1:3" s="265" customFormat="1" ht="9.5" x14ac:dyDescent="0.2">
      <c r="A490" s="247"/>
      <c r="B490" s="239"/>
      <c r="C490" s="239"/>
    </row>
    <row r="491" spans="1:3" s="265" customFormat="1" ht="9.5" x14ac:dyDescent="0.2">
      <c r="A491" s="247"/>
      <c r="B491" s="239"/>
      <c r="C491" s="239"/>
    </row>
    <row r="492" spans="1:3" s="265" customFormat="1" ht="9.5" x14ac:dyDescent="0.2">
      <c r="A492" s="247"/>
      <c r="B492" s="239"/>
      <c r="C492" s="239"/>
    </row>
    <row r="493" spans="1:3" s="265" customFormat="1" ht="9.5" x14ac:dyDescent="0.2">
      <c r="A493" s="247"/>
      <c r="B493" s="239"/>
      <c r="C493" s="239"/>
    </row>
    <row r="494" spans="1:3" s="265" customFormat="1" ht="9.5" x14ac:dyDescent="0.2">
      <c r="A494" s="247"/>
      <c r="B494" s="239"/>
      <c r="C494" s="239"/>
    </row>
    <row r="495" spans="1:3" s="265" customFormat="1" ht="9.5" x14ac:dyDescent="0.2">
      <c r="A495" s="247"/>
      <c r="B495" s="239"/>
      <c r="C495" s="239"/>
    </row>
    <row r="496" spans="1:3" s="265" customFormat="1" ht="9.5" x14ac:dyDescent="0.2">
      <c r="A496" s="247"/>
      <c r="B496" s="239"/>
      <c r="C496" s="239"/>
    </row>
    <row r="497" spans="1:3" s="265" customFormat="1" ht="9.5" x14ac:dyDescent="0.2">
      <c r="A497" s="247"/>
      <c r="B497" s="239"/>
      <c r="C497" s="239"/>
    </row>
    <row r="498" spans="1:3" s="265" customFormat="1" ht="9.5" x14ac:dyDescent="0.2">
      <c r="A498" s="247"/>
      <c r="B498" s="239"/>
      <c r="C498" s="239"/>
    </row>
    <row r="499" spans="1:3" s="265" customFormat="1" ht="9.5" x14ac:dyDescent="0.2">
      <c r="A499" s="247"/>
      <c r="B499" s="239"/>
      <c r="C499" s="239"/>
    </row>
    <row r="500" spans="1:3" s="265" customFormat="1" ht="9.5" x14ac:dyDescent="0.2">
      <c r="A500" s="247"/>
      <c r="B500" s="239"/>
      <c r="C500" s="239"/>
    </row>
    <row r="501" spans="1:3" s="265" customFormat="1" ht="9.5" x14ac:dyDescent="0.2">
      <c r="A501" s="247"/>
      <c r="B501" s="239"/>
      <c r="C501" s="239"/>
    </row>
    <row r="502" spans="1:3" s="265" customFormat="1" ht="9.5" x14ac:dyDescent="0.2">
      <c r="A502" s="247"/>
      <c r="B502" s="239"/>
      <c r="C502" s="239"/>
    </row>
    <row r="503" spans="1:3" s="265" customFormat="1" ht="9.5" x14ac:dyDescent="0.2">
      <c r="A503" s="247"/>
      <c r="B503" s="239"/>
      <c r="C503" s="239"/>
    </row>
    <row r="504" spans="1:3" s="265" customFormat="1" ht="9.5" x14ac:dyDescent="0.2">
      <c r="A504" s="247"/>
      <c r="B504" s="239"/>
      <c r="C504" s="239"/>
    </row>
    <row r="505" spans="1:3" s="265" customFormat="1" ht="9.5" x14ac:dyDescent="0.2">
      <c r="A505" s="247"/>
      <c r="B505" s="239"/>
      <c r="C505" s="239"/>
    </row>
    <row r="506" spans="1:3" s="265" customFormat="1" ht="9.5" x14ac:dyDescent="0.2">
      <c r="A506" s="247"/>
      <c r="B506" s="239"/>
      <c r="C506" s="239"/>
    </row>
    <row r="507" spans="1:3" s="265" customFormat="1" ht="9.5" x14ac:dyDescent="0.2">
      <c r="A507" s="247"/>
      <c r="B507" s="239"/>
      <c r="C507" s="239"/>
    </row>
    <row r="508" spans="1:3" s="265" customFormat="1" ht="9.5" x14ac:dyDescent="0.2">
      <c r="A508" s="247"/>
      <c r="B508" s="239"/>
      <c r="C508" s="239"/>
    </row>
    <row r="509" spans="1:3" s="265" customFormat="1" ht="9.5" x14ac:dyDescent="0.2">
      <c r="A509" s="247"/>
      <c r="B509" s="239"/>
      <c r="C509" s="239"/>
    </row>
    <row r="510" spans="1:3" s="265" customFormat="1" ht="9.5" x14ac:dyDescent="0.2">
      <c r="A510" s="247"/>
      <c r="B510" s="239"/>
      <c r="C510" s="239"/>
    </row>
    <row r="511" spans="1:3" s="265" customFormat="1" ht="9.5" x14ac:dyDescent="0.2">
      <c r="A511" s="247"/>
      <c r="B511" s="239"/>
      <c r="C511" s="239"/>
    </row>
    <row r="512" spans="1:3" s="265" customFormat="1" ht="9.5" x14ac:dyDescent="0.2">
      <c r="A512" s="247"/>
      <c r="B512" s="239"/>
      <c r="C512" s="239"/>
    </row>
    <row r="513" spans="1:3" s="265" customFormat="1" ht="9.5" x14ac:dyDescent="0.2">
      <c r="A513" s="247"/>
      <c r="B513" s="239"/>
      <c r="C513" s="239"/>
    </row>
    <row r="514" spans="1:3" s="265" customFormat="1" ht="9.5" x14ac:dyDescent="0.2">
      <c r="A514" s="247"/>
      <c r="B514" s="239"/>
      <c r="C514" s="239"/>
    </row>
    <row r="515" spans="1:3" s="265" customFormat="1" ht="9.5" x14ac:dyDescent="0.2">
      <c r="A515" s="247"/>
      <c r="B515" s="239"/>
      <c r="C515" s="239"/>
    </row>
    <row r="516" spans="1:3" s="265" customFormat="1" ht="9.5" x14ac:dyDescent="0.2">
      <c r="A516" s="247"/>
      <c r="B516" s="239"/>
      <c r="C516" s="239"/>
    </row>
    <row r="517" spans="1:3" s="265" customFormat="1" ht="9.5" x14ac:dyDescent="0.2">
      <c r="A517" s="247"/>
      <c r="B517" s="239"/>
      <c r="C517" s="239"/>
    </row>
    <row r="518" spans="1:3" s="265" customFormat="1" ht="9.5" x14ac:dyDescent="0.2">
      <c r="A518" s="247"/>
      <c r="B518" s="239"/>
      <c r="C518" s="239"/>
    </row>
    <row r="519" spans="1:3" s="265" customFormat="1" ht="9.5" x14ac:dyDescent="0.2">
      <c r="A519" s="247"/>
      <c r="B519" s="239"/>
      <c r="C519" s="239"/>
    </row>
    <row r="520" spans="1:3" s="265" customFormat="1" ht="9.5" x14ac:dyDescent="0.2">
      <c r="A520" s="247"/>
      <c r="B520" s="239"/>
      <c r="C520" s="239"/>
    </row>
    <row r="521" spans="1:3" s="265" customFormat="1" ht="9.5" x14ac:dyDescent="0.2">
      <c r="A521" s="247"/>
      <c r="B521" s="239"/>
      <c r="C521" s="239"/>
    </row>
    <row r="522" spans="1:3" s="265" customFormat="1" ht="9.5" x14ac:dyDescent="0.2">
      <c r="A522" s="247"/>
      <c r="B522" s="239"/>
      <c r="C522" s="239"/>
    </row>
    <row r="523" spans="1:3" s="265" customFormat="1" ht="9.5" x14ac:dyDescent="0.2">
      <c r="A523" s="247"/>
      <c r="B523" s="239"/>
      <c r="C523" s="239"/>
    </row>
    <row r="524" spans="1:3" s="265" customFormat="1" ht="9.5" x14ac:dyDescent="0.2">
      <c r="A524" s="247"/>
      <c r="B524" s="239"/>
      <c r="C524" s="239"/>
    </row>
    <row r="525" spans="1:3" s="265" customFormat="1" ht="9.5" x14ac:dyDescent="0.2">
      <c r="A525" s="247"/>
      <c r="B525" s="239"/>
      <c r="C525" s="239"/>
    </row>
    <row r="526" spans="1:3" s="265" customFormat="1" ht="9.5" x14ac:dyDescent="0.2">
      <c r="A526" s="247"/>
      <c r="B526" s="239"/>
      <c r="C526" s="239"/>
    </row>
    <row r="527" spans="1:3" s="265" customFormat="1" ht="9.5" x14ac:dyDescent="0.2">
      <c r="A527" s="247"/>
      <c r="B527" s="239"/>
      <c r="C527" s="239"/>
    </row>
    <row r="528" spans="1:3" s="265" customFormat="1" ht="9.5" x14ac:dyDescent="0.2">
      <c r="A528" s="247"/>
      <c r="B528" s="239"/>
      <c r="C528" s="239"/>
    </row>
    <row r="529" spans="1:3" s="265" customFormat="1" ht="9.5" x14ac:dyDescent="0.2">
      <c r="A529" s="247"/>
      <c r="B529" s="239"/>
      <c r="C529" s="239"/>
    </row>
    <row r="530" spans="1:3" s="265" customFormat="1" ht="9.5" x14ac:dyDescent="0.2">
      <c r="A530" s="247"/>
      <c r="B530" s="239"/>
      <c r="C530" s="239"/>
    </row>
    <row r="531" spans="1:3" s="265" customFormat="1" ht="9.5" x14ac:dyDescent="0.2">
      <c r="A531" s="236"/>
      <c r="B531" s="239"/>
      <c r="C531" s="239"/>
    </row>
    <row r="532" spans="1:3" s="265" customFormat="1" ht="9.5" x14ac:dyDescent="0.2">
      <c r="A532" s="236"/>
      <c r="B532" s="239"/>
      <c r="C532" s="239"/>
    </row>
    <row r="533" spans="1:3" s="265" customFormat="1" ht="9.5" x14ac:dyDescent="0.2">
      <c r="A533" s="236"/>
      <c r="B533" s="239"/>
      <c r="C533" s="239"/>
    </row>
    <row r="534" spans="1:3" s="265" customFormat="1" ht="9.5" x14ac:dyDescent="0.2">
      <c r="A534" s="236"/>
      <c r="B534" s="239"/>
      <c r="C534" s="239"/>
    </row>
    <row r="535" spans="1:3" s="265" customFormat="1" ht="9.5" x14ac:dyDescent="0.2">
      <c r="A535" s="236"/>
      <c r="B535" s="239"/>
      <c r="C535" s="239"/>
    </row>
    <row r="536" spans="1:3" s="265" customFormat="1" ht="9.5" x14ac:dyDescent="0.2">
      <c r="A536" s="236"/>
      <c r="B536" s="239"/>
      <c r="C536" s="239"/>
    </row>
    <row r="537" spans="1:3" s="265" customFormat="1" ht="9.5" x14ac:dyDescent="0.2">
      <c r="A537" s="236"/>
      <c r="B537" s="239"/>
      <c r="C537" s="239"/>
    </row>
    <row r="538" spans="1:3" s="265" customFormat="1" ht="9.5" x14ac:dyDescent="0.2">
      <c r="A538" s="236"/>
      <c r="B538" s="239"/>
      <c r="C538" s="239"/>
    </row>
    <row r="539" spans="1:3" s="265" customFormat="1" ht="9.5" x14ac:dyDescent="0.2">
      <c r="A539" s="236"/>
      <c r="B539" s="239"/>
      <c r="C539" s="239"/>
    </row>
    <row r="540" spans="1:3" s="265" customFormat="1" ht="9.5" x14ac:dyDescent="0.2">
      <c r="A540" s="236"/>
      <c r="B540" s="239"/>
      <c r="C540" s="239"/>
    </row>
    <row r="541" spans="1:3" s="265" customFormat="1" ht="9.5" x14ac:dyDescent="0.2">
      <c r="A541" s="236"/>
      <c r="B541" s="239"/>
      <c r="C541" s="239"/>
    </row>
    <row r="542" spans="1:3" s="265" customFormat="1" ht="9.5" x14ac:dyDescent="0.2">
      <c r="A542" s="236"/>
      <c r="B542" s="239"/>
      <c r="C542" s="239"/>
    </row>
    <row r="543" spans="1:3" s="265" customFormat="1" ht="9.5" x14ac:dyDescent="0.2">
      <c r="A543" s="236"/>
      <c r="B543" s="239"/>
      <c r="C543" s="239"/>
    </row>
    <row r="544" spans="1:3" s="265" customFormat="1" ht="9.5" x14ac:dyDescent="0.2">
      <c r="A544" s="236"/>
      <c r="B544" s="239"/>
      <c r="C544" s="239"/>
    </row>
    <row r="545" spans="1:3" s="265" customFormat="1" ht="9.5" x14ac:dyDescent="0.2">
      <c r="A545" s="236"/>
      <c r="B545" s="239"/>
      <c r="C545" s="239"/>
    </row>
    <row r="546" spans="1:3" s="265" customFormat="1" ht="9.5" x14ac:dyDescent="0.2">
      <c r="A546" s="236"/>
      <c r="B546" s="239"/>
      <c r="C546" s="239"/>
    </row>
    <row r="547" spans="1:3" s="265" customFormat="1" ht="9.5" x14ac:dyDescent="0.2">
      <c r="A547" s="236"/>
      <c r="B547" s="239"/>
      <c r="C547" s="239"/>
    </row>
    <row r="548" spans="1:3" s="265" customFormat="1" ht="9.5" x14ac:dyDescent="0.2">
      <c r="A548" s="236"/>
      <c r="B548" s="239"/>
      <c r="C548" s="239"/>
    </row>
    <row r="549" spans="1:3" s="265" customFormat="1" ht="9.5" x14ac:dyDescent="0.2">
      <c r="A549" s="236"/>
      <c r="B549" s="239"/>
      <c r="C549" s="239"/>
    </row>
    <row r="550" spans="1:3" s="265" customFormat="1" ht="9.5" x14ac:dyDescent="0.2">
      <c r="A550" s="236"/>
      <c r="B550" s="239"/>
      <c r="C550" s="239"/>
    </row>
    <row r="551" spans="1:3" s="265" customFormat="1" ht="9.5" x14ac:dyDescent="0.2">
      <c r="A551" s="236"/>
      <c r="B551" s="239"/>
      <c r="C551" s="239"/>
    </row>
    <row r="552" spans="1:3" s="265" customFormat="1" ht="9.5" x14ac:dyDescent="0.2">
      <c r="A552" s="236"/>
      <c r="B552" s="239"/>
      <c r="C552" s="239"/>
    </row>
    <row r="553" spans="1:3" s="265" customFormat="1" ht="9.5" x14ac:dyDescent="0.2">
      <c r="A553" s="236"/>
      <c r="B553" s="239"/>
      <c r="C553" s="239"/>
    </row>
    <row r="554" spans="1:3" s="265" customFormat="1" ht="9.5" x14ac:dyDescent="0.2">
      <c r="A554" s="236"/>
      <c r="B554" s="239"/>
      <c r="C554" s="239"/>
    </row>
    <row r="555" spans="1:3" s="265" customFormat="1" ht="9.5" x14ac:dyDescent="0.2">
      <c r="A555" s="236"/>
      <c r="B555" s="239"/>
      <c r="C555" s="239"/>
    </row>
    <row r="556" spans="1:3" s="265" customFormat="1" ht="9.5" x14ac:dyDescent="0.2">
      <c r="A556" s="236"/>
      <c r="B556" s="239"/>
      <c r="C556" s="239"/>
    </row>
    <row r="557" spans="1:3" s="265" customFormat="1" ht="9.5" x14ac:dyDescent="0.2">
      <c r="A557" s="236"/>
      <c r="B557" s="239"/>
      <c r="C557" s="239"/>
    </row>
    <row r="558" spans="1:3" s="265" customFormat="1" ht="9.5" x14ac:dyDescent="0.2">
      <c r="A558" s="236"/>
      <c r="B558" s="239"/>
      <c r="C558" s="239"/>
    </row>
    <row r="559" spans="1:3" s="265" customFormat="1" ht="9.5" x14ac:dyDescent="0.2">
      <c r="A559" s="236"/>
      <c r="B559" s="239"/>
      <c r="C559" s="239"/>
    </row>
    <row r="560" spans="1:3" s="265" customFormat="1" ht="9.5" x14ac:dyDescent="0.2">
      <c r="A560" s="236"/>
      <c r="B560" s="239"/>
      <c r="C560" s="239"/>
    </row>
    <row r="561" spans="1:3" s="265" customFormat="1" ht="9.5" x14ac:dyDescent="0.2">
      <c r="A561" s="236"/>
      <c r="B561" s="239"/>
      <c r="C561" s="239"/>
    </row>
    <row r="562" spans="1:3" s="265" customFormat="1" ht="9.5" x14ac:dyDescent="0.2">
      <c r="A562" s="247"/>
      <c r="B562" s="239"/>
      <c r="C562" s="239"/>
    </row>
    <row r="563" spans="1:3" s="265" customFormat="1" ht="9.5" x14ac:dyDescent="0.2">
      <c r="A563" s="236"/>
      <c r="B563" s="239"/>
      <c r="C563" s="239"/>
    </row>
    <row r="564" spans="1:3" s="265" customFormat="1" ht="9.5" x14ac:dyDescent="0.2">
      <c r="A564" s="236"/>
      <c r="B564" s="239"/>
      <c r="C564" s="239"/>
    </row>
    <row r="565" spans="1:3" s="265" customFormat="1" ht="9.5" x14ac:dyDescent="0.2">
      <c r="A565" s="236"/>
      <c r="B565" s="239"/>
      <c r="C565" s="239"/>
    </row>
    <row r="566" spans="1:3" s="265" customFormat="1" ht="9.5" x14ac:dyDescent="0.2">
      <c r="A566" s="236"/>
      <c r="B566" s="239"/>
      <c r="C566" s="239"/>
    </row>
    <row r="567" spans="1:3" s="265" customFormat="1" ht="9.5" x14ac:dyDescent="0.2">
      <c r="A567" s="236"/>
      <c r="B567" s="239"/>
      <c r="C567" s="239"/>
    </row>
    <row r="568" spans="1:3" s="265" customFormat="1" ht="9.5" x14ac:dyDescent="0.2">
      <c r="A568" s="236"/>
      <c r="B568" s="239"/>
      <c r="C568" s="239"/>
    </row>
    <row r="569" spans="1:3" s="265" customFormat="1" ht="9.5" x14ac:dyDescent="0.2">
      <c r="A569" s="236"/>
      <c r="B569" s="239"/>
      <c r="C569" s="239"/>
    </row>
    <row r="570" spans="1:3" s="265" customFormat="1" ht="9.5" x14ac:dyDescent="0.2">
      <c r="A570" s="236"/>
      <c r="B570" s="239"/>
      <c r="C570" s="239"/>
    </row>
    <row r="571" spans="1:3" s="265" customFormat="1" ht="9.5" x14ac:dyDescent="0.2">
      <c r="A571" s="236"/>
      <c r="B571" s="239"/>
      <c r="C571" s="239"/>
    </row>
    <row r="572" spans="1:3" s="265" customFormat="1" ht="9.5" x14ac:dyDescent="0.2">
      <c r="A572" s="236"/>
      <c r="B572" s="239"/>
      <c r="C572" s="239"/>
    </row>
    <row r="573" spans="1:3" s="265" customFormat="1" ht="9.5" x14ac:dyDescent="0.2">
      <c r="A573" s="236"/>
      <c r="B573" s="239"/>
      <c r="C573" s="239"/>
    </row>
    <row r="574" spans="1:3" s="265" customFormat="1" ht="9.5" x14ac:dyDescent="0.2">
      <c r="A574" s="236"/>
      <c r="B574" s="239"/>
      <c r="C574" s="239"/>
    </row>
    <row r="575" spans="1:3" s="265" customFormat="1" ht="9.5" x14ac:dyDescent="0.2">
      <c r="A575" s="236"/>
      <c r="B575" s="239"/>
      <c r="C575" s="239"/>
    </row>
    <row r="576" spans="1:3" s="265" customFormat="1" ht="9.5" x14ac:dyDescent="0.2">
      <c r="A576" s="236"/>
      <c r="B576" s="239"/>
      <c r="C576" s="239"/>
    </row>
    <row r="577" spans="1:3" s="265" customFormat="1" ht="9.5" x14ac:dyDescent="0.2">
      <c r="A577" s="236"/>
      <c r="B577" s="239"/>
      <c r="C577" s="239"/>
    </row>
    <row r="578" spans="1:3" s="265" customFormat="1" ht="9.5" x14ac:dyDescent="0.2">
      <c r="A578" s="236"/>
      <c r="B578" s="239"/>
      <c r="C578" s="239"/>
    </row>
    <row r="579" spans="1:3" s="265" customFormat="1" ht="9.5" x14ac:dyDescent="0.2">
      <c r="A579" s="236"/>
      <c r="B579" s="239"/>
      <c r="C579" s="239"/>
    </row>
    <row r="580" spans="1:3" s="265" customFormat="1" ht="9.5" x14ac:dyDescent="0.2">
      <c r="A580" s="236"/>
      <c r="B580" s="239"/>
      <c r="C580" s="239"/>
    </row>
    <row r="581" spans="1:3" s="265" customFormat="1" ht="9.5" x14ac:dyDescent="0.2">
      <c r="A581" s="236"/>
      <c r="B581" s="239"/>
      <c r="C581" s="239"/>
    </row>
    <row r="582" spans="1:3" s="265" customFormat="1" ht="9.5" x14ac:dyDescent="0.2">
      <c r="A582" s="236"/>
      <c r="B582" s="239"/>
      <c r="C582" s="239"/>
    </row>
    <row r="583" spans="1:3" s="265" customFormat="1" ht="9.5" x14ac:dyDescent="0.2">
      <c r="A583" s="236"/>
      <c r="B583" s="239"/>
      <c r="C583" s="239"/>
    </row>
    <row r="584" spans="1:3" s="265" customFormat="1" ht="9.5" x14ac:dyDescent="0.2">
      <c r="A584" s="236"/>
      <c r="B584" s="239"/>
      <c r="C584" s="239"/>
    </row>
    <row r="585" spans="1:3" s="265" customFormat="1" ht="9.5" x14ac:dyDescent="0.2">
      <c r="A585" s="236"/>
      <c r="B585" s="239"/>
      <c r="C585" s="239"/>
    </row>
    <row r="586" spans="1:3" s="265" customFormat="1" ht="9.5" x14ac:dyDescent="0.2">
      <c r="A586" s="236"/>
      <c r="B586" s="239"/>
      <c r="C586" s="239"/>
    </row>
    <row r="587" spans="1:3" s="265" customFormat="1" ht="9.5" x14ac:dyDescent="0.2">
      <c r="A587" s="236"/>
      <c r="B587" s="239"/>
      <c r="C587" s="239"/>
    </row>
    <row r="588" spans="1:3" s="265" customFormat="1" ht="9.5" x14ac:dyDescent="0.2">
      <c r="A588" s="236"/>
      <c r="B588" s="239"/>
      <c r="C588" s="239"/>
    </row>
    <row r="589" spans="1:3" s="265" customFormat="1" ht="9.5" x14ac:dyDescent="0.2">
      <c r="A589" s="236"/>
      <c r="B589" s="239"/>
      <c r="C589" s="239"/>
    </row>
    <row r="590" spans="1:3" s="265" customFormat="1" ht="9.5" x14ac:dyDescent="0.2">
      <c r="A590" s="236"/>
      <c r="B590" s="239"/>
      <c r="C590" s="239"/>
    </row>
    <row r="591" spans="1:3" s="265" customFormat="1" ht="9.5" x14ac:dyDescent="0.2">
      <c r="A591" s="236"/>
      <c r="B591" s="239"/>
      <c r="C591" s="239"/>
    </row>
    <row r="592" spans="1:3" s="265" customFormat="1" ht="9.5" x14ac:dyDescent="0.2">
      <c r="A592" s="236"/>
      <c r="B592" s="239"/>
      <c r="C592" s="239"/>
    </row>
    <row r="593" spans="1:3" s="265" customFormat="1" ht="9.5" x14ac:dyDescent="0.2">
      <c r="A593" s="236"/>
      <c r="B593" s="239"/>
      <c r="C593" s="239"/>
    </row>
    <row r="594" spans="1:3" s="265" customFormat="1" ht="9.5" x14ac:dyDescent="0.2">
      <c r="A594" s="236"/>
      <c r="B594" s="239"/>
      <c r="C594" s="239"/>
    </row>
    <row r="595" spans="1:3" s="265" customFormat="1" ht="9.5" x14ac:dyDescent="0.2">
      <c r="A595" s="236"/>
      <c r="B595" s="239"/>
      <c r="C595" s="239"/>
    </row>
    <row r="596" spans="1:3" s="265" customFormat="1" ht="9.5" x14ac:dyDescent="0.2">
      <c r="A596" s="236"/>
      <c r="B596" s="239"/>
      <c r="C596" s="239"/>
    </row>
    <row r="597" spans="1:3" s="265" customFormat="1" ht="9.5" x14ac:dyDescent="0.2">
      <c r="A597" s="236"/>
      <c r="B597" s="239"/>
      <c r="C597" s="239"/>
    </row>
    <row r="598" spans="1:3" s="265" customFormat="1" ht="9.5" x14ac:dyDescent="0.2">
      <c r="A598" s="236"/>
      <c r="B598" s="239"/>
      <c r="C598" s="239"/>
    </row>
    <row r="599" spans="1:3" s="265" customFormat="1" ht="9.5" x14ac:dyDescent="0.2">
      <c r="A599" s="236"/>
      <c r="B599" s="239"/>
      <c r="C599" s="239"/>
    </row>
    <row r="600" spans="1:3" s="265" customFormat="1" ht="9.5" x14ac:dyDescent="0.2">
      <c r="A600" s="236"/>
      <c r="B600" s="239"/>
      <c r="C600" s="239"/>
    </row>
    <row r="601" spans="1:3" s="265" customFormat="1" ht="9.5" x14ac:dyDescent="0.2">
      <c r="A601" s="236"/>
      <c r="B601" s="239"/>
      <c r="C601" s="239"/>
    </row>
    <row r="602" spans="1:3" s="265" customFormat="1" ht="9.5" x14ac:dyDescent="0.2">
      <c r="A602" s="236"/>
      <c r="B602" s="239"/>
      <c r="C602" s="239"/>
    </row>
    <row r="603" spans="1:3" s="265" customFormat="1" ht="9.5" x14ac:dyDescent="0.2">
      <c r="A603" s="236"/>
      <c r="B603" s="239"/>
      <c r="C603" s="239"/>
    </row>
    <row r="604" spans="1:3" s="265" customFormat="1" ht="9.5" x14ac:dyDescent="0.2">
      <c r="A604" s="236"/>
      <c r="B604" s="239"/>
      <c r="C604" s="239"/>
    </row>
    <row r="605" spans="1:3" s="265" customFormat="1" ht="9.5" x14ac:dyDescent="0.2">
      <c r="A605" s="236"/>
      <c r="B605" s="239"/>
      <c r="C605" s="239"/>
    </row>
    <row r="606" spans="1:3" s="265" customFormat="1" ht="9.5" x14ac:dyDescent="0.2">
      <c r="A606" s="236"/>
      <c r="B606" s="239"/>
      <c r="C606" s="239"/>
    </row>
    <row r="607" spans="1:3" s="265" customFormat="1" ht="9.5" x14ac:dyDescent="0.2">
      <c r="A607" s="236"/>
      <c r="B607" s="239"/>
      <c r="C607" s="239"/>
    </row>
    <row r="608" spans="1:3" s="265" customFormat="1" ht="9.5" x14ac:dyDescent="0.2">
      <c r="A608" s="236"/>
      <c r="B608" s="239"/>
      <c r="C608" s="239"/>
    </row>
    <row r="609" spans="1:3" s="265" customFormat="1" ht="9.5" x14ac:dyDescent="0.2">
      <c r="A609" s="236"/>
      <c r="B609" s="239"/>
      <c r="C609" s="239"/>
    </row>
    <row r="610" spans="1:3" s="265" customFormat="1" ht="9.5" x14ac:dyDescent="0.2">
      <c r="A610" s="236"/>
      <c r="B610" s="239"/>
      <c r="C610" s="239"/>
    </row>
    <row r="611" spans="1:3" s="265" customFormat="1" ht="9.5" x14ac:dyDescent="0.2">
      <c r="A611" s="236"/>
      <c r="B611" s="239"/>
      <c r="C611" s="239"/>
    </row>
    <row r="612" spans="1:3" s="265" customFormat="1" ht="9.5" x14ac:dyDescent="0.2">
      <c r="A612" s="236"/>
      <c r="B612" s="239"/>
      <c r="C612" s="239"/>
    </row>
    <row r="613" spans="1:3" s="265" customFormat="1" ht="9.5" x14ac:dyDescent="0.2">
      <c r="A613" s="236"/>
      <c r="B613" s="239"/>
      <c r="C613" s="239"/>
    </row>
    <row r="614" spans="1:3" s="265" customFormat="1" ht="9.5" x14ac:dyDescent="0.2">
      <c r="A614" s="236"/>
      <c r="B614" s="239"/>
      <c r="C614" s="239"/>
    </row>
    <row r="615" spans="1:3" s="265" customFormat="1" ht="9.5" x14ac:dyDescent="0.2">
      <c r="A615" s="236"/>
      <c r="B615" s="239"/>
      <c r="C615" s="239"/>
    </row>
    <row r="616" spans="1:3" s="265" customFormat="1" ht="9.5" x14ac:dyDescent="0.2">
      <c r="A616" s="236"/>
      <c r="B616" s="239"/>
      <c r="C616" s="239"/>
    </row>
    <row r="617" spans="1:3" s="265" customFormat="1" ht="9.5" x14ac:dyDescent="0.2">
      <c r="A617" s="236"/>
      <c r="B617" s="239"/>
      <c r="C617" s="239"/>
    </row>
    <row r="618" spans="1:3" s="265" customFormat="1" ht="9.5" x14ac:dyDescent="0.2">
      <c r="A618" s="236"/>
      <c r="B618" s="239"/>
      <c r="C618" s="239"/>
    </row>
    <row r="619" spans="1:3" s="265" customFormat="1" ht="9.5" x14ac:dyDescent="0.2">
      <c r="A619" s="236"/>
      <c r="B619" s="239"/>
      <c r="C619" s="239"/>
    </row>
    <row r="620" spans="1:3" s="265" customFormat="1" ht="9.5" x14ac:dyDescent="0.2">
      <c r="A620" s="236"/>
      <c r="B620" s="239"/>
      <c r="C620" s="239"/>
    </row>
    <row r="621" spans="1:3" s="265" customFormat="1" ht="9.5" x14ac:dyDescent="0.2">
      <c r="A621" s="236"/>
      <c r="B621" s="239"/>
      <c r="C621" s="239"/>
    </row>
    <row r="622" spans="1:3" s="265" customFormat="1" ht="9.5" x14ac:dyDescent="0.2">
      <c r="A622" s="236"/>
      <c r="B622" s="239"/>
      <c r="C622" s="239"/>
    </row>
    <row r="623" spans="1:3" s="265" customFormat="1" ht="9.5" x14ac:dyDescent="0.2">
      <c r="A623" s="236"/>
      <c r="B623" s="239"/>
      <c r="C623" s="239"/>
    </row>
    <row r="624" spans="1:3" s="265" customFormat="1" ht="9.5" x14ac:dyDescent="0.2">
      <c r="A624" s="236"/>
      <c r="B624" s="239"/>
      <c r="C624" s="239"/>
    </row>
    <row r="625" spans="1:3" s="265" customFormat="1" ht="9.5" x14ac:dyDescent="0.2">
      <c r="A625" s="236"/>
      <c r="B625" s="239"/>
      <c r="C625" s="239"/>
    </row>
    <row r="626" spans="1:3" s="265" customFormat="1" ht="9.5" x14ac:dyDescent="0.2">
      <c r="A626" s="236"/>
      <c r="B626" s="239"/>
      <c r="C626" s="239"/>
    </row>
    <row r="627" spans="1:3" s="265" customFormat="1" ht="9.5" x14ac:dyDescent="0.2">
      <c r="A627" s="236"/>
      <c r="B627" s="239"/>
      <c r="C627" s="239"/>
    </row>
    <row r="628" spans="1:3" s="265" customFormat="1" ht="9.5" x14ac:dyDescent="0.2">
      <c r="A628" s="247"/>
      <c r="B628" s="239"/>
      <c r="C628" s="239"/>
    </row>
    <row r="629" spans="1:3" s="265" customFormat="1" ht="9.5" x14ac:dyDescent="0.2">
      <c r="A629" s="247"/>
      <c r="B629" s="239"/>
      <c r="C629" s="239"/>
    </row>
    <row r="630" spans="1:3" s="265" customFormat="1" ht="9.5" x14ac:dyDescent="0.2">
      <c r="A630" s="247"/>
      <c r="B630" s="239"/>
      <c r="C630" s="239"/>
    </row>
    <row r="631" spans="1:3" s="265" customFormat="1" ht="9.5" x14ac:dyDescent="0.2">
      <c r="A631" s="247"/>
      <c r="B631" s="239"/>
      <c r="C631" s="239"/>
    </row>
    <row r="632" spans="1:3" s="265" customFormat="1" ht="9.5" x14ac:dyDescent="0.2">
      <c r="A632" s="236"/>
      <c r="B632" s="239"/>
      <c r="C632" s="239"/>
    </row>
    <row r="633" spans="1:3" s="265" customFormat="1" ht="9.5" x14ac:dyDescent="0.2">
      <c r="A633" s="236"/>
      <c r="B633" s="239"/>
      <c r="C633" s="239"/>
    </row>
    <row r="634" spans="1:3" s="265" customFormat="1" ht="9.5" x14ac:dyDescent="0.2">
      <c r="A634" s="236"/>
      <c r="B634" s="239"/>
      <c r="C634" s="239"/>
    </row>
    <row r="635" spans="1:3" s="265" customFormat="1" ht="9.5" x14ac:dyDescent="0.2">
      <c r="A635" s="236"/>
      <c r="B635" s="239"/>
      <c r="C635" s="239"/>
    </row>
    <row r="636" spans="1:3" s="265" customFormat="1" ht="9.5" x14ac:dyDescent="0.2">
      <c r="A636" s="236"/>
      <c r="B636" s="239"/>
      <c r="C636" s="239"/>
    </row>
    <row r="637" spans="1:3" s="265" customFormat="1" ht="9.5" x14ac:dyDescent="0.2">
      <c r="A637" s="236"/>
      <c r="B637" s="239"/>
      <c r="C637" s="239"/>
    </row>
    <row r="638" spans="1:3" s="265" customFormat="1" ht="9.5" x14ac:dyDescent="0.2">
      <c r="A638" s="247"/>
      <c r="B638" s="239"/>
      <c r="C638" s="239"/>
    </row>
    <row r="639" spans="1:3" s="265" customFormat="1" ht="9.5" x14ac:dyDescent="0.2">
      <c r="A639" s="236"/>
      <c r="B639" s="239"/>
      <c r="C639" s="239"/>
    </row>
    <row r="640" spans="1:3" s="265" customFormat="1" ht="9.5" x14ac:dyDescent="0.2">
      <c r="A640" s="236"/>
      <c r="B640" s="239"/>
      <c r="C640" s="239"/>
    </row>
    <row r="641" spans="1:3" s="265" customFormat="1" ht="9.5" x14ac:dyDescent="0.2">
      <c r="A641" s="236"/>
      <c r="B641" s="239"/>
      <c r="C641" s="239"/>
    </row>
    <row r="642" spans="1:3" s="265" customFormat="1" ht="9.5" x14ac:dyDescent="0.2">
      <c r="A642" s="236"/>
      <c r="B642" s="239"/>
      <c r="C642" s="239"/>
    </row>
    <row r="643" spans="1:3" s="265" customFormat="1" ht="9.5" x14ac:dyDescent="0.2">
      <c r="A643" s="236"/>
      <c r="B643" s="239"/>
      <c r="C643" s="239"/>
    </row>
    <row r="644" spans="1:3" s="265" customFormat="1" ht="9.5" x14ac:dyDescent="0.2">
      <c r="A644" s="236"/>
      <c r="B644" s="239"/>
      <c r="C644" s="239"/>
    </row>
    <row r="645" spans="1:3" s="265" customFormat="1" ht="9.5" x14ac:dyDescent="0.2">
      <c r="A645" s="236"/>
      <c r="B645" s="239"/>
      <c r="C645" s="239"/>
    </row>
    <row r="646" spans="1:3" s="265" customFormat="1" ht="9.5" x14ac:dyDescent="0.2">
      <c r="A646" s="236"/>
      <c r="B646" s="239"/>
      <c r="C646" s="239"/>
    </row>
    <row r="647" spans="1:3" s="265" customFormat="1" ht="9.5" x14ac:dyDescent="0.2">
      <c r="A647" s="236"/>
      <c r="B647" s="239"/>
      <c r="C647" s="239"/>
    </row>
    <row r="648" spans="1:3" s="265" customFormat="1" ht="9.5" x14ac:dyDescent="0.2">
      <c r="A648" s="236"/>
      <c r="B648" s="239"/>
      <c r="C648" s="239"/>
    </row>
    <row r="649" spans="1:3" s="265" customFormat="1" ht="9.5" x14ac:dyDescent="0.2">
      <c r="A649" s="236"/>
      <c r="B649" s="239"/>
      <c r="C649" s="239"/>
    </row>
    <row r="650" spans="1:3" s="265" customFormat="1" ht="9.5" x14ac:dyDescent="0.2">
      <c r="A650" s="236"/>
      <c r="B650" s="239"/>
      <c r="C650" s="239"/>
    </row>
    <row r="651" spans="1:3" s="265" customFormat="1" ht="9.5" x14ac:dyDescent="0.2">
      <c r="A651" s="236"/>
      <c r="B651" s="239"/>
      <c r="C651" s="239"/>
    </row>
    <row r="652" spans="1:3" s="265" customFormat="1" ht="9.5" x14ac:dyDescent="0.2">
      <c r="A652" s="236"/>
      <c r="B652" s="239"/>
      <c r="C652" s="239"/>
    </row>
    <row r="653" spans="1:3" s="265" customFormat="1" ht="9.5" x14ac:dyDescent="0.2">
      <c r="A653" s="236"/>
      <c r="B653" s="239"/>
      <c r="C653" s="239"/>
    </row>
    <row r="654" spans="1:3" s="265" customFormat="1" ht="9.5" x14ac:dyDescent="0.2">
      <c r="A654" s="236"/>
      <c r="B654" s="239"/>
      <c r="C654" s="239"/>
    </row>
    <row r="655" spans="1:3" s="265" customFormat="1" ht="9.5" x14ac:dyDescent="0.2">
      <c r="A655" s="236"/>
      <c r="B655" s="239"/>
      <c r="C655" s="239"/>
    </row>
    <row r="656" spans="1:3" s="265" customFormat="1" ht="9.5" x14ac:dyDescent="0.2">
      <c r="A656" s="236"/>
      <c r="B656" s="239"/>
      <c r="C656" s="239"/>
    </row>
    <row r="657" spans="1:3" s="265" customFormat="1" ht="9.5" x14ac:dyDescent="0.2">
      <c r="A657" s="236"/>
      <c r="B657" s="239"/>
      <c r="C657" s="239"/>
    </row>
    <row r="658" spans="1:3" s="265" customFormat="1" ht="9.5" x14ac:dyDescent="0.2">
      <c r="A658" s="236"/>
      <c r="B658" s="239"/>
      <c r="C658" s="239"/>
    </row>
    <row r="659" spans="1:3" s="265" customFormat="1" ht="9.5" x14ac:dyDescent="0.2">
      <c r="A659" s="236"/>
      <c r="B659" s="239"/>
      <c r="C659" s="239"/>
    </row>
    <row r="660" spans="1:3" s="265" customFormat="1" ht="9.5" x14ac:dyDescent="0.2">
      <c r="A660" s="236"/>
      <c r="B660" s="239"/>
      <c r="C660" s="239"/>
    </row>
    <row r="661" spans="1:3" s="265" customFormat="1" ht="9.5" x14ac:dyDescent="0.2">
      <c r="A661" s="236"/>
      <c r="B661" s="239"/>
      <c r="C661" s="239"/>
    </row>
    <row r="662" spans="1:3" s="265" customFormat="1" ht="9.5" x14ac:dyDescent="0.2">
      <c r="A662" s="236"/>
      <c r="B662" s="239"/>
      <c r="C662" s="239"/>
    </row>
    <row r="663" spans="1:3" s="265" customFormat="1" ht="9.5" x14ac:dyDescent="0.2">
      <c r="A663" s="236"/>
      <c r="B663" s="239"/>
      <c r="C663" s="239"/>
    </row>
    <row r="664" spans="1:3" s="265" customFormat="1" ht="9.5" x14ac:dyDescent="0.2">
      <c r="A664" s="236"/>
      <c r="B664" s="239"/>
      <c r="C664" s="239"/>
    </row>
    <row r="665" spans="1:3" s="265" customFormat="1" ht="9.5" x14ac:dyDescent="0.2">
      <c r="A665" s="236"/>
      <c r="B665" s="239"/>
      <c r="C665" s="239"/>
    </row>
    <row r="666" spans="1:3" s="265" customFormat="1" ht="9.5" x14ac:dyDescent="0.2">
      <c r="A666" s="236"/>
      <c r="B666" s="239"/>
      <c r="C666" s="239"/>
    </row>
    <row r="667" spans="1:3" s="265" customFormat="1" ht="9.5" x14ac:dyDescent="0.2">
      <c r="A667" s="236"/>
      <c r="B667" s="239"/>
      <c r="C667" s="239"/>
    </row>
    <row r="668" spans="1:3" s="265" customFormat="1" ht="9.5" x14ac:dyDescent="0.2">
      <c r="A668" s="236"/>
      <c r="B668" s="239"/>
      <c r="C668" s="239"/>
    </row>
    <row r="669" spans="1:3" s="265" customFormat="1" ht="9.5" x14ac:dyDescent="0.2">
      <c r="A669" s="236"/>
      <c r="B669" s="239"/>
      <c r="C669" s="239"/>
    </row>
    <row r="670" spans="1:3" s="265" customFormat="1" ht="9.5" x14ac:dyDescent="0.2">
      <c r="A670" s="236"/>
      <c r="B670" s="239"/>
      <c r="C670" s="239"/>
    </row>
    <row r="671" spans="1:3" s="265" customFormat="1" ht="9.5" x14ac:dyDescent="0.2">
      <c r="A671" s="236"/>
      <c r="B671" s="239"/>
      <c r="C671" s="239"/>
    </row>
    <row r="672" spans="1:3" s="265" customFormat="1" ht="9.5" x14ac:dyDescent="0.2">
      <c r="A672" s="236"/>
      <c r="B672" s="239"/>
      <c r="C672" s="239"/>
    </row>
    <row r="673" spans="1:3" s="265" customFormat="1" ht="9.5" x14ac:dyDescent="0.2">
      <c r="A673" s="236"/>
      <c r="B673" s="239"/>
      <c r="C673" s="239"/>
    </row>
    <row r="674" spans="1:3" s="265" customFormat="1" ht="9.5" x14ac:dyDescent="0.2">
      <c r="A674" s="236"/>
      <c r="B674" s="239"/>
      <c r="C674" s="239"/>
    </row>
    <row r="675" spans="1:3" s="265" customFormat="1" ht="9.5" x14ac:dyDescent="0.2">
      <c r="A675" s="236"/>
      <c r="B675" s="239"/>
      <c r="C675" s="239"/>
    </row>
    <row r="676" spans="1:3" s="265" customFormat="1" ht="9.5" x14ac:dyDescent="0.2">
      <c r="A676" s="236"/>
      <c r="B676" s="239"/>
      <c r="C676" s="239"/>
    </row>
    <row r="677" spans="1:3" s="265" customFormat="1" ht="9.5" x14ac:dyDescent="0.2">
      <c r="A677" s="236"/>
      <c r="B677" s="239"/>
      <c r="C677" s="239"/>
    </row>
    <row r="678" spans="1:3" s="265" customFormat="1" ht="9.5" x14ac:dyDescent="0.2">
      <c r="A678" s="236"/>
      <c r="B678" s="239"/>
      <c r="C678" s="239"/>
    </row>
    <row r="679" spans="1:3" s="265" customFormat="1" ht="9.5" x14ac:dyDescent="0.2">
      <c r="A679" s="236"/>
      <c r="B679" s="239"/>
      <c r="C679" s="239"/>
    </row>
    <row r="680" spans="1:3" s="265" customFormat="1" ht="9.5" x14ac:dyDescent="0.2">
      <c r="A680" s="236"/>
      <c r="B680" s="239"/>
      <c r="C680" s="239"/>
    </row>
    <row r="681" spans="1:3" s="265" customFormat="1" ht="9.5" x14ac:dyDescent="0.2">
      <c r="A681" s="236"/>
      <c r="B681" s="239"/>
      <c r="C681" s="239"/>
    </row>
    <row r="682" spans="1:3" s="265" customFormat="1" ht="9.5" x14ac:dyDescent="0.2">
      <c r="A682" s="236"/>
      <c r="B682" s="239"/>
      <c r="C682" s="239"/>
    </row>
    <row r="683" spans="1:3" s="265" customFormat="1" ht="9.5" x14ac:dyDescent="0.2">
      <c r="A683" s="236"/>
      <c r="B683" s="239"/>
      <c r="C683" s="239"/>
    </row>
    <row r="684" spans="1:3" s="265" customFormat="1" ht="9.5" x14ac:dyDescent="0.2">
      <c r="A684" s="236"/>
      <c r="B684" s="239"/>
      <c r="C684" s="239"/>
    </row>
    <row r="685" spans="1:3" s="265" customFormat="1" ht="9.5" x14ac:dyDescent="0.2">
      <c r="A685" s="236"/>
      <c r="B685" s="239"/>
      <c r="C685" s="239"/>
    </row>
    <row r="686" spans="1:3" s="265" customFormat="1" ht="9.5" x14ac:dyDescent="0.2">
      <c r="A686" s="236"/>
      <c r="B686" s="239"/>
      <c r="C686" s="239"/>
    </row>
    <row r="687" spans="1:3" s="265" customFormat="1" ht="9.5" x14ac:dyDescent="0.2">
      <c r="A687" s="236"/>
      <c r="B687" s="239"/>
      <c r="C687" s="239"/>
    </row>
    <row r="688" spans="1:3" s="265" customFormat="1" ht="9.5" x14ac:dyDescent="0.2">
      <c r="A688" s="236"/>
      <c r="B688" s="239"/>
      <c r="C688" s="239"/>
    </row>
    <row r="689" spans="1:3" s="265" customFormat="1" ht="9.5" x14ac:dyDescent="0.2">
      <c r="A689" s="236"/>
      <c r="B689" s="239"/>
      <c r="C689" s="239"/>
    </row>
    <row r="690" spans="1:3" s="265" customFormat="1" ht="9.5" x14ac:dyDescent="0.2">
      <c r="A690" s="236"/>
      <c r="B690" s="239"/>
      <c r="C690" s="239"/>
    </row>
    <row r="691" spans="1:3" s="265" customFormat="1" ht="9.5" x14ac:dyDescent="0.2">
      <c r="A691" s="236"/>
      <c r="B691" s="239"/>
      <c r="C691" s="239"/>
    </row>
    <row r="692" spans="1:3" s="265" customFormat="1" ht="9.5" x14ac:dyDescent="0.2">
      <c r="A692" s="236"/>
      <c r="B692" s="239"/>
      <c r="C692" s="239"/>
    </row>
    <row r="693" spans="1:3" s="265" customFormat="1" ht="9.5" x14ac:dyDescent="0.2">
      <c r="A693" s="236"/>
      <c r="B693" s="239"/>
      <c r="C693" s="239"/>
    </row>
    <row r="694" spans="1:3" s="265" customFormat="1" ht="9.5" x14ac:dyDescent="0.2">
      <c r="A694" s="236"/>
      <c r="B694" s="239"/>
      <c r="C694" s="239"/>
    </row>
    <row r="695" spans="1:3" s="265" customFormat="1" ht="9.5" x14ac:dyDescent="0.2">
      <c r="A695" s="236"/>
      <c r="B695" s="239"/>
      <c r="C695" s="239"/>
    </row>
    <row r="696" spans="1:3" s="265" customFormat="1" ht="9.5" x14ac:dyDescent="0.2">
      <c r="A696" s="236"/>
      <c r="B696" s="239"/>
      <c r="C696" s="239"/>
    </row>
    <row r="697" spans="1:3" s="265" customFormat="1" ht="9.5" x14ac:dyDescent="0.2">
      <c r="A697" s="236"/>
      <c r="B697" s="239"/>
      <c r="C697" s="239"/>
    </row>
    <row r="698" spans="1:3" s="265" customFormat="1" ht="9.5" x14ac:dyDescent="0.2">
      <c r="A698" s="236"/>
      <c r="B698" s="239"/>
      <c r="C698" s="239"/>
    </row>
    <row r="699" spans="1:3" s="265" customFormat="1" ht="9.5" x14ac:dyDescent="0.2">
      <c r="A699" s="236"/>
      <c r="B699" s="239"/>
      <c r="C699" s="239"/>
    </row>
    <row r="700" spans="1:3" s="265" customFormat="1" ht="9.5" x14ac:dyDescent="0.2">
      <c r="A700" s="236"/>
      <c r="B700" s="239"/>
      <c r="C700" s="239"/>
    </row>
    <row r="701" spans="1:3" s="265" customFormat="1" ht="9.5" x14ac:dyDescent="0.2">
      <c r="A701" s="236"/>
      <c r="B701" s="239"/>
      <c r="C701" s="239"/>
    </row>
    <row r="702" spans="1:3" s="265" customFormat="1" ht="9.5" x14ac:dyDescent="0.2">
      <c r="A702" s="236"/>
      <c r="B702" s="239"/>
      <c r="C702" s="239"/>
    </row>
    <row r="703" spans="1:3" s="265" customFormat="1" ht="9.5" x14ac:dyDescent="0.2">
      <c r="A703" s="236"/>
      <c r="B703" s="239"/>
      <c r="C703" s="239"/>
    </row>
    <row r="704" spans="1:3" s="265" customFormat="1" ht="9.5" x14ac:dyDescent="0.2">
      <c r="A704" s="236"/>
      <c r="B704" s="239"/>
      <c r="C704" s="239"/>
    </row>
    <row r="705" spans="1:3" s="265" customFormat="1" ht="9.5" x14ac:dyDescent="0.2">
      <c r="A705" s="236"/>
      <c r="B705" s="239"/>
      <c r="C705" s="239"/>
    </row>
    <row r="706" spans="1:3" s="265" customFormat="1" ht="9.5" x14ac:dyDescent="0.2">
      <c r="A706" s="236"/>
      <c r="B706" s="239"/>
      <c r="C706" s="239"/>
    </row>
    <row r="707" spans="1:3" s="265" customFormat="1" ht="9.5" x14ac:dyDescent="0.2">
      <c r="A707" s="236"/>
      <c r="B707" s="239"/>
      <c r="C707" s="239"/>
    </row>
    <row r="708" spans="1:3" s="265" customFormat="1" ht="9.5" x14ac:dyDescent="0.2">
      <c r="A708" s="236"/>
      <c r="B708" s="239"/>
      <c r="C708" s="239"/>
    </row>
    <row r="709" spans="1:3" s="265" customFormat="1" ht="9.5" x14ac:dyDescent="0.2">
      <c r="A709" s="236"/>
      <c r="B709" s="239"/>
      <c r="C709" s="239"/>
    </row>
    <row r="710" spans="1:3" s="265" customFormat="1" ht="9.5" x14ac:dyDescent="0.2">
      <c r="A710" s="236"/>
      <c r="B710" s="239"/>
      <c r="C710" s="239"/>
    </row>
    <row r="711" spans="1:3" s="265" customFormat="1" ht="9.5" x14ac:dyDescent="0.2">
      <c r="A711" s="236"/>
      <c r="B711" s="239"/>
      <c r="C711" s="239"/>
    </row>
    <row r="712" spans="1:3" s="265" customFormat="1" ht="9.5" x14ac:dyDescent="0.2">
      <c r="A712" s="236"/>
      <c r="B712" s="239"/>
      <c r="C712" s="239"/>
    </row>
    <row r="713" spans="1:3" s="265" customFormat="1" ht="9.5" x14ac:dyDescent="0.2">
      <c r="A713" s="236"/>
      <c r="B713" s="239"/>
      <c r="C713" s="239"/>
    </row>
    <row r="714" spans="1:3" s="265" customFormat="1" ht="9.5" x14ac:dyDescent="0.2">
      <c r="A714" s="236"/>
      <c r="B714" s="239"/>
      <c r="C714" s="239"/>
    </row>
    <row r="715" spans="1:3" s="265" customFormat="1" ht="9.5" x14ac:dyDescent="0.2">
      <c r="A715" s="236"/>
      <c r="B715" s="239"/>
      <c r="C715" s="239"/>
    </row>
    <row r="716" spans="1:3" s="265" customFormat="1" ht="9.5" x14ac:dyDescent="0.2">
      <c r="A716" s="236"/>
      <c r="B716" s="239"/>
      <c r="C716" s="239"/>
    </row>
    <row r="717" spans="1:3" s="265" customFormat="1" ht="9.5" x14ac:dyDescent="0.2">
      <c r="A717" s="236"/>
      <c r="B717" s="239"/>
      <c r="C717" s="239"/>
    </row>
    <row r="718" spans="1:3" s="265" customFormat="1" ht="9.5" x14ac:dyDescent="0.2">
      <c r="A718" s="236"/>
      <c r="B718" s="239"/>
      <c r="C718" s="239"/>
    </row>
    <row r="719" spans="1:3" s="265" customFormat="1" ht="9.5" x14ac:dyDescent="0.2">
      <c r="A719" s="236"/>
      <c r="B719" s="239"/>
      <c r="C719" s="239"/>
    </row>
    <row r="720" spans="1:3" s="265" customFormat="1" ht="9.5" x14ac:dyDescent="0.2">
      <c r="A720" s="236"/>
      <c r="B720" s="239"/>
      <c r="C720" s="239"/>
    </row>
    <row r="721" spans="1:3" s="265" customFormat="1" ht="9.5" x14ac:dyDescent="0.2">
      <c r="A721" s="236"/>
      <c r="B721" s="239"/>
      <c r="C721" s="239"/>
    </row>
    <row r="722" spans="1:3" s="265" customFormat="1" ht="9.5" x14ac:dyDescent="0.2">
      <c r="A722" s="236"/>
      <c r="B722" s="239"/>
      <c r="C722" s="239"/>
    </row>
    <row r="723" spans="1:3" s="265" customFormat="1" ht="9.5" x14ac:dyDescent="0.2">
      <c r="A723" s="236"/>
      <c r="B723" s="239"/>
      <c r="C723" s="239"/>
    </row>
    <row r="724" spans="1:3" s="265" customFormat="1" ht="9.5" x14ac:dyDescent="0.2">
      <c r="A724" s="236"/>
      <c r="B724" s="239"/>
      <c r="C724" s="239"/>
    </row>
    <row r="725" spans="1:3" s="265" customFormat="1" ht="9.5" x14ac:dyDescent="0.2">
      <c r="A725" s="236"/>
      <c r="B725" s="239"/>
      <c r="C725" s="239"/>
    </row>
    <row r="726" spans="1:3" s="265" customFormat="1" ht="9.5" x14ac:dyDescent="0.2">
      <c r="A726" s="236"/>
      <c r="B726" s="239"/>
      <c r="C726" s="239"/>
    </row>
    <row r="727" spans="1:3" s="265" customFormat="1" ht="9.5" x14ac:dyDescent="0.2">
      <c r="A727" s="236"/>
      <c r="B727" s="239"/>
      <c r="C727" s="239"/>
    </row>
    <row r="728" spans="1:3" s="265" customFormat="1" ht="9.5" x14ac:dyDescent="0.2">
      <c r="A728" s="236"/>
      <c r="B728" s="239"/>
      <c r="C728" s="239"/>
    </row>
    <row r="729" spans="1:3" s="265" customFormat="1" ht="9.5" x14ac:dyDescent="0.2">
      <c r="A729" s="236"/>
      <c r="B729" s="239"/>
      <c r="C729" s="239"/>
    </row>
    <row r="730" spans="1:3" s="265" customFormat="1" ht="9.5" x14ac:dyDescent="0.2">
      <c r="A730" s="236"/>
      <c r="B730" s="239"/>
      <c r="C730" s="239"/>
    </row>
    <row r="731" spans="1:3" s="265" customFormat="1" ht="9.5" x14ac:dyDescent="0.2">
      <c r="A731" s="236"/>
      <c r="B731" s="239"/>
      <c r="C731" s="239"/>
    </row>
    <row r="732" spans="1:3" s="265" customFormat="1" ht="9.5" x14ac:dyDescent="0.2">
      <c r="A732" s="236"/>
      <c r="B732" s="239"/>
      <c r="C732" s="239"/>
    </row>
    <row r="733" spans="1:3" s="265" customFormat="1" ht="9.5" x14ac:dyDescent="0.2">
      <c r="A733" s="236"/>
      <c r="B733" s="239"/>
      <c r="C733" s="239"/>
    </row>
    <row r="734" spans="1:3" s="265" customFormat="1" ht="9.5" x14ac:dyDescent="0.2">
      <c r="A734" s="236"/>
      <c r="B734" s="239"/>
      <c r="C734" s="239"/>
    </row>
    <row r="735" spans="1:3" s="265" customFormat="1" ht="9.5" x14ac:dyDescent="0.2">
      <c r="A735" s="236"/>
      <c r="B735" s="239"/>
      <c r="C735" s="239"/>
    </row>
    <row r="736" spans="1:3" s="265" customFormat="1" ht="9.5" x14ac:dyDescent="0.2">
      <c r="A736" s="236"/>
      <c r="B736" s="239"/>
      <c r="C736" s="239"/>
    </row>
    <row r="737" spans="1:3" s="265" customFormat="1" ht="9.5" x14ac:dyDescent="0.2">
      <c r="A737" s="236"/>
      <c r="B737" s="239"/>
      <c r="C737" s="239"/>
    </row>
    <row r="738" spans="1:3" s="265" customFormat="1" ht="9.5" x14ac:dyDescent="0.2">
      <c r="A738" s="236"/>
      <c r="B738" s="239"/>
      <c r="C738" s="239"/>
    </row>
    <row r="739" spans="1:3" s="265" customFormat="1" ht="9.5" x14ac:dyDescent="0.2">
      <c r="A739" s="236"/>
      <c r="B739" s="239"/>
      <c r="C739" s="239"/>
    </row>
    <row r="740" spans="1:3" s="265" customFormat="1" ht="9.5" x14ac:dyDescent="0.2">
      <c r="A740" s="236"/>
      <c r="B740" s="239"/>
      <c r="C740" s="239"/>
    </row>
    <row r="741" spans="1:3" s="265" customFormat="1" ht="9.5" x14ac:dyDescent="0.2">
      <c r="A741" s="236"/>
      <c r="B741" s="239"/>
      <c r="C741" s="239"/>
    </row>
    <row r="742" spans="1:3" s="265" customFormat="1" ht="9.5" x14ac:dyDescent="0.2">
      <c r="A742" s="236"/>
      <c r="B742" s="239"/>
      <c r="C742" s="239"/>
    </row>
    <row r="743" spans="1:3" s="265" customFormat="1" ht="9.5" x14ac:dyDescent="0.2">
      <c r="A743" s="236"/>
      <c r="B743" s="239"/>
      <c r="C743" s="239"/>
    </row>
    <row r="744" spans="1:3" s="265" customFormat="1" ht="9.5" x14ac:dyDescent="0.2">
      <c r="A744" s="236"/>
      <c r="B744" s="239"/>
      <c r="C744" s="239"/>
    </row>
    <row r="745" spans="1:3" s="265" customFormat="1" ht="9.5" x14ac:dyDescent="0.2">
      <c r="A745" s="236"/>
      <c r="B745" s="239"/>
      <c r="C745" s="239"/>
    </row>
    <row r="746" spans="1:3" s="265" customFormat="1" ht="9.5" x14ac:dyDescent="0.2">
      <c r="A746" s="236"/>
      <c r="B746" s="239"/>
      <c r="C746" s="239"/>
    </row>
    <row r="747" spans="1:3" s="265" customFormat="1" ht="9.5" x14ac:dyDescent="0.2">
      <c r="A747" s="236"/>
      <c r="B747" s="239"/>
      <c r="C747" s="239"/>
    </row>
    <row r="748" spans="1:3" s="265" customFormat="1" ht="9.5" x14ac:dyDescent="0.2">
      <c r="A748" s="247"/>
      <c r="B748" s="239"/>
      <c r="C748" s="239"/>
    </row>
    <row r="749" spans="1:3" s="265" customFormat="1" ht="9.5" x14ac:dyDescent="0.2">
      <c r="A749" s="236"/>
      <c r="B749" s="239"/>
      <c r="C749" s="239"/>
    </row>
    <row r="750" spans="1:3" s="265" customFormat="1" ht="9.5" x14ac:dyDescent="0.2">
      <c r="A750" s="236"/>
      <c r="B750" s="239"/>
      <c r="C750" s="239"/>
    </row>
    <row r="751" spans="1:3" s="265" customFormat="1" ht="9.5" x14ac:dyDescent="0.2">
      <c r="A751" s="236"/>
      <c r="B751" s="239"/>
      <c r="C751" s="239"/>
    </row>
    <row r="752" spans="1:3" s="265" customFormat="1" ht="9.5" x14ac:dyDescent="0.2">
      <c r="A752" s="236"/>
      <c r="B752" s="239"/>
      <c r="C752" s="239"/>
    </row>
    <row r="753" spans="1:3" s="265" customFormat="1" ht="9.5" x14ac:dyDescent="0.2">
      <c r="A753" s="236"/>
      <c r="B753" s="239"/>
      <c r="C753" s="239"/>
    </row>
    <row r="754" spans="1:3" s="265" customFormat="1" ht="9.5" x14ac:dyDescent="0.2">
      <c r="A754" s="236"/>
      <c r="B754" s="239"/>
      <c r="C754" s="239"/>
    </row>
    <row r="755" spans="1:3" s="265" customFormat="1" ht="9.5" x14ac:dyDescent="0.2">
      <c r="A755" s="236"/>
      <c r="B755" s="239"/>
      <c r="C755" s="239"/>
    </row>
    <row r="756" spans="1:3" s="265" customFormat="1" ht="9.5" x14ac:dyDescent="0.2">
      <c r="A756" s="236"/>
      <c r="B756" s="239"/>
      <c r="C756" s="239"/>
    </row>
    <row r="757" spans="1:3" s="265" customFormat="1" ht="9.5" x14ac:dyDescent="0.2">
      <c r="A757" s="236"/>
      <c r="B757" s="239"/>
      <c r="C757" s="239"/>
    </row>
    <row r="758" spans="1:3" s="265" customFormat="1" ht="9.5" x14ac:dyDescent="0.2">
      <c r="A758" s="236"/>
      <c r="B758" s="239"/>
      <c r="C758" s="239"/>
    </row>
    <row r="759" spans="1:3" s="265" customFormat="1" ht="9.5" x14ac:dyDescent="0.2">
      <c r="A759" s="236"/>
      <c r="B759" s="239"/>
      <c r="C759" s="239"/>
    </row>
    <row r="760" spans="1:3" s="265" customFormat="1" ht="9.5" x14ac:dyDescent="0.2">
      <c r="A760" s="236"/>
      <c r="B760" s="239"/>
      <c r="C760" s="239"/>
    </row>
    <row r="761" spans="1:3" s="265" customFormat="1" ht="9.5" x14ac:dyDescent="0.2">
      <c r="A761" s="236"/>
      <c r="B761" s="239"/>
      <c r="C761" s="239"/>
    </row>
    <row r="762" spans="1:3" s="265" customFormat="1" ht="9.5" x14ac:dyDescent="0.2">
      <c r="A762" s="236"/>
      <c r="B762" s="239"/>
      <c r="C762" s="239"/>
    </row>
    <row r="763" spans="1:3" s="265" customFormat="1" ht="9.5" x14ac:dyDescent="0.2">
      <c r="A763" s="236"/>
      <c r="B763" s="239"/>
      <c r="C763" s="239"/>
    </row>
    <row r="764" spans="1:3" s="265" customFormat="1" ht="9.5" x14ac:dyDescent="0.2">
      <c r="A764" s="236"/>
      <c r="B764" s="239"/>
      <c r="C764" s="239"/>
    </row>
    <row r="765" spans="1:3" s="265" customFormat="1" ht="9.5" x14ac:dyDescent="0.2">
      <c r="A765" s="236"/>
      <c r="B765" s="239"/>
      <c r="C765" s="239"/>
    </row>
    <row r="766" spans="1:3" s="265" customFormat="1" ht="9.5" x14ac:dyDescent="0.2">
      <c r="A766" s="236"/>
      <c r="B766" s="239"/>
      <c r="C766" s="239"/>
    </row>
    <row r="767" spans="1:3" s="265" customFormat="1" ht="9.5" x14ac:dyDescent="0.2">
      <c r="A767" s="236"/>
      <c r="B767" s="239"/>
      <c r="C767" s="239"/>
    </row>
    <row r="768" spans="1:3" s="265" customFormat="1" ht="9.5" x14ac:dyDescent="0.2">
      <c r="A768" s="236"/>
      <c r="B768" s="239"/>
      <c r="C768" s="239"/>
    </row>
    <row r="769" spans="1:3" s="265" customFormat="1" ht="9.5" x14ac:dyDescent="0.2">
      <c r="A769" s="236"/>
      <c r="B769" s="239"/>
      <c r="C769" s="239"/>
    </row>
    <row r="770" spans="1:3" s="265" customFormat="1" ht="9.5" x14ac:dyDescent="0.2">
      <c r="A770" s="236"/>
      <c r="B770" s="239"/>
      <c r="C770" s="239"/>
    </row>
    <row r="771" spans="1:3" s="265" customFormat="1" ht="9.5" x14ac:dyDescent="0.2">
      <c r="A771" s="236"/>
      <c r="B771" s="239"/>
      <c r="C771" s="239"/>
    </row>
    <row r="772" spans="1:3" s="265" customFormat="1" ht="9.5" x14ac:dyDescent="0.2">
      <c r="A772" s="236"/>
      <c r="B772" s="239"/>
      <c r="C772" s="239"/>
    </row>
    <row r="773" spans="1:3" s="265" customFormat="1" ht="9.5" x14ac:dyDescent="0.2">
      <c r="A773" s="236"/>
      <c r="B773" s="239"/>
      <c r="C773" s="239"/>
    </row>
    <row r="774" spans="1:3" s="265" customFormat="1" ht="9.5" x14ac:dyDescent="0.2">
      <c r="A774" s="236"/>
      <c r="B774" s="239"/>
      <c r="C774" s="239"/>
    </row>
    <row r="775" spans="1:3" s="265" customFormat="1" ht="9.5" x14ac:dyDescent="0.2">
      <c r="A775" s="236"/>
      <c r="B775" s="239"/>
      <c r="C775" s="239"/>
    </row>
    <row r="776" spans="1:3" s="265" customFormat="1" ht="9.5" x14ac:dyDescent="0.2">
      <c r="A776" s="236"/>
      <c r="B776" s="239"/>
      <c r="C776" s="239"/>
    </row>
    <row r="777" spans="1:3" s="265" customFormat="1" ht="9.5" x14ac:dyDescent="0.2">
      <c r="A777" s="236"/>
      <c r="B777" s="239"/>
      <c r="C777" s="239"/>
    </row>
    <row r="778" spans="1:3" s="265" customFormat="1" ht="9.5" x14ac:dyDescent="0.2">
      <c r="A778" s="236"/>
      <c r="B778" s="239"/>
      <c r="C778" s="239"/>
    </row>
    <row r="779" spans="1:3" s="265" customFormat="1" ht="9.5" x14ac:dyDescent="0.2">
      <c r="A779" s="236"/>
      <c r="B779" s="239"/>
      <c r="C779" s="239"/>
    </row>
    <row r="780" spans="1:3" s="265" customFormat="1" ht="9.5" x14ac:dyDescent="0.2">
      <c r="A780" s="236"/>
      <c r="B780" s="239"/>
      <c r="C780" s="239"/>
    </row>
    <row r="781" spans="1:3" s="265" customFormat="1" ht="9.5" x14ac:dyDescent="0.2">
      <c r="A781" s="236"/>
      <c r="B781" s="239"/>
      <c r="C781" s="239"/>
    </row>
    <row r="782" spans="1:3" s="265" customFormat="1" ht="9.5" x14ac:dyDescent="0.2">
      <c r="A782" s="236"/>
      <c r="B782" s="239"/>
      <c r="C782" s="239"/>
    </row>
    <row r="783" spans="1:3" s="265" customFormat="1" ht="9.5" x14ac:dyDescent="0.2">
      <c r="A783" s="236"/>
      <c r="B783" s="239"/>
      <c r="C783" s="239"/>
    </row>
    <row r="784" spans="1:3" s="265" customFormat="1" ht="9.5" x14ac:dyDescent="0.2">
      <c r="A784" s="236"/>
      <c r="B784" s="239"/>
      <c r="C784" s="239"/>
    </row>
    <row r="785" spans="1:3" s="265" customFormat="1" ht="9.5" x14ac:dyDescent="0.2">
      <c r="A785" s="236"/>
      <c r="B785" s="239"/>
      <c r="C785" s="239"/>
    </row>
    <row r="786" spans="1:3" s="265" customFormat="1" ht="9.5" x14ac:dyDescent="0.2">
      <c r="A786" s="236"/>
      <c r="B786" s="239"/>
      <c r="C786" s="239"/>
    </row>
    <row r="787" spans="1:3" s="265" customFormat="1" ht="9.5" x14ac:dyDescent="0.2">
      <c r="A787" s="236"/>
      <c r="B787" s="239"/>
      <c r="C787" s="239"/>
    </row>
    <row r="788" spans="1:3" s="265" customFormat="1" ht="9.5" x14ac:dyDescent="0.2">
      <c r="A788" s="236"/>
      <c r="B788" s="239"/>
      <c r="C788" s="239"/>
    </row>
    <row r="789" spans="1:3" s="265" customFormat="1" ht="9.5" x14ac:dyDescent="0.2">
      <c r="A789" s="236"/>
      <c r="B789" s="239"/>
      <c r="C789" s="239"/>
    </row>
    <row r="790" spans="1:3" s="265" customFormat="1" ht="9.5" x14ac:dyDescent="0.2">
      <c r="A790" s="236"/>
      <c r="B790" s="239"/>
      <c r="C790" s="239"/>
    </row>
    <row r="791" spans="1:3" s="265" customFormat="1" ht="9.5" x14ac:dyDescent="0.2">
      <c r="A791" s="236"/>
      <c r="B791" s="239"/>
      <c r="C791" s="239"/>
    </row>
    <row r="792" spans="1:3" s="265" customFormat="1" ht="9.5" x14ac:dyDescent="0.2">
      <c r="A792" s="236"/>
      <c r="B792" s="239"/>
      <c r="C792" s="239"/>
    </row>
    <row r="793" spans="1:3" s="265" customFormat="1" ht="9.5" x14ac:dyDescent="0.2">
      <c r="A793" s="236"/>
      <c r="B793" s="239"/>
      <c r="C793" s="239"/>
    </row>
    <row r="794" spans="1:3" s="265" customFormat="1" ht="9.5" x14ac:dyDescent="0.2">
      <c r="A794" s="236"/>
      <c r="B794" s="239"/>
      <c r="C794" s="239"/>
    </row>
    <row r="795" spans="1:3" s="265" customFormat="1" ht="9.5" x14ac:dyDescent="0.2">
      <c r="A795" s="236"/>
      <c r="B795" s="239"/>
      <c r="C795" s="239"/>
    </row>
    <row r="796" spans="1:3" s="265" customFormat="1" ht="9.5" x14ac:dyDescent="0.2">
      <c r="A796" s="236"/>
      <c r="B796" s="239"/>
      <c r="C796" s="239"/>
    </row>
    <row r="797" spans="1:3" s="265" customFormat="1" ht="9.5" x14ac:dyDescent="0.2">
      <c r="A797" s="236"/>
      <c r="B797" s="239"/>
      <c r="C797" s="239"/>
    </row>
    <row r="798" spans="1:3" s="265" customFormat="1" ht="9.5" x14ac:dyDescent="0.2">
      <c r="A798" s="236"/>
      <c r="B798" s="239"/>
      <c r="C798" s="239"/>
    </row>
    <row r="799" spans="1:3" s="265" customFormat="1" ht="9.5" x14ac:dyDescent="0.2">
      <c r="A799" s="236"/>
      <c r="B799" s="239"/>
      <c r="C799" s="239"/>
    </row>
    <row r="800" spans="1:3" s="265" customFormat="1" ht="9.5" x14ac:dyDescent="0.2">
      <c r="A800" s="236"/>
      <c r="B800" s="239"/>
      <c r="C800" s="239"/>
    </row>
    <row r="801" spans="1:3" s="265" customFormat="1" ht="9.5" x14ac:dyDescent="0.2">
      <c r="A801" s="236"/>
      <c r="B801" s="239"/>
      <c r="C801" s="239"/>
    </row>
    <row r="802" spans="1:3" s="265" customFormat="1" ht="9.5" x14ac:dyDescent="0.2">
      <c r="A802" s="236"/>
      <c r="B802" s="239"/>
      <c r="C802" s="239"/>
    </row>
    <row r="803" spans="1:3" s="265" customFormat="1" ht="9.5" x14ac:dyDescent="0.2">
      <c r="A803" s="236"/>
      <c r="B803" s="239"/>
      <c r="C803" s="239"/>
    </row>
    <row r="804" spans="1:3" s="265" customFormat="1" ht="9.5" x14ac:dyDescent="0.2">
      <c r="A804" s="236"/>
      <c r="B804" s="239"/>
      <c r="C804" s="239"/>
    </row>
    <row r="805" spans="1:3" s="265" customFormat="1" ht="9.5" x14ac:dyDescent="0.2">
      <c r="A805" s="236"/>
      <c r="B805" s="239"/>
      <c r="C805" s="239"/>
    </row>
    <row r="806" spans="1:3" s="265" customFormat="1" ht="9.5" x14ac:dyDescent="0.2">
      <c r="A806" s="236"/>
      <c r="B806" s="239"/>
      <c r="C806" s="239"/>
    </row>
    <row r="807" spans="1:3" s="265" customFormat="1" ht="9.5" x14ac:dyDescent="0.2">
      <c r="A807" s="236"/>
      <c r="B807" s="239"/>
      <c r="C807" s="239"/>
    </row>
    <row r="808" spans="1:3" s="265" customFormat="1" ht="9.5" x14ac:dyDescent="0.2">
      <c r="A808" s="236"/>
      <c r="B808" s="239"/>
      <c r="C808" s="239"/>
    </row>
    <row r="809" spans="1:3" s="265" customFormat="1" ht="9.5" x14ac:dyDescent="0.2">
      <c r="A809" s="236"/>
      <c r="B809" s="239"/>
      <c r="C809" s="239"/>
    </row>
    <row r="810" spans="1:3" s="265" customFormat="1" ht="9.5" x14ac:dyDescent="0.2">
      <c r="A810" s="236"/>
      <c r="B810" s="239"/>
      <c r="C810" s="239"/>
    </row>
    <row r="811" spans="1:3" s="265" customFormat="1" ht="9.5" x14ac:dyDescent="0.2">
      <c r="A811" s="236"/>
      <c r="B811" s="239"/>
      <c r="C811" s="239"/>
    </row>
    <row r="812" spans="1:3" s="265" customFormat="1" ht="9.5" x14ac:dyDescent="0.2">
      <c r="A812" s="236"/>
      <c r="B812" s="239"/>
      <c r="C812" s="239"/>
    </row>
    <row r="813" spans="1:3" s="265" customFormat="1" ht="9.5" x14ac:dyDescent="0.2">
      <c r="A813" s="247"/>
      <c r="B813" s="239"/>
      <c r="C813" s="239"/>
    </row>
    <row r="814" spans="1:3" s="265" customFormat="1" ht="9.5" x14ac:dyDescent="0.2">
      <c r="A814" s="236"/>
      <c r="B814" s="239"/>
      <c r="C814" s="239"/>
    </row>
    <row r="815" spans="1:3" s="265" customFormat="1" ht="9.5" x14ac:dyDescent="0.2">
      <c r="A815" s="236"/>
      <c r="B815" s="239"/>
      <c r="C815" s="239"/>
    </row>
    <row r="816" spans="1:3" s="265" customFormat="1" ht="9.5" x14ac:dyDescent="0.2">
      <c r="A816" s="236"/>
      <c r="B816" s="239"/>
      <c r="C816" s="239"/>
    </row>
    <row r="817" spans="1:3" s="265" customFormat="1" ht="9.5" x14ac:dyDescent="0.2">
      <c r="A817" s="236"/>
      <c r="B817" s="239"/>
      <c r="C817" s="239"/>
    </row>
    <row r="818" spans="1:3" s="265" customFormat="1" ht="9.5" x14ac:dyDescent="0.2">
      <c r="A818" s="236"/>
      <c r="B818" s="239"/>
      <c r="C818" s="239"/>
    </row>
    <row r="819" spans="1:3" s="265" customFormat="1" ht="9.5" x14ac:dyDescent="0.2">
      <c r="A819" s="236"/>
      <c r="B819" s="239"/>
      <c r="C819" s="239"/>
    </row>
    <row r="820" spans="1:3" s="265" customFormat="1" ht="9.5" x14ac:dyDescent="0.2">
      <c r="A820" s="236"/>
      <c r="B820" s="239"/>
      <c r="C820" s="239"/>
    </row>
    <row r="821" spans="1:3" s="265" customFormat="1" ht="9.5" x14ac:dyDescent="0.2">
      <c r="A821" s="236"/>
      <c r="B821" s="239"/>
      <c r="C821" s="239"/>
    </row>
    <row r="822" spans="1:3" s="265" customFormat="1" ht="9.5" x14ac:dyDescent="0.2">
      <c r="A822" s="236"/>
      <c r="B822" s="239"/>
      <c r="C822" s="239"/>
    </row>
    <row r="823" spans="1:3" s="265" customFormat="1" ht="9.5" x14ac:dyDescent="0.2">
      <c r="A823" s="236"/>
      <c r="B823" s="239"/>
      <c r="C823" s="239"/>
    </row>
    <row r="824" spans="1:3" s="265" customFormat="1" ht="9.5" x14ac:dyDescent="0.2">
      <c r="A824" s="236"/>
      <c r="B824" s="239"/>
      <c r="C824" s="239"/>
    </row>
    <row r="825" spans="1:3" s="265" customFormat="1" ht="9.5" x14ac:dyDescent="0.2">
      <c r="A825" s="236"/>
      <c r="B825" s="239"/>
      <c r="C825" s="239"/>
    </row>
    <row r="826" spans="1:3" s="265" customFormat="1" ht="9.5" x14ac:dyDescent="0.2">
      <c r="A826" s="236"/>
      <c r="B826" s="239"/>
      <c r="C826" s="239"/>
    </row>
    <row r="827" spans="1:3" s="265" customFormat="1" ht="9.5" x14ac:dyDescent="0.2">
      <c r="A827" s="236"/>
      <c r="B827" s="239"/>
      <c r="C827" s="239"/>
    </row>
    <row r="828" spans="1:3" s="265" customFormat="1" ht="9.5" x14ac:dyDescent="0.2">
      <c r="A828" s="236"/>
      <c r="B828" s="239"/>
      <c r="C828" s="239"/>
    </row>
    <row r="829" spans="1:3" s="265" customFormat="1" ht="9.5" x14ac:dyDescent="0.2">
      <c r="A829" s="236"/>
      <c r="B829" s="239"/>
      <c r="C829" s="239"/>
    </row>
    <row r="830" spans="1:3" s="265" customFormat="1" ht="9.5" x14ac:dyDescent="0.2">
      <c r="A830" s="236"/>
      <c r="B830" s="239"/>
      <c r="C830" s="239"/>
    </row>
    <row r="831" spans="1:3" s="265" customFormat="1" ht="9.5" x14ac:dyDescent="0.2">
      <c r="A831" s="236"/>
      <c r="B831" s="239"/>
      <c r="C831" s="239"/>
    </row>
    <row r="832" spans="1:3" s="265" customFormat="1" ht="9.5" x14ac:dyDescent="0.2">
      <c r="A832" s="236"/>
      <c r="B832" s="239"/>
      <c r="C832" s="239"/>
    </row>
    <row r="833" spans="1:3" s="265" customFormat="1" ht="9.5" x14ac:dyDescent="0.2">
      <c r="A833" s="236"/>
      <c r="B833" s="239"/>
      <c r="C833" s="239"/>
    </row>
    <row r="834" spans="1:3" s="265" customFormat="1" ht="9.5" x14ac:dyDescent="0.2">
      <c r="A834" s="236"/>
      <c r="B834" s="239"/>
      <c r="C834" s="239"/>
    </row>
    <row r="835" spans="1:3" s="265" customFormat="1" ht="9.5" x14ac:dyDescent="0.2">
      <c r="A835" s="236"/>
      <c r="B835" s="239"/>
      <c r="C835" s="239"/>
    </row>
    <row r="836" spans="1:3" s="265" customFormat="1" ht="9.5" x14ac:dyDescent="0.2">
      <c r="A836" s="236"/>
      <c r="B836" s="239"/>
      <c r="C836" s="239"/>
    </row>
    <row r="837" spans="1:3" s="265" customFormat="1" ht="9.5" x14ac:dyDescent="0.2">
      <c r="A837" s="236"/>
      <c r="B837" s="239"/>
      <c r="C837" s="239"/>
    </row>
    <row r="838" spans="1:3" s="265" customFormat="1" ht="9.5" x14ac:dyDescent="0.2">
      <c r="A838" s="236"/>
      <c r="B838" s="239"/>
      <c r="C838" s="239"/>
    </row>
    <row r="839" spans="1:3" s="265" customFormat="1" ht="9.5" x14ac:dyDescent="0.2">
      <c r="A839" s="236"/>
      <c r="B839" s="239"/>
      <c r="C839" s="239"/>
    </row>
    <row r="840" spans="1:3" s="265" customFormat="1" ht="9.5" x14ac:dyDescent="0.2">
      <c r="A840" s="236"/>
      <c r="B840" s="239"/>
      <c r="C840" s="239"/>
    </row>
    <row r="841" spans="1:3" s="265" customFormat="1" ht="9.5" x14ac:dyDescent="0.2">
      <c r="A841" s="236"/>
      <c r="B841" s="239"/>
      <c r="C841" s="239"/>
    </row>
    <row r="842" spans="1:3" s="265" customFormat="1" ht="9.5" x14ac:dyDescent="0.2">
      <c r="A842" s="236"/>
      <c r="B842" s="239"/>
      <c r="C842" s="239"/>
    </row>
    <row r="843" spans="1:3" s="265" customFormat="1" ht="9.5" x14ac:dyDescent="0.2">
      <c r="A843" s="236"/>
      <c r="B843" s="239"/>
      <c r="C843" s="239"/>
    </row>
    <row r="844" spans="1:3" s="265" customFormat="1" ht="9.5" x14ac:dyDescent="0.2">
      <c r="A844" s="236"/>
      <c r="B844" s="239"/>
      <c r="C844" s="239"/>
    </row>
    <row r="845" spans="1:3" s="265" customFormat="1" ht="9.5" x14ac:dyDescent="0.2">
      <c r="A845" s="236"/>
      <c r="B845" s="239"/>
      <c r="C845" s="239"/>
    </row>
    <row r="846" spans="1:3" s="265" customFormat="1" ht="9.5" x14ac:dyDescent="0.2">
      <c r="A846" s="236"/>
      <c r="B846" s="239"/>
      <c r="C846" s="239"/>
    </row>
    <row r="847" spans="1:3" s="265" customFormat="1" ht="9.5" x14ac:dyDescent="0.2">
      <c r="A847" s="236"/>
      <c r="B847" s="239"/>
      <c r="C847" s="239"/>
    </row>
    <row r="848" spans="1:3" s="265" customFormat="1" ht="9.5" x14ac:dyDescent="0.2">
      <c r="A848" s="236"/>
      <c r="B848" s="239"/>
      <c r="C848" s="239"/>
    </row>
    <row r="849" spans="1:3" s="265" customFormat="1" ht="9.5" x14ac:dyDescent="0.2">
      <c r="A849" s="236"/>
      <c r="B849" s="239"/>
      <c r="C849" s="239"/>
    </row>
    <row r="850" spans="1:3" s="265" customFormat="1" ht="9.5" x14ac:dyDescent="0.2">
      <c r="A850" s="236"/>
      <c r="B850" s="239"/>
      <c r="C850" s="239"/>
    </row>
    <row r="851" spans="1:3" s="265" customFormat="1" ht="9.5" x14ac:dyDescent="0.2">
      <c r="A851" s="236"/>
      <c r="B851" s="239"/>
      <c r="C851" s="239"/>
    </row>
    <row r="852" spans="1:3" s="265" customFormat="1" ht="9.5" x14ac:dyDescent="0.2">
      <c r="A852" s="236"/>
      <c r="B852" s="239"/>
      <c r="C852" s="239"/>
    </row>
    <row r="853" spans="1:3" s="265" customFormat="1" ht="9.5" x14ac:dyDescent="0.2">
      <c r="A853" s="236"/>
      <c r="B853" s="239"/>
      <c r="C853" s="239"/>
    </row>
    <row r="854" spans="1:3" s="265" customFormat="1" ht="9.5" x14ac:dyDescent="0.2">
      <c r="A854" s="236"/>
      <c r="B854" s="239"/>
      <c r="C854" s="239"/>
    </row>
    <row r="855" spans="1:3" s="265" customFormat="1" ht="9.5" x14ac:dyDescent="0.2">
      <c r="A855" s="236"/>
      <c r="B855" s="239"/>
      <c r="C855" s="239"/>
    </row>
    <row r="856" spans="1:3" s="265" customFormat="1" ht="9.5" x14ac:dyDescent="0.2">
      <c r="A856" s="236"/>
      <c r="B856" s="239"/>
      <c r="C856" s="239"/>
    </row>
    <row r="857" spans="1:3" s="265" customFormat="1" ht="9.5" x14ac:dyDescent="0.2">
      <c r="A857" s="236"/>
      <c r="B857" s="239"/>
      <c r="C857" s="239"/>
    </row>
    <row r="858" spans="1:3" s="265" customFormat="1" ht="9.5" x14ac:dyDescent="0.2">
      <c r="A858" s="236"/>
      <c r="B858" s="239"/>
      <c r="C858" s="239"/>
    </row>
    <row r="859" spans="1:3" s="265" customFormat="1" ht="9.5" x14ac:dyDescent="0.2">
      <c r="A859" s="236"/>
      <c r="B859" s="239"/>
      <c r="C859" s="239"/>
    </row>
    <row r="860" spans="1:3" s="265" customFormat="1" ht="9.5" x14ac:dyDescent="0.2">
      <c r="A860" s="236"/>
      <c r="B860" s="239"/>
      <c r="C860" s="239"/>
    </row>
    <row r="861" spans="1:3" s="265" customFormat="1" ht="9.5" x14ac:dyDescent="0.2">
      <c r="A861" s="236"/>
      <c r="B861" s="239"/>
      <c r="C861" s="239"/>
    </row>
    <row r="862" spans="1:3" s="265" customFormat="1" ht="9.5" x14ac:dyDescent="0.2">
      <c r="A862" s="236"/>
      <c r="B862" s="239"/>
      <c r="C862" s="239"/>
    </row>
    <row r="863" spans="1:3" s="265" customFormat="1" ht="9.5" x14ac:dyDescent="0.2">
      <c r="A863" s="236"/>
      <c r="B863" s="239"/>
      <c r="C863" s="239"/>
    </row>
    <row r="864" spans="1:3" s="265" customFormat="1" ht="9.5" x14ac:dyDescent="0.2">
      <c r="A864" s="236"/>
      <c r="B864" s="239"/>
      <c r="C864" s="239"/>
    </row>
    <row r="865" spans="1:3" s="265" customFormat="1" ht="9.5" x14ac:dyDescent="0.2">
      <c r="A865" s="247"/>
      <c r="B865" s="239"/>
      <c r="C865" s="239"/>
    </row>
    <row r="866" spans="1:3" s="265" customFormat="1" ht="9.5" x14ac:dyDescent="0.2">
      <c r="A866" s="236"/>
      <c r="B866" s="239"/>
      <c r="C866" s="239"/>
    </row>
    <row r="867" spans="1:3" s="265" customFormat="1" ht="9.5" x14ac:dyDescent="0.2">
      <c r="A867" s="236"/>
      <c r="B867" s="239"/>
      <c r="C867" s="239"/>
    </row>
    <row r="868" spans="1:3" s="265" customFormat="1" ht="9.5" x14ac:dyDescent="0.2">
      <c r="A868" s="236"/>
      <c r="B868" s="239"/>
      <c r="C868" s="239"/>
    </row>
    <row r="869" spans="1:3" s="265" customFormat="1" ht="9.5" x14ac:dyDescent="0.2">
      <c r="A869" s="236"/>
      <c r="B869" s="239"/>
      <c r="C869" s="239"/>
    </row>
    <row r="870" spans="1:3" s="265" customFormat="1" ht="9.5" x14ac:dyDescent="0.2">
      <c r="A870" s="236"/>
      <c r="B870" s="239"/>
      <c r="C870" s="239"/>
    </row>
    <row r="871" spans="1:3" s="265" customFormat="1" ht="9.5" x14ac:dyDescent="0.2">
      <c r="A871" s="236"/>
      <c r="B871" s="239"/>
      <c r="C871" s="239"/>
    </row>
    <row r="872" spans="1:3" s="265" customFormat="1" ht="9.5" x14ac:dyDescent="0.2">
      <c r="A872" s="236"/>
      <c r="B872" s="239"/>
      <c r="C872" s="239"/>
    </row>
    <row r="873" spans="1:3" s="265" customFormat="1" ht="9.5" x14ac:dyDescent="0.2">
      <c r="A873" s="236"/>
      <c r="B873" s="239"/>
      <c r="C873" s="239"/>
    </row>
    <row r="874" spans="1:3" s="265" customFormat="1" ht="9.5" x14ac:dyDescent="0.2">
      <c r="A874" s="236"/>
      <c r="B874" s="239"/>
      <c r="C874" s="239"/>
    </row>
    <row r="875" spans="1:3" s="265" customFormat="1" ht="9.5" x14ac:dyDescent="0.2">
      <c r="A875" s="236"/>
      <c r="B875" s="239"/>
      <c r="C875" s="239"/>
    </row>
    <row r="876" spans="1:3" s="265" customFormat="1" ht="9.5" x14ac:dyDescent="0.2">
      <c r="A876" s="236"/>
      <c r="B876" s="239"/>
      <c r="C876" s="239"/>
    </row>
    <row r="877" spans="1:3" s="265" customFormat="1" ht="9.5" x14ac:dyDescent="0.2">
      <c r="A877" s="236"/>
      <c r="B877" s="239"/>
      <c r="C877" s="239"/>
    </row>
    <row r="878" spans="1:3" s="265" customFormat="1" ht="9.5" x14ac:dyDescent="0.2">
      <c r="A878" s="236"/>
      <c r="B878" s="239"/>
      <c r="C878" s="239"/>
    </row>
    <row r="879" spans="1:3" s="265" customFormat="1" ht="9.5" x14ac:dyDescent="0.2">
      <c r="A879" s="236"/>
      <c r="B879" s="239"/>
      <c r="C879" s="239"/>
    </row>
    <row r="880" spans="1:3" s="265" customFormat="1" ht="9.5" x14ac:dyDescent="0.2">
      <c r="A880" s="236"/>
      <c r="B880" s="239"/>
      <c r="C880" s="239"/>
    </row>
    <row r="881" spans="1:3" s="265" customFormat="1" ht="9.5" x14ac:dyDescent="0.2">
      <c r="A881" s="236"/>
      <c r="B881" s="239"/>
      <c r="C881" s="239"/>
    </row>
    <row r="882" spans="1:3" s="265" customFormat="1" ht="9.5" x14ac:dyDescent="0.2">
      <c r="A882" s="236"/>
      <c r="B882" s="239"/>
      <c r="C882" s="239"/>
    </row>
    <row r="883" spans="1:3" s="265" customFormat="1" ht="9.5" x14ac:dyDescent="0.2">
      <c r="A883" s="236"/>
      <c r="B883" s="239"/>
      <c r="C883" s="239"/>
    </row>
    <row r="884" spans="1:3" s="265" customFormat="1" ht="9.5" x14ac:dyDescent="0.2">
      <c r="A884" s="236"/>
      <c r="B884" s="239"/>
      <c r="C884" s="239"/>
    </row>
    <row r="885" spans="1:3" s="265" customFormat="1" ht="9.5" x14ac:dyDescent="0.2">
      <c r="A885" s="236"/>
      <c r="B885" s="239"/>
      <c r="C885" s="239"/>
    </row>
    <row r="886" spans="1:3" s="265" customFormat="1" ht="9.5" x14ac:dyDescent="0.2">
      <c r="A886" s="236"/>
      <c r="B886" s="239"/>
      <c r="C886" s="239"/>
    </row>
    <row r="887" spans="1:3" s="265" customFormat="1" ht="9.5" x14ac:dyDescent="0.2">
      <c r="A887" s="236"/>
      <c r="B887" s="239"/>
      <c r="C887" s="239"/>
    </row>
    <row r="888" spans="1:3" s="265" customFormat="1" ht="9.5" x14ac:dyDescent="0.2">
      <c r="A888" s="247"/>
      <c r="B888" s="239"/>
      <c r="C888" s="239"/>
    </row>
    <row r="889" spans="1:3" s="265" customFormat="1" ht="9.5" x14ac:dyDescent="0.2">
      <c r="A889" s="247"/>
      <c r="B889" s="239"/>
      <c r="C889" s="239"/>
    </row>
    <row r="890" spans="1:3" s="265" customFormat="1" ht="9.5" x14ac:dyDescent="0.2">
      <c r="A890" s="247"/>
      <c r="B890" s="239"/>
      <c r="C890" s="239"/>
    </row>
    <row r="891" spans="1:3" s="265" customFormat="1" ht="9.5" x14ac:dyDescent="0.2">
      <c r="A891" s="247"/>
      <c r="B891" s="239"/>
      <c r="C891" s="239"/>
    </row>
    <row r="892" spans="1:3" s="265" customFormat="1" ht="9.5" x14ac:dyDescent="0.2">
      <c r="A892" s="236"/>
      <c r="B892" s="239"/>
      <c r="C892" s="239"/>
    </row>
    <row r="893" spans="1:3" s="265" customFormat="1" ht="9.5" x14ac:dyDescent="0.2">
      <c r="A893" s="236"/>
      <c r="B893" s="239"/>
      <c r="C893" s="239"/>
    </row>
    <row r="894" spans="1:3" s="265" customFormat="1" ht="9.5" x14ac:dyDescent="0.2">
      <c r="A894" s="247"/>
      <c r="B894" s="239"/>
      <c r="C894" s="239"/>
    </row>
    <row r="895" spans="1:3" s="265" customFormat="1" ht="9.5" x14ac:dyDescent="0.2">
      <c r="A895" s="247"/>
      <c r="B895" s="239"/>
      <c r="C895" s="239"/>
    </row>
    <row r="896" spans="1:3" s="265" customFormat="1" ht="9.5" x14ac:dyDescent="0.2">
      <c r="A896" s="247"/>
      <c r="B896" s="239"/>
      <c r="C896" s="239"/>
    </row>
    <row r="897" spans="1:3" s="265" customFormat="1" ht="9.5" x14ac:dyDescent="0.2">
      <c r="A897" s="236"/>
      <c r="B897" s="239"/>
      <c r="C897" s="239"/>
    </row>
    <row r="898" spans="1:3" s="265" customFormat="1" ht="9.5" x14ac:dyDescent="0.2">
      <c r="A898" s="247"/>
      <c r="B898" s="239"/>
      <c r="C898" s="239"/>
    </row>
    <row r="899" spans="1:3" s="265" customFormat="1" ht="9.5" x14ac:dyDescent="0.2">
      <c r="A899" s="247"/>
      <c r="B899" s="239"/>
      <c r="C899" s="239"/>
    </row>
    <row r="900" spans="1:3" s="265" customFormat="1" ht="9.5" x14ac:dyDescent="0.2">
      <c r="A900" s="247"/>
      <c r="B900" s="239"/>
      <c r="C900" s="239"/>
    </row>
    <row r="901" spans="1:3" s="265" customFormat="1" ht="9.5" x14ac:dyDescent="0.2">
      <c r="A901" s="247"/>
      <c r="B901" s="239"/>
      <c r="C901" s="239"/>
    </row>
    <row r="902" spans="1:3" s="265" customFormat="1" ht="9.5" x14ac:dyDescent="0.2">
      <c r="A902" s="247"/>
      <c r="B902" s="239"/>
      <c r="C902" s="239"/>
    </row>
    <row r="903" spans="1:3" s="265" customFormat="1" ht="9.5" x14ac:dyDescent="0.2">
      <c r="A903" s="247"/>
      <c r="B903" s="239"/>
      <c r="C903" s="239"/>
    </row>
    <row r="904" spans="1:3" s="265" customFormat="1" ht="9.5" x14ac:dyDescent="0.2">
      <c r="A904" s="247"/>
      <c r="B904" s="239"/>
      <c r="C904" s="239"/>
    </row>
    <row r="905" spans="1:3" s="265" customFormat="1" ht="9.5" x14ac:dyDescent="0.2">
      <c r="A905" s="247"/>
      <c r="B905" s="239"/>
      <c r="C905" s="239"/>
    </row>
    <row r="906" spans="1:3" s="265" customFormat="1" ht="9.5" x14ac:dyDescent="0.2">
      <c r="A906" s="236"/>
      <c r="B906" s="239"/>
      <c r="C906" s="239"/>
    </row>
    <row r="907" spans="1:3" s="265" customFormat="1" ht="9.5" x14ac:dyDescent="0.2">
      <c r="A907" s="236"/>
      <c r="B907" s="239"/>
      <c r="C907" s="239"/>
    </row>
    <row r="908" spans="1:3" s="265" customFormat="1" ht="9.5" x14ac:dyDescent="0.2">
      <c r="A908" s="247"/>
      <c r="B908" s="239"/>
      <c r="C908" s="239"/>
    </row>
    <row r="909" spans="1:3" s="265" customFormat="1" ht="9.5" x14ac:dyDescent="0.2">
      <c r="A909" s="236"/>
      <c r="B909" s="239"/>
      <c r="C909" s="239"/>
    </row>
    <row r="910" spans="1:3" s="265" customFormat="1" ht="9.5" x14ac:dyDescent="0.2">
      <c r="A910" s="236"/>
      <c r="B910" s="239"/>
      <c r="C910" s="239"/>
    </row>
    <row r="911" spans="1:3" s="265" customFormat="1" ht="9.5" x14ac:dyDescent="0.2">
      <c r="A911" s="247"/>
      <c r="B911" s="239"/>
      <c r="C911" s="239"/>
    </row>
    <row r="912" spans="1:3" s="265" customFormat="1" ht="9.5" x14ac:dyDescent="0.2">
      <c r="A912" s="236"/>
      <c r="B912" s="239"/>
      <c r="C912" s="239"/>
    </row>
    <row r="913" spans="1:3" s="265" customFormat="1" ht="9.5" x14ac:dyDescent="0.2">
      <c r="A913" s="247"/>
      <c r="B913" s="239"/>
      <c r="C913" s="239"/>
    </row>
    <row r="914" spans="1:3" s="265" customFormat="1" ht="9.5" x14ac:dyDescent="0.2">
      <c r="A914" s="236"/>
      <c r="B914" s="239"/>
      <c r="C914" s="239"/>
    </row>
    <row r="915" spans="1:3" s="265" customFormat="1" ht="9.5" x14ac:dyDescent="0.2">
      <c r="A915" s="236"/>
      <c r="B915" s="239"/>
      <c r="C915" s="239"/>
    </row>
    <row r="916" spans="1:3" s="265" customFormat="1" ht="9.5" x14ac:dyDescent="0.2">
      <c r="A916" s="236"/>
      <c r="B916" s="239"/>
      <c r="C916" s="239"/>
    </row>
    <row r="917" spans="1:3" s="265" customFormat="1" ht="9.5" x14ac:dyDescent="0.2">
      <c r="A917" s="236"/>
      <c r="B917" s="239"/>
      <c r="C917" s="239"/>
    </row>
    <row r="918" spans="1:3" s="265" customFormat="1" ht="9.5" x14ac:dyDescent="0.2">
      <c r="A918" s="247"/>
      <c r="B918" s="239"/>
      <c r="C918" s="239"/>
    </row>
    <row r="919" spans="1:3" s="265" customFormat="1" ht="9.5" x14ac:dyDescent="0.2">
      <c r="A919" s="236"/>
      <c r="B919" s="239"/>
      <c r="C919" s="239"/>
    </row>
    <row r="920" spans="1:3" s="265" customFormat="1" ht="9.5" x14ac:dyDescent="0.2">
      <c r="A920" s="236"/>
      <c r="B920" s="239"/>
      <c r="C920" s="239"/>
    </row>
    <row r="921" spans="1:3" s="265" customFormat="1" ht="9.5" x14ac:dyDescent="0.2">
      <c r="A921" s="247"/>
      <c r="B921" s="239"/>
      <c r="C921" s="239"/>
    </row>
    <row r="922" spans="1:3" s="265" customFormat="1" ht="9.5" x14ac:dyDescent="0.2">
      <c r="A922" s="247"/>
      <c r="B922" s="239"/>
      <c r="C922" s="239"/>
    </row>
    <row r="923" spans="1:3" s="265" customFormat="1" ht="9.5" x14ac:dyDescent="0.2">
      <c r="A923" s="247"/>
      <c r="B923" s="239"/>
      <c r="C923" s="239"/>
    </row>
    <row r="924" spans="1:3" s="265" customFormat="1" ht="9.5" x14ac:dyDescent="0.2">
      <c r="A924" s="247"/>
      <c r="B924" s="239"/>
      <c r="C924" s="239"/>
    </row>
    <row r="925" spans="1:3" s="265" customFormat="1" ht="9.5" x14ac:dyDescent="0.2">
      <c r="A925" s="236"/>
      <c r="B925" s="239"/>
      <c r="C925" s="239"/>
    </row>
    <row r="926" spans="1:3" s="265" customFormat="1" ht="9.5" x14ac:dyDescent="0.2">
      <c r="A926" s="247"/>
      <c r="B926" s="239"/>
      <c r="C926" s="239"/>
    </row>
    <row r="927" spans="1:3" s="265" customFormat="1" ht="9.5" x14ac:dyDescent="0.2">
      <c r="A927" s="247"/>
      <c r="B927" s="239"/>
      <c r="C927" s="239"/>
    </row>
    <row r="928" spans="1:3" s="265" customFormat="1" ht="9.5" x14ac:dyDescent="0.2">
      <c r="A928" s="247"/>
      <c r="B928" s="239"/>
      <c r="C928" s="239"/>
    </row>
    <row r="929" spans="1:3" s="265" customFormat="1" ht="9.5" x14ac:dyDescent="0.2">
      <c r="A929" s="247"/>
      <c r="B929" s="239"/>
      <c r="C929" s="239"/>
    </row>
    <row r="930" spans="1:3" s="265" customFormat="1" ht="9.5" x14ac:dyDescent="0.2">
      <c r="A930" s="247"/>
      <c r="B930" s="239"/>
      <c r="C930" s="239"/>
    </row>
    <row r="931" spans="1:3" s="265" customFormat="1" ht="9.5" x14ac:dyDescent="0.2">
      <c r="A931" s="247"/>
      <c r="B931" s="239"/>
      <c r="C931" s="239"/>
    </row>
    <row r="932" spans="1:3" s="265" customFormat="1" ht="9.5" x14ac:dyDescent="0.2">
      <c r="A932" s="247"/>
      <c r="B932" s="239"/>
      <c r="C932" s="239"/>
    </row>
    <row r="933" spans="1:3" s="265" customFormat="1" ht="9.5" x14ac:dyDescent="0.2">
      <c r="A933" s="236"/>
      <c r="B933" s="239"/>
      <c r="C933" s="239"/>
    </row>
    <row r="934" spans="1:3" s="265" customFormat="1" ht="9.5" x14ac:dyDescent="0.2">
      <c r="A934" s="236"/>
      <c r="B934" s="239"/>
      <c r="C934" s="239"/>
    </row>
    <row r="935" spans="1:3" s="265" customFormat="1" ht="9.5" x14ac:dyDescent="0.2">
      <c r="A935" s="236"/>
      <c r="B935" s="239"/>
      <c r="C935" s="239"/>
    </row>
    <row r="936" spans="1:3" s="265" customFormat="1" ht="9.5" x14ac:dyDescent="0.2">
      <c r="A936" s="236"/>
      <c r="B936" s="239"/>
      <c r="C936" s="239"/>
    </row>
    <row r="937" spans="1:3" s="265" customFormat="1" ht="9.5" x14ac:dyDescent="0.2">
      <c r="A937" s="236"/>
      <c r="B937" s="239"/>
      <c r="C937" s="239"/>
    </row>
    <row r="938" spans="1:3" s="265" customFormat="1" ht="9.5" x14ac:dyDescent="0.2">
      <c r="A938" s="236"/>
      <c r="B938" s="239"/>
      <c r="C938" s="239"/>
    </row>
    <row r="939" spans="1:3" s="265" customFormat="1" ht="9.5" x14ac:dyDescent="0.2">
      <c r="A939" s="236"/>
      <c r="B939" s="239"/>
      <c r="C939" s="239"/>
    </row>
    <row r="940" spans="1:3" s="265" customFormat="1" ht="9.5" x14ac:dyDescent="0.2">
      <c r="A940" s="236"/>
      <c r="B940" s="239"/>
      <c r="C940" s="239"/>
    </row>
    <row r="941" spans="1:3" s="265" customFormat="1" ht="9.5" x14ac:dyDescent="0.2">
      <c r="A941" s="236"/>
      <c r="B941" s="239"/>
      <c r="C941" s="239"/>
    </row>
    <row r="942" spans="1:3" s="265" customFormat="1" ht="9.5" x14ac:dyDescent="0.2">
      <c r="A942" s="247"/>
      <c r="B942" s="239"/>
      <c r="C942" s="239"/>
    </row>
    <row r="943" spans="1:3" s="265" customFormat="1" ht="9.5" x14ac:dyDescent="0.2">
      <c r="A943" s="247"/>
      <c r="B943" s="239"/>
      <c r="C943" s="239"/>
    </row>
    <row r="944" spans="1:3" s="265" customFormat="1" ht="9.5" x14ac:dyDescent="0.2">
      <c r="A944" s="236"/>
      <c r="B944" s="239"/>
      <c r="C944" s="239"/>
    </row>
    <row r="945" spans="1:3" s="265" customFormat="1" ht="9.5" x14ac:dyDescent="0.2">
      <c r="A945" s="236"/>
      <c r="B945" s="239"/>
      <c r="C945" s="239"/>
    </row>
    <row r="946" spans="1:3" s="265" customFormat="1" ht="9.5" x14ac:dyDescent="0.2">
      <c r="A946" s="236"/>
      <c r="B946" s="239"/>
      <c r="C946" s="239"/>
    </row>
    <row r="947" spans="1:3" s="265" customFormat="1" ht="9.5" x14ac:dyDescent="0.2">
      <c r="A947" s="236"/>
      <c r="B947" s="239"/>
      <c r="C947" s="239"/>
    </row>
    <row r="948" spans="1:3" s="265" customFormat="1" ht="9.5" x14ac:dyDescent="0.2">
      <c r="A948" s="247"/>
      <c r="B948" s="239"/>
      <c r="C948" s="239"/>
    </row>
    <row r="949" spans="1:3" s="265" customFormat="1" ht="9.5" x14ac:dyDescent="0.2">
      <c r="A949" s="236"/>
      <c r="B949" s="239"/>
      <c r="C949" s="239"/>
    </row>
    <row r="950" spans="1:3" s="265" customFormat="1" ht="9.5" x14ac:dyDescent="0.2">
      <c r="A950" s="236"/>
      <c r="B950" s="239"/>
      <c r="C950" s="239"/>
    </row>
    <row r="951" spans="1:3" s="265" customFormat="1" ht="9.5" x14ac:dyDescent="0.2">
      <c r="A951" s="236"/>
      <c r="B951" s="239"/>
      <c r="C951" s="239"/>
    </row>
    <row r="952" spans="1:3" s="265" customFormat="1" ht="9.5" x14ac:dyDescent="0.2">
      <c r="A952" s="247"/>
      <c r="B952" s="239"/>
      <c r="C952" s="239"/>
    </row>
    <row r="953" spans="1:3" s="265" customFormat="1" ht="9.5" x14ac:dyDescent="0.2">
      <c r="A953" s="247"/>
      <c r="B953" s="239"/>
      <c r="C953" s="239"/>
    </row>
    <row r="954" spans="1:3" s="265" customFormat="1" ht="9.5" x14ac:dyDescent="0.2">
      <c r="A954" s="236"/>
      <c r="B954" s="239"/>
      <c r="C954" s="239"/>
    </row>
    <row r="955" spans="1:3" s="265" customFormat="1" ht="9.5" x14ac:dyDescent="0.2">
      <c r="A955" s="247"/>
      <c r="B955" s="239"/>
      <c r="C955" s="239"/>
    </row>
    <row r="956" spans="1:3" s="265" customFormat="1" ht="9.5" x14ac:dyDescent="0.2">
      <c r="A956" s="236"/>
      <c r="B956" s="239"/>
      <c r="C956" s="239"/>
    </row>
    <row r="957" spans="1:3" s="265" customFormat="1" ht="9.5" x14ac:dyDescent="0.2">
      <c r="A957" s="236"/>
      <c r="B957" s="239"/>
      <c r="C957" s="239"/>
    </row>
    <row r="958" spans="1:3" s="265" customFormat="1" ht="9.5" x14ac:dyDescent="0.2">
      <c r="A958" s="236"/>
      <c r="B958" s="239"/>
      <c r="C958" s="239"/>
    </row>
    <row r="959" spans="1:3" s="265" customFormat="1" ht="9.5" x14ac:dyDescent="0.2">
      <c r="A959" s="236"/>
      <c r="B959" s="239"/>
      <c r="C959" s="239"/>
    </row>
    <row r="960" spans="1:3" s="265" customFormat="1" ht="9.5" x14ac:dyDescent="0.2">
      <c r="A960" s="236"/>
      <c r="B960" s="239"/>
      <c r="C960" s="239"/>
    </row>
    <row r="961" spans="1:3" s="265" customFormat="1" ht="9.5" x14ac:dyDescent="0.2">
      <c r="A961" s="236"/>
      <c r="B961" s="239"/>
      <c r="C961" s="239"/>
    </row>
    <row r="962" spans="1:3" s="265" customFormat="1" ht="9.5" x14ac:dyDescent="0.2">
      <c r="A962" s="247"/>
      <c r="B962" s="239"/>
      <c r="C962" s="239"/>
    </row>
    <row r="963" spans="1:3" s="265" customFormat="1" ht="9.5" x14ac:dyDescent="0.2">
      <c r="A963" s="236"/>
      <c r="B963" s="239"/>
      <c r="C963" s="239"/>
    </row>
    <row r="964" spans="1:3" s="265" customFormat="1" ht="9.5" x14ac:dyDescent="0.2">
      <c r="A964" s="236"/>
      <c r="B964" s="239"/>
      <c r="C964" s="239"/>
    </row>
    <row r="965" spans="1:3" s="265" customFormat="1" ht="9.5" x14ac:dyDescent="0.2">
      <c r="A965" s="236"/>
      <c r="B965" s="239"/>
      <c r="C965" s="239"/>
    </row>
    <row r="966" spans="1:3" s="265" customFormat="1" ht="9.5" x14ac:dyDescent="0.2">
      <c r="A966" s="236"/>
      <c r="B966" s="239"/>
      <c r="C966" s="239"/>
    </row>
    <row r="967" spans="1:3" s="265" customFormat="1" ht="9.5" x14ac:dyDescent="0.2">
      <c r="A967" s="236"/>
      <c r="B967" s="239"/>
      <c r="C967" s="239"/>
    </row>
    <row r="968" spans="1:3" s="265" customFormat="1" ht="9.5" x14ac:dyDescent="0.2">
      <c r="A968" s="236"/>
      <c r="B968" s="239"/>
      <c r="C968" s="239"/>
    </row>
    <row r="969" spans="1:3" s="265" customFormat="1" ht="9.5" x14ac:dyDescent="0.2">
      <c r="A969" s="236"/>
      <c r="B969" s="239"/>
      <c r="C969" s="239"/>
    </row>
    <row r="970" spans="1:3" s="265" customFormat="1" ht="9.5" x14ac:dyDescent="0.2">
      <c r="A970" s="236"/>
      <c r="B970" s="239"/>
      <c r="C970" s="239"/>
    </row>
    <row r="971" spans="1:3" s="265" customFormat="1" ht="9.5" x14ac:dyDescent="0.2">
      <c r="A971" s="236"/>
      <c r="B971" s="239"/>
      <c r="C971" s="239"/>
    </row>
    <row r="972" spans="1:3" s="265" customFormat="1" ht="9.5" x14ac:dyDescent="0.2">
      <c r="A972" s="236"/>
      <c r="B972" s="239"/>
      <c r="C972" s="239"/>
    </row>
    <row r="973" spans="1:3" s="265" customFormat="1" ht="9.5" x14ac:dyDescent="0.2">
      <c r="A973" s="247"/>
      <c r="B973" s="239"/>
      <c r="C973" s="239"/>
    </row>
    <row r="974" spans="1:3" s="265" customFormat="1" ht="9.5" x14ac:dyDescent="0.2">
      <c r="A974" s="247"/>
      <c r="B974" s="239"/>
      <c r="C974" s="239"/>
    </row>
    <row r="975" spans="1:3" s="265" customFormat="1" ht="9.5" x14ac:dyDescent="0.2">
      <c r="A975" s="247"/>
      <c r="B975" s="239"/>
      <c r="C975" s="239"/>
    </row>
    <row r="976" spans="1:3" s="265" customFormat="1" ht="9.5" x14ac:dyDescent="0.2">
      <c r="A976" s="247"/>
      <c r="B976" s="239"/>
      <c r="C976" s="239"/>
    </row>
    <row r="977" spans="1:3" s="265" customFormat="1" ht="9.5" x14ac:dyDescent="0.2">
      <c r="A977" s="236"/>
      <c r="B977" s="239"/>
      <c r="C977" s="239"/>
    </row>
    <row r="978" spans="1:3" s="265" customFormat="1" ht="9.5" x14ac:dyDescent="0.2">
      <c r="A978" s="236"/>
      <c r="B978" s="239"/>
      <c r="C978" s="239"/>
    </row>
    <row r="979" spans="1:3" s="265" customFormat="1" ht="9.5" x14ac:dyDescent="0.2">
      <c r="A979" s="236"/>
      <c r="B979" s="239"/>
      <c r="C979" s="239"/>
    </row>
    <row r="980" spans="1:3" s="265" customFormat="1" ht="9.5" x14ac:dyDescent="0.2">
      <c r="A980" s="236"/>
      <c r="B980" s="239"/>
      <c r="C980" s="239"/>
    </row>
    <row r="981" spans="1:3" s="265" customFormat="1" ht="9.5" x14ac:dyDescent="0.2">
      <c r="A981" s="236"/>
      <c r="B981" s="239"/>
      <c r="C981" s="239"/>
    </row>
    <row r="982" spans="1:3" s="265" customFormat="1" ht="9.5" x14ac:dyDescent="0.2">
      <c r="A982" s="247"/>
      <c r="B982" s="239"/>
      <c r="C982" s="239"/>
    </row>
    <row r="983" spans="1:3" s="265" customFormat="1" ht="9.5" x14ac:dyDescent="0.2">
      <c r="A983" s="247"/>
      <c r="B983" s="239"/>
      <c r="C983" s="239"/>
    </row>
    <row r="984" spans="1:3" s="265" customFormat="1" ht="9.5" x14ac:dyDescent="0.2">
      <c r="A984" s="247"/>
      <c r="B984" s="239"/>
      <c r="C984" s="239"/>
    </row>
    <row r="985" spans="1:3" s="265" customFormat="1" ht="9.5" x14ac:dyDescent="0.2">
      <c r="A985" s="247"/>
      <c r="B985" s="239"/>
      <c r="C985" s="239"/>
    </row>
    <row r="986" spans="1:3" s="265" customFormat="1" ht="9.5" x14ac:dyDescent="0.2">
      <c r="A986" s="247"/>
      <c r="B986" s="239"/>
      <c r="C986" s="239"/>
    </row>
    <row r="987" spans="1:3" s="265" customFormat="1" ht="9.5" x14ac:dyDescent="0.2">
      <c r="A987" s="247"/>
      <c r="B987" s="239"/>
      <c r="C987" s="239"/>
    </row>
    <row r="988" spans="1:3" s="265" customFormat="1" ht="9.5" x14ac:dyDescent="0.2">
      <c r="A988" s="247"/>
      <c r="B988" s="239"/>
      <c r="C988" s="239"/>
    </row>
    <row r="989" spans="1:3" s="265" customFormat="1" ht="9.5" x14ac:dyDescent="0.2">
      <c r="A989" s="247"/>
      <c r="B989" s="239"/>
      <c r="C989" s="239"/>
    </row>
    <row r="990" spans="1:3" s="265" customFormat="1" ht="9.5" x14ac:dyDescent="0.2">
      <c r="A990" s="247"/>
      <c r="B990" s="239"/>
      <c r="C990" s="239"/>
    </row>
    <row r="991" spans="1:3" s="265" customFormat="1" ht="9.5" x14ac:dyDescent="0.2">
      <c r="A991" s="247"/>
      <c r="B991" s="239"/>
      <c r="C991" s="239"/>
    </row>
    <row r="992" spans="1:3" s="265" customFormat="1" ht="9.5" x14ac:dyDescent="0.2">
      <c r="A992" s="236"/>
      <c r="B992" s="239"/>
      <c r="C992" s="239"/>
    </row>
    <row r="993" spans="1:3" s="265" customFormat="1" ht="9.5" x14ac:dyDescent="0.2">
      <c r="A993" s="236"/>
      <c r="B993" s="239"/>
      <c r="C993" s="239"/>
    </row>
    <row r="994" spans="1:3" s="265" customFormat="1" ht="9.5" x14ac:dyDescent="0.2">
      <c r="A994" s="236"/>
      <c r="B994" s="239"/>
      <c r="C994" s="239"/>
    </row>
    <row r="995" spans="1:3" s="265" customFormat="1" ht="9.5" x14ac:dyDescent="0.2">
      <c r="A995" s="236"/>
      <c r="B995" s="239"/>
      <c r="C995" s="239"/>
    </row>
    <row r="996" spans="1:3" s="265" customFormat="1" ht="9.5" x14ac:dyDescent="0.2">
      <c r="A996" s="236"/>
      <c r="B996" s="239"/>
      <c r="C996" s="239"/>
    </row>
    <row r="997" spans="1:3" s="265" customFormat="1" ht="9.5" x14ac:dyDescent="0.2">
      <c r="A997" s="236"/>
      <c r="B997" s="239"/>
      <c r="C997" s="239"/>
    </row>
    <row r="998" spans="1:3" s="265" customFormat="1" ht="9.5" x14ac:dyDescent="0.2">
      <c r="A998" s="236"/>
      <c r="B998" s="239"/>
      <c r="C998" s="239"/>
    </row>
    <row r="999" spans="1:3" s="265" customFormat="1" ht="9.5" x14ac:dyDescent="0.2">
      <c r="A999" s="236"/>
      <c r="B999" s="239"/>
      <c r="C999" s="239"/>
    </row>
    <row r="1000" spans="1:3" s="265" customFormat="1" ht="9.5" x14ac:dyDescent="0.2">
      <c r="A1000" s="247"/>
      <c r="B1000" s="239"/>
      <c r="C1000" s="239"/>
    </row>
    <row r="1001" spans="1:3" s="265" customFormat="1" ht="9.5" x14ac:dyDescent="0.2">
      <c r="A1001" s="247"/>
      <c r="B1001" s="239"/>
      <c r="C1001" s="239"/>
    </row>
    <row r="1002" spans="1:3" s="265" customFormat="1" ht="9.5" x14ac:dyDescent="0.2">
      <c r="A1002" s="247"/>
      <c r="B1002" s="239"/>
      <c r="C1002" s="239"/>
    </row>
    <row r="1003" spans="1:3" s="265" customFormat="1" ht="9.5" x14ac:dyDescent="0.2">
      <c r="A1003" s="247"/>
      <c r="B1003" s="239"/>
      <c r="C1003" s="239"/>
    </row>
    <row r="1004" spans="1:3" s="265" customFormat="1" ht="9.5" x14ac:dyDescent="0.2">
      <c r="A1004" s="236"/>
      <c r="B1004" s="239"/>
      <c r="C1004" s="239"/>
    </row>
    <row r="1005" spans="1:3" s="265" customFormat="1" ht="9.5" x14ac:dyDescent="0.2">
      <c r="A1005" s="247"/>
      <c r="B1005" s="239"/>
      <c r="C1005" s="239"/>
    </row>
    <row r="1006" spans="1:3" s="265" customFormat="1" ht="9.5" x14ac:dyDescent="0.2">
      <c r="A1006" s="247"/>
      <c r="B1006" s="239"/>
      <c r="C1006" s="239"/>
    </row>
    <row r="1007" spans="1:3" s="265" customFormat="1" ht="9.5" x14ac:dyDescent="0.2">
      <c r="A1007" s="247"/>
      <c r="B1007" s="239"/>
      <c r="C1007" s="239"/>
    </row>
    <row r="1008" spans="1:3" s="265" customFormat="1" ht="9.5" x14ac:dyDescent="0.2">
      <c r="A1008" s="247"/>
      <c r="B1008" s="239"/>
      <c r="C1008" s="239"/>
    </row>
    <row r="1009" spans="1:3" s="265" customFormat="1" ht="9.5" x14ac:dyDescent="0.2">
      <c r="A1009" s="247"/>
      <c r="B1009" s="239"/>
      <c r="C1009" s="239"/>
    </row>
    <row r="1010" spans="1:3" s="265" customFormat="1" ht="9.5" x14ac:dyDescent="0.2">
      <c r="A1010" s="247"/>
      <c r="B1010" s="239"/>
      <c r="C1010" s="239"/>
    </row>
    <row r="1011" spans="1:3" s="265" customFormat="1" ht="9.5" x14ac:dyDescent="0.2">
      <c r="A1011" s="236"/>
      <c r="B1011" s="239"/>
      <c r="C1011" s="239"/>
    </row>
    <row r="1012" spans="1:3" s="265" customFormat="1" ht="9.5" x14ac:dyDescent="0.2">
      <c r="A1012" s="247"/>
      <c r="B1012" s="239"/>
      <c r="C1012" s="239"/>
    </row>
    <row r="1013" spans="1:3" s="265" customFormat="1" ht="9.5" x14ac:dyDescent="0.2">
      <c r="A1013" s="236"/>
      <c r="B1013" s="239"/>
      <c r="C1013" s="239"/>
    </row>
    <row r="1014" spans="1:3" s="265" customFormat="1" ht="9.5" x14ac:dyDescent="0.2">
      <c r="A1014" s="236"/>
      <c r="B1014" s="239"/>
      <c r="C1014" s="239"/>
    </row>
    <row r="1015" spans="1:3" s="265" customFormat="1" ht="9.5" x14ac:dyDescent="0.2">
      <c r="A1015" s="236"/>
      <c r="B1015" s="239"/>
      <c r="C1015" s="239"/>
    </row>
    <row r="1016" spans="1:3" s="265" customFormat="1" ht="9.5" x14ac:dyDescent="0.2">
      <c r="A1016" s="236"/>
      <c r="B1016" s="239"/>
      <c r="C1016" s="239"/>
    </row>
    <row r="1017" spans="1:3" s="265" customFormat="1" ht="9.5" x14ac:dyDescent="0.2">
      <c r="A1017" s="236"/>
      <c r="B1017" s="239"/>
      <c r="C1017" s="239"/>
    </row>
    <row r="1018" spans="1:3" s="265" customFormat="1" ht="9.5" x14ac:dyDescent="0.2">
      <c r="A1018" s="236"/>
      <c r="B1018" s="239"/>
      <c r="C1018" s="239"/>
    </row>
    <row r="1019" spans="1:3" s="265" customFormat="1" ht="9.5" x14ac:dyDescent="0.2">
      <c r="A1019" s="236"/>
      <c r="B1019" s="239"/>
      <c r="C1019" s="239"/>
    </row>
    <row r="1020" spans="1:3" s="265" customFormat="1" ht="9.5" x14ac:dyDescent="0.2">
      <c r="A1020" s="236"/>
      <c r="B1020" s="239"/>
      <c r="C1020" s="239"/>
    </row>
    <row r="1021" spans="1:3" s="265" customFormat="1" ht="9.5" x14ac:dyDescent="0.2">
      <c r="A1021" s="236"/>
      <c r="B1021" s="239"/>
      <c r="C1021" s="239"/>
    </row>
    <row r="1022" spans="1:3" s="265" customFormat="1" ht="9.5" x14ac:dyDescent="0.2">
      <c r="A1022" s="236"/>
      <c r="B1022" s="239"/>
      <c r="C1022" s="239"/>
    </row>
    <row r="1023" spans="1:3" s="265" customFormat="1" ht="9.5" x14ac:dyDescent="0.2">
      <c r="A1023" s="236"/>
      <c r="B1023" s="239"/>
      <c r="C1023" s="239"/>
    </row>
    <row r="1024" spans="1:3" s="265" customFormat="1" ht="9.5" x14ac:dyDescent="0.2">
      <c r="A1024" s="236"/>
      <c r="B1024" s="239"/>
      <c r="C1024" s="239"/>
    </row>
    <row r="1025" spans="1:3" s="265" customFormat="1" ht="9.5" x14ac:dyDescent="0.2">
      <c r="A1025" s="236"/>
      <c r="B1025" s="239"/>
      <c r="C1025" s="239"/>
    </row>
    <row r="1026" spans="1:3" s="265" customFormat="1" ht="9.5" x14ac:dyDescent="0.2">
      <c r="A1026" s="236"/>
      <c r="B1026" s="239"/>
      <c r="C1026" s="239"/>
    </row>
    <row r="1027" spans="1:3" s="265" customFormat="1" ht="9.5" x14ac:dyDescent="0.2">
      <c r="A1027" s="236"/>
      <c r="B1027" s="239"/>
      <c r="C1027" s="239"/>
    </row>
    <row r="1028" spans="1:3" s="265" customFormat="1" ht="9.5" x14ac:dyDescent="0.2">
      <c r="A1028" s="236"/>
      <c r="B1028" s="239"/>
      <c r="C1028" s="239"/>
    </row>
    <row r="1029" spans="1:3" s="265" customFormat="1" ht="9.5" x14ac:dyDescent="0.2">
      <c r="A1029" s="236"/>
      <c r="B1029" s="239"/>
      <c r="C1029" s="239"/>
    </row>
    <row r="1030" spans="1:3" s="265" customFormat="1" ht="9.5" x14ac:dyDescent="0.2">
      <c r="A1030" s="236"/>
      <c r="B1030" s="239"/>
      <c r="C1030" s="239"/>
    </row>
    <row r="1031" spans="1:3" s="265" customFormat="1" ht="9.5" x14ac:dyDescent="0.2">
      <c r="A1031" s="236"/>
      <c r="B1031" s="239"/>
      <c r="C1031" s="239"/>
    </row>
    <row r="1032" spans="1:3" s="265" customFormat="1" ht="9.5" x14ac:dyDescent="0.2">
      <c r="A1032" s="247"/>
      <c r="B1032" s="239"/>
      <c r="C1032" s="239"/>
    </row>
    <row r="1033" spans="1:3" s="265" customFormat="1" ht="9.5" x14ac:dyDescent="0.2">
      <c r="A1033" s="247"/>
      <c r="B1033" s="239"/>
      <c r="C1033" s="239"/>
    </row>
    <row r="1034" spans="1:3" s="265" customFormat="1" ht="9.5" x14ac:dyDescent="0.2">
      <c r="A1034" s="247"/>
      <c r="B1034" s="239"/>
      <c r="C1034" s="239"/>
    </row>
    <row r="1035" spans="1:3" s="265" customFormat="1" ht="9.5" x14ac:dyDescent="0.2">
      <c r="A1035" s="247"/>
      <c r="B1035" s="239"/>
      <c r="C1035" s="239"/>
    </row>
    <row r="1036" spans="1:3" s="265" customFormat="1" ht="9.5" x14ac:dyDescent="0.2">
      <c r="A1036" s="247"/>
      <c r="B1036" s="239"/>
      <c r="C1036" s="239"/>
    </row>
    <row r="1037" spans="1:3" s="265" customFormat="1" ht="9.5" x14ac:dyDescent="0.2">
      <c r="A1037" s="247"/>
      <c r="B1037" s="239"/>
      <c r="C1037" s="239"/>
    </row>
    <row r="1038" spans="1:3" s="265" customFormat="1" ht="9.5" x14ac:dyDescent="0.2">
      <c r="A1038" s="236"/>
      <c r="B1038" s="239"/>
      <c r="C1038" s="239"/>
    </row>
    <row r="1039" spans="1:3" s="265" customFormat="1" ht="9.5" x14ac:dyDescent="0.2">
      <c r="A1039" s="247"/>
      <c r="B1039" s="239"/>
      <c r="C1039" s="239"/>
    </row>
    <row r="1040" spans="1:3" s="265" customFormat="1" ht="9.5" x14ac:dyDescent="0.2">
      <c r="A1040" s="247"/>
      <c r="B1040" s="239"/>
      <c r="C1040" s="239"/>
    </row>
    <row r="1041" spans="1:3" s="265" customFormat="1" ht="9.5" x14ac:dyDescent="0.2">
      <c r="A1041" s="247"/>
      <c r="B1041" s="239"/>
      <c r="C1041" s="239"/>
    </row>
    <row r="1042" spans="1:3" s="265" customFormat="1" ht="9.5" x14ac:dyDescent="0.2">
      <c r="A1042" s="247"/>
      <c r="B1042" s="239"/>
      <c r="C1042" s="239"/>
    </row>
    <row r="1043" spans="1:3" s="265" customFormat="1" ht="9.5" x14ac:dyDescent="0.2">
      <c r="A1043" s="236"/>
      <c r="B1043" s="239"/>
      <c r="C1043" s="239"/>
    </row>
    <row r="1044" spans="1:3" s="265" customFormat="1" ht="9.5" x14ac:dyDescent="0.2">
      <c r="A1044" s="247"/>
      <c r="B1044" s="239"/>
      <c r="C1044" s="239"/>
    </row>
    <row r="1045" spans="1:3" s="265" customFormat="1" ht="9.5" x14ac:dyDescent="0.2">
      <c r="A1045" s="247"/>
      <c r="B1045" s="239"/>
      <c r="C1045" s="239"/>
    </row>
    <row r="1046" spans="1:3" s="265" customFormat="1" ht="9.5" x14ac:dyDescent="0.2">
      <c r="A1046" s="247"/>
      <c r="B1046" s="239"/>
      <c r="C1046" s="239"/>
    </row>
    <row r="1047" spans="1:3" s="265" customFormat="1" ht="9.5" x14ac:dyDescent="0.2">
      <c r="A1047" s="236"/>
      <c r="B1047" s="239"/>
      <c r="C1047" s="239"/>
    </row>
    <row r="1048" spans="1:3" s="265" customFormat="1" ht="9.5" x14ac:dyDescent="0.2">
      <c r="A1048" s="247"/>
      <c r="B1048" s="239"/>
      <c r="C1048" s="239"/>
    </row>
    <row r="1049" spans="1:3" s="265" customFormat="1" ht="9.5" x14ac:dyDescent="0.2">
      <c r="A1049" s="236"/>
      <c r="B1049" s="239"/>
      <c r="C1049" s="239"/>
    </row>
    <row r="1050" spans="1:3" s="265" customFormat="1" ht="9.5" x14ac:dyDescent="0.2">
      <c r="A1050" s="247"/>
      <c r="B1050" s="239"/>
      <c r="C1050" s="239"/>
    </row>
    <row r="1051" spans="1:3" s="265" customFormat="1" ht="9.5" x14ac:dyDescent="0.2">
      <c r="A1051" s="247"/>
      <c r="B1051" s="239"/>
      <c r="C1051" s="239"/>
    </row>
    <row r="1052" spans="1:3" s="265" customFormat="1" ht="9.5" x14ac:dyDescent="0.2">
      <c r="A1052" s="236"/>
      <c r="B1052" s="239"/>
      <c r="C1052" s="239"/>
    </row>
    <row r="1053" spans="1:3" s="265" customFormat="1" ht="9.5" x14ac:dyDescent="0.2">
      <c r="A1053" s="236"/>
      <c r="B1053" s="239"/>
      <c r="C1053" s="239"/>
    </row>
    <row r="1054" spans="1:3" s="265" customFormat="1" ht="9.5" x14ac:dyDescent="0.2">
      <c r="A1054" s="236"/>
      <c r="B1054" s="239"/>
      <c r="C1054" s="239"/>
    </row>
    <row r="1055" spans="1:3" s="265" customFormat="1" ht="9.5" x14ac:dyDescent="0.2">
      <c r="A1055" s="236"/>
      <c r="B1055" s="239"/>
      <c r="C1055" s="239"/>
    </row>
    <row r="1056" spans="1:3" s="265" customFormat="1" ht="9.5" x14ac:dyDescent="0.2">
      <c r="A1056" s="236"/>
      <c r="B1056" s="239"/>
      <c r="C1056" s="239"/>
    </row>
    <row r="1057" spans="1:165" s="265" customFormat="1" ht="9.5" x14ac:dyDescent="0.2">
      <c r="A1057" s="236"/>
      <c r="B1057" s="239"/>
      <c r="C1057" s="239"/>
    </row>
    <row r="1058" spans="1:165" s="265" customFormat="1" ht="9.5" x14ac:dyDescent="0.2">
      <c r="A1058" s="236"/>
      <c r="B1058" s="239"/>
      <c r="C1058" s="239"/>
    </row>
    <row r="1059" spans="1:165" s="265" customFormat="1" ht="9.5" x14ac:dyDescent="0.2">
      <c r="A1059" s="236"/>
      <c r="B1059" s="239"/>
      <c r="C1059" s="239"/>
    </row>
    <row r="1060" spans="1:165" s="265" customFormat="1" ht="9.5" x14ac:dyDescent="0.2">
      <c r="A1060" s="236"/>
      <c r="B1060" s="239"/>
      <c r="C1060" s="239"/>
    </row>
    <row r="1061" spans="1:165" s="265" customFormat="1" ht="9.5" x14ac:dyDescent="0.2">
      <c r="A1061" s="236"/>
      <c r="B1061" s="239"/>
      <c r="C1061" s="239"/>
    </row>
    <row r="1062" spans="1:165" s="265" customFormat="1" ht="9.5" x14ac:dyDescent="0.2">
      <c r="A1062" s="236"/>
      <c r="B1062" s="239"/>
      <c r="C1062" s="239"/>
    </row>
    <row r="1063" spans="1:165" s="265" customFormat="1" ht="9.5" x14ac:dyDescent="0.2">
      <c r="A1063" s="236"/>
      <c r="B1063" s="239"/>
      <c r="C1063" s="239"/>
    </row>
    <row r="1064" spans="1:165" s="265" customFormat="1" ht="9.5" x14ac:dyDescent="0.2">
      <c r="A1064" s="236"/>
      <c r="B1064" s="239"/>
      <c r="C1064" s="239"/>
    </row>
    <row r="1065" spans="1:165" s="265" customFormat="1" ht="9.5" x14ac:dyDescent="0.2">
      <c r="A1065" s="236"/>
      <c r="B1065" s="239"/>
      <c r="C1065" s="239"/>
    </row>
    <row r="1066" spans="1:165" s="265" customFormat="1" x14ac:dyDescent="0.2">
      <c r="A1066" s="236"/>
      <c r="B1066" s="239"/>
      <c r="C1066" s="239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7"/>
      <c r="AU1066" s="287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7"/>
      <c r="BI1066" s="287"/>
      <c r="BJ1066" s="287"/>
      <c r="BK1066" s="287"/>
      <c r="BL1066" s="287"/>
      <c r="BM1066" s="287"/>
      <c r="BN1066" s="287"/>
      <c r="BO1066" s="287"/>
      <c r="BP1066" s="287"/>
      <c r="BQ1066" s="287"/>
      <c r="BR1066" s="287"/>
      <c r="BS1066" s="287"/>
      <c r="BT1066" s="287"/>
      <c r="BU1066" s="287"/>
      <c r="BV1066" s="287"/>
      <c r="BW1066" s="287"/>
      <c r="BX1066" s="287"/>
      <c r="BY1066" s="287"/>
      <c r="BZ1066" s="287"/>
      <c r="CA1066" s="287"/>
      <c r="CB1066" s="287"/>
      <c r="CC1066" s="287"/>
      <c r="CD1066" s="287"/>
      <c r="CE1066" s="287"/>
      <c r="CF1066" s="287"/>
      <c r="CG1066" s="287"/>
      <c r="CH1066" s="287"/>
      <c r="CI1066" s="287"/>
      <c r="CJ1066" s="287"/>
      <c r="CK1066" s="287"/>
      <c r="CL1066" s="287"/>
      <c r="CM1066" s="287"/>
      <c r="CN1066" s="287"/>
      <c r="CO1066" s="287"/>
      <c r="CP1066" s="287"/>
      <c r="CQ1066" s="287"/>
      <c r="CR1066" s="287"/>
      <c r="CS1066" s="287"/>
      <c r="CT1066" s="287"/>
      <c r="CU1066" s="287"/>
      <c r="CV1066" s="287"/>
      <c r="CW1066" s="287"/>
      <c r="CX1066" s="287"/>
      <c r="CY1066" s="287"/>
      <c r="CZ1066" s="287"/>
      <c r="DA1066" s="287"/>
      <c r="DB1066" s="287"/>
      <c r="DC1066" s="287"/>
      <c r="DD1066" s="287"/>
      <c r="DE1066" s="287"/>
      <c r="DF1066" s="287"/>
      <c r="DG1066" s="287"/>
      <c r="DH1066" s="287"/>
      <c r="DI1066" s="287"/>
      <c r="DJ1066" s="287"/>
      <c r="DK1066" s="287"/>
      <c r="DL1066" s="287"/>
      <c r="DM1066" s="287"/>
      <c r="DN1066" s="287"/>
      <c r="DO1066" s="287"/>
      <c r="DP1066" s="287"/>
      <c r="DQ1066" s="287"/>
      <c r="DR1066" s="287"/>
      <c r="DS1066" s="287"/>
      <c r="DT1066" s="287"/>
      <c r="DU1066" s="287"/>
      <c r="DV1066" s="287"/>
      <c r="DW1066" s="287"/>
      <c r="DX1066" s="287"/>
      <c r="DY1066" s="287"/>
      <c r="DZ1066" s="287"/>
      <c r="EA1066" s="287"/>
      <c r="EB1066" s="287"/>
      <c r="EC1066" s="287"/>
      <c r="ED1066" s="287"/>
      <c r="EE1066" s="287"/>
      <c r="EF1066" s="287"/>
      <c r="EG1066" s="287"/>
      <c r="EH1066" s="287"/>
      <c r="EI1066" s="287"/>
      <c r="EJ1066" s="287"/>
      <c r="EK1066" s="287"/>
      <c r="EL1066" s="287"/>
      <c r="EM1066" s="287"/>
      <c r="EN1066" s="287"/>
      <c r="EO1066" s="287"/>
      <c r="EP1066" s="287"/>
      <c r="EQ1066" s="287"/>
      <c r="ER1066" s="287"/>
      <c r="ES1066" s="287"/>
      <c r="ET1066" s="287"/>
      <c r="EU1066" s="287"/>
      <c r="EV1066" s="287"/>
      <c r="EW1066" s="287"/>
      <c r="EX1066" s="287"/>
      <c r="EY1066" s="287"/>
      <c r="EZ1066" s="287"/>
      <c r="FA1066" s="287"/>
      <c r="FB1066" s="287"/>
      <c r="FC1066" s="287"/>
      <c r="FD1066" s="287"/>
      <c r="FE1066" s="287"/>
      <c r="FF1066" s="287"/>
      <c r="FG1066" s="287"/>
      <c r="FH1066" s="287"/>
      <c r="FI1066" s="287"/>
    </row>
    <row r="1067" spans="1:165" s="265" customFormat="1" x14ac:dyDescent="0.2">
      <c r="A1067" s="236"/>
      <c r="B1067" s="239"/>
      <c r="C1067" s="239"/>
      <c r="AK1067" s="287"/>
      <c r="AL1067" s="287"/>
      <c r="AM1067" s="287"/>
      <c r="AN1067" s="287"/>
      <c r="AO1067" s="287"/>
      <c r="AP1067" s="287"/>
      <c r="AQ1067" s="287"/>
      <c r="AR1067" s="287"/>
      <c r="AS1067" s="287"/>
      <c r="AT1067" s="287"/>
      <c r="AU1067" s="287"/>
      <c r="AV1067" s="287"/>
      <c r="AW1067" s="287"/>
      <c r="AX1067" s="287"/>
      <c r="AY1067" s="287"/>
      <c r="AZ1067" s="287"/>
      <c r="BA1067" s="287"/>
      <c r="BB1067" s="287"/>
      <c r="BC1067" s="287"/>
      <c r="BD1067" s="287"/>
      <c r="BE1067" s="287"/>
      <c r="BF1067" s="287"/>
      <c r="BG1067" s="287"/>
      <c r="BH1067" s="287"/>
      <c r="BI1067" s="287"/>
      <c r="BJ1067" s="287"/>
      <c r="BK1067" s="287"/>
      <c r="BL1067" s="287"/>
      <c r="BM1067" s="287"/>
      <c r="BN1067" s="287"/>
      <c r="BO1067" s="287"/>
      <c r="BP1067" s="287"/>
      <c r="BQ1067" s="287"/>
      <c r="BR1067" s="287"/>
      <c r="BS1067" s="287"/>
      <c r="BT1067" s="287"/>
      <c r="BU1067" s="287"/>
      <c r="BV1067" s="287"/>
      <c r="BW1067" s="287"/>
      <c r="BX1067" s="287"/>
      <c r="BY1067" s="287"/>
      <c r="BZ1067" s="287"/>
      <c r="CA1067" s="287"/>
      <c r="CB1067" s="287"/>
      <c r="CC1067" s="287"/>
      <c r="CD1067" s="287"/>
      <c r="CE1067" s="287"/>
      <c r="CF1067" s="287"/>
      <c r="CG1067" s="287"/>
      <c r="CH1067" s="287"/>
      <c r="CI1067" s="287"/>
      <c r="CJ1067" s="287"/>
      <c r="CK1067" s="287"/>
      <c r="CL1067" s="287"/>
      <c r="CM1067" s="287"/>
      <c r="CN1067" s="287"/>
      <c r="CO1067" s="287"/>
      <c r="CP1067" s="287"/>
      <c r="CQ1067" s="287"/>
      <c r="CR1067" s="287"/>
      <c r="CS1067" s="287"/>
      <c r="CT1067" s="287"/>
      <c r="CU1067" s="287"/>
      <c r="CV1067" s="287"/>
      <c r="CW1067" s="287"/>
      <c r="CX1067" s="287"/>
      <c r="CY1067" s="287"/>
      <c r="CZ1067" s="287"/>
      <c r="DA1067" s="287"/>
      <c r="DB1067" s="287"/>
      <c r="DC1067" s="287"/>
      <c r="DD1067" s="287"/>
      <c r="DE1067" s="287"/>
      <c r="DF1067" s="287"/>
      <c r="DG1067" s="287"/>
      <c r="DH1067" s="287"/>
      <c r="DI1067" s="287"/>
      <c r="DJ1067" s="287"/>
      <c r="DK1067" s="287"/>
      <c r="DL1067" s="287"/>
      <c r="DM1067" s="287"/>
      <c r="DN1067" s="287"/>
      <c r="DO1067" s="287"/>
      <c r="DP1067" s="287"/>
      <c r="DQ1067" s="287"/>
      <c r="DR1067" s="287"/>
      <c r="DS1067" s="287"/>
      <c r="DT1067" s="287"/>
      <c r="DU1067" s="287"/>
      <c r="DV1067" s="287"/>
      <c r="DW1067" s="287"/>
      <c r="DX1067" s="287"/>
      <c r="DY1067" s="287"/>
      <c r="DZ1067" s="287"/>
      <c r="EA1067" s="287"/>
      <c r="EB1067" s="287"/>
      <c r="EC1067" s="287"/>
      <c r="ED1067" s="287"/>
      <c r="EE1067" s="287"/>
      <c r="EF1067" s="287"/>
      <c r="EG1067" s="287"/>
      <c r="EH1067" s="287"/>
      <c r="EI1067" s="287"/>
      <c r="EJ1067" s="287"/>
      <c r="EK1067" s="287"/>
      <c r="EL1067" s="287"/>
      <c r="EM1067" s="287"/>
      <c r="EN1067" s="287"/>
      <c r="EO1067" s="287"/>
      <c r="EP1067" s="287"/>
      <c r="EQ1067" s="287"/>
      <c r="ER1067" s="287"/>
      <c r="ES1067" s="287"/>
      <c r="ET1067" s="287"/>
      <c r="EU1067" s="287"/>
      <c r="EV1067" s="287"/>
      <c r="EW1067" s="287"/>
      <c r="EX1067" s="287"/>
      <c r="EY1067" s="287"/>
      <c r="EZ1067" s="287"/>
      <c r="FA1067" s="287"/>
      <c r="FB1067" s="287"/>
      <c r="FC1067" s="287"/>
      <c r="FD1067" s="287"/>
      <c r="FE1067" s="287"/>
      <c r="FF1067" s="287"/>
      <c r="FG1067" s="287"/>
      <c r="FH1067" s="287"/>
      <c r="FI1067" s="287"/>
    </row>
    <row r="1068" spans="1:165" s="265" customFormat="1" ht="9.5" x14ac:dyDescent="0.2">
      <c r="A1068" s="236"/>
      <c r="B1068" s="239"/>
      <c r="C1068" s="239"/>
    </row>
    <row r="1069" spans="1:165" s="265" customFormat="1" ht="9.5" x14ac:dyDescent="0.2">
      <c r="A1069" s="236"/>
      <c r="B1069" s="239"/>
      <c r="C1069" s="239"/>
    </row>
    <row r="1070" spans="1:165" s="265" customFormat="1" ht="9.5" x14ac:dyDescent="0.2">
      <c r="A1070" s="236"/>
      <c r="B1070" s="239"/>
      <c r="C1070" s="239"/>
    </row>
    <row r="1071" spans="1:165" s="265" customFormat="1" ht="9.5" x14ac:dyDescent="0.2">
      <c r="A1071" s="236"/>
      <c r="B1071" s="239"/>
      <c r="C1071" s="239"/>
    </row>
    <row r="1072" spans="1:165" s="265" customFormat="1" ht="9.5" x14ac:dyDescent="0.2">
      <c r="A1072" s="236"/>
      <c r="B1072" s="239"/>
      <c r="C1072" s="239"/>
    </row>
    <row r="1073" spans="1:3" s="265" customFormat="1" ht="9.5" x14ac:dyDescent="0.2">
      <c r="A1073" s="236"/>
      <c r="B1073" s="239"/>
      <c r="C1073" s="239"/>
    </row>
    <row r="1074" spans="1:3" s="265" customFormat="1" ht="9.5" x14ac:dyDescent="0.2">
      <c r="A1074" s="236"/>
      <c r="B1074" s="239"/>
      <c r="C1074" s="239"/>
    </row>
    <row r="1075" spans="1:3" s="265" customFormat="1" ht="9.5" x14ac:dyDescent="0.2">
      <c r="A1075" s="236"/>
      <c r="B1075" s="239"/>
      <c r="C1075" s="239"/>
    </row>
    <row r="1076" spans="1:3" s="265" customFormat="1" ht="9.5" x14ac:dyDescent="0.2">
      <c r="A1076" s="236"/>
      <c r="B1076" s="239"/>
      <c r="C1076" s="239"/>
    </row>
    <row r="1077" spans="1:3" s="265" customFormat="1" ht="9.5" x14ac:dyDescent="0.2">
      <c r="A1077" s="236"/>
      <c r="B1077" s="239"/>
      <c r="C1077" s="239"/>
    </row>
    <row r="1078" spans="1:3" s="265" customFormat="1" ht="9.5" x14ac:dyDescent="0.2">
      <c r="A1078" s="236"/>
      <c r="B1078" s="239"/>
      <c r="C1078" s="239"/>
    </row>
    <row r="1079" spans="1:3" s="265" customFormat="1" ht="9.5" x14ac:dyDescent="0.2">
      <c r="A1079" s="236"/>
      <c r="B1079" s="239"/>
      <c r="C1079" s="239"/>
    </row>
    <row r="1080" spans="1:3" s="265" customFormat="1" ht="9.5" x14ac:dyDescent="0.2">
      <c r="A1080" s="236"/>
      <c r="B1080" s="239"/>
      <c r="C1080" s="239"/>
    </row>
    <row r="1081" spans="1:3" s="265" customFormat="1" ht="9.5" x14ac:dyDescent="0.2">
      <c r="A1081" s="236"/>
      <c r="B1081" s="239"/>
      <c r="C1081" s="239"/>
    </row>
    <row r="1082" spans="1:3" s="265" customFormat="1" ht="9.5" x14ac:dyDescent="0.2">
      <c r="A1082" s="236"/>
      <c r="B1082" s="239"/>
      <c r="C1082" s="239"/>
    </row>
    <row r="1083" spans="1:3" s="265" customFormat="1" ht="9.5" x14ac:dyDescent="0.2">
      <c r="A1083" s="236"/>
      <c r="B1083" s="239"/>
      <c r="C1083" s="239"/>
    </row>
    <row r="1084" spans="1:3" s="265" customFormat="1" ht="9.5" x14ac:dyDescent="0.2">
      <c r="A1084" s="236"/>
      <c r="B1084" s="239"/>
      <c r="C1084" s="239"/>
    </row>
    <row r="1085" spans="1:3" s="265" customFormat="1" ht="9.5" x14ac:dyDescent="0.2">
      <c r="A1085" s="236"/>
      <c r="B1085" s="239"/>
      <c r="C1085" s="239"/>
    </row>
    <row r="1086" spans="1:3" s="265" customFormat="1" ht="9.5" x14ac:dyDescent="0.2">
      <c r="A1086" s="236"/>
      <c r="B1086" s="239"/>
      <c r="C1086" s="239"/>
    </row>
    <row r="1087" spans="1:3" s="265" customFormat="1" ht="9.5" x14ac:dyDescent="0.2">
      <c r="A1087" s="236"/>
      <c r="B1087" s="239"/>
      <c r="C1087" s="239"/>
    </row>
    <row r="1088" spans="1:3" s="265" customFormat="1" ht="9.5" x14ac:dyDescent="0.2">
      <c r="A1088" s="236"/>
      <c r="B1088" s="239"/>
      <c r="C1088" s="239"/>
    </row>
    <row r="1089" spans="1:3" s="265" customFormat="1" ht="9.5" x14ac:dyDescent="0.2">
      <c r="A1089" s="236"/>
      <c r="B1089" s="239"/>
      <c r="C1089" s="239"/>
    </row>
    <row r="1090" spans="1:3" s="265" customFormat="1" ht="9.5" x14ac:dyDescent="0.2">
      <c r="A1090" s="236"/>
      <c r="B1090" s="239"/>
      <c r="C1090" s="239"/>
    </row>
    <row r="1091" spans="1:3" s="265" customFormat="1" ht="9.5" x14ac:dyDescent="0.2">
      <c r="A1091" s="236"/>
      <c r="B1091" s="239"/>
      <c r="C1091" s="239"/>
    </row>
    <row r="1092" spans="1:3" s="265" customFormat="1" ht="9.5" x14ac:dyDescent="0.2">
      <c r="A1092" s="236"/>
      <c r="B1092" s="239"/>
      <c r="C1092" s="239"/>
    </row>
    <row r="1093" spans="1:3" s="265" customFormat="1" ht="9.5" x14ac:dyDescent="0.2">
      <c r="A1093" s="236"/>
      <c r="B1093" s="239"/>
      <c r="C1093" s="239"/>
    </row>
    <row r="1094" spans="1:3" s="265" customFormat="1" ht="9.5" x14ac:dyDescent="0.2">
      <c r="A1094" s="236"/>
      <c r="B1094" s="239"/>
      <c r="C1094" s="239"/>
    </row>
    <row r="1095" spans="1:3" s="265" customFormat="1" ht="9.5" x14ac:dyDescent="0.2">
      <c r="A1095" s="247"/>
      <c r="B1095" s="239"/>
      <c r="C1095" s="239"/>
    </row>
    <row r="1096" spans="1:3" s="265" customFormat="1" ht="9.5" x14ac:dyDescent="0.2">
      <c r="A1096" s="236"/>
      <c r="B1096" s="239"/>
      <c r="C1096" s="239"/>
    </row>
    <row r="1097" spans="1:3" s="265" customFormat="1" ht="9.5" x14ac:dyDescent="0.2">
      <c r="A1097" s="236"/>
      <c r="B1097" s="239"/>
      <c r="C1097" s="239"/>
    </row>
    <row r="1098" spans="1:3" s="265" customFormat="1" ht="9.5" x14ac:dyDescent="0.2">
      <c r="A1098" s="236"/>
      <c r="B1098" s="239"/>
      <c r="C1098" s="239"/>
    </row>
    <row r="1099" spans="1:3" s="265" customFormat="1" ht="9.5" x14ac:dyDescent="0.2">
      <c r="A1099" s="236"/>
      <c r="B1099" s="239"/>
      <c r="C1099" s="239"/>
    </row>
    <row r="1100" spans="1:3" s="265" customFormat="1" ht="9.5" x14ac:dyDescent="0.2">
      <c r="A1100" s="236"/>
      <c r="B1100" s="239"/>
      <c r="C1100" s="239"/>
    </row>
    <row r="1101" spans="1:3" s="265" customFormat="1" ht="9.5" x14ac:dyDescent="0.2">
      <c r="A1101" s="236"/>
      <c r="B1101" s="239"/>
      <c r="C1101" s="239"/>
    </row>
    <row r="1102" spans="1:3" s="265" customFormat="1" ht="9.5" x14ac:dyDescent="0.2">
      <c r="A1102" s="236"/>
      <c r="B1102" s="239"/>
      <c r="C1102" s="239"/>
    </row>
    <row r="1103" spans="1:3" s="265" customFormat="1" ht="9.5" x14ac:dyDescent="0.2">
      <c r="A1103" s="236"/>
      <c r="B1103" s="239"/>
      <c r="C1103" s="239"/>
    </row>
    <row r="1104" spans="1:3" s="265" customFormat="1" ht="9.5" x14ac:dyDescent="0.2">
      <c r="A1104" s="236"/>
      <c r="B1104" s="239"/>
      <c r="C1104" s="239"/>
    </row>
    <row r="1105" spans="1:3" s="265" customFormat="1" ht="9.5" x14ac:dyDescent="0.2">
      <c r="A1105" s="236"/>
      <c r="B1105" s="239"/>
      <c r="C1105" s="239"/>
    </row>
    <row r="1106" spans="1:3" s="265" customFormat="1" ht="9.5" x14ac:dyDescent="0.2">
      <c r="A1106" s="236"/>
      <c r="B1106" s="239"/>
      <c r="C1106" s="239"/>
    </row>
    <row r="1107" spans="1:3" s="265" customFormat="1" ht="9.5" x14ac:dyDescent="0.2">
      <c r="A1107" s="236"/>
      <c r="B1107" s="239"/>
      <c r="C1107" s="239"/>
    </row>
    <row r="1108" spans="1:3" s="265" customFormat="1" ht="9.5" x14ac:dyDescent="0.2">
      <c r="A1108" s="236"/>
      <c r="B1108" s="239"/>
      <c r="C1108" s="239"/>
    </row>
    <row r="1109" spans="1:3" s="265" customFormat="1" ht="9.5" x14ac:dyDescent="0.2">
      <c r="A1109" s="236"/>
      <c r="B1109" s="239"/>
      <c r="C1109" s="239"/>
    </row>
    <row r="1110" spans="1:3" s="265" customFormat="1" ht="9.5" x14ac:dyDescent="0.2">
      <c r="A1110" s="236"/>
      <c r="B1110" s="239"/>
      <c r="C1110" s="239"/>
    </row>
    <row r="1111" spans="1:3" s="265" customFormat="1" ht="9.5" x14ac:dyDescent="0.2">
      <c r="A1111" s="236"/>
      <c r="B1111" s="239"/>
      <c r="C1111" s="239"/>
    </row>
    <row r="1112" spans="1:3" s="265" customFormat="1" ht="9.5" x14ac:dyDescent="0.2">
      <c r="A1112" s="236"/>
      <c r="B1112" s="239"/>
      <c r="C1112" s="239"/>
    </row>
    <row r="1113" spans="1:3" s="265" customFormat="1" ht="9.5" x14ac:dyDescent="0.2">
      <c r="A1113" s="236"/>
      <c r="B1113" s="239"/>
      <c r="C1113" s="239"/>
    </row>
    <row r="1114" spans="1:3" s="265" customFormat="1" ht="9.5" x14ac:dyDescent="0.2">
      <c r="A1114" s="236"/>
      <c r="B1114" s="239"/>
      <c r="C1114" s="239"/>
    </row>
    <row r="1115" spans="1:3" s="265" customFormat="1" ht="9.5" x14ac:dyDescent="0.2">
      <c r="A1115" s="236"/>
      <c r="B1115" s="239"/>
      <c r="C1115" s="239"/>
    </row>
    <row r="1116" spans="1:3" s="265" customFormat="1" ht="9.5" x14ac:dyDescent="0.2">
      <c r="A1116" s="236"/>
      <c r="B1116" s="239"/>
      <c r="C1116" s="239"/>
    </row>
    <row r="1117" spans="1:3" s="265" customFormat="1" ht="9.5" x14ac:dyDescent="0.2">
      <c r="A1117" s="236"/>
      <c r="B1117" s="239"/>
      <c r="C1117" s="239"/>
    </row>
    <row r="1118" spans="1:3" s="265" customFormat="1" ht="9.5" x14ac:dyDescent="0.2">
      <c r="A1118" s="236"/>
      <c r="B1118" s="239"/>
      <c r="C1118" s="239"/>
    </row>
    <row r="1119" spans="1:3" s="265" customFormat="1" ht="9.5" x14ac:dyDescent="0.2">
      <c r="A1119" s="236"/>
      <c r="B1119" s="239"/>
      <c r="C1119" s="239"/>
    </row>
    <row r="1120" spans="1:3" s="265" customFormat="1" ht="9.5" x14ac:dyDescent="0.2">
      <c r="A1120" s="236"/>
      <c r="B1120" s="239"/>
      <c r="C1120" s="239"/>
    </row>
    <row r="1121" spans="1:3" s="265" customFormat="1" ht="9.5" x14ac:dyDescent="0.2">
      <c r="A1121" s="236"/>
      <c r="B1121" s="239"/>
      <c r="C1121" s="239"/>
    </row>
    <row r="1122" spans="1:3" s="265" customFormat="1" ht="9.5" x14ac:dyDescent="0.2">
      <c r="A1122" s="236"/>
      <c r="B1122" s="239"/>
      <c r="C1122" s="239"/>
    </row>
    <row r="1123" spans="1:3" s="265" customFormat="1" ht="9.5" x14ac:dyDescent="0.2">
      <c r="A1123" s="236"/>
      <c r="B1123" s="239"/>
      <c r="C1123" s="239"/>
    </row>
    <row r="1124" spans="1:3" s="265" customFormat="1" ht="9.5" x14ac:dyDescent="0.2">
      <c r="A1124" s="236"/>
      <c r="B1124" s="239"/>
      <c r="C1124" s="239"/>
    </row>
    <row r="1125" spans="1:3" s="265" customFormat="1" ht="9.5" x14ac:dyDescent="0.2">
      <c r="A1125" s="236"/>
      <c r="B1125" s="239"/>
      <c r="C1125" s="239"/>
    </row>
    <row r="1126" spans="1:3" s="265" customFormat="1" ht="9.5" x14ac:dyDescent="0.2">
      <c r="A1126" s="236"/>
      <c r="B1126" s="239"/>
      <c r="C1126" s="239"/>
    </row>
    <row r="1127" spans="1:3" s="265" customFormat="1" ht="9.5" x14ac:dyDescent="0.2">
      <c r="A1127" s="236"/>
      <c r="B1127" s="239"/>
      <c r="C1127" s="239"/>
    </row>
    <row r="1128" spans="1:3" s="265" customFormat="1" ht="9.5" x14ac:dyDescent="0.2">
      <c r="A1128" s="236"/>
      <c r="B1128" s="239"/>
      <c r="C1128" s="239"/>
    </row>
    <row r="1129" spans="1:3" s="265" customFormat="1" ht="9.5" x14ac:dyDescent="0.2">
      <c r="A1129" s="236"/>
      <c r="B1129" s="239"/>
      <c r="C1129" s="239"/>
    </row>
    <row r="1130" spans="1:3" s="265" customFormat="1" ht="9.5" x14ac:dyDescent="0.2">
      <c r="A1130" s="236"/>
      <c r="B1130" s="239"/>
      <c r="C1130" s="239"/>
    </row>
    <row r="1131" spans="1:3" s="265" customFormat="1" ht="9.5" x14ac:dyDescent="0.2">
      <c r="A1131" s="236"/>
      <c r="B1131" s="239"/>
      <c r="C1131" s="239"/>
    </row>
    <row r="1132" spans="1:3" s="265" customFormat="1" ht="9.5" x14ac:dyDescent="0.2">
      <c r="A1132" s="236"/>
      <c r="B1132" s="239"/>
      <c r="C1132" s="239"/>
    </row>
    <row r="1133" spans="1:3" s="265" customFormat="1" ht="9.5" x14ac:dyDescent="0.2">
      <c r="A1133" s="236"/>
      <c r="B1133" s="239"/>
      <c r="C1133" s="239"/>
    </row>
    <row r="1134" spans="1:3" s="265" customFormat="1" ht="9.5" x14ac:dyDescent="0.2">
      <c r="A1134" s="236"/>
      <c r="B1134" s="239"/>
      <c r="C1134" s="239"/>
    </row>
    <row r="1135" spans="1:3" s="265" customFormat="1" ht="9.5" x14ac:dyDescent="0.2">
      <c r="A1135" s="236"/>
      <c r="B1135" s="239"/>
      <c r="C1135" s="239"/>
    </row>
    <row r="1136" spans="1:3" s="265" customFormat="1" ht="9.5" x14ac:dyDescent="0.2">
      <c r="A1136" s="236"/>
      <c r="B1136" s="239"/>
      <c r="C1136" s="239"/>
    </row>
    <row r="1137" spans="1:3" s="265" customFormat="1" ht="9.5" x14ac:dyDescent="0.2">
      <c r="A1137" s="236"/>
      <c r="B1137" s="239"/>
      <c r="C1137" s="239"/>
    </row>
    <row r="1138" spans="1:3" s="265" customFormat="1" ht="9.5" x14ac:dyDescent="0.2">
      <c r="A1138" s="236"/>
      <c r="B1138" s="239"/>
      <c r="C1138" s="239"/>
    </row>
    <row r="1139" spans="1:3" s="265" customFormat="1" ht="9.5" x14ac:dyDescent="0.2">
      <c r="A1139" s="236"/>
      <c r="B1139" s="239"/>
      <c r="C1139" s="239"/>
    </row>
    <row r="1140" spans="1:3" s="265" customFormat="1" ht="9.5" x14ac:dyDescent="0.2">
      <c r="A1140" s="236"/>
      <c r="B1140" s="239"/>
      <c r="C1140" s="239"/>
    </row>
    <row r="1141" spans="1:3" s="265" customFormat="1" ht="9.5" x14ac:dyDescent="0.2">
      <c r="A1141" s="236"/>
      <c r="B1141" s="239"/>
      <c r="C1141" s="239"/>
    </row>
    <row r="1142" spans="1:3" s="265" customFormat="1" ht="9.5" x14ac:dyDescent="0.2">
      <c r="A1142" s="236"/>
      <c r="B1142" s="239"/>
      <c r="C1142" s="239"/>
    </row>
    <row r="1143" spans="1:3" s="265" customFormat="1" ht="9.5" x14ac:dyDescent="0.2">
      <c r="A1143" s="236"/>
      <c r="B1143" s="239"/>
      <c r="C1143" s="239"/>
    </row>
    <row r="1144" spans="1:3" s="265" customFormat="1" ht="9.5" x14ac:dyDescent="0.2">
      <c r="A1144" s="236"/>
      <c r="B1144" s="239"/>
      <c r="C1144" s="239"/>
    </row>
    <row r="1145" spans="1:3" s="265" customFormat="1" ht="9.5" x14ac:dyDescent="0.2">
      <c r="A1145" s="236"/>
      <c r="B1145" s="239"/>
      <c r="C1145" s="239"/>
    </row>
    <row r="1146" spans="1:3" s="265" customFormat="1" ht="9.5" x14ac:dyDescent="0.2">
      <c r="A1146" s="236"/>
      <c r="B1146" s="239"/>
      <c r="C1146" s="239"/>
    </row>
    <row r="1147" spans="1:3" s="265" customFormat="1" ht="9.5" x14ac:dyDescent="0.2">
      <c r="A1147" s="236"/>
      <c r="B1147" s="239"/>
      <c r="C1147" s="239"/>
    </row>
    <row r="1148" spans="1:3" s="265" customFormat="1" ht="9.5" x14ac:dyDescent="0.2">
      <c r="A1148" s="236"/>
      <c r="B1148" s="239"/>
      <c r="C1148" s="239"/>
    </row>
    <row r="1149" spans="1:3" s="265" customFormat="1" ht="9.5" x14ac:dyDescent="0.2">
      <c r="A1149" s="236"/>
      <c r="B1149" s="239"/>
      <c r="C1149" s="239"/>
    </row>
    <row r="1150" spans="1:3" s="265" customFormat="1" ht="9.5" x14ac:dyDescent="0.2">
      <c r="A1150" s="236"/>
      <c r="B1150" s="239"/>
      <c r="C1150" s="239"/>
    </row>
    <row r="1151" spans="1:3" s="265" customFormat="1" ht="9.5" x14ac:dyDescent="0.2">
      <c r="A1151" s="236"/>
      <c r="B1151" s="239"/>
      <c r="C1151" s="239"/>
    </row>
    <row r="1152" spans="1:3" s="265" customFormat="1" ht="9.5" x14ac:dyDescent="0.2">
      <c r="A1152" s="236"/>
      <c r="B1152" s="239"/>
      <c r="C1152" s="239"/>
    </row>
    <row r="1153" spans="1:3" s="265" customFormat="1" ht="9.5" x14ac:dyDescent="0.2">
      <c r="A1153" s="236"/>
      <c r="B1153" s="239"/>
      <c r="C1153" s="239"/>
    </row>
    <row r="1154" spans="1:3" s="265" customFormat="1" ht="9.5" x14ac:dyDescent="0.2">
      <c r="A1154" s="236"/>
      <c r="B1154" s="239"/>
      <c r="C1154" s="239"/>
    </row>
    <row r="1155" spans="1:3" s="265" customFormat="1" ht="9.5" x14ac:dyDescent="0.2">
      <c r="A1155" s="236"/>
      <c r="B1155" s="239"/>
      <c r="C1155" s="239"/>
    </row>
    <row r="1156" spans="1:3" s="265" customFormat="1" ht="9.5" x14ac:dyDescent="0.2">
      <c r="A1156" s="236"/>
      <c r="B1156" s="239"/>
      <c r="C1156" s="239"/>
    </row>
    <row r="1157" spans="1:3" s="265" customFormat="1" ht="9.5" x14ac:dyDescent="0.2">
      <c r="A1157" s="236"/>
      <c r="B1157" s="239"/>
      <c r="C1157" s="239"/>
    </row>
    <row r="1158" spans="1:3" s="265" customFormat="1" ht="9.5" x14ac:dyDescent="0.2">
      <c r="A1158" s="236"/>
      <c r="B1158" s="239"/>
      <c r="C1158" s="239"/>
    </row>
    <row r="1159" spans="1:3" s="265" customFormat="1" ht="9.5" x14ac:dyDescent="0.2">
      <c r="A1159" s="236"/>
      <c r="B1159" s="239"/>
      <c r="C1159" s="239"/>
    </row>
    <row r="1160" spans="1:3" s="265" customFormat="1" ht="9.5" x14ac:dyDescent="0.2">
      <c r="A1160" s="236"/>
      <c r="B1160" s="239"/>
      <c r="C1160" s="239"/>
    </row>
    <row r="1161" spans="1:3" s="265" customFormat="1" ht="9.5" x14ac:dyDescent="0.2">
      <c r="A1161" s="247"/>
      <c r="B1161" s="239"/>
      <c r="C1161" s="239"/>
    </row>
    <row r="1162" spans="1:3" s="265" customFormat="1" ht="9.5" x14ac:dyDescent="0.2">
      <c r="A1162" s="247"/>
      <c r="B1162" s="239"/>
      <c r="C1162" s="239"/>
    </row>
    <row r="1163" spans="1:3" s="265" customFormat="1" ht="9.5" x14ac:dyDescent="0.2">
      <c r="A1163" s="247"/>
      <c r="B1163" s="239"/>
      <c r="C1163" s="239"/>
    </row>
    <row r="1164" spans="1:3" s="265" customFormat="1" ht="9.5" x14ac:dyDescent="0.2">
      <c r="A1164" s="247"/>
      <c r="B1164" s="239"/>
      <c r="C1164" s="239"/>
    </row>
    <row r="1165" spans="1:3" s="265" customFormat="1" ht="9.5" x14ac:dyDescent="0.2">
      <c r="A1165" s="236"/>
      <c r="B1165" s="239"/>
      <c r="C1165" s="239"/>
    </row>
    <row r="1166" spans="1:3" s="265" customFormat="1" ht="9.5" x14ac:dyDescent="0.2">
      <c r="A1166" s="236"/>
      <c r="B1166" s="239"/>
      <c r="C1166" s="239"/>
    </row>
    <row r="1167" spans="1:3" s="265" customFormat="1" ht="9.5" x14ac:dyDescent="0.2">
      <c r="A1167" s="236"/>
      <c r="B1167" s="239"/>
      <c r="C1167" s="239"/>
    </row>
    <row r="1168" spans="1:3" s="265" customFormat="1" ht="9.5" x14ac:dyDescent="0.2">
      <c r="A1168" s="236"/>
      <c r="B1168" s="239"/>
      <c r="C1168" s="239"/>
    </row>
    <row r="1169" spans="1:3" s="265" customFormat="1" ht="9.5" x14ac:dyDescent="0.2">
      <c r="A1169" s="236"/>
      <c r="B1169" s="239"/>
      <c r="C1169" s="239"/>
    </row>
    <row r="1170" spans="1:3" s="265" customFormat="1" ht="9.5" x14ac:dyDescent="0.2">
      <c r="A1170" s="236"/>
      <c r="B1170" s="239"/>
      <c r="C1170" s="239"/>
    </row>
    <row r="1171" spans="1:3" s="265" customFormat="1" ht="9.5" x14ac:dyDescent="0.2">
      <c r="A1171" s="247"/>
      <c r="B1171" s="239"/>
      <c r="C1171" s="239"/>
    </row>
    <row r="1172" spans="1:3" s="265" customFormat="1" ht="9.5" x14ac:dyDescent="0.2">
      <c r="A1172" s="236"/>
      <c r="B1172" s="239"/>
      <c r="C1172" s="239"/>
    </row>
    <row r="1173" spans="1:3" s="265" customFormat="1" ht="9.5" x14ac:dyDescent="0.2">
      <c r="A1173" s="236"/>
      <c r="B1173" s="239"/>
      <c r="C1173" s="239"/>
    </row>
    <row r="1174" spans="1:3" s="265" customFormat="1" ht="9.5" x14ac:dyDescent="0.2">
      <c r="A1174" s="236"/>
      <c r="B1174" s="239"/>
      <c r="C1174" s="239"/>
    </row>
    <row r="1175" spans="1:3" s="265" customFormat="1" ht="9.5" x14ac:dyDescent="0.2">
      <c r="A1175" s="236"/>
      <c r="B1175" s="239"/>
      <c r="C1175" s="239"/>
    </row>
    <row r="1176" spans="1:3" s="265" customFormat="1" ht="9.5" x14ac:dyDescent="0.2">
      <c r="A1176" s="236"/>
      <c r="B1176" s="239"/>
      <c r="C1176" s="239"/>
    </row>
    <row r="1177" spans="1:3" s="265" customFormat="1" ht="9.5" x14ac:dyDescent="0.2">
      <c r="A1177" s="236"/>
      <c r="B1177" s="239"/>
      <c r="C1177" s="239"/>
    </row>
    <row r="1178" spans="1:3" s="265" customFormat="1" ht="9.5" x14ac:dyDescent="0.2">
      <c r="A1178" s="236"/>
      <c r="B1178" s="239"/>
      <c r="C1178" s="239"/>
    </row>
    <row r="1179" spans="1:3" s="265" customFormat="1" ht="9.5" x14ac:dyDescent="0.2">
      <c r="A1179" s="236"/>
      <c r="B1179" s="239"/>
      <c r="C1179" s="239"/>
    </row>
    <row r="1180" spans="1:3" s="265" customFormat="1" ht="9.5" x14ac:dyDescent="0.2">
      <c r="A1180" s="236"/>
      <c r="B1180" s="239"/>
      <c r="C1180" s="239"/>
    </row>
    <row r="1181" spans="1:3" s="265" customFormat="1" ht="9.5" x14ac:dyDescent="0.2">
      <c r="A1181" s="236"/>
      <c r="B1181" s="239"/>
      <c r="C1181" s="239"/>
    </row>
    <row r="1182" spans="1:3" s="265" customFormat="1" ht="9.5" x14ac:dyDescent="0.2">
      <c r="A1182" s="236"/>
      <c r="B1182" s="239"/>
      <c r="C1182" s="239"/>
    </row>
    <row r="1183" spans="1:3" s="265" customFormat="1" ht="9.5" x14ac:dyDescent="0.2">
      <c r="A1183" s="236"/>
      <c r="B1183" s="239"/>
      <c r="C1183" s="239"/>
    </row>
    <row r="1184" spans="1:3" s="265" customFormat="1" ht="9.5" x14ac:dyDescent="0.2">
      <c r="A1184" s="236"/>
      <c r="B1184" s="239"/>
      <c r="C1184" s="239"/>
    </row>
    <row r="1185" spans="1:3" s="265" customFormat="1" ht="9.5" x14ac:dyDescent="0.2">
      <c r="A1185" s="236"/>
      <c r="B1185" s="239"/>
      <c r="C1185" s="239"/>
    </row>
    <row r="1186" spans="1:3" s="265" customFormat="1" ht="9.5" x14ac:dyDescent="0.2">
      <c r="A1186" s="236"/>
      <c r="B1186" s="239"/>
      <c r="C1186" s="239"/>
    </row>
    <row r="1187" spans="1:3" s="265" customFormat="1" ht="9.5" x14ac:dyDescent="0.2">
      <c r="A1187" s="236"/>
      <c r="B1187" s="239"/>
      <c r="C1187" s="239"/>
    </row>
    <row r="1188" spans="1:3" s="265" customFormat="1" ht="9.5" x14ac:dyDescent="0.2">
      <c r="A1188" s="236"/>
      <c r="B1188" s="239"/>
      <c r="C1188" s="239"/>
    </row>
    <row r="1189" spans="1:3" s="265" customFormat="1" ht="9.5" x14ac:dyDescent="0.2">
      <c r="A1189" s="236"/>
      <c r="B1189" s="239"/>
      <c r="C1189" s="239"/>
    </row>
    <row r="1190" spans="1:3" s="265" customFormat="1" ht="9.5" x14ac:dyDescent="0.2">
      <c r="A1190" s="236"/>
      <c r="B1190" s="239"/>
      <c r="C1190" s="239"/>
    </row>
    <row r="1191" spans="1:3" s="265" customFormat="1" ht="9.5" x14ac:dyDescent="0.2">
      <c r="A1191" s="236"/>
      <c r="B1191" s="239"/>
      <c r="C1191" s="239"/>
    </row>
    <row r="1192" spans="1:3" s="265" customFormat="1" ht="9.5" x14ac:dyDescent="0.2">
      <c r="A1192" s="236"/>
      <c r="B1192" s="239"/>
      <c r="C1192" s="239"/>
    </row>
    <row r="1193" spans="1:3" s="265" customFormat="1" ht="9.5" x14ac:dyDescent="0.2">
      <c r="A1193" s="236"/>
      <c r="B1193" s="239"/>
      <c r="C1193" s="239"/>
    </row>
    <row r="1194" spans="1:3" s="265" customFormat="1" ht="9.5" x14ac:dyDescent="0.2">
      <c r="A1194" s="236"/>
      <c r="B1194" s="239"/>
      <c r="C1194" s="239"/>
    </row>
    <row r="1195" spans="1:3" s="265" customFormat="1" ht="9.5" x14ac:dyDescent="0.2">
      <c r="A1195" s="236"/>
      <c r="B1195" s="239"/>
      <c r="C1195" s="239"/>
    </row>
    <row r="1196" spans="1:3" s="265" customFormat="1" ht="9.5" x14ac:dyDescent="0.2">
      <c r="A1196" s="236"/>
      <c r="B1196" s="239"/>
      <c r="C1196" s="239"/>
    </row>
    <row r="1197" spans="1:3" s="265" customFormat="1" ht="9.5" x14ac:dyDescent="0.2">
      <c r="A1197" s="236"/>
      <c r="B1197" s="239"/>
      <c r="C1197" s="239"/>
    </row>
    <row r="1198" spans="1:3" s="265" customFormat="1" ht="9.5" x14ac:dyDescent="0.2">
      <c r="A1198" s="236"/>
      <c r="B1198" s="239"/>
      <c r="C1198" s="239"/>
    </row>
    <row r="1199" spans="1:3" s="265" customFormat="1" ht="9.5" x14ac:dyDescent="0.2">
      <c r="A1199" s="236"/>
      <c r="B1199" s="239"/>
      <c r="C1199" s="239"/>
    </row>
    <row r="1200" spans="1:3" s="265" customFormat="1" ht="9.5" x14ac:dyDescent="0.2">
      <c r="A1200" s="236"/>
      <c r="B1200" s="239"/>
      <c r="C1200" s="239"/>
    </row>
    <row r="1201" spans="1:3" s="265" customFormat="1" ht="9.5" x14ac:dyDescent="0.2">
      <c r="A1201" s="236"/>
      <c r="B1201" s="239"/>
      <c r="C1201" s="239"/>
    </row>
    <row r="1202" spans="1:3" s="265" customFormat="1" ht="9.5" x14ac:dyDescent="0.2">
      <c r="A1202" s="236"/>
      <c r="B1202" s="239"/>
      <c r="C1202" s="239"/>
    </row>
    <row r="1203" spans="1:3" s="265" customFormat="1" ht="9.5" x14ac:dyDescent="0.2">
      <c r="A1203" s="236"/>
      <c r="B1203" s="239"/>
      <c r="C1203" s="239"/>
    </row>
    <row r="1204" spans="1:3" s="265" customFormat="1" ht="9.5" x14ac:dyDescent="0.2">
      <c r="A1204" s="236"/>
      <c r="B1204" s="239"/>
      <c r="C1204" s="239"/>
    </row>
    <row r="1205" spans="1:3" s="265" customFormat="1" ht="9.5" x14ac:dyDescent="0.2">
      <c r="A1205" s="236"/>
      <c r="B1205" s="239"/>
      <c r="C1205" s="239"/>
    </row>
    <row r="1206" spans="1:3" s="265" customFormat="1" ht="9.5" x14ac:dyDescent="0.2">
      <c r="A1206" s="236"/>
      <c r="B1206" s="239"/>
      <c r="C1206" s="239"/>
    </row>
    <row r="1207" spans="1:3" s="265" customFormat="1" ht="9.5" x14ac:dyDescent="0.2">
      <c r="A1207" s="236"/>
      <c r="B1207" s="239"/>
      <c r="C1207" s="239"/>
    </row>
    <row r="1208" spans="1:3" s="265" customFormat="1" ht="9.5" x14ac:dyDescent="0.2">
      <c r="A1208" s="236"/>
      <c r="B1208" s="239"/>
      <c r="C1208" s="239"/>
    </row>
    <row r="1209" spans="1:3" s="265" customFormat="1" ht="9.5" x14ac:dyDescent="0.2">
      <c r="A1209" s="236"/>
      <c r="B1209" s="239"/>
      <c r="C1209" s="239"/>
    </row>
    <row r="1210" spans="1:3" s="265" customFormat="1" ht="9.5" x14ac:dyDescent="0.2">
      <c r="A1210" s="236"/>
      <c r="B1210" s="239"/>
      <c r="C1210" s="239"/>
    </row>
    <row r="1211" spans="1:3" s="265" customFormat="1" ht="9.5" x14ac:dyDescent="0.2">
      <c r="A1211" s="236"/>
      <c r="B1211" s="239"/>
      <c r="C1211" s="239"/>
    </row>
    <row r="1212" spans="1:3" s="265" customFormat="1" ht="9.5" x14ac:dyDescent="0.2">
      <c r="A1212" s="236"/>
      <c r="B1212" s="239"/>
      <c r="C1212" s="239"/>
    </row>
    <row r="1213" spans="1:3" s="265" customFormat="1" ht="9.5" x14ac:dyDescent="0.2">
      <c r="A1213" s="236"/>
      <c r="B1213" s="239"/>
      <c r="C1213" s="239"/>
    </row>
    <row r="1214" spans="1:3" s="265" customFormat="1" ht="9.5" x14ac:dyDescent="0.2">
      <c r="A1214" s="236"/>
      <c r="B1214" s="239"/>
      <c r="C1214" s="239"/>
    </row>
    <row r="1215" spans="1:3" s="265" customFormat="1" ht="9.5" x14ac:dyDescent="0.2">
      <c r="A1215" s="236"/>
      <c r="B1215" s="239"/>
      <c r="C1215" s="239"/>
    </row>
    <row r="1216" spans="1:3" s="265" customFormat="1" ht="9.5" x14ac:dyDescent="0.2">
      <c r="A1216" s="236"/>
      <c r="B1216" s="239"/>
      <c r="C1216" s="239"/>
    </row>
    <row r="1217" spans="1:3" s="265" customFormat="1" ht="9.5" x14ac:dyDescent="0.2">
      <c r="A1217" s="236"/>
      <c r="B1217" s="239"/>
      <c r="C1217" s="239"/>
    </row>
    <row r="1218" spans="1:3" s="265" customFormat="1" ht="9.5" x14ac:dyDescent="0.2">
      <c r="A1218" s="236"/>
      <c r="B1218" s="239"/>
      <c r="C1218" s="239"/>
    </row>
    <row r="1219" spans="1:3" s="265" customFormat="1" ht="9.5" x14ac:dyDescent="0.2">
      <c r="A1219" s="236"/>
      <c r="B1219" s="239"/>
      <c r="C1219" s="239"/>
    </row>
    <row r="1220" spans="1:3" s="265" customFormat="1" ht="9.5" x14ac:dyDescent="0.2">
      <c r="A1220" s="236"/>
      <c r="B1220" s="239"/>
      <c r="C1220" s="239"/>
    </row>
    <row r="1221" spans="1:3" s="265" customFormat="1" ht="9.5" x14ac:dyDescent="0.2">
      <c r="A1221" s="236"/>
      <c r="B1221" s="239"/>
      <c r="C1221" s="239"/>
    </row>
    <row r="1222" spans="1:3" s="265" customFormat="1" ht="9.5" x14ac:dyDescent="0.2">
      <c r="A1222" s="236"/>
      <c r="B1222" s="239"/>
      <c r="C1222" s="239"/>
    </row>
    <row r="1223" spans="1:3" s="265" customFormat="1" ht="9.5" x14ac:dyDescent="0.2">
      <c r="A1223" s="236"/>
      <c r="B1223" s="239"/>
      <c r="C1223" s="239"/>
    </row>
    <row r="1224" spans="1:3" s="265" customFormat="1" ht="9.5" x14ac:dyDescent="0.2">
      <c r="A1224" s="236"/>
      <c r="B1224" s="239"/>
      <c r="C1224" s="239"/>
    </row>
    <row r="1225" spans="1:3" s="265" customFormat="1" ht="9.5" x14ac:dyDescent="0.2">
      <c r="A1225" s="236"/>
      <c r="B1225" s="239"/>
      <c r="C1225" s="239"/>
    </row>
    <row r="1226" spans="1:3" s="265" customFormat="1" ht="9.5" x14ac:dyDescent="0.2">
      <c r="A1226" s="236"/>
      <c r="B1226" s="239"/>
      <c r="C1226" s="239"/>
    </row>
    <row r="1227" spans="1:3" s="265" customFormat="1" ht="9.5" x14ac:dyDescent="0.2">
      <c r="A1227" s="236"/>
      <c r="B1227" s="239"/>
      <c r="C1227" s="239"/>
    </row>
    <row r="1228" spans="1:3" s="265" customFormat="1" ht="9.5" x14ac:dyDescent="0.2">
      <c r="A1228" s="236"/>
      <c r="B1228" s="239"/>
      <c r="C1228" s="239"/>
    </row>
    <row r="1229" spans="1:3" s="265" customFormat="1" ht="9.5" x14ac:dyDescent="0.2">
      <c r="A1229" s="236"/>
      <c r="B1229" s="239"/>
      <c r="C1229" s="239"/>
    </row>
    <row r="1230" spans="1:3" s="265" customFormat="1" ht="9.5" x14ac:dyDescent="0.2">
      <c r="A1230" s="236"/>
      <c r="B1230" s="239"/>
      <c r="C1230" s="239"/>
    </row>
    <row r="1231" spans="1:3" s="265" customFormat="1" ht="9.5" x14ac:dyDescent="0.2">
      <c r="A1231" s="236"/>
      <c r="B1231" s="239"/>
      <c r="C1231" s="239"/>
    </row>
    <row r="1232" spans="1:3" s="265" customFormat="1" ht="9.5" x14ac:dyDescent="0.2">
      <c r="A1232" s="236"/>
      <c r="B1232" s="239"/>
      <c r="C1232" s="239"/>
    </row>
    <row r="1233" spans="1:3" s="265" customFormat="1" ht="9.5" x14ac:dyDescent="0.2">
      <c r="A1233" s="236"/>
      <c r="B1233" s="239"/>
      <c r="C1233" s="239"/>
    </row>
    <row r="1234" spans="1:3" s="265" customFormat="1" ht="9.5" x14ac:dyDescent="0.2">
      <c r="A1234" s="236"/>
      <c r="B1234" s="239"/>
      <c r="C1234" s="239"/>
    </row>
    <row r="1235" spans="1:3" s="265" customFormat="1" ht="9.5" x14ac:dyDescent="0.2">
      <c r="A1235" s="236"/>
      <c r="B1235" s="239"/>
      <c r="C1235" s="239"/>
    </row>
    <row r="1236" spans="1:3" s="265" customFormat="1" ht="9.5" x14ac:dyDescent="0.2">
      <c r="A1236" s="236"/>
      <c r="B1236" s="239"/>
      <c r="C1236" s="239"/>
    </row>
    <row r="1237" spans="1:3" s="265" customFormat="1" ht="9.5" x14ac:dyDescent="0.2">
      <c r="A1237" s="236"/>
      <c r="B1237" s="239"/>
      <c r="C1237" s="239"/>
    </row>
    <row r="1238" spans="1:3" s="265" customFormat="1" ht="9.5" x14ac:dyDescent="0.2">
      <c r="A1238" s="236"/>
      <c r="B1238" s="239"/>
      <c r="C1238" s="239"/>
    </row>
    <row r="1239" spans="1:3" s="265" customFormat="1" ht="9.5" x14ac:dyDescent="0.2">
      <c r="A1239" s="236"/>
      <c r="B1239" s="239"/>
      <c r="C1239" s="239"/>
    </row>
    <row r="1240" spans="1:3" s="265" customFormat="1" ht="9.5" x14ac:dyDescent="0.2">
      <c r="A1240" s="236"/>
      <c r="B1240" s="239"/>
      <c r="C1240" s="239"/>
    </row>
    <row r="1241" spans="1:3" s="265" customFormat="1" ht="9.5" x14ac:dyDescent="0.2">
      <c r="A1241" s="236"/>
      <c r="B1241" s="239"/>
      <c r="C1241" s="239"/>
    </row>
    <row r="1242" spans="1:3" s="265" customFormat="1" ht="9.5" x14ac:dyDescent="0.2">
      <c r="A1242" s="236"/>
      <c r="B1242" s="239"/>
      <c r="C1242" s="239"/>
    </row>
    <row r="1243" spans="1:3" s="265" customFormat="1" ht="9.5" x14ac:dyDescent="0.2">
      <c r="A1243" s="236"/>
      <c r="B1243" s="239"/>
      <c r="C1243" s="239"/>
    </row>
    <row r="1244" spans="1:3" s="265" customFormat="1" ht="9.5" x14ac:dyDescent="0.2">
      <c r="A1244" s="236"/>
      <c r="B1244" s="239"/>
      <c r="C1244" s="239"/>
    </row>
    <row r="1245" spans="1:3" s="265" customFormat="1" ht="9.5" x14ac:dyDescent="0.2">
      <c r="A1245" s="236"/>
      <c r="B1245" s="239"/>
      <c r="C1245" s="239"/>
    </row>
    <row r="1246" spans="1:3" s="265" customFormat="1" ht="9.5" x14ac:dyDescent="0.2">
      <c r="A1246" s="236"/>
      <c r="B1246" s="239"/>
      <c r="C1246" s="239"/>
    </row>
    <row r="1247" spans="1:3" s="265" customFormat="1" ht="9.5" x14ac:dyDescent="0.2">
      <c r="A1247" s="236"/>
      <c r="B1247" s="239"/>
      <c r="C1247" s="239"/>
    </row>
    <row r="1248" spans="1:3" s="265" customFormat="1" ht="9.5" x14ac:dyDescent="0.2">
      <c r="A1248" s="236"/>
      <c r="B1248" s="239"/>
      <c r="C1248" s="239"/>
    </row>
    <row r="1249" spans="1:3" s="265" customFormat="1" ht="9.5" x14ac:dyDescent="0.2">
      <c r="A1249" s="236"/>
      <c r="B1249" s="239"/>
      <c r="C1249" s="239"/>
    </row>
    <row r="1250" spans="1:3" s="265" customFormat="1" ht="9.5" x14ac:dyDescent="0.2">
      <c r="A1250" s="236"/>
      <c r="B1250" s="239"/>
      <c r="C1250" s="239"/>
    </row>
    <row r="1251" spans="1:3" s="265" customFormat="1" ht="9.5" x14ac:dyDescent="0.2">
      <c r="A1251" s="236"/>
      <c r="B1251" s="239"/>
      <c r="C1251" s="239"/>
    </row>
    <row r="1252" spans="1:3" s="265" customFormat="1" ht="9.5" x14ac:dyDescent="0.2">
      <c r="A1252" s="236"/>
      <c r="B1252" s="239"/>
      <c r="C1252" s="239"/>
    </row>
    <row r="1253" spans="1:3" s="265" customFormat="1" ht="9.5" x14ac:dyDescent="0.2">
      <c r="A1253" s="236"/>
      <c r="B1253" s="239"/>
      <c r="C1253" s="239"/>
    </row>
    <row r="1254" spans="1:3" s="265" customFormat="1" ht="9.5" x14ac:dyDescent="0.2">
      <c r="A1254" s="236"/>
      <c r="B1254" s="239"/>
      <c r="C1254" s="239"/>
    </row>
    <row r="1255" spans="1:3" s="265" customFormat="1" ht="9.5" x14ac:dyDescent="0.2">
      <c r="A1255" s="236"/>
      <c r="B1255" s="239"/>
      <c r="C1255" s="239"/>
    </row>
    <row r="1256" spans="1:3" s="265" customFormat="1" ht="9.5" x14ac:dyDescent="0.2">
      <c r="A1256" s="236"/>
      <c r="B1256" s="239"/>
      <c r="C1256" s="239"/>
    </row>
    <row r="1257" spans="1:3" s="265" customFormat="1" ht="9.5" x14ac:dyDescent="0.2">
      <c r="A1257" s="236"/>
      <c r="B1257" s="239"/>
      <c r="C1257" s="239"/>
    </row>
    <row r="1258" spans="1:3" s="265" customFormat="1" ht="9.5" x14ac:dyDescent="0.2">
      <c r="A1258" s="236"/>
      <c r="B1258" s="239"/>
      <c r="C1258" s="239"/>
    </row>
    <row r="1259" spans="1:3" s="265" customFormat="1" ht="9.5" x14ac:dyDescent="0.2">
      <c r="A1259" s="236"/>
      <c r="B1259" s="239"/>
      <c r="C1259" s="239"/>
    </row>
    <row r="1260" spans="1:3" s="265" customFormat="1" ht="9.5" x14ac:dyDescent="0.2">
      <c r="A1260" s="236"/>
      <c r="B1260" s="239"/>
      <c r="C1260" s="239"/>
    </row>
    <row r="1261" spans="1:3" s="265" customFormat="1" ht="9.5" x14ac:dyDescent="0.2">
      <c r="A1261" s="236"/>
      <c r="B1261" s="239"/>
      <c r="C1261" s="239"/>
    </row>
    <row r="1262" spans="1:3" s="265" customFormat="1" ht="9.5" x14ac:dyDescent="0.2">
      <c r="A1262" s="236"/>
      <c r="B1262" s="239"/>
      <c r="C1262" s="239"/>
    </row>
    <row r="1263" spans="1:3" s="265" customFormat="1" ht="9.5" x14ac:dyDescent="0.2">
      <c r="A1263" s="236"/>
      <c r="B1263" s="239"/>
      <c r="C1263" s="239"/>
    </row>
    <row r="1264" spans="1:3" s="265" customFormat="1" ht="9.5" x14ac:dyDescent="0.2">
      <c r="A1264" s="236"/>
      <c r="B1264" s="239"/>
      <c r="C1264" s="239"/>
    </row>
    <row r="1265" spans="1:3" s="265" customFormat="1" ht="9.5" x14ac:dyDescent="0.2">
      <c r="A1265" s="236"/>
      <c r="B1265" s="239"/>
      <c r="C1265" s="239"/>
    </row>
    <row r="1266" spans="1:3" s="265" customFormat="1" ht="9.5" x14ac:dyDescent="0.2">
      <c r="A1266" s="236"/>
      <c r="B1266" s="239"/>
      <c r="C1266" s="239"/>
    </row>
    <row r="1267" spans="1:3" s="265" customFormat="1" ht="9.5" x14ac:dyDescent="0.2">
      <c r="A1267" s="236"/>
      <c r="B1267" s="239"/>
      <c r="C1267" s="239"/>
    </row>
    <row r="1268" spans="1:3" s="265" customFormat="1" ht="9.5" x14ac:dyDescent="0.2">
      <c r="A1268" s="236"/>
      <c r="B1268" s="239"/>
      <c r="C1268" s="239"/>
    </row>
    <row r="1269" spans="1:3" s="265" customFormat="1" ht="9.5" x14ac:dyDescent="0.2">
      <c r="A1269" s="236"/>
      <c r="B1269" s="239"/>
      <c r="C1269" s="239"/>
    </row>
    <row r="1270" spans="1:3" s="265" customFormat="1" ht="9.5" x14ac:dyDescent="0.2">
      <c r="A1270" s="236"/>
      <c r="B1270" s="239"/>
      <c r="C1270" s="239"/>
    </row>
    <row r="1271" spans="1:3" s="265" customFormat="1" ht="9.5" x14ac:dyDescent="0.2">
      <c r="A1271" s="236"/>
      <c r="B1271" s="239"/>
      <c r="C1271" s="239"/>
    </row>
    <row r="1272" spans="1:3" s="265" customFormat="1" ht="9.5" x14ac:dyDescent="0.2">
      <c r="A1272" s="236"/>
      <c r="B1272" s="239"/>
      <c r="C1272" s="239"/>
    </row>
    <row r="1273" spans="1:3" s="265" customFormat="1" ht="9.5" x14ac:dyDescent="0.2">
      <c r="A1273" s="236"/>
      <c r="B1273" s="239"/>
      <c r="C1273" s="239"/>
    </row>
    <row r="1274" spans="1:3" s="265" customFormat="1" ht="9.5" x14ac:dyDescent="0.2">
      <c r="A1274" s="236"/>
      <c r="B1274" s="239"/>
      <c r="C1274" s="239"/>
    </row>
    <row r="1275" spans="1:3" s="265" customFormat="1" ht="9.5" x14ac:dyDescent="0.2">
      <c r="A1275" s="236"/>
      <c r="B1275" s="239"/>
      <c r="C1275" s="239"/>
    </row>
    <row r="1276" spans="1:3" s="265" customFormat="1" ht="9.5" x14ac:dyDescent="0.2">
      <c r="A1276" s="236"/>
      <c r="B1276" s="239"/>
      <c r="C1276" s="239"/>
    </row>
    <row r="1277" spans="1:3" s="265" customFormat="1" ht="9.5" x14ac:dyDescent="0.2">
      <c r="A1277" s="236"/>
      <c r="B1277" s="239"/>
      <c r="C1277" s="239"/>
    </row>
    <row r="1278" spans="1:3" s="265" customFormat="1" ht="9.5" x14ac:dyDescent="0.2">
      <c r="A1278" s="236"/>
      <c r="B1278" s="239"/>
      <c r="C1278" s="239"/>
    </row>
    <row r="1279" spans="1:3" s="265" customFormat="1" ht="9.5" x14ac:dyDescent="0.2">
      <c r="A1279" s="236"/>
      <c r="B1279" s="239"/>
      <c r="C1279" s="239"/>
    </row>
    <row r="1280" spans="1:3" s="265" customFormat="1" ht="9.5" x14ac:dyDescent="0.2">
      <c r="A1280" s="236"/>
      <c r="B1280" s="239"/>
      <c r="C1280" s="239"/>
    </row>
    <row r="1281" spans="1:3" s="265" customFormat="1" ht="9.5" x14ac:dyDescent="0.2">
      <c r="A1281" s="247"/>
      <c r="B1281" s="239"/>
      <c r="C1281" s="239"/>
    </row>
    <row r="1282" spans="1:3" s="265" customFormat="1" ht="9.5" x14ac:dyDescent="0.2">
      <c r="A1282" s="236"/>
      <c r="B1282" s="239"/>
      <c r="C1282" s="239"/>
    </row>
    <row r="1283" spans="1:3" s="265" customFormat="1" ht="9.5" x14ac:dyDescent="0.2">
      <c r="A1283" s="236"/>
      <c r="B1283" s="239"/>
      <c r="C1283" s="239"/>
    </row>
    <row r="1284" spans="1:3" s="265" customFormat="1" ht="9.5" x14ac:dyDescent="0.2">
      <c r="A1284" s="236"/>
      <c r="B1284" s="239"/>
      <c r="C1284" s="239"/>
    </row>
    <row r="1285" spans="1:3" s="265" customFormat="1" ht="9.5" x14ac:dyDescent="0.2">
      <c r="A1285" s="236"/>
      <c r="B1285" s="239"/>
      <c r="C1285" s="239"/>
    </row>
    <row r="1286" spans="1:3" s="265" customFormat="1" ht="9.5" x14ac:dyDescent="0.2">
      <c r="A1286" s="236"/>
      <c r="B1286" s="239"/>
      <c r="C1286" s="239"/>
    </row>
    <row r="1287" spans="1:3" s="265" customFormat="1" ht="9.5" x14ac:dyDescent="0.2">
      <c r="A1287" s="236"/>
      <c r="B1287" s="239"/>
      <c r="C1287" s="239"/>
    </row>
    <row r="1288" spans="1:3" s="265" customFormat="1" ht="9.5" x14ac:dyDescent="0.2">
      <c r="A1288" s="236"/>
      <c r="B1288" s="239"/>
      <c r="C1288" s="239"/>
    </row>
    <row r="1289" spans="1:3" s="265" customFormat="1" ht="9.5" x14ac:dyDescent="0.2">
      <c r="A1289" s="236"/>
      <c r="B1289" s="239"/>
      <c r="C1289" s="239"/>
    </row>
    <row r="1290" spans="1:3" s="265" customFormat="1" ht="9.5" x14ac:dyDescent="0.2">
      <c r="A1290" s="236"/>
      <c r="B1290" s="239"/>
      <c r="C1290" s="239"/>
    </row>
    <row r="1291" spans="1:3" s="265" customFormat="1" ht="9.5" x14ac:dyDescent="0.2">
      <c r="A1291" s="236"/>
      <c r="B1291" s="239"/>
      <c r="C1291" s="239"/>
    </row>
    <row r="1292" spans="1:3" s="265" customFormat="1" ht="9.5" x14ac:dyDescent="0.2">
      <c r="A1292" s="236"/>
      <c r="B1292" s="239"/>
      <c r="C1292" s="239"/>
    </row>
    <row r="1293" spans="1:3" s="265" customFormat="1" ht="9.5" x14ac:dyDescent="0.2">
      <c r="A1293" s="236"/>
      <c r="B1293" s="239"/>
      <c r="C1293" s="239"/>
    </row>
    <row r="1294" spans="1:3" s="265" customFormat="1" ht="9.5" x14ac:dyDescent="0.2">
      <c r="A1294" s="236"/>
      <c r="B1294" s="239"/>
      <c r="C1294" s="239"/>
    </row>
    <row r="1295" spans="1:3" s="265" customFormat="1" ht="9.5" x14ac:dyDescent="0.2">
      <c r="A1295" s="236"/>
      <c r="B1295" s="239"/>
      <c r="C1295" s="239"/>
    </row>
    <row r="1296" spans="1:3" s="265" customFormat="1" ht="9.5" x14ac:dyDescent="0.2">
      <c r="A1296" s="236"/>
      <c r="B1296" s="239"/>
      <c r="C1296" s="239"/>
    </row>
    <row r="1297" spans="1:3" s="265" customFormat="1" ht="9.5" x14ac:dyDescent="0.2">
      <c r="A1297" s="236"/>
      <c r="B1297" s="239"/>
      <c r="C1297" s="239"/>
    </row>
    <row r="1298" spans="1:3" s="265" customFormat="1" ht="9.5" x14ac:dyDescent="0.2">
      <c r="A1298" s="236"/>
      <c r="B1298" s="239"/>
      <c r="C1298" s="239"/>
    </row>
    <row r="1299" spans="1:3" s="265" customFormat="1" ht="9.5" x14ac:dyDescent="0.2">
      <c r="A1299" s="236"/>
      <c r="B1299" s="239"/>
      <c r="C1299" s="239"/>
    </row>
    <row r="1300" spans="1:3" s="265" customFormat="1" ht="9.5" x14ac:dyDescent="0.2">
      <c r="A1300" s="236"/>
      <c r="B1300" s="239"/>
      <c r="C1300" s="239"/>
    </row>
    <row r="1301" spans="1:3" s="265" customFormat="1" ht="9.5" x14ac:dyDescent="0.2">
      <c r="A1301" s="236"/>
      <c r="B1301" s="239"/>
      <c r="C1301" s="239"/>
    </row>
    <row r="1302" spans="1:3" s="265" customFormat="1" ht="9.5" x14ac:dyDescent="0.2">
      <c r="A1302" s="236"/>
      <c r="B1302" s="239"/>
      <c r="C1302" s="239"/>
    </row>
    <row r="1303" spans="1:3" s="265" customFormat="1" ht="9.5" x14ac:dyDescent="0.2">
      <c r="A1303" s="236"/>
      <c r="B1303" s="239"/>
      <c r="C1303" s="239"/>
    </row>
    <row r="1304" spans="1:3" s="265" customFormat="1" ht="9.5" x14ac:dyDescent="0.2">
      <c r="A1304" s="236"/>
      <c r="B1304" s="239"/>
      <c r="C1304" s="239"/>
    </row>
    <row r="1305" spans="1:3" s="265" customFormat="1" ht="9.5" x14ac:dyDescent="0.2">
      <c r="A1305" s="236"/>
      <c r="B1305" s="239"/>
      <c r="C1305" s="239"/>
    </row>
    <row r="1306" spans="1:3" s="265" customFormat="1" ht="9.5" x14ac:dyDescent="0.2">
      <c r="A1306" s="236"/>
      <c r="B1306" s="239"/>
      <c r="C1306" s="239"/>
    </row>
    <row r="1307" spans="1:3" s="265" customFormat="1" ht="9.5" x14ac:dyDescent="0.2">
      <c r="A1307" s="236"/>
      <c r="B1307" s="239"/>
      <c r="C1307" s="239"/>
    </row>
    <row r="1308" spans="1:3" s="265" customFormat="1" ht="9.5" x14ac:dyDescent="0.2">
      <c r="A1308" s="236"/>
      <c r="B1308" s="239"/>
      <c r="C1308" s="239"/>
    </row>
    <row r="1309" spans="1:3" s="265" customFormat="1" ht="9.5" x14ac:dyDescent="0.2">
      <c r="A1309" s="236"/>
      <c r="B1309" s="239"/>
      <c r="C1309" s="239"/>
    </row>
    <row r="1310" spans="1:3" s="265" customFormat="1" ht="9.5" x14ac:dyDescent="0.2">
      <c r="A1310" s="236"/>
      <c r="B1310" s="239"/>
      <c r="C1310" s="239"/>
    </row>
    <row r="1311" spans="1:3" s="265" customFormat="1" ht="9.5" x14ac:dyDescent="0.2">
      <c r="A1311" s="236"/>
      <c r="B1311" s="239"/>
      <c r="C1311" s="239"/>
    </row>
    <row r="1312" spans="1:3" s="265" customFormat="1" ht="9.5" x14ac:dyDescent="0.2">
      <c r="A1312" s="236"/>
      <c r="B1312" s="239"/>
      <c r="C1312" s="239"/>
    </row>
    <row r="1313" spans="1:3" s="265" customFormat="1" ht="9.5" x14ac:dyDescent="0.2">
      <c r="A1313" s="236"/>
      <c r="B1313" s="239"/>
      <c r="C1313" s="239"/>
    </row>
    <row r="1314" spans="1:3" s="265" customFormat="1" ht="9.5" x14ac:dyDescent="0.2">
      <c r="A1314" s="236"/>
      <c r="B1314" s="239"/>
      <c r="C1314" s="239"/>
    </row>
    <row r="1315" spans="1:3" s="265" customFormat="1" ht="9.5" x14ac:dyDescent="0.2">
      <c r="A1315" s="236"/>
      <c r="B1315" s="239"/>
      <c r="C1315" s="239"/>
    </row>
    <row r="1316" spans="1:3" s="265" customFormat="1" ht="9.5" x14ac:dyDescent="0.2">
      <c r="A1316" s="236"/>
      <c r="B1316" s="239"/>
      <c r="C1316" s="239"/>
    </row>
    <row r="1317" spans="1:3" s="265" customFormat="1" ht="9.5" x14ac:dyDescent="0.2">
      <c r="A1317" s="236"/>
      <c r="B1317" s="239"/>
      <c r="C1317" s="239"/>
    </row>
    <row r="1318" spans="1:3" s="265" customFormat="1" ht="9.5" x14ac:dyDescent="0.2">
      <c r="A1318" s="236"/>
      <c r="B1318" s="239"/>
      <c r="C1318" s="239"/>
    </row>
    <row r="1319" spans="1:3" s="265" customFormat="1" ht="9.5" x14ac:dyDescent="0.2">
      <c r="A1319" s="236"/>
      <c r="B1319" s="239"/>
      <c r="C1319" s="239"/>
    </row>
    <row r="1320" spans="1:3" s="265" customFormat="1" ht="9.5" x14ac:dyDescent="0.2">
      <c r="A1320" s="236"/>
      <c r="B1320" s="239"/>
      <c r="C1320" s="239"/>
    </row>
    <row r="1321" spans="1:3" s="265" customFormat="1" ht="9.5" x14ac:dyDescent="0.2">
      <c r="A1321" s="236"/>
      <c r="B1321" s="239"/>
      <c r="C1321" s="239"/>
    </row>
    <row r="1322" spans="1:3" s="265" customFormat="1" ht="9.5" x14ac:dyDescent="0.2">
      <c r="A1322" s="236"/>
      <c r="B1322" s="239"/>
      <c r="C1322" s="239"/>
    </row>
    <row r="1323" spans="1:3" s="265" customFormat="1" ht="9.5" x14ac:dyDescent="0.2">
      <c r="A1323" s="236"/>
      <c r="B1323" s="239"/>
      <c r="C1323" s="239"/>
    </row>
    <row r="1324" spans="1:3" s="265" customFormat="1" ht="9.5" x14ac:dyDescent="0.2">
      <c r="A1324" s="236"/>
      <c r="B1324" s="239"/>
      <c r="C1324" s="239"/>
    </row>
    <row r="1325" spans="1:3" s="265" customFormat="1" ht="9.5" x14ac:dyDescent="0.2">
      <c r="A1325" s="236"/>
      <c r="B1325" s="239"/>
      <c r="C1325" s="239"/>
    </row>
    <row r="1326" spans="1:3" s="265" customFormat="1" ht="9.5" x14ac:dyDescent="0.2">
      <c r="A1326" s="236"/>
      <c r="B1326" s="239"/>
      <c r="C1326" s="239"/>
    </row>
    <row r="1327" spans="1:3" s="265" customFormat="1" ht="9.5" x14ac:dyDescent="0.2">
      <c r="A1327" s="236"/>
      <c r="B1327" s="239"/>
      <c r="C1327" s="239"/>
    </row>
    <row r="1328" spans="1:3" s="265" customFormat="1" ht="9.5" x14ac:dyDescent="0.2">
      <c r="A1328" s="236"/>
      <c r="B1328" s="239"/>
      <c r="C1328" s="239"/>
    </row>
    <row r="1329" spans="1:3" s="265" customFormat="1" ht="9.5" x14ac:dyDescent="0.2">
      <c r="A1329" s="236"/>
      <c r="B1329" s="239"/>
      <c r="C1329" s="239"/>
    </row>
    <row r="1330" spans="1:3" s="265" customFormat="1" ht="9.5" x14ac:dyDescent="0.2">
      <c r="A1330" s="236"/>
      <c r="B1330" s="239"/>
      <c r="C1330" s="239"/>
    </row>
    <row r="1331" spans="1:3" s="265" customFormat="1" ht="9.5" x14ac:dyDescent="0.2">
      <c r="A1331" s="236"/>
      <c r="B1331" s="239"/>
      <c r="C1331" s="239"/>
    </row>
    <row r="1332" spans="1:3" s="265" customFormat="1" ht="9.5" x14ac:dyDescent="0.2">
      <c r="A1332" s="236"/>
      <c r="B1332" s="239"/>
      <c r="C1332" s="239"/>
    </row>
    <row r="1333" spans="1:3" s="265" customFormat="1" ht="9.5" x14ac:dyDescent="0.2">
      <c r="A1333" s="236"/>
      <c r="B1333" s="239"/>
      <c r="C1333" s="239"/>
    </row>
    <row r="1334" spans="1:3" s="265" customFormat="1" ht="9.5" x14ac:dyDescent="0.2">
      <c r="A1334" s="236"/>
      <c r="B1334" s="239"/>
      <c r="C1334" s="239"/>
    </row>
    <row r="1335" spans="1:3" s="265" customFormat="1" ht="9.5" x14ac:dyDescent="0.2">
      <c r="A1335" s="236"/>
      <c r="B1335" s="239"/>
      <c r="C1335" s="239"/>
    </row>
    <row r="1336" spans="1:3" s="265" customFormat="1" ht="9.5" x14ac:dyDescent="0.2">
      <c r="A1336" s="236"/>
      <c r="B1336" s="239"/>
      <c r="C1336" s="239"/>
    </row>
    <row r="1337" spans="1:3" s="265" customFormat="1" ht="9.5" x14ac:dyDescent="0.2">
      <c r="A1337" s="236"/>
      <c r="B1337" s="239"/>
      <c r="C1337" s="239"/>
    </row>
    <row r="1338" spans="1:3" s="265" customFormat="1" ht="9.5" x14ac:dyDescent="0.2">
      <c r="A1338" s="236"/>
      <c r="B1338" s="239"/>
      <c r="C1338" s="239"/>
    </row>
    <row r="1339" spans="1:3" s="265" customFormat="1" ht="9.5" x14ac:dyDescent="0.2">
      <c r="A1339" s="236"/>
      <c r="B1339" s="239"/>
      <c r="C1339" s="239"/>
    </row>
    <row r="1340" spans="1:3" s="265" customFormat="1" ht="9.5" x14ac:dyDescent="0.2">
      <c r="A1340" s="236"/>
      <c r="B1340" s="239"/>
      <c r="C1340" s="239"/>
    </row>
    <row r="1341" spans="1:3" s="265" customFormat="1" ht="9.5" x14ac:dyDescent="0.2">
      <c r="A1341" s="236"/>
      <c r="B1341" s="239"/>
      <c r="C1341" s="239"/>
    </row>
    <row r="1342" spans="1:3" s="265" customFormat="1" ht="9.5" x14ac:dyDescent="0.2">
      <c r="A1342" s="236"/>
      <c r="B1342" s="239"/>
      <c r="C1342" s="239"/>
    </row>
    <row r="1343" spans="1:3" s="265" customFormat="1" ht="9.5" x14ac:dyDescent="0.2">
      <c r="A1343" s="236"/>
      <c r="B1343" s="239"/>
      <c r="C1343" s="239"/>
    </row>
    <row r="1344" spans="1:3" s="265" customFormat="1" ht="9.5" x14ac:dyDescent="0.2">
      <c r="A1344" s="236"/>
      <c r="B1344" s="239"/>
      <c r="C1344" s="239"/>
    </row>
    <row r="1345" spans="1:3" s="265" customFormat="1" ht="9.5" x14ac:dyDescent="0.2">
      <c r="A1345" s="236"/>
      <c r="B1345" s="239"/>
      <c r="C1345" s="239"/>
    </row>
    <row r="1346" spans="1:3" s="265" customFormat="1" ht="9.5" x14ac:dyDescent="0.2">
      <c r="A1346" s="247"/>
      <c r="B1346" s="239"/>
      <c r="C1346" s="239"/>
    </row>
    <row r="1347" spans="1:3" s="265" customFormat="1" ht="9.5" x14ac:dyDescent="0.2">
      <c r="A1347" s="236"/>
      <c r="B1347" s="239"/>
      <c r="C1347" s="239"/>
    </row>
    <row r="1348" spans="1:3" s="265" customFormat="1" ht="9.5" x14ac:dyDescent="0.2">
      <c r="A1348" s="236"/>
      <c r="B1348" s="239"/>
      <c r="C1348" s="239"/>
    </row>
    <row r="1349" spans="1:3" s="265" customFormat="1" ht="9.5" x14ac:dyDescent="0.2">
      <c r="A1349" s="236"/>
      <c r="B1349" s="239"/>
      <c r="C1349" s="239"/>
    </row>
    <row r="1350" spans="1:3" s="265" customFormat="1" ht="9.5" x14ac:dyDescent="0.2">
      <c r="A1350" s="236"/>
      <c r="B1350" s="239"/>
      <c r="C1350" s="239"/>
    </row>
    <row r="1351" spans="1:3" s="265" customFormat="1" ht="9.5" x14ac:dyDescent="0.2">
      <c r="A1351" s="236"/>
      <c r="B1351" s="239"/>
      <c r="C1351" s="239"/>
    </row>
    <row r="1352" spans="1:3" s="265" customFormat="1" ht="9.5" x14ac:dyDescent="0.2">
      <c r="A1352" s="236"/>
      <c r="B1352" s="239"/>
      <c r="C1352" s="239"/>
    </row>
    <row r="1353" spans="1:3" s="265" customFormat="1" ht="9.5" x14ac:dyDescent="0.2">
      <c r="A1353" s="236"/>
      <c r="B1353" s="239"/>
      <c r="C1353" s="239"/>
    </row>
    <row r="1354" spans="1:3" s="265" customFormat="1" ht="9.5" x14ac:dyDescent="0.2">
      <c r="A1354" s="236"/>
      <c r="B1354" s="239"/>
      <c r="C1354" s="239"/>
    </row>
    <row r="1355" spans="1:3" s="265" customFormat="1" ht="9.5" x14ac:dyDescent="0.2">
      <c r="A1355" s="236"/>
      <c r="B1355" s="239"/>
      <c r="C1355" s="239"/>
    </row>
    <row r="1356" spans="1:3" s="265" customFormat="1" ht="9.5" x14ac:dyDescent="0.2">
      <c r="A1356" s="236"/>
      <c r="B1356" s="239"/>
      <c r="C1356" s="239"/>
    </row>
    <row r="1357" spans="1:3" s="265" customFormat="1" ht="9.5" x14ac:dyDescent="0.2">
      <c r="A1357" s="236"/>
      <c r="B1357" s="239"/>
      <c r="C1357" s="239"/>
    </row>
    <row r="1358" spans="1:3" s="265" customFormat="1" ht="9.5" x14ac:dyDescent="0.2">
      <c r="A1358" s="236"/>
      <c r="B1358" s="239"/>
      <c r="C1358" s="239"/>
    </row>
    <row r="1359" spans="1:3" s="265" customFormat="1" ht="9.5" x14ac:dyDescent="0.2">
      <c r="A1359" s="236"/>
      <c r="B1359" s="239"/>
      <c r="C1359" s="239"/>
    </row>
    <row r="1360" spans="1:3" s="265" customFormat="1" ht="9.5" x14ac:dyDescent="0.2">
      <c r="A1360" s="236"/>
      <c r="B1360" s="239"/>
      <c r="C1360" s="239"/>
    </row>
    <row r="1361" spans="1:3" s="265" customFormat="1" ht="9.5" x14ac:dyDescent="0.2">
      <c r="A1361" s="236"/>
      <c r="B1361" s="239"/>
      <c r="C1361" s="239"/>
    </row>
    <row r="1362" spans="1:3" s="265" customFormat="1" ht="9.5" x14ac:dyDescent="0.2">
      <c r="A1362" s="236"/>
      <c r="B1362" s="239"/>
      <c r="C1362" s="239"/>
    </row>
    <row r="1363" spans="1:3" s="265" customFormat="1" ht="9.5" x14ac:dyDescent="0.2">
      <c r="A1363" s="236"/>
      <c r="B1363" s="239"/>
      <c r="C1363" s="239"/>
    </row>
    <row r="1364" spans="1:3" s="265" customFormat="1" ht="9.5" x14ac:dyDescent="0.2">
      <c r="A1364" s="236"/>
      <c r="B1364" s="239"/>
      <c r="C1364" s="239"/>
    </row>
    <row r="1365" spans="1:3" s="265" customFormat="1" ht="9.5" x14ac:dyDescent="0.2">
      <c r="A1365" s="236"/>
      <c r="B1365" s="239"/>
      <c r="C1365" s="239"/>
    </row>
    <row r="1366" spans="1:3" s="265" customFormat="1" ht="9.5" x14ac:dyDescent="0.2">
      <c r="A1366" s="236"/>
      <c r="B1366" s="239"/>
      <c r="C1366" s="239"/>
    </row>
    <row r="1367" spans="1:3" s="265" customFormat="1" ht="9.5" x14ac:dyDescent="0.2">
      <c r="A1367" s="236"/>
      <c r="B1367" s="239"/>
      <c r="C1367" s="239"/>
    </row>
    <row r="1368" spans="1:3" s="265" customFormat="1" ht="9.5" x14ac:dyDescent="0.2">
      <c r="A1368" s="236"/>
      <c r="B1368" s="239"/>
      <c r="C1368" s="239"/>
    </row>
    <row r="1369" spans="1:3" s="265" customFormat="1" ht="9.5" x14ac:dyDescent="0.2">
      <c r="A1369" s="236"/>
      <c r="B1369" s="239"/>
      <c r="C1369" s="239"/>
    </row>
    <row r="1370" spans="1:3" s="265" customFormat="1" ht="9.5" x14ac:dyDescent="0.2">
      <c r="A1370" s="236"/>
      <c r="B1370" s="239"/>
      <c r="C1370" s="239"/>
    </row>
    <row r="1371" spans="1:3" s="265" customFormat="1" ht="9.5" x14ac:dyDescent="0.2">
      <c r="A1371" s="236"/>
      <c r="B1371" s="239"/>
      <c r="C1371" s="239"/>
    </row>
    <row r="1372" spans="1:3" s="265" customFormat="1" ht="9.5" x14ac:dyDescent="0.2">
      <c r="A1372" s="236"/>
      <c r="B1372" s="239"/>
      <c r="C1372" s="239"/>
    </row>
    <row r="1373" spans="1:3" s="265" customFormat="1" ht="9.5" x14ac:dyDescent="0.2">
      <c r="A1373" s="236"/>
      <c r="B1373" s="239"/>
      <c r="C1373" s="239"/>
    </row>
    <row r="1374" spans="1:3" s="265" customFormat="1" ht="9.5" x14ac:dyDescent="0.2">
      <c r="A1374" s="236"/>
      <c r="B1374" s="239"/>
      <c r="C1374" s="239"/>
    </row>
    <row r="1375" spans="1:3" s="265" customFormat="1" ht="9.5" x14ac:dyDescent="0.2">
      <c r="A1375" s="236"/>
      <c r="B1375" s="239"/>
      <c r="C1375" s="239"/>
    </row>
    <row r="1376" spans="1:3" s="265" customFormat="1" ht="9.5" x14ac:dyDescent="0.2">
      <c r="A1376" s="236"/>
      <c r="B1376" s="239"/>
      <c r="C1376" s="239"/>
    </row>
    <row r="1377" spans="1:3" s="265" customFormat="1" ht="9.5" x14ac:dyDescent="0.2">
      <c r="A1377" s="236"/>
      <c r="B1377" s="239"/>
      <c r="C1377" s="239"/>
    </row>
    <row r="1378" spans="1:3" s="265" customFormat="1" ht="9.5" x14ac:dyDescent="0.2">
      <c r="A1378" s="236"/>
      <c r="B1378" s="239"/>
      <c r="C1378" s="239"/>
    </row>
    <row r="1379" spans="1:3" s="265" customFormat="1" ht="9.5" x14ac:dyDescent="0.2">
      <c r="A1379" s="236"/>
      <c r="B1379" s="239"/>
      <c r="C1379" s="239"/>
    </row>
    <row r="1380" spans="1:3" s="265" customFormat="1" ht="9.5" x14ac:dyDescent="0.2">
      <c r="A1380" s="236"/>
      <c r="B1380" s="239"/>
      <c r="C1380" s="239"/>
    </row>
    <row r="1381" spans="1:3" s="265" customFormat="1" ht="9.5" x14ac:dyDescent="0.2">
      <c r="A1381" s="236"/>
      <c r="B1381" s="239"/>
      <c r="C1381" s="239"/>
    </row>
    <row r="1382" spans="1:3" s="265" customFormat="1" ht="9.5" x14ac:dyDescent="0.2">
      <c r="A1382" s="236"/>
      <c r="B1382" s="239"/>
      <c r="C1382" s="239"/>
    </row>
    <row r="1383" spans="1:3" s="265" customFormat="1" ht="9.5" x14ac:dyDescent="0.2">
      <c r="A1383" s="236"/>
      <c r="B1383" s="239"/>
      <c r="C1383" s="239"/>
    </row>
    <row r="1384" spans="1:3" s="265" customFormat="1" ht="9.5" x14ac:dyDescent="0.2">
      <c r="A1384" s="236"/>
      <c r="B1384" s="239"/>
      <c r="C1384" s="239"/>
    </row>
    <row r="1385" spans="1:3" s="265" customFormat="1" ht="9.5" x14ac:dyDescent="0.2">
      <c r="A1385" s="236"/>
      <c r="B1385" s="239"/>
      <c r="C1385" s="239"/>
    </row>
    <row r="1386" spans="1:3" s="265" customFormat="1" ht="9.5" x14ac:dyDescent="0.2">
      <c r="A1386" s="236"/>
      <c r="B1386" s="239"/>
      <c r="C1386" s="239"/>
    </row>
    <row r="1387" spans="1:3" s="265" customFormat="1" ht="9.5" x14ac:dyDescent="0.2">
      <c r="A1387" s="236"/>
      <c r="B1387" s="239"/>
      <c r="C1387" s="239"/>
    </row>
    <row r="1388" spans="1:3" s="265" customFormat="1" ht="9.5" x14ac:dyDescent="0.2">
      <c r="A1388" s="236"/>
      <c r="B1388" s="239"/>
      <c r="C1388" s="239"/>
    </row>
    <row r="1389" spans="1:3" s="265" customFormat="1" ht="9.5" x14ac:dyDescent="0.2">
      <c r="A1389" s="236"/>
      <c r="B1389" s="239"/>
      <c r="C1389" s="239"/>
    </row>
    <row r="1390" spans="1:3" s="265" customFormat="1" ht="9.5" x14ac:dyDescent="0.2">
      <c r="A1390" s="236"/>
      <c r="B1390" s="239"/>
      <c r="C1390" s="239"/>
    </row>
    <row r="1391" spans="1:3" s="265" customFormat="1" ht="9.5" x14ac:dyDescent="0.2">
      <c r="A1391" s="236"/>
      <c r="B1391" s="239"/>
      <c r="C1391" s="239"/>
    </row>
    <row r="1392" spans="1:3" s="265" customFormat="1" ht="9.5" x14ac:dyDescent="0.2">
      <c r="A1392" s="236"/>
      <c r="B1392" s="239"/>
      <c r="C1392" s="239"/>
    </row>
    <row r="1393" spans="1:3" s="265" customFormat="1" ht="9.5" x14ac:dyDescent="0.2">
      <c r="A1393" s="236"/>
      <c r="B1393" s="239"/>
      <c r="C1393" s="239"/>
    </row>
    <row r="1394" spans="1:3" s="265" customFormat="1" ht="9.5" x14ac:dyDescent="0.2">
      <c r="A1394" s="236"/>
      <c r="B1394" s="239"/>
      <c r="C1394" s="239"/>
    </row>
    <row r="1395" spans="1:3" s="265" customFormat="1" ht="9.5" x14ac:dyDescent="0.2">
      <c r="A1395" s="236"/>
      <c r="B1395" s="239"/>
      <c r="C1395" s="239"/>
    </row>
    <row r="1396" spans="1:3" s="265" customFormat="1" ht="9.5" x14ac:dyDescent="0.2">
      <c r="A1396" s="236"/>
      <c r="B1396" s="239"/>
      <c r="C1396" s="239"/>
    </row>
    <row r="1397" spans="1:3" s="265" customFormat="1" ht="9.5" x14ac:dyDescent="0.2">
      <c r="A1397" s="236"/>
      <c r="B1397" s="239"/>
      <c r="C1397" s="239"/>
    </row>
    <row r="1398" spans="1:3" s="265" customFormat="1" ht="9.5" x14ac:dyDescent="0.2">
      <c r="A1398" s="247"/>
      <c r="B1398" s="239"/>
      <c r="C1398" s="239"/>
    </row>
    <row r="1399" spans="1:3" s="265" customFormat="1" ht="9.5" x14ac:dyDescent="0.2">
      <c r="A1399" s="236"/>
      <c r="B1399" s="239"/>
      <c r="C1399" s="239"/>
    </row>
    <row r="1400" spans="1:3" s="265" customFormat="1" ht="9.5" x14ac:dyDescent="0.2">
      <c r="A1400" s="236"/>
      <c r="B1400" s="239"/>
      <c r="C1400" s="239"/>
    </row>
    <row r="1401" spans="1:3" s="265" customFormat="1" ht="9.5" x14ac:dyDescent="0.2">
      <c r="A1401" s="236"/>
      <c r="B1401" s="239"/>
      <c r="C1401" s="239"/>
    </row>
    <row r="1402" spans="1:3" s="265" customFormat="1" ht="9.5" x14ac:dyDescent="0.2">
      <c r="A1402" s="236"/>
      <c r="B1402" s="239"/>
      <c r="C1402" s="239"/>
    </row>
    <row r="1403" spans="1:3" s="265" customFormat="1" ht="9.5" x14ac:dyDescent="0.2">
      <c r="A1403" s="236"/>
      <c r="B1403" s="239"/>
      <c r="C1403" s="239"/>
    </row>
    <row r="1404" spans="1:3" s="265" customFormat="1" ht="9.5" x14ac:dyDescent="0.2">
      <c r="A1404" s="236"/>
      <c r="B1404" s="239"/>
      <c r="C1404" s="239"/>
    </row>
    <row r="1405" spans="1:3" s="265" customFormat="1" ht="9.5" x14ac:dyDescent="0.2">
      <c r="A1405" s="236"/>
      <c r="B1405" s="239"/>
      <c r="C1405" s="239"/>
    </row>
    <row r="1406" spans="1:3" s="265" customFormat="1" ht="9.5" x14ac:dyDescent="0.2">
      <c r="A1406" s="236"/>
      <c r="B1406" s="239"/>
      <c r="C1406" s="239"/>
    </row>
    <row r="1407" spans="1:3" s="265" customFormat="1" ht="9.5" x14ac:dyDescent="0.2">
      <c r="A1407" s="236"/>
      <c r="B1407" s="239"/>
      <c r="C1407" s="239"/>
    </row>
    <row r="1408" spans="1:3" s="265" customFormat="1" ht="9.5" x14ac:dyDescent="0.2">
      <c r="A1408" s="236"/>
      <c r="B1408" s="239"/>
      <c r="C1408" s="239"/>
    </row>
    <row r="1409" spans="1:3" s="265" customFormat="1" ht="9.5" x14ac:dyDescent="0.2">
      <c r="A1409" s="236"/>
      <c r="B1409" s="239"/>
      <c r="C1409" s="239"/>
    </row>
    <row r="1410" spans="1:3" s="265" customFormat="1" ht="9.5" x14ac:dyDescent="0.2">
      <c r="A1410" s="236"/>
      <c r="B1410" s="239"/>
      <c r="C1410" s="239"/>
    </row>
    <row r="1411" spans="1:3" s="265" customFormat="1" ht="9.5" x14ac:dyDescent="0.2">
      <c r="A1411" s="236"/>
      <c r="B1411" s="239"/>
      <c r="C1411" s="239"/>
    </row>
    <row r="1412" spans="1:3" s="265" customFormat="1" ht="9.5" x14ac:dyDescent="0.2">
      <c r="A1412" s="236"/>
      <c r="B1412" s="239"/>
      <c r="C1412" s="239"/>
    </row>
    <row r="1413" spans="1:3" s="265" customFormat="1" ht="9.5" x14ac:dyDescent="0.2">
      <c r="A1413" s="236"/>
      <c r="B1413" s="239"/>
      <c r="C1413" s="239"/>
    </row>
    <row r="1414" spans="1:3" s="265" customFormat="1" ht="9.5" x14ac:dyDescent="0.2">
      <c r="A1414" s="236"/>
      <c r="B1414" s="239"/>
      <c r="C1414" s="239"/>
    </row>
    <row r="1415" spans="1:3" s="265" customFormat="1" ht="9.5" x14ac:dyDescent="0.2">
      <c r="A1415" s="236"/>
      <c r="B1415" s="239"/>
      <c r="C1415" s="239"/>
    </row>
    <row r="1416" spans="1:3" s="265" customFormat="1" ht="9.5" x14ac:dyDescent="0.2">
      <c r="A1416" s="236"/>
      <c r="B1416" s="239"/>
      <c r="C1416" s="239"/>
    </row>
    <row r="1417" spans="1:3" s="265" customFormat="1" ht="9.5" x14ac:dyDescent="0.2">
      <c r="A1417" s="236"/>
      <c r="B1417" s="239"/>
      <c r="C1417" s="239"/>
    </row>
    <row r="1418" spans="1:3" s="265" customFormat="1" ht="9.5" x14ac:dyDescent="0.2">
      <c r="A1418" s="236"/>
      <c r="B1418" s="239"/>
      <c r="C1418" s="239"/>
    </row>
    <row r="1419" spans="1:3" s="265" customFormat="1" ht="9.5" x14ac:dyDescent="0.2">
      <c r="A1419" s="236"/>
      <c r="B1419" s="239"/>
      <c r="C1419" s="239"/>
    </row>
    <row r="1420" spans="1:3" s="265" customFormat="1" ht="9.5" x14ac:dyDescent="0.2">
      <c r="A1420" s="236"/>
      <c r="B1420" s="239"/>
      <c r="C1420" s="239"/>
    </row>
    <row r="1421" spans="1:3" s="265" customFormat="1" ht="9.5" x14ac:dyDescent="0.2">
      <c r="A1421" s="247"/>
      <c r="B1421" s="239"/>
      <c r="C1421" s="239"/>
    </row>
    <row r="1422" spans="1:3" s="265" customFormat="1" ht="9.5" x14ac:dyDescent="0.2">
      <c r="A1422" s="247"/>
      <c r="B1422" s="239"/>
      <c r="C1422" s="239"/>
    </row>
    <row r="1423" spans="1:3" s="265" customFormat="1" ht="9.5" x14ac:dyDescent="0.2">
      <c r="A1423" s="247"/>
      <c r="B1423" s="239"/>
      <c r="C1423" s="239"/>
    </row>
    <row r="1424" spans="1:3" s="265" customFormat="1" ht="9.5" x14ac:dyDescent="0.2">
      <c r="A1424" s="247"/>
      <c r="B1424" s="239"/>
      <c r="C1424" s="239"/>
    </row>
    <row r="1425" spans="1:3" s="265" customFormat="1" ht="9.5" x14ac:dyDescent="0.2">
      <c r="A1425" s="236"/>
      <c r="B1425" s="239"/>
      <c r="C1425" s="239"/>
    </row>
    <row r="1426" spans="1:3" s="265" customFormat="1" ht="9.5" x14ac:dyDescent="0.2">
      <c r="A1426" s="236"/>
      <c r="B1426" s="239"/>
      <c r="C1426" s="239"/>
    </row>
    <row r="1427" spans="1:3" s="265" customFormat="1" ht="9.5" x14ac:dyDescent="0.2">
      <c r="A1427" s="247"/>
      <c r="B1427" s="239"/>
      <c r="C1427" s="239"/>
    </row>
    <row r="1428" spans="1:3" s="265" customFormat="1" ht="9.5" x14ac:dyDescent="0.2">
      <c r="A1428" s="247"/>
      <c r="B1428" s="239"/>
      <c r="C1428" s="239"/>
    </row>
    <row r="1429" spans="1:3" s="265" customFormat="1" ht="9.5" x14ac:dyDescent="0.2">
      <c r="A1429" s="247"/>
      <c r="B1429" s="239"/>
      <c r="C1429" s="239"/>
    </row>
    <row r="1430" spans="1:3" s="265" customFormat="1" ht="9.5" x14ac:dyDescent="0.2">
      <c r="A1430" s="236"/>
      <c r="B1430" s="239"/>
      <c r="C1430" s="239"/>
    </row>
    <row r="1431" spans="1:3" s="265" customFormat="1" ht="9.5" x14ac:dyDescent="0.2">
      <c r="A1431" s="247"/>
      <c r="B1431" s="239"/>
      <c r="C1431" s="239"/>
    </row>
    <row r="1432" spans="1:3" s="265" customFormat="1" ht="9.5" x14ac:dyDescent="0.2">
      <c r="A1432" s="247"/>
      <c r="B1432" s="239"/>
      <c r="C1432" s="239"/>
    </row>
    <row r="1433" spans="1:3" s="265" customFormat="1" ht="9.5" x14ac:dyDescent="0.2">
      <c r="A1433" s="247"/>
      <c r="B1433" s="239"/>
      <c r="C1433" s="239"/>
    </row>
    <row r="1434" spans="1:3" s="265" customFormat="1" ht="9.5" x14ac:dyDescent="0.2">
      <c r="A1434" s="247"/>
      <c r="B1434" s="239"/>
      <c r="C1434" s="239"/>
    </row>
    <row r="1435" spans="1:3" s="265" customFormat="1" ht="9.5" x14ac:dyDescent="0.2">
      <c r="A1435" s="247"/>
      <c r="B1435" s="239"/>
      <c r="C1435" s="239"/>
    </row>
    <row r="1436" spans="1:3" s="265" customFormat="1" ht="9.5" x14ac:dyDescent="0.2">
      <c r="A1436" s="247"/>
      <c r="B1436" s="239"/>
      <c r="C1436" s="239"/>
    </row>
    <row r="1437" spans="1:3" s="265" customFormat="1" ht="9.5" x14ac:dyDescent="0.2">
      <c r="A1437" s="247"/>
      <c r="B1437" s="239"/>
      <c r="C1437" s="239"/>
    </row>
    <row r="1438" spans="1:3" s="265" customFormat="1" ht="9.5" x14ac:dyDescent="0.2">
      <c r="A1438" s="247"/>
      <c r="B1438" s="239"/>
      <c r="C1438" s="239"/>
    </row>
    <row r="1439" spans="1:3" s="265" customFormat="1" ht="9.5" x14ac:dyDescent="0.2">
      <c r="A1439" s="236"/>
      <c r="B1439" s="239"/>
      <c r="C1439" s="239"/>
    </row>
    <row r="1440" spans="1:3" s="265" customFormat="1" ht="9.5" x14ac:dyDescent="0.2">
      <c r="A1440" s="236"/>
      <c r="B1440" s="239"/>
      <c r="C1440" s="239"/>
    </row>
    <row r="1441" spans="1:3" s="265" customFormat="1" ht="9.5" x14ac:dyDescent="0.2">
      <c r="A1441" s="247"/>
      <c r="B1441" s="239"/>
      <c r="C1441" s="239"/>
    </row>
    <row r="1442" spans="1:3" s="265" customFormat="1" ht="9.5" x14ac:dyDescent="0.2">
      <c r="A1442" s="236"/>
      <c r="B1442" s="239"/>
      <c r="C1442" s="239"/>
    </row>
    <row r="1443" spans="1:3" s="265" customFormat="1" ht="9.5" x14ac:dyDescent="0.2">
      <c r="A1443" s="236"/>
      <c r="B1443" s="239"/>
      <c r="C1443" s="239"/>
    </row>
    <row r="1444" spans="1:3" s="265" customFormat="1" ht="9.5" x14ac:dyDescent="0.2">
      <c r="A1444" s="247"/>
      <c r="B1444" s="239"/>
      <c r="C1444" s="239"/>
    </row>
    <row r="1445" spans="1:3" s="265" customFormat="1" ht="9.5" x14ac:dyDescent="0.2">
      <c r="A1445" s="236"/>
      <c r="B1445" s="239"/>
      <c r="C1445" s="239"/>
    </row>
    <row r="1446" spans="1:3" s="265" customFormat="1" ht="9.5" x14ac:dyDescent="0.2">
      <c r="A1446" s="247"/>
      <c r="B1446" s="239"/>
      <c r="C1446" s="239"/>
    </row>
    <row r="1447" spans="1:3" s="265" customFormat="1" ht="9.5" x14ac:dyDescent="0.2">
      <c r="A1447" s="236"/>
      <c r="B1447" s="239"/>
      <c r="C1447" s="239"/>
    </row>
    <row r="1448" spans="1:3" s="265" customFormat="1" ht="9.5" x14ac:dyDescent="0.2">
      <c r="A1448" s="236"/>
      <c r="B1448" s="239"/>
      <c r="C1448" s="239"/>
    </row>
    <row r="1449" spans="1:3" s="265" customFormat="1" ht="9.5" x14ac:dyDescent="0.2">
      <c r="A1449" s="236"/>
      <c r="B1449" s="239"/>
      <c r="C1449" s="239"/>
    </row>
    <row r="1450" spans="1:3" s="265" customFormat="1" ht="9.5" x14ac:dyDescent="0.2">
      <c r="A1450" s="236"/>
      <c r="B1450" s="239"/>
      <c r="C1450" s="239"/>
    </row>
    <row r="1451" spans="1:3" s="265" customFormat="1" ht="9.5" x14ac:dyDescent="0.2">
      <c r="A1451" s="247"/>
      <c r="B1451" s="239"/>
      <c r="C1451" s="239"/>
    </row>
    <row r="1452" spans="1:3" s="265" customFormat="1" ht="9.5" x14ac:dyDescent="0.2">
      <c r="A1452" s="236"/>
      <c r="B1452" s="239"/>
      <c r="C1452" s="239"/>
    </row>
    <row r="1453" spans="1:3" s="265" customFormat="1" ht="9.5" x14ac:dyDescent="0.2">
      <c r="A1453" s="236"/>
      <c r="B1453" s="239"/>
      <c r="C1453" s="239"/>
    </row>
    <row r="1454" spans="1:3" s="265" customFormat="1" ht="9.5" x14ac:dyDescent="0.2">
      <c r="A1454" s="247"/>
      <c r="B1454" s="239"/>
      <c r="C1454" s="239"/>
    </row>
    <row r="1455" spans="1:3" s="265" customFormat="1" ht="9.5" x14ac:dyDescent="0.2">
      <c r="A1455" s="247"/>
      <c r="B1455" s="239"/>
      <c r="C1455" s="239"/>
    </row>
    <row r="1456" spans="1:3" s="265" customFormat="1" ht="9.5" x14ac:dyDescent="0.2">
      <c r="A1456" s="247"/>
      <c r="B1456" s="239"/>
      <c r="C1456" s="239"/>
    </row>
    <row r="1457" spans="1:3" s="265" customFormat="1" ht="9.5" x14ac:dyDescent="0.2">
      <c r="A1457" s="247"/>
      <c r="B1457" s="239"/>
      <c r="C1457" s="239"/>
    </row>
    <row r="1458" spans="1:3" s="265" customFormat="1" ht="9.5" x14ac:dyDescent="0.2">
      <c r="A1458" s="236"/>
      <c r="B1458" s="239"/>
      <c r="C1458" s="239"/>
    </row>
    <row r="1459" spans="1:3" s="265" customFormat="1" ht="9.5" x14ac:dyDescent="0.2">
      <c r="A1459" s="247"/>
      <c r="B1459" s="239"/>
      <c r="C1459" s="239"/>
    </row>
    <row r="1460" spans="1:3" s="265" customFormat="1" ht="9.5" x14ac:dyDescent="0.2">
      <c r="A1460" s="247"/>
      <c r="B1460" s="239"/>
      <c r="C1460" s="239"/>
    </row>
    <row r="1461" spans="1:3" s="265" customFormat="1" ht="9.5" x14ac:dyDescent="0.2">
      <c r="A1461" s="247"/>
      <c r="B1461" s="239"/>
      <c r="C1461" s="239"/>
    </row>
    <row r="1462" spans="1:3" s="265" customFormat="1" ht="9.5" x14ac:dyDescent="0.2">
      <c r="A1462" s="247"/>
      <c r="B1462" s="239"/>
      <c r="C1462" s="239"/>
    </row>
    <row r="1463" spans="1:3" s="265" customFormat="1" ht="9.5" x14ac:dyDescent="0.2">
      <c r="A1463" s="247"/>
      <c r="B1463" s="239"/>
      <c r="C1463" s="239"/>
    </row>
    <row r="1464" spans="1:3" s="265" customFormat="1" ht="9.5" x14ac:dyDescent="0.2">
      <c r="A1464" s="247"/>
      <c r="B1464" s="239"/>
      <c r="C1464" s="239"/>
    </row>
    <row r="1465" spans="1:3" s="265" customFormat="1" ht="9.5" x14ac:dyDescent="0.2">
      <c r="A1465" s="247"/>
      <c r="B1465" s="239"/>
      <c r="C1465" s="239"/>
    </row>
    <row r="1466" spans="1:3" s="265" customFormat="1" ht="9.5" x14ac:dyDescent="0.2">
      <c r="A1466" s="236"/>
      <c r="B1466" s="239"/>
      <c r="C1466" s="239"/>
    </row>
    <row r="1467" spans="1:3" s="265" customFormat="1" ht="9.5" x14ac:dyDescent="0.2">
      <c r="A1467" s="236"/>
      <c r="B1467" s="239"/>
      <c r="C1467" s="239"/>
    </row>
    <row r="1468" spans="1:3" s="265" customFormat="1" ht="9.5" x14ac:dyDescent="0.2">
      <c r="A1468" s="236"/>
      <c r="B1468" s="239"/>
      <c r="C1468" s="239"/>
    </row>
    <row r="1469" spans="1:3" s="265" customFormat="1" ht="9.5" x14ac:dyDescent="0.2">
      <c r="A1469" s="236"/>
      <c r="B1469" s="239"/>
      <c r="C1469" s="239"/>
    </row>
    <row r="1470" spans="1:3" s="265" customFormat="1" ht="9.5" x14ac:dyDescent="0.2">
      <c r="A1470" s="236"/>
      <c r="B1470" s="239"/>
      <c r="C1470" s="239"/>
    </row>
    <row r="1471" spans="1:3" s="265" customFormat="1" ht="9.5" x14ac:dyDescent="0.2">
      <c r="A1471" s="236"/>
      <c r="B1471" s="239"/>
      <c r="C1471" s="239"/>
    </row>
    <row r="1472" spans="1:3" s="265" customFormat="1" ht="9.5" x14ac:dyDescent="0.2">
      <c r="A1472" s="236"/>
      <c r="B1472" s="239"/>
      <c r="C1472" s="239"/>
    </row>
    <row r="1473" spans="1:3" s="265" customFormat="1" ht="9.5" x14ac:dyDescent="0.2">
      <c r="A1473" s="236"/>
      <c r="B1473" s="239"/>
      <c r="C1473" s="239"/>
    </row>
    <row r="1474" spans="1:3" s="265" customFormat="1" ht="9.5" x14ac:dyDescent="0.2">
      <c r="A1474" s="236"/>
      <c r="B1474" s="239"/>
      <c r="C1474" s="239"/>
    </row>
    <row r="1475" spans="1:3" s="265" customFormat="1" ht="9.5" x14ac:dyDescent="0.2">
      <c r="A1475" s="247"/>
      <c r="B1475" s="239"/>
      <c r="C1475" s="239"/>
    </row>
    <row r="1476" spans="1:3" s="265" customFormat="1" ht="9.5" x14ac:dyDescent="0.2">
      <c r="A1476" s="247"/>
      <c r="B1476" s="239"/>
      <c r="C1476" s="239"/>
    </row>
    <row r="1477" spans="1:3" s="265" customFormat="1" ht="9.5" x14ac:dyDescent="0.2">
      <c r="A1477" s="236"/>
      <c r="B1477" s="239"/>
      <c r="C1477" s="239"/>
    </row>
    <row r="1478" spans="1:3" s="265" customFormat="1" ht="9.5" x14ac:dyDescent="0.2">
      <c r="A1478" s="236"/>
      <c r="B1478" s="239"/>
      <c r="C1478" s="239"/>
    </row>
    <row r="1479" spans="1:3" s="265" customFormat="1" ht="9.5" x14ac:dyDescent="0.2">
      <c r="A1479" s="236"/>
      <c r="B1479" s="239"/>
      <c r="C1479" s="239"/>
    </row>
    <row r="1480" spans="1:3" s="265" customFormat="1" ht="9.5" x14ac:dyDescent="0.2">
      <c r="A1480" s="236"/>
      <c r="B1480" s="239"/>
      <c r="C1480" s="239"/>
    </row>
    <row r="1481" spans="1:3" s="265" customFormat="1" ht="9.5" x14ac:dyDescent="0.2">
      <c r="A1481" s="247"/>
      <c r="B1481" s="239"/>
      <c r="C1481" s="239"/>
    </row>
    <row r="1482" spans="1:3" s="265" customFormat="1" ht="9.5" x14ac:dyDescent="0.2">
      <c r="A1482" s="236"/>
      <c r="B1482" s="239"/>
      <c r="C1482" s="239"/>
    </row>
    <row r="1483" spans="1:3" s="265" customFormat="1" ht="9.5" x14ac:dyDescent="0.2">
      <c r="A1483" s="236"/>
      <c r="B1483" s="239"/>
      <c r="C1483" s="239"/>
    </row>
    <row r="1484" spans="1:3" s="265" customFormat="1" ht="9.5" x14ac:dyDescent="0.2">
      <c r="A1484" s="236"/>
      <c r="B1484" s="239"/>
      <c r="C1484" s="239"/>
    </row>
    <row r="1485" spans="1:3" s="265" customFormat="1" ht="9.5" x14ac:dyDescent="0.2">
      <c r="A1485" s="247"/>
      <c r="B1485" s="239"/>
      <c r="C1485" s="239"/>
    </row>
    <row r="1486" spans="1:3" s="265" customFormat="1" ht="9.5" x14ac:dyDescent="0.2">
      <c r="A1486" s="247"/>
      <c r="B1486" s="239"/>
      <c r="C1486" s="239"/>
    </row>
    <row r="1487" spans="1:3" s="265" customFormat="1" ht="9.5" x14ac:dyDescent="0.2">
      <c r="A1487" s="236"/>
      <c r="B1487" s="239"/>
      <c r="C1487" s="239"/>
    </row>
    <row r="1488" spans="1:3" s="265" customFormat="1" ht="9.5" x14ac:dyDescent="0.2">
      <c r="A1488" s="247"/>
      <c r="B1488" s="239"/>
      <c r="C1488" s="239"/>
    </row>
    <row r="1489" spans="1:3" s="265" customFormat="1" ht="9.5" x14ac:dyDescent="0.2">
      <c r="A1489" s="236"/>
      <c r="B1489" s="239"/>
      <c r="C1489" s="239"/>
    </row>
    <row r="1490" spans="1:3" s="265" customFormat="1" ht="9.5" x14ac:dyDescent="0.2">
      <c r="A1490" s="236"/>
      <c r="B1490" s="239"/>
      <c r="C1490" s="239"/>
    </row>
    <row r="1491" spans="1:3" s="265" customFormat="1" ht="9.5" x14ac:dyDescent="0.2">
      <c r="A1491" s="236"/>
      <c r="B1491" s="239"/>
      <c r="C1491" s="239"/>
    </row>
    <row r="1492" spans="1:3" s="265" customFormat="1" ht="9.5" x14ac:dyDescent="0.2">
      <c r="A1492" s="236"/>
      <c r="B1492" s="239"/>
      <c r="C1492" s="239"/>
    </row>
    <row r="1493" spans="1:3" s="265" customFormat="1" ht="9.5" x14ac:dyDescent="0.2">
      <c r="A1493" s="236"/>
      <c r="B1493" s="239"/>
      <c r="C1493" s="239"/>
    </row>
    <row r="1494" spans="1:3" s="265" customFormat="1" ht="9.5" x14ac:dyDescent="0.2">
      <c r="A1494" s="236"/>
      <c r="B1494" s="239"/>
      <c r="C1494" s="239"/>
    </row>
    <row r="1495" spans="1:3" s="265" customFormat="1" ht="9.5" x14ac:dyDescent="0.2">
      <c r="A1495" s="247"/>
      <c r="B1495" s="239"/>
      <c r="C1495" s="239"/>
    </row>
    <row r="1496" spans="1:3" s="265" customFormat="1" ht="9.5" x14ac:dyDescent="0.2">
      <c r="A1496" s="236"/>
      <c r="B1496" s="239"/>
      <c r="C1496" s="239"/>
    </row>
    <row r="1497" spans="1:3" s="265" customFormat="1" ht="9.5" x14ac:dyDescent="0.2">
      <c r="A1497" s="236"/>
      <c r="B1497" s="239"/>
      <c r="C1497" s="239"/>
    </row>
    <row r="1498" spans="1:3" s="265" customFormat="1" ht="9.5" x14ac:dyDescent="0.2">
      <c r="A1498" s="236"/>
      <c r="B1498" s="239"/>
      <c r="C1498" s="239"/>
    </row>
    <row r="1499" spans="1:3" s="265" customFormat="1" ht="9.5" x14ac:dyDescent="0.2">
      <c r="A1499" s="236"/>
      <c r="B1499" s="239"/>
      <c r="C1499" s="239"/>
    </row>
    <row r="1500" spans="1:3" s="265" customFormat="1" ht="9.5" x14ac:dyDescent="0.2">
      <c r="A1500" s="236"/>
      <c r="B1500" s="239"/>
      <c r="C1500" s="239"/>
    </row>
    <row r="1501" spans="1:3" s="265" customFormat="1" ht="9.5" x14ac:dyDescent="0.2">
      <c r="A1501" s="236"/>
      <c r="B1501" s="239"/>
      <c r="C1501" s="239"/>
    </row>
    <row r="1502" spans="1:3" s="265" customFormat="1" ht="9.5" x14ac:dyDescent="0.2">
      <c r="A1502" s="236"/>
      <c r="B1502" s="239"/>
      <c r="C1502" s="239"/>
    </row>
    <row r="1503" spans="1:3" s="265" customFormat="1" ht="9.5" x14ac:dyDescent="0.2">
      <c r="A1503" s="236"/>
      <c r="B1503" s="239"/>
      <c r="C1503" s="239"/>
    </row>
    <row r="1504" spans="1:3" s="265" customFormat="1" ht="9.5" x14ac:dyDescent="0.2">
      <c r="A1504" s="236"/>
      <c r="B1504" s="239"/>
      <c r="C1504" s="239"/>
    </row>
    <row r="1505" spans="1:3" s="265" customFormat="1" ht="9.5" x14ac:dyDescent="0.2">
      <c r="A1505" s="236"/>
      <c r="B1505" s="239"/>
      <c r="C1505" s="239"/>
    </row>
    <row r="1506" spans="1:3" s="265" customFormat="1" ht="9.5" x14ac:dyDescent="0.2">
      <c r="A1506" s="247"/>
      <c r="B1506" s="239"/>
      <c r="C1506" s="239"/>
    </row>
    <row r="1507" spans="1:3" s="265" customFormat="1" ht="9.5" x14ac:dyDescent="0.2">
      <c r="A1507" s="247"/>
      <c r="B1507" s="239"/>
      <c r="C1507" s="239"/>
    </row>
    <row r="1508" spans="1:3" s="265" customFormat="1" ht="9.5" x14ac:dyDescent="0.2">
      <c r="A1508" s="247"/>
      <c r="B1508" s="239"/>
      <c r="C1508" s="239"/>
    </row>
    <row r="1509" spans="1:3" s="265" customFormat="1" ht="9.5" x14ac:dyDescent="0.2">
      <c r="A1509" s="247"/>
      <c r="B1509" s="239"/>
      <c r="C1509" s="239"/>
    </row>
    <row r="1510" spans="1:3" s="265" customFormat="1" ht="9.5" x14ac:dyDescent="0.2">
      <c r="A1510" s="236"/>
      <c r="B1510" s="239"/>
      <c r="C1510" s="239"/>
    </row>
    <row r="1511" spans="1:3" s="265" customFormat="1" ht="9.5" x14ac:dyDescent="0.2">
      <c r="A1511" s="236"/>
      <c r="B1511" s="239"/>
      <c r="C1511" s="239"/>
    </row>
    <row r="1512" spans="1:3" s="265" customFormat="1" ht="9.5" x14ac:dyDescent="0.2">
      <c r="A1512" s="236"/>
      <c r="B1512" s="239"/>
      <c r="C1512" s="239"/>
    </row>
    <row r="1513" spans="1:3" s="265" customFormat="1" ht="9.5" x14ac:dyDescent="0.2">
      <c r="A1513" s="236"/>
      <c r="B1513" s="239"/>
      <c r="C1513" s="239"/>
    </row>
    <row r="1514" spans="1:3" s="265" customFormat="1" ht="9.5" x14ac:dyDescent="0.2">
      <c r="A1514" s="236"/>
      <c r="B1514" s="239"/>
      <c r="C1514" s="239"/>
    </row>
    <row r="1515" spans="1:3" s="265" customFormat="1" ht="9.5" x14ac:dyDescent="0.2">
      <c r="A1515" s="247"/>
      <c r="B1515" s="239"/>
      <c r="C1515" s="239"/>
    </row>
    <row r="1516" spans="1:3" s="265" customFormat="1" ht="9.5" x14ac:dyDescent="0.2">
      <c r="A1516" s="247"/>
      <c r="B1516" s="239"/>
      <c r="C1516" s="239"/>
    </row>
    <row r="1517" spans="1:3" s="265" customFormat="1" ht="9.5" x14ac:dyDescent="0.2">
      <c r="A1517" s="247"/>
      <c r="B1517" s="239"/>
      <c r="C1517" s="239"/>
    </row>
    <row r="1518" spans="1:3" s="265" customFormat="1" ht="9.5" x14ac:dyDescent="0.2">
      <c r="A1518" s="247"/>
      <c r="B1518" s="239"/>
      <c r="C1518" s="239"/>
    </row>
    <row r="1519" spans="1:3" s="265" customFormat="1" ht="9.5" x14ac:dyDescent="0.2">
      <c r="A1519" s="247"/>
      <c r="B1519" s="239"/>
      <c r="C1519" s="239"/>
    </row>
    <row r="1520" spans="1:3" s="265" customFormat="1" ht="9.5" x14ac:dyDescent="0.2">
      <c r="A1520" s="247"/>
      <c r="B1520" s="239"/>
      <c r="C1520" s="239"/>
    </row>
    <row r="1521" spans="1:3" s="265" customFormat="1" ht="9.5" x14ac:dyDescent="0.2">
      <c r="A1521" s="247"/>
      <c r="B1521" s="239"/>
      <c r="C1521" s="239"/>
    </row>
    <row r="1522" spans="1:3" s="265" customFormat="1" ht="9.5" x14ac:dyDescent="0.2">
      <c r="A1522" s="247"/>
      <c r="B1522" s="239"/>
      <c r="C1522" s="239"/>
    </row>
    <row r="1523" spans="1:3" s="265" customFormat="1" ht="9.5" x14ac:dyDescent="0.2">
      <c r="A1523" s="247"/>
      <c r="B1523" s="239"/>
      <c r="C1523" s="239"/>
    </row>
    <row r="1524" spans="1:3" s="265" customFormat="1" ht="9.5" x14ac:dyDescent="0.2">
      <c r="A1524" s="247"/>
      <c r="B1524" s="239"/>
      <c r="C1524" s="239"/>
    </row>
    <row r="1525" spans="1:3" s="265" customFormat="1" ht="9.5" x14ac:dyDescent="0.2">
      <c r="A1525" s="236"/>
      <c r="B1525" s="239"/>
      <c r="C1525" s="239"/>
    </row>
    <row r="1526" spans="1:3" s="265" customFormat="1" ht="9.5" x14ac:dyDescent="0.2">
      <c r="A1526" s="236"/>
      <c r="B1526" s="239"/>
      <c r="C1526" s="239"/>
    </row>
    <row r="1527" spans="1:3" s="265" customFormat="1" ht="9.5" x14ac:dyDescent="0.2">
      <c r="A1527" s="236"/>
      <c r="B1527" s="239"/>
      <c r="C1527" s="239"/>
    </row>
    <row r="1528" spans="1:3" s="265" customFormat="1" ht="9.5" x14ac:dyDescent="0.2">
      <c r="A1528" s="236"/>
      <c r="B1528" s="239"/>
      <c r="C1528" s="239"/>
    </row>
    <row r="1529" spans="1:3" s="265" customFormat="1" ht="9.5" x14ac:dyDescent="0.2">
      <c r="A1529" s="236"/>
      <c r="B1529" s="239"/>
      <c r="C1529" s="239"/>
    </row>
    <row r="1530" spans="1:3" s="265" customFormat="1" ht="9.5" x14ac:dyDescent="0.2">
      <c r="A1530" s="236"/>
      <c r="B1530" s="239"/>
      <c r="C1530" s="239"/>
    </row>
    <row r="1531" spans="1:3" s="265" customFormat="1" ht="9.5" x14ac:dyDescent="0.2">
      <c r="A1531" s="236"/>
      <c r="B1531" s="239"/>
      <c r="C1531" s="239"/>
    </row>
    <row r="1532" spans="1:3" s="265" customFormat="1" ht="9.5" x14ac:dyDescent="0.2">
      <c r="A1532" s="236"/>
      <c r="B1532" s="239"/>
      <c r="C1532" s="239"/>
    </row>
    <row r="1533" spans="1:3" s="265" customFormat="1" ht="9.5" x14ac:dyDescent="0.2">
      <c r="A1533" s="247"/>
      <c r="B1533" s="239"/>
      <c r="C1533" s="239"/>
    </row>
    <row r="1534" spans="1:3" s="265" customFormat="1" ht="9.5" x14ac:dyDescent="0.2">
      <c r="A1534" s="247"/>
      <c r="B1534" s="239"/>
      <c r="C1534" s="239"/>
    </row>
    <row r="1535" spans="1:3" s="265" customFormat="1" ht="9.5" x14ac:dyDescent="0.2">
      <c r="A1535" s="247"/>
      <c r="B1535" s="239"/>
      <c r="C1535" s="239"/>
    </row>
    <row r="1536" spans="1:3" s="265" customFormat="1" ht="9.5" x14ac:dyDescent="0.2">
      <c r="A1536" s="247"/>
      <c r="B1536" s="239"/>
      <c r="C1536" s="239"/>
    </row>
    <row r="1537" spans="1:3" s="265" customFormat="1" ht="9.5" x14ac:dyDescent="0.2">
      <c r="A1537" s="236"/>
      <c r="B1537" s="239"/>
      <c r="C1537" s="239"/>
    </row>
    <row r="1538" spans="1:3" s="265" customFormat="1" ht="9.5" x14ac:dyDescent="0.2">
      <c r="A1538" s="247"/>
      <c r="B1538" s="239"/>
      <c r="C1538" s="239"/>
    </row>
    <row r="1539" spans="1:3" s="265" customFormat="1" ht="9.5" x14ac:dyDescent="0.2">
      <c r="A1539" s="247"/>
      <c r="B1539" s="239"/>
      <c r="C1539" s="239"/>
    </row>
    <row r="1540" spans="1:3" s="265" customFormat="1" ht="9.5" x14ac:dyDescent="0.2">
      <c r="A1540" s="247"/>
      <c r="B1540" s="239"/>
      <c r="C1540" s="239"/>
    </row>
    <row r="1541" spans="1:3" s="265" customFormat="1" ht="9.5" x14ac:dyDescent="0.2">
      <c r="A1541" s="247"/>
      <c r="B1541" s="239"/>
      <c r="C1541" s="239"/>
    </row>
    <row r="1542" spans="1:3" s="265" customFormat="1" ht="9.5" x14ac:dyDescent="0.2">
      <c r="A1542" s="247"/>
      <c r="B1542" s="239"/>
      <c r="C1542" s="239"/>
    </row>
    <row r="1543" spans="1:3" s="265" customFormat="1" ht="9.5" x14ac:dyDescent="0.2">
      <c r="A1543" s="247"/>
      <c r="B1543" s="239"/>
      <c r="C1543" s="239"/>
    </row>
    <row r="1544" spans="1:3" s="265" customFormat="1" ht="9.5" x14ac:dyDescent="0.2">
      <c r="A1544" s="236"/>
      <c r="B1544" s="239"/>
      <c r="C1544" s="239"/>
    </row>
    <row r="1545" spans="1:3" s="265" customFormat="1" ht="9.5" x14ac:dyDescent="0.2">
      <c r="A1545" s="247"/>
      <c r="B1545" s="239"/>
      <c r="C1545" s="239"/>
    </row>
    <row r="1546" spans="1:3" s="265" customFormat="1" ht="9.5" x14ac:dyDescent="0.2">
      <c r="A1546" s="236"/>
      <c r="B1546" s="239"/>
      <c r="C1546" s="239"/>
    </row>
    <row r="1547" spans="1:3" s="265" customFormat="1" ht="9.5" x14ac:dyDescent="0.2">
      <c r="A1547" s="236"/>
      <c r="B1547" s="239"/>
      <c r="C1547" s="239"/>
    </row>
    <row r="1548" spans="1:3" s="265" customFormat="1" ht="9.5" x14ac:dyDescent="0.2">
      <c r="A1548" s="236"/>
      <c r="B1548" s="239"/>
      <c r="C1548" s="239"/>
    </row>
    <row r="1549" spans="1:3" s="265" customFormat="1" ht="9.5" x14ac:dyDescent="0.2">
      <c r="A1549" s="236"/>
      <c r="B1549" s="239"/>
      <c r="C1549" s="239"/>
    </row>
    <row r="1550" spans="1:3" s="265" customFormat="1" ht="9.5" x14ac:dyDescent="0.2">
      <c r="A1550" s="236"/>
      <c r="B1550" s="239"/>
      <c r="C1550" s="239"/>
    </row>
    <row r="1551" spans="1:3" s="265" customFormat="1" ht="9.5" x14ac:dyDescent="0.2">
      <c r="A1551" s="236"/>
      <c r="B1551" s="239"/>
      <c r="C1551" s="239"/>
    </row>
    <row r="1552" spans="1:3" s="265" customFormat="1" ht="9.5" x14ac:dyDescent="0.2">
      <c r="A1552" s="236"/>
      <c r="B1552" s="239"/>
      <c r="C1552" s="239"/>
    </row>
    <row r="1553" spans="1:3" s="265" customFormat="1" ht="9.5" x14ac:dyDescent="0.2">
      <c r="A1553" s="236"/>
      <c r="B1553" s="239"/>
      <c r="C1553" s="239"/>
    </row>
    <row r="1554" spans="1:3" s="265" customFormat="1" ht="9.5" x14ac:dyDescent="0.2">
      <c r="A1554" s="236"/>
      <c r="B1554" s="239"/>
      <c r="C1554" s="239"/>
    </row>
    <row r="1555" spans="1:3" s="265" customFormat="1" ht="9.5" x14ac:dyDescent="0.2">
      <c r="A1555" s="236"/>
      <c r="B1555" s="239"/>
      <c r="C1555" s="239"/>
    </row>
    <row r="1556" spans="1:3" s="265" customFormat="1" ht="9.5" x14ac:dyDescent="0.2">
      <c r="A1556" s="236"/>
      <c r="B1556" s="239"/>
      <c r="C1556" s="239"/>
    </row>
    <row r="1557" spans="1:3" s="265" customFormat="1" ht="9.5" x14ac:dyDescent="0.2">
      <c r="A1557" s="236"/>
      <c r="B1557" s="239"/>
      <c r="C1557" s="239"/>
    </row>
    <row r="1558" spans="1:3" s="265" customFormat="1" ht="9.5" x14ac:dyDescent="0.2">
      <c r="A1558" s="236"/>
      <c r="B1558" s="239"/>
      <c r="C1558" s="239"/>
    </row>
    <row r="1559" spans="1:3" s="265" customFormat="1" ht="9.5" x14ac:dyDescent="0.2">
      <c r="A1559" s="236"/>
      <c r="B1559" s="239"/>
      <c r="C1559" s="239"/>
    </row>
    <row r="1560" spans="1:3" s="265" customFormat="1" ht="9.5" x14ac:dyDescent="0.2">
      <c r="A1560" s="236"/>
      <c r="B1560" s="239"/>
      <c r="C1560" s="239"/>
    </row>
    <row r="1561" spans="1:3" s="265" customFormat="1" ht="9.5" x14ac:dyDescent="0.2">
      <c r="A1561" s="236"/>
      <c r="B1561" s="239"/>
      <c r="C1561" s="239"/>
    </row>
    <row r="1562" spans="1:3" s="265" customFormat="1" ht="9.5" x14ac:dyDescent="0.2">
      <c r="A1562" s="236"/>
      <c r="B1562" s="239"/>
      <c r="C1562" s="239"/>
    </row>
    <row r="1563" spans="1:3" s="265" customFormat="1" ht="9.5" x14ac:dyDescent="0.2">
      <c r="A1563" s="236"/>
      <c r="B1563" s="239"/>
      <c r="C1563" s="239"/>
    </row>
    <row r="1564" spans="1:3" s="265" customFormat="1" ht="9.5" x14ac:dyDescent="0.2">
      <c r="A1564" s="236"/>
      <c r="B1564" s="239"/>
      <c r="C1564" s="239"/>
    </row>
    <row r="1565" spans="1:3" s="265" customFormat="1" ht="9.5" x14ac:dyDescent="0.2">
      <c r="A1565" s="247"/>
      <c r="B1565" s="239"/>
      <c r="C1565" s="239"/>
    </row>
    <row r="1566" spans="1:3" s="265" customFormat="1" ht="9.5" x14ac:dyDescent="0.2">
      <c r="A1566" s="247"/>
      <c r="B1566" s="239"/>
      <c r="C1566" s="239"/>
    </row>
    <row r="1567" spans="1:3" s="265" customFormat="1" ht="9.5" x14ac:dyDescent="0.2">
      <c r="A1567" s="247"/>
      <c r="B1567" s="239"/>
      <c r="C1567" s="239"/>
    </row>
    <row r="1568" spans="1:3" s="265" customFormat="1" ht="9.5" x14ac:dyDescent="0.2">
      <c r="A1568" s="247"/>
      <c r="B1568" s="239"/>
      <c r="C1568" s="239"/>
    </row>
    <row r="1569" spans="1:3" s="265" customFormat="1" ht="9.5" x14ac:dyDescent="0.2">
      <c r="A1569" s="247"/>
      <c r="B1569" s="239"/>
      <c r="C1569" s="239"/>
    </row>
    <row r="1570" spans="1:3" s="265" customFormat="1" ht="9.5" x14ac:dyDescent="0.2">
      <c r="A1570" s="247"/>
      <c r="B1570" s="239"/>
      <c r="C1570" s="239"/>
    </row>
    <row r="1571" spans="1:3" s="265" customFormat="1" ht="9.5" x14ac:dyDescent="0.2">
      <c r="A1571" s="236"/>
      <c r="B1571" s="239"/>
      <c r="C1571" s="239"/>
    </row>
    <row r="1572" spans="1:3" s="265" customFormat="1" ht="9.5" x14ac:dyDescent="0.2">
      <c r="A1572" s="247"/>
      <c r="B1572" s="239"/>
      <c r="C1572" s="239"/>
    </row>
    <row r="1573" spans="1:3" s="265" customFormat="1" ht="9.5" x14ac:dyDescent="0.2">
      <c r="A1573" s="247"/>
      <c r="B1573" s="239"/>
      <c r="C1573" s="239"/>
    </row>
    <row r="1574" spans="1:3" s="265" customFormat="1" ht="9.5" x14ac:dyDescent="0.2">
      <c r="A1574" s="247"/>
      <c r="B1574" s="239"/>
      <c r="C1574" s="239"/>
    </row>
    <row r="1575" spans="1:3" s="265" customFormat="1" ht="9.5" x14ac:dyDescent="0.2">
      <c r="A1575" s="247"/>
      <c r="B1575" s="239"/>
      <c r="C1575" s="239"/>
    </row>
    <row r="1576" spans="1:3" s="265" customFormat="1" ht="9.5" x14ac:dyDescent="0.2">
      <c r="A1576" s="236"/>
      <c r="B1576" s="239"/>
      <c r="C1576" s="239"/>
    </row>
    <row r="1577" spans="1:3" s="265" customFormat="1" ht="9.5" x14ac:dyDescent="0.2">
      <c r="A1577" s="247"/>
      <c r="B1577" s="239"/>
      <c r="C1577" s="239"/>
    </row>
    <row r="1578" spans="1:3" s="265" customFormat="1" ht="9.5" x14ac:dyDescent="0.2">
      <c r="A1578" s="247"/>
      <c r="B1578" s="239"/>
      <c r="C1578" s="239"/>
    </row>
    <row r="1579" spans="1:3" s="265" customFormat="1" ht="9.5" x14ac:dyDescent="0.2">
      <c r="A1579" s="247"/>
      <c r="B1579" s="239"/>
      <c r="C1579" s="239"/>
    </row>
    <row r="1580" spans="1:3" s="265" customFormat="1" ht="9.5" x14ac:dyDescent="0.2">
      <c r="A1580" s="236"/>
      <c r="B1580" s="239"/>
      <c r="C1580" s="239"/>
    </row>
    <row r="1581" spans="1:3" s="265" customFormat="1" ht="9.5" x14ac:dyDescent="0.2">
      <c r="A1581" s="247"/>
      <c r="B1581" s="239"/>
      <c r="C1581" s="239"/>
    </row>
    <row r="1582" spans="1:3" s="265" customFormat="1" ht="9.5" x14ac:dyDescent="0.2">
      <c r="A1582" s="236"/>
      <c r="B1582" s="239"/>
      <c r="C1582" s="239"/>
    </row>
    <row r="1583" spans="1:3" s="265" customFormat="1" ht="9.5" x14ac:dyDescent="0.2">
      <c r="A1583" s="247"/>
      <c r="B1583" s="239"/>
      <c r="C1583" s="239"/>
    </row>
    <row r="1584" spans="1:3" s="265" customFormat="1" ht="9.5" x14ac:dyDescent="0.2">
      <c r="A1584" s="247"/>
      <c r="B1584" s="239"/>
      <c r="C1584" s="239"/>
    </row>
    <row r="1585" spans="1:165" s="265" customFormat="1" ht="9.5" x14ac:dyDescent="0.2">
      <c r="A1585" s="236"/>
      <c r="B1585" s="239"/>
      <c r="C1585" s="239"/>
    </row>
    <row r="1586" spans="1:165" s="265" customFormat="1" ht="9.5" x14ac:dyDescent="0.2">
      <c r="A1586" s="236"/>
      <c r="B1586" s="239"/>
      <c r="C1586" s="239"/>
    </row>
    <row r="1587" spans="1:165" s="265" customFormat="1" ht="9.5" x14ac:dyDescent="0.2">
      <c r="A1587" s="236"/>
      <c r="B1587" s="239"/>
      <c r="C1587" s="239"/>
    </row>
    <row r="1588" spans="1:165" s="265" customFormat="1" ht="9.5" x14ac:dyDescent="0.2">
      <c r="A1588" s="236"/>
      <c r="B1588" s="239"/>
      <c r="C1588" s="239"/>
    </row>
    <row r="1589" spans="1:165" s="265" customFormat="1" ht="9.5" x14ac:dyDescent="0.2">
      <c r="A1589" s="236"/>
      <c r="B1589" s="239"/>
      <c r="C1589" s="239"/>
    </row>
    <row r="1590" spans="1:165" s="265" customFormat="1" ht="9.5" x14ac:dyDescent="0.2">
      <c r="A1590" s="236"/>
      <c r="B1590" s="239"/>
      <c r="C1590" s="239"/>
    </row>
    <row r="1591" spans="1:165" s="265" customFormat="1" ht="9.5" x14ac:dyDescent="0.2">
      <c r="A1591" s="236"/>
      <c r="B1591" s="239"/>
      <c r="C1591" s="239"/>
    </row>
    <row r="1592" spans="1:165" s="265" customFormat="1" ht="9.5" x14ac:dyDescent="0.2">
      <c r="A1592" s="236"/>
      <c r="B1592" s="239"/>
      <c r="C1592" s="239"/>
    </row>
    <row r="1593" spans="1:165" s="265" customFormat="1" ht="9.5" x14ac:dyDescent="0.2">
      <c r="A1593" s="236"/>
      <c r="B1593" s="239"/>
      <c r="C1593" s="239"/>
    </row>
    <row r="1594" spans="1:165" s="265" customFormat="1" ht="9.5" x14ac:dyDescent="0.2">
      <c r="A1594" s="236"/>
      <c r="B1594" s="239"/>
      <c r="C1594" s="239"/>
    </row>
    <row r="1595" spans="1:165" s="265" customFormat="1" ht="9.5" x14ac:dyDescent="0.2">
      <c r="A1595" s="236"/>
      <c r="B1595" s="239"/>
      <c r="C1595" s="239"/>
    </row>
    <row r="1596" spans="1:165" s="265" customFormat="1" ht="9.5" x14ac:dyDescent="0.2">
      <c r="A1596" s="236"/>
      <c r="B1596" s="239"/>
      <c r="C1596" s="239"/>
    </row>
    <row r="1597" spans="1:165" s="265" customFormat="1" ht="9.5" x14ac:dyDescent="0.2">
      <c r="A1597" s="236"/>
      <c r="B1597" s="239"/>
      <c r="C1597" s="239"/>
    </row>
    <row r="1598" spans="1:165" s="265" customFormat="1" ht="9.5" x14ac:dyDescent="0.2">
      <c r="A1598" s="236"/>
      <c r="B1598" s="239"/>
      <c r="C1598" s="239"/>
    </row>
    <row r="1599" spans="1:165" s="265" customFormat="1" x14ac:dyDescent="0.2">
      <c r="A1599" s="236"/>
      <c r="B1599" s="239"/>
      <c r="C1599" s="239"/>
      <c r="AK1599" s="287"/>
      <c r="AL1599" s="287"/>
      <c r="AM1599" s="287"/>
      <c r="AN1599" s="287"/>
      <c r="AO1599" s="287"/>
      <c r="AP1599" s="287"/>
      <c r="AQ1599" s="287"/>
      <c r="AR1599" s="287"/>
      <c r="AS1599" s="287"/>
      <c r="AT1599" s="287"/>
      <c r="AU1599" s="287"/>
      <c r="AV1599" s="287"/>
      <c r="AW1599" s="287"/>
      <c r="AX1599" s="287"/>
      <c r="AY1599" s="287"/>
      <c r="AZ1599" s="287"/>
      <c r="BA1599" s="287"/>
      <c r="BB1599" s="287"/>
      <c r="BC1599" s="287"/>
      <c r="BD1599" s="287"/>
      <c r="BE1599" s="287"/>
      <c r="BF1599" s="287"/>
      <c r="BG1599" s="287"/>
      <c r="BH1599" s="287"/>
      <c r="BI1599" s="287"/>
      <c r="BJ1599" s="287"/>
      <c r="BK1599" s="287"/>
      <c r="BL1599" s="287"/>
      <c r="BM1599" s="287"/>
      <c r="BN1599" s="287"/>
      <c r="BO1599" s="287"/>
      <c r="BP1599" s="287"/>
      <c r="BQ1599" s="287"/>
      <c r="BR1599" s="287"/>
      <c r="BS1599" s="287"/>
      <c r="BT1599" s="287"/>
      <c r="BU1599" s="287"/>
      <c r="BV1599" s="287"/>
      <c r="BW1599" s="287"/>
      <c r="BX1599" s="287"/>
      <c r="BY1599" s="287"/>
      <c r="BZ1599" s="287"/>
      <c r="CA1599" s="287"/>
      <c r="CB1599" s="287"/>
      <c r="CC1599" s="287"/>
      <c r="CD1599" s="287"/>
      <c r="CE1599" s="287"/>
      <c r="CF1599" s="287"/>
      <c r="CG1599" s="287"/>
      <c r="CH1599" s="287"/>
      <c r="CI1599" s="287"/>
      <c r="CJ1599" s="287"/>
      <c r="CK1599" s="287"/>
      <c r="CL1599" s="287"/>
      <c r="CM1599" s="287"/>
      <c r="CN1599" s="287"/>
      <c r="CO1599" s="287"/>
      <c r="CP1599" s="287"/>
      <c r="CQ1599" s="287"/>
      <c r="CR1599" s="287"/>
      <c r="CS1599" s="287"/>
      <c r="CT1599" s="287"/>
      <c r="CU1599" s="287"/>
      <c r="CV1599" s="287"/>
      <c r="CW1599" s="287"/>
      <c r="CX1599" s="287"/>
      <c r="CY1599" s="287"/>
      <c r="CZ1599" s="287"/>
      <c r="DA1599" s="287"/>
      <c r="DB1599" s="287"/>
      <c r="DC1599" s="287"/>
      <c r="DD1599" s="287"/>
      <c r="DE1599" s="287"/>
      <c r="DF1599" s="287"/>
      <c r="DG1599" s="287"/>
      <c r="DH1599" s="287"/>
      <c r="DI1599" s="287"/>
      <c r="DJ1599" s="287"/>
      <c r="DK1599" s="287"/>
      <c r="DL1599" s="287"/>
      <c r="DM1599" s="287"/>
      <c r="DN1599" s="287"/>
      <c r="DO1599" s="287"/>
      <c r="DP1599" s="287"/>
      <c r="DQ1599" s="287"/>
      <c r="DR1599" s="287"/>
      <c r="DS1599" s="287"/>
      <c r="DT1599" s="287"/>
      <c r="DU1599" s="287"/>
      <c r="DV1599" s="287"/>
      <c r="DW1599" s="287"/>
      <c r="DX1599" s="287"/>
      <c r="DY1599" s="287"/>
      <c r="DZ1599" s="287"/>
      <c r="EA1599" s="287"/>
      <c r="EB1599" s="287"/>
      <c r="EC1599" s="287"/>
      <c r="ED1599" s="287"/>
      <c r="EE1599" s="287"/>
      <c r="EF1599" s="287"/>
      <c r="EG1599" s="287"/>
      <c r="EH1599" s="287"/>
      <c r="EI1599" s="287"/>
      <c r="EJ1599" s="287"/>
      <c r="EK1599" s="287"/>
      <c r="EL1599" s="287"/>
      <c r="EM1599" s="287"/>
      <c r="EN1599" s="287"/>
      <c r="EO1599" s="287"/>
      <c r="EP1599" s="287"/>
      <c r="EQ1599" s="287"/>
      <c r="ER1599" s="287"/>
      <c r="ES1599" s="287"/>
      <c r="ET1599" s="287"/>
      <c r="EU1599" s="287"/>
      <c r="EV1599" s="287"/>
      <c r="EW1599" s="287"/>
      <c r="EX1599" s="287"/>
      <c r="EY1599" s="287"/>
      <c r="EZ1599" s="287"/>
      <c r="FA1599" s="287"/>
      <c r="FB1599" s="287"/>
      <c r="FC1599" s="287"/>
      <c r="FD1599" s="287"/>
      <c r="FE1599" s="287"/>
      <c r="FF1599" s="287"/>
      <c r="FG1599" s="287"/>
      <c r="FH1599" s="287"/>
      <c r="FI1599" s="287"/>
    </row>
    <row r="1600" spans="1:165" s="265" customFormat="1" x14ac:dyDescent="0.2">
      <c r="A1600" s="236"/>
      <c r="B1600" s="239"/>
      <c r="C1600" s="239"/>
      <c r="AK1600" s="287"/>
      <c r="AL1600" s="287"/>
      <c r="AM1600" s="287"/>
      <c r="AN1600" s="287"/>
      <c r="AO1600" s="287"/>
      <c r="AP1600" s="287"/>
      <c r="AQ1600" s="287"/>
      <c r="AR1600" s="287"/>
      <c r="AS1600" s="287"/>
      <c r="AT1600" s="287"/>
      <c r="AU1600" s="287"/>
      <c r="AV1600" s="287"/>
      <c r="AW1600" s="287"/>
      <c r="AX1600" s="287"/>
      <c r="AY1600" s="287"/>
      <c r="AZ1600" s="287"/>
      <c r="BA1600" s="287"/>
      <c r="BB1600" s="287"/>
      <c r="BC1600" s="287"/>
      <c r="BD1600" s="287"/>
      <c r="BE1600" s="287"/>
      <c r="BF1600" s="287"/>
      <c r="BG1600" s="287"/>
      <c r="BH1600" s="287"/>
      <c r="BI1600" s="287"/>
      <c r="BJ1600" s="287"/>
      <c r="BK1600" s="287"/>
      <c r="BL1600" s="287"/>
      <c r="BM1600" s="287"/>
      <c r="BN1600" s="287"/>
      <c r="BO1600" s="287"/>
      <c r="BP1600" s="287"/>
      <c r="BQ1600" s="287"/>
      <c r="BR1600" s="287"/>
      <c r="BS1600" s="287"/>
      <c r="BT1600" s="287"/>
      <c r="BU1600" s="287"/>
      <c r="BV1600" s="287"/>
      <c r="BW1600" s="287"/>
      <c r="BX1600" s="287"/>
      <c r="BY1600" s="287"/>
      <c r="BZ1600" s="287"/>
      <c r="CA1600" s="287"/>
      <c r="CB1600" s="287"/>
      <c r="CC1600" s="287"/>
      <c r="CD1600" s="287"/>
      <c r="CE1600" s="287"/>
      <c r="CF1600" s="287"/>
      <c r="CG1600" s="287"/>
      <c r="CH1600" s="287"/>
      <c r="CI1600" s="287"/>
      <c r="CJ1600" s="287"/>
      <c r="CK1600" s="287"/>
      <c r="CL1600" s="287"/>
      <c r="CM1600" s="287"/>
      <c r="CN1600" s="287"/>
      <c r="CO1600" s="287"/>
      <c r="CP1600" s="287"/>
      <c r="CQ1600" s="287"/>
      <c r="CR1600" s="287"/>
      <c r="CS1600" s="287"/>
      <c r="CT1600" s="287"/>
      <c r="CU1600" s="287"/>
      <c r="CV1600" s="287"/>
      <c r="CW1600" s="287"/>
      <c r="CX1600" s="287"/>
      <c r="CY1600" s="287"/>
      <c r="CZ1600" s="287"/>
      <c r="DA1600" s="287"/>
      <c r="DB1600" s="287"/>
      <c r="DC1600" s="287"/>
      <c r="DD1600" s="287"/>
      <c r="DE1600" s="287"/>
      <c r="DF1600" s="287"/>
      <c r="DG1600" s="287"/>
      <c r="DH1600" s="287"/>
      <c r="DI1600" s="287"/>
      <c r="DJ1600" s="287"/>
      <c r="DK1600" s="287"/>
      <c r="DL1600" s="287"/>
      <c r="DM1600" s="287"/>
      <c r="DN1600" s="287"/>
      <c r="DO1600" s="287"/>
      <c r="DP1600" s="287"/>
      <c r="DQ1600" s="287"/>
      <c r="DR1600" s="287"/>
      <c r="DS1600" s="287"/>
      <c r="DT1600" s="287"/>
      <c r="DU1600" s="287"/>
      <c r="DV1600" s="287"/>
      <c r="DW1600" s="287"/>
      <c r="DX1600" s="287"/>
      <c r="DY1600" s="287"/>
      <c r="DZ1600" s="287"/>
      <c r="EA1600" s="287"/>
      <c r="EB1600" s="287"/>
      <c r="EC1600" s="287"/>
      <c r="ED1600" s="287"/>
      <c r="EE1600" s="287"/>
      <c r="EF1600" s="287"/>
      <c r="EG1600" s="287"/>
      <c r="EH1600" s="287"/>
      <c r="EI1600" s="287"/>
      <c r="EJ1600" s="287"/>
      <c r="EK1600" s="287"/>
      <c r="EL1600" s="287"/>
      <c r="EM1600" s="287"/>
      <c r="EN1600" s="287"/>
      <c r="EO1600" s="287"/>
      <c r="EP1600" s="287"/>
      <c r="EQ1600" s="287"/>
      <c r="ER1600" s="287"/>
      <c r="ES1600" s="287"/>
      <c r="ET1600" s="287"/>
      <c r="EU1600" s="287"/>
      <c r="EV1600" s="287"/>
      <c r="EW1600" s="287"/>
      <c r="EX1600" s="287"/>
      <c r="EY1600" s="287"/>
      <c r="EZ1600" s="287"/>
      <c r="FA1600" s="287"/>
      <c r="FB1600" s="287"/>
      <c r="FC1600" s="287"/>
      <c r="FD1600" s="287"/>
      <c r="FE1600" s="287"/>
      <c r="FF1600" s="287"/>
      <c r="FG1600" s="287"/>
      <c r="FH1600" s="287"/>
      <c r="FI1600" s="287"/>
    </row>
    <row r="1601" spans="1:165" s="265" customFormat="1" x14ac:dyDescent="0.2">
      <c r="A1601" s="236"/>
      <c r="B1601" s="239"/>
      <c r="C1601" s="239"/>
      <c r="AK1601" s="287"/>
      <c r="AL1601" s="287"/>
      <c r="AM1601" s="287"/>
      <c r="AN1601" s="287"/>
      <c r="AO1601" s="287"/>
      <c r="AP1601" s="287"/>
      <c r="AQ1601" s="287"/>
      <c r="AR1601" s="287"/>
      <c r="AS1601" s="287"/>
      <c r="AT1601" s="287"/>
      <c r="AU1601" s="287"/>
      <c r="AV1601" s="287"/>
      <c r="AW1601" s="287"/>
      <c r="AX1601" s="287"/>
      <c r="AY1601" s="287"/>
      <c r="AZ1601" s="287"/>
      <c r="BA1601" s="287"/>
      <c r="BB1601" s="287"/>
      <c r="BC1601" s="287"/>
      <c r="BD1601" s="287"/>
      <c r="BE1601" s="287"/>
      <c r="BF1601" s="287"/>
      <c r="BG1601" s="287"/>
      <c r="BH1601" s="287"/>
      <c r="BI1601" s="287"/>
      <c r="BJ1601" s="287"/>
      <c r="BK1601" s="287"/>
      <c r="BL1601" s="287"/>
      <c r="BM1601" s="287"/>
      <c r="BN1601" s="287"/>
      <c r="BO1601" s="287"/>
      <c r="BP1601" s="287"/>
      <c r="BQ1601" s="287"/>
      <c r="BR1601" s="287"/>
      <c r="BS1601" s="287"/>
      <c r="BT1601" s="287"/>
      <c r="BU1601" s="287"/>
      <c r="BV1601" s="287"/>
      <c r="BW1601" s="287"/>
      <c r="BX1601" s="287"/>
      <c r="BY1601" s="287"/>
      <c r="BZ1601" s="287"/>
      <c r="CA1601" s="287"/>
      <c r="CB1601" s="287"/>
      <c r="CC1601" s="287"/>
      <c r="CD1601" s="287"/>
      <c r="CE1601" s="287"/>
      <c r="CF1601" s="287"/>
      <c r="CG1601" s="287"/>
      <c r="CH1601" s="287"/>
      <c r="CI1601" s="287"/>
      <c r="CJ1601" s="287"/>
      <c r="CK1601" s="287"/>
      <c r="CL1601" s="287"/>
      <c r="CM1601" s="287"/>
      <c r="CN1601" s="287"/>
      <c r="CO1601" s="287"/>
      <c r="CP1601" s="287"/>
      <c r="CQ1601" s="287"/>
      <c r="CR1601" s="287"/>
      <c r="CS1601" s="287"/>
      <c r="CT1601" s="287"/>
      <c r="CU1601" s="287"/>
      <c r="CV1601" s="287"/>
      <c r="CW1601" s="287"/>
      <c r="CX1601" s="287"/>
      <c r="CY1601" s="287"/>
      <c r="CZ1601" s="287"/>
      <c r="DA1601" s="287"/>
      <c r="DB1601" s="287"/>
      <c r="DC1601" s="287"/>
      <c r="DD1601" s="287"/>
      <c r="DE1601" s="287"/>
      <c r="DF1601" s="287"/>
      <c r="DG1601" s="287"/>
      <c r="DH1601" s="287"/>
      <c r="DI1601" s="287"/>
      <c r="DJ1601" s="287"/>
      <c r="DK1601" s="287"/>
      <c r="DL1601" s="287"/>
      <c r="DM1601" s="287"/>
      <c r="DN1601" s="287"/>
      <c r="DO1601" s="287"/>
      <c r="DP1601" s="287"/>
      <c r="DQ1601" s="287"/>
      <c r="DR1601" s="287"/>
      <c r="DS1601" s="287"/>
      <c r="DT1601" s="287"/>
      <c r="DU1601" s="287"/>
      <c r="DV1601" s="287"/>
      <c r="DW1601" s="287"/>
      <c r="DX1601" s="287"/>
      <c r="DY1601" s="287"/>
      <c r="DZ1601" s="287"/>
      <c r="EA1601" s="287"/>
      <c r="EB1601" s="287"/>
      <c r="EC1601" s="287"/>
      <c r="ED1601" s="287"/>
      <c r="EE1601" s="287"/>
      <c r="EF1601" s="287"/>
      <c r="EG1601" s="287"/>
      <c r="EH1601" s="287"/>
      <c r="EI1601" s="287"/>
      <c r="EJ1601" s="287"/>
      <c r="EK1601" s="287"/>
      <c r="EL1601" s="287"/>
      <c r="EM1601" s="287"/>
      <c r="EN1601" s="287"/>
      <c r="EO1601" s="287"/>
      <c r="EP1601" s="287"/>
      <c r="EQ1601" s="287"/>
      <c r="ER1601" s="287"/>
      <c r="ES1601" s="287"/>
      <c r="ET1601" s="287"/>
      <c r="EU1601" s="287"/>
      <c r="EV1601" s="287"/>
      <c r="EW1601" s="287"/>
      <c r="EX1601" s="287"/>
      <c r="EY1601" s="287"/>
      <c r="EZ1601" s="287"/>
      <c r="FA1601" s="287"/>
      <c r="FB1601" s="287"/>
      <c r="FC1601" s="287"/>
      <c r="FD1601" s="287"/>
      <c r="FE1601" s="287"/>
      <c r="FF1601" s="287"/>
      <c r="FG1601" s="287"/>
      <c r="FH1601" s="287"/>
      <c r="FI1601" s="287"/>
    </row>
    <row r="1602" spans="1:165" s="265" customFormat="1" x14ac:dyDescent="0.2">
      <c r="A1602" s="236"/>
      <c r="B1602" s="239"/>
      <c r="C1602" s="239"/>
      <c r="AK1602" s="287"/>
      <c r="AL1602" s="287"/>
      <c r="AM1602" s="287"/>
      <c r="AN1602" s="287"/>
      <c r="AO1602" s="287"/>
      <c r="AP1602" s="287"/>
      <c r="AQ1602" s="287"/>
      <c r="AR1602" s="287"/>
      <c r="AS1602" s="287"/>
      <c r="AT1602" s="287"/>
      <c r="AU1602" s="287"/>
      <c r="AV1602" s="287"/>
      <c r="AW1602" s="287"/>
      <c r="AX1602" s="287"/>
      <c r="AY1602" s="287"/>
      <c r="AZ1602" s="287"/>
      <c r="BA1602" s="287"/>
      <c r="BB1602" s="287"/>
      <c r="BC1602" s="287"/>
      <c r="BD1602" s="287"/>
      <c r="BE1602" s="287"/>
      <c r="BF1602" s="287"/>
      <c r="BG1602" s="287"/>
      <c r="BH1602" s="287"/>
      <c r="BI1602" s="287"/>
      <c r="BJ1602" s="287"/>
      <c r="BK1602" s="287"/>
      <c r="BL1602" s="287"/>
      <c r="BM1602" s="287"/>
      <c r="BN1602" s="287"/>
      <c r="BO1602" s="287"/>
      <c r="BP1602" s="287"/>
      <c r="BQ1602" s="287"/>
      <c r="BR1602" s="287"/>
      <c r="BS1602" s="287"/>
      <c r="BT1602" s="287"/>
      <c r="BU1602" s="287"/>
      <c r="BV1602" s="287"/>
      <c r="BW1602" s="287"/>
      <c r="BX1602" s="287"/>
      <c r="BY1602" s="287"/>
      <c r="BZ1602" s="287"/>
      <c r="CA1602" s="287"/>
      <c r="CB1602" s="287"/>
      <c r="CC1602" s="287"/>
      <c r="CD1602" s="287"/>
      <c r="CE1602" s="287"/>
      <c r="CF1602" s="287"/>
      <c r="CG1602" s="287"/>
      <c r="CH1602" s="287"/>
      <c r="CI1602" s="287"/>
      <c r="CJ1602" s="287"/>
      <c r="CK1602" s="287"/>
      <c r="CL1602" s="287"/>
      <c r="CM1602" s="287"/>
      <c r="CN1602" s="287"/>
      <c r="CO1602" s="287"/>
      <c r="CP1602" s="287"/>
      <c r="CQ1602" s="287"/>
      <c r="CR1602" s="287"/>
      <c r="CS1602" s="287"/>
      <c r="CT1602" s="287"/>
      <c r="CU1602" s="287"/>
      <c r="CV1602" s="287"/>
      <c r="CW1602" s="287"/>
      <c r="CX1602" s="287"/>
      <c r="CY1602" s="287"/>
      <c r="CZ1602" s="287"/>
      <c r="DA1602" s="287"/>
      <c r="DB1602" s="287"/>
      <c r="DC1602" s="287"/>
      <c r="DD1602" s="287"/>
      <c r="DE1602" s="287"/>
      <c r="DF1602" s="287"/>
      <c r="DG1602" s="287"/>
      <c r="DH1602" s="287"/>
      <c r="DI1602" s="287"/>
      <c r="DJ1602" s="287"/>
      <c r="DK1602" s="287"/>
      <c r="DL1602" s="287"/>
      <c r="DM1602" s="287"/>
      <c r="DN1602" s="287"/>
      <c r="DO1602" s="287"/>
      <c r="DP1602" s="287"/>
      <c r="DQ1602" s="287"/>
      <c r="DR1602" s="287"/>
      <c r="DS1602" s="287"/>
      <c r="DT1602" s="287"/>
      <c r="DU1602" s="287"/>
      <c r="DV1602" s="287"/>
      <c r="DW1602" s="287"/>
      <c r="DX1602" s="287"/>
      <c r="DY1602" s="287"/>
      <c r="DZ1602" s="287"/>
      <c r="EA1602" s="287"/>
      <c r="EB1602" s="287"/>
      <c r="EC1602" s="287"/>
      <c r="ED1602" s="287"/>
      <c r="EE1602" s="287"/>
      <c r="EF1602" s="287"/>
      <c r="EG1602" s="287"/>
      <c r="EH1602" s="287"/>
      <c r="EI1602" s="287"/>
      <c r="EJ1602" s="287"/>
      <c r="EK1602" s="287"/>
      <c r="EL1602" s="287"/>
      <c r="EM1602" s="287"/>
      <c r="EN1602" s="287"/>
      <c r="EO1602" s="287"/>
      <c r="EP1602" s="287"/>
      <c r="EQ1602" s="287"/>
      <c r="ER1602" s="287"/>
      <c r="ES1602" s="287"/>
      <c r="ET1602" s="287"/>
      <c r="EU1602" s="287"/>
      <c r="EV1602" s="287"/>
      <c r="EW1602" s="287"/>
      <c r="EX1602" s="287"/>
      <c r="EY1602" s="287"/>
      <c r="EZ1602" s="287"/>
      <c r="FA1602" s="287"/>
      <c r="FB1602" s="287"/>
      <c r="FC1602" s="287"/>
      <c r="FD1602" s="287"/>
      <c r="FE1602" s="287"/>
      <c r="FF1602" s="287"/>
      <c r="FG1602" s="287"/>
      <c r="FH1602" s="287"/>
      <c r="FI1602" s="287"/>
    </row>
    <row r="1603" spans="1:165" s="265" customFormat="1" x14ac:dyDescent="0.2">
      <c r="A1603" s="236"/>
      <c r="B1603" s="239"/>
      <c r="C1603" s="239"/>
      <c r="AK1603" s="287"/>
      <c r="AL1603" s="287"/>
      <c r="AM1603" s="287"/>
      <c r="AN1603" s="287"/>
      <c r="AO1603" s="287"/>
      <c r="AP1603" s="287"/>
      <c r="AQ1603" s="287"/>
      <c r="AR1603" s="287"/>
      <c r="AS1603" s="287"/>
      <c r="AT1603" s="287"/>
      <c r="AU1603" s="287"/>
      <c r="AV1603" s="287"/>
      <c r="AW1603" s="287"/>
      <c r="AX1603" s="287"/>
      <c r="AY1603" s="287"/>
      <c r="AZ1603" s="287"/>
      <c r="BA1603" s="287"/>
      <c r="BB1603" s="287"/>
      <c r="BC1603" s="287"/>
      <c r="BD1603" s="287"/>
      <c r="BE1603" s="287"/>
      <c r="BF1603" s="287"/>
      <c r="BG1603" s="287"/>
      <c r="BH1603" s="287"/>
      <c r="BI1603" s="287"/>
      <c r="BJ1603" s="287"/>
      <c r="BK1603" s="287"/>
      <c r="BL1603" s="287"/>
      <c r="BM1603" s="287"/>
      <c r="BN1603" s="287"/>
      <c r="BO1603" s="287"/>
      <c r="BP1603" s="287"/>
      <c r="BQ1603" s="287"/>
      <c r="BR1603" s="287"/>
      <c r="BS1603" s="287"/>
      <c r="BT1603" s="287"/>
      <c r="BU1603" s="287"/>
      <c r="BV1603" s="287"/>
      <c r="BW1603" s="287"/>
      <c r="BX1603" s="287"/>
      <c r="BY1603" s="287"/>
      <c r="BZ1603" s="287"/>
      <c r="CA1603" s="287"/>
      <c r="CB1603" s="287"/>
      <c r="CC1603" s="287"/>
      <c r="CD1603" s="287"/>
      <c r="CE1603" s="287"/>
      <c r="CF1603" s="287"/>
      <c r="CG1603" s="287"/>
      <c r="CH1603" s="287"/>
      <c r="CI1603" s="287"/>
      <c r="CJ1603" s="287"/>
      <c r="CK1603" s="287"/>
      <c r="CL1603" s="287"/>
      <c r="CM1603" s="287"/>
      <c r="CN1603" s="287"/>
      <c r="CO1603" s="287"/>
      <c r="CP1603" s="287"/>
      <c r="CQ1603" s="287"/>
      <c r="CR1603" s="287"/>
      <c r="CS1603" s="287"/>
      <c r="CT1603" s="287"/>
      <c r="CU1603" s="287"/>
      <c r="CV1603" s="287"/>
      <c r="CW1603" s="287"/>
      <c r="CX1603" s="287"/>
      <c r="CY1603" s="287"/>
      <c r="CZ1603" s="287"/>
      <c r="DA1603" s="287"/>
      <c r="DB1603" s="287"/>
      <c r="DC1603" s="287"/>
      <c r="DD1603" s="287"/>
      <c r="DE1603" s="287"/>
      <c r="DF1603" s="287"/>
      <c r="DG1603" s="287"/>
      <c r="DH1603" s="287"/>
      <c r="DI1603" s="287"/>
      <c r="DJ1603" s="287"/>
      <c r="DK1603" s="287"/>
      <c r="DL1603" s="287"/>
      <c r="DM1603" s="287"/>
      <c r="DN1603" s="287"/>
      <c r="DO1603" s="287"/>
      <c r="DP1603" s="287"/>
      <c r="DQ1603" s="287"/>
      <c r="DR1603" s="287"/>
      <c r="DS1603" s="287"/>
      <c r="DT1603" s="287"/>
      <c r="DU1603" s="287"/>
      <c r="DV1603" s="287"/>
      <c r="DW1603" s="287"/>
      <c r="DX1603" s="287"/>
      <c r="DY1603" s="287"/>
      <c r="DZ1603" s="287"/>
      <c r="EA1603" s="287"/>
      <c r="EB1603" s="287"/>
      <c r="EC1603" s="287"/>
      <c r="ED1603" s="287"/>
      <c r="EE1603" s="287"/>
      <c r="EF1603" s="287"/>
      <c r="EG1603" s="287"/>
      <c r="EH1603" s="287"/>
      <c r="EI1603" s="287"/>
      <c r="EJ1603" s="287"/>
      <c r="EK1603" s="287"/>
      <c r="EL1603" s="287"/>
      <c r="EM1603" s="287"/>
      <c r="EN1603" s="287"/>
      <c r="EO1603" s="287"/>
      <c r="EP1603" s="287"/>
      <c r="EQ1603" s="287"/>
      <c r="ER1603" s="287"/>
      <c r="ES1603" s="287"/>
      <c r="ET1603" s="287"/>
      <c r="EU1603" s="287"/>
      <c r="EV1603" s="287"/>
      <c r="EW1603" s="287"/>
      <c r="EX1603" s="287"/>
      <c r="EY1603" s="287"/>
      <c r="EZ1603" s="287"/>
      <c r="FA1603" s="287"/>
      <c r="FB1603" s="287"/>
      <c r="FC1603" s="287"/>
      <c r="FD1603" s="287"/>
      <c r="FE1603" s="287"/>
      <c r="FF1603" s="287"/>
      <c r="FG1603" s="287"/>
      <c r="FH1603" s="287"/>
      <c r="FI1603" s="287"/>
    </row>
    <row r="1604" spans="1:165" s="265" customFormat="1" x14ac:dyDescent="0.2">
      <c r="A1604" s="236"/>
      <c r="B1604" s="239"/>
      <c r="C1604" s="239"/>
      <c r="AK1604" s="287"/>
      <c r="AL1604" s="287"/>
      <c r="AM1604" s="287"/>
      <c r="AN1604" s="287"/>
      <c r="AO1604" s="287"/>
      <c r="AP1604" s="287"/>
      <c r="AQ1604" s="287"/>
      <c r="AR1604" s="287"/>
      <c r="AS1604" s="287"/>
      <c r="AT1604" s="287"/>
      <c r="AU1604" s="287"/>
      <c r="AV1604" s="287"/>
      <c r="AW1604" s="287"/>
      <c r="AX1604" s="287"/>
      <c r="AY1604" s="287"/>
      <c r="AZ1604" s="287"/>
      <c r="BA1604" s="287"/>
      <c r="BB1604" s="287"/>
      <c r="BC1604" s="287"/>
      <c r="BD1604" s="287"/>
      <c r="BE1604" s="287"/>
      <c r="BF1604" s="287"/>
      <c r="BG1604" s="287"/>
      <c r="BH1604" s="287"/>
      <c r="BI1604" s="287"/>
      <c r="BJ1604" s="287"/>
      <c r="BK1604" s="287"/>
      <c r="BL1604" s="287"/>
      <c r="BM1604" s="287"/>
      <c r="BN1604" s="287"/>
      <c r="BO1604" s="287"/>
      <c r="BP1604" s="287"/>
      <c r="BQ1604" s="287"/>
      <c r="BR1604" s="287"/>
      <c r="BS1604" s="287"/>
      <c r="BT1604" s="287"/>
      <c r="BU1604" s="287"/>
      <c r="BV1604" s="287"/>
      <c r="BW1604" s="287"/>
      <c r="BX1604" s="287"/>
      <c r="BY1604" s="287"/>
      <c r="BZ1604" s="287"/>
      <c r="CA1604" s="287"/>
      <c r="CB1604" s="287"/>
      <c r="CC1604" s="287"/>
      <c r="CD1604" s="287"/>
      <c r="CE1604" s="287"/>
      <c r="CF1604" s="287"/>
      <c r="CG1604" s="287"/>
      <c r="CH1604" s="287"/>
      <c r="CI1604" s="287"/>
      <c r="CJ1604" s="287"/>
      <c r="CK1604" s="287"/>
      <c r="CL1604" s="287"/>
      <c r="CM1604" s="287"/>
      <c r="CN1604" s="287"/>
      <c r="CO1604" s="287"/>
      <c r="CP1604" s="287"/>
      <c r="CQ1604" s="287"/>
      <c r="CR1604" s="287"/>
      <c r="CS1604" s="287"/>
      <c r="CT1604" s="287"/>
      <c r="CU1604" s="287"/>
      <c r="CV1604" s="287"/>
      <c r="CW1604" s="287"/>
      <c r="CX1604" s="287"/>
      <c r="CY1604" s="287"/>
      <c r="CZ1604" s="287"/>
      <c r="DA1604" s="287"/>
      <c r="DB1604" s="287"/>
      <c r="DC1604" s="287"/>
      <c r="DD1604" s="287"/>
      <c r="DE1604" s="287"/>
      <c r="DF1604" s="287"/>
      <c r="DG1604" s="287"/>
      <c r="DH1604" s="287"/>
      <c r="DI1604" s="287"/>
      <c r="DJ1604" s="287"/>
      <c r="DK1604" s="287"/>
      <c r="DL1604" s="287"/>
      <c r="DM1604" s="287"/>
      <c r="DN1604" s="287"/>
      <c r="DO1604" s="287"/>
      <c r="DP1604" s="287"/>
      <c r="DQ1604" s="287"/>
      <c r="DR1604" s="287"/>
      <c r="DS1604" s="287"/>
      <c r="DT1604" s="287"/>
      <c r="DU1604" s="287"/>
      <c r="DV1604" s="287"/>
      <c r="DW1604" s="287"/>
      <c r="DX1604" s="287"/>
      <c r="DY1604" s="287"/>
      <c r="DZ1604" s="287"/>
      <c r="EA1604" s="287"/>
      <c r="EB1604" s="287"/>
      <c r="EC1604" s="287"/>
      <c r="ED1604" s="287"/>
      <c r="EE1604" s="287"/>
      <c r="EF1604" s="287"/>
      <c r="EG1604" s="287"/>
      <c r="EH1604" s="287"/>
      <c r="EI1604" s="287"/>
      <c r="EJ1604" s="287"/>
      <c r="EK1604" s="287"/>
      <c r="EL1604" s="287"/>
      <c r="EM1604" s="287"/>
      <c r="EN1604" s="287"/>
      <c r="EO1604" s="287"/>
      <c r="EP1604" s="287"/>
      <c r="EQ1604" s="287"/>
      <c r="ER1604" s="287"/>
      <c r="ES1604" s="287"/>
      <c r="ET1604" s="287"/>
      <c r="EU1604" s="287"/>
      <c r="EV1604" s="287"/>
      <c r="EW1604" s="287"/>
      <c r="EX1604" s="287"/>
      <c r="EY1604" s="287"/>
      <c r="EZ1604" s="287"/>
      <c r="FA1604" s="287"/>
      <c r="FB1604" s="287"/>
      <c r="FC1604" s="287"/>
      <c r="FD1604" s="287"/>
      <c r="FE1604" s="287"/>
      <c r="FF1604" s="287"/>
      <c r="FG1604" s="287"/>
      <c r="FH1604" s="287"/>
      <c r="FI1604" s="287"/>
    </row>
    <row r="1605" spans="1:165" s="265" customFormat="1" x14ac:dyDescent="0.2">
      <c r="A1605" s="236"/>
      <c r="B1605" s="239"/>
      <c r="C1605" s="239"/>
      <c r="AK1605" s="287"/>
      <c r="AL1605" s="287"/>
      <c r="AM1605" s="287"/>
      <c r="AN1605" s="287"/>
      <c r="AO1605" s="287"/>
      <c r="AP1605" s="287"/>
      <c r="AQ1605" s="287"/>
      <c r="AR1605" s="287"/>
      <c r="AS1605" s="287"/>
      <c r="AT1605" s="287"/>
      <c r="AU1605" s="287"/>
      <c r="AV1605" s="287"/>
      <c r="AW1605" s="287"/>
      <c r="AX1605" s="287"/>
      <c r="AY1605" s="287"/>
      <c r="AZ1605" s="287"/>
      <c r="BA1605" s="287"/>
      <c r="BB1605" s="287"/>
      <c r="BC1605" s="287"/>
      <c r="BD1605" s="287"/>
      <c r="BE1605" s="287"/>
      <c r="BF1605" s="287"/>
      <c r="BG1605" s="287"/>
      <c r="BH1605" s="287"/>
      <c r="BI1605" s="287"/>
      <c r="BJ1605" s="287"/>
      <c r="BK1605" s="287"/>
      <c r="BL1605" s="287"/>
      <c r="BM1605" s="287"/>
      <c r="BN1605" s="287"/>
      <c r="BO1605" s="287"/>
      <c r="BP1605" s="287"/>
      <c r="BQ1605" s="287"/>
      <c r="BR1605" s="287"/>
      <c r="BS1605" s="287"/>
      <c r="BT1605" s="287"/>
      <c r="BU1605" s="287"/>
      <c r="BV1605" s="287"/>
      <c r="BW1605" s="287"/>
      <c r="BX1605" s="287"/>
      <c r="BY1605" s="287"/>
      <c r="BZ1605" s="287"/>
      <c r="CA1605" s="287"/>
      <c r="CB1605" s="287"/>
      <c r="CC1605" s="287"/>
      <c r="CD1605" s="287"/>
      <c r="CE1605" s="287"/>
      <c r="CF1605" s="287"/>
      <c r="CG1605" s="287"/>
      <c r="CH1605" s="287"/>
      <c r="CI1605" s="287"/>
      <c r="CJ1605" s="287"/>
      <c r="CK1605" s="287"/>
      <c r="CL1605" s="287"/>
      <c r="CM1605" s="287"/>
      <c r="CN1605" s="287"/>
      <c r="CO1605" s="287"/>
      <c r="CP1605" s="287"/>
      <c r="CQ1605" s="287"/>
      <c r="CR1605" s="287"/>
      <c r="CS1605" s="287"/>
      <c r="CT1605" s="287"/>
      <c r="CU1605" s="287"/>
      <c r="CV1605" s="287"/>
      <c r="CW1605" s="287"/>
      <c r="CX1605" s="287"/>
      <c r="CY1605" s="287"/>
      <c r="CZ1605" s="287"/>
      <c r="DA1605" s="287"/>
      <c r="DB1605" s="287"/>
      <c r="DC1605" s="287"/>
      <c r="DD1605" s="287"/>
      <c r="DE1605" s="287"/>
      <c r="DF1605" s="287"/>
      <c r="DG1605" s="287"/>
      <c r="DH1605" s="287"/>
      <c r="DI1605" s="287"/>
      <c r="DJ1605" s="287"/>
      <c r="DK1605" s="287"/>
      <c r="DL1605" s="287"/>
      <c r="DM1605" s="287"/>
      <c r="DN1605" s="287"/>
      <c r="DO1605" s="287"/>
      <c r="DP1605" s="287"/>
      <c r="DQ1605" s="287"/>
      <c r="DR1605" s="287"/>
      <c r="DS1605" s="287"/>
      <c r="DT1605" s="287"/>
      <c r="DU1605" s="287"/>
      <c r="DV1605" s="287"/>
      <c r="DW1605" s="287"/>
      <c r="DX1605" s="287"/>
      <c r="DY1605" s="287"/>
      <c r="DZ1605" s="287"/>
      <c r="EA1605" s="287"/>
      <c r="EB1605" s="287"/>
      <c r="EC1605" s="287"/>
      <c r="ED1605" s="287"/>
      <c r="EE1605" s="287"/>
      <c r="EF1605" s="287"/>
      <c r="EG1605" s="287"/>
      <c r="EH1605" s="287"/>
      <c r="EI1605" s="287"/>
      <c r="EJ1605" s="287"/>
      <c r="EK1605" s="287"/>
      <c r="EL1605" s="287"/>
      <c r="EM1605" s="287"/>
      <c r="EN1605" s="287"/>
      <c r="EO1605" s="287"/>
      <c r="EP1605" s="287"/>
      <c r="EQ1605" s="287"/>
      <c r="ER1605" s="287"/>
      <c r="ES1605" s="287"/>
      <c r="ET1605" s="287"/>
      <c r="EU1605" s="287"/>
      <c r="EV1605" s="287"/>
      <c r="EW1605" s="287"/>
      <c r="EX1605" s="287"/>
      <c r="EY1605" s="287"/>
      <c r="EZ1605" s="287"/>
      <c r="FA1605" s="287"/>
      <c r="FB1605" s="287"/>
      <c r="FC1605" s="287"/>
      <c r="FD1605" s="287"/>
      <c r="FE1605" s="287"/>
      <c r="FF1605" s="287"/>
      <c r="FG1605" s="287"/>
      <c r="FH1605" s="287"/>
      <c r="FI1605" s="287"/>
    </row>
    <row r="1606" spans="1:165" s="265" customFormat="1" x14ac:dyDescent="0.2">
      <c r="A1606" s="236"/>
      <c r="B1606" s="239"/>
      <c r="C1606" s="239"/>
      <c r="AK1606" s="287"/>
      <c r="AL1606" s="287"/>
      <c r="AM1606" s="287"/>
      <c r="AN1606" s="287"/>
      <c r="AO1606" s="287"/>
      <c r="AP1606" s="287"/>
      <c r="AQ1606" s="287"/>
      <c r="AR1606" s="287"/>
      <c r="AS1606" s="287"/>
      <c r="AT1606" s="287"/>
      <c r="AU1606" s="287"/>
      <c r="AV1606" s="287"/>
      <c r="AW1606" s="287"/>
      <c r="AX1606" s="287"/>
      <c r="AY1606" s="287"/>
      <c r="AZ1606" s="287"/>
      <c r="BA1606" s="287"/>
      <c r="BB1606" s="287"/>
      <c r="BC1606" s="287"/>
      <c r="BD1606" s="287"/>
      <c r="BE1606" s="287"/>
      <c r="BF1606" s="287"/>
      <c r="BG1606" s="287"/>
      <c r="BH1606" s="287"/>
      <c r="BI1606" s="287"/>
      <c r="BJ1606" s="287"/>
      <c r="BK1606" s="287"/>
      <c r="BL1606" s="287"/>
      <c r="BM1606" s="287"/>
      <c r="BN1606" s="287"/>
      <c r="BO1606" s="287"/>
      <c r="BP1606" s="287"/>
      <c r="BQ1606" s="287"/>
      <c r="BR1606" s="287"/>
      <c r="BS1606" s="287"/>
      <c r="BT1606" s="287"/>
      <c r="BU1606" s="287"/>
      <c r="BV1606" s="287"/>
      <c r="BW1606" s="287"/>
      <c r="BX1606" s="287"/>
      <c r="BY1606" s="287"/>
      <c r="BZ1606" s="287"/>
      <c r="CA1606" s="287"/>
      <c r="CB1606" s="287"/>
      <c r="CC1606" s="287"/>
      <c r="CD1606" s="287"/>
      <c r="CE1606" s="287"/>
      <c r="CF1606" s="287"/>
      <c r="CG1606" s="287"/>
      <c r="CH1606" s="287"/>
      <c r="CI1606" s="287"/>
      <c r="CJ1606" s="287"/>
      <c r="CK1606" s="287"/>
      <c r="CL1606" s="287"/>
      <c r="CM1606" s="287"/>
      <c r="CN1606" s="287"/>
      <c r="CO1606" s="287"/>
      <c r="CP1606" s="287"/>
      <c r="CQ1606" s="287"/>
      <c r="CR1606" s="287"/>
      <c r="CS1606" s="287"/>
      <c r="CT1606" s="287"/>
      <c r="CU1606" s="287"/>
      <c r="CV1606" s="287"/>
      <c r="CW1606" s="287"/>
      <c r="CX1606" s="287"/>
      <c r="CY1606" s="287"/>
      <c r="CZ1606" s="287"/>
      <c r="DA1606" s="287"/>
      <c r="DB1606" s="287"/>
      <c r="DC1606" s="287"/>
      <c r="DD1606" s="287"/>
      <c r="DE1606" s="287"/>
      <c r="DF1606" s="287"/>
      <c r="DG1606" s="287"/>
      <c r="DH1606" s="287"/>
      <c r="DI1606" s="287"/>
      <c r="DJ1606" s="287"/>
      <c r="DK1606" s="287"/>
      <c r="DL1606" s="287"/>
      <c r="DM1606" s="287"/>
      <c r="DN1606" s="287"/>
      <c r="DO1606" s="287"/>
      <c r="DP1606" s="287"/>
      <c r="DQ1606" s="287"/>
      <c r="DR1606" s="287"/>
      <c r="DS1606" s="287"/>
      <c r="DT1606" s="287"/>
      <c r="DU1606" s="287"/>
      <c r="DV1606" s="287"/>
      <c r="DW1606" s="287"/>
      <c r="DX1606" s="287"/>
      <c r="DY1606" s="287"/>
      <c r="DZ1606" s="287"/>
      <c r="EA1606" s="287"/>
      <c r="EB1606" s="287"/>
      <c r="EC1606" s="287"/>
      <c r="ED1606" s="287"/>
      <c r="EE1606" s="287"/>
      <c r="EF1606" s="287"/>
      <c r="EG1606" s="287"/>
      <c r="EH1606" s="287"/>
      <c r="EI1606" s="287"/>
      <c r="EJ1606" s="287"/>
      <c r="EK1606" s="287"/>
      <c r="EL1606" s="287"/>
      <c r="EM1606" s="287"/>
      <c r="EN1606" s="287"/>
      <c r="EO1606" s="287"/>
      <c r="EP1606" s="287"/>
      <c r="EQ1606" s="287"/>
      <c r="ER1606" s="287"/>
      <c r="ES1606" s="287"/>
      <c r="ET1606" s="287"/>
      <c r="EU1606" s="287"/>
      <c r="EV1606" s="287"/>
      <c r="EW1606" s="287"/>
      <c r="EX1606" s="287"/>
      <c r="EY1606" s="287"/>
      <c r="EZ1606" s="287"/>
      <c r="FA1606" s="287"/>
      <c r="FB1606" s="287"/>
      <c r="FC1606" s="287"/>
      <c r="FD1606" s="287"/>
      <c r="FE1606" s="287"/>
      <c r="FF1606" s="287"/>
      <c r="FG1606" s="287"/>
      <c r="FH1606" s="287"/>
      <c r="FI1606" s="287"/>
    </row>
    <row r="1607" spans="1:165" s="265" customFormat="1" x14ac:dyDescent="0.2">
      <c r="A1607" s="236"/>
      <c r="B1607" s="239"/>
      <c r="C1607" s="239"/>
      <c r="AK1607" s="287"/>
      <c r="AL1607" s="287"/>
      <c r="AM1607" s="287"/>
      <c r="AN1607" s="287"/>
      <c r="AO1607" s="287"/>
      <c r="AP1607" s="287"/>
      <c r="AQ1607" s="287"/>
      <c r="AR1607" s="287"/>
      <c r="AS1607" s="287"/>
      <c r="AT1607" s="287"/>
      <c r="AU1607" s="287"/>
      <c r="AV1607" s="287"/>
      <c r="AW1607" s="287"/>
      <c r="AX1607" s="287"/>
      <c r="AY1607" s="287"/>
      <c r="AZ1607" s="287"/>
      <c r="BA1607" s="287"/>
      <c r="BB1607" s="287"/>
      <c r="BC1607" s="287"/>
      <c r="BD1607" s="287"/>
      <c r="BE1607" s="287"/>
      <c r="BF1607" s="287"/>
      <c r="BG1607" s="287"/>
      <c r="BH1607" s="287"/>
      <c r="BI1607" s="287"/>
      <c r="BJ1607" s="287"/>
      <c r="BK1607" s="287"/>
      <c r="BL1607" s="287"/>
      <c r="BM1607" s="287"/>
      <c r="BN1607" s="287"/>
      <c r="BO1607" s="287"/>
      <c r="BP1607" s="287"/>
      <c r="BQ1607" s="287"/>
      <c r="BR1607" s="287"/>
      <c r="BS1607" s="287"/>
      <c r="BT1607" s="287"/>
      <c r="BU1607" s="287"/>
      <c r="BV1607" s="287"/>
      <c r="BW1607" s="287"/>
      <c r="BX1607" s="287"/>
      <c r="BY1607" s="287"/>
      <c r="BZ1607" s="287"/>
      <c r="CA1607" s="287"/>
      <c r="CB1607" s="287"/>
      <c r="CC1607" s="287"/>
      <c r="CD1607" s="287"/>
      <c r="CE1607" s="287"/>
      <c r="CF1607" s="287"/>
      <c r="CG1607" s="287"/>
      <c r="CH1607" s="287"/>
      <c r="CI1607" s="287"/>
      <c r="CJ1607" s="287"/>
      <c r="CK1607" s="287"/>
      <c r="CL1607" s="287"/>
      <c r="CM1607" s="287"/>
      <c r="CN1607" s="287"/>
      <c r="CO1607" s="287"/>
      <c r="CP1607" s="287"/>
      <c r="CQ1607" s="287"/>
      <c r="CR1607" s="287"/>
      <c r="CS1607" s="287"/>
      <c r="CT1607" s="287"/>
      <c r="CU1607" s="287"/>
      <c r="CV1607" s="287"/>
      <c r="CW1607" s="287"/>
      <c r="CX1607" s="287"/>
      <c r="CY1607" s="287"/>
      <c r="CZ1607" s="287"/>
      <c r="DA1607" s="287"/>
      <c r="DB1607" s="287"/>
      <c r="DC1607" s="287"/>
      <c r="DD1607" s="287"/>
      <c r="DE1607" s="287"/>
      <c r="DF1607" s="287"/>
      <c r="DG1607" s="287"/>
      <c r="DH1607" s="287"/>
      <c r="DI1607" s="287"/>
      <c r="DJ1607" s="287"/>
      <c r="DK1607" s="287"/>
      <c r="DL1607" s="287"/>
      <c r="DM1607" s="287"/>
      <c r="DN1607" s="287"/>
      <c r="DO1607" s="287"/>
      <c r="DP1607" s="287"/>
      <c r="DQ1607" s="287"/>
      <c r="DR1607" s="287"/>
      <c r="DS1607" s="287"/>
      <c r="DT1607" s="287"/>
      <c r="DU1607" s="287"/>
      <c r="DV1607" s="287"/>
      <c r="DW1607" s="287"/>
      <c r="DX1607" s="287"/>
      <c r="DY1607" s="287"/>
      <c r="DZ1607" s="287"/>
      <c r="EA1607" s="287"/>
      <c r="EB1607" s="287"/>
      <c r="EC1607" s="287"/>
      <c r="ED1607" s="287"/>
      <c r="EE1607" s="287"/>
      <c r="EF1607" s="287"/>
      <c r="EG1607" s="287"/>
      <c r="EH1607" s="287"/>
      <c r="EI1607" s="287"/>
      <c r="EJ1607" s="287"/>
      <c r="EK1607" s="287"/>
      <c r="EL1607" s="287"/>
      <c r="EM1607" s="287"/>
      <c r="EN1607" s="287"/>
      <c r="EO1607" s="287"/>
      <c r="EP1607" s="287"/>
      <c r="EQ1607" s="287"/>
      <c r="ER1607" s="287"/>
      <c r="ES1607" s="287"/>
      <c r="ET1607" s="287"/>
      <c r="EU1607" s="287"/>
      <c r="EV1607" s="287"/>
      <c r="EW1607" s="287"/>
      <c r="EX1607" s="287"/>
      <c r="EY1607" s="287"/>
      <c r="EZ1607" s="287"/>
      <c r="FA1607" s="287"/>
      <c r="FB1607" s="287"/>
      <c r="FC1607" s="287"/>
      <c r="FD1607" s="287"/>
      <c r="FE1607" s="287"/>
      <c r="FF1607" s="287"/>
      <c r="FG1607" s="287"/>
      <c r="FH1607" s="287"/>
      <c r="FI1607" s="287"/>
    </row>
    <row r="1608" spans="1:165" s="265" customFormat="1" x14ac:dyDescent="0.2">
      <c r="A1608" s="236"/>
      <c r="B1608" s="239"/>
      <c r="C1608" s="239"/>
      <c r="AK1608" s="287"/>
      <c r="AL1608" s="287"/>
      <c r="AM1608" s="287"/>
      <c r="AN1608" s="287"/>
      <c r="AO1608" s="287"/>
      <c r="AP1608" s="287"/>
      <c r="AQ1608" s="287"/>
      <c r="AR1608" s="287"/>
      <c r="AS1608" s="287"/>
      <c r="AT1608" s="287"/>
      <c r="AU1608" s="287"/>
      <c r="AV1608" s="287"/>
      <c r="AW1608" s="287"/>
      <c r="AX1608" s="287"/>
      <c r="AY1608" s="287"/>
      <c r="AZ1608" s="287"/>
      <c r="BA1608" s="287"/>
      <c r="BB1608" s="287"/>
      <c r="BC1608" s="287"/>
      <c r="BD1608" s="287"/>
      <c r="BE1608" s="287"/>
      <c r="BF1608" s="287"/>
      <c r="BG1608" s="287"/>
      <c r="BH1608" s="287"/>
      <c r="BI1608" s="287"/>
      <c r="BJ1608" s="287"/>
      <c r="BK1608" s="287"/>
      <c r="BL1608" s="287"/>
      <c r="BM1608" s="287"/>
      <c r="BN1608" s="287"/>
      <c r="BO1608" s="287"/>
      <c r="BP1608" s="287"/>
      <c r="BQ1608" s="287"/>
      <c r="BR1608" s="287"/>
      <c r="BS1608" s="287"/>
      <c r="BT1608" s="287"/>
      <c r="BU1608" s="287"/>
      <c r="BV1608" s="287"/>
      <c r="BW1608" s="287"/>
      <c r="BX1608" s="287"/>
      <c r="BY1608" s="287"/>
      <c r="BZ1608" s="287"/>
      <c r="CA1608" s="287"/>
      <c r="CB1608" s="287"/>
      <c r="CC1608" s="287"/>
      <c r="CD1608" s="287"/>
      <c r="CE1608" s="287"/>
      <c r="CF1608" s="287"/>
      <c r="CG1608" s="287"/>
      <c r="CH1608" s="287"/>
      <c r="CI1608" s="287"/>
      <c r="CJ1608" s="287"/>
      <c r="CK1608" s="287"/>
      <c r="CL1608" s="287"/>
      <c r="CM1608" s="287"/>
      <c r="CN1608" s="287"/>
      <c r="CO1608" s="287"/>
      <c r="CP1608" s="287"/>
      <c r="CQ1608" s="287"/>
      <c r="CR1608" s="287"/>
      <c r="CS1608" s="287"/>
      <c r="CT1608" s="287"/>
      <c r="CU1608" s="287"/>
      <c r="CV1608" s="287"/>
      <c r="CW1608" s="287"/>
      <c r="CX1608" s="287"/>
      <c r="CY1608" s="287"/>
      <c r="CZ1608" s="287"/>
      <c r="DA1608" s="287"/>
      <c r="DB1608" s="287"/>
      <c r="DC1608" s="287"/>
      <c r="DD1608" s="287"/>
      <c r="DE1608" s="287"/>
      <c r="DF1608" s="287"/>
      <c r="DG1608" s="287"/>
      <c r="DH1608" s="287"/>
      <c r="DI1608" s="287"/>
      <c r="DJ1608" s="287"/>
      <c r="DK1608" s="287"/>
      <c r="DL1608" s="287"/>
      <c r="DM1608" s="287"/>
      <c r="DN1608" s="287"/>
      <c r="DO1608" s="287"/>
      <c r="DP1608" s="287"/>
      <c r="DQ1608" s="287"/>
      <c r="DR1608" s="287"/>
      <c r="DS1608" s="287"/>
      <c r="DT1608" s="287"/>
      <c r="DU1608" s="287"/>
      <c r="DV1608" s="287"/>
      <c r="DW1608" s="287"/>
      <c r="DX1608" s="287"/>
      <c r="DY1608" s="287"/>
      <c r="DZ1608" s="287"/>
      <c r="EA1608" s="287"/>
      <c r="EB1608" s="287"/>
      <c r="EC1608" s="287"/>
      <c r="ED1608" s="287"/>
      <c r="EE1608" s="287"/>
      <c r="EF1608" s="287"/>
      <c r="EG1608" s="287"/>
      <c r="EH1608" s="287"/>
      <c r="EI1608" s="287"/>
      <c r="EJ1608" s="287"/>
      <c r="EK1608" s="287"/>
      <c r="EL1608" s="287"/>
      <c r="EM1608" s="287"/>
      <c r="EN1608" s="287"/>
      <c r="EO1608" s="287"/>
      <c r="EP1608" s="287"/>
      <c r="EQ1608" s="287"/>
      <c r="ER1608" s="287"/>
      <c r="ES1608" s="287"/>
      <c r="ET1608" s="287"/>
      <c r="EU1608" s="287"/>
      <c r="EV1608" s="287"/>
      <c r="EW1608" s="287"/>
      <c r="EX1608" s="287"/>
      <c r="EY1608" s="287"/>
      <c r="EZ1608" s="287"/>
      <c r="FA1608" s="287"/>
      <c r="FB1608" s="287"/>
      <c r="FC1608" s="287"/>
      <c r="FD1608" s="287"/>
      <c r="FE1608" s="287"/>
      <c r="FF1608" s="287"/>
      <c r="FG1608" s="287"/>
      <c r="FH1608" s="287"/>
      <c r="FI1608" s="287"/>
    </row>
    <row r="1609" spans="1:165" s="265" customFormat="1" x14ac:dyDescent="0.2">
      <c r="A1609" s="236"/>
      <c r="B1609" s="239"/>
      <c r="C1609" s="239"/>
      <c r="AK1609" s="287"/>
      <c r="AL1609" s="287"/>
      <c r="AM1609" s="287"/>
      <c r="AN1609" s="287"/>
      <c r="AO1609" s="287"/>
      <c r="AP1609" s="287"/>
      <c r="AQ1609" s="287"/>
      <c r="AR1609" s="287"/>
      <c r="AS1609" s="287"/>
      <c r="AT1609" s="287"/>
      <c r="AU1609" s="287"/>
      <c r="AV1609" s="287"/>
      <c r="AW1609" s="287"/>
      <c r="AX1609" s="287"/>
      <c r="AY1609" s="287"/>
      <c r="AZ1609" s="287"/>
      <c r="BA1609" s="287"/>
      <c r="BB1609" s="287"/>
      <c r="BC1609" s="287"/>
      <c r="BD1609" s="287"/>
      <c r="BE1609" s="287"/>
      <c r="BF1609" s="287"/>
      <c r="BG1609" s="287"/>
      <c r="BH1609" s="287"/>
      <c r="BI1609" s="287"/>
      <c r="BJ1609" s="287"/>
      <c r="BK1609" s="287"/>
      <c r="BL1609" s="287"/>
      <c r="BM1609" s="287"/>
      <c r="BN1609" s="287"/>
      <c r="BO1609" s="287"/>
      <c r="BP1609" s="287"/>
      <c r="BQ1609" s="287"/>
      <c r="BR1609" s="287"/>
      <c r="BS1609" s="287"/>
      <c r="BT1609" s="287"/>
      <c r="BU1609" s="287"/>
      <c r="BV1609" s="287"/>
      <c r="BW1609" s="287"/>
      <c r="BX1609" s="287"/>
      <c r="BY1609" s="287"/>
      <c r="BZ1609" s="287"/>
      <c r="CA1609" s="287"/>
      <c r="CB1609" s="287"/>
      <c r="CC1609" s="287"/>
      <c r="CD1609" s="287"/>
      <c r="CE1609" s="287"/>
      <c r="CF1609" s="287"/>
      <c r="CG1609" s="287"/>
      <c r="CH1609" s="287"/>
      <c r="CI1609" s="287"/>
      <c r="CJ1609" s="287"/>
      <c r="CK1609" s="287"/>
      <c r="CL1609" s="287"/>
      <c r="CM1609" s="287"/>
      <c r="CN1609" s="287"/>
      <c r="CO1609" s="287"/>
      <c r="CP1609" s="287"/>
      <c r="CQ1609" s="287"/>
      <c r="CR1609" s="287"/>
      <c r="CS1609" s="287"/>
      <c r="CT1609" s="287"/>
      <c r="CU1609" s="287"/>
      <c r="CV1609" s="287"/>
      <c r="CW1609" s="287"/>
      <c r="CX1609" s="287"/>
      <c r="CY1609" s="287"/>
      <c r="CZ1609" s="287"/>
      <c r="DA1609" s="287"/>
      <c r="DB1609" s="287"/>
      <c r="DC1609" s="287"/>
      <c r="DD1609" s="287"/>
      <c r="DE1609" s="287"/>
      <c r="DF1609" s="287"/>
      <c r="DG1609" s="287"/>
      <c r="DH1609" s="287"/>
      <c r="DI1609" s="287"/>
      <c r="DJ1609" s="287"/>
      <c r="DK1609" s="287"/>
      <c r="DL1609" s="287"/>
      <c r="DM1609" s="287"/>
      <c r="DN1609" s="287"/>
      <c r="DO1609" s="287"/>
      <c r="DP1609" s="287"/>
      <c r="DQ1609" s="287"/>
      <c r="DR1609" s="287"/>
      <c r="DS1609" s="287"/>
      <c r="DT1609" s="287"/>
      <c r="DU1609" s="287"/>
      <c r="DV1609" s="287"/>
      <c r="DW1609" s="287"/>
      <c r="DX1609" s="287"/>
      <c r="DY1609" s="287"/>
      <c r="DZ1609" s="287"/>
      <c r="EA1609" s="287"/>
      <c r="EB1609" s="287"/>
      <c r="EC1609" s="287"/>
      <c r="ED1609" s="287"/>
      <c r="EE1609" s="287"/>
      <c r="EF1609" s="287"/>
      <c r="EG1609" s="287"/>
      <c r="EH1609" s="287"/>
      <c r="EI1609" s="287"/>
      <c r="EJ1609" s="287"/>
      <c r="EK1609" s="287"/>
      <c r="EL1609" s="287"/>
      <c r="EM1609" s="287"/>
      <c r="EN1609" s="287"/>
      <c r="EO1609" s="287"/>
      <c r="EP1609" s="287"/>
      <c r="EQ1609" s="287"/>
      <c r="ER1609" s="287"/>
      <c r="ES1609" s="287"/>
      <c r="ET1609" s="287"/>
      <c r="EU1609" s="287"/>
      <c r="EV1609" s="287"/>
      <c r="EW1609" s="287"/>
      <c r="EX1609" s="287"/>
      <c r="EY1609" s="287"/>
      <c r="EZ1609" s="287"/>
      <c r="FA1609" s="287"/>
      <c r="FB1609" s="287"/>
      <c r="FC1609" s="287"/>
      <c r="FD1609" s="287"/>
      <c r="FE1609" s="287"/>
      <c r="FF1609" s="287"/>
      <c r="FG1609" s="287"/>
      <c r="FH1609" s="287"/>
      <c r="FI1609" s="287"/>
    </row>
    <row r="1610" spans="1:165" s="265" customFormat="1" x14ac:dyDescent="0.2">
      <c r="A1610" s="236"/>
      <c r="B1610" s="239"/>
      <c r="C1610" s="239"/>
      <c r="AK1610" s="287"/>
      <c r="AL1610" s="287"/>
      <c r="AM1610" s="287"/>
      <c r="AN1610" s="287"/>
      <c r="AO1610" s="287"/>
      <c r="AP1610" s="287"/>
      <c r="AQ1610" s="287"/>
      <c r="AR1610" s="287"/>
      <c r="AS1610" s="287"/>
      <c r="AT1610" s="287"/>
      <c r="AU1610" s="287"/>
      <c r="AV1610" s="287"/>
      <c r="AW1610" s="287"/>
      <c r="AX1610" s="287"/>
      <c r="AY1610" s="287"/>
      <c r="AZ1610" s="287"/>
      <c r="BA1610" s="287"/>
      <c r="BB1610" s="287"/>
      <c r="BC1610" s="287"/>
      <c r="BD1610" s="287"/>
      <c r="BE1610" s="287"/>
      <c r="BF1610" s="287"/>
      <c r="BG1610" s="287"/>
      <c r="BH1610" s="287"/>
      <c r="BI1610" s="287"/>
      <c r="BJ1610" s="287"/>
      <c r="BK1610" s="287"/>
      <c r="BL1610" s="287"/>
      <c r="BM1610" s="287"/>
      <c r="BN1610" s="287"/>
      <c r="BO1610" s="287"/>
      <c r="BP1610" s="287"/>
      <c r="BQ1610" s="287"/>
      <c r="BR1610" s="287"/>
      <c r="BS1610" s="287"/>
      <c r="BT1610" s="287"/>
      <c r="BU1610" s="287"/>
      <c r="BV1610" s="287"/>
      <c r="BW1610" s="287"/>
      <c r="BX1610" s="287"/>
      <c r="BY1610" s="287"/>
      <c r="BZ1610" s="287"/>
      <c r="CA1610" s="287"/>
      <c r="CB1610" s="287"/>
      <c r="CC1610" s="287"/>
      <c r="CD1610" s="287"/>
      <c r="CE1610" s="287"/>
      <c r="CF1610" s="287"/>
      <c r="CG1610" s="287"/>
      <c r="CH1610" s="287"/>
      <c r="CI1610" s="287"/>
      <c r="CJ1610" s="287"/>
      <c r="CK1610" s="287"/>
      <c r="CL1610" s="287"/>
      <c r="CM1610" s="287"/>
      <c r="CN1610" s="287"/>
      <c r="CO1610" s="287"/>
      <c r="CP1610" s="287"/>
      <c r="CQ1610" s="287"/>
      <c r="CR1610" s="287"/>
      <c r="CS1610" s="287"/>
      <c r="CT1610" s="287"/>
      <c r="CU1610" s="287"/>
      <c r="CV1610" s="287"/>
      <c r="CW1610" s="287"/>
      <c r="CX1610" s="287"/>
      <c r="CY1610" s="287"/>
      <c r="CZ1610" s="287"/>
      <c r="DA1610" s="287"/>
      <c r="DB1610" s="287"/>
      <c r="DC1610" s="287"/>
      <c r="DD1610" s="287"/>
      <c r="DE1610" s="287"/>
      <c r="DF1610" s="287"/>
      <c r="DG1610" s="287"/>
      <c r="DH1610" s="287"/>
      <c r="DI1610" s="287"/>
      <c r="DJ1610" s="287"/>
      <c r="DK1610" s="287"/>
      <c r="DL1610" s="287"/>
      <c r="DM1610" s="287"/>
      <c r="DN1610" s="287"/>
      <c r="DO1610" s="287"/>
      <c r="DP1610" s="287"/>
      <c r="DQ1610" s="287"/>
      <c r="DR1610" s="287"/>
      <c r="DS1610" s="287"/>
      <c r="DT1610" s="287"/>
      <c r="DU1610" s="287"/>
      <c r="DV1610" s="287"/>
      <c r="DW1610" s="287"/>
      <c r="DX1610" s="287"/>
      <c r="DY1610" s="287"/>
      <c r="DZ1610" s="287"/>
      <c r="EA1610" s="287"/>
      <c r="EB1610" s="287"/>
      <c r="EC1610" s="287"/>
      <c r="ED1610" s="287"/>
      <c r="EE1610" s="287"/>
      <c r="EF1610" s="287"/>
      <c r="EG1610" s="287"/>
      <c r="EH1610" s="287"/>
      <c r="EI1610" s="287"/>
      <c r="EJ1610" s="287"/>
      <c r="EK1610" s="287"/>
      <c r="EL1610" s="287"/>
      <c r="EM1610" s="287"/>
      <c r="EN1610" s="287"/>
      <c r="EO1610" s="287"/>
      <c r="EP1610" s="287"/>
      <c r="EQ1610" s="287"/>
      <c r="ER1610" s="287"/>
      <c r="ES1610" s="287"/>
      <c r="ET1610" s="287"/>
      <c r="EU1610" s="287"/>
      <c r="EV1610" s="287"/>
      <c r="EW1610" s="287"/>
      <c r="EX1610" s="287"/>
      <c r="EY1610" s="287"/>
      <c r="EZ1610" s="287"/>
      <c r="FA1610" s="287"/>
      <c r="FB1610" s="287"/>
      <c r="FC1610" s="287"/>
      <c r="FD1610" s="287"/>
      <c r="FE1610" s="287"/>
      <c r="FF1610" s="287"/>
      <c r="FG1610" s="287"/>
      <c r="FH1610" s="287"/>
      <c r="FI1610" s="287"/>
    </row>
    <row r="1611" spans="1:165" s="265" customFormat="1" x14ac:dyDescent="0.2">
      <c r="A1611" s="236"/>
      <c r="B1611" s="239"/>
      <c r="C1611" s="239"/>
      <c r="AK1611" s="287"/>
      <c r="AL1611" s="287"/>
      <c r="AM1611" s="287"/>
      <c r="AN1611" s="287"/>
      <c r="AO1611" s="287"/>
      <c r="AP1611" s="287"/>
      <c r="AQ1611" s="287"/>
      <c r="AR1611" s="287"/>
      <c r="AS1611" s="287"/>
      <c r="AT1611" s="287"/>
      <c r="AU1611" s="287"/>
      <c r="AV1611" s="287"/>
      <c r="AW1611" s="287"/>
      <c r="AX1611" s="287"/>
      <c r="AY1611" s="287"/>
      <c r="AZ1611" s="287"/>
      <c r="BA1611" s="287"/>
      <c r="BB1611" s="287"/>
      <c r="BC1611" s="287"/>
      <c r="BD1611" s="287"/>
      <c r="BE1611" s="287"/>
      <c r="BF1611" s="287"/>
      <c r="BG1611" s="287"/>
      <c r="BH1611" s="287"/>
      <c r="BI1611" s="287"/>
      <c r="BJ1611" s="287"/>
      <c r="BK1611" s="287"/>
      <c r="BL1611" s="287"/>
      <c r="BM1611" s="287"/>
      <c r="BN1611" s="287"/>
      <c r="BO1611" s="287"/>
      <c r="BP1611" s="287"/>
      <c r="BQ1611" s="287"/>
      <c r="BR1611" s="287"/>
      <c r="BS1611" s="287"/>
      <c r="BT1611" s="287"/>
      <c r="BU1611" s="287"/>
      <c r="BV1611" s="287"/>
      <c r="BW1611" s="287"/>
      <c r="BX1611" s="287"/>
      <c r="BY1611" s="287"/>
      <c r="BZ1611" s="287"/>
      <c r="CA1611" s="287"/>
      <c r="CB1611" s="287"/>
      <c r="CC1611" s="287"/>
      <c r="CD1611" s="287"/>
      <c r="CE1611" s="287"/>
      <c r="CF1611" s="287"/>
      <c r="CG1611" s="287"/>
      <c r="CH1611" s="287"/>
      <c r="CI1611" s="287"/>
      <c r="CJ1611" s="287"/>
      <c r="CK1611" s="287"/>
      <c r="CL1611" s="287"/>
      <c r="CM1611" s="287"/>
      <c r="CN1611" s="287"/>
      <c r="CO1611" s="287"/>
      <c r="CP1611" s="287"/>
      <c r="CQ1611" s="287"/>
      <c r="CR1611" s="287"/>
      <c r="CS1611" s="287"/>
      <c r="CT1611" s="287"/>
      <c r="CU1611" s="287"/>
      <c r="CV1611" s="287"/>
      <c r="CW1611" s="287"/>
      <c r="CX1611" s="287"/>
      <c r="CY1611" s="287"/>
      <c r="CZ1611" s="287"/>
      <c r="DA1611" s="287"/>
      <c r="DB1611" s="287"/>
      <c r="DC1611" s="287"/>
      <c r="DD1611" s="287"/>
      <c r="DE1611" s="287"/>
      <c r="DF1611" s="287"/>
      <c r="DG1611" s="287"/>
      <c r="DH1611" s="287"/>
      <c r="DI1611" s="287"/>
      <c r="DJ1611" s="287"/>
      <c r="DK1611" s="287"/>
      <c r="DL1611" s="287"/>
      <c r="DM1611" s="287"/>
      <c r="DN1611" s="287"/>
      <c r="DO1611" s="287"/>
      <c r="DP1611" s="287"/>
      <c r="DQ1611" s="287"/>
      <c r="DR1611" s="287"/>
      <c r="DS1611" s="287"/>
      <c r="DT1611" s="287"/>
      <c r="DU1611" s="287"/>
      <c r="DV1611" s="287"/>
      <c r="DW1611" s="287"/>
      <c r="DX1611" s="287"/>
      <c r="DY1611" s="287"/>
      <c r="DZ1611" s="287"/>
      <c r="EA1611" s="287"/>
      <c r="EB1611" s="287"/>
      <c r="EC1611" s="287"/>
      <c r="ED1611" s="287"/>
      <c r="EE1611" s="287"/>
      <c r="EF1611" s="287"/>
      <c r="EG1611" s="287"/>
      <c r="EH1611" s="287"/>
      <c r="EI1611" s="287"/>
      <c r="EJ1611" s="287"/>
      <c r="EK1611" s="287"/>
      <c r="EL1611" s="287"/>
      <c r="EM1611" s="287"/>
      <c r="EN1611" s="287"/>
      <c r="EO1611" s="287"/>
      <c r="EP1611" s="287"/>
      <c r="EQ1611" s="287"/>
      <c r="ER1611" s="287"/>
      <c r="ES1611" s="287"/>
      <c r="ET1611" s="287"/>
      <c r="EU1611" s="287"/>
      <c r="EV1611" s="287"/>
      <c r="EW1611" s="287"/>
      <c r="EX1611" s="287"/>
      <c r="EY1611" s="287"/>
      <c r="EZ1611" s="287"/>
      <c r="FA1611" s="287"/>
      <c r="FB1611" s="287"/>
      <c r="FC1611" s="287"/>
      <c r="FD1611" s="287"/>
      <c r="FE1611" s="287"/>
      <c r="FF1611" s="287"/>
      <c r="FG1611" s="287"/>
      <c r="FH1611" s="287"/>
      <c r="FI1611" s="287"/>
    </row>
    <row r="1612" spans="1:165" s="265" customFormat="1" x14ac:dyDescent="0.2">
      <c r="A1612" s="236"/>
      <c r="B1612" s="239"/>
      <c r="C1612" s="239"/>
      <c r="AK1612" s="287"/>
      <c r="AL1612" s="287"/>
      <c r="AM1612" s="287"/>
      <c r="AN1612" s="287"/>
      <c r="AO1612" s="287"/>
      <c r="AP1612" s="287"/>
      <c r="AQ1612" s="287"/>
      <c r="AR1612" s="287"/>
      <c r="AS1612" s="287"/>
      <c r="AT1612" s="287"/>
      <c r="AU1612" s="287"/>
      <c r="AV1612" s="287"/>
      <c r="AW1612" s="287"/>
      <c r="AX1612" s="287"/>
      <c r="AY1612" s="287"/>
      <c r="AZ1612" s="287"/>
      <c r="BA1612" s="287"/>
      <c r="BB1612" s="287"/>
      <c r="BC1612" s="287"/>
      <c r="BD1612" s="287"/>
      <c r="BE1612" s="287"/>
      <c r="BF1612" s="287"/>
      <c r="BG1612" s="287"/>
      <c r="BH1612" s="287"/>
      <c r="BI1612" s="287"/>
      <c r="BJ1612" s="287"/>
      <c r="BK1612" s="287"/>
      <c r="BL1612" s="287"/>
      <c r="BM1612" s="287"/>
      <c r="BN1612" s="287"/>
      <c r="BO1612" s="287"/>
      <c r="BP1612" s="287"/>
      <c r="BQ1612" s="287"/>
      <c r="BR1612" s="287"/>
      <c r="BS1612" s="287"/>
      <c r="BT1612" s="287"/>
      <c r="BU1612" s="287"/>
      <c r="BV1612" s="287"/>
      <c r="BW1612" s="287"/>
      <c r="BX1612" s="287"/>
      <c r="BY1612" s="287"/>
      <c r="BZ1612" s="287"/>
      <c r="CA1612" s="287"/>
      <c r="CB1612" s="287"/>
      <c r="CC1612" s="287"/>
      <c r="CD1612" s="287"/>
      <c r="CE1612" s="287"/>
      <c r="CF1612" s="287"/>
      <c r="CG1612" s="287"/>
      <c r="CH1612" s="287"/>
      <c r="CI1612" s="287"/>
      <c r="CJ1612" s="287"/>
      <c r="CK1612" s="287"/>
      <c r="CL1612" s="287"/>
      <c r="CM1612" s="287"/>
      <c r="CN1612" s="287"/>
      <c r="CO1612" s="287"/>
      <c r="CP1612" s="287"/>
      <c r="CQ1612" s="287"/>
      <c r="CR1612" s="287"/>
      <c r="CS1612" s="287"/>
      <c r="CT1612" s="287"/>
      <c r="CU1612" s="287"/>
      <c r="CV1612" s="287"/>
      <c r="CW1612" s="287"/>
      <c r="CX1612" s="287"/>
      <c r="CY1612" s="287"/>
      <c r="CZ1612" s="287"/>
      <c r="DA1612" s="287"/>
      <c r="DB1612" s="287"/>
      <c r="DC1612" s="287"/>
      <c r="DD1612" s="287"/>
      <c r="DE1612" s="287"/>
      <c r="DF1612" s="287"/>
      <c r="DG1612" s="287"/>
      <c r="DH1612" s="287"/>
      <c r="DI1612" s="287"/>
      <c r="DJ1612" s="287"/>
      <c r="DK1612" s="287"/>
      <c r="DL1612" s="287"/>
      <c r="DM1612" s="287"/>
      <c r="DN1612" s="287"/>
      <c r="DO1612" s="287"/>
      <c r="DP1612" s="287"/>
      <c r="DQ1612" s="287"/>
      <c r="DR1612" s="287"/>
      <c r="DS1612" s="287"/>
      <c r="DT1612" s="287"/>
      <c r="DU1612" s="287"/>
      <c r="DV1612" s="287"/>
      <c r="DW1612" s="287"/>
      <c r="DX1612" s="287"/>
      <c r="DY1612" s="287"/>
      <c r="DZ1612" s="287"/>
      <c r="EA1612" s="287"/>
      <c r="EB1612" s="287"/>
      <c r="EC1612" s="287"/>
      <c r="ED1612" s="287"/>
      <c r="EE1612" s="287"/>
      <c r="EF1612" s="287"/>
      <c r="EG1612" s="287"/>
      <c r="EH1612" s="287"/>
      <c r="EI1612" s="287"/>
      <c r="EJ1612" s="287"/>
      <c r="EK1612" s="287"/>
      <c r="EL1612" s="287"/>
      <c r="EM1612" s="287"/>
      <c r="EN1612" s="287"/>
      <c r="EO1612" s="287"/>
      <c r="EP1612" s="287"/>
      <c r="EQ1612" s="287"/>
      <c r="ER1612" s="287"/>
      <c r="ES1612" s="287"/>
      <c r="ET1612" s="287"/>
      <c r="EU1612" s="287"/>
      <c r="EV1612" s="287"/>
      <c r="EW1612" s="287"/>
      <c r="EX1612" s="287"/>
      <c r="EY1612" s="287"/>
      <c r="EZ1612" s="287"/>
      <c r="FA1612" s="287"/>
      <c r="FB1612" s="287"/>
      <c r="FC1612" s="287"/>
      <c r="FD1612" s="287"/>
      <c r="FE1612" s="287"/>
      <c r="FF1612" s="287"/>
      <c r="FG1612" s="287"/>
      <c r="FH1612" s="287"/>
      <c r="FI1612" s="287"/>
    </row>
    <row r="1613" spans="1:165" s="265" customFormat="1" x14ac:dyDescent="0.2">
      <c r="A1613" s="236"/>
      <c r="B1613" s="239"/>
      <c r="C1613" s="239"/>
      <c r="AK1613" s="287"/>
      <c r="AL1613" s="287"/>
      <c r="AM1613" s="287"/>
      <c r="AN1613" s="287"/>
      <c r="AO1613" s="287"/>
      <c r="AP1613" s="287"/>
      <c r="AQ1613" s="287"/>
      <c r="AR1613" s="287"/>
      <c r="AS1613" s="287"/>
      <c r="AT1613" s="287"/>
      <c r="AU1613" s="287"/>
      <c r="AV1613" s="287"/>
      <c r="AW1613" s="287"/>
      <c r="AX1613" s="287"/>
      <c r="AY1613" s="287"/>
      <c r="AZ1613" s="287"/>
      <c r="BA1613" s="287"/>
      <c r="BB1613" s="287"/>
      <c r="BC1613" s="287"/>
      <c r="BD1613" s="287"/>
      <c r="BE1613" s="287"/>
      <c r="BF1613" s="287"/>
      <c r="BG1613" s="287"/>
      <c r="BH1613" s="287"/>
      <c r="BI1613" s="287"/>
      <c r="BJ1613" s="287"/>
      <c r="BK1613" s="287"/>
      <c r="BL1613" s="287"/>
      <c r="BM1613" s="287"/>
      <c r="BN1613" s="287"/>
      <c r="BO1613" s="287"/>
      <c r="BP1613" s="287"/>
      <c r="BQ1613" s="287"/>
      <c r="BR1613" s="287"/>
      <c r="BS1613" s="287"/>
      <c r="BT1613" s="287"/>
      <c r="BU1613" s="287"/>
      <c r="BV1613" s="287"/>
      <c r="BW1613" s="287"/>
      <c r="BX1613" s="287"/>
      <c r="BY1613" s="287"/>
      <c r="BZ1613" s="287"/>
      <c r="CA1613" s="287"/>
      <c r="CB1613" s="287"/>
      <c r="CC1613" s="287"/>
      <c r="CD1613" s="287"/>
      <c r="CE1613" s="287"/>
      <c r="CF1613" s="287"/>
      <c r="CG1613" s="287"/>
      <c r="CH1613" s="287"/>
      <c r="CI1613" s="287"/>
      <c r="CJ1613" s="287"/>
      <c r="CK1613" s="287"/>
      <c r="CL1613" s="287"/>
      <c r="CM1613" s="287"/>
      <c r="CN1613" s="287"/>
      <c r="CO1613" s="287"/>
      <c r="CP1613" s="287"/>
      <c r="CQ1613" s="287"/>
      <c r="CR1613" s="287"/>
      <c r="CS1613" s="287"/>
      <c r="CT1613" s="287"/>
      <c r="CU1613" s="287"/>
      <c r="CV1613" s="287"/>
      <c r="CW1613" s="287"/>
      <c r="CX1613" s="287"/>
      <c r="CY1613" s="287"/>
      <c r="CZ1613" s="287"/>
      <c r="DA1613" s="287"/>
      <c r="DB1613" s="287"/>
      <c r="DC1613" s="287"/>
      <c r="DD1613" s="287"/>
      <c r="DE1613" s="287"/>
      <c r="DF1613" s="287"/>
      <c r="DG1613" s="287"/>
      <c r="DH1613" s="287"/>
      <c r="DI1613" s="287"/>
      <c r="DJ1613" s="287"/>
      <c r="DK1613" s="287"/>
      <c r="DL1613" s="287"/>
      <c r="DM1613" s="287"/>
      <c r="DN1613" s="287"/>
      <c r="DO1613" s="287"/>
      <c r="DP1613" s="287"/>
      <c r="DQ1613" s="287"/>
      <c r="DR1613" s="287"/>
      <c r="DS1613" s="287"/>
      <c r="DT1613" s="287"/>
      <c r="DU1613" s="287"/>
      <c r="DV1613" s="287"/>
      <c r="DW1613" s="287"/>
      <c r="DX1613" s="287"/>
      <c r="DY1613" s="287"/>
      <c r="DZ1613" s="287"/>
      <c r="EA1613" s="287"/>
      <c r="EB1613" s="287"/>
      <c r="EC1613" s="287"/>
      <c r="ED1613" s="287"/>
      <c r="EE1613" s="287"/>
      <c r="EF1613" s="287"/>
      <c r="EG1613" s="287"/>
      <c r="EH1613" s="287"/>
      <c r="EI1613" s="287"/>
      <c r="EJ1613" s="287"/>
      <c r="EK1613" s="287"/>
      <c r="EL1613" s="287"/>
      <c r="EM1613" s="287"/>
      <c r="EN1613" s="287"/>
      <c r="EO1613" s="287"/>
      <c r="EP1613" s="287"/>
      <c r="EQ1613" s="287"/>
      <c r="ER1613" s="287"/>
      <c r="ES1613" s="287"/>
      <c r="ET1613" s="287"/>
      <c r="EU1613" s="287"/>
      <c r="EV1613" s="287"/>
      <c r="EW1613" s="287"/>
      <c r="EX1613" s="287"/>
      <c r="EY1613" s="287"/>
      <c r="EZ1613" s="287"/>
      <c r="FA1613" s="287"/>
      <c r="FB1613" s="287"/>
      <c r="FC1613" s="287"/>
      <c r="FD1613" s="287"/>
      <c r="FE1613" s="287"/>
      <c r="FF1613" s="287"/>
      <c r="FG1613" s="287"/>
      <c r="FH1613" s="287"/>
      <c r="FI1613" s="287"/>
    </row>
    <row r="1614" spans="1:165" s="265" customFormat="1" x14ac:dyDescent="0.2">
      <c r="A1614" s="236"/>
      <c r="B1614" s="239"/>
      <c r="C1614" s="239"/>
      <c r="AK1614" s="287"/>
      <c r="AL1614" s="287"/>
      <c r="AM1614" s="287"/>
      <c r="AN1614" s="287"/>
      <c r="AO1614" s="287"/>
      <c r="AP1614" s="287"/>
      <c r="AQ1614" s="287"/>
      <c r="AR1614" s="287"/>
      <c r="AS1614" s="287"/>
      <c r="AT1614" s="287"/>
      <c r="AU1614" s="287"/>
      <c r="AV1614" s="287"/>
      <c r="AW1614" s="287"/>
      <c r="AX1614" s="287"/>
      <c r="AY1614" s="287"/>
      <c r="AZ1614" s="287"/>
      <c r="BA1614" s="287"/>
      <c r="BB1614" s="287"/>
      <c r="BC1614" s="287"/>
      <c r="BD1614" s="287"/>
      <c r="BE1614" s="287"/>
      <c r="BF1614" s="287"/>
      <c r="BG1614" s="287"/>
      <c r="BH1614" s="287"/>
      <c r="BI1614" s="287"/>
      <c r="BJ1614" s="287"/>
      <c r="BK1614" s="287"/>
      <c r="BL1614" s="287"/>
      <c r="BM1614" s="287"/>
      <c r="BN1614" s="287"/>
      <c r="BO1614" s="287"/>
      <c r="BP1614" s="287"/>
      <c r="BQ1614" s="287"/>
      <c r="BR1614" s="287"/>
      <c r="BS1614" s="287"/>
      <c r="BT1614" s="287"/>
      <c r="BU1614" s="287"/>
      <c r="BV1614" s="287"/>
      <c r="BW1614" s="287"/>
      <c r="BX1614" s="287"/>
      <c r="BY1614" s="287"/>
      <c r="BZ1614" s="287"/>
      <c r="CA1614" s="287"/>
      <c r="CB1614" s="287"/>
      <c r="CC1614" s="287"/>
      <c r="CD1614" s="287"/>
      <c r="CE1614" s="287"/>
      <c r="CF1614" s="287"/>
      <c r="CG1614" s="287"/>
      <c r="CH1614" s="287"/>
      <c r="CI1614" s="287"/>
      <c r="CJ1614" s="287"/>
      <c r="CK1614" s="287"/>
      <c r="CL1614" s="287"/>
      <c r="CM1614" s="287"/>
      <c r="CN1614" s="287"/>
      <c r="CO1614" s="287"/>
      <c r="CP1614" s="287"/>
      <c r="CQ1614" s="287"/>
      <c r="CR1614" s="287"/>
      <c r="CS1614" s="287"/>
      <c r="CT1614" s="287"/>
      <c r="CU1614" s="287"/>
      <c r="CV1614" s="287"/>
      <c r="CW1614" s="287"/>
      <c r="CX1614" s="287"/>
      <c r="CY1614" s="287"/>
      <c r="CZ1614" s="287"/>
      <c r="DA1614" s="287"/>
      <c r="DB1614" s="287"/>
      <c r="DC1614" s="287"/>
      <c r="DD1614" s="287"/>
      <c r="DE1614" s="287"/>
      <c r="DF1614" s="287"/>
      <c r="DG1614" s="287"/>
      <c r="DH1614" s="287"/>
      <c r="DI1614" s="287"/>
      <c r="DJ1614" s="287"/>
      <c r="DK1614" s="287"/>
      <c r="DL1614" s="287"/>
      <c r="DM1614" s="287"/>
      <c r="DN1614" s="287"/>
      <c r="DO1614" s="287"/>
      <c r="DP1614" s="287"/>
      <c r="DQ1614" s="287"/>
      <c r="DR1614" s="287"/>
      <c r="DS1614" s="287"/>
      <c r="DT1614" s="287"/>
      <c r="DU1614" s="287"/>
      <c r="DV1614" s="287"/>
      <c r="DW1614" s="287"/>
      <c r="DX1614" s="287"/>
      <c r="DY1614" s="287"/>
      <c r="DZ1614" s="287"/>
      <c r="EA1614" s="287"/>
      <c r="EB1614" s="287"/>
      <c r="EC1614" s="287"/>
      <c r="ED1614" s="287"/>
      <c r="EE1614" s="287"/>
      <c r="EF1614" s="287"/>
      <c r="EG1614" s="287"/>
      <c r="EH1614" s="287"/>
      <c r="EI1614" s="287"/>
      <c r="EJ1614" s="287"/>
      <c r="EK1614" s="287"/>
      <c r="EL1614" s="287"/>
      <c r="EM1614" s="287"/>
      <c r="EN1614" s="287"/>
      <c r="EO1614" s="287"/>
      <c r="EP1614" s="287"/>
      <c r="EQ1614" s="287"/>
      <c r="ER1614" s="287"/>
      <c r="ES1614" s="287"/>
      <c r="ET1614" s="287"/>
      <c r="EU1614" s="287"/>
      <c r="EV1614" s="287"/>
      <c r="EW1614" s="287"/>
      <c r="EX1614" s="287"/>
      <c r="EY1614" s="287"/>
      <c r="EZ1614" s="287"/>
      <c r="FA1614" s="287"/>
      <c r="FB1614" s="287"/>
      <c r="FC1614" s="287"/>
      <c r="FD1614" s="287"/>
      <c r="FE1614" s="287"/>
      <c r="FF1614" s="287"/>
      <c r="FG1614" s="287"/>
      <c r="FH1614" s="287"/>
      <c r="FI1614" s="287"/>
    </row>
    <row r="1615" spans="1:165" s="265" customFormat="1" x14ac:dyDescent="0.2">
      <c r="A1615" s="236"/>
      <c r="B1615" s="239"/>
      <c r="C1615" s="239"/>
      <c r="AK1615" s="287"/>
      <c r="AL1615" s="287"/>
      <c r="AM1615" s="287"/>
      <c r="AN1615" s="287"/>
      <c r="AO1615" s="287"/>
      <c r="AP1615" s="287"/>
      <c r="AQ1615" s="287"/>
      <c r="AR1615" s="287"/>
      <c r="AS1615" s="287"/>
      <c r="AT1615" s="287"/>
      <c r="AU1615" s="287"/>
      <c r="AV1615" s="287"/>
      <c r="AW1615" s="287"/>
      <c r="AX1615" s="287"/>
      <c r="AY1615" s="287"/>
      <c r="AZ1615" s="287"/>
      <c r="BA1615" s="287"/>
      <c r="BB1615" s="287"/>
      <c r="BC1615" s="287"/>
      <c r="BD1615" s="287"/>
      <c r="BE1615" s="287"/>
      <c r="BF1615" s="287"/>
      <c r="BG1615" s="287"/>
      <c r="BH1615" s="287"/>
      <c r="BI1615" s="287"/>
      <c r="BJ1615" s="287"/>
      <c r="BK1615" s="287"/>
      <c r="BL1615" s="287"/>
      <c r="BM1615" s="287"/>
      <c r="BN1615" s="287"/>
      <c r="BO1615" s="287"/>
      <c r="BP1615" s="287"/>
      <c r="BQ1615" s="287"/>
      <c r="BR1615" s="287"/>
      <c r="BS1615" s="287"/>
      <c r="BT1615" s="287"/>
      <c r="BU1615" s="287"/>
      <c r="BV1615" s="287"/>
      <c r="BW1615" s="287"/>
      <c r="BX1615" s="287"/>
      <c r="BY1615" s="287"/>
      <c r="BZ1615" s="287"/>
      <c r="CA1615" s="287"/>
      <c r="CB1615" s="287"/>
      <c r="CC1615" s="287"/>
      <c r="CD1615" s="287"/>
      <c r="CE1615" s="287"/>
      <c r="CF1615" s="287"/>
      <c r="CG1615" s="287"/>
      <c r="CH1615" s="287"/>
      <c r="CI1615" s="287"/>
      <c r="CJ1615" s="287"/>
      <c r="CK1615" s="287"/>
      <c r="CL1615" s="287"/>
      <c r="CM1615" s="287"/>
      <c r="CN1615" s="287"/>
      <c r="CO1615" s="287"/>
      <c r="CP1615" s="287"/>
      <c r="CQ1615" s="287"/>
      <c r="CR1615" s="287"/>
      <c r="CS1615" s="287"/>
      <c r="CT1615" s="287"/>
      <c r="CU1615" s="287"/>
      <c r="CV1615" s="287"/>
      <c r="CW1615" s="287"/>
      <c r="CX1615" s="287"/>
      <c r="CY1615" s="287"/>
      <c r="CZ1615" s="287"/>
      <c r="DA1615" s="287"/>
      <c r="DB1615" s="287"/>
      <c r="DC1615" s="287"/>
      <c r="DD1615" s="287"/>
      <c r="DE1615" s="287"/>
      <c r="DF1615" s="287"/>
      <c r="DG1615" s="287"/>
      <c r="DH1615" s="287"/>
      <c r="DI1615" s="287"/>
      <c r="DJ1615" s="287"/>
      <c r="DK1615" s="287"/>
      <c r="DL1615" s="287"/>
      <c r="DM1615" s="287"/>
      <c r="DN1615" s="287"/>
      <c r="DO1615" s="287"/>
      <c r="DP1615" s="287"/>
      <c r="DQ1615" s="287"/>
      <c r="DR1615" s="287"/>
      <c r="DS1615" s="287"/>
      <c r="DT1615" s="287"/>
      <c r="DU1615" s="287"/>
      <c r="DV1615" s="287"/>
      <c r="DW1615" s="287"/>
      <c r="DX1615" s="287"/>
      <c r="DY1615" s="287"/>
      <c r="DZ1615" s="287"/>
      <c r="EA1615" s="287"/>
      <c r="EB1615" s="287"/>
      <c r="EC1615" s="287"/>
      <c r="ED1615" s="287"/>
      <c r="EE1615" s="287"/>
      <c r="EF1615" s="287"/>
      <c r="EG1615" s="287"/>
      <c r="EH1615" s="287"/>
      <c r="EI1615" s="287"/>
      <c r="EJ1615" s="287"/>
      <c r="EK1615" s="287"/>
      <c r="EL1615" s="287"/>
      <c r="EM1615" s="287"/>
      <c r="EN1615" s="287"/>
      <c r="EO1615" s="287"/>
      <c r="EP1615" s="287"/>
      <c r="EQ1615" s="287"/>
      <c r="ER1615" s="287"/>
      <c r="ES1615" s="287"/>
      <c r="ET1615" s="287"/>
      <c r="EU1615" s="287"/>
      <c r="EV1615" s="287"/>
      <c r="EW1615" s="287"/>
      <c r="EX1615" s="287"/>
      <c r="EY1615" s="287"/>
      <c r="EZ1615" s="287"/>
      <c r="FA1615" s="287"/>
      <c r="FB1615" s="287"/>
      <c r="FC1615" s="287"/>
      <c r="FD1615" s="287"/>
      <c r="FE1615" s="287"/>
      <c r="FF1615" s="287"/>
      <c r="FG1615" s="287"/>
      <c r="FH1615" s="287"/>
      <c r="FI1615" s="287"/>
    </row>
    <row r="1616" spans="1:165" s="265" customFormat="1" x14ac:dyDescent="0.2">
      <c r="A1616" s="236"/>
      <c r="B1616" s="239"/>
      <c r="C1616" s="239"/>
      <c r="AK1616" s="287"/>
      <c r="AL1616" s="287"/>
      <c r="AM1616" s="287"/>
      <c r="AN1616" s="287"/>
      <c r="AO1616" s="287"/>
      <c r="AP1616" s="287"/>
      <c r="AQ1616" s="287"/>
      <c r="AR1616" s="287"/>
      <c r="AS1616" s="287"/>
      <c r="AT1616" s="287"/>
      <c r="AU1616" s="287"/>
      <c r="AV1616" s="287"/>
      <c r="AW1616" s="287"/>
      <c r="AX1616" s="287"/>
      <c r="AY1616" s="287"/>
      <c r="AZ1616" s="287"/>
      <c r="BA1616" s="287"/>
      <c r="BB1616" s="287"/>
      <c r="BC1616" s="287"/>
      <c r="BD1616" s="287"/>
      <c r="BE1616" s="287"/>
      <c r="BF1616" s="287"/>
      <c r="BG1616" s="287"/>
      <c r="BH1616" s="287"/>
      <c r="BI1616" s="287"/>
      <c r="BJ1616" s="287"/>
      <c r="BK1616" s="287"/>
      <c r="BL1616" s="287"/>
      <c r="BM1616" s="287"/>
      <c r="BN1616" s="287"/>
      <c r="BO1616" s="287"/>
      <c r="BP1616" s="287"/>
      <c r="BQ1616" s="287"/>
      <c r="BR1616" s="287"/>
      <c r="BS1616" s="287"/>
      <c r="BT1616" s="287"/>
      <c r="BU1616" s="287"/>
      <c r="BV1616" s="287"/>
      <c r="BW1616" s="287"/>
      <c r="BX1616" s="287"/>
      <c r="BY1616" s="287"/>
      <c r="BZ1616" s="287"/>
      <c r="CA1616" s="287"/>
      <c r="CB1616" s="287"/>
      <c r="CC1616" s="287"/>
      <c r="CD1616" s="287"/>
      <c r="CE1616" s="287"/>
      <c r="CF1616" s="287"/>
      <c r="CG1616" s="287"/>
      <c r="CH1616" s="287"/>
      <c r="CI1616" s="287"/>
      <c r="CJ1616" s="287"/>
      <c r="CK1616" s="287"/>
      <c r="CL1616" s="287"/>
      <c r="CM1616" s="287"/>
      <c r="CN1616" s="287"/>
      <c r="CO1616" s="287"/>
      <c r="CP1616" s="287"/>
      <c r="CQ1616" s="287"/>
      <c r="CR1616" s="287"/>
      <c r="CS1616" s="287"/>
      <c r="CT1616" s="287"/>
      <c r="CU1616" s="287"/>
      <c r="CV1616" s="287"/>
      <c r="CW1616" s="287"/>
      <c r="CX1616" s="287"/>
      <c r="CY1616" s="287"/>
      <c r="CZ1616" s="287"/>
      <c r="DA1616" s="287"/>
      <c r="DB1616" s="287"/>
      <c r="DC1616" s="287"/>
      <c r="DD1616" s="287"/>
      <c r="DE1616" s="287"/>
      <c r="DF1616" s="287"/>
      <c r="DG1616" s="287"/>
      <c r="DH1616" s="287"/>
      <c r="DI1616" s="287"/>
      <c r="DJ1616" s="287"/>
      <c r="DK1616" s="287"/>
      <c r="DL1616" s="287"/>
      <c r="DM1616" s="287"/>
      <c r="DN1616" s="287"/>
      <c r="DO1616" s="287"/>
      <c r="DP1616" s="287"/>
      <c r="DQ1616" s="287"/>
      <c r="DR1616" s="287"/>
      <c r="DS1616" s="287"/>
      <c r="DT1616" s="287"/>
      <c r="DU1616" s="287"/>
      <c r="DV1616" s="287"/>
      <c r="DW1616" s="287"/>
      <c r="DX1616" s="287"/>
      <c r="DY1616" s="287"/>
      <c r="DZ1616" s="287"/>
      <c r="EA1616" s="287"/>
      <c r="EB1616" s="287"/>
      <c r="EC1616" s="287"/>
      <c r="ED1616" s="287"/>
      <c r="EE1616" s="287"/>
      <c r="EF1616" s="287"/>
      <c r="EG1616" s="287"/>
      <c r="EH1616" s="287"/>
      <c r="EI1616" s="287"/>
      <c r="EJ1616" s="287"/>
      <c r="EK1616" s="287"/>
      <c r="EL1616" s="287"/>
      <c r="EM1616" s="287"/>
      <c r="EN1616" s="287"/>
      <c r="EO1616" s="287"/>
      <c r="EP1616" s="287"/>
      <c r="EQ1616" s="287"/>
      <c r="ER1616" s="287"/>
      <c r="ES1616" s="287"/>
      <c r="ET1616" s="287"/>
      <c r="EU1616" s="287"/>
      <c r="EV1616" s="287"/>
      <c r="EW1616" s="287"/>
      <c r="EX1616" s="287"/>
      <c r="EY1616" s="287"/>
      <c r="EZ1616" s="287"/>
      <c r="FA1616" s="287"/>
      <c r="FB1616" s="287"/>
      <c r="FC1616" s="287"/>
      <c r="FD1616" s="287"/>
      <c r="FE1616" s="287"/>
      <c r="FF1616" s="287"/>
      <c r="FG1616" s="287"/>
      <c r="FH1616" s="287"/>
      <c r="FI1616" s="287"/>
    </row>
    <row r="1617" spans="1:165" s="265" customFormat="1" x14ac:dyDescent="0.2">
      <c r="A1617" s="236"/>
      <c r="B1617" s="239"/>
      <c r="C1617" s="239"/>
      <c r="AK1617" s="287"/>
      <c r="AL1617" s="287"/>
      <c r="AM1617" s="287"/>
      <c r="AN1617" s="287"/>
      <c r="AO1617" s="287"/>
      <c r="AP1617" s="287"/>
      <c r="AQ1617" s="287"/>
      <c r="AR1617" s="287"/>
      <c r="AS1617" s="287"/>
      <c r="AT1617" s="287"/>
      <c r="AU1617" s="287"/>
      <c r="AV1617" s="287"/>
      <c r="AW1617" s="287"/>
      <c r="AX1617" s="287"/>
      <c r="AY1617" s="287"/>
      <c r="AZ1617" s="287"/>
      <c r="BA1617" s="287"/>
      <c r="BB1617" s="287"/>
      <c r="BC1617" s="287"/>
      <c r="BD1617" s="287"/>
      <c r="BE1617" s="287"/>
      <c r="BF1617" s="287"/>
      <c r="BG1617" s="287"/>
      <c r="BH1617" s="287"/>
      <c r="BI1617" s="287"/>
      <c r="BJ1617" s="287"/>
      <c r="BK1617" s="287"/>
      <c r="BL1617" s="287"/>
      <c r="BM1617" s="287"/>
      <c r="BN1617" s="287"/>
      <c r="BO1617" s="287"/>
      <c r="BP1617" s="287"/>
      <c r="BQ1617" s="287"/>
      <c r="BR1617" s="287"/>
      <c r="BS1617" s="287"/>
      <c r="BT1617" s="287"/>
      <c r="BU1617" s="287"/>
      <c r="BV1617" s="287"/>
      <c r="BW1617" s="287"/>
      <c r="BX1617" s="287"/>
      <c r="BY1617" s="287"/>
      <c r="BZ1617" s="287"/>
      <c r="CA1617" s="287"/>
      <c r="CB1617" s="287"/>
      <c r="CC1617" s="287"/>
      <c r="CD1617" s="287"/>
      <c r="CE1617" s="287"/>
      <c r="CF1617" s="287"/>
      <c r="CG1617" s="287"/>
      <c r="CH1617" s="287"/>
      <c r="CI1617" s="287"/>
      <c r="CJ1617" s="287"/>
      <c r="CK1617" s="287"/>
      <c r="CL1617" s="287"/>
      <c r="CM1617" s="287"/>
      <c r="CN1617" s="287"/>
      <c r="CO1617" s="287"/>
      <c r="CP1617" s="287"/>
      <c r="CQ1617" s="287"/>
      <c r="CR1617" s="287"/>
      <c r="CS1617" s="287"/>
      <c r="CT1617" s="287"/>
      <c r="CU1617" s="287"/>
      <c r="CV1617" s="287"/>
      <c r="CW1617" s="287"/>
      <c r="CX1617" s="287"/>
      <c r="CY1617" s="287"/>
      <c r="CZ1617" s="287"/>
      <c r="DA1617" s="287"/>
      <c r="DB1617" s="287"/>
      <c r="DC1617" s="287"/>
      <c r="DD1617" s="287"/>
      <c r="DE1617" s="287"/>
      <c r="DF1617" s="287"/>
      <c r="DG1617" s="287"/>
      <c r="DH1617" s="287"/>
      <c r="DI1617" s="287"/>
      <c r="DJ1617" s="287"/>
      <c r="DK1617" s="287"/>
      <c r="DL1617" s="287"/>
      <c r="DM1617" s="287"/>
      <c r="DN1617" s="287"/>
      <c r="DO1617" s="287"/>
      <c r="DP1617" s="287"/>
      <c r="DQ1617" s="287"/>
      <c r="DR1617" s="287"/>
      <c r="DS1617" s="287"/>
      <c r="DT1617" s="287"/>
      <c r="DU1617" s="287"/>
      <c r="DV1617" s="287"/>
      <c r="DW1617" s="287"/>
      <c r="DX1617" s="287"/>
      <c r="DY1617" s="287"/>
      <c r="DZ1617" s="287"/>
      <c r="EA1617" s="287"/>
      <c r="EB1617" s="287"/>
      <c r="EC1617" s="287"/>
      <c r="ED1617" s="287"/>
      <c r="EE1617" s="287"/>
      <c r="EF1617" s="287"/>
      <c r="EG1617" s="287"/>
      <c r="EH1617" s="287"/>
      <c r="EI1617" s="287"/>
      <c r="EJ1617" s="287"/>
      <c r="EK1617" s="287"/>
      <c r="EL1617" s="287"/>
      <c r="EM1617" s="287"/>
      <c r="EN1617" s="287"/>
      <c r="EO1617" s="287"/>
      <c r="EP1617" s="287"/>
      <c r="EQ1617" s="287"/>
      <c r="ER1617" s="287"/>
      <c r="ES1617" s="287"/>
      <c r="ET1617" s="287"/>
      <c r="EU1617" s="287"/>
      <c r="EV1617" s="287"/>
      <c r="EW1617" s="287"/>
      <c r="EX1617" s="287"/>
      <c r="EY1617" s="287"/>
      <c r="EZ1617" s="287"/>
      <c r="FA1617" s="287"/>
      <c r="FB1617" s="287"/>
      <c r="FC1617" s="287"/>
      <c r="FD1617" s="287"/>
      <c r="FE1617" s="287"/>
      <c r="FF1617" s="287"/>
      <c r="FG1617" s="287"/>
      <c r="FH1617" s="287"/>
      <c r="FI1617" s="287"/>
    </row>
    <row r="1618" spans="1:165" s="265" customFormat="1" x14ac:dyDescent="0.2">
      <c r="A1618" s="236"/>
      <c r="B1618" s="239"/>
      <c r="C1618" s="239"/>
      <c r="AK1618" s="287"/>
      <c r="AL1618" s="287"/>
      <c r="AM1618" s="287"/>
      <c r="AN1618" s="287"/>
      <c r="AO1618" s="287"/>
      <c r="AP1618" s="287"/>
      <c r="AQ1618" s="287"/>
      <c r="AR1618" s="287"/>
      <c r="AS1618" s="287"/>
      <c r="AT1618" s="287"/>
      <c r="AU1618" s="287"/>
      <c r="AV1618" s="287"/>
      <c r="AW1618" s="287"/>
      <c r="AX1618" s="287"/>
      <c r="AY1618" s="287"/>
      <c r="AZ1618" s="287"/>
      <c r="BA1618" s="287"/>
      <c r="BB1618" s="287"/>
      <c r="BC1618" s="287"/>
      <c r="BD1618" s="287"/>
      <c r="BE1618" s="287"/>
      <c r="BF1618" s="287"/>
      <c r="BG1618" s="287"/>
      <c r="BH1618" s="287"/>
      <c r="BI1618" s="287"/>
      <c r="BJ1618" s="287"/>
      <c r="BK1618" s="287"/>
      <c r="BL1618" s="287"/>
      <c r="BM1618" s="287"/>
      <c r="BN1618" s="287"/>
      <c r="BO1618" s="287"/>
      <c r="BP1618" s="287"/>
      <c r="BQ1618" s="287"/>
      <c r="BR1618" s="287"/>
      <c r="BS1618" s="287"/>
      <c r="BT1618" s="287"/>
      <c r="BU1618" s="287"/>
      <c r="BV1618" s="287"/>
      <c r="BW1618" s="287"/>
      <c r="BX1618" s="287"/>
      <c r="BY1618" s="287"/>
      <c r="BZ1618" s="287"/>
      <c r="CA1618" s="287"/>
      <c r="CB1618" s="287"/>
      <c r="CC1618" s="287"/>
      <c r="CD1618" s="287"/>
      <c r="CE1618" s="287"/>
      <c r="CF1618" s="287"/>
      <c r="CG1618" s="287"/>
      <c r="CH1618" s="287"/>
      <c r="CI1618" s="287"/>
      <c r="CJ1618" s="287"/>
      <c r="CK1618" s="287"/>
      <c r="CL1618" s="287"/>
      <c r="CM1618" s="287"/>
      <c r="CN1618" s="287"/>
      <c r="CO1618" s="287"/>
      <c r="CP1618" s="287"/>
      <c r="CQ1618" s="287"/>
      <c r="CR1618" s="287"/>
      <c r="CS1618" s="287"/>
      <c r="CT1618" s="287"/>
      <c r="CU1618" s="287"/>
      <c r="CV1618" s="287"/>
      <c r="CW1618" s="287"/>
      <c r="CX1618" s="287"/>
      <c r="CY1618" s="287"/>
      <c r="CZ1618" s="287"/>
      <c r="DA1618" s="287"/>
      <c r="DB1618" s="287"/>
      <c r="DC1618" s="287"/>
      <c r="DD1618" s="287"/>
      <c r="DE1618" s="287"/>
      <c r="DF1618" s="287"/>
      <c r="DG1618" s="287"/>
      <c r="DH1618" s="287"/>
      <c r="DI1618" s="287"/>
      <c r="DJ1618" s="287"/>
      <c r="DK1618" s="287"/>
      <c r="DL1618" s="287"/>
      <c r="DM1618" s="287"/>
      <c r="DN1618" s="287"/>
      <c r="DO1618" s="287"/>
      <c r="DP1618" s="287"/>
      <c r="DQ1618" s="287"/>
      <c r="DR1618" s="287"/>
      <c r="DS1618" s="287"/>
      <c r="DT1618" s="287"/>
      <c r="DU1618" s="287"/>
      <c r="DV1618" s="287"/>
      <c r="DW1618" s="287"/>
      <c r="DX1618" s="287"/>
      <c r="DY1618" s="287"/>
      <c r="DZ1618" s="287"/>
      <c r="EA1618" s="287"/>
      <c r="EB1618" s="287"/>
      <c r="EC1618" s="287"/>
      <c r="ED1618" s="287"/>
      <c r="EE1618" s="287"/>
      <c r="EF1618" s="287"/>
      <c r="EG1618" s="287"/>
      <c r="EH1618" s="287"/>
      <c r="EI1618" s="287"/>
      <c r="EJ1618" s="287"/>
      <c r="EK1618" s="287"/>
      <c r="EL1618" s="287"/>
      <c r="EM1618" s="287"/>
      <c r="EN1618" s="287"/>
      <c r="EO1618" s="287"/>
      <c r="EP1618" s="287"/>
      <c r="EQ1618" s="287"/>
      <c r="ER1618" s="287"/>
      <c r="ES1618" s="287"/>
      <c r="ET1618" s="287"/>
      <c r="EU1618" s="287"/>
      <c r="EV1618" s="287"/>
      <c r="EW1618" s="287"/>
      <c r="EX1618" s="287"/>
      <c r="EY1618" s="287"/>
      <c r="EZ1618" s="287"/>
      <c r="FA1618" s="287"/>
      <c r="FB1618" s="287"/>
      <c r="FC1618" s="287"/>
      <c r="FD1618" s="287"/>
      <c r="FE1618" s="287"/>
      <c r="FF1618" s="287"/>
      <c r="FG1618" s="287"/>
      <c r="FH1618" s="287"/>
      <c r="FI1618" s="287"/>
    </row>
    <row r="1619" spans="1:165" s="265" customFormat="1" x14ac:dyDescent="0.2">
      <c r="A1619" s="236"/>
      <c r="B1619" s="239"/>
      <c r="C1619" s="239"/>
      <c r="AK1619" s="287"/>
      <c r="AL1619" s="287"/>
      <c r="AM1619" s="287"/>
      <c r="AN1619" s="287"/>
      <c r="AO1619" s="287"/>
      <c r="AP1619" s="287"/>
      <c r="AQ1619" s="287"/>
      <c r="AR1619" s="287"/>
      <c r="AS1619" s="287"/>
      <c r="AT1619" s="287"/>
      <c r="AU1619" s="287"/>
      <c r="AV1619" s="287"/>
      <c r="AW1619" s="287"/>
      <c r="AX1619" s="287"/>
      <c r="AY1619" s="287"/>
      <c r="AZ1619" s="287"/>
      <c r="BA1619" s="287"/>
      <c r="BB1619" s="287"/>
      <c r="BC1619" s="287"/>
      <c r="BD1619" s="287"/>
      <c r="BE1619" s="287"/>
      <c r="BF1619" s="287"/>
      <c r="BG1619" s="287"/>
      <c r="BH1619" s="287"/>
      <c r="BI1619" s="287"/>
      <c r="BJ1619" s="287"/>
      <c r="BK1619" s="287"/>
      <c r="BL1619" s="287"/>
      <c r="BM1619" s="287"/>
      <c r="BN1619" s="287"/>
      <c r="BO1619" s="287"/>
      <c r="BP1619" s="287"/>
      <c r="BQ1619" s="287"/>
      <c r="BR1619" s="287"/>
      <c r="BS1619" s="287"/>
      <c r="BT1619" s="287"/>
      <c r="BU1619" s="287"/>
      <c r="BV1619" s="287"/>
      <c r="BW1619" s="287"/>
      <c r="BX1619" s="287"/>
      <c r="BY1619" s="287"/>
      <c r="BZ1619" s="287"/>
      <c r="CA1619" s="287"/>
      <c r="CB1619" s="287"/>
      <c r="CC1619" s="287"/>
      <c r="CD1619" s="287"/>
      <c r="CE1619" s="287"/>
      <c r="CF1619" s="287"/>
      <c r="CG1619" s="287"/>
      <c r="CH1619" s="287"/>
      <c r="CI1619" s="287"/>
      <c r="CJ1619" s="287"/>
      <c r="CK1619" s="287"/>
      <c r="CL1619" s="287"/>
      <c r="CM1619" s="287"/>
      <c r="CN1619" s="287"/>
      <c r="CO1619" s="287"/>
      <c r="CP1619" s="287"/>
      <c r="CQ1619" s="287"/>
      <c r="CR1619" s="287"/>
      <c r="CS1619" s="287"/>
      <c r="CT1619" s="287"/>
      <c r="CU1619" s="287"/>
      <c r="CV1619" s="287"/>
      <c r="CW1619" s="287"/>
      <c r="CX1619" s="287"/>
      <c r="CY1619" s="287"/>
      <c r="CZ1619" s="287"/>
      <c r="DA1619" s="287"/>
      <c r="DB1619" s="287"/>
      <c r="DC1619" s="287"/>
      <c r="DD1619" s="287"/>
      <c r="DE1619" s="287"/>
      <c r="DF1619" s="287"/>
      <c r="DG1619" s="287"/>
      <c r="DH1619" s="287"/>
      <c r="DI1619" s="287"/>
      <c r="DJ1619" s="287"/>
      <c r="DK1619" s="287"/>
      <c r="DL1619" s="287"/>
      <c r="DM1619" s="287"/>
      <c r="DN1619" s="287"/>
      <c r="DO1619" s="287"/>
      <c r="DP1619" s="287"/>
      <c r="DQ1619" s="287"/>
      <c r="DR1619" s="287"/>
      <c r="DS1619" s="287"/>
      <c r="DT1619" s="287"/>
      <c r="DU1619" s="287"/>
      <c r="DV1619" s="287"/>
      <c r="DW1619" s="287"/>
      <c r="DX1619" s="287"/>
      <c r="DY1619" s="287"/>
      <c r="DZ1619" s="287"/>
      <c r="EA1619" s="287"/>
      <c r="EB1619" s="287"/>
      <c r="EC1619" s="287"/>
      <c r="ED1619" s="287"/>
      <c r="EE1619" s="287"/>
      <c r="EF1619" s="287"/>
      <c r="EG1619" s="287"/>
      <c r="EH1619" s="287"/>
      <c r="EI1619" s="287"/>
      <c r="EJ1619" s="287"/>
      <c r="EK1619" s="287"/>
      <c r="EL1619" s="287"/>
      <c r="EM1619" s="287"/>
      <c r="EN1619" s="287"/>
      <c r="EO1619" s="287"/>
      <c r="EP1619" s="287"/>
      <c r="EQ1619" s="287"/>
      <c r="ER1619" s="287"/>
      <c r="ES1619" s="287"/>
      <c r="ET1619" s="287"/>
      <c r="EU1619" s="287"/>
      <c r="EV1619" s="287"/>
      <c r="EW1619" s="287"/>
      <c r="EX1619" s="287"/>
      <c r="EY1619" s="287"/>
      <c r="EZ1619" s="287"/>
      <c r="FA1619" s="287"/>
      <c r="FB1619" s="287"/>
      <c r="FC1619" s="287"/>
      <c r="FD1619" s="287"/>
      <c r="FE1619" s="287"/>
      <c r="FF1619" s="287"/>
      <c r="FG1619" s="287"/>
      <c r="FH1619" s="287"/>
      <c r="FI1619" s="287"/>
    </row>
    <row r="1620" spans="1:165" s="265" customFormat="1" x14ac:dyDescent="0.2">
      <c r="A1620" s="236"/>
      <c r="B1620" s="239"/>
      <c r="C1620" s="239"/>
      <c r="AK1620" s="287"/>
      <c r="AL1620" s="287"/>
      <c r="AM1620" s="287"/>
      <c r="AN1620" s="287"/>
      <c r="AO1620" s="287"/>
      <c r="AP1620" s="287"/>
      <c r="AQ1620" s="287"/>
      <c r="AR1620" s="287"/>
      <c r="AS1620" s="287"/>
      <c r="AT1620" s="287"/>
      <c r="AU1620" s="287"/>
      <c r="AV1620" s="287"/>
      <c r="AW1620" s="287"/>
      <c r="AX1620" s="287"/>
      <c r="AY1620" s="287"/>
      <c r="AZ1620" s="287"/>
      <c r="BA1620" s="287"/>
      <c r="BB1620" s="287"/>
      <c r="BC1620" s="287"/>
      <c r="BD1620" s="287"/>
      <c r="BE1620" s="287"/>
      <c r="BF1620" s="287"/>
      <c r="BG1620" s="287"/>
      <c r="BH1620" s="287"/>
      <c r="BI1620" s="287"/>
      <c r="BJ1620" s="287"/>
      <c r="BK1620" s="287"/>
      <c r="BL1620" s="287"/>
      <c r="BM1620" s="287"/>
      <c r="BN1620" s="287"/>
      <c r="BO1620" s="287"/>
      <c r="BP1620" s="287"/>
      <c r="BQ1620" s="287"/>
      <c r="BR1620" s="287"/>
      <c r="BS1620" s="287"/>
      <c r="BT1620" s="287"/>
      <c r="BU1620" s="287"/>
      <c r="BV1620" s="287"/>
      <c r="BW1620" s="287"/>
      <c r="BX1620" s="287"/>
      <c r="BY1620" s="287"/>
      <c r="BZ1620" s="287"/>
      <c r="CA1620" s="287"/>
      <c r="CB1620" s="287"/>
      <c r="CC1620" s="287"/>
      <c r="CD1620" s="287"/>
      <c r="CE1620" s="287"/>
      <c r="CF1620" s="287"/>
      <c r="CG1620" s="287"/>
      <c r="CH1620" s="287"/>
      <c r="CI1620" s="287"/>
      <c r="CJ1620" s="287"/>
      <c r="CK1620" s="287"/>
      <c r="CL1620" s="287"/>
      <c r="CM1620" s="287"/>
      <c r="CN1620" s="287"/>
      <c r="CO1620" s="287"/>
      <c r="CP1620" s="287"/>
      <c r="CQ1620" s="287"/>
      <c r="CR1620" s="287"/>
      <c r="CS1620" s="287"/>
      <c r="CT1620" s="287"/>
      <c r="CU1620" s="287"/>
      <c r="CV1620" s="287"/>
      <c r="CW1620" s="287"/>
      <c r="CX1620" s="287"/>
      <c r="CY1620" s="287"/>
      <c r="CZ1620" s="287"/>
      <c r="DA1620" s="287"/>
      <c r="DB1620" s="287"/>
      <c r="DC1620" s="287"/>
      <c r="DD1620" s="287"/>
      <c r="DE1620" s="287"/>
      <c r="DF1620" s="287"/>
      <c r="DG1620" s="287"/>
      <c r="DH1620" s="287"/>
      <c r="DI1620" s="287"/>
      <c r="DJ1620" s="287"/>
      <c r="DK1620" s="287"/>
      <c r="DL1620" s="287"/>
      <c r="DM1620" s="287"/>
      <c r="DN1620" s="287"/>
      <c r="DO1620" s="287"/>
      <c r="DP1620" s="287"/>
      <c r="DQ1620" s="287"/>
      <c r="DR1620" s="287"/>
      <c r="DS1620" s="287"/>
      <c r="DT1620" s="287"/>
      <c r="DU1620" s="287"/>
      <c r="DV1620" s="287"/>
      <c r="DW1620" s="287"/>
      <c r="DX1620" s="287"/>
      <c r="DY1620" s="287"/>
      <c r="DZ1620" s="287"/>
      <c r="EA1620" s="287"/>
      <c r="EB1620" s="287"/>
      <c r="EC1620" s="287"/>
      <c r="ED1620" s="287"/>
      <c r="EE1620" s="287"/>
      <c r="EF1620" s="287"/>
      <c r="EG1620" s="287"/>
      <c r="EH1620" s="287"/>
      <c r="EI1620" s="287"/>
      <c r="EJ1620" s="287"/>
      <c r="EK1620" s="287"/>
      <c r="EL1620" s="287"/>
      <c r="EM1620" s="287"/>
      <c r="EN1620" s="287"/>
      <c r="EO1620" s="287"/>
      <c r="EP1620" s="287"/>
      <c r="EQ1620" s="287"/>
      <c r="ER1620" s="287"/>
      <c r="ES1620" s="287"/>
      <c r="ET1620" s="287"/>
      <c r="EU1620" s="287"/>
      <c r="EV1620" s="287"/>
      <c r="EW1620" s="287"/>
      <c r="EX1620" s="287"/>
      <c r="EY1620" s="287"/>
      <c r="EZ1620" s="287"/>
      <c r="FA1620" s="287"/>
      <c r="FB1620" s="287"/>
      <c r="FC1620" s="287"/>
      <c r="FD1620" s="287"/>
      <c r="FE1620" s="287"/>
      <c r="FF1620" s="287"/>
      <c r="FG1620" s="287"/>
      <c r="FH1620" s="287"/>
      <c r="FI1620" s="287"/>
    </row>
    <row r="1621" spans="1:165" s="265" customFormat="1" x14ac:dyDescent="0.2">
      <c r="A1621" s="236"/>
      <c r="B1621" s="239"/>
      <c r="C1621" s="239"/>
      <c r="AK1621" s="287"/>
      <c r="AL1621" s="287"/>
      <c r="AM1621" s="287"/>
      <c r="AN1621" s="287"/>
      <c r="AO1621" s="287"/>
      <c r="AP1621" s="287"/>
      <c r="AQ1621" s="287"/>
      <c r="AR1621" s="287"/>
      <c r="AS1621" s="287"/>
      <c r="AT1621" s="287"/>
      <c r="AU1621" s="287"/>
      <c r="AV1621" s="287"/>
      <c r="AW1621" s="287"/>
      <c r="AX1621" s="287"/>
      <c r="AY1621" s="287"/>
      <c r="AZ1621" s="287"/>
      <c r="BA1621" s="287"/>
      <c r="BB1621" s="287"/>
      <c r="BC1621" s="287"/>
      <c r="BD1621" s="287"/>
      <c r="BE1621" s="287"/>
      <c r="BF1621" s="287"/>
      <c r="BG1621" s="287"/>
      <c r="BH1621" s="287"/>
      <c r="BI1621" s="287"/>
      <c r="BJ1621" s="287"/>
      <c r="BK1621" s="287"/>
      <c r="BL1621" s="287"/>
      <c r="BM1621" s="287"/>
      <c r="BN1621" s="287"/>
      <c r="BO1621" s="287"/>
      <c r="BP1621" s="287"/>
      <c r="BQ1621" s="287"/>
      <c r="BR1621" s="287"/>
      <c r="BS1621" s="287"/>
      <c r="BT1621" s="287"/>
      <c r="BU1621" s="287"/>
      <c r="BV1621" s="287"/>
      <c r="BW1621" s="287"/>
      <c r="BX1621" s="287"/>
      <c r="BY1621" s="287"/>
      <c r="BZ1621" s="287"/>
      <c r="CA1621" s="287"/>
      <c r="CB1621" s="287"/>
      <c r="CC1621" s="287"/>
      <c r="CD1621" s="287"/>
      <c r="CE1621" s="287"/>
      <c r="CF1621" s="287"/>
      <c r="CG1621" s="287"/>
      <c r="CH1621" s="287"/>
      <c r="CI1621" s="287"/>
      <c r="CJ1621" s="287"/>
      <c r="CK1621" s="287"/>
      <c r="CL1621" s="287"/>
      <c r="CM1621" s="287"/>
      <c r="CN1621" s="287"/>
      <c r="CO1621" s="287"/>
      <c r="CP1621" s="287"/>
      <c r="CQ1621" s="287"/>
      <c r="CR1621" s="287"/>
      <c r="CS1621" s="287"/>
      <c r="CT1621" s="287"/>
      <c r="CU1621" s="287"/>
      <c r="CV1621" s="287"/>
      <c r="CW1621" s="287"/>
      <c r="CX1621" s="287"/>
      <c r="CY1621" s="287"/>
      <c r="CZ1621" s="287"/>
      <c r="DA1621" s="287"/>
      <c r="DB1621" s="287"/>
      <c r="DC1621" s="287"/>
      <c r="DD1621" s="287"/>
      <c r="DE1621" s="287"/>
      <c r="DF1621" s="287"/>
      <c r="DG1621" s="287"/>
      <c r="DH1621" s="287"/>
      <c r="DI1621" s="287"/>
      <c r="DJ1621" s="287"/>
      <c r="DK1621" s="287"/>
      <c r="DL1621" s="287"/>
      <c r="DM1621" s="287"/>
      <c r="DN1621" s="287"/>
      <c r="DO1621" s="287"/>
      <c r="DP1621" s="287"/>
      <c r="DQ1621" s="287"/>
      <c r="DR1621" s="287"/>
      <c r="DS1621" s="287"/>
      <c r="DT1621" s="287"/>
      <c r="DU1621" s="287"/>
      <c r="DV1621" s="287"/>
      <c r="DW1621" s="287"/>
      <c r="DX1621" s="287"/>
      <c r="DY1621" s="287"/>
      <c r="DZ1621" s="287"/>
      <c r="EA1621" s="287"/>
      <c r="EB1621" s="287"/>
      <c r="EC1621" s="287"/>
      <c r="ED1621" s="287"/>
      <c r="EE1621" s="287"/>
      <c r="EF1621" s="287"/>
      <c r="EG1621" s="287"/>
      <c r="EH1621" s="287"/>
      <c r="EI1621" s="287"/>
      <c r="EJ1621" s="287"/>
      <c r="EK1621" s="287"/>
      <c r="EL1621" s="287"/>
      <c r="EM1621" s="287"/>
      <c r="EN1621" s="287"/>
      <c r="EO1621" s="287"/>
      <c r="EP1621" s="287"/>
      <c r="EQ1621" s="287"/>
      <c r="ER1621" s="287"/>
      <c r="ES1621" s="287"/>
      <c r="ET1621" s="287"/>
      <c r="EU1621" s="287"/>
      <c r="EV1621" s="287"/>
      <c r="EW1621" s="287"/>
      <c r="EX1621" s="287"/>
      <c r="EY1621" s="287"/>
      <c r="EZ1621" s="287"/>
      <c r="FA1621" s="287"/>
      <c r="FB1621" s="287"/>
      <c r="FC1621" s="287"/>
      <c r="FD1621" s="287"/>
      <c r="FE1621" s="287"/>
      <c r="FF1621" s="287"/>
      <c r="FG1621" s="287"/>
      <c r="FH1621" s="287"/>
      <c r="FI1621" s="287"/>
    </row>
    <row r="1622" spans="1:165" s="265" customFormat="1" x14ac:dyDescent="0.2">
      <c r="A1622" s="236"/>
      <c r="B1622" s="239"/>
      <c r="C1622" s="239"/>
      <c r="AK1622" s="287"/>
      <c r="AL1622" s="287"/>
      <c r="AM1622" s="287"/>
      <c r="AN1622" s="287"/>
      <c r="AO1622" s="287"/>
      <c r="AP1622" s="287"/>
      <c r="AQ1622" s="287"/>
      <c r="AR1622" s="287"/>
      <c r="AS1622" s="287"/>
      <c r="AT1622" s="287"/>
      <c r="AU1622" s="287"/>
      <c r="AV1622" s="287"/>
      <c r="AW1622" s="287"/>
      <c r="AX1622" s="287"/>
      <c r="AY1622" s="287"/>
      <c r="AZ1622" s="287"/>
      <c r="BA1622" s="287"/>
      <c r="BB1622" s="287"/>
      <c r="BC1622" s="287"/>
      <c r="BD1622" s="287"/>
      <c r="BE1622" s="287"/>
      <c r="BF1622" s="287"/>
      <c r="BG1622" s="287"/>
      <c r="BH1622" s="287"/>
      <c r="BI1622" s="287"/>
      <c r="BJ1622" s="287"/>
      <c r="BK1622" s="287"/>
      <c r="BL1622" s="287"/>
      <c r="BM1622" s="287"/>
      <c r="BN1622" s="287"/>
      <c r="BO1622" s="287"/>
      <c r="BP1622" s="287"/>
      <c r="BQ1622" s="287"/>
      <c r="BR1622" s="287"/>
      <c r="BS1622" s="287"/>
      <c r="BT1622" s="287"/>
      <c r="BU1622" s="287"/>
      <c r="BV1622" s="287"/>
      <c r="BW1622" s="287"/>
      <c r="BX1622" s="287"/>
      <c r="BY1622" s="287"/>
      <c r="BZ1622" s="287"/>
      <c r="CA1622" s="287"/>
      <c r="CB1622" s="287"/>
      <c r="CC1622" s="287"/>
      <c r="CD1622" s="287"/>
      <c r="CE1622" s="287"/>
      <c r="CF1622" s="287"/>
      <c r="CG1622" s="287"/>
      <c r="CH1622" s="287"/>
      <c r="CI1622" s="287"/>
      <c r="CJ1622" s="287"/>
      <c r="CK1622" s="287"/>
      <c r="CL1622" s="287"/>
      <c r="CM1622" s="287"/>
      <c r="CN1622" s="287"/>
      <c r="CO1622" s="287"/>
      <c r="CP1622" s="287"/>
      <c r="CQ1622" s="287"/>
      <c r="CR1622" s="287"/>
      <c r="CS1622" s="287"/>
      <c r="CT1622" s="287"/>
      <c r="CU1622" s="287"/>
      <c r="CV1622" s="287"/>
      <c r="CW1622" s="287"/>
      <c r="CX1622" s="287"/>
      <c r="CY1622" s="287"/>
      <c r="CZ1622" s="287"/>
      <c r="DA1622" s="287"/>
      <c r="DB1622" s="287"/>
      <c r="DC1622" s="287"/>
      <c r="DD1622" s="287"/>
      <c r="DE1622" s="287"/>
      <c r="DF1622" s="287"/>
      <c r="DG1622" s="287"/>
      <c r="DH1622" s="287"/>
      <c r="DI1622" s="287"/>
      <c r="DJ1622" s="287"/>
      <c r="DK1622" s="287"/>
      <c r="DL1622" s="287"/>
      <c r="DM1622" s="287"/>
      <c r="DN1622" s="287"/>
      <c r="DO1622" s="287"/>
      <c r="DP1622" s="287"/>
      <c r="DQ1622" s="287"/>
      <c r="DR1622" s="287"/>
      <c r="DS1622" s="287"/>
      <c r="DT1622" s="287"/>
      <c r="DU1622" s="287"/>
      <c r="DV1622" s="287"/>
      <c r="DW1622" s="287"/>
      <c r="DX1622" s="287"/>
      <c r="DY1622" s="287"/>
      <c r="DZ1622" s="287"/>
      <c r="EA1622" s="287"/>
      <c r="EB1622" s="287"/>
      <c r="EC1622" s="287"/>
      <c r="ED1622" s="287"/>
      <c r="EE1622" s="287"/>
      <c r="EF1622" s="287"/>
      <c r="EG1622" s="287"/>
      <c r="EH1622" s="287"/>
      <c r="EI1622" s="287"/>
      <c r="EJ1622" s="287"/>
      <c r="EK1622" s="287"/>
      <c r="EL1622" s="287"/>
      <c r="EM1622" s="287"/>
      <c r="EN1622" s="287"/>
      <c r="EO1622" s="287"/>
      <c r="EP1622" s="287"/>
      <c r="EQ1622" s="287"/>
      <c r="ER1622" s="287"/>
      <c r="ES1622" s="287"/>
      <c r="ET1622" s="287"/>
      <c r="EU1622" s="287"/>
      <c r="EV1622" s="287"/>
      <c r="EW1622" s="287"/>
      <c r="EX1622" s="287"/>
      <c r="EY1622" s="287"/>
      <c r="EZ1622" s="287"/>
      <c r="FA1622" s="287"/>
      <c r="FB1622" s="287"/>
      <c r="FC1622" s="287"/>
      <c r="FD1622" s="287"/>
      <c r="FE1622" s="287"/>
      <c r="FF1622" s="287"/>
      <c r="FG1622" s="287"/>
      <c r="FH1622" s="287"/>
      <c r="FI1622" s="287"/>
    </row>
    <row r="1623" spans="1:165" s="265" customFormat="1" x14ac:dyDescent="0.2">
      <c r="A1623" s="236"/>
      <c r="B1623" s="239"/>
      <c r="C1623" s="239"/>
      <c r="AK1623" s="287"/>
      <c r="AL1623" s="287"/>
      <c r="AM1623" s="287"/>
      <c r="AN1623" s="287"/>
      <c r="AO1623" s="287"/>
      <c r="AP1623" s="287"/>
      <c r="AQ1623" s="287"/>
      <c r="AR1623" s="287"/>
      <c r="AS1623" s="287"/>
      <c r="AT1623" s="287"/>
      <c r="AU1623" s="287"/>
      <c r="AV1623" s="287"/>
      <c r="AW1623" s="287"/>
      <c r="AX1623" s="287"/>
      <c r="AY1623" s="287"/>
      <c r="AZ1623" s="287"/>
      <c r="BA1623" s="287"/>
      <c r="BB1623" s="287"/>
      <c r="BC1623" s="287"/>
      <c r="BD1623" s="287"/>
      <c r="BE1623" s="287"/>
      <c r="BF1623" s="287"/>
      <c r="BG1623" s="287"/>
      <c r="BH1623" s="287"/>
      <c r="BI1623" s="287"/>
      <c r="BJ1623" s="287"/>
      <c r="BK1623" s="287"/>
      <c r="BL1623" s="287"/>
      <c r="BM1623" s="287"/>
      <c r="BN1623" s="287"/>
      <c r="BO1623" s="287"/>
      <c r="BP1623" s="287"/>
      <c r="BQ1623" s="287"/>
      <c r="BR1623" s="287"/>
      <c r="BS1623" s="287"/>
      <c r="BT1623" s="287"/>
      <c r="BU1623" s="287"/>
      <c r="BV1623" s="287"/>
      <c r="BW1623" s="287"/>
      <c r="BX1623" s="287"/>
      <c r="BY1623" s="287"/>
      <c r="BZ1623" s="287"/>
      <c r="CA1623" s="287"/>
      <c r="CB1623" s="287"/>
      <c r="CC1623" s="287"/>
      <c r="CD1623" s="287"/>
      <c r="CE1623" s="287"/>
      <c r="CF1623" s="287"/>
      <c r="CG1623" s="287"/>
      <c r="CH1623" s="287"/>
      <c r="CI1623" s="287"/>
      <c r="CJ1623" s="287"/>
      <c r="CK1623" s="287"/>
      <c r="CL1623" s="287"/>
      <c r="CM1623" s="287"/>
      <c r="CN1623" s="287"/>
      <c r="CO1623" s="287"/>
      <c r="CP1623" s="287"/>
      <c r="CQ1623" s="287"/>
      <c r="CR1623" s="287"/>
      <c r="CS1623" s="287"/>
      <c r="CT1623" s="287"/>
      <c r="CU1623" s="287"/>
      <c r="CV1623" s="287"/>
      <c r="CW1623" s="287"/>
      <c r="CX1623" s="287"/>
      <c r="CY1623" s="287"/>
      <c r="CZ1623" s="287"/>
      <c r="DA1623" s="287"/>
      <c r="DB1623" s="287"/>
      <c r="DC1623" s="287"/>
      <c r="DD1623" s="287"/>
      <c r="DE1623" s="287"/>
      <c r="DF1623" s="287"/>
      <c r="DG1623" s="287"/>
      <c r="DH1623" s="287"/>
      <c r="DI1623" s="287"/>
      <c r="DJ1623" s="287"/>
      <c r="DK1623" s="287"/>
      <c r="DL1623" s="287"/>
      <c r="DM1623" s="287"/>
      <c r="DN1623" s="287"/>
      <c r="DO1623" s="287"/>
      <c r="DP1623" s="287"/>
      <c r="DQ1623" s="287"/>
      <c r="DR1623" s="287"/>
      <c r="DS1623" s="287"/>
      <c r="DT1623" s="287"/>
      <c r="DU1623" s="287"/>
      <c r="DV1623" s="287"/>
      <c r="DW1623" s="287"/>
      <c r="DX1623" s="287"/>
      <c r="DY1623" s="287"/>
      <c r="DZ1623" s="287"/>
      <c r="EA1623" s="287"/>
      <c r="EB1623" s="287"/>
      <c r="EC1623" s="287"/>
      <c r="ED1623" s="287"/>
      <c r="EE1623" s="287"/>
      <c r="EF1623" s="287"/>
      <c r="EG1623" s="287"/>
      <c r="EH1623" s="287"/>
      <c r="EI1623" s="287"/>
      <c r="EJ1623" s="287"/>
      <c r="EK1623" s="287"/>
      <c r="EL1623" s="287"/>
      <c r="EM1623" s="287"/>
      <c r="EN1623" s="287"/>
      <c r="EO1623" s="287"/>
      <c r="EP1623" s="287"/>
      <c r="EQ1623" s="287"/>
      <c r="ER1623" s="287"/>
      <c r="ES1623" s="287"/>
      <c r="ET1623" s="287"/>
      <c r="EU1623" s="287"/>
      <c r="EV1623" s="287"/>
      <c r="EW1623" s="287"/>
      <c r="EX1623" s="287"/>
      <c r="EY1623" s="287"/>
      <c r="EZ1623" s="287"/>
      <c r="FA1623" s="287"/>
      <c r="FB1623" s="287"/>
      <c r="FC1623" s="287"/>
      <c r="FD1623" s="287"/>
      <c r="FE1623" s="287"/>
      <c r="FF1623" s="287"/>
      <c r="FG1623" s="287"/>
      <c r="FH1623" s="287"/>
      <c r="FI1623" s="287"/>
    </row>
    <row r="1624" spans="1:165" s="265" customFormat="1" x14ac:dyDescent="0.2">
      <c r="A1624" s="236"/>
      <c r="B1624" s="239"/>
      <c r="C1624" s="239"/>
      <c r="AK1624" s="287"/>
      <c r="AL1624" s="287"/>
      <c r="AM1624" s="287"/>
      <c r="AN1624" s="287"/>
      <c r="AO1624" s="287"/>
      <c r="AP1624" s="287"/>
      <c r="AQ1624" s="287"/>
      <c r="AR1624" s="287"/>
      <c r="AS1624" s="287"/>
      <c r="AT1624" s="287"/>
      <c r="AU1624" s="287"/>
      <c r="AV1624" s="287"/>
      <c r="AW1624" s="287"/>
      <c r="AX1624" s="287"/>
      <c r="AY1624" s="287"/>
      <c r="AZ1624" s="287"/>
      <c r="BA1624" s="287"/>
      <c r="BB1624" s="287"/>
      <c r="BC1624" s="287"/>
      <c r="BD1624" s="287"/>
      <c r="BE1624" s="287"/>
      <c r="BF1624" s="287"/>
      <c r="BG1624" s="287"/>
      <c r="BH1624" s="287"/>
      <c r="BI1624" s="287"/>
      <c r="BJ1624" s="287"/>
      <c r="BK1624" s="287"/>
      <c r="BL1624" s="287"/>
      <c r="BM1624" s="287"/>
      <c r="BN1624" s="287"/>
      <c r="BO1624" s="287"/>
      <c r="BP1624" s="287"/>
      <c r="BQ1624" s="287"/>
      <c r="BR1624" s="287"/>
      <c r="BS1624" s="287"/>
      <c r="BT1624" s="287"/>
      <c r="BU1624" s="287"/>
      <c r="BV1624" s="287"/>
      <c r="BW1624" s="287"/>
      <c r="BX1624" s="287"/>
      <c r="BY1624" s="287"/>
      <c r="BZ1624" s="287"/>
      <c r="CA1624" s="287"/>
      <c r="CB1624" s="287"/>
      <c r="CC1624" s="287"/>
      <c r="CD1624" s="287"/>
      <c r="CE1624" s="287"/>
      <c r="CF1624" s="287"/>
      <c r="CG1624" s="287"/>
      <c r="CH1624" s="287"/>
      <c r="CI1624" s="287"/>
      <c r="CJ1624" s="287"/>
      <c r="CK1624" s="287"/>
      <c r="CL1624" s="287"/>
      <c r="CM1624" s="287"/>
      <c r="CN1624" s="287"/>
      <c r="CO1624" s="287"/>
      <c r="CP1624" s="287"/>
      <c r="CQ1624" s="287"/>
      <c r="CR1624" s="287"/>
      <c r="CS1624" s="287"/>
      <c r="CT1624" s="287"/>
      <c r="CU1624" s="287"/>
      <c r="CV1624" s="287"/>
      <c r="CW1624" s="287"/>
      <c r="CX1624" s="287"/>
      <c r="CY1624" s="287"/>
      <c r="CZ1624" s="287"/>
      <c r="DA1624" s="287"/>
      <c r="DB1624" s="287"/>
      <c r="DC1624" s="287"/>
      <c r="DD1624" s="287"/>
      <c r="DE1624" s="287"/>
      <c r="DF1624" s="287"/>
      <c r="DG1624" s="287"/>
      <c r="DH1624" s="287"/>
      <c r="DI1624" s="287"/>
      <c r="DJ1624" s="287"/>
      <c r="DK1624" s="287"/>
      <c r="DL1624" s="287"/>
      <c r="DM1624" s="287"/>
      <c r="DN1624" s="287"/>
      <c r="DO1624" s="287"/>
      <c r="DP1624" s="287"/>
      <c r="DQ1624" s="287"/>
      <c r="DR1624" s="287"/>
      <c r="DS1624" s="287"/>
      <c r="DT1624" s="287"/>
      <c r="DU1624" s="287"/>
      <c r="DV1624" s="287"/>
      <c r="DW1624" s="287"/>
      <c r="DX1624" s="287"/>
      <c r="DY1624" s="287"/>
      <c r="DZ1624" s="287"/>
      <c r="EA1624" s="287"/>
      <c r="EB1624" s="287"/>
      <c r="EC1624" s="287"/>
      <c r="ED1624" s="287"/>
      <c r="EE1624" s="287"/>
      <c r="EF1624" s="287"/>
      <c r="EG1624" s="287"/>
      <c r="EH1624" s="287"/>
      <c r="EI1624" s="287"/>
      <c r="EJ1624" s="287"/>
      <c r="EK1624" s="287"/>
      <c r="EL1624" s="287"/>
      <c r="EM1624" s="287"/>
      <c r="EN1624" s="287"/>
      <c r="EO1624" s="287"/>
      <c r="EP1624" s="287"/>
      <c r="EQ1624" s="287"/>
      <c r="ER1624" s="287"/>
      <c r="ES1624" s="287"/>
      <c r="ET1624" s="287"/>
      <c r="EU1624" s="287"/>
      <c r="EV1624" s="287"/>
      <c r="EW1624" s="287"/>
      <c r="EX1624" s="287"/>
      <c r="EY1624" s="287"/>
      <c r="EZ1624" s="287"/>
      <c r="FA1624" s="287"/>
      <c r="FB1624" s="287"/>
      <c r="FC1624" s="287"/>
      <c r="FD1624" s="287"/>
      <c r="FE1624" s="287"/>
      <c r="FF1624" s="287"/>
      <c r="FG1624" s="287"/>
      <c r="FH1624" s="287"/>
      <c r="FI1624" s="287"/>
    </row>
    <row r="1625" spans="1:165" s="265" customFormat="1" x14ac:dyDescent="0.2">
      <c r="A1625" s="236"/>
      <c r="B1625" s="239"/>
      <c r="C1625" s="239"/>
      <c r="AK1625" s="287"/>
      <c r="AL1625" s="287"/>
      <c r="AM1625" s="287"/>
      <c r="AN1625" s="287"/>
      <c r="AO1625" s="287"/>
      <c r="AP1625" s="287"/>
      <c r="AQ1625" s="287"/>
      <c r="AR1625" s="287"/>
      <c r="AS1625" s="287"/>
      <c r="AT1625" s="287"/>
      <c r="AU1625" s="287"/>
      <c r="AV1625" s="287"/>
      <c r="AW1625" s="287"/>
      <c r="AX1625" s="287"/>
      <c r="AY1625" s="287"/>
      <c r="AZ1625" s="287"/>
      <c r="BA1625" s="287"/>
      <c r="BB1625" s="287"/>
      <c r="BC1625" s="287"/>
      <c r="BD1625" s="287"/>
      <c r="BE1625" s="287"/>
      <c r="BF1625" s="287"/>
      <c r="BG1625" s="287"/>
      <c r="BH1625" s="287"/>
      <c r="BI1625" s="287"/>
      <c r="BJ1625" s="287"/>
      <c r="BK1625" s="287"/>
      <c r="BL1625" s="287"/>
      <c r="BM1625" s="287"/>
      <c r="BN1625" s="287"/>
      <c r="BO1625" s="287"/>
      <c r="BP1625" s="287"/>
      <c r="BQ1625" s="287"/>
      <c r="BR1625" s="287"/>
      <c r="BS1625" s="287"/>
      <c r="BT1625" s="287"/>
      <c r="BU1625" s="287"/>
      <c r="BV1625" s="287"/>
      <c r="BW1625" s="287"/>
      <c r="BX1625" s="287"/>
      <c r="BY1625" s="287"/>
      <c r="BZ1625" s="287"/>
      <c r="CA1625" s="287"/>
      <c r="CB1625" s="287"/>
      <c r="CC1625" s="287"/>
      <c r="CD1625" s="287"/>
      <c r="CE1625" s="287"/>
      <c r="CF1625" s="287"/>
      <c r="CG1625" s="287"/>
      <c r="CH1625" s="287"/>
      <c r="CI1625" s="287"/>
      <c r="CJ1625" s="287"/>
      <c r="CK1625" s="287"/>
      <c r="CL1625" s="287"/>
      <c r="CM1625" s="287"/>
      <c r="CN1625" s="287"/>
      <c r="CO1625" s="287"/>
      <c r="CP1625" s="287"/>
      <c r="CQ1625" s="287"/>
      <c r="CR1625" s="287"/>
      <c r="CS1625" s="287"/>
      <c r="CT1625" s="287"/>
      <c r="CU1625" s="287"/>
      <c r="CV1625" s="287"/>
      <c r="CW1625" s="287"/>
      <c r="CX1625" s="287"/>
      <c r="CY1625" s="287"/>
      <c r="CZ1625" s="287"/>
      <c r="DA1625" s="287"/>
      <c r="DB1625" s="287"/>
      <c r="DC1625" s="287"/>
      <c r="DD1625" s="287"/>
      <c r="DE1625" s="287"/>
      <c r="DF1625" s="287"/>
      <c r="DG1625" s="287"/>
      <c r="DH1625" s="287"/>
      <c r="DI1625" s="287"/>
      <c r="DJ1625" s="287"/>
      <c r="DK1625" s="287"/>
      <c r="DL1625" s="287"/>
      <c r="DM1625" s="287"/>
      <c r="DN1625" s="287"/>
      <c r="DO1625" s="287"/>
      <c r="DP1625" s="287"/>
      <c r="DQ1625" s="287"/>
      <c r="DR1625" s="287"/>
      <c r="DS1625" s="287"/>
      <c r="DT1625" s="287"/>
      <c r="DU1625" s="287"/>
      <c r="DV1625" s="287"/>
      <c r="DW1625" s="287"/>
      <c r="DX1625" s="287"/>
      <c r="DY1625" s="287"/>
      <c r="DZ1625" s="287"/>
      <c r="EA1625" s="287"/>
      <c r="EB1625" s="287"/>
      <c r="EC1625" s="287"/>
      <c r="ED1625" s="287"/>
      <c r="EE1625" s="287"/>
      <c r="EF1625" s="287"/>
      <c r="EG1625" s="287"/>
      <c r="EH1625" s="287"/>
      <c r="EI1625" s="287"/>
      <c r="EJ1625" s="287"/>
      <c r="EK1625" s="287"/>
      <c r="EL1625" s="287"/>
      <c r="EM1625" s="287"/>
      <c r="EN1625" s="287"/>
      <c r="EO1625" s="287"/>
      <c r="EP1625" s="287"/>
      <c r="EQ1625" s="287"/>
      <c r="ER1625" s="287"/>
      <c r="ES1625" s="287"/>
      <c r="ET1625" s="287"/>
      <c r="EU1625" s="287"/>
      <c r="EV1625" s="287"/>
      <c r="EW1625" s="287"/>
      <c r="EX1625" s="287"/>
      <c r="EY1625" s="287"/>
      <c r="EZ1625" s="287"/>
      <c r="FA1625" s="287"/>
      <c r="FB1625" s="287"/>
      <c r="FC1625" s="287"/>
      <c r="FD1625" s="287"/>
      <c r="FE1625" s="287"/>
      <c r="FF1625" s="287"/>
      <c r="FG1625" s="287"/>
      <c r="FH1625" s="287"/>
      <c r="FI1625" s="287"/>
    </row>
    <row r="1626" spans="1:165" s="265" customFormat="1" x14ac:dyDescent="0.2">
      <c r="A1626" s="236"/>
      <c r="B1626" s="239"/>
      <c r="C1626" s="239"/>
      <c r="AK1626" s="287"/>
      <c r="AL1626" s="287"/>
      <c r="AM1626" s="287"/>
      <c r="AN1626" s="287"/>
      <c r="AO1626" s="287"/>
      <c r="AP1626" s="287"/>
      <c r="AQ1626" s="287"/>
      <c r="AR1626" s="287"/>
      <c r="AS1626" s="287"/>
      <c r="AT1626" s="287"/>
      <c r="AU1626" s="287"/>
      <c r="AV1626" s="287"/>
      <c r="AW1626" s="287"/>
      <c r="AX1626" s="287"/>
      <c r="AY1626" s="287"/>
      <c r="AZ1626" s="287"/>
      <c r="BA1626" s="287"/>
      <c r="BB1626" s="287"/>
      <c r="BC1626" s="287"/>
      <c r="BD1626" s="287"/>
      <c r="BE1626" s="287"/>
      <c r="BF1626" s="287"/>
      <c r="BG1626" s="287"/>
      <c r="BH1626" s="287"/>
      <c r="BI1626" s="287"/>
      <c r="BJ1626" s="287"/>
      <c r="BK1626" s="287"/>
      <c r="BL1626" s="287"/>
      <c r="BM1626" s="287"/>
      <c r="BN1626" s="287"/>
      <c r="BO1626" s="287"/>
      <c r="BP1626" s="287"/>
      <c r="BQ1626" s="287"/>
      <c r="BR1626" s="287"/>
      <c r="BS1626" s="287"/>
      <c r="BT1626" s="287"/>
      <c r="BU1626" s="287"/>
      <c r="BV1626" s="287"/>
      <c r="BW1626" s="287"/>
      <c r="BX1626" s="287"/>
      <c r="BY1626" s="287"/>
      <c r="BZ1626" s="287"/>
      <c r="CA1626" s="287"/>
      <c r="CB1626" s="287"/>
      <c r="CC1626" s="287"/>
      <c r="CD1626" s="287"/>
      <c r="CE1626" s="287"/>
      <c r="CF1626" s="287"/>
      <c r="CG1626" s="287"/>
      <c r="CH1626" s="287"/>
      <c r="CI1626" s="287"/>
      <c r="CJ1626" s="287"/>
      <c r="CK1626" s="287"/>
      <c r="CL1626" s="287"/>
      <c r="CM1626" s="287"/>
      <c r="CN1626" s="287"/>
      <c r="CO1626" s="287"/>
      <c r="CP1626" s="287"/>
      <c r="CQ1626" s="287"/>
      <c r="CR1626" s="287"/>
      <c r="CS1626" s="287"/>
      <c r="CT1626" s="287"/>
      <c r="CU1626" s="287"/>
      <c r="CV1626" s="287"/>
      <c r="CW1626" s="287"/>
      <c r="CX1626" s="287"/>
      <c r="CY1626" s="287"/>
      <c r="CZ1626" s="287"/>
      <c r="DA1626" s="287"/>
      <c r="DB1626" s="287"/>
      <c r="DC1626" s="287"/>
      <c r="DD1626" s="287"/>
      <c r="DE1626" s="287"/>
      <c r="DF1626" s="287"/>
      <c r="DG1626" s="287"/>
      <c r="DH1626" s="287"/>
      <c r="DI1626" s="287"/>
      <c r="DJ1626" s="287"/>
      <c r="DK1626" s="287"/>
      <c r="DL1626" s="287"/>
      <c r="DM1626" s="287"/>
      <c r="DN1626" s="287"/>
      <c r="DO1626" s="287"/>
      <c r="DP1626" s="287"/>
      <c r="DQ1626" s="287"/>
      <c r="DR1626" s="287"/>
      <c r="DS1626" s="287"/>
      <c r="DT1626" s="287"/>
      <c r="DU1626" s="287"/>
      <c r="DV1626" s="287"/>
      <c r="DW1626" s="287"/>
      <c r="DX1626" s="287"/>
      <c r="DY1626" s="287"/>
      <c r="DZ1626" s="287"/>
      <c r="EA1626" s="287"/>
      <c r="EB1626" s="287"/>
      <c r="EC1626" s="287"/>
      <c r="ED1626" s="287"/>
      <c r="EE1626" s="287"/>
      <c r="EF1626" s="287"/>
      <c r="EG1626" s="287"/>
      <c r="EH1626" s="287"/>
      <c r="EI1626" s="287"/>
      <c r="EJ1626" s="287"/>
      <c r="EK1626" s="287"/>
      <c r="EL1626" s="287"/>
      <c r="EM1626" s="287"/>
      <c r="EN1626" s="287"/>
      <c r="EO1626" s="287"/>
      <c r="EP1626" s="287"/>
      <c r="EQ1626" s="287"/>
      <c r="ER1626" s="287"/>
      <c r="ES1626" s="287"/>
      <c r="ET1626" s="287"/>
      <c r="EU1626" s="287"/>
      <c r="EV1626" s="287"/>
      <c r="EW1626" s="287"/>
      <c r="EX1626" s="287"/>
      <c r="EY1626" s="287"/>
      <c r="EZ1626" s="287"/>
      <c r="FA1626" s="287"/>
      <c r="FB1626" s="287"/>
      <c r="FC1626" s="287"/>
      <c r="FD1626" s="287"/>
      <c r="FE1626" s="287"/>
      <c r="FF1626" s="287"/>
      <c r="FG1626" s="287"/>
      <c r="FH1626" s="287"/>
      <c r="FI1626" s="287"/>
    </row>
    <row r="1627" spans="1:165" s="265" customFormat="1" x14ac:dyDescent="0.2">
      <c r="A1627" s="236"/>
      <c r="B1627" s="239"/>
      <c r="C1627" s="239"/>
      <c r="AK1627" s="287"/>
      <c r="AL1627" s="287"/>
      <c r="AM1627" s="287"/>
      <c r="AN1627" s="287"/>
      <c r="AO1627" s="287"/>
      <c r="AP1627" s="287"/>
      <c r="AQ1627" s="287"/>
      <c r="AR1627" s="287"/>
      <c r="AS1627" s="287"/>
      <c r="AT1627" s="287"/>
      <c r="AU1627" s="287"/>
      <c r="AV1627" s="287"/>
      <c r="AW1627" s="287"/>
      <c r="AX1627" s="287"/>
      <c r="AY1627" s="287"/>
      <c r="AZ1627" s="287"/>
      <c r="BA1627" s="287"/>
      <c r="BB1627" s="287"/>
      <c r="BC1627" s="287"/>
      <c r="BD1627" s="287"/>
      <c r="BE1627" s="287"/>
      <c r="BF1627" s="287"/>
      <c r="BG1627" s="287"/>
      <c r="BH1627" s="287"/>
      <c r="BI1627" s="287"/>
      <c r="BJ1627" s="287"/>
      <c r="BK1627" s="287"/>
      <c r="BL1627" s="287"/>
      <c r="BM1627" s="287"/>
      <c r="BN1627" s="287"/>
      <c r="BO1627" s="287"/>
      <c r="BP1627" s="287"/>
      <c r="BQ1627" s="287"/>
      <c r="BR1627" s="287"/>
      <c r="BS1627" s="287"/>
      <c r="BT1627" s="287"/>
      <c r="BU1627" s="287"/>
      <c r="BV1627" s="287"/>
      <c r="BW1627" s="287"/>
      <c r="BX1627" s="287"/>
      <c r="BY1627" s="287"/>
      <c r="BZ1627" s="287"/>
      <c r="CA1627" s="287"/>
      <c r="CB1627" s="287"/>
      <c r="CC1627" s="287"/>
      <c r="CD1627" s="287"/>
      <c r="CE1627" s="287"/>
      <c r="CF1627" s="287"/>
      <c r="CG1627" s="287"/>
      <c r="CH1627" s="287"/>
      <c r="CI1627" s="287"/>
      <c r="CJ1627" s="287"/>
      <c r="CK1627" s="287"/>
      <c r="CL1627" s="287"/>
      <c r="CM1627" s="287"/>
      <c r="CN1627" s="287"/>
      <c r="CO1627" s="287"/>
      <c r="CP1627" s="287"/>
      <c r="CQ1627" s="287"/>
      <c r="CR1627" s="287"/>
      <c r="CS1627" s="287"/>
      <c r="CT1627" s="287"/>
      <c r="CU1627" s="287"/>
      <c r="CV1627" s="287"/>
      <c r="CW1627" s="287"/>
      <c r="CX1627" s="287"/>
      <c r="CY1627" s="287"/>
      <c r="CZ1627" s="287"/>
      <c r="DA1627" s="287"/>
      <c r="DB1627" s="287"/>
      <c r="DC1627" s="287"/>
      <c r="DD1627" s="287"/>
      <c r="DE1627" s="287"/>
      <c r="DF1627" s="287"/>
      <c r="DG1627" s="287"/>
      <c r="DH1627" s="287"/>
      <c r="DI1627" s="287"/>
      <c r="DJ1627" s="287"/>
      <c r="DK1627" s="287"/>
      <c r="DL1627" s="287"/>
      <c r="DM1627" s="287"/>
      <c r="DN1627" s="287"/>
      <c r="DO1627" s="287"/>
      <c r="DP1627" s="287"/>
      <c r="DQ1627" s="287"/>
      <c r="DR1627" s="287"/>
      <c r="DS1627" s="287"/>
      <c r="DT1627" s="287"/>
      <c r="DU1627" s="287"/>
      <c r="DV1627" s="287"/>
      <c r="DW1627" s="287"/>
      <c r="DX1627" s="287"/>
      <c r="DY1627" s="287"/>
      <c r="DZ1627" s="287"/>
      <c r="EA1627" s="287"/>
      <c r="EB1627" s="287"/>
      <c r="EC1627" s="287"/>
      <c r="ED1627" s="287"/>
      <c r="EE1627" s="287"/>
      <c r="EF1627" s="287"/>
      <c r="EG1627" s="287"/>
      <c r="EH1627" s="287"/>
      <c r="EI1627" s="287"/>
      <c r="EJ1627" s="287"/>
      <c r="EK1627" s="287"/>
      <c r="EL1627" s="287"/>
      <c r="EM1627" s="287"/>
      <c r="EN1627" s="287"/>
      <c r="EO1627" s="287"/>
      <c r="EP1627" s="287"/>
      <c r="EQ1627" s="287"/>
      <c r="ER1627" s="287"/>
      <c r="ES1627" s="287"/>
      <c r="ET1627" s="287"/>
      <c r="EU1627" s="287"/>
      <c r="EV1627" s="287"/>
      <c r="EW1627" s="287"/>
      <c r="EX1627" s="287"/>
      <c r="EY1627" s="287"/>
      <c r="EZ1627" s="287"/>
      <c r="FA1627" s="287"/>
      <c r="FB1627" s="287"/>
      <c r="FC1627" s="287"/>
      <c r="FD1627" s="287"/>
      <c r="FE1627" s="287"/>
      <c r="FF1627" s="287"/>
      <c r="FG1627" s="287"/>
      <c r="FH1627" s="287"/>
      <c r="FI1627" s="287"/>
    </row>
    <row r="1628" spans="1:165" s="265" customFormat="1" x14ac:dyDescent="0.2">
      <c r="A1628" s="236"/>
      <c r="B1628" s="239"/>
      <c r="C1628" s="239"/>
      <c r="AK1628" s="287"/>
      <c r="AL1628" s="287"/>
      <c r="AM1628" s="287"/>
      <c r="AN1628" s="287"/>
      <c r="AO1628" s="287"/>
      <c r="AP1628" s="287"/>
      <c r="AQ1628" s="287"/>
      <c r="AR1628" s="287"/>
      <c r="AS1628" s="287"/>
      <c r="AT1628" s="287"/>
      <c r="AU1628" s="287"/>
      <c r="AV1628" s="287"/>
      <c r="AW1628" s="287"/>
      <c r="AX1628" s="287"/>
      <c r="AY1628" s="287"/>
      <c r="AZ1628" s="287"/>
      <c r="BA1628" s="287"/>
      <c r="BB1628" s="287"/>
      <c r="BC1628" s="287"/>
      <c r="BD1628" s="287"/>
      <c r="BE1628" s="287"/>
      <c r="BF1628" s="287"/>
      <c r="BG1628" s="287"/>
      <c r="BH1628" s="287"/>
      <c r="BI1628" s="287"/>
      <c r="BJ1628" s="287"/>
      <c r="BK1628" s="287"/>
      <c r="BL1628" s="287"/>
      <c r="BM1628" s="287"/>
      <c r="BN1628" s="287"/>
      <c r="BO1628" s="287"/>
      <c r="BP1628" s="287"/>
      <c r="BQ1628" s="287"/>
      <c r="BR1628" s="287"/>
      <c r="BS1628" s="287"/>
      <c r="BT1628" s="287"/>
      <c r="BU1628" s="287"/>
      <c r="BV1628" s="287"/>
      <c r="BW1628" s="287"/>
      <c r="BX1628" s="287"/>
      <c r="BY1628" s="287"/>
      <c r="BZ1628" s="287"/>
      <c r="CA1628" s="287"/>
      <c r="CB1628" s="287"/>
      <c r="CC1628" s="287"/>
      <c r="CD1628" s="287"/>
      <c r="CE1628" s="287"/>
      <c r="CF1628" s="287"/>
      <c r="CG1628" s="287"/>
      <c r="CH1628" s="287"/>
      <c r="CI1628" s="287"/>
      <c r="CJ1628" s="287"/>
      <c r="CK1628" s="287"/>
      <c r="CL1628" s="287"/>
      <c r="CM1628" s="287"/>
      <c r="CN1628" s="287"/>
      <c r="CO1628" s="287"/>
      <c r="CP1628" s="287"/>
      <c r="CQ1628" s="287"/>
      <c r="CR1628" s="287"/>
      <c r="CS1628" s="287"/>
      <c r="CT1628" s="287"/>
      <c r="CU1628" s="287"/>
      <c r="CV1628" s="287"/>
      <c r="CW1628" s="287"/>
      <c r="CX1628" s="287"/>
      <c r="CY1628" s="287"/>
      <c r="CZ1628" s="287"/>
      <c r="DA1628" s="287"/>
      <c r="DB1628" s="287"/>
      <c r="DC1628" s="287"/>
      <c r="DD1628" s="287"/>
      <c r="DE1628" s="287"/>
      <c r="DF1628" s="287"/>
      <c r="DG1628" s="287"/>
      <c r="DH1628" s="287"/>
      <c r="DI1628" s="287"/>
      <c r="DJ1628" s="287"/>
      <c r="DK1628" s="287"/>
      <c r="DL1628" s="287"/>
      <c r="DM1628" s="287"/>
      <c r="DN1628" s="287"/>
      <c r="DO1628" s="287"/>
      <c r="DP1628" s="287"/>
      <c r="DQ1628" s="287"/>
      <c r="DR1628" s="287"/>
      <c r="DS1628" s="287"/>
      <c r="DT1628" s="287"/>
      <c r="DU1628" s="287"/>
      <c r="DV1628" s="287"/>
      <c r="DW1628" s="287"/>
      <c r="DX1628" s="287"/>
      <c r="DY1628" s="287"/>
      <c r="DZ1628" s="287"/>
      <c r="EA1628" s="287"/>
      <c r="EB1628" s="287"/>
      <c r="EC1628" s="287"/>
      <c r="ED1628" s="287"/>
      <c r="EE1628" s="287"/>
      <c r="EF1628" s="287"/>
      <c r="EG1628" s="287"/>
      <c r="EH1628" s="287"/>
      <c r="EI1628" s="287"/>
      <c r="EJ1628" s="287"/>
      <c r="EK1628" s="287"/>
      <c r="EL1628" s="287"/>
      <c r="EM1628" s="287"/>
      <c r="EN1628" s="287"/>
      <c r="EO1628" s="287"/>
      <c r="EP1628" s="287"/>
      <c r="EQ1628" s="287"/>
      <c r="ER1628" s="287"/>
      <c r="ES1628" s="287"/>
      <c r="ET1628" s="287"/>
      <c r="EU1628" s="287"/>
      <c r="EV1628" s="287"/>
      <c r="EW1628" s="287"/>
      <c r="EX1628" s="287"/>
      <c r="EY1628" s="287"/>
      <c r="EZ1628" s="287"/>
      <c r="FA1628" s="287"/>
      <c r="FB1628" s="287"/>
      <c r="FC1628" s="287"/>
      <c r="FD1628" s="287"/>
      <c r="FE1628" s="287"/>
      <c r="FF1628" s="287"/>
      <c r="FG1628" s="287"/>
      <c r="FH1628" s="287"/>
      <c r="FI1628" s="287"/>
    </row>
    <row r="1629" spans="1:165" s="265" customFormat="1" x14ac:dyDescent="0.2">
      <c r="A1629" s="236"/>
      <c r="B1629" s="239"/>
      <c r="C1629" s="239"/>
      <c r="AK1629" s="287"/>
      <c r="AL1629" s="287"/>
      <c r="AM1629" s="287"/>
      <c r="AN1629" s="287"/>
      <c r="AO1629" s="287"/>
      <c r="AP1629" s="287"/>
      <c r="AQ1629" s="287"/>
      <c r="AR1629" s="287"/>
      <c r="AS1629" s="287"/>
      <c r="AT1629" s="287"/>
      <c r="AU1629" s="287"/>
      <c r="AV1629" s="287"/>
      <c r="AW1629" s="287"/>
      <c r="AX1629" s="287"/>
      <c r="AY1629" s="287"/>
      <c r="AZ1629" s="287"/>
      <c r="BA1629" s="287"/>
      <c r="BB1629" s="287"/>
      <c r="BC1629" s="287"/>
      <c r="BD1629" s="287"/>
      <c r="BE1629" s="287"/>
      <c r="BF1629" s="287"/>
      <c r="BG1629" s="287"/>
      <c r="BH1629" s="287"/>
      <c r="BI1629" s="287"/>
      <c r="BJ1629" s="287"/>
      <c r="BK1629" s="287"/>
      <c r="BL1629" s="287"/>
      <c r="BM1629" s="287"/>
      <c r="BN1629" s="287"/>
      <c r="BO1629" s="287"/>
      <c r="BP1629" s="287"/>
      <c r="BQ1629" s="287"/>
      <c r="BR1629" s="287"/>
      <c r="BS1629" s="287"/>
      <c r="BT1629" s="287"/>
      <c r="BU1629" s="287"/>
      <c r="BV1629" s="287"/>
      <c r="BW1629" s="287"/>
      <c r="BX1629" s="287"/>
      <c r="BY1629" s="287"/>
      <c r="BZ1629" s="287"/>
      <c r="CA1629" s="287"/>
      <c r="CB1629" s="287"/>
      <c r="CC1629" s="287"/>
      <c r="CD1629" s="287"/>
      <c r="CE1629" s="287"/>
      <c r="CF1629" s="287"/>
      <c r="CG1629" s="287"/>
      <c r="CH1629" s="287"/>
      <c r="CI1629" s="287"/>
      <c r="CJ1629" s="287"/>
      <c r="CK1629" s="287"/>
      <c r="CL1629" s="287"/>
      <c r="CM1629" s="287"/>
      <c r="CN1629" s="287"/>
      <c r="CO1629" s="287"/>
      <c r="CP1629" s="287"/>
      <c r="CQ1629" s="287"/>
      <c r="CR1629" s="287"/>
      <c r="CS1629" s="287"/>
      <c r="CT1629" s="287"/>
      <c r="CU1629" s="287"/>
      <c r="CV1629" s="287"/>
      <c r="CW1629" s="287"/>
      <c r="CX1629" s="287"/>
      <c r="CY1629" s="287"/>
      <c r="CZ1629" s="287"/>
      <c r="DA1629" s="287"/>
      <c r="DB1629" s="287"/>
      <c r="DC1629" s="287"/>
      <c r="DD1629" s="287"/>
      <c r="DE1629" s="287"/>
      <c r="DF1629" s="287"/>
      <c r="DG1629" s="287"/>
      <c r="DH1629" s="287"/>
      <c r="DI1629" s="287"/>
      <c r="DJ1629" s="287"/>
      <c r="DK1629" s="287"/>
      <c r="DL1629" s="287"/>
      <c r="DM1629" s="287"/>
      <c r="DN1629" s="287"/>
      <c r="DO1629" s="287"/>
      <c r="DP1629" s="287"/>
      <c r="DQ1629" s="287"/>
      <c r="DR1629" s="287"/>
      <c r="DS1629" s="287"/>
      <c r="DT1629" s="287"/>
      <c r="DU1629" s="287"/>
      <c r="DV1629" s="287"/>
      <c r="DW1629" s="287"/>
      <c r="DX1629" s="287"/>
      <c r="DY1629" s="287"/>
      <c r="DZ1629" s="287"/>
      <c r="EA1629" s="287"/>
      <c r="EB1629" s="287"/>
      <c r="EC1629" s="287"/>
      <c r="ED1629" s="287"/>
      <c r="EE1629" s="287"/>
      <c r="EF1629" s="287"/>
      <c r="EG1629" s="287"/>
      <c r="EH1629" s="287"/>
      <c r="EI1629" s="287"/>
      <c r="EJ1629" s="287"/>
      <c r="EK1629" s="287"/>
      <c r="EL1629" s="287"/>
      <c r="EM1629" s="287"/>
      <c r="EN1629" s="287"/>
      <c r="EO1629" s="287"/>
      <c r="EP1629" s="287"/>
      <c r="EQ1629" s="287"/>
      <c r="ER1629" s="287"/>
      <c r="ES1629" s="287"/>
      <c r="ET1629" s="287"/>
      <c r="EU1629" s="287"/>
      <c r="EV1629" s="287"/>
      <c r="EW1629" s="287"/>
      <c r="EX1629" s="287"/>
      <c r="EY1629" s="287"/>
      <c r="EZ1629" s="287"/>
      <c r="FA1629" s="287"/>
      <c r="FB1629" s="287"/>
      <c r="FC1629" s="287"/>
      <c r="FD1629" s="287"/>
      <c r="FE1629" s="287"/>
      <c r="FF1629" s="287"/>
      <c r="FG1629" s="287"/>
      <c r="FH1629" s="287"/>
      <c r="FI1629" s="287"/>
    </row>
    <row r="1630" spans="1:165" s="265" customFormat="1" x14ac:dyDescent="0.2">
      <c r="A1630" s="236"/>
      <c r="B1630" s="239"/>
      <c r="C1630" s="239"/>
      <c r="AK1630" s="287"/>
      <c r="AL1630" s="287"/>
      <c r="AM1630" s="287"/>
      <c r="AN1630" s="287"/>
      <c r="AO1630" s="287"/>
      <c r="AP1630" s="287"/>
      <c r="AQ1630" s="287"/>
      <c r="AR1630" s="287"/>
      <c r="AS1630" s="287"/>
      <c r="AT1630" s="287"/>
      <c r="AU1630" s="287"/>
      <c r="AV1630" s="287"/>
      <c r="AW1630" s="287"/>
      <c r="AX1630" s="287"/>
      <c r="AY1630" s="287"/>
      <c r="AZ1630" s="287"/>
      <c r="BA1630" s="287"/>
      <c r="BB1630" s="287"/>
      <c r="BC1630" s="287"/>
      <c r="BD1630" s="287"/>
      <c r="BE1630" s="287"/>
      <c r="BF1630" s="287"/>
      <c r="BG1630" s="287"/>
      <c r="BH1630" s="287"/>
      <c r="BI1630" s="287"/>
      <c r="BJ1630" s="287"/>
      <c r="BK1630" s="287"/>
      <c r="BL1630" s="287"/>
      <c r="BM1630" s="287"/>
      <c r="BN1630" s="287"/>
      <c r="BO1630" s="287"/>
      <c r="BP1630" s="287"/>
      <c r="BQ1630" s="287"/>
      <c r="BR1630" s="287"/>
      <c r="BS1630" s="287"/>
      <c r="BT1630" s="287"/>
      <c r="BU1630" s="287"/>
      <c r="BV1630" s="287"/>
      <c r="BW1630" s="287"/>
      <c r="BX1630" s="287"/>
      <c r="BY1630" s="287"/>
      <c r="BZ1630" s="287"/>
      <c r="CA1630" s="287"/>
      <c r="CB1630" s="287"/>
      <c r="CC1630" s="287"/>
      <c r="CD1630" s="287"/>
      <c r="CE1630" s="287"/>
      <c r="CF1630" s="287"/>
      <c r="CG1630" s="287"/>
      <c r="CH1630" s="287"/>
      <c r="CI1630" s="287"/>
      <c r="CJ1630" s="287"/>
      <c r="CK1630" s="287"/>
      <c r="CL1630" s="287"/>
      <c r="CM1630" s="287"/>
      <c r="CN1630" s="287"/>
      <c r="CO1630" s="287"/>
      <c r="CP1630" s="287"/>
      <c r="CQ1630" s="287"/>
      <c r="CR1630" s="287"/>
      <c r="CS1630" s="287"/>
      <c r="CT1630" s="287"/>
      <c r="CU1630" s="287"/>
      <c r="CV1630" s="287"/>
      <c r="CW1630" s="287"/>
      <c r="CX1630" s="287"/>
      <c r="CY1630" s="287"/>
      <c r="CZ1630" s="287"/>
      <c r="DA1630" s="287"/>
      <c r="DB1630" s="287"/>
      <c r="DC1630" s="287"/>
      <c r="DD1630" s="287"/>
      <c r="DE1630" s="287"/>
      <c r="DF1630" s="287"/>
      <c r="DG1630" s="287"/>
      <c r="DH1630" s="287"/>
      <c r="DI1630" s="287"/>
      <c r="DJ1630" s="287"/>
      <c r="DK1630" s="287"/>
      <c r="DL1630" s="287"/>
      <c r="DM1630" s="287"/>
      <c r="DN1630" s="287"/>
      <c r="DO1630" s="287"/>
      <c r="DP1630" s="287"/>
      <c r="DQ1630" s="287"/>
      <c r="DR1630" s="287"/>
      <c r="DS1630" s="287"/>
      <c r="DT1630" s="287"/>
      <c r="DU1630" s="287"/>
      <c r="DV1630" s="287"/>
      <c r="DW1630" s="287"/>
      <c r="DX1630" s="287"/>
      <c r="DY1630" s="287"/>
      <c r="DZ1630" s="287"/>
      <c r="EA1630" s="287"/>
      <c r="EB1630" s="287"/>
      <c r="EC1630" s="287"/>
      <c r="ED1630" s="287"/>
      <c r="EE1630" s="287"/>
      <c r="EF1630" s="287"/>
      <c r="EG1630" s="287"/>
      <c r="EH1630" s="287"/>
      <c r="EI1630" s="287"/>
      <c r="EJ1630" s="287"/>
      <c r="EK1630" s="287"/>
      <c r="EL1630" s="287"/>
      <c r="EM1630" s="287"/>
      <c r="EN1630" s="287"/>
      <c r="EO1630" s="287"/>
      <c r="EP1630" s="287"/>
      <c r="EQ1630" s="287"/>
      <c r="ER1630" s="287"/>
      <c r="ES1630" s="287"/>
      <c r="ET1630" s="287"/>
      <c r="EU1630" s="287"/>
      <c r="EV1630" s="287"/>
      <c r="EW1630" s="287"/>
      <c r="EX1630" s="287"/>
      <c r="EY1630" s="287"/>
      <c r="EZ1630" s="287"/>
      <c r="FA1630" s="287"/>
      <c r="FB1630" s="287"/>
      <c r="FC1630" s="287"/>
      <c r="FD1630" s="287"/>
      <c r="FE1630" s="287"/>
      <c r="FF1630" s="287"/>
      <c r="FG1630" s="287"/>
      <c r="FH1630" s="287"/>
      <c r="FI1630" s="287"/>
    </row>
    <row r="1631" spans="1:165" s="265" customFormat="1" x14ac:dyDescent="0.2">
      <c r="A1631" s="236"/>
      <c r="B1631" s="239"/>
      <c r="C1631" s="239"/>
      <c r="AK1631" s="287"/>
      <c r="AL1631" s="287"/>
      <c r="AM1631" s="287"/>
      <c r="AN1631" s="287"/>
      <c r="AO1631" s="287"/>
      <c r="AP1631" s="287"/>
      <c r="AQ1631" s="287"/>
      <c r="AR1631" s="287"/>
      <c r="AS1631" s="287"/>
      <c r="AT1631" s="287"/>
      <c r="AU1631" s="287"/>
      <c r="AV1631" s="287"/>
      <c r="AW1631" s="287"/>
      <c r="AX1631" s="287"/>
      <c r="AY1631" s="287"/>
      <c r="AZ1631" s="287"/>
      <c r="BA1631" s="287"/>
      <c r="BB1631" s="287"/>
      <c r="BC1631" s="287"/>
      <c r="BD1631" s="287"/>
      <c r="BE1631" s="287"/>
      <c r="BF1631" s="287"/>
      <c r="BG1631" s="287"/>
      <c r="BH1631" s="287"/>
      <c r="BI1631" s="287"/>
      <c r="BJ1631" s="287"/>
      <c r="BK1631" s="287"/>
      <c r="BL1631" s="287"/>
      <c r="BM1631" s="287"/>
      <c r="BN1631" s="287"/>
      <c r="BO1631" s="287"/>
      <c r="BP1631" s="287"/>
      <c r="BQ1631" s="287"/>
      <c r="BR1631" s="287"/>
      <c r="BS1631" s="287"/>
      <c r="BT1631" s="287"/>
      <c r="BU1631" s="287"/>
      <c r="BV1631" s="287"/>
      <c r="BW1631" s="287"/>
      <c r="BX1631" s="287"/>
      <c r="BY1631" s="287"/>
      <c r="BZ1631" s="287"/>
      <c r="CA1631" s="287"/>
      <c r="CB1631" s="287"/>
      <c r="CC1631" s="287"/>
      <c r="CD1631" s="287"/>
      <c r="CE1631" s="287"/>
      <c r="CF1631" s="287"/>
      <c r="CG1631" s="287"/>
      <c r="CH1631" s="287"/>
      <c r="CI1631" s="287"/>
      <c r="CJ1631" s="287"/>
      <c r="CK1631" s="287"/>
      <c r="CL1631" s="287"/>
      <c r="CM1631" s="287"/>
      <c r="CN1631" s="287"/>
      <c r="CO1631" s="287"/>
      <c r="CP1631" s="287"/>
      <c r="CQ1631" s="287"/>
      <c r="CR1631" s="287"/>
      <c r="CS1631" s="287"/>
      <c r="CT1631" s="287"/>
      <c r="CU1631" s="287"/>
      <c r="CV1631" s="287"/>
      <c r="CW1631" s="287"/>
      <c r="CX1631" s="287"/>
      <c r="CY1631" s="287"/>
      <c r="CZ1631" s="287"/>
      <c r="DA1631" s="287"/>
      <c r="DB1631" s="287"/>
      <c r="DC1631" s="287"/>
      <c r="DD1631" s="287"/>
      <c r="DE1631" s="287"/>
      <c r="DF1631" s="287"/>
      <c r="DG1631" s="287"/>
      <c r="DH1631" s="287"/>
      <c r="DI1631" s="287"/>
      <c r="DJ1631" s="287"/>
      <c r="DK1631" s="287"/>
      <c r="DL1631" s="287"/>
      <c r="DM1631" s="287"/>
      <c r="DN1631" s="287"/>
      <c r="DO1631" s="287"/>
      <c r="DP1631" s="287"/>
      <c r="DQ1631" s="287"/>
      <c r="DR1631" s="287"/>
      <c r="DS1631" s="287"/>
      <c r="DT1631" s="287"/>
      <c r="DU1631" s="287"/>
      <c r="DV1631" s="287"/>
      <c r="DW1631" s="287"/>
      <c r="DX1631" s="287"/>
      <c r="DY1631" s="287"/>
      <c r="DZ1631" s="287"/>
      <c r="EA1631" s="287"/>
      <c r="EB1631" s="287"/>
      <c r="EC1631" s="287"/>
      <c r="ED1631" s="287"/>
      <c r="EE1631" s="287"/>
      <c r="EF1631" s="287"/>
      <c r="EG1631" s="287"/>
      <c r="EH1631" s="287"/>
      <c r="EI1631" s="287"/>
      <c r="EJ1631" s="287"/>
      <c r="EK1631" s="287"/>
      <c r="EL1631" s="287"/>
      <c r="EM1631" s="287"/>
      <c r="EN1631" s="287"/>
      <c r="EO1631" s="287"/>
      <c r="EP1631" s="287"/>
      <c r="EQ1631" s="287"/>
      <c r="ER1631" s="287"/>
      <c r="ES1631" s="287"/>
      <c r="ET1631" s="287"/>
      <c r="EU1631" s="287"/>
      <c r="EV1631" s="287"/>
      <c r="EW1631" s="287"/>
      <c r="EX1631" s="287"/>
      <c r="EY1631" s="287"/>
      <c r="EZ1631" s="287"/>
      <c r="FA1631" s="287"/>
      <c r="FB1631" s="287"/>
      <c r="FC1631" s="287"/>
      <c r="FD1631" s="287"/>
      <c r="FE1631" s="287"/>
      <c r="FF1631" s="287"/>
      <c r="FG1631" s="287"/>
      <c r="FH1631" s="287"/>
      <c r="FI1631" s="287"/>
    </row>
    <row r="1632" spans="1:165" s="265" customFormat="1" x14ac:dyDescent="0.2">
      <c r="A1632" s="236"/>
      <c r="B1632" s="239"/>
      <c r="C1632" s="239"/>
      <c r="AK1632" s="287"/>
      <c r="AL1632" s="287"/>
      <c r="AM1632" s="287"/>
      <c r="AN1632" s="287"/>
      <c r="AO1632" s="287"/>
      <c r="AP1632" s="287"/>
      <c r="AQ1632" s="287"/>
      <c r="AR1632" s="287"/>
      <c r="AS1632" s="287"/>
      <c r="AT1632" s="287"/>
      <c r="AU1632" s="287"/>
      <c r="AV1632" s="287"/>
      <c r="AW1632" s="287"/>
      <c r="AX1632" s="287"/>
      <c r="AY1632" s="287"/>
      <c r="AZ1632" s="287"/>
      <c r="BA1632" s="287"/>
      <c r="BB1632" s="287"/>
      <c r="BC1632" s="287"/>
      <c r="BD1632" s="287"/>
      <c r="BE1632" s="287"/>
      <c r="BF1632" s="287"/>
      <c r="BG1632" s="287"/>
      <c r="BH1632" s="287"/>
      <c r="BI1632" s="287"/>
      <c r="BJ1632" s="287"/>
      <c r="BK1632" s="287"/>
      <c r="BL1632" s="287"/>
      <c r="BM1632" s="287"/>
      <c r="BN1632" s="287"/>
      <c r="BO1632" s="287"/>
      <c r="BP1632" s="287"/>
      <c r="BQ1632" s="287"/>
      <c r="BR1632" s="287"/>
      <c r="BS1632" s="287"/>
      <c r="BT1632" s="287"/>
      <c r="BU1632" s="287"/>
      <c r="BV1632" s="287"/>
      <c r="BW1632" s="287"/>
      <c r="BX1632" s="287"/>
      <c r="BY1632" s="287"/>
      <c r="BZ1632" s="287"/>
      <c r="CA1632" s="287"/>
      <c r="CB1632" s="287"/>
      <c r="CC1632" s="287"/>
      <c r="CD1632" s="287"/>
      <c r="CE1632" s="287"/>
      <c r="CF1632" s="287"/>
      <c r="CG1632" s="287"/>
      <c r="CH1632" s="287"/>
      <c r="CI1632" s="287"/>
      <c r="CJ1632" s="287"/>
      <c r="CK1632" s="287"/>
      <c r="CL1632" s="287"/>
      <c r="CM1632" s="287"/>
      <c r="CN1632" s="287"/>
      <c r="CO1632" s="287"/>
      <c r="CP1632" s="287"/>
      <c r="CQ1632" s="287"/>
      <c r="CR1632" s="287"/>
      <c r="CS1632" s="287"/>
      <c r="CT1632" s="287"/>
      <c r="CU1632" s="287"/>
      <c r="CV1632" s="287"/>
      <c r="CW1632" s="287"/>
      <c r="CX1632" s="287"/>
      <c r="CY1632" s="287"/>
      <c r="CZ1632" s="287"/>
      <c r="DA1632" s="287"/>
      <c r="DB1632" s="287"/>
      <c r="DC1632" s="287"/>
      <c r="DD1632" s="287"/>
      <c r="DE1632" s="287"/>
      <c r="DF1632" s="287"/>
      <c r="DG1632" s="287"/>
      <c r="DH1632" s="287"/>
      <c r="DI1632" s="287"/>
      <c r="DJ1632" s="287"/>
      <c r="DK1632" s="287"/>
      <c r="DL1632" s="287"/>
      <c r="DM1632" s="287"/>
      <c r="DN1632" s="287"/>
      <c r="DO1632" s="287"/>
      <c r="DP1632" s="287"/>
      <c r="DQ1632" s="287"/>
      <c r="DR1632" s="287"/>
      <c r="DS1632" s="287"/>
      <c r="DT1632" s="287"/>
      <c r="DU1632" s="287"/>
      <c r="DV1632" s="287"/>
      <c r="DW1632" s="287"/>
      <c r="DX1632" s="287"/>
      <c r="DY1632" s="287"/>
      <c r="DZ1632" s="287"/>
      <c r="EA1632" s="287"/>
      <c r="EB1632" s="287"/>
      <c r="EC1632" s="287"/>
      <c r="ED1632" s="287"/>
      <c r="EE1632" s="287"/>
      <c r="EF1632" s="287"/>
      <c r="EG1632" s="287"/>
      <c r="EH1632" s="287"/>
      <c r="EI1632" s="287"/>
      <c r="EJ1632" s="287"/>
      <c r="EK1632" s="287"/>
      <c r="EL1632" s="287"/>
      <c r="EM1632" s="287"/>
      <c r="EN1632" s="287"/>
      <c r="EO1632" s="287"/>
      <c r="EP1632" s="287"/>
      <c r="EQ1632" s="287"/>
      <c r="ER1632" s="287"/>
      <c r="ES1632" s="287"/>
      <c r="ET1632" s="287"/>
      <c r="EU1632" s="287"/>
      <c r="EV1632" s="287"/>
      <c r="EW1632" s="287"/>
      <c r="EX1632" s="287"/>
      <c r="EY1632" s="287"/>
      <c r="EZ1632" s="287"/>
      <c r="FA1632" s="287"/>
      <c r="FB1632" s="287"/>
      <c r="FC1632" s="287"/>
      <c r="FD1632" s="287"/>
      <c r="FE1632" s="287"/>
      <c r="FF1632" s="287"/>
      <c r="FG1632" s="287"/>
      <c r="FH1632" s="287"/>
      <c r="FI1632" s="287"/>
    </row>
    <row r="1633" spans="1:165" s="265" customFormat="1" x14ac:dyDescent="0.2">
      <c r="A1633" s="236"/>
      <c r="B1633" s="239"/>
      <c r="C1633" s="239"/>
      <c r="AK1633" s="287"/>
      <c r="AL1633" s="287"/>
      <c r="AM1633" s="287"/>
      <c r="AN1633" s="287"/>
      <c r="AO1633" s="287"/>
      <c r="AP1633" s="287"/>
      <c r="AQ1633" s="287"/>
      <c r="AR1633" s="287"/>
      <c r="AS1633" s="287"/>
      <c r="AT1633" s="287"/>
      <c r="AU1633" s="287"/>
      <c r="AV1633" s="287"/>
      <c r="AW1633" s="287"/>
      <c r="AX1633" s="287"/>
      <c r="AY1633" s="287"/>
      <c r="AZ1633" s="287"/>
      <c r="BA1633" s="287"/>
      <c r="BB1633" s="287"/>
      <c r="BC1633" s="287"/>
      <c r="BD1633" s="287"/>
      <c r="BE1633" s="287"/>
      <c r="BF1633" s="287"/>
      <c r="BG1633" s="287"/>
      <c r="BH1633" s="287"/>
      <c r="BI1633" s="287"/>
      <c r="BJ1633" s="287"/>
      <c r="BK1633" s="287"/>
      <c r="BL1633" s="287"/>
      <c r="BM1633" s="287"/>
      <c r="BN1633" s="287"/>
      <c r="BO1633" s="287"/>
      <c r="BP1633" s="287"/>
      <c r="BQ1633" s="287"/>
      <c r="BR1633" s="287"/>
      <c r="BS1633" s="287"/>
      <c r="BT1633" s="287"/>
      <c r="BU1633" s="287"/>
      <c r="BV1633" s="287"/>
      <c r="BW1633" s="287"/>
      <c r="BX1633" s="287"/>
      <c r="BY1633" s="287"/>
      <c r="BZ1633" s="287"/>
      <c r="CA1633" s="287"/>
      <c r="CB1633" s="287"/>
      <c r="CC1633" s="287"/>
      <c r="CD1633" s="287"/>
      <c r="CE1633" s="287"/>
      <c r="CF1633" s="287"/>
      <c r="CG1633" s="287"/>
      <c r="CH1633" s="287"/>
      <c r="CI1633" s="287"/>
      <c r="CJ1633" s="287"/>
      <c r="CK1633" s="287"/>
      <c r="CL1633" s="287"/>
      <c r="CM1633" s="287"/>
      <c r="CN1633" s="287"/>
      <c r="CO1633" s="287"/>
      <c r="CP1633" s="287"/>
      <c r="CQ1633" s="287"/>
      <c r="CR1633" s="287"/>
      <c r="CS1633" s="287"/>
      <c r="CT1633" s="287"/>
      <c r="CU1633" s="287"/>
      <c r="CV1633" s="287"/>
      <c r="CW1633" s="287"/>
      <c r="CX1633" s="287"/>
      <c r="CY1633" s="287"/>
      <c r="CZ1633" s="287"/>
      <c r="DA1633" s="287"/>
      <c r="DB1633" s="287"/>
      <c r="DC1633" s="287"/>
      <c r="DD1633" s="287"/>
      <c r="DE1633" s="287"/>
      <c r="DF1633" s="287"/>
      <c r="DG1633" s="287"/>
      <c r="DH1633" s="287"/>
      <c r="DI1633" s="287"/>
      <c r="DJ1633" s="287"/>
      <c r="DK1633" s="287"/>
      <c r="DL1633" s="287"/>
      <c r="DM1633" s="287"/>
      <c r="DN1633" s="287"/>
      <c r="DO1633" s="287"/>
      <c r="DP1633" s="287"/>
      <c r="DQ1633" s="287"/>
      <c r="DR1633" s="287"/>
      <c r="DS1633" s="287"/>
      <c r="DT1633" s="287"/>
      <c r="DU1633" s="287"/>
      <c r="DV1633" s="287"/>
      <c r="DW1633" s="287"/>
      <c r="DX1633" s="287"/>
      <c r="DY1633" s="287"/>
      <c r="DZ1633" s="287"/>
      <c r="EA1633" s="287"/>
      <c r="EB1633" s="287"/>
      <c r="EC1633" s="287"/>
      <c r="ED1633" s="287"/>
      <c r="EE1633" s="287"/>
      <c r="EF1633" s="287"/>
      <c r="EG1633" s="287"/>
      <c r="EH1633" s="287"/>
      <c r="EI1633" s="287"/>
      <c r="EJ1633" s="287"/>
      <c r="EK1633" s="287"/>
      <c r="EL1633" s="287"/>
      <c r="EM1633" s="287"/>
      <c r="EN1633" s="287"/>
      <c r="EO1633" s="287"/>
      <c r="EP1633" s="287"/>
      <c r="EQ1633" s="287"/>
      <c r="ER1633" s="287"/>
      <c r="ES1633" s="287"/>
      <c r="ET1633" s="287"/>
      <c r="EU1633" s="287"/>
      <c r="EV1633" s="287"/>
      <c r="EW1633" s="287"/>
      <c r="EX1633" s="287"/>
      <c r="EY1633" s="287"/>
      <c r="EZ1633" s="287"/>
      <c r="FA1633" s="287"/>
      <c r="FB1633" s="287"/>
      <c r="FC1633" s="287"/>
      <c r="FD1633" s="287"/>
      <c r="FE1633" s="287"/>
      <c r="FF1633" s="287"/>
      <c r="FG1633" s="287"/>
      <c r="FH1633" s="287"/>
      <c r="FI1633" s="287"/>
    </row>
    <row r="1634" spans="1:165" s="265" customFormat="1" x14ac:dyDescent="0.2">
      <c r="A1634" s="236"/>
      <c r="B1634" s="239"/>
      <c r="C1634" s="239"/>
      <c r="AK1634" s="287"/>
      <c r="AL1634" s="287"/>
      <c r="AM1634" s="287"/>
      <c r="AN1634" s="287"/>
      <c r="AO1634" s="287"/>
      <c r="AP1634" s="287"/>
      <c r="AQ1634" s="287"/>
      <c r="AR1634" s="287"/>
      <c r="AS1634" s="287"/>
      <c r="AT1634" s="287"/>
      <c r="AU1634" s="287"/>
      <c r="AV1634" s="287"/>
      <c r="AW1634" s="287"/>
      <c r="AX1634" s="287"/>
      <c r="AY1634" s="287"/>
      <c r="AZ1634" s="287"/>
      <c r="BA1634" s="287"/>
      <c r="BB1634" s="287"/>
      <c r="BC1634" s="287"/>
      <c r="BD1634" s="287"/>
      <c r="BE1634" s="287"/>
      <c r="BF1634" s="287"/>
      <c r="BG1634" s="287"/>
      <c r="BH1634" s="287"/>
      <c r="BI1634" s="287"/>
      <c r="BJ1634" s="287"/>
      <c r="BK1634" s="287"/>
      <c r="BL1634" s="287"/>
      <c r="BM1634" s="287"/>
      <c r="BN1634" s="287"/>
      <c r="BO1634" s="287"/>
      <c r="BP1634" s="287"/>
      <c r="BQ1634" s="287"/>
      <c r="BR1634" s="287"/>
      <c r="BS1634" s="287"/>
      <c r="BT1634" s="287"/>
      <c r="BU1634" s="287"/>
      <c r="BV1634" s="287"/>
      <c r="BW1634" s="287"/>
      <c r="BX1634" s="287"/>
      <c r="BY1634" s="287"/>
      <c r="BZ1634" s="287"/>
      <c r="CA1634" s="287"/>
      <c r="CB1634" s="287"/>
      <c r="CC1634" s="287"/>
      <c r="CD1634" s="287"/>
      <c r="CE1634" s="287"/>
      <c r="CF1634" s="287"/>
      <c r="CG1634" s="287"/>
      <c r="CH1634" s="287"/>
      <c r="CI1634" s="287"/>
      <c r="CJ1634" s="287"/>
      <c r="CK1634" s="287"/>
      <c r="CL1634" s="287"/>
      <c r="CM1634" s="287"/>
      <c r="CN1634" s="287"/>
      <c r="CO1634" s="287"/>
      <c r="CP1634" s="287"/>
      <c r="CQ1634" s="287"/>
      <c r="CR1634" s="287"/>
      <c r="CS1634" s="287"/>
      <c r="CT1634" s="287"/>
      <c r="CU1634" s="287"/>
      <c r="CV1634" s="287"/>
      <c r="CW1634" s="287"/>
      <c r="CX1634" s="287"/>
      <c r="CY1634" s="287"/>
      <c r="CZ1634" s="287"/>
      <c r="DA1634" s="287"/>
      <c r="DB1634" s="287"/>
      <c r="DC1634" s="287"/>
      <c r="DD1634" s="287"/>
      <c r="DE1634" s="287"/>
      <c r="DF1634" s="287"/>
      <c r="DG1634" s="287"/>
      <c r="DH1634" s="287"/>
      <c r="DI1634" s="287"/>
      <c r="DJ1634" s="287"/>
      <c r="DK1634" s="287"/>
      <c r="DL1634" s="287"/>
      <c r="DM1634" s="287"/>
      <c r="DN1634" s="287"/>
      <c r="DO1634" s="287"/>
      <c r="DP1634" s="287"/>
      <c r="DQ1634" s="287"/>
      <c r="DR1634" s="287"/>
      <c r="DS1634" s="287"/>
      <c r="DT1634" s="287"/>
      <c r="DU1634" s="287"/>
      <c r="DV1634" s="287"/>
      <c r="DW1634" s="287"/>
      <c r="DX1634" s="287"/>
      <c r="DY1634" s="287"/>
      <c r="DZ1634" s="287"/>
      <c r="EA1634" s="287"/>
      <c r="EB1634" s="287"/>
      <c r="EC1634" s="287"/>
      <c r="ED1634" s="287"/>
      <c r="EE1634" s="287"/>
      <c r="EF1634" s="287"/>
      <c r="EG1634" s="287"/>
      <c r="EH1634" s="287"/>
      <c r="EI1634" s="287"/>
      <c r="EJ1634" s="287"/>
      <c r="EK1634" s="287"/>
      <c r="EL1634" s="287"/>
      <c r="EM1634" s="287"/>
      <c r="EN1634" s="287"/>
      <c r="EO1634" s="287"/>
      <c r="EP1634" s="287"/>
      <c r="EQ1634" s="287"/>
      <c r="ER1634" s="287"/>
      <c r="ES1634" s="287"/>
      <c r="ET1634" s="287"/>
      <c r="EU1634" s="287"/>
      <c r="EV1634" s="287"/>
      <c r="EW1634" s="287"/>
      <c r="EX1634" s="287"/>
      <c r="EY1634" s="287"/>
      <c r="EZ1634" s="287"/>
      <c r="FA1634" s="287"/>
      <c r="FB1634" s="287"/>
      <c r="FC1634" s="287"/>
      <c r="FD1634" s="287"/>
      <c r="FE1634" s="287"/>
      <c r="FF1634" s="287"/>
      <c r="FG1634" s="287"/>
      <c r="FH1634" s="287"/>
      <c r="FI1634" s="287"/>
    </row>
    <row r="1635" spans="1:165" s="265" customFormat="1" x14ac:dyDescent="0.2">
      <c r="A1635" s="236"/>
      <c r="B1635" s="239"/>
      <c r="C1635" s="239"/>
      <c r="AK1635" s="287"/>
      <c r="AL1635" s="287"/>
      <c r="AM1635" s="287"/>
      <c r="AN1635" s="287"/>
      <c r="AO1635" s="287"/>
      <c r="AP1635" s="287"/>
      <c r="AQ1635" s="287"/>
      <c r="AR1635" s="287"/>
      <c r="AS1635" s="287"/>
      <c r="AT1635" s="287"/>
      <c r="AU1635" s="287"/>
      <c r="AV1635" s="287"/>
      <c r="AW1635" s="287"/>
      <c r="AX1635" s="287"/>
      <c r="AY1635" s="287"/>
      <c r="AZ1635" s="287"/>
      <c r="BA1635" s="287"/>
      <c r="BB1635" s="287"/>
      <c r="BC1635" s="287"/>
      <c r="BD1635" s="287"/>
      <c r="BE1635" s="287"/>
      <c r="BF1635" s="287"/>
      <c r="BG1635" s="287"/>
      <c r="BH1635" s="287"/>
      <c r="BI1635" s="287"/>
      <c r="BJ1635" s="287"/>
      <c r="BK1635" s="287"/>
      <c r="BL1635" s="287"/>
      <c r="BM1635" s="287"/>
      <c r="BN1635" s="287"/>
      <c r="BO1635" s="287"/>
      <c r="BP1635" s="287"/>
      <c r="BQ1635" s="287"/>
      <c r="BR1635" s="287"/>
      <c r="BS1635" s="287"/>
      <c r="BT1635" s="287"/>
      <c r="BU1635" s="287"/>
      <c r="BV1635" s="287"/>
      <c r="BW1635" s="287"/>
      <c r="BX1635" s="287"/>
      <c r="BY1635" s="287"/>
      <c r="BZ1635" s="287"/>
      <c r="CA1635" s="287"/>
      <c r="CB1635" s="287"/>
      <c r="CC1635" s="287"/>
      <c r="CD1635" s="287"/>
      <c r="CE1635" s="287"/>
      <c r="CF1635" s="287"/>
      <c r="CG1635" s="287"/>
      <c r="CH1635" s="287"/>
      <c r="CI1635" s="287"/>
      <c r="CJ1635" s="287"/>
      <c r="CK1635" s="287"/>
      <c r="CL1635" s="287"/>
      <c r="CM1635" s="287"/>
      <c r="CN1635" s="287"/>
      <c r="CO1635" s="287"/>
      <c r="CP1635" s="287"/>
      <c r="CQ1635" s="287"/>
      <c r="CR1635" s="287"/>
      <c r="CS1635" s="287"/>
      <c r="CT1635" s="287"/>
      <c r="CU1635" s="287"/>
      <c r="CV1635" s="287"/>
      <c r="CW1635" s="287"/>
      <c r="CX1635" s="287"/>
      <c r="CY1635" s="287"/>
      <c r="CZ1635" s="287"/>
      <c r="DA1635" s="287"/>
      <c r="DB1635" s="287"/>
      <c r="DC1635" s="287"/>
      <c r="DD1635" s="287"/>
      <c r="DE1635" s="287"/>
      <c r="DF1635" s="287"/>
      <c r="DG1635" s="287"/>
      <c r="DH1635" s="287"/>
      <c r="DI1635" s="287"/>
      <c r="DJ1635" s="287"/>
      <c r="DK1635" s="287"/>
      <c r="DL1635" s="287"/>
      <c r="DM1635" s="287"/>
      <c r="DN1635" s="287"/>
      <c r="DO1635" s="287"/>
      <c r="DP1635" s="287"/>
      <c r="DQ1635" s="287"/>
      <c r="DR1635" s="287"/>
      <c r="DS1635" s="287"/>
      <c r="DT1635" s="287"/>
      <c r="DU1635" s="287"/>
      <c r="DV1635" s="287"/>
      <c r="DW1635" s="287"/>
      <c r="DX1635" s="287"/>
      <c r="DY1635" s="287"/>
      <c r="DZ1635" s="287"/>
      <c r="EA1635" s="287"/>
      <c r="EB1635" s="287"/>
      <c r="EC1635" s="287"/>
      <c r="ED1635" s="287"/>
      <c r="EE1635" s="287"/>
      <c r="EF1635" s="287"/>
      <c r="EG1635" s="287"/>
      <c r="EH1635" s="287"/>
      <c r="EI1635" s="287"/>
      <c r="EJ1635" s="287"/>
      <c r="EK1635" s="287"/>
      <c r="EL1635" s="287"/>
      <c r="EM1635" s="287"/>
      <c r="EN1635" s="287"/>
      <c r="EO1635" s="287"/>
      <c r="EP1635" s="287"/>
      <c r="EQ1635" s="287"/>
      <c r="ER1635" s="287"/>
      <c r="ES1635" s="287"/>
      <c r="ET1635" s="287"/>
      <c r="EU1635" s="287"/>
      <c r="EV1635" s="287"/>
      <c r="EW1635" s="287"/>
      <c r="EX1635" s="287"/>
      <c r="EY1635" s="287"/>
      <c r="EZ1635" s="287"/>
      <c r="FA1635" s="287"/>
      <c r="FB1635" s="287"/>
      <c r="FC1635" s="287"/>
      <c r="FD1635" s="287"/>
      <c r="FE1635" s="287"/>
      <c r="FF1635" s="287"/>
      <c r="FG1635" s="287"/>
      <c r="FH1635" s="287"/>
      <c r="FI1635" s="287"/>
    </row>
    <row r="1636" spans="1:165" s="265" customFormat="1" x14ac:dyDescent="0.2">
      <c r="A1636" s="236"/>
      <c r="B1636" s="239"/>
      <c r="C1636" s="239"/>
      <c r="AK1636" s="287"/>
      <c r="AL1636" s="287"/>
      <c r="AM1636" s="287"/>
      <c r="AN1636" s="287"/>
      <c r="AO1636" s="287"/>
      <c r="AP1636" s="287"/>
      <c r="AQ1636" s="287"/>
      <c r="AR1636" s="287"/>
      <c r="AS1636" s="287"/>
      <c r="AT1636" s="287"/>
      <c r="AU1636" s="287"/>
      <c r="AV1636" s="287"/>
      <c r="AW1636" s="287"/>
      <c r="AX1636" s="287"/>
      <c r="AY1636" s="287"/>
      <c r="AZ1636" s="287"/>
      <c r="BA1636" s="287"/>
      <c r="BB1636" s="287"/>
      <c r="BC1636" s="287"/>
      <c r="BD1636" s="287"/>
      <c r="BE1636" s="287"/>
      <c r="BF1636" s="287"/>
      <c r="BG1636" s="287"/>
      <c r="BH1636" s="287"/>
      <c r="BI1636" s="287"/>
      <c r="BJ1636" s="287"/>
      <c r="BK1636" s="287"/>
      <c r="BL1636" s="287"/>
      <c r="BM1636" s="287"/>
      <c r="BN1636" s="287"/>
      <c r="BO1636" s="287"/>
      <c r="BP1636" s="287"/>
      <c r="BQ1636" s="287"/>
      <c r="BR1636" s="287"/>
      <c r="BS1636" s="287"/>
      <c r="BT1636" s="287"/>
      <c r="BU1636" s="287"/>
      <c r="BV1636" s="287"/>
      <c r="BW1636" s="287"/>
      <c r="BX1636" s="287"/>
      <c r="BY1636" s="287"/>
      <c r="BZ1636" s="287"/>
      <c r="CA1636" s="287"/>
      <c r="CB1636" s="287"/>
      <c r="CC1636" s="287"/>
      <c r="CD1636" s="287"/>
      <c r="CE1636" s="287"/>
      <c r="CF1636" s="287"/>
      <c r="CG1636" s="287"/>
      <c r="CH1636" s="287"/>
      <c r="CI1636" s="287"/>
      <c r="CJ1636" s="287"/>
      <c r="CK1636" s="287"/>
      <c r="CL1636" s="287"/>
      <c r="CM1636" s="287"/>
      <c r="CN1636" s="287"/>
      <c r="CO1636" s="287"/>
      <c r="CP1636" s="287"/>
      <c r="CQ1636" s="287"/>
      <c r="CR1636" s="287"/>
      <c r="CS1636" s="287"/>
      <c r="CT1636" s="287"/>
      <c r="CU1636" s="287"/>
      <c r="CV1636" s="287"/>
      <c r="CW1636" s="287"/>
      <c r="CX1636" s="287"/>
      <c r="CY1636" s="287"/>
      <c r="CZ1636" s="287"/>
      <c r="DA1636" s="287"/>
      <c r="DB1636" s="287"/>
      <c r="DC1636" s="287"/>
      <c r="DD1636" s="287"/>
      <c r="DE1636" s="287"/>
      <c r="DF1636" s="287"/>
      <c r="DG1636" s="287"/>
      <c r="DH1636" s="287"/>
      <c r="DI1636" s="287"/>
      <c r="DJ1636" s="287"/>
      <c r="DK1636" s="287"/>
      <c r="DL1636" s="287"/>
      <c r="DM1636" s="287"/>
      <c r="DN1636" s="287"/>
      <c r="DO1636" s="287"/>
      <c r="DP1636" s="287"/>
      <c r="DQ1636" s="287"/>
      <c r="DR1636" s="287"/>
      <c r="DS1636" s="287"/>
      <c r="DT1636" s="287"/>
      <c r="DU1636" s="287"/>
      <c r="DV1636" s="287"/>
      <c r="DW1636" s="287"/>
      <c r="DX1636" s="287"/>
      <c r="DY1636" s="287"/>
      <c r="DZ1636" s="287"/>
      <c r="EA1636" s="287"/>
      <c r="EB1636" s="287"/>
      <c r="EC1636" s="287"/>
      <c r="ED1636" s="287"/>
      <c r="EE1636" s="287"/>
      <c r="EF1636" s="287"/>
      <c r="EG1636" s="287"/>
      <c r="EH1636" s="287"/>
      <c r="EI1636" s="287"/>
      <c r="EJ1636" s="287"/>
      <c r="EK1636" s="287"/>
      <c r="EL1636" s="287"/>
      <c r="EM1636" s="287"/>
      <c r="EN1636" s="287"/>
      <c r="EO1636" s="287"/>
      <c r="EP1636" s="287"/>
      <c r="EQ1636" s="287"/>
      <c r="ER1636" s="287"/>
      <c r="ES1636" s="287"/>
      <c r="ET1636" s="287"/>
      <c r="EU1636" s="287"/>
      <c r="EV1636" s="287"/>
      <c r="EW1636" s="287"/>
      <c r="EX1636" s="287"/>
      <c r="EY1636" s="287"/>
      <c r="EZ1636" s="287"/>
      <c r="FA1636" s="287"/>
      <c r="FB1636" s="287"/>
      <c r="FC1636" s="287"/>
      <c r="FD1636" s="287"/>
      <c r="FE1636" s="287"/>
      <c r="FF1636" s="287"/>
      <c r="FG1636" s="287"/>
      <c r="FH1636" s="287"/>
      <c r="FI1636" s="287"/>
    </row>
    <row r="1637" spans="1:165" s="265" customFormat="1" x14ac:dyDescent="0.2">
      <c r="A1637" s="236"/>
      <c r="B1637" s="239"/>
      <c r="C1637" s="239"/>
      <c r="AK1637" s="287"/>
      <c r="AL1637" s="287"/>
      <c r="AM1637" s="287"/>
      <c r="AN1637" s="287"/>
      <c r="AO1637" s="287"/>
      <c r="AP1637" s="287"/>
      <c r="AQ1637" s="287"/>
      <c r="AR1637" s="287"/>
      <c r="AS1637" s="287"/>
      <c r="AT1637" s="287"/>
      <c r="AU1637" s="287"/>
      <c r="AV1637" s="287"/>
      <c r="AW1637" s="287"/>
      <c r="AX1637" s="287"/>
      <c r="AY1637" s="287"/>
      <c r="AZ1637" s="287"/>
      <c r="BA1637" s="287"/>
      <c r="BB1637" s="287"/>
      <c r="BC1637" s="287"/>
      <c r="BD1637" s="287"/>
      <c r="BE1637" s="287"/>
      <c r="BF1637" s="287"/>
      <c r="BG1637" s="287"/>
      <c r="BH1637" s="287"/>
      <c r="BI1637" s="287"/>
      <c r="BJ1637" s="287"/>
      <c r="BK1637" s="287"/>
      <c r="BL1637" s="287"/>
      <c r="BM1637" s="287"/>
      <c r="BN1637" s="287"/>
      <c r="BO1637" s="287"/>
      <c r="BP1637" s="287"/>
      <c r="BQ1637" s="287"/>
      <c r="BR1637" s="287"/>
      <c r="BS1637" s="287"/>
      <c r="BT1637" s="287"/>
      <c r="BU1637" s="287"/>
      <c r="BV1637" s="287"/>
      <c r="BW1637" s="287"/>
      <c r="BX1637" s="287"/>
      <c r="BY1637" s="287"/>
      <c r="BZ1637" s="287"/>
      <c r="CA1637" s="287"/>
      <c r="CB1637" s="287"/>
      <c r="CC1637" s="287"/>
      <c r="CD1637" s="287"/>
      <c r="CE1637" s="287"/>
      <c r="CF1637" s="287"/>
      <c r="CG1637" s="287"/>
      <c r="CH1637" s="287"/>
      <c r="CI1637" s="287"/>
      <c r="CJ1637" s="287"/>
      <c r="CK1637" s="287"/>
      <c r="CL1637" s="287"/>
      <c r="CM1637" s="287"/>
      <c r="CN1637" s="287"/>
      <c r="CO1637" s="287"/>
      <c r="CP1637" s="287"/>
      <c r="CQ1637" s="287"/>
      <c r="CR1637" s="287"/>
      <c r="CS1637" s="287"/>
      <c r="CT1637" s="287"/>
      <c r="CU1637" s="287"/>
      <c r="CV1637" s="287"/>
      <c r="CW1637" s="287"/>
      <c r="CX1637" s="287"/>
      <c r="CY1637" s="287"/>
      <c r="CZ1637" s="287"/>
      <c r="DA1637" s="287"/>
      <c r="DB1637" s="287"/>
      <c r="DC1637" s="287"/>
      <c r="DD1637" s="287"/>
      <c r="DE1637" s="287"/>
      <c r="DF1637" s="287"/>
      <c r="DG1637" s="287"/>
      <c r="DH1637" s="287"/>
      <c r="DI1637" s="287"/>
      <c r="DJ1637" s="287"/>
      <c r="DK1637" s="287"/>
      <c r="DL1637" s="287"/>
      <c r="DM1637" s="287"/>
      <c r="DN1637" s="287"/>
      <c r="DO1637" s="287"/>
      <c r="DP1637" s="287"/>
      <c r="DQ1637" s="287"/>
      <c r="DR1637" s="287"/>
      <c r="DS1637" s="287"/>
      <c r="DT1637" s="287"/>
      <c r="DU1637" s="287"/>
      <c r="DV1637" s="287"/>
      <c r="DW1637" s="287"/>
      <c r="DX1637" s="287"/>
      <c r="DY1637" s="287"/>
      <c r="DZ1637" s="287"/>
      <c r="EA1637" s="287"/>
      <c r="EB1637" s="287"/>
      <c r="EC1637" s="287"/>
      <c r="ED1637" s="287"/>
      <c r="EE1637" s="287"/>
      <c r="EF1637" s="287"/>
      <c r="EG1637" s="287"/>
      <c r="EH1637" s="287"/>
      <c r="EI1637" s="287"/>
      <c r="EJ1637" s="287"/>
      <c r="EK1637" s="287"/>
      <c r="EL1637" s="287"/>
      <c r="EM1637" s="287"/>
      <c r="EN1637" s="287"/>
      <c r="EO1637" s="287"/>
      <c r="EP1637" s="287"/>
      <c r="EQ1637" s="287"/>
      <c r="ER1637" s="287"/>
      <c r="ES1637" s="287"/>
      <c r="ET1637" s="287"/>
      <c r="EU1637" s="287"/>
      <c r="EV1637" s="287"/>
      <c r="EW1637" s="287"/>
      <c r="EX1637" s="287"/>
      <c r="EY1637" s="287"/>
      <c r="EZ1637" s="287"/>
      <c r="FA1637" s="287"/>
      <c r="FB1637" s="287"/>
      <c r="FC1637" s="287"/>
      <c r="FD1637" s="287"/>
      <c r="FE1637" s="287"/>
      <c r="FF1637" s="287"/>
      <c r="FG1637" s="287"/>
      <c r="FH1637" s="287"/>
      <c r="FI1637" s="287"/>
    </row>
    <row r="1638" spans="1:165" s="265" customFormat="1" x14ac:dyDescent="0.2">
      <c r="A1638" s="236"/>
      <c r="B1638" s="239"/>
      <c r="C1638" s="239"/>
      <c r="AK1638" s="287"/>
      <c r="AL1638" s="287"/>
      <c r="AM1638" s="287"/>
      <c r="AN1638" s="287"/>
      <c r="AO1638" s="287"/>
      <c r="AP1638" s="287"/>
      <c r="AQ1638" s="287"/>
      <c r="AR1638" s="287"/>
      <c r="AS1638" s="287"/>
      <c r="AT1638" s="287"/>
      <c r="AU1638" s="287"/>
      <c r="AV1638" s="287"/>
      <c r="AW1638" s="287"/>
      <c r="AX1638" s="287"/>
      <c r="AY1638" s="287"/>
      <c r="AZ1638" s="287"/>
      <c r="BA1638" s="287"/>
      <c r="BB1638" s="287"/>
      <c r="BC1638" s="287"/>
      <c r="BD1638" s="287"/>
      <c r="BE1638" s="287"/>
      <c r="BF1638" s="287"/>
      <c r="BG1638" s="287"/>
      <c r="BH1638" s="287"/>
      <c r="BI1638" s="287"/>
      <c r="BJ1638" s="287"/>
      <c r="BK1638" s="287"/>
      <c r="BL1638" s="287"/>
      <c r="BM1638" s="287"/>
      <c r="BN1638" s="287"/>
      <c r="BO1638" s="287"/>
      <c r="BP1638" s="287"/>
      <c r="BQ1638" s="287"/>
      <c r="BR1638" s="287"/>
      <c r="BS1638" s="287"/>
      <c r="BT1638" s="287"/>
      <c r="BU1638" s="287"/>
      <c r="BV1638" s="287"/>
      <c r="BW1638" s="287"/>
      <c r="BX1638" s="287"/>
      <c r="BY1638" s="287"/>
      <c r="BZ1638" s="287"/>
      <c r="CA1638" s="287"/>
      <c r="CB1638" s="287"/>
      <c r="CC1638" s="287"/>
      <c r="CD1638" s="287"/>
      <c r="CE1638" s="287"/>
      <c r="CF1638" s="287"/>
      <c r="CG1638" s="287"/>
      <c r="CH1638" s="287"/>
      <c r="CI1638" s="287"/>
      <c r="CJ1638" s="287"/>
      <c r="CK1638" s="287"/>
      <c r="CL1638" s="287"/>
      <c r="CM1638" s="287"/>
      <c r="CN1638" s="287"/>
      <c r="CO1638" s="287"/>
      <c r="CP1638" s="287"/>
      <c r="CQ1638" s="287"/>
      <c r="CR1638" s="287"/>
      <c r="CS1638" s="287"/>
      <c r="CT1638" s="287"/>
      <c r="CU1638" s="287"/>
      <c r="CV1638" s="287"/>
      <c r="CW1638" s="287"/>
      <c r="CX1638" s="287"/>
      <c r="CY1638" s="287"/>
      <c r="CZ1638" s="287"/>
      <c r="DA1638" s="287"/>
      <c r="DB1638" s="287"/>
      <c r="DC1638" s="287"/>
      <c r="DD1638" s="287"/>
      <c r="DE1638" s="287"/>
      <c r="DF1638" s="287"/>
      <c r="DG1638" s="287"/>
      <c r="DH1638" s="287"/>
      <c r="DI1638" s="287"/>
      <c r="DJ1638" s="287"/>
      <c r="DK1638" s="287"/>
      <c r="DL1638" s="287"/>
      <c r="DM1638" s="287"/>
      <c r="DN1638" s="287"/>
      <c r="DO1638" s="287"/>
      <c r="DP1638" s="287"/>
      <c r="DQ1638" s="287"/>
      <c r="DR1638" s="287"/>
      <c r="DS1638" s="287"/>
      <c r="DT1638" s="287"/>
      <c r="DU1638" s="287"/>
      <c r="DV1638" s="287"/>
      <c r="DW1638" s="287"/>
      <c r="DX1638" s="287"/>
      <c r="DY1638" s="287"/>
      <c r="DZ1638" s="287"/>
      <c r="EA1638" s="287"/>
      <c r="EB1638" s="287"/>
      <c r="EC1638" s="287"/>
      <c r="ED1638" s="287"/>
      <c r="EE1638" s="287"/>
      <c r="EF1638" s="287"/>
      <c r="EG1638" s="287"/>
      <c r="EH1638" s="287"/>
      <c r="EI1638" s="287"/>
      <c r="EJ1638" s="287"/>
      <c r="EK1638" s="287"/>
      <c r="EL1638" s="287"/>
      <c r="EM1638" s="287"/>
      <c r="EN1638" s="287"/>
      <c r="EO1638" s="287"/>
      <c r="EP1638" s="287"/>
      <c r="EQ1638" s="287"/>
      <c r="ER1638" s="287"/>
      <c r="ES1638" s="287"/>
      <c r="ET1638" s="287"/>
      <c r="EU1638" s="287"/>
      <c r="EV1638" s="287"/>
      <c r="EW1638" s="287"/>
      <c r="EX1638" s="287"/>
      <c r="EY1638" s="287"/>
      <c r="EZ1638" s="287"/>
      <c r="FA1638" s="287"/>
      <c r="FB1638" s="287"/>
      <c r="FC1638" s="287"/>
      <c r="FD1638" s="287"/>
      <c r="FE1638" s="287"/>
      <c r="FF1638" s="287"/>
      <c r="FG1638" s="287"/>
      <c r="FH1638" s="287"/>
      <c r="FI1638" s="287"/>
    </row>
    <row r="1639" spans="1:165" s="265" customFormat="1" x14ac:dyDescent="0.2">
      <c r="A1639" s="236"/>
      <c r="B1639" s="239"/>
      <c r="C1639" s="239"/>
      <c r="AK1639" s="287"/>
      <c r="AL1639" s="287"/>
      <c r="AM1639" s="287"/>
      <c r="AN1639" s="287"/>
      <c r="AO1639" s="287"/>
      <c r="AP1639" s="287"/>
      <c r="AQ1639" s="287"/>
      <c r="AR1639" s="287"/>
      <c r="AS1639" s="287"/>
      <c r="AT1639" s="287"/>
      <c r="AU1639" s="287"/>
      <c r="AV1639" s="287"/>
      <c r="AW1639" s="287"/>
      <c r="AX1639" s="287"/>
      <c r="AY1639" s="287"/>
      <c r="AZ1639" s="287"/>
      <c r="BA1639" s="287"/>
      <c r="BB1639" s="287"/>
      <c r="BC1639" s="287"/>
      <c r="BD1639" s="287"/>
      <c r="BE1639" s="287"/>
      <c r="BF1639" s="287"/>
      <c r="BG1639" s="287"/>
      <c r="BH1639" s="287"/>
      <c r="BI1639" s="287"/>
      <c r="BJ1639" s="287"/>
      <c r="BK1639" s="287"/>
      <c r="BL1639" s="287"/>
      <c r="BM1639" s="287"/>
      <c r="BN1639" s="287"/>
      <c r="BO1639" s="287"/>
      <c r="BP1639" s="287"/>
      <c r="BQ1639" s="287"/>
      <c r="BR1639" s="287"/>
      <c r="BS1639" s="287"/>
      <c r="BT1639" s="287"/>
      <c r="BU1639" s="287"/>
      <c r="BV1639" s="287"/>
      <c r="BW1639" s="287"/>
      <c r="BX1639" s="287"/>
      <c r="BY1639" s="287"/>
      <c r="BZ1639" s="287"/>
      <c r="CA1639" s="287"/>
      <c r="CB1639" s="287"/>
      <c r="CC1639" s="287"/>
      <c r="CD1639" s="287"/>
      <c r="CE1639" s="287"/>
      <c r="CF1639" s="287"/>
      <c r="CG1639" s="287"/>
      <c r="CH1639" s="287"/>
      <c r="CI1639" s="287"/>
      <c r="CJ1639" s="287"/>
      <c r="CK1639" s="287"/>
      <c r="CL1639" s="287"/>
      <c r="CM1639" s="287"/>
      <c r="CN1639" s="287"/>
      <c r="CO1639" s="287"/>
      <c r="CP1639" s="287"/>
      <c r="CQ1639" s="287"/>
      <c r="CR1639" s="287"/>
      <c r="CS1639" s="287"/>
      <c r="CT1639" s="287"/>
      <c r="CU1639" s="287"/>
      <c r="CV1639" s="287"/>
      <c r="CW1639" s="287"/>
      <c r="CX1639" s="287"/>
      <c r="CY1639" s="287"/>
      <c r="CZ1639" s="287"/>
      <c r="DA1639" s="287"/>
      <c r="DB1639" s="287"/>
      <c r="DC1639" s="287"/>
      <c r="DD1639" s="287"/>
      <c r="DE1639" s="287"/>
      <c r="DF1639" s="287"/>
      <c r="DG1639" s="287"/>
      <c r="DH1639" s="287"/>
      <c r="DI1639" s="287"/>
      <c r="DJ1639" s="287"/>
      <c r="DK1639" s="287"/>
      <c r="DL1639" s="287"/>
      <c r="DM1639" s="287"/>
      <c r="DN1639" s="287"/>
      <c r="DO1639" s="287"/>
      <c r="DP1639" s="287"/>
      <c r="DQ1639" s="287"/>
      <c r="DR1639" s="287"/>
      <c r="DS1639" s="287"/>
      <c r="DT1639" s="287"/>
      <c r="DU1639" s="287"/>
      <c r="DV1639" s="287"/>
      <c r="DW1639" s="287"/>
      <c r="DX1639" s="287"/>
      <c r="DY1639" s="287"/>
      <c r="DZ1639" s="287"/>
      <c r="EA1639" s="287"/>
      <c r="EB1639" s="287"/>
      <c r="EC1639" s="287"/>
      <c r="ED1639" s="287"/>
      <c r="EE1639" s="287"/>
      <c r="EF1639" s="287"/>
      <c r="EG1639" s="287"/>
      <c r="EH1639" s="287"/>
      <c r="EI1639" s="287"/>
      <c r="EJ1639" s="287"/>
      <c r="EK1639" s="287"/>
      <c r="EL1639" s="287"/>
      <c r="EM1639" s="287"/>
      <c r="EN1639" s="287"/>
      <c r="EO1639" s="287"/>
      <c r="EP1639" s="287"/>
      <c r="EQ1639" s="287"/>
      <c r="ER1639" s="287"/>
      <c r="ES1639" s="287"/>
      <c r="ET1639" s="287"/>
      <c r="EU1639" s="287"/>
      <c r="EV1639" s="287"/>
      <c r="EW1639" s="287"/>
      <c r="EX1639" s="287"/>
      <c r="EY1639" s="287"/>
      <c r="EZ1639" s="287"/>
      <c r="FA1639" s="287"/>
      <c r="FB1639" s="287"/>
      <c r="FC1639" s="287"/>
      <c r="FD1639" s="287"/>
      <c r="FE1639" s="287"/>
      <c r="FF1639" s="287"/>
      <c r="FG1639" s="287"/>
      <c r="FH1639" s="287"/>
      <c r="FI1639" s="287"/>
    </row>
    <row r="1640" spans="1:165" s="265" customFormat="1" x14ac:dyDescent="0.2">
      <c r="A1640" s="236"/>
      <c r="B1640" s="239"/>
      <c r="C1640" s="239"/>
      <c r="AK1640" s="287"/>
      <c r="AL1640" s="287"/>
      <c r="AM1640" s="287"/>
      <c r="AN1640" s="287"/>
      <c r="AO1640" s="287"/>
      <c r="AP1640" s="287"/>
      <c r="AQ1640" s="287"/>
      <c r="AR1640" s="287"/>
      <c r="AS1640" s="287"/>
      <c r="AT1640" s="287"/>
      <c r="AU1640" s="287"/>
      <c r="AV1640" s="287"/>
      <c r="AW1640" s="287"/>
      <c r="AX1640" s="287"/>
      <c r="AY1640" s="287"/>
      <c r="AZ1640" s="287"/>
      <c r="BA1640" s="287"/>
      <c r="BB1640" s="287"/>
      <c r="BC1640" s="287"/>
      <c r="BD1640" s="287"/>
      <c r="BE1640" s="287"/>
      <c r="BF1640" s="287"/>
      <c r="BG1640" s="287"/>
      <c r="BH1640" s="287"/>
      <c r="BI1640" s="287"/>
      <c r="BJ1640" s="287"/>
      <c r="BK1640" s="287"/>
      <c r="BL1640" s="287"/>
      <c r="BM1640" s="287"/>
      <c r="BN1640" s="287"/>
      <c r="BO1640" s="287"/>
      <c r="BP1640" s="287"/>
      <c r="BQ1640" s="287"/>
      <c r="BR1640" s="287"/>
      <c r="BS1640" s="287"/>
      <c r="BT1640" s="287"/>
      <c r="BU1640" s="287"/>
      <c r="BV1640" s="287"/>
      <c r="BW1640" s="287"/>
      <c r="BX1640" s="287"/>
      <c r="BY1640" s="287"/>
      <c r="BZ1640" s="287"/>
      <c r="CA1640" s="287"/>
      <c r="CB1640" s="287"/>
      <c r="CC1640" s="287"/>
      <c r="CD1640" s="287"/>
      <c r="CE1640" s="287"/>
      <c r="CF1640" s="287"/>
      <c r="CG1640" s="287"/>
      <c r="CH1640" s="287"/>
      <c r="CI1640" s="287"/>
      <c r="CJ1640" s="287"/>
      <c r="CK1640" s="287"/>
      <c r="CL1640" s="287"/>
      <c r="CM1640" s="287"/>
      <c r="CN1640" s="287"/>
      <c r="CO1640" s="287"/>
      <c r="CP1640" s="287"/>
      <c r="CQ1640" s="287"/>
      <c r="CR1640" s="287"/>
      <c r="CS1640" s="287"/>
      <c r="CT1640" s="287"/>
      <c r="CU1640" s="287"/>
      <c r="CV1640" s="287"/>
      <c r="CW1640" s="287"/>
      <c r="CX1640" s="287"/>
      <c r="CY1640" s="287"/>
      <c r="CZ1640" s="287"/>
      <c r="DA1640" s="287"/>
      <c r="DB1640" s="287"/>
      <c r="DC1640" s="287"/>
      <c r="DD1640" s="287"/>
      <c r="DE1640" s="287"/>
      <c r="DF1640" s="287"/>
      <c r="DG1640" s="287"/>
      <c r="DH1640" s="287"/>
      <c r="DI1640" s="287"/>
      <c r="DJ1640" s="287"/>
      <c r="DK1640" s="287"/>
      <c r="DL1640" s="287"/>
      <c r="DM1640" s="287"/>
      <c r="DN1640" s="287"/>
      <c r="DO1640" s="287"/>
      <c r="DP1640" s="287"/>
      <c r="DQ1640" s="287"/>
      <c r="DR1640" s="287"/>
      <c r="DS1640" s="287"/>
      <c r="DT1640" s="287"/>
      <c r="DU1640" s="287"/>
      <c r="DV1640" s="287"/>
      <c r="DW1640" s="287"/>
      <c r="DX1640" s="287"/>
      <c r="DY1640" s="287"/>
      <c r="DZ1640" s="287"/>
      <c r="EA1640" s="287"/>
      <c r="EB1640" s="287"/>
      <c r="EC1640" s="287"/>
      <c r="ED1640" s="287"/>
      <c r="EE1640" s="287"/>
      <c r="EF1640" s="287"/>
      <c r="EG1640" s="287"/>
      <c r="EH1640" s="287"/>
      <c r="EI1640" s="287"/>
      <c r="EJ1640" s="287"/>
      <c r="EK1640" s="287"/>
      <c r="EL1640" s="287"/>
      <c r="EM1640" s="287"/>
      <c r="EN1640" s="287"/>
      <c r="EO1640" s="287"/>
      <c r="EP1640" s="287"/>
      <c r="EQ1640" s="287"/>
      <c r="ER1640" s="287"/>
      <c r="ES1640" s="287"/>
      <c r="ET1640" s="287"/>
      <c r="EU1640" s="287"/>
      <c r="EV1640" s="287"/>
      <c r="EW1640" s="287"/>
      <c r="EX1640" s="287"/>
      <c r="EY1640" s="287"/>
      <c r="EZ1640" s="287"/>
      <c r="FA1640" s="287"/>
      <c r="FB1640" s="287"/>
      <c r="FC1640" s="287"/>
      <c r="FD1640" s="287"/>
      <c r="FE1640" s="287"/>
      <c r="FF1640" s="287"/>
      <c r="FG1640" s="287"/>
      <c r="FH1640" s="287"/>
      <c r="FI1640" s="287"/>
    </row>
    <row r="1641" spans="1:165" s="265" customFormat="1" x14ac:dyDescent="0.2">
      <c r="A1641" s="236"/>
      <c r="B1641" s="239"/>
      <c r="C1641" s="239"/>
      <c r="AK1641" s="287"/>
      <c r="AL1641" s="287"/>
      <c r="AM1641" s="287"/>
      <c r="AN1641" s="287"/>
      <c r="AO1641" s="287"/>
      <c r="AP1641" s="287"/>
      <c r="AQ1641" s="287"/>
      <c r="AR1641" s="287"/>
      <c r="AS1641" s="287"/>
      <c r="AT1641" s="287"/>
      <c r="AU1641" s="287"/>
      <c r="AV1641" s="287"/>
      <c r="AW1641" s="287"/>
      <c r="AX1641" s="287"/>
      <c r="AY1641" s="287"/>
      <c r="AZ1641" s="287"/>
      <c r="BA1641" s="287"/>
      <c r="BB1641" s="287"/>
      <c r="BC1641" s="287"/>
      <c r="BD1641" s="287"/>
      <c r="BE1641" s="287"/>
      <c r="BF1641" s="287"/>
      <c r="BG1641" s="287"/>
      <c r="BH1641" s="287"/>
      <c r="BI1641" s="287"/>
      <c r="BJ1641" s="287"/>
      <c r="BK1641" s="287"/>
      <c r="BL1641" s="287"/>
      <c r="BM1641" s="287"/>
      <c r="BN1641" s="287"/>
      <c r="BO1641" s="287"/>
      <c r="BP1641" s="287"/>
      <c r="BQ1641" s="287"/>
      <c r="BR1641" s="287"/>
      <c r="BS1641" s="287"/>
      <c r="BT1641" s="287"/>
      <c r="BU1641" s="287"/>
      <c r="BV1641" s="287"/>
      <c r="BW1641" s="287"/>
      <c r="BX1641" s="287"/>
      <c r="BY1641" s="287"/>
      <c r="BZ1641" s="287"/>
      <c r="CA1641" s="287"/>
      <c r="CB1641" s="287"/>
      <c r="CC1641" s="287"/>
      <c r="CD1641" s="287"/>
      <c r="CE1641" s="287"/>
      <c r="CF1641" s="287"/>
      <c r="CG1641" s="287"/>
      <c r="CH1641" s="287"/>
      <c r="CI1641" s="287"/>
      <c r="CJ1641" s="287"/>
      <c r="CK1641" s="287"/>
      <c r="CL1641" s="287"/>
      <c r="CM1641" s="287"/>
      <c r="CN1641" s="287"/>
      <c r="CO1641" s="287"/>
      <c r="CP1641" s="287"/>
      <c r="CQ1641" s="287"/>
      <c r="CR1641" s="287"/>
      <c r="CS1641" s="287"/>
      <c r="CT1641" s="287"/>
      <c r="CU1641" s="287"/>
      <c r="CV1641" s="287"/>
      <c r="CW1641" s="287"/>
      <c r="CX1641" s="287"/>
      <c r="CY1641" s="287"/>
      <c r="CZ1641" s="287"/>
      <c r="DA1641" s="287"/>
      <c r="DB1641" s="287"/>
      <c r="DC1641" s="287"/>
      <c r="DD1641" s="287"/>
      <c r="DE1641" s="287"/>
      <c r="DF1641" s="287"/>
      <c r="DG1641" s="287"/>
      <c r="DH1641" s="287"/>
      <c r="DI1641" s="287"/>
      <c r="DJ1641" s="287"/>
      <c r="DK1641" s="287"/>
      <c r="DL1641" s="287"/>
      <c r="DM1641" s="287"/>
      <c r="DN1641" s="287"/>
      <c r="DO1641" s="287"/>
      <c r="DP1641" s="287"/>
      <c r="DQ1641" s="287"/>
      <c r="DR1641" s="287"/>
      <c r="DS1641" s="287"/>
      <c r="DT1641" s="287"/>
      <c r="DU1641" s="287"/>
      <c r="DV1641" s="287"/>
      <c r="DW1641" s="287"/>
      <c r="DX1641" s="287"/>
      <c r="DY1641" s="287"/>
      <c r="DZ1641" s="287"/>
      <c r="EA1641" s="287"/>
      <c r="EB1641" s="287"/>
      <c r="EC1641" s="287"/>
      <c r="ED1641" s="287"/>
      <c r="EE1641" s="287"/>
      <c r="EF1641" s="287"/>
      <c r="EG1641" s="287"/>
      <c r="EH1641" s="287"/>
      <c r="EI1641" s="287"/>
      <c r="EJ1641" s="287"/>
      <c r="EK1641" s="287"/>
      <c r="EL1641" s="287"/>
      <c r="EM1641" s="287"/>
      <c r="EN1641" s="287"/>
      <c r="EO1641" s="287"/>
      <c r="EP1641" s="287"/>
      <c r="EQ1641" s="287"/>
      <c r="ER1641" s="287"/>
      <c r="ES1641" s="287"/>
      <c r="ET1641" s="287"/>
      <c r="EU1641" s="287"/>
      <c r="EV1641" s="287"/>
      <c r="EW1641" s="287"/>
      <c r="EX1641" s="287"/>
      <c r="EY1641" s="287"/>
      <c r="EZ1641" s="287"/>
      <c r="FA1641" s="287"/>
      <c r="FB1641" s="287"/>
      <c r="FC1641" s="287"/>
      <c r="FD1641" s="287"/>
      <c r="FE1641" s="287"/>
      <c r="FF1641" s="287"/>
      <c r="FG1641" s="287"/>
      <c r="FH1641" s="287"/>
      <c r="FI1641" s="287"/>
    </row>
    <row r="1642" spans="1:165" s="265" customFormat="1" x14ac:dyDescent="0.2">
      <c r="A1642" s="236"/>
      <c r="B1642" s="239"/>
      <c r="C1642" s="239"/>
      <c r="AK1642" s="287"/>
      <c r="AL1642" s="287"/>
      <c r="AM1642" s="287"/>
      <c r="AN1642" s="287"/>
      <c r="AO1642" s="287"/>
      <c r="AP1642" s="287"/>
      <c r="AQ1642" s="287"/>
      <c r="AR1642" s="287"/>
      <c r="AS1642" s="287"/>
      <c r="AT1642" s="287"/>
      <c r="AU1642" s="287"/>
      <c r="AV1642" s="287"/>
      <c r="AW1642" s="287"/>
      <c r="AX1642" s="287"/>
      <c r="AY1642" s="287"/>
      <c r="AZ1642" s="287"/>
      <c r="BA1642" s="287"/>
      <c r="BB1642" s="287"/>
      <c r="BC1642" s="287"/>
      <c r="BD1642" s="287"/>
      <c r="BE1642" s="287"/>
      <c r="BF1642" s="287"/>
      <c r="BG1642" s="287"/>
      <c r="BH1642" s="287"/>
      <c r="BI1642" s="287"/>
      <c r="BJ1642" s="287"/>
      <c r="BK1642" s="287"/>
      <c r="BL1642" s="287"/>
      <c r="BM1642" s="287"/>
      <c r="BN1642" s="287"/>
      <c r="BO1642" s="287"/>
      <c r="BP1642" s="287"/>
      <c r="BQ1642" s="287"/>
      <c r="BR1642" s="287"/>
      <c r="BS1642" s="287"/>
      <c r="BT1642" s="287"/>
      <c r="BU1642" s="287"/>
      <c r="BV1642" s="287"/>
      <c r="BW1642" s="287"/>
      <c r="BX1642" s="287"/>
      <c r="BY1642" s="287"/>
      <c r="BZ1642" s="287"/>
      <c r="CA1642" s="287"/>
      <c r="CB1642" s="287"/>
      <c r="CC1642" s="287"/>
      <c r="CD1642" s="287"/>
      <c r="CE1642" s="287"/>
      <c r="CF1642" s="287"/>
      <c r="CG1642" s="287"/>
      <c r="CH1642" s="287"/>
      <c r="CI1642" s="287"/>
      <c r="CJ1642" s="287"/>
      <c r="CK1642" s="287"/>
      <c r="CL1642" s="287"/>
      <c r="CM1642" s="287"/>
      <c r="CN1642" s="287"/>
      <c r="CO1642" s="287"/>
      <c r="CP1642" s="287"/>
      <c r="CQ1642" s="287"/>
      <c r="CR1642" s="287"/>
      <c r="CS1642" s="287"/>
      <c r="CT1642" s="287"/>
      <c r="CU1642" s="287"/>
      <c r="CV1642" s="287"/>
      <c r="CW1642" s="287"/>
      <c r="CX1642" s="287"/>
      <c r="CY1642" s="287"/>
      <c r="CZ1642" s="287"/>
      <c r="DA1642" s="287"/>
      <c r="DB1642" s="287"/>
      <c r="DC1642" s="287"/>
      <c r="DD1642" s="287"/>
      <c r="DE1642" s="287"/>
      <c r="DF1642" s="287"/>
      <c r="DG1642" s="287"/>
      <c r="DH1642" s="287"/>
      <c r="DI1642" s="287"/>
      <c r="DJ1642" s="287"/>
      <c r="DK1642" s="287"/>
      <c r="DL1642" s="287"/>
      <c r="DM1642" s="287"/>
      <c r="DN1642" s="287"/>
      <c r="DO1642" s="287"/>
      <c r="DP1642" s="287"/>
      <c r="DQ1642" s="287"/>
      <c r="DR1642" s="287"/>
      <c r="DS1642" s="287"/>
      <c r="DT1642" s="287"/>
      <c r="DU1642" s="287"/>
      <c r="DV1642" s="287"/>
      <c r="DW1642" s="287"/>
      <c r="DX1642" s="287"/>
      <c r="DY1642" s="287"/>
      <c r="DZ1642" s="287"/>
      <c r="EA1642" s="287"/>
      <c r="EB1642" s="287"/>
      <c r="EC1642" s="287"/>
      <c r="ED1642" s="287"/>
      <c r="EE1642" s="287"/>
      <c r="EF1642" s="287"/>
      <c r="EG1642" s="287"/>
      <c r="EH1642" s="287"/>
      <c r="EI1642" s="287"/>
      <c r="EJ1642" s="287"/>
      <c r="EK1642" s="287"/>
      <c r="EL1642" s="287"/>
      <c r="EM1642" s="287"/>
      <c r="EN1642" s="287"/>
      <c r="EO1642" s="287"/>
      <c r="EP1642" s="287"/>
      <c r="EQ1642" s="287"/>
      <c r="ER1642" s="287"/>
      <c r="ES1642" s="287"/>
      <c r="ET1642" s="287"/>
      <c r="EU1642" s="287"/>
      <c r="EV1642" s="287"/>
      <c r="EW1642" s="287"/>
      <c r="EX1642" s="287"/>
      <c r="EY1642" s="287"/>
      <c r="EZ1642" s="287"/>
      <c r="FA1642" s="287"/>
      <c r="FB1642" s="287"/>
      <c r="FC1642" s="287"/>
      <c r="FD1642" s="287"/>
      <c r="FE1642" s="287"/>
      <c r="FF1642" s="287"/>
      <c r="FG1642" s="287"/>
      <c r="FH1642" s="287"/>
      <c r="FI1642" s="287"/>
    </row>
    <row r="1643" spans="1:165" s="265" customFormat="1" x14ac:dyDescent="0.2">
      <c r="A1643" s="236"/>
      <c r="B1643" s="239"/>
      <c r="C1643" s="239"/>
      <c r="AK1643" s="287"/>
      <c r="AL1643" s="287"/>
      <c r="AM1643" s="287"/>
      <c r="AN1643" s="287"/>
      <c r="AO1643" s="287"/>
      <c r="AP1643" s="287"/>
      <c r="AQ1643" s="287"/>
      <c r="AR1643" s="287"/>
      <c r="AS1643" s="287"/>
      <c r="AT1643" s="287"/>
      <c r="AU1643" s="287"/>
      <c r="AV1643" s="287"/>
      <c r="AW1643" s="287"/>
      <c r="AX1643" s="287"/>
      <c r="AY1643" s="287"/>
      <c r="AZ1643" s="287"/>
      <c r="BA1643" s="287"/>
      <c r="BB1643" s="287"/>
      <c r="BC1643" s="287"/>
      <c r="BD1643" s="287"/>
      <c r="BE1643" s="287"/>
      <c r="BF1643" s="287"/>
      <c r="BG1643" s="287"/>
      <c r="BH1643" s="287"/>
      <c r="BI1643" s="287"/>
      <c r="BJ1643" s="287"/>
      <c r="BK1643" s="287"/>
      <c r="BL1643" s="287"/>
      <c r="BM1643" s="287"/>
      <c r="BN1643" s="287"/>
      <c r="BO1643" s="287"/>
      <c r="BP1643" s="287"/>
      <c r="BQ1643" s="287"/>
      <c r="BR1643" s="287"/>
      <c r="BS1643" s="287"/>
      <c r="BT1643" s="287"/>
      <c r="BU1643" s="287"/>
      <c r="BV1643" s="287"/>
      <c r="BW1643" s="287"/>
      <c r="BX1643" s="287"/>
      <c r="BY1643" s="287"/>
      <c r="BZ1643" s="287"/>
      <c r="CA1643" s="287"/>
      <c r="CB1643" s="287"/>
      <c r="CC1643" s="287"/>
      <c r="CD1643" s="287"/>
      <c r="CE1643" s="287"/>
      <c r="CF1643" s="287"/>
      <c r="CG1643" s="287"/>
      <c r="CH1643" s="287"/>
      <c r="CI1643" s="287"/>
      <c r="CJ1643" s="287"/>
      <c r="CK1643" s="287"/>
      <c r="CL1643" s="287"/>
      <c r="CM1643" s="287"/>
      <c r="CN1643" s="287"/>
      <c r="CO1643" s="287"/>
      <c r="CP1643" s="287"/>
      <c r="CQ1643" s="287"/>
      <c r="CR1643" s="287"/>
      <c r="CS1643" s="287"/>
      <c r="CT1643" s="287"/>
      <c r="CU1643" s="287"/>
      <c r="CV1643" s="287"/>
      <c r="CW1643" s="287"/>
      <c r="CX1643" s="287"/>
      <c r="CY1643" s="287"/>
      <c r="CZ1643" s="287"/>
      <c r="DA1643" s="287"/>
      <c r="DB1643" s="287"/>
      <c r="DC1643" s="287"/>
      <c r="DD1643" s="287"/>
      <c r="DE1643" s="287"/>
      <c r="DF1643" s="287"/>
      <c r="DG1643" s="287"/>
      <c r="DH1643" s="287"/>
      <c r="DI1643" s="287"/>
      <c r="DJ1643" s="287"/>
      <c r="DK1643" s="287"/>
      <c r="DL1643" s="287"/>
      <c r="DM1643" s="287"/>
      <c r="DN1643" s="287"/>
      <c r="DO1643" s="287"/>
      <c r="DP1643" s="287"/>
      <c r="DQ1643" s="287"/>
      <c r="DR1643" s="287"/>
      <c r="DS1643" s="287"/>
      <c r="DT1643" s="287"/>
      <c r="DU1643" s="287"/>
      <c r="DV1643" s="287"/>
      <c r="DW1643" s="287"/>
      <c r="DX1643" s="287"/>
      <c r="DY1643" s="287"/>
      <c r="DZ1643" s="287"/>
      <c r="EA1643" s="287"/>
      <c r="EB1643" s="287"/>
      <c r="EC1643" s="287"/>
      <c r="ED1643" s="287"/>
      <c r="EE1643" s="287"/>
      <c r="EF1643" s="287"/>
      <c r="EG1643" s="287"/>
      <c r="EH1643" s="287"/>
      <c r="EI1643" s="287"/>
      <c r="EJ1643" s="287"/>
      <c r="EK1643" s="287"/>
      <c r="EL1643" s="287"/>
      <c r="EM1643" s="287"/>
      <c r="EN1643" s="287"/>
      <c r="EO1643" s="287"/>
      <c r="EP1643" s="287"/>
      <c r="EQ1643" s="287"/>
      <c r="ER1643" s="287"/>
      <c r="ES1643" s="287"/>
      <c r="ET1643" s="287"/>
      <c r="EU1643" s="287"/>
      <c r="EV1643" s="287"/>
      <c r="EW1643" s="287"/>
      <c r="EX1643" s="287"/>
      <c r="EY1643" s="287"/>
      <c r="EZ1643" s="287"/>
      <c r="FA1643" s="287"/>
      <c r="FB1643" s="287"/>
      <c r="FC1643" s="287"/>
      <c r="FD1643" s="287"/>
      <c r="FE1643" s="287"/>
      <c r="FF1643" s="287"/>
      <c r="FG1643" s="287"/>
      <c r="FH1643" s="287"/>
      <c r="FI1643" s="287"/>
    </row>
    <row r="1644" spans="1:165" s="265" customFormat="1" x14ac:dyDescent="0.2">
      <c r="A1644" s="236"/>
      <c r="B1644" s="239"/>
      <c r="C1644" s="239"/>
      <c r="AK1644" s="287"/>
      <c r="AL1644" s="287"/>
      <c r="AM1644" s="287"/>
      <c r="AN1644" s="287"/>
      <c r="AO1644" s="287"/>
      <c r="AP1644" s="287"/>
      <c r="AQ1644" s="287"/>
      <c r="AR1644" s="287"/>
      <c r="AS1644" s="287"/>
      <c r="AT1644" s="287"/>
      <c r="AU1644" s="287"/>
      <c r="AV1644" s="287"/>
      <c r="AW1644" s="287"/>
      <c r="AX1644" s="287"/>
      <c r="AY1644" s="287"/>
      <c r="AZ1644" s="287"/>
      <c r="BA1644" s="287"/>
      <c r="BB1644" s="287"/>
      <c r="BC1644" s="287"/>
      <c r="BD1644" s="287"/>
      <c r="BE1644" s="287"/>
      <c r="BF1644" s="287"/>
      <c r="BG1644" s="287"/>
      <c r="BH1644" s="287"/>
      <c r="BI1644" s="287"/>
      <c r="BJ1644" s="287"/>
      <c r="BK1644" s="287"/>
      <c r="BL1644" s="287"/>
      <c r="BM1644" s="287"/>
      <c r="BN1644" s="287"/>
      <c r="BO1644" s="287"/>
      <c r="BP1644" s="287"/>
      <c r="BQ1644" s="287"/>
      <c r="BR1644" s="287"/>
      <c r="BS1644" s="287"/>
      <c r="BT1644" s="287"/>
      <c r="BU1644" s="287"/>
      <c r="BV1644" s="287"/>
      <c r="BW1644" s="287"/>
      <c r="BX1644" s="287"/>
      <c r="BY1644" s="287"/>
      <c r="BZ1644" s="287"/>
      <c r="CA1644" s="287"/>
      <c r="CB1644" s="287"/>
      <c r="CC1644" s="287"/>
      <c r="CD1644" s="287"/>
      <c r="CE1644" s="287"/>
      <c r="CF1644" s="287"/>
      <c r="CG1644" s="287"/>
      <c r="CH1644" s="287"/>
      <c r="CI1644" s="287"/>
      <c r="CJ1644" s="287"/>
      <c r="CK1644" s="287"/>
      <c r="CL1644" s="287"/>
      <c r="CM1644" s="287"/>
      <c r="CN1644" s="287"/>
      <c r="CO1644" s="287"/>
      <c r="CP1644" s="287"/>
      <c r="CQ1644" s="287"/>
      <c r="CR1644" s="287"/>
      <c r="CS1644" s="287"/>
      <c r="CT1644" s="287"/>
      <c r="CU1644" s="287"/>
      <c r="CV1644" s="287"/>
      <c r="CW1644" s="287"/>
      <c r="CX1644" s="287"/>
      <c r="CY1644" s="287"/>
      <c r="CZ1644" s="287"/>
      <c r="DA1644" s="287"/>
      <c r="DB1644" s="287"/>
      <c r="DC1644" s="287"/>
      <c r="DD1644" s="287"/>
      <c r="DE1644" s="287"/>
      <c r="DF1644" s="287"/>
      <c r="DG1644" s="287"/>
      <c r="DH1644" s="287"/>
      <c r="DI1644" s="287"/>
      <c r="DJ1644" s="287"/>
      <c r="DK1644" s="287"/>
      <c r="DL1644" s="287"/>
      <c r="DM1644" s="287"/>
      <c r="DN1644" s="287"/>
      <c r="DO1644" s="287"/>
      <c r="DP1644" s="287"/>
      <c r="DQ1644" s="287"/>
      <c r="DR1644" s="287"/>
      <c r="DS1644" s="287"/>
      <c r="DT1644" s="287"/>
      <c r="DU1644" s="287"/>
      <c r="DV1644" s="287"/>
      <c r="DW1644" s="287"/>
      <c r="DX1644" s="287"/>
      <c r="DY1644" s="287"/>
      <c r="DZ1644" s="287"/>
      <c r="EA1644" s="287"/>
      <c r="EB1644" s="287"/>
      <c r="EC1644" s="287"/>
      <c r="ED1644" s="287"/>
      <c r="EE1644" s="287"/>
      <c r="EF1644" s="287"/>
      <c r="EG1644" s="287"/>
      <c r="EH1644" s="287"/>
      <c r="EI1644" s="287"/>
      <c r="EJ1644" s="287"/>
      <c r="EK1644" s="287"/>
      <c r="EL1644" s="287"/>
      <c r="EM1644" s="287"/>
      <c r="EN1644" s="287"/>
      <c r="EO1644" s="287"/>
      <c r="EP1644" s="287"/>
      <c r="EQ1644" s="287"/>
      <c r="ER1644" s="287"/>
      <c r="ES1644" s="287"/>
      <c r="ET1644" s="287"/>
      <c r="EU1644" s="287"/>
      <c r="EV1644" s="287"/>
      <c r="EW1644" s="287"/>
      <c r="EX1644" s="287"/>
      <c r="EY1644" s="287"/>
      <c r="EZ1644" s="287"/>
      <c r="FA1644" s="287"/>
      <c r="FB1644" s="287"/>
      <c r="FC1644" s="287"/>
      <c r="FD1644" s="287"/>
      <c r="FE1644" s="287"/>
      <c r="FF1644" s="287"/>
      <c r="FG1644" s="287"/>
      <c r="FH1644" s="287"/>
      <c r="FI1644" s="287"/>
    </row>
    <row r="1645" spans="1:165" s="265" customFormat="1" x14ac:dyDescent="0.2">
      <c r="A1645" s="236"/>
      <c r="B1645" s="239"/>
      <c r="C1645" s="239"/>
      <c r="AK1645" s="287"/>
      <c r="AL1645" s="287"/>
      <c r="AM1645" s="287"/>
      <c r="AN1645" s="287"/>
      <c r="AO1645" s="287"/>
      <c r="AP1645" s="287"/>
      <c r="AQ1645" s="287"/>
      <c r="AR1645" s="287"/>
      <c r="AS1645" s="287"/>
      <c r="AT1645" s="287"/>
      <c r="AU1645" s="287"/>
      <c r="AV1645" s="287"/>
      <c r="AW1645" s="287"/>
      <c r="AX1645" s="287"/>
      <c r="AY1645" s="287"/>
      <c r="AZ1645" s="287"/>
      <c r="BA1645" s="287"/>
      <c r="BB1645" s="287"/>
      <c r="BC1645" s="287"/>
      <c r="BD1645" s="287"/>
      <c r="BE1645" s="287"/>
      <c r="BF1645" s="287"/>
      <c r="BG1645" s="287"/>
      <c r="BH1645" s="287"/>
      <c r="BI1645" s="287"/>
      <c r="BJ1645" s="287"/>
      <c r="BK1645" s="287"/>
      <c r="BL1645" s="287"/>
      <c r="BM1645" s="287"/>
      <c r="BN1645" s="287"/>
      <c r="BO1645" s="287"/>
      <c r="BP1645" s="287"/>
      <c r="BQ1645" s="287"/>
      <c r="BR1645" s="287"/>
      <c r="BS1645" s="287"/>
      <c r="BT1645" s="287"/>
      <c r="BU1645" s="287"/>
      <c r="BV1645" s="287"/>
      <c r="BW1645" s="287"/>
      <c r="BX1645" s="287"/>
      <c r="BY1645" s="287"/>
      <c r="BZ1645" s="287"/>
      <c r="CA1645" s="287"/>
      <c r="CB1645" s="287"/>
      <c r="CC1645" s="287"/>
      <c r="CD1645" s="287"/>
      <c r="CE1645" s="287"/>
      <c r="CF1645" s="287"/>
      <c r="CG1645" s="287"/>
      <c r="CH1645" s="287"/>
      <c r="CI1645" s="287"/>
      <c r="CJ1645" s="287"/>
      <c r="CK1645" s="287"/>
      <c r="CL1645" s="287"/>
      <c r="CM1645" s="287"/>
      <c r="CN1645" s="287"/>
      <c r="CO1645" s="287"/>
      <c r="CP1645" s="287"/>
      <c r="CQ1645" s="287"/>
      <c r="CR1645" s="287"/>
      <c r="CS1645" s="287"/>
      <c r="CT1645" s="287"/>
      <c r="CU1645" s="287"/>
      <c r="CV1645" s="287"/>
      <c r="CW1645" s="287"/>
      <c r="CX1645" s="287"/>
      <c r="CY1645" s="287"/>
      <c r="CZ1645" s="287"/>
      <c r="DA1645" s="287"/>
      <c r="DB1645" s="287"/>
      <c r="DC1645" s="287"/>
      <c r="DD1645" s="287"/>
      <c r="DE1645" s="287"/>
      <c r="DF1645" s="287"/>
      <c r="DG1645" s="287"/>
      <c r="DH1645" s="287"/>
      <c r="DI1645" s="287"/>
      <c r="DJ1645" s="287"/>
      <c r="DK1645" s="287"/>
      <c r="DL1645" s="287"/>
      <c r="DM1645" s="287"/>
      <c r="DN1645" s="287"/>
      <c r="DO1645" s="287"/>
      <c r="DP1645" s="287"/>
      <c r="DQ1645" s="287"/>
      <c r="DR1645" s="287"/>
      <c r="DS1645" s="287"/>
      <c r="DT1645" s="287"/>
      <c r="DU1645" s="287"/>
      <c r="DV1645" s="287"/>
      <c r="DW1645" s="287"/>
      <c r="DX1645" s="287"/>
      <c r="DY1645" s="287"/>
      <c r="DZ1645" s="287"/>
      <c r="EA1645" s="287"/>
      <c r="EB1645" s="287"/>
      <c r="EC1645" s="287"/>
      <c r="ED1645" s="287"/>
      <c r="EE1645" s="287"/>
      <c r="EF1645" s="287"/>
      <c r="EG1645" s="287"/>
      <c r="EH1645" s="287"/>
      <c r="EI1645" s="287"/>
      <c r="EJ1645" s="287"/>
      <c r="EK1645" s="287"/>
      <c r="EL1645" s="287"/>
      <c r="EM1645" s="287"/>
      <c r="EN1645" s="287"/>
      <c r="EO1645" s="287"/>
      <c r="EP1645" s="287"/>
      <c r="EQ1645" s="287"/>
      <c r="ER1645" s="287"/>
      <c r="ES1645" s="287"/>
      <c r="ET1645" s="287"/>
      <c r="EU1645" s="287"/>
      <c r="EV1645" s="287"/>
      <c r="EW1645" s="287"/>
      <c r="EX1645" s="287"/>
      <c r="EY1645" s="287"/>
      <c r="EZ1645" s="287"/>
      <c r="FA1645" s="287"/>
      <c r="FB1645" s="287"/>
      <c r="FC1645" s="287"/>
      <c r="FD1645" s="287"/>
      <c r="FE1645" s="287"/>
      <c r="FF1645" s="287"/>
      <c r="FG1645" s="287"/>
      <c r="FH1645" s="287"/>
      <c r="FI1645" s="287"/>
    </row>
    <row r="1646" spans="1:165" s="265" customFormat="1" x14ac:dyDescent="0.2">
      <c r="A1646" s="236"/>
      <c r="B1646" s="239"/>
      <c r="C1646" s="239"/>
      <c r="AK1646" s="287"/>
      <c r="AL1646" s="287"/>
      <c r="AM1646" s="287"/>
      <c r="AN1646" s="287"/>
      <c r="AO1646" s="287"/>
      <c r="AP1646" s="287"/>
      <c r="AQ1646" s="287"/>
      <c r="AR1646" s="287"/>
      <c r="AS1646" s="287"/>
      <c r="AT1646" s="287"/>
      <c r="AU1646" s="287"/>
      <c r="AV1646" s="287"/>
      <c r="AW1646" s="287"/>
      <c r="AX1646" s="287"/>
      <c r="AY1646" s="287"/>
      <c r="AZ1646" s="287"/>
      <c r="BA1646" s="287"/>
      <c r="BB1646" s="287"/>
      <c r="BC1646" s="287"/>
      <c r="BD1646" s="287"/>
      <c r="BE1646" s="287"/>
      <c r="BF1646" s="287"/>
      <c r="BG1646" s="287"/>
      <c r="BH1646" s="287"/>
      <c r="BI1646" s="287"/>
      <c r="BJ1646" s="287"/>
      <c r="BK1646" s="287"/>
      <c r="BL1646" s="287"/>
      <c r="BM1646" s="287"/>
      <c r="BN1646" s="287"/>
      <c r="BO1646" s="287"/>
      <c r="BP1646" s="287"/>
      <c r="BQ1646" s="287"/>
      <c r="BR1646" s="287"/>
      <c r="BS1646" s="287"/>
      <c r="BT1646" s="287"/>
      <c r="BU1646" s="287"/>
      <c r="BV1646" s="287"/>
      <c r="BW1646" s="287"/>
      <c r="BX1646" s="287"/>
      <c r="BY1646" s="287"/>
      <c r="BZ1646" s="287"/>
      <c r="CA1646" s="287"/>
      <c r="CB1646" s="287"/>
      <c r="CC1646" s="287"/>
      <c r="CD1646" s="287"/>
      <c r="CE1646" s="287"/>
      <c r="CF1646" s="287"/>
      <c r="CG1646" s="287"/>
      <c r="CH1646" s="287"/>
      <c r="CI1646" s="287"/>
      <c r="CJ1646" s="287"/>
      <c r="CK1646" s="287"/>
      <c r="CL1646" s="287"/>
      <c r="CM1646" s="287"/>
      <c r="CN1646" s="287"/>
      <c r="CO1646" s="287"/>
      <c r="CP1646" s="287"/>
      <c r="CQ1646" s="287"/>
      <c r="CR1646" s="287"/>
      <c r="CS1646" s="287"/>
      <c r="CT1646" s="287"/>
      <c r="CU1646" s="287"/>
      <c r="CV1646" s="287"/>
      <c r="CW1646" s="287"/>
      <c r="CX1646" s="287"/>
      <c r="CY1646" s="287"/>
      <c r="CZ1646" s="287"/>
      <c r="DA1646" s="287"/>
      <c r="DB1646" s="287"/>
      <c r="DC1646" s="287"/>
      <c r="DD1646" s="287"/>
      <c r="DE1646" s="287"/>
      <c r="DF1646" s="287"/>
      <c r="DG1646" s="287"/>
      <c r="DH1646" s="287"/>
      <c r="DI1646" s="287"/>
      <c r="DJ1646" s="287"/>
      <c r="DK1646" s="287"/>
      <c r="DL1646" s="287"/>
      <c r="DM1646" s="287"/>
      <c r="DN1646" s="287"/>
      <c r="DO1646" s="287"/>
      <c r="DP1646" s="287"/>
      <c r="DQ1646" s="287"/>
      <c r="DR1646" s="287"/>
      <c r="DS1646" s="287"/>
      <c r="DT1646" s="287"/>
      <c r="DU1646" s="287"/>
      <c r="DV1646" s="287"/>
      <c r="DW1646" s="287"/>
      <c r="DX1646" s="287"/>
      <c r="DY1646" s="287"/>
      <c r="DZ1646" s="287"/>
      <c r="EA1646" s="287"/>
      <c r="EB1646" s="287"/>
      <c r="EC1646" s="287"/>
      <c r="ED1646" s="287"/>
      <c r="EE1646" s="287"/>
      <c r="EF1646" s="287"/>
      <c r="EG1646" s="287"/>
      <c r="EH1646" s="287"/>
      <c r="EI1646" s="287"/>
      <c r="EJ1646" s="287"/>
      <c r="EK1646" s="287"/>
      <c r="EL1646" s="287"/>
      <c r="EM1646" s="287"/>
      <c r="EN1646" s="287"/>
      <c r="EO1646" s="287"/>
      <c r="EP1646" s="287"/>
      <c r="EQ1646" s="287"/>
      <c r="ER1646" s="287"/>
      <c r="ES1646" s="287"/>
      <c r="ET1646" s="287"/>
      <c r="EU1646" s="287"/>
      <c r="EV1646" s="287"/>
      <c r="EW1646" s="287"/>
      <c r="EX1646" s="287"/>
      <c r="EY1646" s="287"/>
      <c r="EZ1646" s="287"/>
      <c r="FA1646" s="287"/>
      <c r="FB1646" s="287"/>
      <c r="FC1646" s="287"/>
      <c r="FD1646" s="287"/>
      <c r="FE1646" s="287"/>
      <c r="FF1646" s="287"/>
      <c r="FG1646" s="287"/>
      <c r="FH1646" s="287"/>
      <c r="FI1646" s="287"/>
    </row>
    <row r="1647" spans="1:165" s="265" customFormat="1" x14ac:dyDescent="0.2">
      <c r="A1647" s="236"/>
      <c r="B1647" s="239"/>
      <c r="C1647" s="239"/>
      <c r="AK1647" s="287"/>
      <c r="AL1647" s="287"/>
      <c r="AM1647" s="287"/>
      <c r="AN1647" s="287"/>
      <c r="AO1647" s="287"/>
      <c r="AP1647" s="287"/>
      <c r="AQ1647" s="287"/>
      <c r="AR1647" s="287"/>
      <c r="AS1647" s="287"/>
      <c r="AT1647" s="287"/>
      <c r="AU1647" s="287"/>
      <c r="AV1647" s="287"/>
      <c r="AW1647" s="287"/>
      <c r="AX1647" s="287"/>
      <c r="AY1647" s="287"/>
      <c r="AZ1647" s="287"/>
      <c r="BA1647" s="287"/>
      <c r="BB1647" s="287"/>
      <c r="BC1647" s="287"/>
      <c r="BD1647" s="287"/>
      <c r="BE1647" s="287"/>
      <c r="BF1647" s="287"/>
      <c r="BG1647" s="287"/>
      <c r="BH1647" s="287"/>
      <c r="BI1647" s="287"/>
      <c r="BJ1647" s="287"/>
      <c r="BK1647" s="287"/>
      <c r="BL1647" s="287"/>
      <c r="BM1647" s="287"/>
      <c r="BN1647" s="287"/>
      <c r="BO1647" s="287"/>
      <c r="BP1647" s="287"/>
      <c r="BQ1647" s="287"/>
      <c r="BR1647" s="287"/>
      <c r="BS1647" s="287"/>
      <c r="BT1647" s="287"/>
      <c r="BU1647" s="287"/>
      <c r="BV1647" s="287"/>
      <c r="BW1647" s="287"/>
      <c r="BX1647" s="287"/>
      <c r="BY1647" s="287"/>
      <c r="BZ1647" s="287"/>
      <c r="CA1647" s="287"/>
      <c r="CB1647" s="287"/>
      <c r="CC1647" s="287"/>
      <c r="CD1647" s="287"/>
      <c r="CE1647" s="287"/>
      <c r="CF1647" s="287"/>
      <c r="CG1647" s="287"/>
      <c r="CH1647" s="287"/>
      <c r="CI1647" s="287"/>
      <c r="CJ1647" s="287"/>
      <c r="CK1647" s="287"/>
      <c r="CL1647" s="287"/>
      <c r="CM1647" s="287"/>
      <c r="CN1647" s="287"/>
      <c r="CO1647" s="287"/>
      <c r="CP1647" s="287"/>
      <c r="CQ1647" s="287"/>
      <c r="CR1647" s="287"/>
      <c r="CS1647" s="287"/>
      <c r="CT1647" s="287"/>
      <c r="CU1647" s="287"/>
      <c r="CV1647" s="287"/>
      <c r="CW1647" s="287"/>
      <c r="CX1647" s="287"/>
      <c r="CY1647" s="287"/>
      <c r="CZ1647" s="287"/>
      <c r="DA1647" s="287"/>
      <c r="DB1647" s="287"/>
      <c r="DC1647" s="287"/>
      <c r="DD1647" s="287"/>
      <c r="DE1647" s="287"/>
      <c r="DF1647" s="287"/>
      <c r="DG1647" s="287"/>
      <c r="DH1647" s="287"/>
      <c r="DI1647" s="287"/>
      <c r="DJ1647" s="287"/>
      <c r="DK1647" s="287"/>
      <c r="DL1647" s="287"/>
      <c r="DM1647" s="287"/>
      <c r="DN1647" s="287"/>
      <c r="DO1647" s="287"/>
      <c r="DP1647" s="287"/>
      <c r="DQ1647" s="287"/>
      <c r="DR1647" s="287"/>
      <c r="DS1647" s="287"/>
      <c r="DT1647" s="287"/>
      <c r="DU1647" s="287"/>
      <c r="DV1647" s="287"/>
      <c r="DW1647" s="287"/>
      <c r="DX1647" s="287"/>
      <c r="DY1647" s="287"/>
      <c r="DZ1647" s="287"/>
      <c r="EA1647" s="287"/>
      <c r="EB1647" s="287"/>
      <c r="EC1647" s="287"/>
      <c r="ED1647" s="287"/>
      <c r="EE1647" s="287"/>
      <c r="EF1647" s="287"/>
      <c r="EG1647" s="287"/>
      <c r="EH1647" s="287"/>
      <c r="EI1647" s="287"/>
      <c r="EJ1647" s="287"/>
      <c r="EK1647" s="287"/>
      <c r="EL1647" s="287"/>
      <c r="EM1647" s="287"/>
      <c r="EN1647" s="287"/>
      <c r="EO1647" s="287"/>
      <c r="EP1647" s="287"/>
      <c r="EQ1647" s="287"/>
      <c r="ER1647" s="287"/>
      <c r="ES1647" s="287"/>
      <c r="ET1647" s="287"/>
      <c r="EU1647" s="287"/>
      <c r="EV1647" s="287"/>
      <c r="EW1647" s="287"/>
      <c r="EX1647" s="287"/>
      <c r="EY1647" s="287"/>
      <c r="EZ1647" s="287"/>
      <c r="FA1647" s="287"/>
      <c r="FB1647" s="287"/>
      <c r="FC1647" s="287"/>
      <c r="FD1647" s="287"/>
      <c r="FE1647" s="287"/>
      <c r="FF1647" s="287"/>
      <c r="FG1647" s="287"/>
      <c r="FH1647" s="287"/>
      <c r="FI1647" s="287"/>
    </row>
    <row r="1648" spans="1:165" s="265" customFormat="1" x14ac:dyDescent="0.2">
      <c r="A1648" s="236"/>
      <c r="B1648" s="239"/>
      <c r="C1648" s="239"/>
      <c r="AK1648" s="287"/>
      <c r="AL1648" s="287"/>
      <c r="AM1648" s="287"/>
      <c r="AN1648" s="287"/>
      <c r="AO1648" s="287"/>
      <c r="AP1648" s="287"/>
      <c r="AQ1648" s="287"/>
      <c r="AR1648" s="287"/>
      <c r="AS1648" s="287"/>
      <c r="AT1648" s="287"/>
      <c r="AU1648" s="287"/>
      <c r="AV1648" s="287"/>
      <c r="AW1648" s="287"/>
      <c r="AX1648" s="287"/>
      <c r="AY1648" s="287"/>
      <c r="AZ1648" s="287"/>
      <c r="BA1648" s="287"/>
      <c r="BB1648" s="287"/>
      <c r="BC1648" s="287"/>
      <c r="BD1648" s="287"/>
      <c r="BE1648" s="287"/>
      <c r="BF1648" s="287"/>
      <c r="BG1648" s="287"/>
      <c r="BH1648" s="287"/>
      <c r="BI1648" s="287"/>
      <c r="BJ1648" s="287"/>
      <c r="BK1648" s="287"/>
      <c r="BL1648" s="287"/>
      <c r="BM1648" s="287"/>
      <c r="BN1648" s="287"/>
      <c r="BO1648" s="287"/>
      <c r="BP1648" s="287"/>
      <c r="BQ1648" s="287"/>
      <c r="BR1648" s="287"/>
      <c r="BS1648" s="287"/>
      <c r="BT1648" s="287"/>
      <c r="BU1648" s="287"/>
      <c r="BV1648" s="287"/>
      <c r="BW1648" s="287"/>
      <c r="BX1648" s="287"/>
      <c r="BY1648" s="287"/>
      <c r="BZ1648" s="287"/>
      <c r="CA1648" s="287"/>
      <c r="CB1648" s="287"/>
      <c r="CC1648" s="287"/>
      <c r="CD1648" s="287"/>
      <c r="CE1648" s="287"/>
      <c r="CF1648" s="287"/>
      <c r="CG1648" s="287"/>
      <c r="CH1648" s="287"/>
      <c r="CI1648" s="287"/>
      <c r="CJ1648" s="287"/>
      <c r="CK1648" s="287"/>
      <c r="CL1648" s="287"/>
      <c r="CM1648" s="287"/>
      <c r="CN1648" s="287"/>
      <c r="CO1648" s="287"/>
      <c r="CP1648" s="287"/>
      <c r="CQ1648" s="287"/>
      <c r="CR1648" s="287"/>
      <c r="CS1648" s="287"/>
      <c r="CT1648" s="287"/>
      <c r="CU1648" s="287"/>
      <c r="CV1648" s="287"/>
      <c r="CW1648" s="287"/>
      <c r="CX1648" s="287"/>
      <c r="CY1648" s="287"/>
      <c r="CZ1648" s="287"/>
      <c r="DA1648" s="287"/>
      <c r="DB1648" s="287"/>
      <c r="DC1648" s="287"/>
      <c r="DD1648" s="287"/>
      <c r="DE1648" s="287"/>
      <c r="DF1648" s="287"/>
      <c r="DG1648" s="287"/>
      <c r="DH1648" s="287"/>
      <c r="DI1648" s="287"/>
      <c r="DJ1648" s="287"/>
      <c r="DK1648" s="287"/>
      <c r="DL1648" s="287"/>
      <c r="DM1648" s="287"/>
      <c r="DN1648" s="287"/>
      <c r="DO1648" s="287"/>
      <c r="DP1648" s="287"/>
      <c r="DQ1648" s="287"/>
      <c r="DR1648" s="287"/>
      <c r="DS1648" s="287"/>
      <c r="DT1648" s="287"/>
      <c r="DU1648" s="287"/>
      <c r="DV1648" s="287"/>
      <c r="DW1648" s="287"/>
      <c r="DX1648" s="287"/>
      <c r="DY1648" s="287"/>
      <c r="DZ1648" s="287"/>
      <c r="EA1648" s="287"/>
      <c r="EB1648" s="287"/>
      <c r="EC1648" s="287"/>
      <c r="ED1648" s="287"/>
      <c r="EE1648" s="287"/>
      <c r="EF1648" s="287"/>
      <c r="EG1648" s="287"/>
      <c r="EH1648" s="287"/>
      <c r="EI1648" s="287"/>
      <c r="EJ1648" s="287"/>
      <c r="EK1648" s="287"/>
      <c r="EL1648" s="287"/>
      <c r="EM1648" s="287"/>
      <c r="EN1648" s="287"/>
      <c r="EO1648" s="287"/>
      <c r="EP1648" s="287"/>
      <c r="EQ1648" s="287"/>
      <c r="ER1648" s="287"/>
      <c r="ES1648" s="287"/>
      <c r="ET1648" s="287"/>
      <c r="EU1648" s="287"/>
      <c r="EV1648" s="287"/>
      <c r="EW1648" s="287"/>
      <c r="EX1648" s="287"/>
      <c r="EY1648" s="287"/>
      <c r="EZ1648" s="287"/>
      <c r="FA1648" s="287"/>
      <c r="FB1648" s="287"/>
      <c r="FC1648" s="287"/>
      <c r="FD1648" s="287"/>
      <c r="FE1648" s="287"/>
      <c r="FF1648" s="287"/>
      <c r="FG1648" s="287"/>
      <c r="FH1648" s="287"/>
      <c r="FI1648" s="287"/>
    </row>
    <row r="1649" spans="1:165" s="265" customFormat="1" x14ac:dyDescent="0.2">
      <c r="A1649" s="236"/>
      <c r="B1649" s="239"/>
      <c r="C1649" s="239"/>
      <c r="AK1649" s="287"/>
      <c r="AL1649" s="287"/>
      <c r="AM1649" s="287"/>
      <c r="AN1649" s="287"/>
      <c r="AO1649" s="287"/>
      <c r="AP1649" s="287"/>
      <c r="AQ1649" s="287"/>
      <c r="AR1649" s="287"/>
      <c r="AS1649" s="287"/>
      <c r="AT1649" s="287"/>
      <c r="AU1649" s="287"/>
      <c r="AV1649" s="287"/>
      <c r="AW1649" s="287"/>
      <c r="AX1649" s="287"/>
      <c r="AY1649" s="287"/>
      <c r="AZ1649" s="287"/>
      <c r="BA1649" s="287"/>
      <c r="BB1649" s="287"/>
      <c r="BC1649" s="287"/>
      <c r="BD1649" s="287"/>
      <c r="BE1649" s="287"/>
      <c r="BF1649" s="287"/>
      <c r="BG1649" s="287"/>
      <c r="BH1649" s="287"/>
      <c r="BI1649" s="287"/>
      <c r="BJ1649" s="287"/>
      <c r="BK1649" s="287"/>
      <c r="BL1649" s="287"/>
      <c r="BM1649" s="287"/>
      <c r="BN1649" s="287"/>
      <c r="BO1649" s="287"/>
      <c r="BP1649" s="287"/>
      <c r="BQ1649" s="287"/>
      <c r="BR1649" s="287"/>
      <c r="BS1649" s="287"/>
      <c r="BT1649" s="287"/>
      <c r="BU1649" s="287"/>
      <c r="BV1649" s="287"/>
      <c r="BW1649" s="287"/>
      <c r="BX1649" s="287"/>
      <c r="BY1649" s="287"/>
      <c r="BZ1649" s="287"/>
      <c r="CA1649" s="287"/>
      <c r="CB1649" s="287"/>
      <c r="CC1649" s="287"/>
      <c r="CD1649" s="287"/>
      <c r="CE1649" s="287"/>
      <c r="CF1649" s="287"/>
      <c r="CG1649" s="287"/>
      <c r="CH1649" s="287"/>
      <c r="CI1649" s="287"/>
      <c r="CJ1649" s="287"/>
      <c r="CK1649" s="287"/>
      <c r="CL1649" s="287"/>
      <c r="CM1649" s="287"/>
      <c r="CN1649" s="287"/>
      <c r="CO1649" s="287"/>
      <c r="CP1649" s="287"/>
      <c r="CQ1649" s="287"/>
      <c r="CR1649" s="287"/>
      <c r="CS1649" s="287"/>
      <c r="CT1649" s="287"/>
      <c r="CU1649" s="287"/>
      <c r="CV1649" s="287"/>
      <c r="CW1649" s="287"/>
      <c r="CX1649" s="287"/>
      <c r="CY1649" s="287"/>
      <c r="CZ1649" s="287"/>
      <c r="DA1649" s="287"/>
      <c r="DB1649" s="287"/>
      <c r="DC1649" s="287"/>
      <c r="DD1649" s="287"/>
      <c r="DE1649" s="287"/>
      <c r="DF1649" s="287"/>
      <c r="DG1649" s="287"/>
      <c r="DH1649" s="287"/>
      <c r="DI1649" s="287"/>
      <c r="DJ1649" s="287"/>
      <c r="DK1649" s="287"/>
      <c r="DL1649" s="287"/>
      <c r="DM1649" s="287"/>
      <c r="DN1649" s="287"/>
      <c r="DO1649" s="287"/>
      <c r="DP1649" s="287"/>
      <c r="DQ1649" s="287"/>
      <c r="DR1649" s="287"/>
      <c r="DS1649" s="287"/>
      <c r="DT1649" s="287"/>
      <c r="DU1649" s="287"/>
      <c r="DV1649" s="287"/>
      <c r="DW1649" s="287"/>
      <c r="DX1649" s="287"/>
      <c r="DY1649" s="287"/>
      <c r="DZ1649" s="287"/>
      <c r="EA1649" s="287"/>
      <c r="EB1649" s="287"/>
      <c r="EC1649" s="287"/>
      <c r="ED1649" s="287"/>
      <c r="EE1649" s="287"/>
      <c r="EF1649" s="287"/>
      <c r="EG1649" s="287"/>
      <c r="EH1649" s="287"/>
      <c r="EI1649" s="287"/>
      <c r="EJ1649" s="287"/>
      <c r="EK1649" s="287"/>
      <c r="EL1649" s="287"/>
      <c r="EM1649" s="287"/>
      <c r="EN1649" s="287"/>
      <c r="EO1649" s="287"/>
      <c r="EP1649" s="287"/>
      <c r="EQ1649" s="287"/>
      <c r="ER1649" s="287"/>
      <c r="ES1649" s="287"/>
      <c r="ET1649" s="287"/>
      <c r="EU1649" s="287"/>
      <c r="EV1649" s="287"/>
      <c r="EW1649" s="287"/>
      <c r="EX1649" s="287"/>
      <c r="EY1649" s="287"/>
      <c r="EZ1649" s="287"/>
      <c r="FA1649" s="287"/>
      <c r="FB1649" s="287"/>
      <c r="FC1649" s="287"/>
      <c r="FD1649" s="287"/>
      <c r="FE1649" s="287"/>
      <c r="FF1649" s="287"/>
      <c r="FG1649" s="287"/>
      <c r="FH1649" s="287"/>
      <c r="FI1649" s="287"/>
    </row>
    <row r="1650" spans="1:165" s="265" customFormat="1" x14ac:dyDescent="0.2">
      <c r="A1650" s="236"/>
      <c r="B1650" s="239"/>
      <c r="C1650" s="239"/>
      <c r="AK1650" s="287"/>
      <c r="AL1650" s="287"/>
      <c r="AM1650" s="287"/>
      <c r="AN1650" s="287"/>
      <c r="AO1650" s="287"/>
      <c r="AP1650" s="287"/>
      <c r="AQ1650" s="287"/>
      <c r="AR1650" s="287"/>
      <c r="AS1650" s="287"/>
      <c r="AT1650" s="287"/>
      <c r="AU1650" s="287"/>
      <c r="AV1650" s="287"/>
      <c r="AW1650" s="287"/>
      <c r="AX1650" s="287"/>
      <c r="AY1650" s="287"/>
      <c r="AZ1650" s="287"/>
      <c r="BA1650" s="287"/>
      <c r="BB1650" s="287"/>
      <c r="BC1650" s="287"/>
      <c r="BD1650" s="287"/>
      <c r="BE1650" s="287"/>
      <c r="BF1650" s="287"/>
      <c r="BG1650" s="287"/>
      <c r="BH1650" s="287"/>
      <c r="BI1650" s="287"/>
      <c r="BJ1650" s="287"/>
      <c r="BK1650" s="287"/>
      <c r="BL1650" s="287"/>
      <c r="BM1650" s="287"/>
      <c r="BN1650" s="287"/>
      <c r="BO1650" s="287"/>
      <c r="BP1650" s="287"/>
      <c r="BQ1650" s="287"/>
      <c r="BR1650" s="287"/>
      <c r="BS1650" s="287"/>
      <c r="BT1650" s="287"/>
      <c r="BU1650" s="287"/>
      <c r="BV1650" s="287"/>
      <c r="BW1650" s="287"/>
      <c r="BX1650" s="287"/>
      <c r="BY1650" s="287"/>
      <c r="BZ1650" s="287"/>
      <c r="CA1650" s="287"/>
      <c r="CB1650" s="287"/>
      <c r="CC1650" s="287"/>
      <c r="CD1650" s="287"/>
      <c r="CE1650" s="287"/>
      <c r="CF1650" s="287"/>
      <c r="CG1650" s="287"/>
      <c r="CH1650" s="287"/>
      <c r="CI1650" s="287"/>
      <c r="CJ1650" s="287"/>
      <c r="CK1650" s="287"/>
      <c r="CL1650" s="287"/>
      <c r="CM1650" s="287"/>
      <c r="CN1650" s="287"/>
      <c r="CO1650" s="287"/>
      <c r="CP1650" s="287"/>
      <c r="CQ1650" s="287"/>
      <c r="CR1650" s="287"/>
      <c r="CS1650" s="287"/>
      <c r="CT1650" s="287"/>
      <c r="CU1650" s="287"/>
      <c r="CV1650" s="287"/>
      <c r="CW1650" s="287"/>
      <c r="CX1650" s="287"/>
      <c r="CY1650" s="287"/>
      <c r="CZ1650" s="287"/>
      <c r="DA1650" s="287"/>
      <c r="DB1650" s="287"/>
      <c r="DC1650" s="287"/>
      <c r="DD1650" s="287"/>
      <c r="DE1650" s="287"/>
      <c r="DF1650" s="287"/>
      <c r="DG1650" s="287"/>
      <c r="DH1650" s="287"/>
      <c r="DI1650" s="287"/>
      <c r="DJ1650" s="287"/>
      <c r="DK1650" s="287"/>
      <c r="DL1650" s="287"/>
      <c r="DM1650" s="287"/>
      <c r="DN1650" s="287"/>
      <c r="DO1650" s="287"/>
      <c r="DP1650" s="287"/>
      <c r="DQ1650" s="287"/>
      <c r="DR1650" s="287"/>
      <c r="DS1650" s="287"/>
      <c r="DT1650" s="287"/>
      <c r="DU1650" s="287"/>
      <c r="DV1650" s="287"/>
      <c r="DW1650" s="287"/>
      <c r="DX1650" s="287"/>
      <c r="DY1650" s="287"/>
      <c r="DZ1650" s="287"/>
      <c r="EA1650" s="287"/>
      <c r="EB1650" s="287"/>
      <c r="EC1650" s="287"/>
      <c r="ED1650" s="287"/>
      <c r="EE1650" s="287"/>
      <c r="EF1650" s="287"/>
      <c r="EG1650" s="287"/>
      <c r="EH1650" s="287"/>
      <c r="EI1650" s="287"/>
      <c r="EJ1650" s="287"/>
      <c r="EK1650" s="287"/>
      <c r="EL1650" s="287"/>
      <c r="EM1650" s="287"/>
      <c r="EN1650" s="287"/>
      <c r="EO1650" s="287"/>
      <c r="EP1650" s="287"/>
      <c r="EQ1650" s="287"/>
      <c r="ER1650" s="287"/>
      <c r="ES1650" s="287"/>
      <c r="ET1650" s="287"/>
      <c r="EU1650" s="287"/>
      <c r="EV1650" s="287"/>
      <c r="EW1650" s="287"/>
      <c r="EX1650" s="287"/>
      <c r="EY1650" s="287"/>
      <c r="EZ1650" s="287"/>
      <c r="FA1650" s="287"/>
      <c r="FB1650" s="287"/>
      <c r="FC1650" s="287"/>
      <c r="FD1650" s="287"/>
      <c r="FE1650" s="287"/>
      <c r="FF1650" s="287"/>
      <c r="FG1650" s="287"/>
      <c r="FH1650" s="287"/>
      <c r="FI1650" s="287"/>
    </row>
    <row r="1651" spans="1:165" s="265" customFormat="1" x14ac:dyDescent="0.2">
      <c r="A1651" s="236"/>
      <c r="B1651" s="239"/>
      <c r="C1651" s="239"/>
      <c r="AK1651" s="287"/>
      <c r="AL1651" s="287"/>
      <c r="AM1651" s="287"/>
      <c r="AN1651" s="287"/>
      <c r="AO1651" s="287"/>
      <c r="AP1651" s="287"/>
      <c r="AQ1651" s="287"/>
      <c r="AR1651" s="287"/>
      <c r="AS1651" s="287"/>
      <c r="AT1651" s="287"/>
      <c r="AU1651" s="287"/>
      <c r="AV1651" s="287"/>
      <c r="AW1651" s="287"/>
      <c r="AX1651" s="287"/>
      <c r="AY1651" s="287"/>
      <c r="AZ1651" s="287"/>
      <c r="BA1651" s="287"/>
      <c r="BB1651" s="287"/>
      <c r="BC1651" s="287"/>
      <c r="BD1651" s="287"/>
      <c r="BE1651" s="287"/>
      <c r="BF1651" s="287"/>
      <c r="BG1651" s="287"/>
      <c r="BH1651" s="287"/>
      <c r="BI1651" s="287"/>
      <c r="BJ1651" s="287"/>
      <c r="BK1651" s="287"/>
      <c r="BL1651" s="287"/>
      <c r="BM1651" s="287"/>
      <c r="BN1651" s="287"/>
      <c r="BO1651" s="287"/>
      <c r="BP1651" s="287"/>
      <c r="BQ1651" s="287"/>
      <c r="BR1651" s="287"/>
      <c r="BS1651" s="287"/>
      <c r="BT1651" s="287"/>
      <c r="BU1651" s="287"/>
      <c r="BV1651" s="287"/>
      <c r="BW1651" s="287"/>
      <c r="BX1651" s="287"/>
      <c r="BY1651" s="287"/>
      <c r="BZ1651" s="287"/>
      <c r="CA1651" s="287"/>
      <c r="CB1651" s="287"/>
      <c r="CC1651" s="287"/>
      <c r="CD1651" s="287"/>
      <c r="CE1651" s="287"/>
      <c r="CF1651" s="287"/>
      <c r="CG1651" s="287"/>
      <c r="CH1651" s="287"/>
      <c r="CI1651" s="287"/>
      <c r="CJ1651" s="287"/>
      <c r="CK1651" s="287"/>
      <c r="CL1651" s="287"/>
      <c r="CM1651" s="287"/>
      <c r="CN1651" s="287"/>
      <c r="CO1651" s="287"/>
      <c r="CP1651" s="287"/>
      <c r="CQ1651" s="287"/>
      <c r="CR1651" s="287"/>
      <c r="CS1651" s="287"/>
      <c r="CT1651" s="287"/>
      <c r="CU1651" s="287"/>
      <c r="CV1651" s="287"/>
      <c r="CW1651" s="287"/>
      <c r="CX1651" s="287"/>
      <c r="CY1651" s="287"/>
      <c r="CZ1651" s="287"/>
      <c r="DA1651" s="287"/>
      <c r="DB1651" s="287"/>
      <c r="DC1651" s="287"/>
      <c r="DD1651" s="287"/>
      <c r="DE1651" s="287"/>
      <c r="DF1651" s="287"/>
      <c r="DG1651" s="287"/>
      <c r="DH1651" s="287"/>
      <c r="DI1651" s="287"/>
      <c r="DJ1651" s="287"/>
      <c r="DK1651" s="287"/>
      <c r="DL1651" s="287"/>
      <c r="DM1651" s="287"/>
      <c r="DN1651" s="287"/>
      <c r="DO1651" s="287"/>
      <c r="DP1651" s="287"/>
      <c r="DQ1651" s="287"/>
      <c r="DR1651" s="287"/>
      <c r="DS1651" s="287"/>
      <c r="DT1651" s="287"/>
      <c r="DU1651" s="287"/>
      <c r="DV1651" s="287"/>
      <c r="DW1651" s="287"/>
      <c r="DX1651" s="287"/>
      <c r="DY1651" s="287"/>
      <c r="DZ1651" s="287"/>
      <c r="EA1651" s="287"/>
      <c r="EB1651" s="287"/>
      <c r="EC1651" s="287"/>
      <c r="ED1651" s="287"/>
      <c r="EE1651" s="287"/>
      <c r="EF1651" s="287"/>
      <c r="EG1651" s="287"/>
      <c r="EH1651" s="287"/>
      <c r="EI1651" s="287"/>
      <c r="EJ1651" s="287"/>
      <c r="EK1651" s="287"/>
      <c r="EL1651" s="287"/>
      <c r="EM1651" s="287"/>
      <c r="EN1651" s="287"/>
      <c r="EO1651" s="287"/>
      <c r="EP1651" s="287"/>
      <c r="EQ1651" s="287"/>
      <c r="ER1651" s="287"/>
      <c r="ES1651" s="287"/>
      <c r="ET1651" s="287"/>
      <c r="EU1651" s="287"/>
      <c r="EV1651" s="287"/>
      <c r="EW1651" s="287"/>
      <c r="EX1651" s="287"/>
      <c r="EY1651" s="287"/>
      <c r="EZ1651" s="287"/>
      <c r="FA1651" s="287"/>
      <c r="FB1651" s="287"/>
      <c r="FC1651" s="287"/>
      <c r="FD1651" s="287"/>
      <c r="FE1651" s="287"/>
      <c r="FF1651" s="287"/>
      <c r="FG1651" s="287"/>
      <c r="FH1651" s="287"/>
      <c r="FI1651" s="287"/>
    </row>
    <row r="1652" spans="1:165" s="265" customFormat="1" x14ac:dyDescent="0.2">
      <c r="A1652" s="236"/>
      <c r="B1652" s="239"/>
      <c r="C1652" s="239"/>
      <c r="AK1652" s="287"/>
      <c r="AL1652" s="287"/>
      <c r="AM1652" s="287"/>
      <c r="AN1652" s="287"/>
      <c r="AO1652" s="287"/>
      <c r="AP1652" s="287"/>
      <c r="AQ1652" s="287"/>
      <c r="AR1652" s="287"/>
      <c r="AS1652" s="287"/>
      <c r="AT1652" s="287"/>
      <c r="AU1652" s="287"/>
      <c r="AV1652" s="287"/>
      <c r="AW1652" s="287"/>
      <c r="AX1652" s="287"/>
      <c r="AY1652" s="287"/>
      <c r="AZ1652" s="287"/>
      <c r="BA1652" s="287"/>
      <c r="BB1652" s="287"/>
      <c r="BC1652" s="287"/>
      <c r="BD1652" s="287"/>
      <c r="BE1652" s="287"/>
      <c r="BF1652" s="287"/>
      <c r="BG1652" s="287"/>
      <c r="BH1652" s="287"/>
      <c r="BI1652" s="287"/>
      <c r="BJ1652" s="287"/>
      <c r="BK1652" s="287"/>
      <c r="BL1652" s="287"/>
      <c r="BM1652" s="287"/>
      <c r="BN1652" s="287"/>
      <c r="BO1652" s="287"/>
      <c r="BP1652" s="287"/>
      <c r="BQ1652" s="287"/>
      <c r="BR1652" s="287"/>
      <c r="BS1652" s="287"/>
      <c r="BT1652" s="287"/>
      <c r="BU1652" s="287"/>
      <c r="BV1652" s="287"/>
      <c r="BW1652" s="287"/>
      <c r="BX1652" s="287"/>
      <c r="BY1652" s="287"/>
      <c r="BZ1652" s="287"/>
      <c r="CA1652" s="287"/>
      <c r="CB1652" s="287"/>
      <c r="CC1652" s="287"/>
      <c r="CD1652" s="287"/>
      <c r="CE1652" s="287"/>
      <c r="CF1652" s="287"/>
      <c r="CG1652" s="287"/>
      <c r="CH1652" s="287"/>
      <c r="CI1652" s="287"/>
      <c r="CJ1652" s="287"/>
      <c r="CK1652" s="287"/>
      <c r="CL1652" s="287"/>
      <c r="CM1652" s="287"/>
      <c r="CN1652" s="287"/>
      <c r="CO1652" s="287"/>
      <c r="CP1652" s="287"/>
      <c r="CQ1652" s="287"/>
      <c r="CR1652" s="287"/>
      <c r="CS1652" s="287"/>
      <c r="CT1652" s="287"/>
      <c r="CU1652" s="287"/>
      <c r="CV1652" s="287"/>
      <c r="CW1652" s="287"/>
      <c r="CX1652" s="287"/>
      <c r="CY1652" s="287"/>
      <c r="CZ1652" s="287"/>
      <c r="DA1652" s="287"/>
      <c r="DB1652" s="287"/>
      <c r="DC1652" s="287"/>
      <c r="DD1652" s="287"/>
      <c r="DE1652" s="287"/>
      <c r="DF1652" s="287"/>
      <c r="DG1652" s="287"/>
      <c r="DH1652" s="287"/>
      <c r="DI1652" s="287"/>
      <c r="DJ1652" s="287"/>
      <c r="DK1652" s="287"/>
      <c r="DL1652" s="287"/>
      <c r="DM1652" s="287"/>
      <c r="DN1652" s="287"/>
      <c r="DO1652" s="287"/>
      <c r="DP1652" s="287"/>
      <c r="DQ1652" s="287"/>
      <c r="DR1652" s="287"/>
      <c r="DS1652" s="287"/>
      <c r="DT1652" s="287"/>
      <c r="DU1652" s="287"/>
      <c r="DV1652" s="287"/>
      <c r="DW1652" s="287"/>
      <c r="DX1652" s="287"/>
      <c r="DY1652" s="287"/>
      <c r="DZ1652" s="287"/>
      <c r="EA1652" s="287"/>
      <c r="EB1652" s="287"/>
      <c r="EC1652" s="287"/>
      <c r="ED1652" s="287"/>
      <c r="EE1652" s="287"/>
      <c r="EF1652" s="287"/>
      <c r="EG1652" s="287"/>
      <c r="EH1652" s="287"/>
      <c r="EI1652" s="287"/>
      <c r="EJ1652" s="287"/>
      <c r="EK1652" s="287"/>
      <c r="EL1652" s="287"/>
      <c r="EM1652" s="287"/>
      <c r="EN1652" s="287"/>
      <c r="EO1652" s="287"/>
      <c r="EP1652" s="287"/>
      <c r="EQ1652" s="287"/>
      <c r="ER1652" s="287"/>
      <c r="ES1652" s="287"/>
      <c r="ET1652" s="287"/>
      <c r="EU1652" s="287"/>
      <c r="EV1652" s="287"/>
      <c r="EW1652" s="287"/>
      <c r="EX1652" s="287"/>
      <c r="EY1652" s="287"/>
      <c r="EZ1652" s="287"/>
      <c r="FA1652" s="287"/>
      <c r="FB1652" s="287"/>
      <c r="FC1652" s="287"/>
      <c r="FD1652" s="287"/>
      <c r="FE1652" s="287"/>
      <c r="FF1652" s="287"/>
      <c r="FG1652" s="287"/>
      <c r="FH1652" s="287"/>
      <c r="FI1652" s="287"/>
    </row>
    <row r="1653" spans="1:165" s="265" customFormat="1" x14ac:dyDescent="0.2">
      <c r="A1653" s="236"/>
      <c r="B1653" s="239"/>
      <c r="C1653" s="239"/>
      <c r="AK1653" s="287"/>
      <c r="AL1653" s="287"/>
      <c r="AM1653" s="287"/>
      <c r="AN1653" s="287"/>
      <c r="AO1653" s="287"/>
      <c r="AP1653" s="287"/>
      <c r="AQ1653" s="287"/>
      <c r="AR1653" s="287"/>
      <c r="AS1653" s="287"/>
      <c r="AT1653" s="287"/>
      <c r="AU1653" s="287"/>
      <c r="AV1653" s="287"/>
      <c r="AW1653" s="287"/>
      <c r="AX1653" s="287"/>
      <c r="AY1653" s="287"/>
      <c r="AZ1653" s="287"/>
      <c r="BA1653" s="287"/>
      <c r="BB1653" s="287"/>
      <c r="BC1653" s="287"/>
      <c r="BD1653" s="287"/>
      <c r="BE1653" s="287"/>
      <c r="BF1653" s="287"/>
      <c r="BG1653" s="287"/>
      <c r="BH1653" s="287"/>
      <c r="BI1653" s="287"/>
      <c r="BJ1653" s="287"/>
      <c r="BK1653" s="287"/>
      <c r="BL1653" s="287"/>
      <c r="BM1653" s="287"/>
      <c r="BN1653" s="287"/>
      <c r="BO1653" s="287"/>
      <c r="BP1653" s="287"/>
      <c r="BQ1653" s="287"/>
      <c r="BR1653" s="287"/>
      <c r="BS1653" s="287"/>
      <c r="BT1653" s="287"/>
      <c r="BU1653" s="287"/>
      <c r="BV1653" s="287"/>
      <c r="BW1653" s="287"/>
      <c r="BX1653" s="287"/>
      <c r="BY1653" s="287"/>
      <c r="BZ1653" s="287"/>
      <c r="CA1653" s="287"/>
      <c r="CB1653" s="287"/>
      <c r="CC1653" s="287"/>
      <c r="CD1653" s="287"/>
      <c r="CE1653" s="287"/>
      <c r="CF1653" s="287"/>
      <c r="CG1653" s="287"/>
      <c r="CH1653" s="287"/>
      <c r="CI1653" s="287"/>
      <c r="CJ1653" s="287"/>
      <c r="CK1653" s="287"/>
      <c r="CL1653" s="287"/>
      <c r="CM1653" s="287"/>
      <c r="CN1653" s="287"/>
      <c r="CO1653" s="287"/>
      <c r="CP1653" s="287"/>
      <c r="CQ1653" s="287"/>
      <c r="CR1653" s="287"/>
      <c r="CS1653" s="287"/>
      <c r="CT1653" s="287"/>
      <c r="CU1653" s="287"/>
      <c r="CV1653" s="287"/>
      <c r="CW1653" s="287"/>
      <c r="CX1653" s="287"/>
      <c r="CY1653" s="287"/>
      <c r="CZ1653" s="287"/>
      <c r="DA1653" s="287"/>
      <c r="DB1653" s="287"/>
      <c r="DC1653" s="287"/>
      <c r="DD1653" s="287"/>
      <c r="DE1653" s="287"/>
      <c r="DF1653" s="287"/>
      <c r="DG1653" s="287"/>
      <c r="DH1653" s="287"/>
      <c r="DI1653" s="287"/>
      <c r="DJ1653" s="287"/>
      <c r="DK1653" s="287"/>
      <c r="DL1653" s="287"/>
      <c r="DM1653" s="287"/>
      <c r="DN1653" s="287"/>
      <c r="DO1653" s="287"/>
      <c r="DP1653" s="287"/>
      <c r="DQ1653" s="287"/>
      <c r="DR1653" s="287"/>
      <c r="DS1653" s="287"/>
      <c r="DT1653" s="287"/>
      <c r="DU1653" s="287"/>
      <c r="DV1653" s="287"/>
      <c r="DW1653" s="287"/>
      <c r="DX1653" s="287"/>
      <c r="DY1653" s="287"/>
      <c r="DZ1653" s="287"/>
      <c r="EA1653" s="287"/>
      <c r="EB1653" s="287"/>
      <c r="EC1653" s="287"/>
      <c r="ED1653" s="287"/>
      <c r="EE1653" s="287"/>
      <c r="EF1653" s="287"/>
      <c r="EG1653" s="287"/>
      <c r="EH1653" s="287"/>
      <c r="EI1653" s="287"/>
      <c r="EJ1653" s="287"/>
      <c r="EK1653" s="287"/>
      <c r="EL1653" s="287"/>
      <c r="EM1653" s="287"/>
      <c r="EN1653" s="287"/>
      <c r="EO1653" s="287"/>
      <c r="EP1653" s="287"/>
      <c r="EQ1653" s="287"/>
      <c r="ER1653" s="287"/>
      <c r="ES1653" s="287"/>
      <c r="ET1653" s="287"/>
      <c r="EU1653" s="287"/>
      <c r="EV1653" s="287"/>
      <c r="EW1653" s="287"/>
      <c r="EX1653" s="287"/>
      <c r="EY1653" s="287"/>
      <c r="EZ1653" s="287"/>
      <c r="FA1653" s="287"/>
      <c r="FB1653" s="287"/>
      <c r="FC1653" s="287"/>
      <c r="FD1653" s="287"/>
      <c r="FE1653" s="287"/>
      <c r="FF1653" s="287"/>
      <c r="FG1653" s="287"/>
      <c r="FH1653" s="287"/>
      <c r="FI1653" s="287"/>
    </row>
    <row r="1654" spans="1:165" s="265" customFormat="1" x14ac:dyDescent="0.2">
      <c r="A1654" s="236"/>
      <c r="B1654" s="239"/>
      <c r="C1654" s="239"/>
      <c r="AK1654" s="287"/>
      <c r="AL1654" s="287"/>
      <c r="AM1654" s="287"/>
      <c r="AN1654" s="287"/>
      <c r="AO1654" s="287"/>
      <c r="AP1654" s="287"/>
      <c r="AQ1654" s="287"/>
      <c r="AR1654" s="287"/>
      <c r="AS1654" s="287"/>
      <c r="AT1654" s="287"/>
      <c r="AU1654" s="287"/>
      <c r="AV1654" s="287"/>
      <c r="AW1654" s="287"/>
      <c r="AX1654" s="287"/>
      <c r="AY1654" s="287"/>
      <c r="AZ1654" s="287"/>
      <c r="BA1654" s="287"/>
      <c r="BB1654" s="287"/>
      <c r="BC1654" s="287"/>
      <c r="BD1654" s="287"/>
      <c r="BE1654" s="287"/>
      <c r="BF1654" s="287"/>
      <c r="BG1654" s="287"/>
      <c r="BH1654" s="287"/>
      <c r="BI1654" s="287"/>
      <c r="BJ1654" s="287"/>
      <c r="BK1654" s="287"/>
      <c r="BL1654" s="287"/>
      <c r="BM1654" s="287"/>
      <c r="BN1654" s="287"/>
      <c r="BO1654" s="287"/>
      <c r="BP1654" s="287"/>
      <c r="BQ1654" s="287"/>
      <c r="BR1654" s="287"/>
      <c r="BS1654" s="287"/>
      <c r="BT1654" s="287"/>
      <c r="BU1654" s="287"/>
      <c r="BV1654" s="287"/>
      <c r="BW1654" s="287"/>
      <c r="BX1654" s="287"/>
      <c r="BY1654" s="287"/>
      <c r="BZ1654" s="287"/>
      <c r="CA1654" s="287"/>
      <c r="CB1654" s="287"/>
      <c r="CC1654" s="287"/>
      <c r="CD1654" s="287"/>
      <c r="CE1654" s="287"/>
      <c r="CF1654" s="287"/>
      <c r="CG1654" s="287"/>
      <c r="CH1654" s="287"/>
      <c r="CI1654" s="287"/>
      <c r="CJ1654" s="287"/>
      <c r="CK1654" s="287"/>
      <c r="CL1654" s="287"/>
      <c r="CM1654" s="287"/>
      <c r="CN1654" s="287"/>
      <c r="CO1654" s="287"/>
      <c r="CP1654" s="287"/>
      <c r="CQ1654" s="287"/>
      <c r="CR1654" s="287"/>
      <c r="CS1654" s="287"/>
      <c r="CT1654" s="287"/>
      <c r="CU1654" s="287"/>
      <c r="CV1654" s="287"/>
      <c r="CW1654" s="287"/>
      <c r="CX1654" s="287"/>
      <c r="CY1654" s="287"/>
      <c r="CZ1654" s="287"/>
      <c r="DA1654" s="287"/>
      <c r="DB1654" s="287"/>
      <c r="DC1654" s="287"/>
      <c r="DD1654" s="287"/>
      <c r="DE1654" s="287"/>
      <c r="DF1654" s="287"/>
      <c r="DG1654" s="287"/>
      <c r="DH1654" s="287"/>
      <c r="DI1654" s="287"/>
      <c r="DJ1654" s="287"/>
      <c r="DK1654" s="287"/>
      <c r="DL1654" s="287"/>
      <c r="DM1654" s="287"/>
      <c r="DN1654" s="287"/>
      <c r="DO1654" s="287"/>
      <c r="DP1654" s="287"/>
      <c r="DQ1654" s="287"/>
      <c r="DR1654" s="287"/>
      <c r="DS1654" s="287"/>
      <c r="DT1654" s="287"/>
      <c r="DU1654" s="287"/>
      <c r="DV1654" s="287"/>
      <c r="DW1654" s="287"/>
      <c r="DX1654" s="287"/>
      <c r="DY1654" s="287"/>
      <c r="DZ1654" s="287"/>
      <c r="EA1654" s="287"/>
      <c r="EB1654" s="287"/>
      <c r="EC1654" s="287"/>
      <c r="ED1654" s="287"/>
      <c r="EE1654" s="287"/>
      <c r="EF1654" s="287"/>
      <c r="EG1654" s="287"/>
      <c r="EH1654" s="287"/>
      <c r="EI1654" s="287"/>
      <c r="EJ1654" s="287"/>
      <c r="EK1654" s="287"/>
      <c r="EL1654" s="287"/>
      <c r="EM1654" s="287"/>
      <c r="EN1654" s="287"/>
      <c r="EO1654" s="287"/>
      <c r="EP1654" s="287"/>
      <c r="EQ1654" s="287"/>
      <c r="ER1654" s="287"/>
      <c r="ES1654" s="287"/>
      <c r="ET1654" s="287"/>
      <c r="EU1654" s="287"/>
      <c r="EV1654" s="287"/>
      <c r="EW1654" s="287"/>
      <c r="EX1654" s="287"/>
      <c r="EY1654" s="287"/>
      <c r="EZ1654" s="287"/>
      <c r="FA1654" s="287"/>
      <c r="FB1654" s="287"/>
      <c r="FC1654" s="287"/>
      <c r="FD1654" s="287"/>
      <c r="FE1654" s="287"/>
      <c r="FF1654" s="287"/>
      <c r="FG1654" s="287"/>
      <c r="FH1654" s="287"/>
      <c r="FI1654" s="287"/>
    </row>
    <row r="1655" spans="1:165" s="265" customFormat="1" x14ac:dyDescent="0.2">
      <c r="A1655" s="236"/>
      <c r="B1655" s="239"/>
      <c r="C1655" s="239"/>
      <c r="AK1655" s="287"/>
      <c r="AL1655" s="287"/>
      <c r="AM1655" s="287"/>
      <c r="AN1655" s="287"/>
      <c r="AO1655" s="287"/>
      <c r="AP1655" s="287"/>
      <c r="AQ1655" s="287"/>
      <c r="AR1655" s="287"/>
      <c r="AS1655" s="287"/>
      <c r="AT1655" s="287"/>
      <c r="AU1655" s="287"/>
      <c r="AV1655" s="287"/>
      <c r="AW1655" s="287"/>
      <c r="AX1655" s="287"/>
      <c r="AY1655" s="287"/>
      <c r="AZ1655" s="287"/>
      <c r="BA1655" s="287"/>
      <c r="BB1655" s="287"/>
      <c r="BC1655" s="287"/>
      <c r="BD1655" s="287"/>
      <c r="BE1655" s="287"/>
      <c r="BF1655" s="287"/>
      <c r="BG1655" s="287"/>
      <c r="BH1655" s="287"/>
      <c r="BI1655" s="287"/>
      <c r="BJ1655" s="287"/>
      <c r="BK1655" s="287"/>
      <c r="BL1655" s="287"/>
      <c r="BM1655" s="287"/>
      <c r="BN1655" s="287"/>
      <c r="BO1655" s="287"/>
      <c r="BP1655" s="287"/>
      <c r="BQ1655" s="287"/>
      <c r="BR1655" s="287"/>
      <c r="BS1655" s="287"/>
      <c r="BT1655" s="287"/>
      <c r="BU1655" s="287"/>
      <c r="BV1655" s="287"/>
      <c r="BW1655" s="287"/>
      <c r="BX1655" s="287"/>
      <c r="BY1655" s="287"/>
      <c r="BZ1655" s="287"/>
      <c r="CA1655" s="287"/>
      <c r="CB1655" s="287"/>
      <c r="CC1655" s="287"/>
      <c r="CD1655" s="287"/>
      <c r="CE1655" s="287"/>
      <c r="CF1655" s="287"/>
      <c r="CG1655" s="287"/>
      <c r="CH1655" s="287"/>
      <c r="CI1655" s="287"/>
      <c r="CJ1655" s="287"/>
      <c r="CK1655" s="287"/>
      <c r="CL1655" s="287"/>
      <c r="CM1655" s="287"/>
      <c r="CN1655" s="287"/>
      <c r="CO1655" s="287"/>
      <c r="CP1655" s="287"/>
      <c r="CQ1655" s="287"/>
      <c r="CR1655" s="287"/>
      <c r="CS1655" s="287"/>
      <c r="CT1655" s="287"/>
      <c r="CU1655" s="287"/>
      <c r="CV1655" s="287"/>
      <c r="CW1655" s="287"/>
      <c r="CX1655" s="287"/>
      <c r="CY1655" s="287"/>
      <c r="CZ1655" s="287"/>
      <c r="DA1655" s="287"/>
      <c r="DB1655" s="287"/>
      <c r="DC1655" s="287"/>
      <c r="DD1655" s="287"/>
      <c r="DE1655" s="287"/>
      <c r="DF1655" s="287"/>
      <c r="DG1655" s="287"/>
      <c r="DH1655" s="287"/>
      <c r="DI1655" s="287"/>
      <c r="DJ1655" s="287"/>
      <c r="DK1655" s="287"/>
      <c r="DL1655" s="287"/>
      <c r="DM1655" s="287"/>
      <c r="DN1655" s="287"/>
      <c r="DO1655" s="287"/>
      <c r="DP1655" s="287"/>
      <c r="DQ1655" s="287"/>
      <c r="DR1655" s="287"/>
      <c r="DS1655" s="287"/>
      <c r="DT1655" s="287"/>
      <c r="DU1655" s="287"/>
      <c r="DV1655" s="287"/>
      <c r="DW1655" s="287"/>
      <c r="DX1655" s="287"/>
      <c r="DY1655" s="287"/>
      <c r="DZ1655" s="287"/>
      <c r="EA1655" s="287"/>
      <c r="EB1655" s="287"/>
      <c r="EC1655" s="287"/>
      <c r="ED1655" s="287"/>
      <c r="EE1655" s="287"/>
      <c r="EF1655" s="287"/>
      <c r="EG1655" s="287"/>
      <c r="EH1655" s="287"/>
      <c r="EI1655" s="287"/>
      <c r="EJ1655" s="287"/>
      <c r="EK1655" s="287"/>
      <c r="EL1655" s="287"/>
      <c r="EM1655" s="287"/>
      <c r="EN1655" s="287"/>
      <c r="EO1655" s="287"/>
      <c r="EP1655" s="287"/>
      <c r="EQ1655" s="287"/>
      <c r="ER1655" s="287"/>
      <c r="ES1655" s="287"/>
      <c r="ET1655" s="287"/>
      <c r="EU1655" s="287"/>
      <c r="EV1655" s="287"/>
      <c r="EW1655" s="287"/>
      <c r="EX1655" s="287"/>
      <c r="EY1655" s="287"/>
      <c r="EZ1655" s="287"/>
      <c r="FA1655" s="287"/>
      <c r="FB1655" s="287"/>
      <c r="FC1655" s="287"/>
      <c r="FD1655" s="287"/>
      <c r="FE1655" s="287"/>
      <c r="FF1655" s="287"/>
      <c r="FG1655" s="287"/>
      <c r="FH1655" s="287"/>
      <c r="FI1655" s="287"/>
    </row>
    <row r="1656" spans="1:165" s="265" customFormat="1" x14ac:dyDescent="0.2">
      <c r="A1656" s="236"/>
      <c r="B1656" s="239"/>
      <c r="C1656" s="239"/>
      <c r="AK1656" s="287"/>
      <c r="AL1656" s="287"/>
      <c r="AM1656" s="287"/>
      <c r="AN1656" s="287"/>
      <c r="AO1656" s="287"/>
      <c r="AP1656" s="287"/>
      <c r="AQ1656" s="287"/>
      <c r="AR1656" s="287"/>
      <c r="AS1656" s="287"/>
      <c r="AT1656" s="287"/>
      <c r="AU1656" s="287"/>
      <c r="AV1656" s="287"/>
      <c r="AW1656" s="287"/>
      <c r="AX1656" s="287"/>
      <c r="AY1656" s="287"/>
      <c r="AZ1656" s="287"/>
      <c r="BA1656" s="287"/>
      <c r="BB1656" s="287"/>
      <c r="BC1656" s="287"/>
      <c r="BD1656" s="287"/>
      <c r="BE1656" s="287"/>
      <c r="BF1656" s="287"/>
      <c r="BG1656" s="287"/>
      <c r="BH1656" s="287"/>
      <c r="BI1656" s="287"/>
      <c r="BJ1656" s="287"/>
      <c r="BK1656" s="287"/>
      <c r="BL1656" s="287"/>
      <c r="BM1656" s="287"/>
      <c r="BN1656" s="287"/>
      <c r="BO1656" s="287"/>
      <c r="BP1656" s="287"/>
      <c r="BQ1656" s="287"/>
      <c r="BR1656" s="287"/>
      <c r="BS1656" s="287"/>
      <c r="BT1656" s="287"/>
      <c r="BU1656" s="287"/>
      <c r="BV1656" s="287"/>
      <c r="BW1656" s="287"/>
      <c r="BX1656" s="287"/>
      <c r="BY1656" s="287"/>
      <c r="BZ1656" s="287"/>
      <c r="CA1656" s="287"/>
      <c r="CB1656" s="287"/>
      <c r="CC1656" s="287"/>
      <c r="CD1656" s="287"/>
      <c r="CE1656" s="287"/>
      <c r="CF1656" s="287"/>
      <c r="CG1656" s="287"/>
      <c r="CH1656" s="287"/>
      <c r="CI1656" s="287"/>
      <c r="CJ1656" s="287"/>
      <c r="CK1656" s="287"/>
      <c r="CL1656" s="287"/>
      <c r="CM1656" s="287"/>
      <c r="CN1656" s="287"/>
      <c r="CO1656" s="287"/>
      <c r="CP1656" s="287"/>
      <c r="CQ1656" s="287"/>
      <c r="CR1656" s="287"/>
      <c r="CS1656" s="287"/>
      <c r="CT1656" s="287"/>
      <c r="CU1656" s="287"/>
      <c r="CV1656" s="287"/>
      <c r="CW1656" s="287"/>
      <c r="CX1656" s="287"/>
      <c r="CY1656" s="287"/>
      <c r="CZ1656" s="287"/>
      <c r="DA1656" s="287"/>
      <c r="DB1656" s="287"/>
      <c r="DC1656" s="287"/>
      <c r="DD1656" s="287"/>
      <c r="DE1656" s="287"/>
      <c r="DF1656" s="287"/>
      <c r="DG1656" s="287"/>
      <c r="DH1656" s="287"/>
      <c r="DI1656" s="287"/>
      <c r="DJ1656" s="287"/>
      <c r="DK1656" s="287"/>
      <c r="DL1656" s="287"/>
      <c r="DM1656" s="287"/>
      <c r="DN1656" s="287"/>
      <c r="DO1656" s="287"/>
      <c r="DP1656" s="287"/>
      <c r="DQ1656" s="287"/>
      <c r="DR1656" s="287"/>
      <c r="DS1656" s="287"/>
      <c r="DT1656" s="287"/>
      <c r="DU1656" s="287"/>
      <c r="DV1656" s="287"/>
      <c r="DW1656" s="287"/>
      <c r="DX1656" s="287"/>
      <c r="DY1656" s="287"/>
      <c r="DZ1656" s="287"/>
      <c r="EA1656" s="287"/>
      <c r="EB1656" s="287"/>
      <c r="EC1656" s="287"/>
      <c r="ED1656" s="287"/>
      <c r="EE1656" s="287"/>
      <c r="EF1656" s="287"/>
      <c r="EG1656" s="287"/>
      <c r="EH1656" s="287"/>
      <c r="EI1656" s="287"/>
      <c r="EJ1656" s="287"/>
      <c r="EK1656" s="287"/>
      <c r="EL1656" s="287"/>
      <c r="EM1656" s="287"/>
      <c r="EN1656" s="287"/>
      <c r="EO1656" s="287"/>
      <c r="EP1656" s="287"/>
      <c r="EQ1656" s="287"/>
      <c r="ER1656" s="287"/>
      <c r="ES1656" s="287"/>
      <c r="ET1656" s="287"/>
      <c r="EU1656" s="287"/>
      <c r="EV1656" s="287"/>
      <c r="EW1656" s="287"/>
      <c r="EX1656" s="287"/>
      <c r="EY1656" s="287"/>
      <c r="EZ1656" s="287"/>
      <c r="FA1656" s="287"/>
      <c r="FB1656" s="287"/>
      <c r="FC1656" s="287"/>
      <c r="FD1656" s="287"/>
      <c r="FE1656" s="287"/>
      <c r="FF1656" s="287"/>
      <c r="FG1656" s="287"/>
      <c r="FH1656" s="287"/>
      <c r="FI1656" s="287"/>
    </row>
    <row r="1657" spans="1:165" s="265" customFormat="1" x14ac:dyDescent="0.2">
      <c r="A1657" s="236"/>
      <c r="B1657" s="239"/>
      <c r="C1657" s="239"/>
      <c r="AK1657" s="287"/>
      <c r="AL1657" s="287"/>
      <c r="AM1657" s="287"/>
      <c r="AN1657" s="287"/>
      <c r="AO1657" s="287"/>
      <c r="AP1657" s="287"/>
      <c r="AQ1657" s="287"/>
      <c r="AR1657" s="287"/>
      <c r="AS1657" s="287"/>
      <c r="AT1657" s="287"/>
      <c r="AU1657" s="287"/>
      <c r="AV1657" s="287"/>
      <c r="AW1657" s="287"/>
      <c r="AX1657" s="287"/>
      <c r="AY1657" s="287"/>
      <c r="AZ1657" s="287"/>
      <c r="BA1657" s="287"/>
      <c r="BB1657" s="287"/>
      <c r="BC1657" s="287"/>
      <c r="BD1657" s="287"/>
      <c r="BE1657" s="287"/>
      <c r="BF1657" s="287"/>
      <c r="BG1657" s="287"/>
      <c r="BH1657" s="287"/>
      <c r="BI1657" s="287"/>
      <c r="BJ1657" s="287"/>
      <c r="BK1657" s="287"/>
      <c r="BL1657" s="287"/>
      <c r="BM1657" s="287"/>
      <c r="BN1657" s="287"/>
      <c r="BO1657" s="287"/>
      <c r="BP1657" s="287"/>
      <c r="BQ1657" s="287"/>
      <c r="BR1657" s="287"/>
      <c r="BS1657" s="287"/>
      <c r="BT1657" s="287"/>
      <c r="BU1657" s="287"/>
      <c r="BV1657" s="287"/>
      <c r="BW1657" s="287"/>
      <c r="BX1657" s="287"/>
      <c r="BY1657" s="287"/>
      <c r="BZ1657" s="287"/>
      <c r="CA1657" s="287"/>
      <c r="CB1657" s="287"/>
      <c r="CC1657" s="287"/>
      <c r="CD1657" s="287"/>
      <c r="CE1657" s="287"/>
      <c r="CF1657" s="287"/>
      <c r="CG1657" s="287"/>
      <c r="CH1657" s="287"/>
      <c r="CI1657" s="287"/>
      <c r="CJ1657" s="287"/>
      <c r="CK1657" s="287"/>
      <c r="CL1657" s="287"/>
      <c r="CM1657" s="287"/>
      <c r="CN1657" s="287"/>
      <c r="CO1657" s="287"/>
      <c r="CP1657" s="287"/>
      <c r="CQ1657" s="287"/>
      <c r="CR1657" s="287"/>
      <c r="CS1657" s="287"/>
      <c r="CT1657" s="287"/>
      <c r="CU1657" s="287"/>
      <c r="CV1657" s="287"/>
      <c r="CW1657" s="287"/>
      <c r="CX1657" s="287"/>
      <c r="CY1657" s="287"/>
      <c r="CZ1657" s="287"/>
      <c r="DA1657" s="287"/>
      <c r="DB1657" s="287"/>
      <c r="DC1657" s="287"/>
      <c r="DD1657" s="287"/>
      <c r="DE1657" s="287"/>
      <c r="DF1657" s="287"/>
      <c r="DG1657" s="287"/>
      <c r="DH1657" s="287"/>
      <c r="DI1657" s="287"/>
      <c r="DJ1657" s="287"/>
      <c r="DK1657" s="287"/>
      <c r="DL1657" s="287"/>
      <c r="DM1657" s="287"/>
      <c r="DN1657" s="287"/>
      <c r="DO1657" s="287"/>
      <c r="DP1657" s="287"/>
      <c r="DQ1657" s="287"/>
      <c r="DR1657" s="287"/>
      <c r="DS1657" s="287"/>
      <c r="DT1657" s="287"/>
      <c r="DU1657" s="287"/>
      <c r="DV1657" s="287"/>
      <c r="DW1657" s="287"/>
      <c r="DX1657" s="287"/>
      <c r="DY1657" s="287"/>
      <c r="DZ1657" s="287"/>
      <c r="EA1657" s="287"/>
      <c r="EB1657" s="287"/>
      <c r="EC1657" s="287"/>
      <c r="ED1657" s="287"/>
      <c r="EE1657" s="287"/>
      <c r="EF1657" s="287"/>
      <c r="EG1657" s="287"/>
      <c r="EH1657" s="287"/>
      <c r="EI1657" s="287"/>
      <c r="EJ1657" s="287"/>
      <c r="EK1657" s="287"/>
      <c r="EL1657" s="287"/>
      <c r="EM1657" s="287"/>
      <c r="EN1657" s="287"/>
      <c r="EO1657" s="287"/>
      <c r="EP1657" s="287"/>
      <c r="EQ1657" s="287"/>
      <c r="ER1657" s="287"/>
      <c r="ES1657" s="287"/>
      <c r="ET1657" s="287"/>
      <c r="EU1657" s="287"/>
      <c r="EV1657" s="287"/>
      <c r="EW1657" s="287"/>
      <c r="EX1657" s="287"/>
      <c r="EY1657" s="287"/>
      <c r="EZ1657" s="287"/>
      <c r="FA1657" s="287"/>
      <c r="FB1657" s="287"/>
      <c r="FC1657" s="287"/>
      <c r="FD1657" s="287"/>
      <c r="FE1657" s="287"/>
      <c r="FF1657" s="287"/>
      <c r="FG1657" s="287"/>
      <c r="FH1657" s="287"/>
      <c r="FI1657" s="287"/>
    </row>
    <row r="1658" spans="1:165" s="265" customFormat="1" x14ac:dyDescent="0.2">
      <c r="A1658" s="236"/>
      <c r="B1658" s="239"/>
      <c r="C1658" s="239"/>
      <c r="AK1658" s="287"/>
      <c r="AL1658" s="287"/>
      <c r="AM1658" s="287"/>
      <c r="AN1658" s="287"/>
      <c r="AO1658" s="287"/>
      <c r="AP1658" s="287"/>
      <c r="AQ1658" s="287"/>
      <c r="AR1658" s="287"/>
      <c r="AS1658" s="287"/>
      <c r="AT1658" s="287"/>
      <c r="AU1658" s="287"/>
      <c r="AV1658" s="287"/>
      <c r="AW1658" s="287"/>
      <c r="AX1658" s="287"/>
      <c r="AY1658" s="287"/>
      <c r="AZ1658" s="287"/>
      <c r="BA1658" s="287"/>
      <c r="BB1658" s="287"/>
      <c r="BC1658" s="287"/>
      <c r="BD1658" s="287"/>
      <c r="BE1658" s="287"/>
      <c r="BF1658" s="287"/>
      <c r="BG1658" s="287"/>
      <c r="BH1658" s="287"/>
      <c r="BI1658" s="287"/>
      <c r="BJ1658" s="287"/>
      <c r="BK1658" s="287"/>
      <c r="BL1658" s="287"/>
      <c r="BM1658" s="287"/>
      <c r="BN1658" s="287"/>
      <c r="BO1658" s="287"/>
      <c r="BP1658" s="287"/>
      <c r="BQ1658" s="287"/>
      <c r="BR1658" s="287"/>
      <c r="BS1658" s="287"/>
      <c r="BT1658" s="287"/>
      <c r="BU1658" s="287"/>
      <c r="BV1658" s="287"/>
      <c r="BW1658" s="287"/>
      <c r="BX1658" s="287"/>
      <c r="BY1658" s="287"/>
      <c r="BZ1658" s="287"/>
      <c r="CA1658" s="287"/>
      <c r="CB1658" s="287"/>
      <c r="CC1658" s="287"/>
      <c r="CD1658" s="287"/>
      <c r="CE1658" s="287"/>
      <c r="CF1658" s="287"/>
      <c r="CG1658" s="287"/>
      <c r="CH1658" s="287"/>
      <c r="CI1658" s="287"/>
      <c r="CJ1658" s="287"/>
      <c r="CK1658" s="287"/>
      <c r="CL1658" s="287"/>
      <c r="CM1658" s="287"/>
      <c r="CN1658" s="287"/>
      <c r="CO1658" s="287"/>
      <c r="CP1658" s="287"/>
      <c r="CQ1658" s="287"/>
      <c r="CR1658" s="287"/>
      <c r="CS1658" s="287"/>
      <c r="CT1658" s="287"/>
      <c r="CU1658" s="287"/>
      <c r="CV1658" s="287"/>
      <c r="CW1658" s="287"/>
      <c r="CX1658" s="287"/>
      <c r="CY1658" s="287"/>
      <c r="CZ1658" s="287"/>
      <c r="DA1658" s="287"/>
      <c r="DB1658" s="287"/>
      <c r="DC1658" s="287"/>
      <c r="DD1658" s="287"/>
      <c r="DE1658" s="287"/>
      <c r="DF1658" s="287"/>
      <c r="DG1658" s="287"/>
      <c r="DH1658" s="287"/>
      <c r="DI1658" s="287"/>
      <c r="DJ1658" s="287"/>
      <c r="DK1658" s="287"/>
      <c r="DL1658" s="287"/>
      <c r="DM1658" s="287"/>
      <c r="DN1658" s="287"/>
      <c r="DO1658" s="287"/>
      <c r="DP1658" s="287"/>
      <c r="DQ1658" s="287"/>
      <c r="DR1658" s="287"/>
      <c r="DS1658" s="287"/>
      <c r="DT1658" s="287"/>
      <c r="DU1658" s="287"/>
      <c r="DV1658" s="287"/>
      <c r="DW1658" s="287"/>
      <c r="DX1658" s="287"/>
      <c r="DY1658" s="287"/>
      <c r="DZ1658" s="287"/>
      <c r="EA1658" s="287"/>
      <c r="EB1658" s="287"/>
      <c r="EC1658" s="287"/>
      <c r="ED1658" s="287"/>
      <c r="EE1658" s="287"/>
      <c r="EF1658" s="287"/>
      <c r="EG1658" s="287"/>
      <c r="EH1658" s="287"/>
      <c r="EI1658" s="287"/>
      <c r="EJ1658" s="287"/>
      <c r="EK1658" s="287"/>
      <c r="EL1658" s="287"/>
      <c r="EM1658" s="287"/>
      <c r="EN1658" s="287"/>
      <c r="EO1658" s="287"/>
      <c r="EP1658" s="287"/>
      <c r="EQ1658" s="287"/>
      <c r="ER1658" s="287"/>
      <c r="ES1658" s="287"/>
      <c r="ET1658" s="287"/>
      <c r="EU1658" s="287"/>
      <c r="EV1658" s="287"/>
      <c r="EW1658" s="287"/>
      <c r="EX1658" s="287"/>
      <c r="EY1658" s="287"/>
      <c r="EZ1658" s="287"/>
      <c r="FA1658" s="287"/>
      <c r="FB1658" s="287"/>
      <c r="FC1658" s="287"/>
      <c r="FD1658" s="287"/>
      <c r="FE1658" s="287"/>
      <c r="FF1658" s="287"/>
      <c r="FG1658" s="287"/>
      <c r="FH1658" s="287"/>
      <c r="FI1658" s="287"/>
    </row>
    <row r="1659" spans="1:165" s="265" customFormat="1" x14ac:dyDescent="0.2">
      <c r="A1659" s="236"/>
      <c r="B1659" s="239"/>
      <c r="C1659" s="239"/>
      <c r="AK1659" s="287"/>
      <c r="AL1659" s="287"/>
      <c r="AM1659" s="287"/>
      <c r="AN1659" s="287"/>
      <c r="AO1659" s="287"/>
      <c r="AP1659" s="287"/>
      <c r="AQ1659" s="287"/>
      <c r="AR1659" s="287"/>
      <c r="AS1659" s="287"/>
      <c r="AT1659" s="287"/>
      <c r="AU1659" s="287"/>
      <c r="AV1659" s="287"/>
      <c r="AW1659" s="287"/>
      <c r="AX1659" s="287"/>
      <c r="AY1659" s="287"/>
      <c r="AZ1659" s="287"/>
      <c r="BA1659" s="287"/>
      <c r="BB1659" s="287"/>
      <c r="BC1659" s="287"/>
      <c r="BD1659" s="287"/>
      <c r="BE1659" s="287"/>
      <c r="BF1659" s="287"/>
      <c r="BG1659" s="287"/>
      <c r="BH1659" s="287"/>
      <c r="BI1659" s="287"/>
      <c r="BJ1659" s="287"/>
      <c r="BK1659" s="287"/>
      <c r="BL1659" s="287"/>
      <c r="BM1659" s="287"/>
      <c r="BN1659" s="287"/>
      <c r="BO1659" s="287"/>
      <c r="BP1659" s="287"/>
      <c r="BQ1659" s="287"/>
      <c r="BR1659" s="287"/>
      <c r="BS1659" s="287"/>
      <c r="BT1659" s="287"/>
      <c r="BU1659" s="287"/>
      <c r="BV1659" s="287"/>
      <c r="BW1659" s="287"/>
      <c r="BX1659" s="287"/>
      <c r="BY1659" s="287"/>
      <c r="BZ1659" s="287"/>
      <c r="CA1659" s="287"/>
      <c r="CB1659" s="287"/>
      <c r="CC1659" s="287"/>
      <c r="CD1659" s="287"/>
      <c r="CE1659" s="287"/>
      <c r="CF1659" s="287"/>
      <c r="CG1659" s="287"/>
      <c r="CH1659" s="287"/>
      <c r="CI1659" s="287"/>
      <c r="CJ1659" s="287"/>
      <c r="CK1659" s="287"/>
      <c r="CL1659" s="287"/>
      <c r="CM1659" s="287"/>
      <c r="CN1659" s="287"/>
      <c r="CO1659" s="287"/>
      <c r="CP1659" s="287"/>
      <c r="CQ1659" s="287"/>
      <c r="CR1659" s="287"/>
      <c r="CS1659" s="287"/>
      <c r="CT1659" s="287"/>
      <c r="CU1659" s="287"/>
      <c r="CV1659" s="287"/>
      <c r="CW1659" s="287"/>
      <c r="CX1659" s="287"/>
      <c r="CY1659" s="287"/>
      <c r="CZ1659" s="287"/>
      <c r="DA1659" s="287"/>
      <c r="DB1659" s="287"/>
      <c r="DC1659" s="287"/>
      <c r="DD1659" s="287"/>
      <c r="DE1659" s="287"/>
      <c r="DF1659" s="287"/>
      <c r="DG1659" s="287"/>
      <c r="DH1659" s="287"/>
      <c r="DI1659" s="287"/>
      <c r="DJ1659" s="287"/>
      <c r="DK1659" s="287"/>
      <c r="DL1659" s="287"/>
      <c r="DM1659" s="287"/>
      <c r="DN1659" s="287"/>
      <c r="DO1659" s="287"/>
      <c r="DP1659" s="287"/>
      <c r="DQ1659" s="287"/>
      <c r="DR1659" s="287"/>
      <c r="DS1659" s="287"/>
      <c r="DT1659" s="287"/>
      <c r="DU1659" s="287"/>
      <c r="DV1659" s="287"/>
      <c r="DW1659" s="287"/>
      <c r="DX1659" s="287"/>
      <c r="DY1659" s="287"/>
      <c r="DZ1659" s="287"/>
      <c r="EA1659" s="287"/>
      <c r="EB1659" s="287"/>
      <c r="EC1659" s="287"/>
      <c r="ED1659" s="287"/>
      <c r="EE1659" s="287"/>
      <c r="EF1659" s="287"/>
      <c r="EG1659" s="287"/>
      <c r="EH1659" s="287"/>
      <c r="EI1659" s="287"/>
      <c r="EJ1659" s="287"/>
      <c r="EK1659" s="287"/>
      <c r="EL1659" s="287"/>
      <c r="EM1659" s="287"/>
      <c r="EN1659" s="287"/>
      <c r="EO1659" s="287"/>
      <c r="EP1659" s="287"/>
      <c r="EQ1659" s="287"/>
      <c r="ER1659" s="287"/>
      <c r="ES1659" s="287"/>
      <c r="ET1659" s="287"/>
      <c r="EU1659" s="287"/>
      <c r="EV1659" s="287"/>
      <c r="EW1659" s="287"/>
      <c r="EX1659" s="287"/>
      <c r="EY1659" s="287"/>
      <c r="EZ1659" s="287"/>
      <c r="FA1659" s="287"/>
      <c r="FB1659" s="287"/>
      <c r="FC1659" s="287"/>
      <c r="FD1659" s="287"/>
      <c r="FE1659" s="287"/>
      <c r="FF1659" s="287"/>
      <c r="FG1659" s="287"/>
      <c r="FH1659" s="287"/>
      <c r="FI1659" s="287"/>
    </row>
    <row r="1660" spans="1:165" s="265" customFormat="1" x14ac:dyDescent="0.2">
      <c r="A1660" s="236"/>
      <c r="B1660" s="239"/>
      <c r="C1660" s="239"/>
      <c r="AK1660" s="287"/>
      <c r="AL1660" s="287"/>
      <c r="AM1660" s="287"/>
      <c r="AN1660" s="287"/>
      <c r="AO1660" s="287"/>
      <c r="AP1660" s="287"/>
      <c r="AQ1660" s="287"/>
      <c r="AR1660" s="287"/>
      <c r="AS1660" s="287"/>
      <c r="AT1660" s="287"/>
      <c r="AU1660" s="287"/>
      <c r="AV1660" s="287"/>
      <c r="AW1660" s="287"/>
      <c r="AX1660" s="287"/>
      <c r="AY1660" s="287"/>
      <c r="AZ1660" s="287"/>
      <c r="BA1660" s="287"/>
      <c r="BB1660" s="287"/>
      <c r="BC1660" s="287"/>
      <c r="BD1660" s="287"/>
      <c r="BE1660" s="287"/>
      <c r="BF1660" s="287"/>
      <c r="BG1660" s="287"/>
      <c r="BH1660" s="287"/>
      <c r="BI1660" s="287"/>
      <c r="BJ1660" s="287"/>
      <c r="BK1660" s="287"/>
      <c r="BL1660" s="287"/>
      <c r="BM1660" s="287"/>
      <c r="BN1660" s="287"/>
      <c r="BO1660" s="287"/>
      <c r="BP1660" s="287"/>
      <c r="BQ1660" s="287"/>
      <c r="BR1660" s="287"/>
      <c r="BS1660" s="287"/>
      <c r="BT1660" s="287"/>
      <c r="BU1660" s="287"/>
      <c r="BV1660" s="287"/>
      <c r="BW1660" s="287"/>
      <c r="BX1660" s="287"/>
      <c r="BY1660" s="287"/>
      <c r="BZ1660" s="287"/>
      <c r="CA1660" s="287"/>
      <c r="CB1660" s="287"/>
      <c r="CC1660" s="287"/>
      <c r="CD1660" s="287"/>
      <c r="CE1660" s="287"/>
      <c r="CF1660" s="287"/>
      <c r="CG1660" s="287"/>
      <c r="CH1660" s="287"/>
      <c r="CI1660" s="287"/>
      <c r="CJ1660" s="287"/>
      <c r="CK1660" s="287"/>
      <c r="CL1660" s="287"/>
      <c r="CM1660" s="287"/>
      <c r="CN1660" s="287"/>
      <c r="CO1660" s="287"/>
      <c r="CP1660" s="287"/>
      <c r="CQ1660" s="287"/>
      <c r="CR1660" s="287"/>
      <c r="CS1660" s="287"/>
      <c r="CT1660" s="287"/>
      <c r="CU1660" s="287"/>
      <c r="CV1660" s="287"/>
      <c r="CW1660" s="287"/>
      <c r="CX1660" s="287"/>
      <c r="CY1660" s="287"/>
      <c r="CZ1660" s="287"/>
      <c r="DA1660" s="287"/>
      <c r="DB1660" s="287"/>
      <c r="DC1660" s="287"/>
      <c r="DD1660" s="287"/>
      <c r="DE1660" s="287"/>
      <c r="DF1660" s="287"/>
      <c r="DG1660" s="287"/>
      <c r="DH1660" s="287"/>
      <c r="DI1660" s="287"/>
      <c r="DJ1660" s="287"/>
      <c r="DK1660" s="287"/>
      <c r="DL1660" s="287"/>
      <c r="DM1660" s="287"/>
      <c r="DN1660" s="287"/>
      <c r="DO1660" s="287"/>
      <c r="DP1660" s="287"/>
      <c r="DQ1660" s="287"/>
      <c r="DR1660" s="287"/>
      <c r="DS1660" s="287"/>
      <c r="DT1660" s="287"/>
      <c r="DU1660" s="287"/>
      <c r="DV1660" s="287"/>
      <c r="DW1660" s="287"/>
      <c r="DX1660" s="287"/>
      <c r="DY1660" s="287"/>
      <c r="DZ1660" s="287"/>
      <c r="EA1660" s="287"/>
      <c r="EB1660" s="287"/>
      <c r="EC1660" s="287"/>
      <c r="ED1660" s="287"/>
      <c r="EE1660" s="287"/>
      <c r="EF1660" s="287"/>
      <c r="EG1660" s="287"/>
      <c r="EH1660" s="287"/>
      <c r="EI1660" s="287"/>
      <c r="EJ1660" s="287"/>
      <c r="EK1660" s="287"/>
      <c r="EL1660" s="287"/>
      <c r="EM1660" s="287"/>
      <c r="EN1660" s="287"/>
      <c r="EO1660" s="287"/>
      <c r="EP1660" s="287"/>
      <c r="EQ1660" s="287"/>
      <c r="ER1660" s="287"/>
      <c r="ES1660" s="287"/>
      <c r="ET1660" s="287"/>
      <c r="EU1660" s="287"/>
      <c r="EV1660" s="287"/>
      <c r="EW1660" s="287"/>
      <c r="EX1660" s="287"/>
      <c r="EY1660" s="287"/>
      <c r="EZ1660" s="287"/>
      <c r="FA1660" s="287"/>
      <c r="FB1660" s="287"/>
      <c r="FC1660" s="287"/>
      <c r="FD1660" s="287"/>
      <c r="FE1660" s="287"/>
      <c r="FF1660" s="287"/>
      <c r="FG1660" s="287"/>
      <c r="FH1660" s="287"/>
      <c r="FI1660" s="287"/>
    </row>
    <row r="1661" spans="1:165" s="265" customFormat="1" x14ac:dyDescent="0.2">
      <c r="A1661" s="236"/>
      <c r="B1661" s="239"/>
      <c r="C1661" s="239"/>
      <c r="AK1661" s="287"/>
      <c r="AL1661" s="287"/>
      <c r="AM1661" s="287"/>
      <c r="AN1661" s="287"/>
      <c r="AO1661" s="287"/>
      <c r="AP1661" s="287"/>
      <c r="AQ1661" s="287"/>
      <c r="AR1661" s="287"/>
      <c r="AS1661" s="287"/>
      <c r="AT1661" s="287"/>
      <c r="AU1661" s="287"/>
      <c r="AV1661" s="287"/>
      <c r="AW1661" s="287"/>
      <c r="AX1661" s="287"/>
      <c r="AY1661" s="287"/>
      <c r="AZ1661" s="287"/>
      <c r="BA1661" s="287"/>
      <c r="BB1661" s="287"/>
      <c r="BC1661" s="287"/>
      <c r="BD1661" s="287"/>
      <c r="BE1661" s="287"/>
      <c r="BF1661" s="287"/>
      <c r="BG1661" s="287"/>
      <c r="BH1661" s="287"/>
      <c r="BI1661" s="287"/>
      <c r="BJ1661" s="287"/>
      <c r="BK1661" s="287"/>
      <c r="BL1661" s="287"/>
      <c r="BM1661" s="287"/>
      <c r="BN1661" s="287"/>
      <c r="BO1661" s="287"/>
      <c r="BP1661" s="287"/>
      <c r="BQ1661" s="287"/>
      <c r="BR1661" s="287"/>
      <c r="BS1661" s="287"/>
      <c r="BT1661" s="287"/>
      <c r="BU1661" s="287"/>
      <c r="BV1661" s="287"/>
      <c r="BW1661" s="287"/>
      <c r="BX1661" s="287"/>
      <c r="BY1661" s="287"/>
      <c r="BZ1661" s="287"/>
      <c r="CA1661" s="287"/>
      <c r="CB1661" s="287"/>
      <c r="CC1661" s="287"/>
      <c r="CD1661" s="287"/>
      <c r="CE1661" s="287"/>
      <c r="CF1661" s="287"/>
      <c r="CG1661" s="287"/>
      <c r="CH1661" s="287"/>
      <c r="CI1661" s="287"/>
      <c r="CJ1661" s="287"/>
      <c r="CK1661" s="287"/>
      <c r="CL1661" s="287"/>
      <c r="CM1661" s="287"/>
      <c r="CN1661" s="287"/>
      <c r="CO1661" s="287"/>
      <c r="CP1661" s="287"/>
      <c r="CQ1661" s="287"/>
      <c r="CR1661" s="287"/>
      <c r="CS1661" s="287"/>
      <c r="CT1661" s="287"/>
      <c r="CU1661" s="287"/>
      <c r="CV1661" s="287"/>
      <c r="CW1661" s="287"/>
      <c r="CX1661" s="287"/>
      <c r="CY1661" s="287"/>
      <c r="CZ1661" s="287"/>
      <c r="DA1661" s="287"/>
      <c r="DB1661" s="287"/>
      <c r="DC1661" s="287"/>
      <c r="DD1661" s="287"/>
      <c r="DE1661" s="287"/>
      <c r="DF1661" s="287"/>
      <c r="DG1661" s="287"/>
      <c r="DH1661" s="287"/>
      <c r="DI1661" s="287"/>
      <c r="DJ1661" s="287"/>
      <c r="DK1661" s="287"/>
      <c r="DL1661" s="287"/>
      <c r="DM1661" s="287"/>
      <c r="DN1661" s="287"/>
      <c r="DO1661" s="287"/>
      <c r="DP1661" s="287"/>
      <c r="DQ1661" s="287"/>
      <c r="DR1661" s="287"/>
      <c r="DS1661" s="287"/>
      <c r="DT1661" s="287"/>
      <c r="DU1661" s="287"/>
      <c r="DV1661" s="287"/>
      <c r="DW1661" s="287"/>
      <c r="DX1661" s="287"/>
      <c r="DY1661" s="287"/>
      <c r="DZ1661" s="287"/>
      <c r="EA1661" s="287"/>
      <c r="EB1661" s="287"/>
      <c r="EC1661" s="287"/>
      <c r="ED1661" s="287"/>
      <c r="EE1661" s="287"/>
      <c r="EF1661" s="287"/>
      <c r="EG1661" s="287"/>
      <c r="EH1661" s="287"/>
      <c r="EI1661" s="287"/>
      <c r="EJ1661" s="287"/>
      <c r="EK1661" s="287"/>
      <c r="EL1661" s="287"/>
      <c r="EM1661" s="287"/>
      <c r="EN1661" s="287"/>
      <c r="EO1661" s="287"/>
      <c r="EP1661" s="287"/>
      <c r="EQ1661" s="287"/>
      <c r="ER1661" s="287"/>
      <c r="ES1661" s="287"/>
      <c r="ET1661" s="287"/>
      <c r="EU1661" s="287"/>
      <c r="EV1661" s="287"/>
      <c r="EW1661" s="287"/>
      <c r="EX1661" s="287"/>
      <c r="EY1661" s="287"/>
      <c r="EZ1661" s="287"/>
      <c r="FA1661" s="287"/>
      <c r="FB1661" s="287"/>
      <c r="FC1661" s="287"/>
      <c r="FD1661" s="287"/>
      <c r="FE1661" s="287"/>
      <c r="FF1661" s="287"/>
      <c r="FG1661" s="287"/>
      <c r="FH1661" s="287"/>
      <c r="FI1661" s="287"/>
    </row>
    <row r="1662" spans="1:165" s="265" customFormat="1" x14ac:dyDescent="0.2">
      <c r="A1662" s="236"/>
      <c r="B1662" s="239"/>
      <c r="C1662" s="239"/>
      <c r="AK1662" s="287"/>
      <c r="AL1662" s="287"/>
      <c r="AM1662" s="287"/>
      <c r="AN1662" s="287"/>
      <c r="AO1662" s="287"/>
      <c r="AP1662" s="287"/>
      <c r="AQ1662" s="287"/>
      <c r="AR1662" s="287"/>
      <c r="AS1662" s="287"/>
      <c r="AT1662" s="287"/>
      <c r="AU1662" s="287"/>
      <c r="AV1662" s="287"/>
      <c r="AW1662" s="287"/>
      <c r="AX1662" s="287"/>
      <c r="AY1662" s="287"/>
      <c r="AZ1662" s="287"/>
      <c r="BA1662" s="287"/>
      <c r="BB1662" s="287"/>
      <c r="BC1662" s="287"/>
      <c r="BD1662" s="287"/>
      <c r="BE1662" s="287"/>
      <c r="BF1662" s="287"/>
      <c r="BG1662" s="287"/>
      <c r="BH1662" s="287"/>
      <c r="BI1662" s="287"/>
      <c r="BJ1662" s="287"/>
      <c r="BK1662" s="287"/>
      <c r="BL1662" s="287"/>
      <c r="BM1662" s="287"/>
      <c r="BN1662" s="287"/>
      <c r="BO1662" s="287"/>
      <c r="BP1662" s="287"/>
      <c r="BQ1662" s="287"/>
      <c r="BR1662" s="287"/>
      <c r="BS1662" s="287"/>
      <c r="BT1662" s="287"/>
      <c r="BU1662" s="287"/>
      <c r="BV1662" s="287"/>
      <c r="BW1662" s="287"/>
      <c r="BX1662" s="287"/>
      <c r="BY1662" s="287"/>
      <c r="BZ1662" s="287"/>
      <c r="CA1662" s="287"/>
      <c r="CB1662" s="287"/>
      <c r="CC1662" s="287"/>
      <c r="CD1662" s="287"/>
      <c r="CE1662" s="287"/>
      <c r="CF1662" s="287"/>
      <c r="CG1662" s="287"/>
      <c r="CH1662" s="287"/>
      <c r="CI1662" s="287"/>
      <c r="CJ1662" s="287"/>
      <c r="CK1662" s="287"/>
      <c r="CL1662" s="287"/>
      <c r="CM1662" s="287"/>
      <c r="CN1662" s="287"/>
      <c r="CO1662" s="287"/>
      <c r="CP1662" s="287"/>
      <c r="CQ1662" s="287"/>
      <c r="CR1662" s="287"/>
      <c r="CS1662" s="287"/>
      <c r="CT1662" s="287"/>
      <c r="CU1662" s="287"/>
      <c r="CV1662" s="287"/>
      <c r="CW1662" s="287"/>
      <c r="CX1662" s="287"/>
      <c r="CY1662" s="287"/>
      <c r="CZ1662" s="287"/>
      <c r="DA1662" s="287"/>
      <c r="DB1662" s="287"/>
      <c r="DC1662" s="287"/>
      <c r="DD1662" s="287"/>
      <c r="DE1662" s="287"/>
      <c r="DF1662" s="287"/>
      <c r="DG1662" s="287"/>
      <c r="DH1662" s="287"/>
      <c r="DI1662" s="287"/>
      <c r="DJ1662" s="287"/>
      <c r="DK1662" s="287"/>
      <c r="DL1662" s="287"/>
      <c r="DM1662" s="287"/>
      <c r="DN1662" s="287"/>
      <c r="DO1662" s="287"/>
      <c r="DP1662" s="287"/>
      <c r="DQ1662" s="287"/>
      <c r="DR1662" s="287"/>
      <c r="DS1662" s="287"/>
      <c r="DT1662" s="287"/>
      <c r="DU1662" s="287"/>
      <c r="DV1662" s="287"/>
      <c r="DW1662" s="287"/>
      <c r="DX1662" s="287"/>
      <c r="DY1662" s="287"/>
      <c r="DZ1662" s="287"/>
      <c r="EA1662" s="287"/>
      <c r="EB1662" s="287"/>
      <c r="EC1662" s="287"/>
      <c r="ED1662" s="287"/>
      <c r="EE1662" s="287"/>
      <c r="EF1662" s="287"/>
      <c r="EG1662" s="287"/>
      <c r="EH1662" s="287"/>
      <c r="EI1662" s="287"/>
      <c r="EJ1662" s="287"/>
      <c r="EK1662" s="287"/>
      <c r="EL1662" s="287"/>
      <c r="EM1662" s="287"/>
      <c r="EN1662" s="287"/>
      <c r="EO1662" s="287"/>
      <c r="EP1662" s="287"/>
      <c r="EQ1662" s="287"/>
      <c r="ER1662" s="287"/>
      <c r="ES1662" s="287"/>
      <c r="ET1662" s="287"/>
      <c r="EU1662" s="287"/>
      <c r="EV1662" s="287"/>
      <c r="EW1662" s="287"/>
      <c r="EX1662" s="287"/>
      <c r="EY1662" s="287"/>
      <c r="EZ1662" s="287"/>
      <c r="FA1662" s="287"/>
      <c r="FB1662" s="287"/>
      <c r="FC1662" s="287"/>
      <c r="FD1662" s="287"/>
      <c r="FE1662" s="287"/>
      <c r="FF1662" s="287"/>
      <c r="FG1662" s="287"/>
      <c r="FH1662" s="287"/>
      <c r="FI1662" s="287"/>
    </row>
    <row r="1663" spans="1:165" s="265" customFormat="1" x14ac:dyDescent="0.2">
      <c r="A1663" s="236"/>
      <c r="B1663" s="239"/>
      <c r="C1663" s="239"/>
      <c r="AK1663" s="287"/>
      <c r="AL1663" s="287"/>
      <c r="AM1663" s="287"/>
      <c r="AN1663" s="287"/>
      <c r="AO1663" s="287"/>
      <c r="AP1663" s="287"/>
      <c r="AQ1663" s="287"/>
      <c r="AR1663" s="287"/>
      <c r="AS1663" s="287"/>
      <c r="AT1663" s="287"/>
      <c r="AU1663" s="287"/>
      <c r="AV1663" s="287"/>
      <c r="AW1663" s="287"/>
      <c r="AX1663" s="287"/>
      <c r="AY1663" s="287"/>
      <c r="AZ1663" s="287"/>
      <c r="BA1663" s="287"/>
      <c r="BB1663" s="287"/>
      <c r="BC1663" s="287"/>
      <c r="BD1663" s="287"/>
      <c r="BE1663" s="287"/>
      <c r="BF1663" s="287"/>
      <c r="BG1663" s="287"/>
      <c r="BH1663" s="287"/>
      <c r="BI1663" s="287"/>
      <c r="BJ1663" s="287"/>
      <c r="BK1663" s="287"/>
      <c r="BL1663" s="287"/>
      <c r="BM1663" s="287"/>
      <c r="BN1663" s="287"/>
      <c r="BO1663" s="287"/>
      <c r="BP1663" s="287"/>
      <c r="BQ1663" s="287"/>
      <c r="BR1663" s="287"/>
      <c r="BS1663" s="287"/>
      <c r="BT1663" s="287"/>
      <c r="BU1663" s="287"/>
      <c r="BV1663" s="287"/>
      <c r="BW1663" s="287"/>
      <c r="BX1663" s="287"/>
      <c r="BY1663" s="287"/>
      <c r="BZ1663" s="287"/>
      <c r="CA1663" s="287"/>
      <c r="CB1663" s="287"/>
      <c r="CC1663" s="287"/>
      <c r="CD1663" s="287"/>
      <c r="CE1663" s="287"/>
      <c r="CF1663" s="287"/>
      <c r="CG1663" s="287"/>
      <c r="CH1663" s="287"/>
      <c r="CI1663" s="287"/>
      <c r="CJ1663" s="287"/>
      <c r="CK1663" s="287"/>
      <c r="CL1663" s="287"/>
      <c r="CM1663" s="287"/>
      <c r="CN1663" s="287"/>
      <c r="CO1663" s="287"/>
      <c r="CP1663" s="287"/>
      <c r="CQ1663" s="287"/>
      <c r="CR1663" s="287"/>
      <c r="CS1663" s="287"/>
      <c r="CT1663" s="287"/>
      <c r="CU1663" s="287"/>
      <c r="CV1663" s="287"/>
      <c r="CW1663" s="287"/>
      <c r="CX1663" s="287"/>
      <c r="CY1663" s="287"/>
      <c r="CZ1663" s="287"/>
      <c r="DA1663" s="287"/>
      <c r="DB1663" s="287"/>
      <c r="DC1663" s="287"/>
      <c r="DD1663" s="287"/>
      <c r="DE1663" s="287"/>
      <c r="DF1663" s="287"/>
      <c r="DG1663" s="287"/>
      <c r="DH1663" s="287"/>
      <c r="DI1663" s="287"/>
      <c r="DJ1663" s="287"/>
      <c r="DK1663" s="287"/>
      <c r="DL1663" s="287"/>
      <c r="DM1663" s="287"/>
      <c r="DN1663" s="287"/>
      <c r="DO1663" s="287"/>
      <c r="DP1663" s="287"/>
      <c r="DQ1663" s="287"/>
      <c r="DR1663" s="287"/>
      <c r="DS1663" s="287"/>
      <c r="DT1663" s="287"/>
      <c r="DU1663" s="287"/>
      <c r="DV1663" s="287"/>
      <c r="DW1663" s="287"/>
      <c r="DX1663" s="287"/>
      <c r="DY1663" s="287"/>
      <c r="DZ1663" s="287"/>
      <c r="EA1663" s="287"/>
      <c r="EB1663" s="287"/>
      <c r="EC1663" s="287"/>
      <c r="ED1663" s="287"/>
      <c r="EE1663" s="287"/>
      <c r="EF1663" s="287"/>
      <c r="EG1663" s="287"/>
      <c r="EH1663" s="287"/>
      <c r="EI1663" s="287"/>
      <c r="EJ1663" s="287"/>
      <c r="EK1663" s="287"/>
      <c r="EL1663" s="287"/>
      <c r="EM1663" s="287"/>
      <c r="EN1663" s="287"/>
      <c r="EO1663" s="287"/>
      <c r="EP1663" s="287"/>
      <c r="EQ1663" s="287"/>
      <c r="ER1663" s="287"/>
      <c r="ES1663" s="287"/>
      <c r="ET1663" s="287"/>
      <c r="EU1663" s="287"/>
      <c r="EV1663" s="287"/>
      <c r="EW1663" s="287"/>
      <c r="EX1663" s="287"/>
      <c r="EY1663" s="287"/>
      <c r="EZ1663" s="287"/>
      <c r="FA1663" s="287"/>
      <c r="FB1663" s="287"/>
      <c r="FC1663" s="287"/>
      <c r="FD1663" s="287"/>
      <c r="FE1663" s="287"/>
      <c r="FF1663" s="287"/>
      <c r="FG1663" s="287"/>
      <c r="FH1663" s="287"/>
      <c r="FI1663" s="287"/>
    </row>
    <row r="1664" spans="1:165" s="265" customFormat="1" x14ac:dyDescent="0.2">
      <c r="A1664" s="236"/>
      <c r="B1664" s="239"/>
      <c r="C1664" s="239"/>
      <c r="AK1664" s="287"/>
      <c r="AL1664" s="287"/>
      <c r="AM1664" s="287"/>
      <c r="AN1664" s="287"/>
      <c r="AO1664" s="287"/>
      <c r="AP1664" s="287"/>
      <c r="AQ1664" s="287"/>
      <c r="AR1664" s="287"/>
      <c r="AS1664" s="287"/>
      <c r="AT1664" s="287"/>
      <c r="AU1664" s="287"/>
      <c r="AV1664" s="287"/>
      <c r="AW1664" s="287"/>
      <c r="AX1664" s="287"/>
      <c r="AY1664" s="287"/>
      <c r="AZ1664" s="287"/>
      <c r="BA1664" s="287"/>
      <c r="BB1664" s="287"/>
      <c r="BC1664" s="287"/>
      <c r="BD1664" s="287"/>
      <c r="BE1664" s="287"/>
      <c r="BF1664" s="287"/>
      <c r="BG1664" s="287"/>
      <c r="BH1664" s="287"/>
      <c r="BI1664" s="287"/>
      <c r="BJ1664" s="287"/>
      <c r="BK1664" s="287"/>
      <c r="BL1664" s="287"/>
      <c r="BM1664" s="287"/>
      <c r="BN1664" s="287"/>
      <c r="BO1664" s="287"/>
      <c r="BP1664" s="287"/>
      <c r="BQ1664" s="287"/>
      <c r="BR1664" s="287"/>
      <c r="BS1664" s="287"/>
      <c r="BT1664" s="287"/>
      <c r="BU1664" s="287"/>
      <c r="BV1664" s="287"/>
      <c r="BW1664" s="287"/>
      <c r="BX1664" s="287"/>
      <c r="BY1664" s="287"/>
      <c r="BZ1664" s="287"/>
      <c r="CA1664" s="287"/>
      <c r="CB1664" s="287"/>
      <c r="CC1664" s="287"/>
      <c r="CD1664" s="287"/>
      <c r="CE1664" s="287"/>
      <c r="CF1664" s="287"/>
      <c r="CG1664" s="287"/>
      <c r="CH1664" s="287"/>
      <c r="CI1664" s="287"/>
      <c r="CJ1664" s="287"/>
      <c r="CK1664" s="287"/>
      <c r="CL1664" s="287"/>
      <c r="CM1664" s="287"/>
      <c r="CN1664" s="287"/>
      <c r="CO1664" s="287"/>
      <c r="CP1664" s="287"/>
      <c r="CQ1664" s="287"/>
      <c r="CR1664" s="287"/>
      <c r="CS1664" s="287"/>
      <c r="CT1664" s="287"/>
      <c r="CU1664" s="287"/>
      <c r="CV1664" s="287"/>
      <c r="CW1664" s="287"/>
      <c r="CX1664" s="287"/>
      <c r="CY1664" s="287"/>
      <c r="CZ1664" s="287"/>
      <c r="DA1664" s="287"/>
      <c r="DB1664" s="287"/>
      <c r="DC1664" s="287"/>
      <c r="DD1664" s="287"/>
      <c r="DE1664" s="287"/>
      <c r="DF1664" s="287"/>
      <c r="DG1664" s="287"/>
      <c r="DH1664" s="287"/>
      <c r="DI1664" s="287"/>
      <c r="DJ1664" s="287"/>
      <c r="DK1664" s="287"/>
      <c r="DL1664" s="287"/>
      <c r="DM1664" s="287"/>
      <c r="DN1664" s="287"/>
      <c r="DO1664" s="287"/>
      <c r="DP1664" s="287"/>
      <c r="DQ1664" s="287"/>
      <c r="DR1664" s="287"/>
      <c r="DS1664" s="287"/>
      <c r="DT1664" s="287"/>
      <c r="DU1664" s="287"/>
      <c r="DV1664" s="287"/>
      <c r="DW1664" s="287"/>
      <c r="DX1664" s="287"/>
      <c r="DY1664" s="287"/>
      <c r="DZ1664" s="287"/>
      <c r="EA1664" s="287"/>
      <c r="EB1664" s="287"/>
      <c r="EC1664" s="287"/>
      <c r="ED1664" s="287"/>
      <c r="EE1664" s="287"/>
      <c r="EF1664" s="287"/>
      <c r="EG1664" s="287"/>
      <c r="EH1664" s="287"/>
      <c r="EI1664" s="287"/>
      <c r="EJ1664" s="287"/>
      <c r="EK1664" s="287"/>
      <c r="EL1664" s="287"/>
      <c r="EM1664" s="287"/>
      <c r="EN1664" s="287"/>
      <c r="EO1664" s="287"/>
      <c r="EP1664" s="287"/>
      <c r="EQ1664" s="287"/>
      <c r="ER1664" s="287"/>
      <c r="ES1664" s="287"/>
      <c r="ET1664" s="287"/>
      <c r="EU1664" s="287"/>
      <c r="EV1664" s="287"/>
      <c r="EW1664" s="287"/>
      <c r="EX1664" s="287"/>
      <c r="EY1664" s="287"/>
      <c r="EZ1664" s="287"/>
      <c r="FA1664" s="287"/>
      <c r="FB1664" s="287"/>
      <c r="FC1664" s="287"/>
      <c r="FD1664" s="287"/>
      <c r="FE1664" s="287"/>
      <c r="FF1664" s="287"/>
      <c r="FG1664" s="287"/>
      <c r="FH1664" s="287"/>
      <c r="FI1664" s="287"/>
    </row>
    <row r="1665" spans="1:165" s="265" customFormat="1" x14ac:dyDescent="0.2">
      <c r="A1665" s="236"/>
      <c r="B1665" s="239"/>
      <c r="C1665" s="239"/>
      <c r="AK1665" s="287"/>
      <c r="AL1665" s="287"/>
      <c r="AM1665" s="287"/>
      <c r="AN1665" s="287"/>
      <c r="AO1665" s="287"/>
      <c r="AP1665" s="287"/>
      <c r="AQ1665" s="287"/>
      <c r="AR1665" s="287"/>
      <c r="AS1665" s="287"/>
      <c r="AT1665" s="287"/>
      <c r="AU1665" s="287"/>
      <c r="AV1665" s="287"/>
      <c r="AW1665" s="287"/>
      <c r="AX1665" s="287"/>
      <c r="AY1665" s="287"/>
      <c r="AZ1665" s="287"/>
      <c r="BA1665" s="287"/>
      <c r="BB1665" s="287"/>
      <c r="BC1665" s="287"/>
      <c r="BD1665" s="287"/>
      <c r="BE1665" s="287"/>
      <c r="BF1665" s="287"/>
      <c r="BG1665" s="287"/>
      <c r="BH1665" s="287"/>
      <c r="BI1665" s="287"/>
      <c r="BJ1665" s="287"/>
      <c r="BK1665" s="287"/>
      <c r="BL1665" s="287"/>
      <c r="BM1665" s="287"/>
      <c r="BN1665" s="287"/>
      <c r="BO1665" s="287"/>
      <c r="BP1665" s="287"/>
      <c r="BQ1665" s="287"/>
      <c r="BR1665" s="287"/>
      <c r="BS1665" s="287"/>
      <c r="BT1665" s="287"/>
      <c r="BU1665" s="287"/>
      <c r="BV1665" s="287"/>
      <c r="BW1665" s="287"/>
      <c r="BX1665" s="287"/>
      <c r="BY1665" s="287"/>
      <c r="BZ1665" s="287"/>
      <c r="CA1665" s="287"/>
      <c r="CB1665" s="287"/>
      <c r="CC1665" s="287"/>
      <c r="CD1665" s="287"/>
      <c r="CE1665" s="287"/>
      <c r="CF1665" s="287"/>
      <c r="CG1665" s="287"/>
      <c r="CH1665" s="287"/>
      <c r="CI1665" s="287"/>
      <c r="CJ1665" s="287"/>
      <c r="CK1665" s="287"/>
      <c r="CL1665" s="287"/>
      <c r="CM1665" s="287"/>
      <c r="CN1665" s="287"/>
      <c r="CO1665" s="287"/>
      <c r="CP1665" s="287"/>
      <c r="CQ1665" s="287"/>
      <c r="CR1665" s="287"/>
      <c r="CS1665" s="287"/>
      <c r="CT1665" s="287"/>
      <c r="CU1665" s="287"/>
      <c r="CV1665" s="287"/>
      <c r="CW1665" s="287"/>
      <c r="CX1665" s="287"/>
      <c r="CY1665" s="287"/>
      <c r="CZ1665" s="287"/>
      <c r="DA1665" s="287"/>
      <c r="DB1665" s="287"/>
      <c r="DC1665" s="287"/>
      <c r="DD1665" s="287"/>
      <c r="DE1665" s="287"/>
      <c r="DF1665" s="287"/>
      <c r="DG1665" s="287"/>
      <c r="DH1665" s="287"/>
      <c r="DI1665" s="287"/>
      <c r="DJ1665" s="287"/>
      <c r="DK1665" s="287"/>
      <c r="DL1665" s="287"/>
      <c r="DM1665" s="287"/>
      <c r="DN1665" s="287"/>
      <c r="DO1665" s="287"/>
      <c r="DP1665" s="287"/>
      <c r="DQ1665" s="287"/>
      <c r="DR1665" s="287"/>
      <c r="DS1665" s="287"/>
      <c r="DT1665" s="287"/>
      <c r="DU1665" s="287"/>
      <c r="DV1665" s="287"/>
      <c r="DW1665" s="287"/>
      <c r="DX1665" s="287"/>
      <c r="DY1665" s="287"/>
      <c r="DZ1665" s="287"/>
      <c r="EA1665" s="287"/>
      <c r="EB1665" s="287"/>
      <c r="EC1665" s="287"/>
      <c r="ED1665" s="287"/>
      <c r="EE1665" s="287"/>
      <c r="EF1665" s="287"/>
      <c r="EG1665" s="287"/>
      <c r="EH1665" s="287"/>
      <c r="EI1665" s="287"/>
      <c r="EJ1665" s="287"/>
      <c r="EK1665" s="287"/>
      <c r="EL1665" s="287"/>
      <c r="EM1665" s="287"/>
      <c r="EN1665" s="287"/>
      <c r="EO1665" s="287"/>
      <c r="EP1665" s="287"/>
      <c r="EQ1665" s="287"/>
      <c r="ER1665" s="287"/>
      <c r="ES1665" s="287"/>
      <c r="ET1665" s="287"/>
      <c r="EU1665" s="287"/>
      <c r="EV1665" s="287"/>
      <c r="EW1665" s="287"/>
      <c r="EX1665" s="287"/>
      <c r="EY1665" s="287"/>
      <c r="EZ1665" s="287"/>
      <c r="FA1665" s="287"/>
      <c r="FB1665" s="287"/>
      <c r="FC1665" s="287"/>
      <c r="FD1665" s="287"/>
      <c r="FE1665" s="287"/>
      <c r="FF1665" s="287"/>
      <c r="FG1665" s="287"/>
      <c r="FH1665" s="287"/>
      <c r="FI1665" s="287"/>
    </row>
    <row r="1666" spans="1:165" s="265" customFormat="1" x14ac:dyDescent="0.2">
      <c r="A1666" s="236"/>
      <c r="B1666" s="239"/>
      <c r="C1666" s="239"/>
      <c r="AK1666" s="287"/>
      <c r="AL1666" s="287"/>
      <c r="AM1666" s="287"/>
      <c r="AN1666" s="287"/>
      <c r="AO1666" s="287"/>
      <c r="AP1666" s="287"/>
      <c r="AQ1666" s="287"/>
      <c r="AR1666" s="287"/>
      <c r="AS1666" s="287"/>
      <c r="AT1666" s="287"/>
      <c r="AU1666" s="287"/>
      <c r="AV1666" s="287"/>
      <c r="AW1666" s="287"/>
      <c r="AX1666" s="287"/>
      <c r="AY1666" s="287"/>
      <c r="AZ1666" s="287"/>
      <c r="BA1666" s="287"/>
      <c r="BB1666" s="287"/>
      <c r="BC1666" s="287"/>
      <c r="BD1666" s="287"/>
      <c r="BE1666" s="287"/>
      <c r="BF1666" s="287"/>
      <c r="BG1666" s="287"/>
      <c r="BH1666" s="287"/>
      <c r="BI1666" s="287"/>
      <c r="BJ1666" s="287"/>
      <c r="BK1666" s="287"/>
      <c r="BL1666" s="287"/>
      <c r="BM1666" s="287"/>
      <c r="BN1666" s="287"/>
      <c r="BO1666" s="287"/>
      <c r="BP1666" s="287"/>
      <c r="BQ1666" s="287"/>
      <c r="BR1666" s="287"/>
      <c r="BS1666" s="287"/>
      <c r="BT1666" s="287"/>
      <c r="BU1666" s="287"/>
      <c r="BV1666" s="287"/>
      <c r="BW1666" s="287"/>
      <c r="BX1666" s="287"/>
      <c r="BY1666" s="287"/>
      <c r="BZ1666" s="287"/>
      <c r="CA1666" s="287"/>
      <c r="CB1666" s="287"/>
      <c r="CC1666" s="287"/>
      <c r="CD1666" s="287"/>
      <c r="CE1666" s="287"/>
      <c r="CF1666" s="287"/>
      <c r="CG1666" s="287"/>
      <c r="CH1666" s="287"/>
      <c r="CI1666" s="287"/>
      <c r="CJ1666" s="287"/>
      <c r="CK1666" s="287"/>
      <c r="CL1666" s="287"/>
      <c r="CM1666" s="287"/>
      <c r="CN1666" s="287"/>
      <c r="CO1666" s="287"/>
      <c r="CP1666" s="287"/>
      <c r="CQ1666" s="287"/>
      <c r="CR1666" s="287"/>
      <c r="CS1666" s="287"/>
      <c r="CT1666" s="287"/>
      <c r="CU1666" s="287"/>
      <c r="CV1666" s="287"/>
      <c r="CW1666" s="287"/>
      <c r="CX1666" s="287"/>
      <c r="CY1666" s="287"/>
      <c r="CZ1666" s="287"/>
      <c r="DA1666" s="287"/>
      <c r="DB1666" s="287"/>
      <c r="DC1666" s="287"/>
      <c r="DD1666" s="287"/>
      <c r="DE1666" s="287"/>
      <c r="DF1666" s="287"/>
      <c r="DG1666" s="287"/>
      <c r="DH1666" s="287"/>
      <c r="DI1666" s="287"/>
      <c r="DJ1666" s="287"/>
      <c r="DK1666" s="287"/>
      <c r="DL1666" s="287"/>
      <c r="DM1666" s="287"/>
      <c r="DN1666" s="287"/>
      <c r="DO1666" s="287"/>
      <c r="DP1666" s="287"/>
      <c r="DQ1666" s="287"/>
      <c r="DR1666" s="287"/>
      <c r="DS1666" s="287"/>
      <c r="DT1666" s="287"/>
      <c r="DU1666" s="287"/>
      <c r="DV1666" s="287"/>
      <c r="DW1666" s="287"/>
      <c r="DX1666" s="287"/>
      <c r="DY1666" s="287"/>
      <c r="DZ1666" s="287"/>
      <c r="EA1666" s="287"/>
      <c r="EB1666" s="287"/>
      <c r="EC1666" s="287"/>
      <c r="ED1666" s="287"/>
      <c r="EE1666" s="287"/>
      <c r="EF1666" s="287"/>
      <c r="EG1666" s="287"/>
      <c r="EH1666" s="287"/>
      <c r="EI1666" s="287"/>
      <c r="EJ1666" s="287"/>
      <c r="EK1666" s="287"/>
      <c r="EL1666" s="287"/>
      <c r="EM1666" s="287"/>
      <c r="EN1666" s="287"/>
      <c r="EO1666" s="287"/>
      <c r="EP1666" s="287"/>
      <c r="EQ1666" s="287"/>
      <c r="ER1666" s="287"/>
      <c r="ES1666" s="287"/>
      <c r="ET1666" s="287"/>
      <c r="EU1666" s="287"/>
      <c r="EV1666" s="287"/>
      <c r="EW1666" s="287"/>
      <c r="EX1666" s="287"/>
      <c r="EY1666" s="287"/>
      <c r="EZ1666" s="287"/>
      <c r="FA1666" s="287"/>
      <c r="FB1666" s="287"/>
      <c r="FC1666" s="287"/>
      <c r="FD1666" s="287"/>
      <c r="FE1666" s="287"/>
      <c r="FF1666" s="287"/>
      <c r="FG1666" s="287"/>
      <c r="FH1666" s="287"/>
      <c r="FI1666" s="287"/>
    </row>
    <row r="1667" spans="1:165" s="265" customFormat="1" x14ac:dyDescent="0.2">
      <c r="A1667" s="236"/>
      <c r="B1667" s="239"/>
      <c r="C1667" s="239"/>
      <c r="AK1667" s="287"/>
      <c r="AL1667" s="287"/>
      <c r="AM1667" s="287"/>
      <c r="AN1667" s="287"/>
      <c r="AO1667" s="287"/>
      <c r="AP1667" s="287"/>
      <c r="AQ1667" s="287"/>
      <c r="AR1667" s="287"/>
      <c r="AS1667" s="287"/>
      <c r="AT1667" s="287"/>
      <c r="AU1667" s="287"/>
      <c r="AV1667" s="287"/>
      <c r="AW1667" s="287"/>
      <c r="AX1667" s="287"/>
      <c r="AY1667" s="287"/>
      <c r="AZ1667" s="287"/>
      <c r="BA1667" s="287"/>
      <c r="BB1667" s="287"/>
      <c r="BC1667" s="287"/>
      <c r="BD1667" s="287"/>
      <c r="BE1667" s="287"/>
      <c r="BF1667" s="287"/>
      <c r="BG1667" s="287"/>
      <c r="BH1667" s="287"/>
      <c r="BI1667" s="287"/>
      <c r="BJ1667" s="287"/>
      <c r="BK1667" s="287"/>
      <c r="BL1667" s="287"/>
      <c r="BM1667" s="287"/>
      <c r="BN1667" s="287"/>
      <c r="BO1667" s="287"/>
      <c r="BP1667" s="287"/>
      <c r="BQ1667" s="287"/>
      <c r="BR1667" s="287"/>
      <c r="BS1667" s="287"/>
      <c r="BT1667" s="287"/>
      <c r="BU1667" s="287"/>
      <c r="BV1667" s="287"/>
      <c r="BW1667" s="287"/>
      <c r="BX1667" s="287"/>
      <c r="BY1667" s="287"/>
      <c r="BZ1667" s="287"/>
      <c r="CA1667" s="287"/>
      <c r="CB1667" s="287"/>
      <c r="CC1667" s="287"/>
      <c r="CD1667" s="287"/>
      <c r="CE1667" s="287"/>
      <c r="CF1667" s="287"/>
      <c r="CG1667" s="287"/>
      <c r="CH1667" s="287"/>
      <c r="CI1667" s="287"/>
      <c r="CJ1667" s="287"/>
      <c r="CK1667" s="287"/>
      <c r="CL1667" s="287"/>
      <c r="CM1667" s="287"/>
      <c r="CN1667" s="287"/>
      <c r="CO1667" s="287"/>
      <c r="CP1667" s="287"/>
      <c r="CQ1667" s="287"/>
      <c r="CR1667" s="287"/>
      <c r="CS1667" s="287"/>
      <c r="CT1667" s="287"/>
      <c r="CU1667" s="287"/>
      <c r="CV1667" s="287"/>
      <c r="CW1667" s="287"/>
      <c r="CX1667" s="287"/>
      <c r="CY1667" s="287"/>
      <c r="CZ1667" s="287"/>
      <c r="DA1667" s="287"/>
      <c r="DB1667" s="287"/>
      <c r="DC1667" s="287"/>
      <c r="DD1667" s="287"/>
      <c r="DE1667" s="287"/>
      <c r="DF1667" s="287"/>
      <c r="DG1667" s="287"/>
      <c r="DH1667" s="287"/>
      <c r="DI1667" s="287"/>
      <c r="DJ1667" s="287"/>
      <c r="DK1667" s="287"/>
      <c r="DL1667" s="287"/>
      <c r="DM1667" s="287"/>
      <c r="DN1667" s="287"/>
      <c r="DO1667" s="287"/>
      <c r="DP1667" s="287"/>
      <c r="DQ1667" s="287"/>
      <c r="DR1667" s="287"/>
      <c r="DS1667" s="287"/>
      <c r="DT1667" s="287"/>
      <c r="DU1667" s="287"/>
      <c r="DV1667" s="287"/>
      <c r="DW1667" s="287"/>
      <c r="DX1667" s="287"/>
      <c r="DY1667" s="287"/>
      <c r="DZ1667" s="287"/>
      <c r="EA1667" s="287"/>
      <c r="EB1667" s="287"/>
      <c r="EC1667" s="287"/>
      <c r="ED1667" s="287"/>
      <c r="EE1667" s="287"/>
      <c r="EF1667" s="287"/>
      <c r="EG1667" s="287"/>
      <c r="EH1667" s="287"/>
      <c r="EI1667" s="287"/>
      <c r="EJ1667" s="287"/>
      <c r="EK1667" s="287"/>
      <c r="EL1667" s="287"/>
      <c r="EM1667" s="287"/>
      <c r="EN1667" s="287"/>
      <c r="EO1667" s="287"/>
      <c r="EP1667" s="287"/>
      <c r="EQ1667" s="287"/>
      <c r="ER1667" s="287"/>
      <c r="ES1667" s="287"/>
      <c r="ET1667" s="287"/>
      <c r="EU1667" s="287"/>
      <c r="EV1667" s="287"/>
      <c r="EW1667" s="287"/>
      <c r="EX1667" s="287"/>
      <c r="EY1667" s="287"/>
      <c r="EZ1667" s="287"/>
      <c r="FA1667" s="287"/>
      <c r="FB1667" s="287"/>
      <c r="FC1667" s="287"/>
      <c r="FD1667" s="287"/>
      <c r="FE1667" s="287"/>
      <c r="FF1667" s="287"/>
      <c r="FG1667" s="287"/>
      <c r="FH1667" s="287"/>
      <c r="FI1667" s="287"/>
    </row>
    <row r="1668" spans="1:165" s="265" customFormat="1" x14ac:dyDescent="0.2">
      <c r="A1668" s="236"/>
      <c r="B1668" s="239"/>
      <c r="C1668" s="239"/>
      <c r="AK1668" s="287"/>
      <c r="AL1668" s="287"/>
      <c r="AM1668" s="287"/>
      <c r="AN1668" s="287"/>
      <c r="AO1668" s="287"/>
      <c r="AP1668" s="287"/>
      <c r="AQ1668" s="287"/>
      <c r="AR1668" s="287"/>
      <c r="AS1668" s="287"/>
      <c r="AT1668" s="287"/>
      <c r="AU1668" s="287"/>
      <c r="AV1668" s="287"/>
      <c r="AW1668" s="287"/>
      <c r="AX1668" s="287"/>
      <c r="AY1668" s="287"/>
      <c r="AZ1668" s="287"/>
      <c r="BA1668" s="287"/>
      <c r="BB1668" s="287"/>
      <c r="BC1668" s="287"/>
      <c r="BD1668" s="287"/>
      <c r="BE1668" s="287"/>
      <c r="BF1668" s="287"/>
      <c r="BG1668" s="287"/>
      <c r="BH1668" s="287"/>
      <c r="BI1668" s="287"/>
      <c r="BJ1668" s="287"/>
      <c r="BK1668" s="287"/>
      <c r="BL1668" s="287"/>
      <c r="BM1668" s="287"/>
      <c r="BN1668" s="287"/>
      <c r="BO1668" s="287"/>
      <c r="BP1668" s="287"/>
      <c r="BQ1668" s="287"/>
      <c r="BR1668" s="287"/>
      <c r="BS1668" s="287"/>
      <c r="BT1668" s="287"/>
      <c r="BU1668" s="287"/>
      <c r="BV1668" s="287"/>
      <c r="BW1668" s="287"/>
      <c r="BX1668" s="287"/>
      <c r="BY1668" s="287"/>
      <c r="BZ1668" s="287"/>
      <c r="CA1668" s="287"/>
      <c r="CB1668" s="287"/>
      <c r="CC1668" s="287"/>
      <c r="CD1668" s="287"/>
      <c r="CE1668" s="287"/>
      <c r="CF1668" s="287"/>
      <c r="CG1668" s="287"/>
      <c r="CH1668" s="287"/>
      <c r="CI1668" s="287"/>
      <c r="CJ1668" s="287"/>
      <c r="CK1668" s="287"/>
      <c r="CL1668" s="287"/>
      <c r="CM1668" s="287"/>
      <c r="CN1668" s="287"/>
      <c r="CO1668" s="287"/>
      <c r="CP1668" s="287"/>
      <c r="CQ1668" s="287"/>
      <c r="CR1668" s="287"/>
      <c r="CS1668" s="287"/>
      <c r="CT1668" s="287"/>
      <c r="CU1668" s="287"/>
      <c r="CV1668" s="287"/>
      <c r="CW1668" s="287"/>
      <c r="CX1668" s="287"/>
      <c r="CY1668" s="287"/>
      <c r="CZ1668" s="287"/>
      <c r="DA1668" s="287"/>
      <c r="DB1668" s="287"/>
      <c r="DC1668" s="287"/>
      <c r="DD1668" s="287"/>
      <c r="DE1668" s="287"/>
      <c r="DF1668" s="287"/>
      <c r="DG1668" s="287"/>
      <c r="DH1668" s="287"/>
      <c r="DI1668" s="287"/>
      <c r="DJ1668" s="287"/>
      <c r="DK1668" s="287"/>
      <c r="DL1668" s="287"/>
      <c r="DM1668" s="287"/>
      <c r="DN1668" s="287"/>
      <c r="DO1668" s="287"/>
      <c r="DP1668" s="287"/>
      <c r="DQ1668" s="287"/>
      <c r="DR1668" s="287"/>
      <c r="DS1668" s="287"/>
      <c r="DT1668" s="287"/>
      <c r="DU1668" s="287"/>
      <c r="DV1668" s="287"/>
      <c r="DW1668" s="287"/>
      <c r="DX1668" s="287"/>
      <c r="DY1668" s="287"/>
      <c r="DZ1668" s="287"/>
      <c r="EA1668" s="287"/>
      <c r="EB1668" s="287"/>
      <c r="EC1668" s="287"/>
      <c r="ED1668" s="287"/>
      <c r="EE1668" s="287"/>
      <c r="EF1668" s="287"/>
      <c r="EG1668" s="287"/>
      <c r="EH1668" s="287"/>
      <c r="EI1668" s="287"/>
      <c r="EJ1668" s="287"/>
      <c r="EK1668" s="287"/>
      <c r="EL1668" s="287"/>
      <c r="EM1668" s="287"/>
      <c r="EN1668" s="287"/>
      <c r="EO1668" s="287"/>
      <c r="EP1668" s="287"/>
      <c r="EQ1668" s="287"/>
      <c r="ER1668" s="287"/>
      <c r="ES1668" s="287"/>
      <c r="ET1668" s="287"/>
      <c r="EU1668" s="287"/>
      <c r="EV1668" s="287"/>
      <c r="EW1668" s="287"/>
      <c r="EX1668" s="287"/>
      <c r="EY1668" s="287"/>
      <c r="EZ1668" s="287"/>
      <c r="FA1668" s="287"/>
      <c r="FB1668" s="287"/>
      <c r="FC1668" s="287"/>
      <c r="FD1668" s="287"/>
      <c r="FE1668" s="287"/>
      <c r="FF1668" s="287"/>
      <c r="FG1668" s="287"/>
      <c r="FH1668" s="287"/>
      <c r="FI1668" s="287"/>
    </row>
    <row r="1669" spans="1:165" s="265" customFormat="1" x14ac:dyDescent="0.2">
      <c r="A1669" s="236"/>
      <c r="B1669" s="239"/>
      <c r="C1669" s="239"/>
      <c r="AK1669" s="287"/>
      <c r="AL1669" s="287"/>
      <c r="AM1669" s="287"/>
      <c r="AN1669" s="287"/>
      <c r="AO1669" s="287"/>
      <c r="AP1669" s="287"/>
      <c r="AQ1669" s="287"/>
      <c r="AR1669" s="287"/>
      <c r="AS1669" s="287"/>
      <c r="AT1669" s="287"/>
      <c r="AU1669" s="287"/>
      <c r="AV1669" s="287"/>
      <c r="AW1669" s="287"/>
      <c r="AX1669" s="287"/>
      <c r="AY1669" s="287"/>
      <c r="AZ1669" s="287"/>
      <c r="BA1669" s="287"/>
      <c r="BB1669" s="287"/>
      <c r="BC1669" s="287"/>
      <c r="BD1669" s="287"/>
      <c r="BE1669" s="287"/>
      <c r="BF1669" s="287"/>
      <c r="BG1669" s="287"/>
      <c r="BH1669" s="287"/>
      <c r="BI1669" s="287"/>
      <c r="BJ1669" s="287"/>
      <c r="BK1669" s="287"/>
      <c r="BL1669" s="287"/>
      <c r="BM1669" s="287"/>
      <c r="BN1669" s="287"/>
      <c r="BO1669" s="287"/>
      <c r="BP1669" s="287"/>
      <c r="BQ1669" s="287"/>
      <c r="BR1669" s="287"/>
      <c r="BS1669" s="287"/>
      <c r="BT1669" s="287"/>
      <c r="BU1669" s="287"/>
      <c r="BV1669" s="287"/>
      <c r="BW1669" s="287"/>
      <c r="BX1669" s="287"/>
      <c r="BY1669" s="287"/>
      <c r="BZ1669" s="287"/>
      <c r="CA1669" s="287"/>
      <c r="CB1669" s="287"/>
      <c r="CC1669" s="287"/>
      <c r="CD1669" s="287"/>
      <c r="CE1669" s="287"/>
      <c r="CF1669" s="287"/>
      <c r="CG1669" s="287"/>
      <c r="CH1669" s="287"/>
      <c r="CI1669" s="287"/>
      <c r="CJ1669" s="287"/>
      <c r="CK1669" s="287"/>
      <c r="CL1669" s="287"/>
      <c r="CM1669" s="287"/>
      <c r="CN1669" s="287"/>
      <c r="CO1669" s="287"/>
      <c r="CP1669" s="287"/>
      <c r="CQ1669" s="287"/>
      <c r="CR1669" s="287"/>
      <c r="CS1669" s="287"/>
      <c r="CT1669" s="287"/>
      <c r="CU1669" s="287"/>
      <c r="CV1669" s="287"/>
      <c r="CW1669" s="287"/>
      <c r="CX1669" s="287"/>
      <c r="CY1669" s="287"/>
      <c r="CZ1669" s="287"/>
      <c r="DA1669" s="287"/>
      <c r="DB1669" s="287"/>
      <c r="DC1669" s="287"/>
      <c r="DD1669" s="287"/>
      <c r="DE1669" s="287"/>
      <c r="DF1669" s="287"/>
      <c r="DG1669" s="287"/>
      <c r="DH1669" s="287"/>
      <c r="DI1669" s="287"/>
      <c r="DJ1669" s="287"/>
      <c r="DK1669" s="287"/>
      <c r="DL1669" s="287"/>
      <c r="DM1669" s="287"/>
      <c r="DN1669" s="287"/>
      <c r="DO1669" s="287"/>
      <c r="DP1669" s="287"/>
      <c r="DQ1669" s="287"/>
      <c r="DR1669" s="287"/>
      <c r="DS1669" s="287"/>
      <c r="DT1669" s="287"/>
      <c r="DU1669" s="287"/>
      <c r="DV1669" s="287"/>
      <c r="DW1669" s="287"/>
      <c r="DX1669" s="287"/>
      <c r="DY1669" s="287"/>
      <c r="DZ1669" s="287"/>
      <c r="EA1669" s="287"/>
      <c r="EB1669" s="287"/>
      <c r="EC1669" s="287"/>
      <c r="ED1669" s="287"/>
      <c r="EE1669" s="287"/>
      <c r="EF1669" s="287"/>
      <c r="EG1669" s="287"/>
      <c r="EH1669" s="287"/>
      <c r="EI1669" s="287"/>
      <c r="EJ1669" s="287"/>
      <c r="EK1669" s="287"/>
      <c r="EL1669" s="287"/>
      <c r="EM1669" s="287"/>
      <c r="EN1669" s="287"/>
      <c r="EO1669" s="287"/>
      <c r="EP1669" s="287"/>
      <c r="EQ1669" s="287"/>
      <c r="ER1669" s="287"/>
      <c r="ES1669" s="287"/>
      <c r="ET1669" s="287"/>
      <c r="EU1669" s="287"/>
      <c r="EV1669" s="287"/>
      <c r="EW1669" s="287"/>
      <c r="EX1669" s="287"/>
      <c r="EY1669" s="287"/>
      <c r="EZ1669" s="287"/>
      <c r="FA1669" s="287"/>
      <c r="FB1669" s="287"/>
      <c r="FC1669" s="287"/>
      <c r="FD1669" s="287"/>
      <c r="FE1669" s="287"/>
      <c r="FF1669" s="287"/>
      <c r="FG1669" s="287"/>
      <c r="FH1669" s="287"/>
      <c r="FI1669" s="287"/>
    </row>
    <row r="1670" spans="1:165" s="265" customFormat="1" x14ac:dyDescent="0.2">
      <c r="A1670" s="236"/>
      <c r="B1670" s="239"/>
      <c r="C1670" s="239"/>
      <c r="AK1670" s="287"/>
      <c r="AL1670" s="287"/>
      <c r="AM1670" s="287"/>
      <c r="AN1670" s="287"/>
      <c r="AO1670" s="287"/>
      <c r="AP1670" s="287"/>
      <c r="AQ1670" s="287"/>
      <c r="AR1670" s="287"/>
      <c r="AS1670" s="287"/>
      <c r="AT1670" s="287"/>
      <c r="AU1670" s="287"/>
      <c r="AV1670" s="287"/>
      <c r="AW1670" s="287"/>
      <c r="AX1670" s="287"/>
      <c r="AY1670" s="287"/>
      <c r="AZ1670" s="287"/>
      <c r="BA1670" s="287"/>
      <c r="BB1670" s="287"/>
      <c r="BC1670" s="287"/>
      <c r="BD1670" s="287"/>
      <c r="BE1670" s="287"/>
      <c r="BF1670" s="287"/>
      <c r="BG1670" s="287"/>
      <c r="BH1670" s="287"/>
      <c r="BI1670" s="287"/>
      <c r="BJ1670" s="287"/>
      <c r="BK1670" s="287"/>
      <c r="BL1670" s="287"/>
      <c r="BM1670" s="287"/>
      <c r="BN1670" s="287"/>
      <c r="BO1670" s="287"/>
      <c r="BP1670" s="287"/>
      <c r="BQ1670" s="287"/>
      <c r="BR1670" s="287"/>
      <c r="BS1670" s="287"/>
      <c r="BT1670" s="287"/>
      <c r="BU1670" s="287"/>
      <c r="BV1670" s="287"/>
      <c r="BW1670" s="287"/>
      <c r="BX1670" s="287"/>
      <c r="BY1670" s="287"/>
      <c r="BZ1670" s="287"/>
      <c r="CA1670" s="287"/>
      <c r="CB1670" s="287"/>
      <c r="CC1670" s="287"/>
      <c r="CD1670" s="287"/>
      <c r="CE1670" s="287"/>
      <c r="CF1670" s="287"/>
      <c r="CG1670" s="287"/>
      <c r="CH1670" s="287"/>
      <c r="CI1670" s="287"/>
      <c r="CJ1670" s="287"/>
      <c r="CK1670" s="287"/>
      <c r="CL1670" s="287"/>
      <c r="CM1670" s="287"/>
      <c r="CN1670" s="287"/>
      <c r="CO1670" s="287"/>
      <c r="CP1670" s="287"/>
      <c r="CQ1670" s="287"/>
      <c r="CR1670" s="287"/>
      <c r="CS1670" s="287"/>
      <c r="CT1670" s="287"/>
      <c r="CU1670" s="287"/>
      <c r="CV1670" s="287"/>
      <c r="CW1670" s="287"/>
      <c r="CX1670" s="287"/>
      <c r="CY1670" s="287"/>
      <c r="CZ1670" s="287"/>
      <c r="DA1670" s="287"/>
      <c r="DB1670" s="287"/>
      <c r="DC1670" s="287"/>
      <c r="DD1670" s="287"/>
      <c r="DE1670" s="287"/>
      <c r="DF1670" s="287"/>
      <c r="DG1670" s="287"/>
      <c r="DH1670" s="287"/>
      <c r="DI1670" s="287"/>
      <c r="DJ1670" s="287"/>
      <c r="DK1670" s="287"/>
      <c r="DL1670" s="287"/>
      <c r="DM1670" s="287"/>
      <c r="DN1670" s="287"/>
      <c r="DO1670" s="287"/>
      <c r="DP1670" s="287"/>
      <c r="DQ1670" s="287"/>
      <c r="DR1670" s="287"/>
      <c r="DS1670" s="287"/>
      <c r="DT1670" s="287"/>
      <c r="DU1670" s="287"/>
      <c r="DV1670" s="287"/>
      <c r="DW1670" s="287"/>
      <c r="DX1670" s="287"/>
      <c r="DY1670" s="287"/>
      <c r="DZ1670" s="287"/>
      <c r="EA1670" s="287"/>
      <c r="EB1670" s="287"/>
      <c r="EC1670" s="287"/>
      <c r="ED1670" s="287"/>
      <c r="EE1670" s="287"/>
      <c r="EF1670" s="287"/>
      <c r="EG1670" s="287"/>
      <c r="EH1670" s="287"/>
      <c r="EI1670" s="287"/>
      <c r="EJ1670" s="287"/>
      <c r="EK1670" s="287"/>
      <c r="EL1670" s="287"/>
      <c r="EM1670" s="287"/>
      <c r="EN1670" s="287"/>
      <c r="EO1670" s="287"/>
      <c r="EP1670" s="287"/>
      <c r="EQ1670" s="287"/>
      <c r="ER1670" s="287"/>
      <c r="ES1670" s="287"/>
      <c r="ET1670" s="287"/>
      <c r="EU1670" s="287"/>
      <c r="EV1670" s="287"/>
      <c r="EW1670" s="287"/>
      <c r="EX1670" s="287"/>
      <c r="EY1670" s="287"/>
      <c r="EZ1670" s="287"/>
      <c r="FA1670" s="287"/>
      <c r="FB1670" s="287"/>
      <c r="FC1670" s="287"/>
      <c r="FD1670" s="287"/>
      <c r="FE1670" s="287"/>
      <c r="FF1670" s="287"/>
      <c r="FG1670" s="287"/>
      <c r="FH1670" s="287"/>
      <c r="FI1670" s="287"/>
    </row>
    <row r="1671" spans="1:165" s="265" customFormat="1" x14ac:dyDescent="0.2">
      <c r="A1671" s="236"/>
      <c r="B1671" s="239"/>
      <c r="C1671" s="239"/>
      <c r="AK1671" s="287"/>
      <c r="AL1671" s="287"/>
      <c r="AM1671" s="287"/>
      <c r="AN1671" s="287"/>
      <c r="AO1671" s="287"/>
      <c r="AP1671" s="287"/>
      <c r="AQ1671" s="287"/>
      <c r="AR1671" s="287"/>
      <c r="AS1671" s="287"/>
      <c r="AT1671" s="287"/>
      <c r="AU1671" s="287"/>
      <c r="AV1671" s="287"/>
      <c r="AW1671" s="287"/>
      <c r="AX1671" s="287"/>
      <c r="AY1671" s="287"/>
      <c r="AZ1671" s="287"/>
      <c r="BA1671" s="287"/>
      <c r="BB1671" s="287"/>
      <c r="BC1671" s="287"/>
      <c r="BD1671" s="287"/>
      <c r="BE1671" s="287"/>
      <c r="BF1671" s="287"/>
      <c r="BG1671" s="287"/>
      <c r="BH1671" s="287"/>
      <c r="BI1671" s="287"/>
      <c r="BJ1671" s="287"/>
      <c r="BK1671" s="287"/>
      <c r="BL1671" s="287"/>
      <c r="BM1671" s="287"/>
      <c r="BN1671" s="287"/>
      <c r="BO1671" s="287"/>
      <c r="BP1671" s="287"/>
      <c r="BQ1671" s="287"/>
      <c r="BR1671" s="287"/>
      <c r="BS1671" s="287"/>
      <c r="BT1671" s="287"/>
      <c r="BU1671" s="287"/>
      <c r="BV1671" s="287"/>
      <c r="BW1671" s="287"/>
      <c r="BX1671" s="287"/>
      <c r="BY1671" s="287"/>
      <c r="BZ1671" s="287"/>
      <c r="CA1671" s="287"/>
      <c r="CB1671" s="287"/>
      <c r="CC1671" s="287"/>
      <c r="CD1671" s="287"/>
      <c r="CE1671" s="287"/>
      <c r="CF1671" s="287"/>
      <c r="CG1671" s="287"/>
      <c r="CH1671" s="287"/>
      <c r="CI1671" s="287"/>
      <c r="CJ1671" s="287"/>
      <c r="CK1671" s="287"/>
      <c r="CL1671" s="287"/>
      <c r="CM1671" s="287"/>
      <c r="CN1671" s="287"/>
      <c r="CO1671" s="287"/>
      <c r="CP1671" s="287"/>
      <c r="CQ1671" s="287"/>
      <c r="CR1671" s="287"/>
      <c r="CS1671" s="287"/>
      <c r="CT1671" s="287"/>
      <c r="CU1671" s="287"/>
      <c r="CV1671" s="287"/>
      <c r="CW1671" s="287"/>
      <c r="CX1671" s="287"/>
      <c r="CY1671" s="287"/>
      <c r="CZ1671" s="287"/>
      <c r="DA1671" s="287"/>
      <c r="DB1671" s="287"/>
      <c r="DC1671" s="287"/>
      <c r="DD1671" s="287"/>
      <c r="DE1671" s="287"/>
      <c r="DF1671" s="287"/>
      <c r="DG1671" s="287"/>
      <c r="DH1671" s="287"/>
      <c r="DI1671" s="287"/>
      <c r="DJ1671" s="287"/>
      <c r="DK1671" s="287"/>
      <c r="DL1671" s="287"/>
      <c r="DM1671" s="287"/>
      <c r="DN1671" s="287"/>
      <c r="DO1671" s="287"/>
      <c r="DP1671" s="287"/>
      <c r="DQ1671" s="287"/>
      <c r="DR1671" s="287"/>
      <c r="DS1671" s="287"/>
      <c r="DT1671" s="287"/>
      <c r="DU1671" s="287"/>
      <c r="DV1671" s="287"/>
      <c r="DW1671" s="287"/>
      <c r="DX1671" s="287"/>
      <c r="DY1671" s="287"/>
      <c r="DZ1671" s="287"/>
      <c r="EA1671" s="287"/>
      <c r="EB1671" s="287"/>
      <c r="EC1671" s="287"/>
      <c r="ED1671" s="287"/>
      <c r="EE1671" s="287"/>
      <c r="EF1671" s="287"/>
      <c r="EG1671" s="287"/>
      <c r="EH1671" s="287"/>
      <c r="EI1671" s="287"/>
      <c r="EJ1671" s="287"/>
      <c r="EK1671" s="287"/>
      <c r="EL1671" s="287"/>
      <c r="EM1671" s="287"/>
      <c r="EN1671" s="287"/>
      <c r="EO1671" s="287"/>
      <c r="EP1671" s="287"/>
      <c r="EQ1671" s="287"/>
      <c r="ER1671" s="287"/>
      <c r="ES1671" s="287"/>
      <c r="ET1671" s="287"/>
      <c r="EU1671" s="287"/>
      <c r="EV1671" s="287"/>
      <c r="EW1671" s="287"/>
      <c r="EX1671" s="287"/>
      <c r="EY1671" s="287"/>
      <c r="EZ1671" s="287"/>
      <c r="FA1671" s="287"/>
      <c r="FB1671" s="287"/>
      <c r="FC1671" s="287"/>
      <c r="FD1671" s="287"/>
      <c r="FE1671" s="287"/>
      <c r="FF1671" s="287"/>
      <c r="FG1671" s="287"/>
      <c r="FH1671" s="287"/>
      <c r="FI1671" s="287"/>
    </row>
    <row r="1672" spans="1:165" s="265" customFormat="1" x14ac:dyDescent="0.2">
      <c r="A1672" s="236"/>
      <c r="B1672" s="239"/>
      <c r="C1672" s="239"/>
      <c r="AK1672" s="287"/>
      <c r="AL1672" s="287"/>
      <c r="AM1672" s="287"/>
      <c r="AN1672" s="287"/>
      <c r="AO1672" s="287"/>
      <c r="AP1672" s="287"/>
      <c r="AQ1672" s="287"/>
      <c r="AR1672" s="287"/>
      <c r="AS1672" s="287"/>
      <c r="AT1672" s="287"/>
      <c r="AU1672" s="287"/>
      <c r="AV1672" s="287"/>
      <c r="AW1672" s="287"/>
      <c r="AX1672" s="287"/>
      <c r="AY1672" s="287"/>
      <c r="AZ1672" s="287"/>
      <c r="BA1672" s="287"/>
      <c r="BB1672" s="287"/>
      <c r="BC1672" s="287"/>
      <c r="BD1672" s="287"/>
      <c r="BE1672" s="287"/>
      <c r="BF1672" s="287"/>
      <c r="BG1672" s="287"/>
      <c r="BH1672" s="287"/>
      <c r="BI1672" s="287"/>
      <c r="BJ1672" s="287"/>
      <c r="BK1672" s="287"/>
      <c r="BL1672" s="287"/>
      <c r="BM1672" s="287"/>
      <c r="BN1672" s="287"/>
      <c r="BO1672" s="287"/>
      <c r="BP1672" s="287"/>
      <c r="BQ1672" s="287"/>
      <c r="BR1672" s="287"/>
      <c r="BS1672" s="287"/>
      <c r="BT1672" s="287"/>
      <c r="BU1672" s="287"/>
      <c r="BV1672" s="287"/>
      <c r="BW1672" s="287"/>
      <c r="BX1672" s="287"/>
      <c r="BY1672" s="287"/>
      <c r="BZ1672" s="287"/>
      <c r="CA1672" s="287"/>
      <c r="CB1672" s="287"/>
      <c r="CC1672" s="287"/>
      <c r="CD1672" s="287"/>
      <c r="CE1672" s="287"/>
      <c r="CF1672" s="287"/>
      <c r="CG1672" s="287"/>
      <c r="CH1672" s="287"/>
      <c r="CI1672" s="287"/>
      <c r="CJ1672" s="287"/>
      <c r="CK1672" s="287"/>
      <c r="CL1672" s="287"/>
      <c r="CM1672" s="287"/>
      <c r="CN1672" s="287"/>
      <c r="CO1672" s="287"/>
      <c r="CP1672" s="287"/>
      <c r="CQ1672" s="287"/>
      <c r="CR1672" s="287"/>
      <c r="CS1672" s="287"/>
      <c r="CT1672" s="287"/>
      <c r="CU1672" s="287"/>
      <c r="CV1672" s="287"/>
      <c r="CW1672" s="287"/>
      <c r="CX1672" s="287"/>
      <c r="CY1672" s="287"/>
      <c r="CZ1672" s="287"/>
      <c r="DA1672" s="287"/>
      <c r="DB1672" s="287"/>
      <c r="DC1672" s="287"/>
      <c r="DD1672" s="287"/>
      <c r="DE1672" s="287"/>
      <c r="DF1672" s="287"/>
      <c r="DG1672" s="287"/>
      <c r="DH1672" s="287"/>
      <c r="DI1672" s="287"/>
      <c r="DJ1672" s="287"/>
      <c r="DK1672" s="287"/>
      <c r="DL1672" s="287"/>
      <c r="DM1672" s="287"/>
      <c r="DN1672" s="287"/>
      <c r="DO1672" s="287"/>
      <c r="DP1672" s="287"/>
      <c r="DQ1672" s="287"/>
      <c r="DR1672" s="287"/>
      <c r="DS1672" s="287"/>
      <c r="DT1672" s="287"/>
      <c r="DU1672" s="287"/>
      <c r="DV1672" s="287"/>
      <c r="DW1672" s="287"/>
      <c r="DX1672" s="287"/>
      <c r="DY1672" s="287"/>
      <c r="DZ1672" s="287"/>
      <c r="EA1672" s="287"/>
      <c r="EB1672" s="287"/>
      <c r="EC1672" s="287"/>
      <c r="ED1672" s="287"/>
      <c r="EE1672" s="287"/>
      <c r="EF1672" s="287"/>
      <c r="EG1672" s="287"/>
      <c r="EH1672" s="287"/>
      <c r="EI1672" s="287"/>
      <c r="EJ1672" s="287"/>
      <c r="EK1672" s="287"/>
      <c r="EL1672" s="287"/>
      <c r="EM1672" s="287"/>
      <c r="EN1672" s="287"/>
      <c r="EO1672" s="287"/>
      <c r="EP1672" s="287"/>
      <c r="EQ1672" s="287"/>
      <c r="ER1672" s="287"/>
      <c r="ES1672" s="287"/>
      <c r="ET1672" s="287"/>
      <c r="EU1672" s="287"/>
      <c r="EV1672" s="287"/>
      <c r="EW1672" s="287"/>
      <c r="EX1672" s="287"/>
      <c r="EY1672" s="287"/>
      <c r="EZ1672" s="287"/>
      <c r="FA1672" s="287"/>
      <c r="FB1672" s="287"/>
      <c r="FC1672" s="287"/>
      <c r="FD1672" s="287"/>
      <c r="FE1672" s="287"/>
      <c r="FF1672" s="287"/>
      <c r="FG1672" s="287"/>
      <c r="FH1672" s="287"/>
      <c r="FI1672" s="287"/>
    </row>
    <row r="1673" spans="1:165" s="265" customFormat="1" x14ac:dyDescent="0.2">
      <c r="A1673" s="236"/>
      <c r="B1673" s="239"/>
      <c r="C1673" s="239"/>
      <c r="AK1673" s="287"/>
      <c r="AL1673" s="287"/>
      <c r="AM1673" s="287"/>
      <c r="AN1673" s="287"/>
      <c r="AO1673" s="287"/>
      <c r="AP1673" s="287"/>
      <c r="AQ1673" s="287"/>
      <c r="AR1673" s="287"/>
      <c r="AS1673" s="287"/>
      <c r="AT1673" s="287"/>
      <c r="AU1673" s="287"/>
      <c r="AV1673" s="287"/>
      <c r="AW1673" s="287"/>
      <c r="AX1673" s="287"/>
      <c r="AY1673" s="287"/>
      <c r="AZ1673" s="287"/>
      <c r="BA1673" s="287"/>
      <c r="BB1673" s="287"/>
      <c r="BC1673" s="287"/>
      <c r="BD1673" s="287"/>
      <c r="BE1673" s="287"/>
      <c r="BF1673" s="287"/>
      <c r="BG1673" s="287"/>
      <c r="BH1673" s="287"/>
      <c r="BI1673" s="287"/>
      <c r="BJ1673" s="287"/>
      <c r="BK1673" s="287"/>
      <c r="BL1673" s="287"/>
      <c r="BM1673" s="287"/>
      <c r="BN1673" s="287"/>
      <c r="BO1673" s="287"/>
      <c r="BP1673" s="287"/>
      <c r="BQ1673" s="287"/>
      <c r="BR1673" s="287"/>
      <c r="BS1673" s="287"/>
      <c r="BT1673" s="287"/>
      <c r="BU1673" s="287"/>
      <c r="BV1673" s="287"/>
      <c r="BW1673" s="287"/>
      <c r="BX1673" s="287"/>
      <c r="BY1673" s="287"/>
      <c r="BZ1673" s="287"/>
      <c r="CA1673" s="287"/>
      <c r="CB1673" s="287"/>
      <c r="CC1673" s="287"/>
      <c r="CD1673" s="287"/>
      <c r="CE1673" s="287"/>
      <c r="CF1673" s="287"/>
      <c r="CG1673" s="287"/>
      <c r="CH1673" s="287"/>
      <c r="CI1673" s="287"/>
      <c r="CJ1673" s="287"/>
      <c r="CK1673" s="287"/>
      <c r="CL1673" s="287"/>
      <c r="CM1673" s="287"/>
      <c r="CN1673" s="287"/>
      <c r="CO1673" s="287"/>
      <c r="CP1673" s="287"/>
      <c r="CQ1673" s="287"/>
      <c r="CR1673" s="287"/>
      <c r="CS1673" s="287"/>
      <c r="CT1673" s="287"/>
      <c r="CU1673" s="287"/>
      <c r="CV1673" s="287"/>
      <c r="CW1673" s="287"/>
      <c r="CX1673" s="287"/>
      <c r="CY1673" s="287"/>
      <c r="CZ1673" s="287"/>
      <c r="DA1673" s="287"/>
      <c r="DB1673" s="287"/>
      <c r="DC1673" s="287"/>
      <c r="DD1673" s="287"/>
      <c r="DE1673" s="287"/>
      <c r="DF1673" s="287"/>
      <c r="DG1673" s="287"/>
      <c r="DH1673" s="287"/>
      <c r="DI1673" s="287"/>
      <c r="DJ1673" s="287"/>
      <c r="DK1673" s="287"/>
      <c r="DL1673" s="287"/>
      <c r="DM1673" s="287"/>
      <c r="DN1673" s="287"/>
      <c r="DO1673" s="287"/>
      <c r="DP1673" s="287"/>
      <c r="DQ1673" s="287"/>
      <c r="DR1673" s="287"/>
      <c r="DS1673" s="287"/>
      <c r="DT1673" s="287"/>
      <c r="DU1673" s="287"/>
      <c r="DV1673" s="287"/>
      <c r="DW1673" s="287"/>
      <c r="DX1673" s="287"/>
      <c r="DY1673" s="287"/>
      <c r="DZ1673" s="287"/>
      <c r="EA1673" s="287"/>
      <c r="EB1673" s="287"/>
      <c r="EC1673" s="287"/>
      <c r="ED1673" s="287"/>
      <c r="EE1673" s="287"/>
      <c r="EF1673" s="287"/>
      <c r="EG1673" s="287"/>
      <c r="EH1673" s="287"/>
      <c r="EI1673" s="287"/>
      <c r="EJ1673" s="287"/>
      <c r="EK1673" s="287"/>
      <c r="EL1673" s="287"/>
      <c r="EM1673" s="287"/>
      <c r="EN1673" s="287"/>
      <c r="EO1673" s="287"/>
      <c r="EP1673" s="287"/>
      <c r="EQ1673" s="287"/>
      <c r="ER1673" s="287"/>
      <c r="ES1673" s="287"/>
      <c r="ET1673" s="287"/>
      <c r="EU1673" s="287"/>
      <c r="EV1673" s="287"/>
      <c r="EW1673" s="287"/>
      <c r="EX1673" s="287"/>
      <c r="EY1673" s="287"/>
      <c r="EZ1673" s="287"/>
      <c r="FA1673" s="287"/>
      <c r="FB1673" s="287"/>
      <c r="FC1673" s="287"/>
      <c r="FD1673" s="287"/>
      <c r="FE1673" s="287"/>
      <c r="FF1673" s="287"/>
      <c r="FG1673" s="287"/>
      <c r="FH1673" s="287"/>
      <c r="FI1673" s="287"/>
    </row>
    <row r="1674" spans="1:165" s="265" customFormat="1" x14ac:dyDescent="0.2">
      <c r="A1674" s="236"/>
      <c r="B1674" s="239"/>
      <c r="C1674" s="239"/>
      <c r="AK1674" s="287"/>
      <c r="AL1674" s="287"/>
      <c r="AM1674" s="287"/>
      <c r="AN1674" s="287"/>
      <c r="AO1674" s="287"/>
      <c r="AP1674" s="287"/>
      <c r="AQ1674" s="287"/>
      <c r="AR1674" s="287"/>
      <c r="AS1674" s="287"/>
      <c r="AT1674" s="287"/>
      <c r="AU1674" s="287"/>
      <c r="AV1674" s="287"/>
      <c r="AW1674" s="287"/>
      <c r="AX1674" s="287"/>
      <c r="AY1674" s="287"/>
      <c r="AZ1674" s="287"/>
      <c r="BA1674" s="287"/>
      <c r="BB1674" s="287"/>
      <c r="BC1674" s="287"/>
      <c r="BD1674" s="287"/>
      <c r="BE1674" s="287"/>
      <c r="BF1674" s="287"/>
      <c r="BG1674" s="287"/>
      <c r="BH1674" s="287"/>
      <c r="BI1674" s="287"/>
      <c r="BJ1674" s="287"/>
      <c r="BK1674" s="287"/>
      <c r="BL1674" s="287"/>
      <c r="BM1674" s="287"/>
      <c r="BN1674" s="287"/>
      <c r="BO1674" s="287"/>
      <c r="BP1674" s="287"/>
      <c r="BQ1674" s="287"/>
      <c r="BR1674" s="287"/>
      <c r="BS1674" s="287"/>
      <c r="BT1674" s="287"/>
      <c r="BU1674" s="287"/>
      <c r="BV1674" s="287"/>
      <c r="BW1674" s="287"/>
      <c r="BX1674" s="287"/>
      <c r="BY1674" s="287"/>
      <c r="BZ1674" s="287"/>
      <c r="CA1674" s="287"/>
      <c r="CB1674" s="287"/>
      <c r="CC1674" s="287"/>
      <c r="CD1674" s="287"/>
      <c r="CE1674" s="287"/>
      <c r="CF1674" s="287"/>
      <c r="CG1674" s="287"/>
      <c r="CH1674" s="287"/>
      <c r="CI1674" s="287"/>
      <c r="CJ1674" s="287"/>
      <c r="CK1674" s="287"/>
      <c r="CL1674" s="287"/>
      <c r="CM1674" s="287"/>
      <c r="CN1674" s="287"/>
      <c r="CO1674" s="287"/>
      <c r="CP1674" s="287"/>
      <c r="CQ1674" s="287"/>
      <c r="CR1674" s="287"/>
      <c r="CS1674" s="287"/>
      <c r="CT1674" s="287"/>
      <c r="CU1674" s="287"/>
      <c r="CV1674" s="287"/>
      <c r="CW1674" s="287"/>
      <c r="CX1674" s="287"/>
      <c r="CY1674" s="287"/>
      <c r="CZ1674" s="287"/>
      <c r="DA1674" s="287"/>
      <c r="DB1674" s="287"/>
      <c r="DC1674" s="287"/>
      <c r="DD1674" s="287"/>
      <c r="DE1674" s="287"/>
      <c r="DF1674" s="287"/>
      <c r="DG1674" s="287"/>
      <c r="DH1674" s="287"/>
      <c r="DI1674" s="287"/>
      <c r="DJ1674" s="287"/>
      <c r="DK1674" s="287"/>
      <c r="DL1674" s="287"/>
      <c r="DM1674" s="287"/>
      <c r="DN1674" s="287"/>
      <c r="DO1674" s="287"/>
      <c r="DP1674" s="287"/>
      <c r="DQ1674" s="287"/>
      <c r="DR1674" s="287"/>
      <c r="DS1674" s="287"/>
      <c r="DT1674" s="287"/>
      <c r="DU1674" s="287"/>
      <c r="DV1674" s="287"/>
      <c r="DW1674" s="287"/>
      <c r="DX1674" s="287"/>
      <c r="DY1674" s="287"/>
      <c r="DZ1674" s="287"/>
      <c r="EA1674" s="287"/>
      <c r="EB1674" s="287"/>
      <c r="EC1674" s="287"/>
      <c r="ED1674" s="287"/>
      <c r="EE1674" s="287"/>
      <c r="EF1674" s="287"/>
      <c r="EG1674" s="287"/>
      <c r="EH1674" s="287"/>
      <c r="EI1674" s="287"/>
      <c r="EJ1674" s="287"/>
      <c r="EK1674" s="287"/>
      <c r="EL1674" s="287"/>
      <c r="EM1674" s="287"/>
      <c r="EN1674" s="287"/>
      <c r="EO1674" s="287"/>
      <c r="EP1674" s="287"/>
      <c r="EQ1674" s="287"/>
      <c r="ER1674" s="287"/>
      <c r="ES1674" s="287"/>
      <c r="ET1674" s="287"/>
      <c r="EU1674" s="287"/>
      <c r="EV1674" s="287"/>
      <c r="EW1674" s="287"/>
      <c r="EX1674" s="287"/>
      <c r="EY1674" s="287"/>
      <c r="EZ1674" s="287"/>
      <c r="FA1674" s="287"/>
      <c r="FB1674" s="287"/>
      <c r="FC1674" s="287"/>
      <c r="FD1674" s="287"/>
      <c r="FE1674" s="287"/>
      <c r="FF1674" s="287"/>
      <c r="FG1674" s="287"/>
      <c r="FH1674" s="287"/>
      <c r="FI1674" s="287"/>
    </row>
    <row r="1675" spans="1:165" s="265" customFormat="1" x14ac:dyDescent="0.2">
      <c r="A1675" s="236"/>
      <c r="B1675" s="239"/>
      <c r="C1675" s="239"/>
      <c r="AK1675" s="287"/>
      <c r="AL1675" s="287"/>
      <c r="AM1675" s="287"/>
      <c r="AN1675" s="287"/>
      <c r="AO1675" s="287"/>
      <c r="AP1675" s="287"/>
      <c r="AQ1675" s="287"/>
      <c r="AR1675" s="287"/>
      <c r="AS1675" s="287"/>
      <c r="AT1675" s="287"/>
      <c r="AU1675" s="287"/>
      <c r="AV1675" s="287"/>
      <c r="AW1675" s="287"/>
      <c r="AX1675" s="287"/>
      <c r="AY1675" s="287"/>
      <c r="AZ1675" s="287"/>
      <c r="BA1675" s="287"/>
      <c r="BB1675" s="287"/>
      <c r="BC1675" s="287"/>
      <c r="BD1675" s="287"/>
      <c r="BE1675" s="287"/>
      <c r="BF1675" s="287"/>
      <c r="BG1675" s="287"/>
      <c r="BH1675" s="287"/>
      <c r="BI1675" s="287"/>
      <c r="BJ1675" s="287"/>
      <c r="BK1675" s="287"/>
      <c r="BL1675" s="287"/>
      <c r="BM1675" s="287"/>
      <c r="BN1675" s="287"/>
      <c r="BO1675" s="287"/>
      <c r="BP1675" s="287"/>
      <c r="BQ1675" s="287"/>
      <c r="BR1675" s="287"/>
      <c r="BS1675" s="287"/>
      <c r="BT1675" s="287"/>
      <c r="BU1675" s="287"/>
      <c r="BV1675" s="287"/>
      <c r="BW1675" s="287"/>
      <c r="BX1675" s="287"/>
      <c r="BY1675" s="287"/>
      <c r="BZ1675" s="287"/>
      <c r="CA1675" s="287"/>
      <c r="CB1675" s="287"/>
      <c r="CC1675" s="287"/>
      <c r="CD1675" s="287"/>
      <c r="CE1675" s="287"/>
      <c r="CF1675" s="287"/>
      <c r="CG1675" s="287"/>
      <c r="CH1675" s="287"/>
      <c r="CI1675" s="287"/>
      <c r="CJ1675" s="287"/>
      <c r="CK1675" s="287"/>
      <c r="CL1675" s="287"/>
      <c r="CM1675" s="287"/>
      <c r="CN1675" s="287"/>
      <c r="CO1675" s="287"/>
      <c r="CP1675" s="287"/>
      <c r="CQ1675" s="287"/>
      <c r="CR1675" s="287"/>
      <c r="CS1675" s="287"/>
      <c r="CT1675" s="287"/>
      <c r="CU1675" s="287"/>
      <c r="CV1675" s="287"/>
      <c r="CW1675" s="287"/>
      <c r="CX1675" s="287"/>
      <c r="CY1675" s="287"/>
      <c r="CZ1675" s="287"/>
      <c r="DA1675" s="287"/>
      <c r="DB1675" s="287"/>
      <c r="DC1675" s="287"/>
      <c r="DD1675" s="287"/>
      <c r="DE1675" s="287"/>
      <c r="DF1675" s="287"/>
      <c r="DG1675" s="287"/>
      <c r="DH1675" s="287"/>
      <c r="DI1675" s="287"/>
      <c r="DJ1675" s="287"/>
      <c r="DK1675" s="287"/>
      <c r="DL1675" s="287"/>
      <c r="DM1675" s="287"/>
      <c r="DN1675" s="287"/>
      <c r="DO1675" s="287"/>
      <c r="DP1675" s="287"/>
      <c r="DQ1675" s="287"/>
      <c r="DR1675" s="287"/>
      <c r="DS1675" s="287"/>
      <c r="DT1675" s="287"/>
      <c r="DU1675" s="287"/>
      <c r="DV1675" s="287"/>
      <c r="DW1675" s="287"/>
      <c r="DX1675" s="287"/>
      <c r="DY1675" s="287"/>
      <c r="DZ1675" s="287"/>
      <c r="EA1675" s="287"/>
      <c r="EB1675" s="287"/>
      <c r="EC1675" s="287"/>
      <c r="ED1675" s="287"/>
      <c r="EE1675" s="287"/>
      <c r="EF1675" s="287"/>
      <c r="EG1675" s="287"/>
      <c r="EH1675" s="287"/>
      <c r="EI1675" s="287"/>
      <c r="EJ1675" s="287"/>
      <c r="EK1675" s="287"/>
      <c r="EL1675" s="287"/>
      <c r="EM1675" s="287"/>
      <c r="EN1675" s="287"/>
      <c r="EO1675" s="287"/>
      <c r="EP1675" s="287"/>
      <c r="EQ1675" s="287"/>
      <c r="ER1675" s="287"/>
      <c r="ES1675" s="287"/>
      <c r="ET1675" s="287"/>
      <c r="EU1675" s="287"/>
      <c r="EV1675" s="287"/>
      <c r="EW1675" s="287"/>
      <c r="EX1675" s="287"/>
      <c r="EY1675" s="287"/>
      <c r="EZ1675" s="287"/>
      <c r="FA1675" s="287"/>
      <c r="FB1675" s="287"/>
      <c r="FC1675" s="287"/>
      <c r="FD1675" s="287"/>
      <c r="FE1675" s="287"/>
      <c r="FF1675" s="287"/>
      <c r="FG1675" s="287"/>
      <c r="FH1675" s="287"/>
      <c r="FI1675" s="287"/>
    </row>
    <row r="1676" spans="1:165" s="265" customFormat="1" x14ac:dyDescent="0.2">
      <c r="A1676" s="236"/>
      <c r="B1676" s="239"/>
      <c r="C1676" s="239"/>
      <c r="AK1676" s="287"/>
      <c r="AL1676" s="287"/>
      <c r="AM1676" s="287"/>
      <c r="AN1676" s="287"/>
      <c r="AO1676" s="287"/>
      <c r="AP1676" s="287"/>
      <c r="AQ1676" s="287"/>
      <c r="AR1676" s="287"/>
      <c r="AS1676" s="287"/>
      <c r="AT1676" s="287"/>
      <c r="AU1676" s="287"/>
      <c r="AV1676" s="287"/>
      <c r="AW1676" s="287"/>
      <c r="AX1676" s="287"/>
      <c r="AY1676" s="287"/>
      <c r="AZ1676" s="287"/>
      <c r="BA1676" s="287"/>
      <c r="BB1676" s="287"/>
      <c r="BC1676" s="287"/>
      <c r="BD1676" s="287"/>
      <c r="BE1676" s="287"/>
      <c r="BF1676" s="287"/>
      <c r="BG1676" s="287"/>
      <c r="BH1676" s="287"/>
      <c r="BI1676" s="287"/>
      <c r="BJ1676" s="287"/>
      <c r="BK1676" s="287"/>
      <c r="BL1676" s="287"/>
      <c r="BM1676" s="287"/>
      <c r="BN1676" s="287"/>
      <c r="BO1676" s="287"/>
      <c r="BP1676" s="287"/>
      <c r="BQ1676" s="287"/>
      <c r="BR1676" s="287"/>
      <c r="BS1676" s="287"/>
      <c r="BT1676" s="287"/>
      <c r="BU1676" s="287"/>
      <c r="BV1676" s="287"/>
      <c r="BW1676" s="287"/>
      <c r="BX1676" s="287"/>
      <c r="BY1676" s="287"/>
      <c r="BZ1676" s="287"/>
      <c r="CA1676" s="287"/>
      <c r="CB1676" s="287"/>
      <c r="CC1676" s="287"/>
      <c r="CD1676" s="287"/>
      <c r="CE1676" s="287"/>
      <c r="CF1676" s="287"/>
      <c r="CG1676" s="287"/>
      <c r="CH1676" s="287"/>
      <c r="CI1676" s="287"/>
      <c r="CJ1676" s="287"/>
      <c r="CK1676" s="287"/>
      <c r="CL1676" s="287"/>
      <c r="CM1676" s="287"/>
      <c r="CN1676" s="287"/>
      <c r="CO1676" s="287"/>
      <c r="CP1676" s="287"/>
      <c r="CQ1676" s="287"/>
      <c r="CR1676" s="287"/>
      <c r="CS1676" s="287"/>
      <c r="CT1676" s="287"/>
      <c r="CU1676" s="287"/>
      <c r="CV1676" s="287"/>
      <c r="CW1676" s="287"/>
      <c r="CX1676" s="287"/>
      <c r="CY1676" s="287"/>
      <c r="CZ1676" s="287"/>
      <c r="DA1676" s="287"/>
      <c r="DB1676" s="287"/>
      <c r="DC1676" s="287"/>
      <c r="DD1676" s="287"/>
      <c r="DE1676" s="287"/>
      <c r="DF1676" s="287"/>
      <c r="DG1676" s="287"/>
      <c r="DH1676" s="287"/>
      <c r="DI1676" s="287"/>
      <c r="DJ1676" s="287"/>
      <c r="DK1676" s="287"/>
      <c r="DL1676" s="287"/>
      <c r="DM1676" s="287"/>
      <c r="DN1676" s="287"/>
      <c r="DO1676" s="287"/>
      <c r="DP1676" s="287"/>
      <c r="DQ1676" s="287"/>
      <c r="DR1676" s="287"/>
      <c r="DS1676" s="287"/>
      <c r="DT1676" s="287"/>
      <c r="DU1676" s="287"/>
      <c r="DV1676" s="287"/>
      <c r="DW1676" s="287"/>
      <c r="DX1676" s="287"/>
      <c r="DY1676" s="287"/>
      <c r="DZ1676" s="287"/>
      <c r="EA1676" s="287"/>
      <c r="EB1676" s="287"/>
      <c r="EC1676" s="287"/>
      <c r="ED1676" s="287"/>
      <c r="EE1676" s="287"/>
      <c r="EF1676" s="287"/>
      <c r="EG1676" s="287"/>
      <c r="EH1676" s="287"/>
      <c r="EI1676" s="287"/>
      <c r="EJ1676" s="287"/>
      <c r="EK1676" s="287"/>
      <c r="EL1676" s="287"/>
      <c r="EM1676" s="287"/>
      <c r="EN1676" s="287"/>
      <c r="EO1676" s="287"/>
      <c r="EP1676" s="287"/>
      <c r="EQ1676" s="287"/>
      <c r="ER1676" s="287"/>
      <c r="ES1676" s="287"/>
      <c r="ET1676" s="287"/>
      <c r="EU1676" s="287"/>
      <c r="EV1676" s="287"/>
      <c r="EW1676" s="287"/>
      <c r="EX1676" s="287"/>
      <c r="EY1676" s="287"/>
      <c r="EZ1676" s="287"/>
      <c r="FA1676" s="287"/>
      <c r="FB1676" s="287"/>
      <c r="FC1676" s="287"/>
      <c r="FD1676" s="287"/>
      <c r="FE1676" s="287"/>
      <c r="FF1676" s="287"/>
      <c r="FG1676" s="287"/>
      <c r="FH1676" s="287"/>
      <c r="FI1676" s="287"/>
    </row>
    <row r="1677" spans="1:165" s="265" customFormat="1" x14ac:dyDescent="0.2">
      <c r="A1677" s="236"/>
      <c r="B1677" s="239"/>
      <c r="C1677" s="239"/>
      <c r="AK1677" s="287"/>
      <c r="AL1677" s="287"/>
      <c r="AM1677" s="287"/>
      <c r="AN1677" s="287"/>
      <c r="AO1677" s="287"/>
      <c r="AP1677" s="287"/>
      <c r="AQ1677" s="287"/>
      <c r="AR1677" s="287"/>
      <c r="AS1677" s="287"/>
      <c r="AT1677" s="287"/>
      <c r="AU1677" s="287"/>
      <c r="AV1677" s="287"/>
      <c r="AW1677" s="287"/>
      <c r="AX1677" s="287"/>
      <c r="AY1677" s="287"/>
      <c r="AZ1677" s="287"/>
      <c r="BA1677" s="287"/>
      <c r="BB1677" s="287"/>
      <c r="BC1677" s="287"/>
      <c r="BD1677" s="287"/>
      <c r="BE1677" s="287"/>
      <c r="BF1677" s="287"/>
      <c r="BG1677" s="287"/>
      <c r="BH1677" s="287"/>
      <c r="BI1677" s="287"/>
      <c r="BJ1677" s="287"/>
      <c r="BK1677" s="287"/>
      <c r="BL1677" s="287"/>
      <c r="BM1677" s="287"/>
      <c r="BN1677" s="287"/>
      <c r="BO1677" s="287"/>
      <c r="BP1677" s="287"/>
      <c r="BQ1677" s="287"/>
      <c r="BR1677" s="287"/>
      <c r="BS1677" s="287"/>
      <c r="BT1677" s="287"/>
      <c r="BU1677" s="287"/>
      <c r="BV1677" s="287"/>
      <c r="BW1677" s="287"/>
      <c r="BX1677" s="287"/>
      <c r="BY1677" s="287"/>
      <c r="BZ1677" s="287"/>
      <c r="CA1677" s="287"/>
      <c r="CB1677" s="287"/>
      <c r="CC1677" s="287"/>
      <c r="CD1677" s="287"/>
      <c r="CE1677" s="287"/>
      <c r="CF1677" s="287"/>
      <c r="CG1677" s="287"/>
      <c r="CH1677" s="287"/>
      <c r="CI1677" s="287"/>
      <c r="CJ1677" s="287"/>
      <c r="CK1677" s="287"/>
      <c r="CL1677" s="287"/>
      <c r="CM1677" s="287"/>
      <c r="CN1677" s="287"/>
      <c r="CO1677" s="287"/>
      <c r="CP1677" s="287"/>
      <c r="CQ1677" s="287"/>
      <c r="CR1677" s="287"/>
      <c r="CS1677" s="287"/>
      <c r="CT1677" s="287"/>
      <c r="CU1677" s="287"/>
      <c r="CV1677" s="287"/>
      <c r="CW1677" s="287"/>
      <c r="CX1677" s="287"/>
      <c r="CY1677" s="287"/>
      <c r="CZ1677" s="287"/>
      <c r="DA1677" s="287"/>
      <c r="DB1677" s="287"/>
      <c r="DC1677" s="287"/>
      <c r="DD1677" s="287"/>
      <c r="DE1677" s="287"/>
      <c r="DF1677" s="287"/>
      <c r="DG1677" s="287"/>
      <c r="DH1677" s="287"/>
      <c r="DI1677" s="287"/>
      <c r="DJ1677" s="287"/>
      <c r="DK1677" s="287"/>
      <c r="DL1677" s="287"/>
      <c r="DM1677" s="287"/>
      <c r="DN1677" s="287"/>
      <c r="DO1677" s="287"/>
      <c r="DP1677" s="287"/>
      <c r="DQ1677" s="287"/>
      <c r="DR1677" s="287"/>
      <c r="DS1677" s="287"/>
      <c r="DT1677" s="287"/>
      <c r="DU1677" s="287"/>
      <c r="DV1677" s="287"/>
      <c r="DW1677" s="287"/>
      <c r="DX1677" s="287"/>
      <c r="DY1677" s="287"/>
      <c r="DZ1677" s="287"/>
      <c r="EA1677" s="287"/>
      <c r="EB1677" s="287"/>
      <c r="EC1677" s="287"/>
      <c r="ED1677" s="287"/>
      <c r="EE1677" s="287"/>
      <c r="EF1677" s="287"/>
      <c r="EG1677" s="287"/>
      <c r="EH1677" s="287"/>
      <c r="EI1677" s="287"/>
      <c r="EJ1677" s="287"/>
      <c r="EK1677" s="287"/>
      <c r="EL1677" s="287"/>
      <c r="EM1677" s="287"/>
      <c r="EN1677" s="287"/>
      <c r="EO1677" s="287"/>
      <c r="EP1677" s="287"/>
      <c r="EQ1677" s="287"/>
      <c r="ER1677" s="287"/>
      <c r="ES1677" s="287"/>
      <c r="ET1677" s="287"/>
      <c r="EU1677" s="287"/>
      <c r="EV1677" s="287"/>
      <c r="EW1677" s="287"/>
      <c r="EX1677" s="287"/>
      <c r="EY1677" s="287"/>
      <c r="EZ1677" s="287"/>
      <c r="FA1677" s="287"/>
      <c r="FB1677" s="287"/>
      <c r="FC1677" s="287"/>
      <c r="FD1677" s="287"/>
      <c r="FE1677" s="287"/>
      <c r="FF1677" s="287"/>
      <c r="FG1677" s="287"/>
      <c r="FH1677" s="287"/>
      <c r="FI1677" s="287"/>
    </row>
    <row r="1678" spans="1:165" s="265" customFormat="1" x14ac:dyDescent="0.2">
      <c r="A1678" s="236"/>
      <c r="B1678" s="239"/>
      <c r="C1678" s="239"/>
      <c r="AK1678" s="287"/>
      <c r="AL1678" s="287"/>
      <c r="AM1678" s="287"/>
      <c r="AN1678" s="287"/>
      <c r="AO1678" s="287"/>
      <c r="AP1678" s="287"/>
      <c r="AQ1678" s="287"/>
      <c r="AR1678" s="287"/>
      <c r="AS1678" s="287"/>
      <c r="AT1678" s="287"/>
      <c r="AU1678" s="287"/>
      <c r="AV1678" s="287"/>
      <c r="AW1678" s="287"/>
      <c r="AX1678" s="287"/>
      <c r="AY1678" s="287"/>
      <c r="AZ1678" s="287"/>
      <c r="BA1678" s="287"/>
      <c r="BB1678" s="287"/>
      <c r="BC1678" s="287"/>
      <c r="BD1678" s="287"/>
      <c r="BE1678" s="287"/>
      <c r="BF1678" s="287"/>
      <c r="BG1678" s="287"/>
      <c r="BH1678" s="287"/>
      <c r="BI1678" s="287"/>
      <c r="BJ1678" s="287"/>
      <c r="BK1678" s="287"/>
      <c r="BL1678" s="287"/>
      <c r="BM1678" s="287"/>
      <c r="BN1678" s="287"/>
      <c r="BO1678" s="287"/>
      <c r="BP1678" s="287"/>
      <c r="BQ1678" s="287"/>
      <c r="BR1678" s="287"/>
      <c r="BS1678" s="287"/>
      <c r="BT1678" s="287"/>
      <c r="BU1678" s="287"/>
      <c r="BV1678" s="287"/>
      <c r="BW1678" s="287"/>
      <c r="BX1678" s="287"/>
      <c r="BY1678" s="287"/>
      <c r="BZ1678" s="287"/>
      <c r="CA1678" s="287"/>
      <c r="CB1678" s="287"/>
      <c r="CC1678" s="287"/>
      <c r="CD1678" s="287"/>
      <c r="CE1678" s="287"/>
      <c r="CF1678" s="287"/>
      <c r="CG1678" s="287"/>
      <c r="CH1678" s="287"/>
      <c r="CI1678" s="287"/>
      <c r="CJ1678" s="287"/>
      <c r="CK1678" s="287"/>
      <c r="CL1678" s="287"/>
      <c r="CM1678" s="287"/>
      <c r="CN1678" s="287"/>
      <c r="CO1678" s="287"/>
      <c r="CP1678" s="287"/>
      <c r="CQ1678" s="287"/>
      <c r="CR1678" s="287"/>
      <c r="CS1678" s="287"/>
      <c r="CT1678" s="287"/>
      <c r="CU1678" s="287"/>
      <c r="CV1678" s="287"/>
      <c r="CW1678" s="287"/>
      <c r="CX1678" s="287"/>
      <c r="CY1678" s="287"/>
      <c r="CZ1678" s="287"/>
      <c r="DA1678" s="287"/>
      <c r="DB1678" s="287"/>
      <c r="DC1678" s="287"/>
      <c r="DD1678" s="287"/>
      <c r="DE1678" s="287"/>
      <c r="DF1678" s="287"/>
      <c r="DG1678" s="287"/>
      <c r="DH1678" s="287"/>
      <c r="DI1678" s="287"/>
      <c r="DJ1678" s="287"/>
      <c r="DK1678" s="287"/>
      <c r="DL1678" s="287"/>
      <c r="DM1678" s="287"/>
      <c r="DN1678" s="287"/>
      <c r="DO1678" s="287"/>
      <c r="DP1678" s="287"/>
      <c r="DQ1678" s="287"/>
      <c r="DR1678" s="287"/>
      <c r="DS1678" s="287"/>
      <c r="DT1678" s="287"/>
      <c r="DU1678" s="287"/>
      <c r="DV1678" s="287"/>
      <c r="DW1678" s="287"/>
      <c r="DX1678" s="287"/>
      <c r="DY1678" s="287"/>
      <c r="DZ1678" s="287"/>
      <c r="EA1678" s="287"/>
      <c r="EB1678" s="287"/>
      <c r="EC1678" s="287"/>
      <c r="ED1678" s="287"/>
      <c r="EE1678" s="287"/>
      <c r="EF1678" s="287"/>
      <c r="EG1678" s="287"/>
      <c r="EH1678" s="287"/>
      <c r="EI1678" s="287"/>
      <c r="EJ1678" s="287"/>
      <c r="EK1678" s="287"/>
      <c r="EL1678" s="287"/>
      <c r="EM1678" s="287"/>
      <c r="EN1678" s="287"/>
      <c r="EO1678" s="287"/>
      <c r="EP1678" s="287"/>
      <c r="EQ1678" s="287"/>
      <c r="ER1678" s="287"/>
      <c r="ES1678" s="287"/>
      <c r="ET1678" s="287"/>
      <c r="EU1678" s="287"/>
      <c r="EV1678" s="287"/>
      <c r="EW1678" s="287"/>
      <c r="EX1678" s="287"/>
      <c r="EY1678" s="287"/>
      <c r="EZ1678" s="287"/>
      <c r="FA1678" s="287"/>
      <c r="FB1678" s="287"/>
      <c r="FC1678" s="287"/>
      <c r="FD1678" s="287"/>
      <c r="FE1678" s="287"/>
      <c r="FF1678" s="287"/>
      <c r="FG1678" s="287"/>
      <c r="FH1678" s="287"/>
      <c r="FI1678" s="287"/>
    </row>
    <row r="1679" spans="1:165" s="265" customFormat="1" x14ac:dyDescent="0.2">
      <c r="A1679" s="236"/>
      <c r="B1679" s="239"/>
      <c r="C1679" s="239"/>
      <c r="AK1679" s="287"/>
      <c r="AL1679" s="287"/>
      <c r="AM1679" s="287"/>
      <c r="AN1679" s="287"/>
      <c r="AO1679" s="287"/>
      <c r="AP1679" s="287"/>
      <c r="AQ1679" s="287"/>
      <c r="AR1679" s="287"/>
      <c r="AS1679" s="287"/>
      <c r="AT1679" s="287"/>
      <c r="AU1679" s="287"/>
      <c r="AV1679" s="287"/>
      <c r="AW1679" s="287"/>
      <c r="AX1679" s="287"/>
      <c r="AY1679" s="287"/>
      <c r="AZ1679" s="287"/>
      <c r="BA1679" s="287"/>
      <c r="BB1679" s="287"/>
      <c r="BC1679" s="287"/>
      <c r="BD1679" s="287"/>
      <c r="BE1679" s="287"/>
      <c r="BF1679" s="287"/>
      <c r="BG1679" s="287"/>
      <c r="BH1679" s="287"/>
      <c r="BI1679" s="287"/>
      <c r="BJ1679" s="287"/>
      <c r="BK1679" s="287"/>
      <c r="BL1679" s="287"/>
      <c r="BM1679" s="287"/>
      <c r="BN1679" s="287"/>
      <c r="BO1679" s="287"/>
      <c r="BP1679" s="287"/>
      <c r="BQ1679" s="287"/>
      <c r="BR1679" s="287"/>
      <c r="BS1679" s="287"/>
      <c r="BT1679" s="287"/>
      <c r="BU1679" s="287"/>
      <c r="BV1679" s="287"/>
      <c r="BW1679" s="287"/>
      <c r="BX1679" s="287"/>
      <c r="BY1679" s="287"/>
      <c r="BZ1679" s="287"/>
      <c r="CA1679" s="287"/>
      <c r="CB1679" s="287"/>
      <c r="CC1679" s="287"/>
      <c r="CD1679" s="287"/>
      <c r="CE1679" s="287"/>
      <c r="CF1679" s="287"/>
      <c r="CG1679" s="287"/>
      <c r="CH1679" s="287"/>
      <c r="CI1679" s="287"/>
      <c r="CJ1679" s="287"/>
      <c r="CK1679" s="287"/>
      <c r="CL1679" s="287"/>
      <c r="CM1679" s="287"/>
      <c r="CN1679" s="287"/>
      <c r="CO1679" s="287"/>
      <c r="CP1679" s="287"/>
      <c r="CQ1679" s="287"/>
      <c r="CR1679" s="287"/>
      <c r="CS1679" s="287"/>
      <c r="CT1679" s="287"/>
      <c r="CU1679" s="287"/>
      <c r="CV1679" s="287"/>
      <c r="CW1679" s="287"/>
      <c r="CX1679" s="287"/>
      <c r="CY1679" s="287"/>
      <c r="CZ1679" s="287"/>
      <c r="DA1679" s="287"/>
      <c r="DB1679" s="287"/>
      <c r="DC1679" s="287"/>
      <c r="DD1679" s="287"/>
      <c r="DE1679" s="287"/>
      <c r="DF1679" s="287"/>
      <c r="DG1679" s="287"/>
      <c r="DH1679" s="287"/>
      <c r="DI1679" s="287"/>
      <c r="DJ1679" s="287"/>
      <c r="DK1679" s="287"/>
      <c r="DL1679" s="287"/>
      <c r="DM1679" s="287"/>
      <c r="DN1679" s="287"/>
      <c r="DO1679" s="287"/>
      <c r="DP1679" s="287"/>
      <c r="DQ1679" s="287"/>
      <c r="DR1679" s="287"/>
      <c r="DS1679" s="287"/>
      <c r="DT1679" s="287"/>
      <c r="DU1679" s="287"/>
      <c r="DV1679" s="287"/>
      <c r="DW1679" s="287"/>
      <c r="DX1679" s="287"/>
      <c r="DY1679" s="287"/>
      <c r="DZ1679" s="287"/>
      <c r="EA1679" s="287"/>
      <c r="EB1679" s="287"/>
      <c r="EC1679" s="287"/>
      <c r="ED1679" s="287"/>
      <c r="EE1679" s="287"/>
      <c r="EF1679" s="287"/>
      <c r="EG1679" s="287"/>
      <c r="EH1679" s="287"/>
      <c r="EI1679" s="287"/>
      <c r="EJ1679" s="287"/>
      <c r="EK1679" s="287"/>
      <c r="EL1679" s="287"/>
      <c r="EM1679" s="287"/>
      <c r="EN1679" s="287"/>
      <c r="EO1679" s="287"/>
      <c r="EP1679" s="287"/>
      <c r="EQ1679" s="287"/>
      <c r="ER1679" s="287"/>
      <c r="ES1679" s="287"/>
      <c r="ET1679" s="287"/>
      <c r="EU1679" s="287"/>
      <c r="EV1679" s="287"/>
      <c r="EW1679" s="287"/>
      <c r="EX1679" s="287"/>
      <c r="EY1679" s="287"/>
      <c r="EZ1679" s="287"/>
      <c r="FA1679" s="287"/>
      <c r="FB1679" s="287"/>
      <c r="FC1679" s="287"/>
      <c r="FD1679" s="287"/>
      <c r="FE1679" s="287"/>
      <c r="FF1679" s="287"/>
      <c r="FG1679" s="287"/>
      <c r="FH1679" s="287"/>
      <c r="FI1679" s="287"/>
    </row>
    <row r="1680" spans="1:165" s="265" customFormat="1" x14ac:dyDescent="0.2">
      <c r="A1680" s="236"/>
      <c r="B1680" s="239"/>
      <c r="C1680" s="239"/>
      <c r="AK1680" s="287"/>
      <c r="AL1680" s="287"/>
      <c r="AM1680" s="287"/>
      <c r="AN1680" s="287"/>
      <c r="AO1680" s="287"/>
      <c r="AP1680" s="287"/>
      <c r="AQ1680" s="287"/>
      <c r="AR1680" s="287"/>
      <c r="AS1680" s="287"/>
      <c r="AT1680" s="287"/>
      <c r="AU1680" s="287"/>
      <c r="AV1680" s="287"/>
      <c r="AW1680" s="287"/>
      <c r="AX1680" s="287"/>
      <c r="AY1680" s="287"/>
      <c r="AZ1680" s="287"/>
      <c r="BA1680" s="287"/>
      <c r="BB1680" s="287"/>
      <c r="BC1680" s="287"/>
      <c r="BD1680" s="287"/>
      <c r="BE1680" s="287"/>
      <c r="BF1680" s="287"/>
      <c r="BG1680" s="287"/>
      <c r="BH1680" s="287"/>
      <c r="BI1680" s="287"/>
      <c r="BJ1680" s="287"/>
      <c r="BK1680" s="287"/>
      <c r="BL1680" s="287"/>
      <c r="BM1680" s="287"/>
      <c r="BN1680" s="287"/>
      <c r="BO1680" s="287"/>
      <c r="BP1680" s="287"/>
      <c r="BQ1680" s="287"/>
      <c r="BR1680" s="287"/>
      <c r="BS1680" s="287"/>
      <c r="BT1680" s="287"/>
      <c r="BU1680" s="287"/>
      <c r="BV1680" s="287"/>
      <c r="BW1680" s="287"/>
      <c r="BX1680" s="287"/>
      <c r="BY1680" s="287"/>
      <c r="BZ1680" s="287"/>
      <c r="CA1680" s="287"/>
      <c r="CB1680" s="287"/>
      <c r="CC1680" s="287"/>
      <c r="CD1680" s="287"/>
      <c r="CE1680" s="287"/>
      <c r="CF1680" s="287"/>
      <c r="CG1680" s="287"/>
      <c r="CH1680" s="287"/>
      <c r="CI1680" s="287"/>
      <c r="CJ1680" s="287"/>
      <c r="CK1680" s="287"/>
      <c r="CL1680" s="287"/>
      <c r="CM1680" s="287"/>
      <c r="CN1680" s="287"/>
      <c r="CO1680" s="287"/>
      <c r="CP1680" s="287"/>
      <c r="CQ1680" s="287"/>
      <c r="CR1680" s="287"/>
      <c r="CS1680" s="287"/>
      <c r="CT1680" s="287"/>
      <c r="CU1680" s="287"/>
      <c r="CV1680" s="287"/>
      <c r="CW1680" s="287"/>
      <c r="CX1680" s="287"/>
      <c r="CY1680" s="287"/>
      <c r="CZ1680" s="287"/>
      <c r="DA1680" s="287"/>
      <c r="DB1680" s="287"/>
      <c r="DC1680" s="287"/>
      <c r="DD1680" s="287"/>
      <c r="DE1680" s="287"/>
      <c r="DF1680" s="287"/>
      <c r="DG1680" s="287"/>
      <c r="DH1680" s="287"/>
      <c r="DI1680" s="287"/>
      <c r="DJ1680" s="287"/>
      <c r="DK1680" s="287"/>
      <c r="DL1680" s="287"/>
      <c r="DM1680" s="287"/>
      <c r="DN1680" s="287"/>
      <c r="DO1680" s="287"/>
      <c r="DP1680" s="287"/>
      <c r="DQ1680" s="287"/>
      <c r="DR1680" s="287"/>
      <c r="DS1680" s="287"/>
      <c r="DT1680" s="287"/>
      <c r="DU1680" s="287"/>
      <c r="DV1680" s="287"/>
      <c r="DW1680" s="287"/>
      <c r="DX1680" s="287"/>
      <c r="DY1680" s="287"/>
      <c r="DZ1680" s="287"/>
      <c r="EA1680" s="287"/>
      <c r="EB1680" s="287"/>
      <c r="EC1680" s="287"/>
      <c r="ED1680" s="287"/>
      <c r="EE1680" s="287"/>
      <c r="EF1680" s="287"/>
      <c r="EG1680" s="287"/>
      <c r="EH1680" s="287"/>
      <c r="EI1680" s="287"/>
      <c r="EJ1680" s="287"/>
      <c r="EK1680" s="287"/>
      <c r="EL1680" s="287"/>
      <c r="EM1680" s="287"/>
      <c r="EN1680" s="287"/>
      <c r="EO1680" s="287"/>
      <c r="EP1680" s="287"/>
      <c r="EQ1680" s="287"/>
      <c r="ER1680" s="287"/>
      <c r="ES1680" s="287"/>
      <c r="ET1680" s="287"/>
      <c r="EU1680" s="287"/>
      <c r="EV1680" s="287"/>
      <c r="EW1680" s="287"/>
      <c r="EX1680" s="287"/>
      <c r="EY1680" s="287"/>
      <c r="EZ1680" s="287"/>
      <c r="FA1680" s="287"/>
      <c r="FB1680" s="287"/>
      <c r="FC1680" s="287"/>
      <c r="FD1680" s="287"/>
      <c r="FE1680" s="287"/>
      <c r="FF1680" s="287"/>
      <c r="FG1680" s="287"/>
      <c r="FH1680" s="287"/>
      <c r="FI1680" s="287"/>
    </row>
    <row r="1681" spans="1:165" s="265" customFormat="1" x14ac:dyDescent="0.2">
      <c r="A1681" s="236"/>
      <c r="B1681" s="239"/>
      <c r="C1681" s="239"/>
      <c r="AK1681" s="287"/>
      <c r="AL1681" s="287"/>
      <c r="AM1681" s="287"/>
      <c r="AN1681" s="287"/>
      <c r="AO1681" s="287"/>
      <c r="AP1681" s="287"/>
      <c r="AQ1681" s="287"/>
      <c r="AR1681" s="287"/>
      <c r="AS1681" s="287"/>
      <c r="AT1681" s="287"/>
      <c r="AU1681" s="287"/>
      <c r="AV1681" s="287"/>
      <c r="AW1681" s="287"/>
      <c r="AX1681" s="287"/>
      <c r="AY1681" s="287"/>
      <c r="AZ1681" s="287"/>
      <c r="BA1681" s="287"/>
      <c r="BB1681" s="287"/>
      <c r="BC1681" s="287"/>
      <c r="BD1681" s="287"/>
      <c r="BE1681" s="287"/>
      <c r="BF1681" s="287"/>
      <c r="BG1681" s="287"/>
      <c r="BH1681" s="287"/>
      <c r="BI1681" s="287"/>
      <c r="BJ1681" s="287"/>
      <c r="BK1681" s="287"/>
      <c r="BL1681" s="287"/>
      <c r="BM1681" s="287"/>
      <c r="BN1681" s="287"/>
      <c r="BO1681" s="287"/>
      <c r="BP1681" s="287"/>
      <c r="BQ1681" s="287"/>
      <c r="BR1681" s="287"/>
      <c r="BS1681" s="287"/>
      <c r="BT1681" s="287"/>
      <c r="BU1681" s="287"/>
      <c r="BV1681" s="287"/>
      <c r="BW1681" s="287"/>
      <c r="BX1681" s="287"/>
      <c r="BY1681" s="287"/>
      <c r="BZ1681" s="287"/>
      <c r="CA1681" s="287"/>
      <c r="CB1681" s="287"/>
      <c r="CC1681" s="287"/>
      <c r="CD1681" s="287"/>
      <c r="CE1681" s="287"/>
      <c r="CF1681" s="287"/>
      <c r="CG1681" s="287"/>
      <c r="CH1681" s="287"/>
      <c r="CI1681" s="287"/>
      <c r="CJ1681" s="287"/>
      <c r="CK1681" s="287"/>
      <c r="CL1681" s="287"/>
      <c r="CM1681" s="287"/>
      <c r="CN1681" s="287"/>
      <c r="CO1681" s="287"/>
      <c r="CP1681" s="287"/>
      <c r="CQ1681" s="287"/>
      <c r="CR1681" s="287"/>
      <c r="CS1681" s="287"/>
      <c r="CT1681" s="287"/>
      <c r="CU1681" s="287"/>
      <c r="CV1681" s="287"/>
      <c r="CW1681" s="287"/>
      <c r="CX1681" s="287"/>
      <c r="CY1681" s="287"/>
      <c r="CZ1681" s="287"/>
      <c r="DA1681" s="287"/>
      <c r="DB1681" s="287"/>
      <c r="DC1681" s="287"/>
      <c r="DD1681" s="287"/>
      <c r="DE1681" s="287"/>
      <c r="DF1681" s="287"/>
      <c r="DG1681" s="287"/>
      <c r="DH1681" s="287"/>
      <c r="DI1681" s="287"/>
      <c r="DJ1681" s="287"/>
      <c r="DK1681" s="287"/>
      <c r="DL1681" s="287"/>
      <c r="DM1681" s="287"/>
      <c r="DN1681" s="287"/>
      <c r="DO1681" s="287"/>
      <c r="DP1681" s="287"/>
      <c r="DQ1681" s="287"/>
      <c r="DR1681" s="287"/>
      <c r="DS1681" s="287"/>
      <c r="DT1681" s="287"/>
      <c r="DU1681" s="287"/>
      <c r="DV1681" s="287"/>
      <c r="DW1681" s="287"/>
      <c r="DX1681" s="287"/>
      <c r="DY1681" s="287"/>
      <c r="DZ1681" s="287"/>
      <c r="EA1681" s="287"/>
      <c r="EB1681" s="287"/>
      <c r="EC1681" s="287"/>
      <c r="ED1681" s="287"/>
      <c r="EE1681" s="287"/>
      <c r="EF1681" s="287"/>
      <c r="EG1681" s="287"/>
      <c r="EH1681" s="287"/>
      <c r="EI1681" s="287"/>
      <c r="EJ1681" s="287"/>
      <c r="EK1681" s="287"/>
      <c r="EL1681" s="287"/>
      <c r="EM1681" s="287"/>
      <c r="EN1681" s="287"/>
      <c r="EO1681" s="287"/>
      <c r="EP1681" s="287"/>
      <c r="EQ1681" s="287"/>
      <c r="ER1681" s="287"/>
      <c r="ES1681" s="287"/>
      <c r="ET1681" s="287"/>
      <c r="EU1681" s="287"/>
      <c r="EV1681" s="287"/>
      <c r="EW1681" s="287"/>
      <c r="EX1681" s="287"/>
      <c r="EY1681" s="287"/>
      <c r="EZ1681" s="287"/>
      <c r="FA1681" s="287"/>
      <c r="FB1681" s="287"/>
      <c r="FC1681" s="287"/>
      <c r="FD1681" s="287"/>
      <c r="FE1681" s="287"/>
      <c r="FF1681" s="287"/>
      <c r="FG1681" s="287"/>
      <c r="FH1681" s="287"/>
      <c r="FI1681" s="287"/>
    </row>
    <row r="1682" spans="1:165" s="265" customFormat="1" x14ac:dyDescent="0.2">
      <c r="A1682" s="236"/>
      <c r="B1682" s="239"/>
      <c r="C1682" s="239"/>
      <c r="AK1682" s="287"/>
      <c r="AL1682" s="287"/>
      <c r="AM1682" s="287"/>
      <c r="AN1682" s="287"/>
      <c r="AO1682" s="287"/>
      <c r="AP1682" s="287"/>
      <c r="AQ1682" s="287"/>
      <c r="AR1682" s="287"/>
      <c r="AS1682" s="287"/>
      <c r="AT1682" s="287"/>
      <c r="AU1682" s="287"/>
      <c r="AV1682" s="287"/>
      <c r="AW1682" s="287"/>
      <c r="AX1682" s="287"/>
      <c r="AY1682" s="287"/>
      <c r="AZ1682" s="287"/>
      <c r="BA1682" s="287"/>
      <c r="BB1682" s="287"/>
      <c r="BC1682" s="287"/>
      <c r="BD1682" s="287"/>
      <c r="BE1682" s="287"/>
      <c r="BF1682" s="287"/>
      <c r="BG1682" s="287"/>
      <c r="BH1682" s="287"/>
      <c r="BI1682" s="287"/>
      <c r="BJ1682" s="287"/>
      <c r="BK1682" s="287"/>
      <c r="BL1682" s="287"/>
      <c r="BM1682" s="287"/>
      <c r="BN1682" s="287"/>
      <c r="BO1682" s="287"/>
      <c r="BP1682" s="287"/>
      <c r="BQ1682" s="287"/>
      <c r="BR1682" s="287"/>
      <c r="BS1682" s="287"/>
      <c r="BT1682" s="287"/>
      <c r="BU1682" s="287"/>
      <c r="BV1682" s="287"/>
      <c r="BW1682" s="287"/>
      <c r="BX1682" s="287"/>
      <c r="BY1682" s="287"/>
      <c r="BZ1682" s="287"/>
      <c r="CA1682" s="287"/>
      <c r="CB1682" s="287"/>
      <c r="CC1682" s="287"/>
      <c r="CD1682" s="287"/>
      <c r="CE1682" s="287"/>
      <c r="CF1682" s="287"/>
      <c r="CG1682" s="287"/>
      <c r="CH1682" s="287"/>
      <c r="CI1682" s="287"/>
      <c r="CJ1682" s="287"/>
      <c r="CK1682" s="287"/>
      <c r="CL1682" s="287"/>
      <c r="CM1682" s="287"/>
      <c r="CN1682" s="287"/>
      <c r="CO1682" s="287"/>
      <c r="CP1682" s="287"/>
      <c r="CQ1682" s="287"/>
      <c r="CR1682" s="287"/>
      <c r="CS1682" s="287"/>
      <c r="CT1682" s="287"/>
      <c r="CU1682" s="287"/>
      <c r="CV1682" s="287"/>
      <c r="CW1682" s="287"/>
      <c r="CX1682" s="287"/>
      <c r="CY1682" s="287"/>
      <c r="CZ1682" s="287"/>
      <c r="DA1682" s="287"/>
      <c r="DB1682" s="287"/>
      <c r="DC1682" s="287"/>
      <c r="DD1682" s="287"/>
      <c r="DE1682" s="287"/>
      <c r="DF1682" s="287"/>
      <c r="DG1682" s="287"/>
      <c r="DH1682" s="287"/>
      <c r="DI1682" s="287"/>
      <c r="DJ1682" s="287"/>
      <c r="DK1682" s="287"/>
      <c r="DL1682" s="287"/>
      <c r="DM1682" s="287"/>
      <c r="DN1682" s="287"/>
      <c r="DO1682" s="287"/>
      <c r="DP1682" s="287"/>
      <c r="DQ1682" s="287"/>
      <c r="DR1682" s="287"/>
      <c r="DS1682" s="287"/>
      <c r="DT1682" s="287"/>
      <c r="DU1682" s="287"/>
      <c r="DV1682" s="287"/>
      <c r="DW1682" s="287"/>
      <c r="DX1682" s="287"/>
      <c r="DY1682" s="287"/>
      <c r="DZ1682" s="287"/>
      <c r="EA1682" s="287"/>
      <c r="EB1682" s="287"/>
      <c r="EC1682" s="287"/>
      <c r="ED1682" s="287"/>
      <c r="EE1682" s="287"/>
      <c r="EF1682" s="287"/>
      <c r="EG1682" s="287"/>
      <c r="EH1682" s="287"/>
      <c r="EI1682" s="287"/>
      <c r="EJ1682" s="287"/>
      <c r="EK1682" s="287"/>
      <c r="EL1682" s="287"/>
      <c r="EM1682" s="287"/>
      <c r="EN1682" s="287"/>
      <c r="EO1682" s="287"/>
      <c r="EP1682" s="287"/>
      <c r="EQ1682" s="287"/>
      <c r="ER1682" s="287"/>
      <c r="ES1682" s="287"/>
      <c r="ET1682" s="287"/>
      <c r="EU1682" s="287"/>
      <c r="EV1682" s="287"/>
      <c r="EW1682" s="287"/>
      <c r="EX1682" s="287"/>
      <c r="EY1682" s="287"/>
      <c r="EZ1682" s="287"/>
      <c r="FA1682" s="287"/>
      <c r="FB1682" s="287"/>
      <c r="FC1682" s="287"/>
      <c r="FD1682" s="287"/>
      <c r="FE1682" s="287"/>
      <c r="FF1682" s="287"/>
      <c r="FG1682" s="287"/>
      <c r="FH1682" s="287"/>
      <c r="FI1682" s="287"/>
    </row>
    <row r="1683" spans="1:165" s="265" customFormat="1" x14ac:dyDescent="0.2">
      <c r="A1683" s="236"/>
      <c r="B1683" s="239"/>
      <c r="C1683" s="239"/>
      <c r="AK1683" s="287"/>
      <c r="AL1683" s="287"/>
      <c r="AM1683" s="287"/>
      <c r="AN1683" s="287"/>
      <c r="AO1683" s="287"/>
      <c r="AP1683" s="287"/>
      <c r="AQ1683" s="287"/>
      <c r="AR1683" s="287"/>
      <c r="AS1683" s="287"/>
      <c r="AT1683" s="287"/>
      <c r="AU1683" s="287"/>
      <c r="AV1683" s="287"/>
      <c r="AW1683" s="287"/>
      <c r="AX1683" s="287"/>
      <c r="AY1683" s="287"/>
      <c r="AZ1683" s="287"/>
      <c r="BA1683" s="287"/>
      <c r="BB1683" s="287"/>
      <c r="BC1683" s="287"/>
      <c r="BD1683" s="287"/>
      <c r="BE1683" s="287"/>
      <c r="BF1683" s="287"/>
      <c r="BG1683" s="287"/>
      <c r="BH1683" s="287"/>
      <c r="BI1683" s="287"/>
      <c r="BJ1683" s="287"/>
      <c r="BK1683" s="287"/>
      <c r="BL1683" s="287"/>
      <c r="BM1683" s="287"/>
      <c r="BN1683" s="287"/>
      <c r="BO1683" s="287"/>
      <c r="BP1683" s="287"/>
      <c r="BQ1683" s="287"/>
      <c r="BR1683" s="287"/>
      <c r="BS1683" s="287"/>
      <c r="BT1683" s="287"/>
      <c r="BU1683" s="287"/>
      <c r="BV1683" s="287"/>
      <c r="BW1683" s="287"/>
      <c r="BX1683" s="287"/>
      <c r="BY1683" s="287"/>
      <c r="BZ1683" s="287"/>
      <c r="CA1683" s="287"/>
      <c r="CB1683" s="287"/>
      <c r="CC1683" s="287"/>
      <c r="CD1683" s="287"/>
      <c r="CE1683" s="287"/>
      <c r="CF1683" s="287"/>
      <c r="CG1683" s="287"/>
      <c r="CH1683" s="287"/>
      <c r="CI1683" s="287"/>
      <c r="CJ1683" s="287"/>
      <c r="CK1683" s="287"/>
      <c r="CL1683" s="287"/>
      <c r="CM1683" s="287"/>
      <c r="CN1683" s="287"/>
      <c r="CO1683" s="287"/>
      <c r="CP1683" s="287"/>
      <c r="CQ1683" s="287"/>
      <c r="CR1683" s="287"/>
      <c r="CS1683" s="287"/>
      <c r="CT1683" s="287"/>
      <c r="CU1683" s="287"/>
      <c r="CV1683" s="287"/>
      <c r="CW1683" s="287"/>
      <c r="CX1683" s="287"/>
      <c r="CY1683" s="287"/>
      <c r="CZ1683" s="287"/>
      <c r="DA1683" s="287"/>
      <c r="DB1683" s="287"/>
      <c r="DC1683" s="287"/>
      <c r="DD1683" s="287"/>
      <c r="DE1683" s="287"/>
      <c r="DF1683" s="287"/>
      <c r="DG1683" s="287"/>
      <c r="DH1683" s="287"/>
      <c r="DI1683" s="287"/>
      <c r="DJ1683" s="287"/>
      <c r="DK1683" s="287"/>
      <c r="DL1683" s="287"/>
      <c r="DM1683" s="287"/>
      <c r="DN1683" s="287"/>
      <c r="DO1683" s="287"/>
      <c r="DP1683" s="287"/>
      <c r="DQ1683" s="287"/>
      <c r="DR1683" s="287"/>
      <c r="DS1683" s="287"/>
      <c r="DT1683" s="287"/>
      <c r="DU1683" s="287"/>
      <c r="DV1683" s="287"/>
      <c r="DW1683" s="287"/>
      <c r="DX1683" s="287"/>
      <c r="DY1683" s="287"/>
      <c r="DZ1683" s="287"/>
      <c r="EA1683" s="287"/>
      <c r="EB1683" s="287"/>
      <c r="EC1683" s="287"/>
      <c r="ED1683" s="287"/>
      <c r="EE1683" s="287"/>
      <c r="EF1683" s="287"/>
      <c r="EG1683" s="287"/>
      <c r="EH1683" s="287"/>
      <c r="EI1683" s="287"/>
      <c r="EJ1683" s="287"/>
      <c r="EK1683" s="287"/>
      <c r="EL1683" s="287"/>
      <c r="EM1683" s="287"/>
      <c r="EN1683" s="287"/>
      <c r="EO1683" s="287"/>
      <c r="EP1683" s="287"/>
      <c r="EQ1683" s="287"/>
      <c r="ER1683" s="287"/>
      <c r="ES1683" s="287"/>
      <c r="ET1683" s="287"/>
      <c r="EU1683" s="287"/>
      <c r="EV1683" s="287"/>
      <c r="EW1683" s="287"/>
      <c r="EX1683" s="287"/>
      <c r="EY1683" s="287"/>
      <c r="EZ1683" s="287"/>
      <c r="FA1683" s="287"/>
      <c r="FB1683" s="287"/>
      <c r="FC1683" s="287"/>
      <c r="FD1683" s="287"/>
      <c r="FE1683" s="287"/>
      <c r="FF1683" s="287"/>
      <c r="FG1683" s="287"/>
      <c r="FH1683" s="287"/>
      <c r="FI1683" s="287"/>
    </row>
    <row r="1684" spans="1:165" s="265" customFormat="1" x14ac:dyDescent="0.2">
      <c r="A1684" s="236"/>
      <c r="B1684" s="239"/>
      <c r="C1684" s="239"/>
      <c r="AK1684" s="287"/>
      <c r="AL1684" s="287"/>
      <c r="AM1684" s="287"/>
      <c r="AN1684" s="287"/>
      <c r="AO1684" s="287"/>
      <c r="AP1684" s="287"/>
      <c r="AQ1684" s="287"/>
      <c r="AR1684" s="287"/>
      <c r="AS1684" s="287"/>
      <c r="AT1684" s="287"/>
      <c r="AU1684" s="287"/>
      <c r="AV1684" s="287"/>
      <c r="AW1684" s="287"/>
      <c r="AX1684" s="287"/>
      <c r="AY1684" s="287"/>
      <c r="AZ1684" s="287"/>
      <c r="BA1684" s="287"/>
      <c r="BB1684" s="287"/>
      <c r="BC1684" s="287"/>
      <c r="BD1684" s="287"/>
      <c r="BE1684" s="287"/>
      <c r="BF1684" s="287"/>
      <c r="BG1684" s="287"/>
      <c r="BH1684" s="287"/>
      <c r="BI1684" s="287"/>
      <c r="BJ1684" s="287"/>
      <c r="BK1684" s="287"/>
      <c r="BL1684" s="287"/>
      <c r="BM1684" s="287"/>
      <c r="BN1684" s="287"/>
      <c r="BO1684" s="287"/>
      <c r="BP1684" s="287"/>
      <c r="BQ1684" s="287"/>
      <c r="BR1684" s="287"/>
      <c r="BS1684" s="287"/>
      <c r="BT1684" s="287"/>
      <c r="BU1684" s="287"/>
      <c r="BV1684" s="287"/>
      <c r="BW1684" s="287"/>
      <c r="BX1684" s="287"/>
      <c r="BY1684" s="287"/>
      <c r="BZ1684" s="287"/>
      <c r="CA1684" s="287"/>
      <c r="CB1684" s="287"/>
      <c r="CC1684" s="287"/>
      <c r="CD1684" s="287"/>
      <c r="CE1684" s="287"/>
      <c r="CF1684" s="287"/>
      <c r="CG1684" s="287"/>
      <c r="CH1684" s="287"/>
      <c r="CI1684" s="287"/>
      <c r="CJ1684" s="287"/>
      <c r="CK1684" s="287"/>
      <c r="CL1684" s="287"/>
      <c r="CM1684" s="287"/>
      <c r="CN1684" s="287"/>
      <c r="CO1684" s="287"/>
      <c r="CP1684" s="287"/>
      <c r="CQ1684" s="287"/>
      <c r="CR1684" s="287"/>
      <c r="CS1684" s="287"/>
      <c r="CT1684" s="287"/>
      <c r="CU1684" s="287"/>
      <c r="CV1684" s="287"/>
      <c r="CW1684" s="287"/>
      <c r="CX1684" s="287"/>
      <c r="CY1684" s="287"/>
      <c r="CZ1684" s="287"/>
      <c r="DA1684" s="287"/>
      <c r="DB1684" s="287"/>
      <c r="DC1684" s="287"/>
      <c r="DD1684" s="287"/>
      <c r="DE1684" s="287"/>
      <c r="DF1684" s="287"/>
      <c r="DG1684" s="287"/>
      <c r="DH1684" s="287"/>
      <c r="DI1684" s="287"/>
      <c r="DJ1684" s="287"/>
      <c r="DK1684" s="287"/>
      <c r="DL1684" s="287"/>
      <c r="DM1684" s="287"/>
      <c r="DN1684" s="287"/>
      <c r="DO1684" s="287"/>
      <c r="DP1684" s="287"/>
      <c r="DQ1684" s="287"/>
      <c r="DR1684" s="287"/>
      <c r="DS1684" s="287"/>
      <c r="DT1684" s="287"/>
      <c r="DU1684" s="287"/>
      <c r="DV1684" s="287"/>
      <c r="DW1684" s="287"/>
      <c r="DX1684" s="287"/>
      <c r="DY1684" s="287"/>
      <c r="DZ1684" s="287"/>
      <c r="EA1684" s="287"/>
      <c r="EB1684" s="287"/>
      <c r="EC1684" s="287"/>
      <c r="ED1684" s="287"/>
      <c r="EE1684" s="287"/>
      <c r="EF1684" s="287"/>
      <c r="EG1684" s="287"/>
      <c r="EH1684" s="287"/>
      <c r="EI1684" s="287"/>
      <c r="EJ1684" s="287"/>
      <c r="EK1684" s="287"/>
      <c r="EL1684" s="287"/>
      <c r="EM1684" s="287"/>
      <c r="EN1684" s="287"/>
      <c r="EO1684" s="287"/>
      <c r="EP1684" s="287"/>
      <c r="EQ1684" s="287"/>
      <c r="ER1684" s="287"/>
      <c r="ES1684" s="287"/>
      <c r="ET1684" s="287"/>
      <c r="EU1684" s="287"/>
      <c r="EV1684" s="287"/>
      <c r="EW1684" s="287"/>
      <c r="EX1684" s="287"/>
      <c r="EY1684" s="287"/>
      <c r="EZ1684" s="287"/>
      <c r="FA1684" s="287"/>
      <c r="FB1684" s="287"/>
      <c r="FC1684" s="287"/>
      <c r="FD1684" s="287"/>
      <c r="FE1684" s="287"/>
      <c r="FF1684" s="287"/>
      <c r="FG1684" s="287"/>
      <c r="FH1684" s="287"/>
      <c r="FI1684" s="287"/>
    </row>
    <row r="1685" spans="1:165" s="265" customFormat="1" x14ac:dyDescent="0.2">
      <c r="A1685" s="236"/>
      <c r="B1685" s="239"/>
      <c r="C1685" s="239"/>
      <c r="AK1685" s="287"/>
      <c r="AL1685" s="287"/>
      <c r="AM1685" s="287"/>
      <c r="AN1685" s="287"/>
      <c r="AO1685" s="287"/>
      <c r="AP1685" s="287"/>
      <c r="AQ1685" s="287"/>
      <c r="AR1685" s="287"/>
      <c r="AS1685" s="287"/>
      <c r="AT1685" s="287"/>
      <c r="AU1685" s="287"/>
      <c r="AV1685" s="287"/>
      <c r="AW1685" s="287"/>
      <c r="AX1685" s="287"/>
      <c r="AY1685" s="287"/>
      <c r="AZ1685" s="287"/>
      <c r="BA1685" s="287"/>
      <c r="BB1685" s="287"/>
      <c r="BC1685" s="287"/>
      <c r="BD1685" s="287"/>
      <c r="BE1685" s="287"/>
      <c r="BF1685" s="287"/>
      <c r="BG1685" s="287"/>
      <c r="BH1685" s="287"/>
      <c r="BI1685" s="287"/>
      <c r="BJ1685" s="287"/>
      <c r="BK1685" s="287"/>
      <c r="BL1685" s="287"/>
      <c r="BM1685" s="287"/>
      <c r="BN1685" s="287"/>
      <c r="BO1685" s="287"/>
      <c r="BP1685" s="287"/>
      <c r="BQ1685" s="287"/>
      <c r="BR1685" s="287"/>
      <c r="BS1685" s="287"/>
      <c r="BT1685" s="287"/>
      <c r="BU1685" s="287"/>
      <c r="BV1685" s="287"/>
      <c r="BW1685" s="287"/>
      <c r="BX1685" s="287"/>
      <c r="BY1685" s="287"/>
      <c r="BZ1685" s="287"/>
      <c r="CA1685" s="287"/>
      <c r="CB1685" s="287"/>
      <c r="CC1685" s="287"/>
      <c r="CD1685" s="287"/>
      <c r="CE1685" s="287"/>
      <c r="CF1685" s="287"/>
      <c r="CG1685" s="287"/>
      <c r="CH1685" s="287"/>
      <c r="CI1685" s="287"/>
      <c r="CJ1685" s="287"/>
      <c r="CK1685" s="287"/>
      <c r="CL1685" s="287"/>
      <c r="CM1685" s="287"/>
      <c r="CN1685" s="287"/>
      <c r="CO1685" s="287"/>
      <c r="CP1685" s="287"/>
      <c r="CQ1685" s="287"/>
      <c r="CR1685" s="287"/>
      <c r="CS1685" s="287"/>
      <c r="CT1685" s="287"/>
      <c r="CU1685" s="287"/>
      <c r="CV1685" s="287"/>
      <c r="CW1685" s="287"/>
      <c r="CX1685" s="287"/>
      <c r="CY1685" s="287"/>
      <c r="CZ1685" s="287"/>
      <c r="DA1685" s="287"/>
      <c r="DB1685" s="287"/>
      <c r="DC1685" s="287"/>
      <c r="DD1685" s="287"/>
      <c r="DE1685" s="287"/>
      <c r="DF1685" s="287"/>
      <c r="DG1685" s="287"/>
      <c r="DH1685" s="287"/>
      <c r="DI1685" s="287"/>
      <c r="DJ1685" s="287"/>
      <c r="DK1685" s="287"/>
      <c r="DL1685" s="287"/>
      <c r="DM1685" s="287"/>
      <c r="DN1685" s="287"/>
      <c r="DO1685" s="287"/>
      <c r="DP1685" s="287"/>
      <c r="DQ1685" s="287"/>
      <c r="DR1685" s="287"/>
      <c r="DS1685" s="287"/>
      <c r="DT1685" s="287"/>
      <c r="DU1685" s="287"/>
      <c r="DV1685" s="287"/>
      <c r="DW1685" s="287"/>
      <c r="DX1685" s="287"/>
      <c r="DY1685" s="287"/>
      <c r="DZ1685" s="287"/>
      <c r="EA1685" s="287"/>
      <c r="EB1685" s="287"/>
      <c r="EC1685" s="287"/>
      <c r="ED1685" s="287"/>
      <c r="EE1685" s="287"/>
      <c r="EF1685" s="287"/>
      <c r="EG1685" s="287"/>
      <c r="EH1685" s="287"/>
      <c r="EI1685" s="287"/>
      <c r="EJ1685" s="287"/>
      <c r="EK1685" s="287"/>
      <c r="EL1685" s="287"/>
      <c r="EM1685" s="287"/>
      <c r="EN1685" s="287"/>
      <c r="EO1685" s="287"/>
      <c r="EP1685" s="287"/>
      <c r="EQ1685" s="287"/>
      <c r="ER1685" s="287"/>
      <c r="ES1685" s="287"/>
      <c r="ET1685" s="287"/>
      <c r="EU1685" s="287"/>
      <c r="EV1685" s="287"/>
      <c r="EW1685" s="287"/>
      <c r="EX1685" s="287"/>
      <c r="EY1685" s="287"/>
      <c r="EZ1685" s="287"/>
      <c r="FA1685" s="287"/>
      <c r="FB1685" s="287"/>
      <c r="FC1685" s="287"/>
      <c r="FD1685" s="287"/>
      <c r="FE1685" s="287"/>
      <c r="FF1685" s="287"/>
      <c r="FG1685" s="287"/>
      <c r="FH1685" s="287"/>
      <c r="FI1685" s="287"/>
    </row>
    <row r="1686" spans="1:165" s="265" customFormat="1" x14ac:dyDescent="0.2">
      <c r="A1686" s="236"/>
      <c r="B1686" s="239"/>
      <c r="C1686" s="239"/>
      <c r="AK1686" s="287"/>
      <c r="AL1686" s="287"/>
      <c r="AM1686" s="287"/>
      <c r="AN1686" s="287"/>
      <c r="AO1686" s="287"/>
      <c r="AP1686" s="287"/>
      <c r="AQ1686" s="287"/>
      <c r="AR1686" s="287"/>
      <c r="AS1686" s="287"/>
      <c r="AT1686" s="287"/>
      <c r="AU1686" s="287"/>
      <c r="AV1686" s="287"/>
      <c r="AW1686" s="287"/>
      <c r="AX1686" s="287"/>
      <c r="AY1686" s="287"/>
      <c r="AZ1686" s="287"/>
      <c r="BA1686" s="287"/>
      <c r="BB1686" s="287"/>
      <c r="BC1686" s="287"/>
      <c r="BD1686" s="287"/>
      <c r="BE1686" s="287"/>
      <c r="BF1686" s="287"/>
      <c r="BG1686" s="287"/>
      <c r="BH1686" s="287"/>
      <c r="BI1686" s="287"/>
      <c r="BJ1686" s="287"/>
      <c r="BK1686" s="287"/>
      <c r="BL1686" s="287"/>
      <c r="BM1686" s="287"/>
      <c r="BN1686" s="287"/>
      <c r="BO1686" s="287"/>
      <c r="BP1686" s="287"/>
      <c r="BQ1686" s="287"/>
      <c r="BR1686" s="287"/>
      <c r="BS1686" s="287"/>
      <c r="BT1686" s="287"/>
      <c r="BU1686" s="287"/>
      <c r="BV1686" s="287"/>
      <c r="BW1686" s="287"/>
      <c r="BX1686" s="287"/>
      <c r="BY1686" s="287"/>
      <c r="BZ1686" s="287"/>
      <c r="CA1686" s="287"/>
      <c r="CB1686" s="287"/>
      <c r="CC1686" s="287"/>
      <c r="CD1686" s="287"/>
      <c r="CE1686" s="287"/>
      <c r="CF1686" s="287"/>
      <c r="CG1686" s="287"/>
      <c r="CH1686" s="287"/>
      <c r="CI1686" s="287"/>
      <c r="CJ1686" s="287"/>
      <c r="CK1686" s="287"/>
      <c r="CL1686" s="287"/>
      <c r="CM1686" s="287"/>
      <c r="CN1686" s="287"/>
      <c r="CO1686" s="287"/>
      <c r="CP1686" s="287"/>
      <c r="CQ1686" s="287"/>
      <c r="CR1686" s="287"/>
      <c r="CS1686" s="287"/>
      <c r="CT1686" s="287"/>
      <c r="CU1686" s="287"/>
      <c r="CV1686" s="287"/>
      <c r="CW1686" s="287"/>
      <c r="CX1686" s="287"/>
      <c r="CY1686" s="287"/>
      <c r="CZ1686" s="287"/>
      <c r="DA1686" s="287"/>
      <c r="DB1686" s="287"/>
      <c r="DC1686" s="287"/>
      <c r="DD1686" s="287"/>
      <c r="DE1686" s="287"/>
      <c r="DF1686" s="287"/>
      <c r="DG1686" s="287"/>
      <c r="DH1686" s="287"/>
      <c r="DI1686" s="287"/>
      <c r="DJ1686" s="287"/>
      <c r="DK1686" s="287"/>
      <c r="DL1686" s="287"/>
      <c r="DM1686" s="287"/>
      <c r="DN1686" s="287"/>
      <c r="DO1686" s="287"/>
      <c r="DP1686" s="287"/>
      <c r="DQ1686" s="287"/>
      <c r="DR1686" s="287"/>
      <c r="DS1686" s="287"/>
      <c r="DT1686" s="287"/>
      <c r="DU1686" s="287"/>
      <c r="DV1686" s="287"/>
      <c r="DW1686" s="287"/>
      <c r="DX1686" s="287"/>
      <c r="DY1686" s="287"/>
      <c r="DZ1686" s="287"/>
      <c r="EA1686" s="287"/>
      <c r="EB1686" s="287"/>
      <c r="EC1686" s="287"/>
      <c r="ED1686" s="287"/>
      <c r="EE1686" s="287"/>
      <c r="EF1686" s="287"/>
      <c r="EG1686" s="287"/>
      <c r="EH1686" s="287"/>
      <c r="EI1686" s="287"/>
      <c r="EJ1686" s="287"/>
      <c r="EK1686" s="287"/>
      <c r="EL1686" s="287"/>
      <c r="EM1686" s="287"/>
      <c r="EN1686" s="287"/>
      <c r="EO1686" s="287"/>
      <c r="EP1686" s="287"/>
      <c r="EQ1686" s="287"/>
      <c r="ER1686" s="287"/>
      <c r="ES1686" s="287"/>
      <c r="ET1686" s="287"/>
      <c r="EU1686" s="287"/>
      <c r="EV1686" s="287"/>
      <c r="EW1686" s="287"/>
      <c r="EX1686" s="287"/>
      <c r="EY1686" s="287"/>
      <c r="EZ1686" s="287"/>
      <c r="FA1686" s="287"/>
      <c r="FB1686" s="287"/>
      <c r="FC1686" s="287"/>
      <c r="FD1686" s="287"/>
      <c r="FE1686" s="287"/>
      <c r="FF1686" s="287"/>
      <c r="FG1686" s="287"/>
      <c r="FH1686" s="287"/>
      <c r="FI1686" s="287"/>
    </row>
    <row r="1687" spans="1:165" s="265" customFormat="1" x14ac:dyDescent="0.2">
      <c r="A1687" s="236"/>
      <c r="B1687" s="239"/>
      <c r="C1687" s="239"/>
      <c r="AK1687" s="287"/>
      <c r="AL1687" s="287"/>
      <c r="AM1687" s="287"/>
      <c r="AN1687" s="287"/>
      <c r="AO1687" s="287"/>
      <c r="AP1687" s="287"/>
      <c r="AQ1687" s="287"/>
      <c r="AR1687" s="287"/>
      <c r="AS1687" s="287"/>
      <c r="AT1687" s="287"/>
      <c r="AU1687" s="287"/>
      <c r="AV1687" s="287"/>
      <c r="AW1687" s="287"/>
      <c r="AX1687" s="287"/>
      <c r="AY1687" s="287"/>
      <c r="AZ1687" s="287"/>
      <c r="BA1687" s="287"/>
      <c r="BB1687" s="287"/>
      <c r="BC1687" s="287"/>
      <c r="BD1687" s="287"/>
      <c r="BE1687" s="287"/>
      <c r="BF1687" s="287"/>
      <c r="BG1687" s="287"/>
      <c r="BH1687" s="287"/>
      <c r="BI1687" s="287"/>
      <c r="BJ1687" s="287"/>
      <c r="BK1687" s="287"/>
      <c r="BL1687" s="287"/>
      <c r="BM1687" s="287"/>
      <c r="BN1687" s="287"/>
      <c r="BO1687" s="287"/>
      <c r="BP1687" s="287"/>
      <c r="BQ1687" s="287"/>
      <c r="BR1687" s="287"/>
      <c r="BS1687" s="287"/>
      <c r="BT1687" s="287"/>
      <c r="BU1687" s="287"/>
      <c r="BV1687" s="287"/>
      <c r="BW1687" s="287"/>
      <c r="BX1687" s="287"/>
      <c r="BY1687" s="287"/>
      <c r="BZ1687" s="287"/>
      <c r="CA1687" s="287"/>
      <c r="CB1687" s="287"/>
      <c r="CC1687" s="287"/>
      <c r="CD1687" s="287"/>
      <c r="CE1687" s="287"/>
      <c r="CF1687" s="287"/>
      <c r="CG1687" s="287"/>
      <c r="CH1687" s="287"/>
      <c r="CI1687" s="287"/>
      <c r="CJ1687" s="287"/>
      <c r="CK1687" s="287"/>
      <c r="CL1687" s="287"/>
      <c r="CM1687" s="287"/>
      <c r="CN1687" s="287"/>
      <c r="CO1687" s="287"/>
      <c r="CP1687" s="287"/>
      <c r="CQ1687" s="287"/>
      <c r="CR1687" s="287"/>
      <c r="CS1687" s="287"/>
      <c r="CT1687" s="287"/>
      <c r="CU1687" s="287"/>
      <c r="CV1687" s="287"/>
      <c r="CW1687" s="287"/>
      <c r="CX1687" s="287"/>
      <c r="CY1687" s="287"/>
      <c r="CZ1687" s="287"/>
      <c r="DA1687" s="287"/>
      <c r="DB1687" s="287"/>
      <c r="DC1687" s="287"/>
      <c r="DD1687" s="287"/>
      <c r="DE1687" s="287"/>
      <c r="DF1687" s="287"/>
      <c r="DG1687" s="287"/>
      <c r="DH1687" s="287"/>
      <c r="DI1687" s="287"/>
      <c r="DJ1687" s="287"/>
      <c r="DK1687" s="287"/>
      <c r="DL1687" s="287"/>
      <c r="DM1687" s="287"/>
      <c r="DN1687" s="287"/>
      <c r="DO1687" s="287"/>
      <c r="DP1687" s="287"/>
      <c r="DQ1687" s="287"/>
      <c r="DR1687" s="287"/>
      <c r="DS1687" s="287"/>
      <c r="DT1687" s="287"/>
      <c r="DU1687" s="287"/>
      <c r="DV1687" s="287"/>
      <c r="DW1687" s="287"/>
      <c r="DX1687" s="287"/>
      <c r="DY1687" s="287"/>
      <c r="DZ1687" s="287"/>
      <c r="EA1687" s="287"/>
      <c r="EB1687" s="287"/>
      <c r="EC1687" s="287"/>
      <c r="ED1687" s="287"/>
      <c r="EE1687" s="287"/>
      <c r="EF1687" s="287"/>
      <c r="EG1687" s="287"/>
      <c r="EH1687" s="287"/>
      <c r="EI1687" s="287"/>
      <c r="EJ1687" s="287"/>
      <c r="EK1687" s="287"/>
      <c r="EL1687" s="287"/>
      <c r="EM1687" s="287"/>
      <c r="EN1687" s="287"/>
      <c r="EO1687" s="287"/>
      <c r="EP1687" s="287"/>
      <c r="EQ1687" s="287"/>
      <c r="ER1687" s="287"/>
      <c r="ES1687" s="287"/>
      <c r="ET1687" s="287"/>
      <c r="EU1687" s="287"/>
      <c r="EV1687" s="287"/>
      <c r="EW1687" s="287"/>
      <c r="EX1687" s="287"/>
      <c r="EY1687" s="287"/>
      <c r="EZ1687" s="287"/>
      <c r="FA1687" s="287"/>
      <c r="FB1687" s="287"/>
      <c r="FC1687" s="287"/>
      <c r="FD1687" s="287"/>
      <c r="FE1687" s="287"/>
      <c r="FF1687" s="287"/>
      <c r="FG1687" s="287"/>
      <c r="FH1687" s="287"/>
      <c r="FI1687" s="287"/>
    </row>
    <row r="1688" spans="1:165" s="265" customFormat="1" x14ac:dyDescent="0.2">
      <c r="A1688" s="236"/>
      <c r="B1688" s="239"/>
      <c r="C1688" s="239"/>
      <c r="AK1688" s="287"/>
      <c r="AL1688" s="287"/>
      <c r="AM1688" s="287"/>
      <c r="AN1688" s="287"/>
      <c r="AO1688" s="287"/>
      <c r="AP1688" s="287"/>
      <c r="AQ1688" s="287"/>
      <c r="AR1688" s="287"/>
      <c r="AS1688" s="287"/>
      <c r="AT1688" s="287"/>
      <c r="AU1688" s="287"/>
      <c r="AV1688" s="287"/>
      <c r="AW1688" s="287"/>
      <c r="AX1688" s="287"/>
      <c r="AY1688" s="287"/>
      <c r="AZ1688" s="287"/>
      <c r="BA1688" s="287"/>
      <c r="BB1688" s="287"/>
      <c r="BC1688" s="287"/>
      <c r="BD1688" s="287"/>
      <c r="BE1688" s="287"/>
      <c r="BF1688" s="287"/>
      <c r="BG1688" s="287"/>
      <c r="BH1688" s="287"/>
      <c r="BI1688" s="287"/>
      <c r="BJ1688" s="287"/>
      <c r="BK1688" s="287"/>
      <c r="BL1688" s="287"/>
      <c r="BM1688" s="287"/>
      <c r="BN1688" s="287"/>
      <c r="BO1688" s="287"/>
      <c r="BP1688" s="287"/>
      <c r="BQ1688" s="287"/>
      <c r="BR1688" s="287"/>
      <c r="BS1688" s="287"/>
      <c r="BT1688" s="287"/>
      <c r="BU1688" s="287"/>
      <c r="BV1688" s="287"/>
      <c r="BW1688" s="287"/>
      <c r="BX1688" s="287"/>
      <c r="BY1688" s="287"/>
      <c r="BZ1688" s="287"/>
      <c r="CA1688" s="287"/>
      <c r="CB1688" s="287"/>
      <c r="CC1688" s="287"/>
      <c r="CD1688" s="287"/>
      <c r="CE1688" s="287"/>
      <c r="CF1688" s="287"/>
      <c r="CG1688" s="287"/>
      <c r="CH1688" s="287"/>
      <c r="CI1688" s="287"/>
      <c r="CJ1688" s="287"/>
      <c r="CK1688" s="287"/>
      <c r="CL1688" s="287"/>
      <c r="CM1688" s="287"/>
      <c r="CN1688" s="287"/>
      <c r="CO1688" s="287"/>
      <c r="CP1688" s="287"/>
      <c r="CQ1688" s="287"/>
      <c r="CR1688" s="287"/>
      <c r="CS1688" s="287"/>
      <c r="CT1688" s="287"/>
      <c r="CU1688" s="287"/>
      <c r="CV1688" s="287"/>
      <c r="CW1688" s="287"/>
      <c r="CX1688" s="287"/>
      <c r="CY1688" s="287"/>
      <c r="CZ1688" s="287"/>
      <c r="DA1688" s="287"/>
      <c r="DB1688" s="287"/>
      <c r="DC1688" s="287"/>
      <c r="DD1688" s="287"/>
      <c r="DE1688" s="287"/>
      <c r="DF1688" s="287"/>
      <c r="DG1688" s="287"/>
      <c r="DH1688" s="287"/>
      <c r="DI1688" s="287"/>
      <c r="DJ1688" s="287"/>
      <c r="DK1688" s="287"/>
      <c r="DL1688" s="287"/>
      <c r="DM1688" s="287"/>
      <c r="DN1688" s="287"/>
      <c r="DO1688" s="287"/>
      <c r="DP1688" s="287"/>
      <c r="DQ1688" s="287"/>
      <c r="DR1688" s="287"/>
      <c r="DS1688" s="287"/>
      <c r="DT1688" s="287"/>
      <c r="DU1688" s="287"/>
      <c r="DV1688" s="287"/>
      <c r="DW1688" s="287"/>
      <c r="DX1688" s="287"/>
      <c r="DY1688" s="287"/>
      <c r="DZ1688" s="287"/>
      <c r="EA1688" s="287"/>
      <c r="EB1688" s="287"/>
      <c r="EC1688" s="287"/>
      <c r="ED1688" s="287"/>
      <c r="EE1688" s="287"/>
      <c r="EF1688" s="287"/>
      <c r="EG1688" s="287"/>
      <c r="EH1688" s="287"/>
      <c r="EI1688" s="287"/>
      <c r="EJ1688" s="287"/>
      <c r="EK1688" s="287"/>
      <c r="EL1688" s="287"/>
      <c r="EM1688" s="287"/>
      <c r="EN1688" s="287"/>
      <c r="EO1688" s="287"/>
      <c r="EP1688" s="287"/>
      <c r="EQ1688" s="287"/>
      <c r="ER1688" s="287"/>
      <c r="ES1688" s="287"/>
      <c r="ET1688" s="287"/>
      <c r="EU1688" s="287"/>
      <c r="EV1688" s="287"/>
      <c r="EW1688" s="287"/>
      <c r="EX1688" s="287"/>
      <c r="EY1688" s="287"/>
      <c r="EZ1688" s="287"/>
      <c r="FA1688" s="287"/>
      <c r="FB1688" s="287"/>
      <c r="FC1688" s="287"/>
      <c r="FD1688" s="287"/>
      <c r="FE1688" s="287"/>
      <c r="FF1688" s="287"/>
      <c r="FG1688" s="287"/>
      <c r="FH1688" s="287"/>
      <c r="FI1688" s="287"/>
    </row>
    <row r="1689" spans="1:165" s="265" customFormat="1" x14ac:dyDescent="0.2">
      <c r="A1689" s="236"/>
      <c r="B1689" s="239"/>
      <c r="C1689" s="239"/>
      <c r="AK1689" s="287"/>
      <c r="AL1689" s="287"/>
      <c r="AM1689" s="287"/>
      <c r="AN1689" s="287"/>
      <c r="AO1689" s="287"/>
      <c r="AP1689" s="287"/>
      <c r="AQ1689" s="287"/>
      <c r="AR1689" s="287"/>
      <c r="AS1689" s="287"/>
      <c r="AT1689" s="287"/>
      <c r="AU1689" s="287"/>
      <c r="AV1689" s="287"/>
      <c r="AW1689" s="287"/>
      <c r="AX1689" s="287"/>
      <c r="AY1689" s="287"/>
      <c r="AZ1689" s="287"/>
      <c r="BA1689" s="287"/>
      <c r="BB1689" s="287"/>
      <c r="BC1689" s="287"/>
      <c r="BD1689" s="287"/>
      <c r="BE1689" s="287"/>
      <c r="BF1689" s="287"/>
      <c r="BG1689" s="287"/>
      <c r="BH1689" s="287"/>
      <c r="BI1689" s="287"/>
      <c r="BJ1689" s="287"/>
      <c r="BK1689" s="287"/>
      <c r="BL1689" s="287"/>
      <c r="BM1689" s="287"/>
      <c r="BN1689" s="287"/>
      <c r="BO1689" s="287"/>
      <c r="BP1689" s="287"/>
      <c r="BQ1689" s="287"/>
      <c r="BR1689" s="287"/>
      <c r="BS1689" s="287"/>
      <c r="BT1689" s="287"/>
      <c r="BU1689" s="287"/>
      <c r="BV1689" s="287"/>
      <c r="BW1689" s="287"/>
      <c r="BX1689" s="287"/>
      <c r="BY1689" s="287"/>
      <c r="BZ1689" s="287"/>
      <c r="CA1689" s="287"/>
      <c r="CB1689" s="287"/>
      <c r="CC1689" s="287"/>
      <c r="CD1689" s="287"/>
      <c r="CE1689" s="287"/>
      <c r="CF1689" s="287"/>
      <c r="CG1689" s="287"/>
      <c r="CH1689" s="287"/>
      <c r="CI1689" s="287"/>
      <c r="CJ1689" s="287"/>
      <c r="CK1689" s="287"/>
      <c r="CL1689" s="287"/>
      <c r="CM1689" s="287"/>
      <c r="CN1689" s="287"/>
      <c r="CO1689" s="287"/>
      <c r="CP1689" s="287"/>
      <c r="CQ1689" s="287"/>
      <c r="CR1689" s="287"/>
      <c r="CS1689" s="287"/>
      <c r="CT1689" s="287"/>
      <c r="CU1689" s="287"/>
      <c r="CV1689" s="287"/>
      <c r="CW1689" s="287"/>
      <c r="CX1689" s="287"/>
      <c r="CY1689" s="287"/>
      <c r="CZ1689" s="287"/>
      <c r="DA1689" s="287"/>
      <c r="DB1689" s="287"/>
      <c r="DC1689" s="287"/>
      <c r="DD1689" s="287"/>
      <c r="DE1689" s="287"/>
      <c r="DF1689" s="287"/>
      <c r="DG1689" s="287"/>
      <c r="DH1689" s="287"/>
      <c r="DI1689" s="287"/>
      <c r="DJ1689" s="287"/>
      <c r="DK1689" s="287"/>
      <c r="DL1689" s="287"/>
      <c r="DM1689" s="287"/>
      <c r="DN1689" s="287"/>
      <c r="DO1689" s="287"/>
      <c r="DP1689" s="287"/>
      <c r="DQ1689" s="287"/>
      <c r="DR1689" s="287"/>
      <c r="DS1689" s="287"/>
      <c r="DT1689" s="287"/>
      <c r="DU1689" s="287"/>
      <c r="DV1689" s="287"/>
      <c r="DW1689" s="287"/>
      <c r="DX1689" s="287"/>
      <c r="DY1689" s="287"/>
      <c r="DZ1689" s="287"/>
      <c r="EA1689" s="287"/>
      <c r="EB1689" s="287"/>
      <c r="EC1689" s="287"/>
      <c r="ED1689" s="287"/>
      <c r="EE1689" s="287"/>
      <c r="EF1689" s="287"/>
      <c r="EG1689" s="287"/>
      <c r="EH1689" s="287"/>
      <c r="EI1689" s="287"/>
      <c r="EJ1689" s="287"/>
      <c r="EK1689" s="287"/>
      <c r="EL1689" s="287"/>
      <c r="EM1689" s="287"/>
      <c r="EN1689" s="287"/>
      <c r="EO1689" s="287"/>
      <c r="EP1689" s="287"/>
      <c r="EQ1689" s="287"/>
      <c r="ER1689" s="287"/>
      <c r="ES1689" s="287"/>
      <c r="ET1689" s="287"/>
      <c r="EU1689" s="287"/>
      <c r="EV1689" s="287"/>
      <c r="EW1689" s="287"/>
      <c r="EX1689" s="287"/>
      <c r="EY1689" s="287"/>
      <c r="EZ1689" s="287"/>
      <c r="FA1689" s="287"/>
      <c r="FB1689" s="287"/>
      <c r="FC1689" s="287"/>
      <c r="FD1689" s="287"/>
      <c r="FE1689" s="287"/>
      <c r="FF1689" s="287"/>
      <c r="FG1689" s="287"/>
      <c r="FH1689" s="287"/>
      <c r="FI1689" s="287"/>
    </row>
    <row r="1690" spans="1:165" s="265" customFormat="1" x14ac:dyDescent="0.2">
      <c r="A1690" s="236"/>
      <c r="B1690" s="239"/>
      <c r="C1690" s="239"/>
      <c r="AK1690" s="287"/>
      <c r="AL1690" s="287"/>
      <c r="AM1690" s="287"/>
      <c r="AN1690" s="287"/>
      <c r="AO1690" s="287"/>
      <c r="AP1690" s="287"/>
      <c r="AQ1690" s="287"/>
      <c r="AR1690" s="287"/>
      <c r="AS1690" s="287"/>
      <c r="AT1690" s="287"/>
      <c r="AU1690" s="287"/>
      <c r="AV1690" s="287"/>
      <c r="AW1690" s="287"/>
      <c r="AX1690" s="287"/>
      <c r="AY1690" s="287"/>
      <c r="AZ1690" s="287"/>
      <c r="BA1690" s="287"/>
      <c r="BB1690" s="287"/>
      <c r="BC1690" s="287"/>
      <c r="BD1690" s="287"/>
      <c r="BE1690" s="287"/>
      <c r="BF1690" s="287"/>
      <c r="BG1690" s="287"/>
      <c r="BH1690" s="287"/>
      <c r="BI1690" s="287"/>
      <c r="BJ1690" s="287"/>
      <c r="BK1690" s="287"/>
      <c r="BL1690" s="287"/>
      <c r="BM1690" s="287"/>
      <c r="BN1690" s="287"/>
      <c r="BO1690" s="287"/>
      <c r="BP1690" s="287"/>
      <c r="BQ1690" s="287"/>
      <c r="BR1690" s="287"/>
      <c r="BS1690" s="287"/>
      <c r="BT1690" s="287"/>
      <c r="BU1690" s="287"/>
      <c r="BV1690" s="287"/>
      <c r="BW1690" s="287"/>
      <c r="BX1690" s="287"/>
      <c r="BY1690" s="287"/>
      <c r="BZ1690" s="287"/>
      <c r="CA1690" s="287"/>
      <c r="CB1690" s="287"/>
      <c r="CC1690" s="287"/>
      <c r="CD1690" s="287"/>
      <c r="CE1690" s="287"/>
      <c r="CF1690" s="287"/>
      <c r="CG1690" s="287"/>
      <c r="CH1690" s="287"/>
      <c r="CI1690" s="287"/>
      <c r="CJ1690" s="287"/>
      <c r="CK1690" s="287"/>
      <c r="CL1690" s="287"/>
      <c r="CM1690" s="287"/>
      <c r="CN1690" s="287"/>
      <c r="CO1690" s="287"/>
      <c r="CP1690" s="287"/>
      <c r="CQ1690" s="287"/>
      <c r="CR1690" s="287"/>
      <c r="CS1690" s="287"/>
      <c r="CT1690" s="287"/>
      <c r="CU1690" s="287"/>
      <c r="CV1690" s="287"/>
      <c r="CW1690" s="287"/>
      <c r="CX1690" s="287"/>
      <c r="CY1690" s="287"/>
      <c r="CZ1690" s="287"/>
      <c r="DA1690" s="287"/>
      <c r="DB1690" s="287"/>
      <c r="DC1690" s="287"/>
      <c r="DD1690" s="287"/>
      <c r="DE1690" s="287"/>
      <c r="DF1690" s="287"/>
      <c r="DG1690" s="287"/>
      <c r="DH1690" s="287"/>
      <c r="DI1690" s="287"/>
      <c r="DJ1690" s="287"/>
      <c r="DK1690" s="287"/>
      <c r="DL1690" s="287"/>
      <c r="DM1690" s="287"/>
      <c r="DN1690" s="287"/>
      <c r="DO1690" s="287"/>
      <c r="DP1690" s="287"/>
      <c r="DQ1690" s="287"/>
      <c r="DR1690" s="287"/>
      <c r="DS1690" s="287"/>
      <c r="DT1690" s="287"/>
      <c r="DU1690" s="287"/>
      <c r="DV1690" s="287"/>
      <c r="DW1690" s="287"/>
      <c r="DX1690" s="287"/>
      <c r="DY1690" s="287"/>
      <c r="DZ1690" s="287"/>
      <c r="EA1690" s="287"/>
      <c r="EB1690" s="287"/>
      <c r="EC1690" s="287"/>
      <c r="ED1690" s="287"/>
      <c r="EE1690" s="287"/>
      <c r="EF1690" s="287"/>
      <c r="EG1690" s="287"/>
      <c r="EH1690" s="287"/>
      <c r="EI1690" s="287"/>
      <c r="EJ1690" s="287"/>
      <c r="EK1690" s="287"/>
      <c r="EL1690" s="287"/>
      <c r="EM1690" s="287"/>
      <c r="EN1690" s="287"/>
      <c r="EO1690" s="287"/>
      <c r="EP1690" s="287"/>
      <c r="EQ1690" s="287"/>
      <c r="ER1690" s="287"/>
      <c r="ES1690" s="287"/>
      <c r="ET1690" s="287"/>
      <c r="EU1690" s="287"/>
      <c r="EV1690" s="287"/>
      <c r="EW1690" s="287"/>
      <c r="EX1690" s="287"/>
      <c r="EY1690" s="287"/>
      <c r="EZ1690" s="287"/>
      <c r="FA1690" s="287"/>
      <c r="FB1690" s="287"/>
      <c r="FC1690" s="287"/>
      <c r="FD1690" s="287"/>
      <c r="FE1690" s="287"/>
      <c r="FF1690" s="287"/>
      <c r="FG1690" s="287"/>
      <c r="FH1690" s="287"/>
      <c r="FI1690" s="287"/>
    </row>
    <row r="1691" spans="1:165" s="265" customFormat="1" x14ac:dyDescent="0.2">
      <c r="A1691" s="236"/>
      <c r="B1691" s="239"/>
      <c r="C1691" s="239"/>
      <c r="AK1691" s="287"/>
      <c r="AL1691" s="287"/>
      <c r="AM1691" s="287"/>
      <c r="AN1691" s="287"/>
      <c r="AO1691" s="287"/>
      <c r="AP1691" s="287"/>
      <c r="AQ1691" s="287"/>
      <c r="AR1691" s="287"/>
      <c r="AS1691" s="287"/>
      <c r="AT1691" s="287"/>
      <c r="AU1691" s="287"/>
      <c r="AV1691" s="287"/>
      <c r="AW1691" s="287"/>
      <c r="AX1691" s="287"/>
      <c r="AY1691" s="287"/>
      <c r="AZ1691" s="287"/>
      <c r="BA1691" s="287"/>
      <c r="BB1691" s="287"/>
      <c r="BC1691" s="287"/>
      <c r="BD1691" s="287"/>
      <c r="BE1691" s="287"/>
      <c r="BF1691" s="287"/>
      <c r="BG1691" s="287"/>
      <c r="BH1691" s="287"/>
      <c r="BI1691" s="287"/>
      <c r="BJ1691" s="287"/>
      <c r="BK1691" s="287"/>
      <c r="BL1691" s="287"/>
      <c r="BM1691" s="287"/>
      <c r="BN1691" s="287"/>
      <c r="BO1691" s="287"/>
      <c r="BP1691" s="287"/>
      <c r="BQ1691" s="287"/>
      <c r="BR1691" s="287"/>
      <c r="BS1691" s="287"/>
      <c r="BT1691" s="287"/>
      <c r="BU1691" s="287"/>
      <c r="BV1691" s="287"/>
      <c r="BW1691" s="287"/>
      <c r="BX1691" s="287"/>
      <c r="BY1691" s="287"/>
      <c r="BZ1691" s="287"/>
      <c r="CA1691" s="287"/>
      <c r="CB1691" s="287"/>
      <c r="CC1691" s="287"/>
      <c r="CD1691" s="287"/>
      <c r="CE1691" s="287"/>
      <c r="CF1691" s="287"/>
      <c r="CG1691" s="287"/>
      <c r="CH1691" s="287"/>
      <c r="CI1691" s="287"/>
      <c r="CJ1691" s="287"/>
      <c r="CK1691" s="287"/>
      <c r="CL1691" s="287"/>
      <c r="CM1691" s="287"/>
      <c r="CN1691" s="287"/>
      <c r="CO1691" s="287"/>
      <c r="CP1691" s="287"/>
      <c r="CQ1691" s="287"/>
      <c r="CR1691" s="287"/>
      <c r="CS1691" s="287"/>
      <c r="CT1691" s="287"/>
      <c r="CU1691" s="287"/>
      <c r="CV1691" s="287"/>
      <c r="CW1691" s="287"/>
      <c r="CX1691" s="287"/>
      <c r="CY1691" s="287"/>
      <c r="CZ1691" s="287"/>
      <c r="DA1691" s="287"/>
      <c r="DB1691" s="287"/>
      <c r="DC1691" s="287"/>
      <c r="DD1691" s="287"/>
      <c r="DE1691" s="287"/>
      <c r="DF1691" s="287"/>
      <c r="DG1691" s="287"/>
      <c r="DH1691" s="287"/>
      <c r="DI1691" s="287"/>
      <c r="DJ1691" s="287"/>
      <c r="DK1691" s="287"/>
      <c r="DL1691" s="287"/>
      <c r="DM1691" s="287"/>
      <c r="DN1691" s="287"/>
      <c r="DO1691" s="287"/>
      <c r="DP1691" s="287"/>
      <c r="DQ1691" s="287"/>
      <c r="DR1691" s="287"/>
      <c r="DS1691" s="287"/>
      <c r="DT1691" s="287"/>
      <c r="DU1691" s="287"/>
      <c r="DV1691" s="287"/>
      <c r="DW1691" s="287"/>
      <c r="DX1691" s="287"/>
      <c r="DY1691" s="287"/>
      <c r="DZ1691" s="287"/>
      <c r="EA1691" s="287"/>
      <c r="EB1691" s="287"/>
      <c r="EC1691" s="287"/>
      <c r="ED1691" s="287"/>
      <c r="EE1691" s="287"/>
      <c r="EF1691" s="287"/>
      <c r="EG1691" s="287"/>
      <c r="EH1691" s="287"/>
      <c r="EI1691" s="287"/>
      <c r="EJ1691" s="287"/>
      <c r="EK1691" s="287"/>
      <c r="EL1691" s="287"/>
      <c r="EM1691" s="287"/>
      <c r="EN1691" s="287"/>
      <c r="EO1691" s="287"/>
      <c r="EP1691" s="287"/>
      <c r="EQ1691" s="287"/>
      <c r="ER1691" s="287"/>
      <c r="ES1691" s="287"/>
      <c r="ET1691" s="287"/>
      <c r="EU1691" s="287"/>
      <c r="EV1691" s="287"/>
      <c r="EW1691" s="287"/>
      <c r="EX1691" s="287"/>
      <c r="EY1691" s="287"/>
      <c r="EZ1691" s="287"/>
      <c r="FA1691" s="287"/>
      <c r="FB1691" s="287"/>
      <c r="FC1691" s="287"/>
      <c r="FD1691" s="287"/>
      <c r="FE1691" s="287"/>
      <c r="FF1691" s="287"/>
      <c r="FG1691" s="287"/>
      <c r="FH1691" s="287"/>
      <c r="FI1691" s="287"/>
    </row>
    <row r="1692" spans="1:165" s="265" customFormat="1" x14ac:dyDescent="0.2">
      <c r="A1692" s="236"/>
      <c r="B1692" s="239"/>
      <c r="C1692" s="239"/>
      <c r="AK1692" s="287"/>
      <c r="AL1692" s="287"/>
      <c r="AM1692" s="287"/>
      <c r="AN1692" s="287"/>
      <c r="AO1692" s="287"/>
      <c r="AP1692" s="287"/>
      <c r="AQ1692" s="287"/>
      <c r="AR1692" s="287"/>
      <c r="AS1692" s="287"/>
      <c r="AT1692" s="287"/>
      <c r="AU1692" s="287"/>
      <c r="AV1692" s="287"/>
      <c r="AW1692" s="287"/>
      <c r="AX1692" s="287"/>
      <c r="AY1692" s="287"/>
      <c r="AZ1692" s="287"/>
      <c r="BA1692" s="287"/>
      <c r="BB1692" s="287"/>
      <c r="BC1692" s="287"/>
      <c r="BD1692" s="287"/>
      <c r="BE1692" s="287"/>
      <c r="BF1692" s="287"/>
      <c r="BG1692" s="287"/>
      <c r="BH1692" s="287"/>
      <c r="BI1692" s="287"/>
      <c r="BJ1692" s="287"/>
      <c r="BK1692" s="287"/>
      <c r="BL1692" s="287"/>
      <c r="BM1692" s="287"/>
      <c r="BN1692" s="287"/>
      <c r="BO1692" s="287"/>
      <c r="BP1692" s="287"/>
      <c r="BQ1692" s="287"/>
      <c r="BR1692" s="287"/>
      <c r="BS1692" s="287"/>
      <c r="BT1692" s="287"/>
      <c r="BU1692" s="287"/>
      <c r="BV1692" s="287"/>
      <c r="BW1692" s="287"/>
      <c r="BX1692" s="287"/>
      <c r="BY1692" s="287"/>
      <c r="BZ1692" s="287"/>
      <c r="CA1692" s="287"/>
      <c r="CB1692" s="287"/>
      <c r="CC1692" s="287"/>
      <c r="CD1692" s="287"/>
      <c r="CE1692" s="287"/>
      <c r="CF1692" s="287"/>
      <c r="CG1692" s="287"/>
      <c r="CH1692" s="287"/>
      <c r="CI1692" s="287"/>
      <c r="CJ1692" s="287"/>
      <c r="CK1692" s="287"/>
      <c r="CL1692" s="287"/>
      <c r="CM1692" s="287"/>
      <c r="CN1692" s="287"/>
      <c r="CO1692" s="287"/>
      <c r="CP1692" s="287"/>
      <c r="CQ1692" s="287"/>
      <c r="CR1692" s="287"/>
      <c r="CS1692" s="287"/>
      <c r="CT1692" s="287"/>
      <c r="CU1692" s="287"/>
      <c r="CV1692" s="287"/>
      <c r="CW1692" s="287"/>
      <c r="CX1692" s="287"/>
      <c r="CY1692" s="287"/>
      <c r="CZ1692" s="287"/>
      <c r="DA1692" s="287"/>
      <c r="DB1692" s="287"/>
      <c r="DC1692" s="287"/>
      <c r="DD1692" s="287"/>
      <c r="DE1692" s="287"/>
      <c r="DF1692" s="287"/>
      <c r="DG1692" s="287"/>
      <c r="DH1692" s="287"/>
      <c r="DI1692" s="287"/>
      <c r="DJ1692" s="287"/>
      <c r="DK1692" s="287"/>
      <c r="DL1692" s="287"/>
      <c r="DM1692" s="287"/>
      <c r="DN1692" s="287"/>
      <c r="DO1692" s="287"/>
      <c r="DP1692" s="287"/>
      <c r="DQ1692" s="287"/>
      <c r="DR1692" s="287"/>
      <c r="DS1692" s="287"/>
      <c r="DT1692" s="287"/>
      <c r="DU1692" s="287"/>
      <c r="DV1692" s="287"/>
      <c r="DW1692" s="287"/>
      <c r="DX1692" s="287"/>
      <c r="DY1692" s="287"/>
      <c r="DZ1692" s="287"/>
      <c r="EA1692" s="287"/>
      <c r="EB1692" s="287"/>
      <c r="EC1692" s="287"/>
      <c r="ED1692" s="287"/>
      <c r="EE1692" s="287"/>
      <c r="EF1692" s="287"/>
      <c r="EG1692" s="287"/>
      <c r="EH1692" s="287"/>
      <c r="EI1692" s="287"/>
      <c r="EJ1692" s="287"/>
      <c r="EK1692" s="287"/>
      <c r="EL1692" s="287"/>
      <c r="EM1692" s="287"/>
      <c r="EN1692" s="287"/>
      <c r="EO1692" s="287"/>
      <c r="EP1692" s="287"/>
      <c r="EQ1692" s="287"/>
      <c r="ER1692" s="287"/>
      <c r="ES1692" s="287"/>
      <c r="ET1692" s="287"/>
      <c r="EU1692" s="287"/>
      <c r="EV1692" s="287"/>
      <c r="EW1692" s="287"/>
      <c r="EX1692" s="287"/>
      <c r="EY1692" s="287"/>
      <c r="EZ1692" s="287"/>
      <c r="FA1692" s="287"/>
      <c r="FB1692" s="287"/>
      <c r="FC1692" s="287"/>
      <c r="FD1692" s="287"/>
      <c r="FE1692" s="287"/>
      <c r="FF1692" s="287"/>
      <c r="FG1692" s="287"/>
      <c r="FH1692" s="287"/>
      <c r="FI1692" s="287"/>
    </row>
    <row r="1693" spans="1:165" s="265" customFormat="1" x14ac:dyDescent="0.2">
      <c r="A1693" s="236"/>
      <c r="B1693" s="239"/>
      <c r="C1693" s="239"/>
      <c r="AK1693" s="287"/>
      <c r="AL1693" s="287"/>
      <c r="AM1693" s="287"/>
      <c r="AN1693" s="287"/>
      <c r="AO1693" s="287"/>
      <c r="AP1693" s="287"/>
      <c r="AQ1693" s="287"/>
      <c r="AR1693" s="287"/>
      <c r="AS1693" s="287"/>
      <c r="AT1693" s="287"/>
      <c r="AU1693" s="287"/>
      <c r="AV1693" s="287"/>
      <c r="AW1693" s="287"/>
      <c r="AX1693" s="287"/>
      <c r="AY1693" s="287"/>
      <c r="AZ1693" s="287"/>
      <c r="BA1693" s="287"/>
      <c r="BB1693" s="287"/>
      <c r="BC1693" s="287"/>
      <c r="BD1693" s="287"/>
      <c r="BE1693" s="287"/>
      <c r="BF1693" s="287"/>
      <c r="BG1693" s="287"/>
      <c r="BH1693" s="287"/>
      <c r="BI1693" s="287"/>
      <c r="BJ1693" s="287"/>
      <c r="BK1693" s="287"/>
      <c r="BL1693" s="287"/>
      <c r="BM1693" s="287"/>
      <c r="BN1693" s="287"/>
      <c r="BO1693" s="287"/>
      <c r="BP1693" s="287"/>
      <c r="BQ1693" s="287"/>
      <c r="BR1693" s="287"/>
      <c r="BS1693" s="287"/>
      <c r="BT1693" s="287"/>
      <c r="BU1693" s="287"/>
      <c r="BV1693" s="287"/>
      <c r="BW1693" s="287"/>
      <c r="BX1693" s="287"/>
      <c r="BY1693" s="287"/>
      <c r="BZ1693" s="287"/>
      <c r="CA1693" s="287"/>
      <c r="CB1693" s="287"/>
      <c r="CC1693" s="287"/>
      <c r="CD1693" s="287"/>
      <c r="CE1693" s="287"/>
      <c r="CF1693" s="287"/>
      <c r="CG1693" s="287"/>
      <c r="CH1693" s="287"/>
      <c r="CI1693" s="287"/>
      <c r="CJ1693" s="287"/>
      <c r="CK1693" s="287"/>
      <c r="CL1693" s="287"/>
      <c r="CM1693" s="287"/>
      <c r="CN1693" s="287"/>
      <c r="CO1693" s="287"/>
      <c r="CP1693" s="287"/>
      <c r="CQ1693" s="287"/>
      <c r="CR1693" s="287"/>
      <c r="CS1693" s="287"/>
      <c r="CT1693" s="287"/>
      <c r="CU1693" s="287"/>
      <c r="CV1693" s="287"/>
      <c r="CW1693" s="287"/>
      <c r="CX1693" s="287"/>
      <c r="CY1693" s="287"/>
      <c r="CZ1693" s="287"/>
      <c r="DA1693" s="287"/>
      <c r="DB1693" s="287"/>
      <c r="DC1693" s="287"/>
      <c r="DD1693" s="287"/>
      <c r="DE1693" s="287"/>
      <c r="DF1693" s="287"/>
      <c r="DG1693" s="287"/>
      <c r="DH1693" s="287"/>
      <c r="DI1693" s="287"/>
      <c r="DJ1693" s="287"/>
      <c r="DK1693" s="287"/>
      <c r="DL1693" s="287"/>
      <c r="DM1693" s="287"/>
      <c r="DN1693" s="287"/>
      <c r="DO1693" s="287"/>
      <c r="DP1693" s="287"/>
      <c r="DQ1693" s="287"/>
      <c r="DR1693" s="287"/>
      <c r="DS1693" s="287"/>
      <c r="DT1693" s="287"/>
      <c r="DU1693" s="287"/>
      <c r="DV1693" s="287"/>
      <c r="DW1693" s="287"/>
      <c r="DX1693" s="287"/>
      <c r="DY1693" s="287"/>
      <c r="DZ1693" s="287"/>
      <c r="EA1693" s="287"/>
      <c r="EB1693" s="287"/>
      <c r="EC1693" s="287"/>
      <c r="ED1693" s="287"/>
      <c r="EE1693" s="287"/>
      <c r="EF1693" s="287"/>
      <c r="EG1693" s="287"/>
      <c r="EH1693" s="287"/>
      <c r="EI1693" s="287"/>
      <c r="EJ1693" s="287"/>
      <c r="EK1693" s="287"/>
      <c r="EL1693" s="287"/>
      <c r="EM1693" s="287"/>
      <c r="EN1693" s="287"/>
      <c r="EO1693" s="287"/>
      <c r="EP1693" s="287"/>
      <c r="EQ1693" s="287"/>
      <c r="ER1693" s="287"/>
      <c r="ES1693" s="287"/>
      <c r="ET1693" s="287"/>
      <c r="EU1693" s="287"/>
      <c r="EV1693" s="287"/>
      <c r="EW1693" s="287"/>
      <c r="EX1693" s="287"/>
      <c r="EY1693" s="287"/>
      <c r="EZ1693" s="287"/>
      <c r="FA1693" s="287"/>
      <c r="FB1693" s="287"/>
      <c r="FC1693" s="287"/>
      <c r="FD1693" s="287"/>
      <c r="FE1693" s="287"/>
      <c r="FF1693" s="287"/>
      <c r="FG1693" s="287"/>
      <c r="FH1693" s="287"/>
      <c r="FI1693" s="287"/>
    </row>
    <row r="1694" spans="1:165" s="265" customFormat="1" x14ac:dyDescent="0.2">
      <c r="A1694" s="236"/>
      <c r="B1694" s="239"/>
      <c r="C1694" s="239"/>
      <c r="AK1694" s="287"/>
      <c r="AL1694" s="287"/>
      <c r="AM1694" s="287"/>
      <c r="AN1694" s="287"/>
      <c r="AO1694" s="287"/>
      <c r="AP1694" s="287"/>
      <c r="AQ1694" s="287"/>
      <c r="AR1694" s="287"/>
      <c r="AS1694" s="287"/>
      <c r="AT1694" s="287"/>
      <c r="AU1694" s="287"/>
      <c r="AV1694" s="287"/>
      <c r="AW1694" s="287"/>
      <c r="AX1694" s="287"/>
      <c r="AY1694" s="287"/>
      <c r="AZ1694" s="287"/>
      <c r="BA1694" s="287"/>
      <c r="BB1694" s="287"/>
      <c r="BC1694" s="287"/>
      <c r="BD1694" s="287"/>
      <c r="BE1694" s="287"/>
      <c r="BF1694" s="287"/>
      <c r="BG1694" s="287"/>
      <c r="BH1694" s="287"/>
      <c r="BI1694" s="287"/>
      <c r="BJ1694" s="287"/>
      <c r="BK1694" s="287"/>
      <c r="BL1694" s="287"/>
      <c r="BM1694" s="287"/>
      <c r="BN1694" s="287"/>
      <c r="BO1694" s="287"/>
      <c r="BP1694" s="287"/>
      <c r="BQ1694" s="287"/>
      <c r="BR1694" s="287"/>
      <c r="BS1694" s="287"/>
      <c r="BT1694" s="287"/>
      <c r="BU1694" s="287"/>
      <c r="BV1694" s="287"/>
      <c r="BW1694" s="287"/>
      <c r="BX1694" s="287"/>
      <c r="BY1694" s="287"/>
      <c r="BZ1694" s="287"/>
      <c r="CA1694" s="287"/>
      <c r="CB1694" s="287"/>
      <c r="CC1694" s="287"/>
      <c r="CD1694" s="287"/>
      <c r="CE1694" s="287"/>
      <c r="CF1694" s="287"/>
      <c r="CG1694" s="287"/>
      <c r="CH1694" s="287"/>
      <c r="CI1694" s="287"/>
      <c r="CJ1694" s="287"/>
      <c r="CK1694" s="287"/>
      <c r="CL1694" s="287"/>
      <c r="CM1694" s="287"/>
      <c r="CN1694" s="287"/>
      <c r="CO1694" s="287"/>
      <c r="CP1694" s="287"/>
      <c r="CQ1694" s="287"/>
      <c r="CR1694" s="287"/>
      <c r="CS1694" s="287"/>
      <c r="CT1694" s="287"/>
      <c r="CU1694" s="287"/>
      <c r="CV1694" s="287"/>
      <c r="CW1694" s="287"/>
      <c r="CX1694" s="287"/>
      <c r="CY1694" s="287"/>
      <c r="CZ1694" s="287"/>
      <c r="DA1694" s="287"/>
      <c r="DB1694" s="287"/>
      <c r="DC1694" s="287"/>
      <c r="DD1694" s="287"/>
      <c r="DE1694" s="287"/>
      <c r="DF1694" s="287"/>
      <c r="DG1694" s="287"/>
      <c r="DH1694" s="287"/>
      <c r="DI1694" s="287"/>
      <c r="DJ1694" s="287"/>
      <c r="DK1694" s="287"/>
      <c r="DL1694" s="287"/>
      <c r="DM1694" s="287"/>
      <c r="DN1694" s="287"/>
      <c r="DO1694" s="287"/>
      <c r="DP1694" s="287"/>
      <c r="DQ1694" s="287"/>
      <c r="DR1694" s="287"/>
      <c r="DS1694" s="287"/>
      <c r="DT1694" s="287"/>
      <c r="DU1694" s="287"/>
      <c r="DV1694" s="287"/>
      <c r="DW1694" s="287"/>
      <c r="DX1694" s="287"/>
      <c r="DY1694" s="287"/>
      <c r="DZ1694" s="287"/>
      <c r="EA1694" s="287"/>
      <c r="EB1694" s="287"/>
      <c r="EC1694" s="287"/>
      <c r="ED1694" s="287"/>
      <c r="EE1694" s="287"/>
      <c r="EF1694" s="287"/>
      <c r="EG1694" s="287"/>
      <c r="EH1694" s="287"/>
      <c r="EI1694" s="287"/>
      <c r="EJ1694" s="287"/>
      <c r="EK1694" s="287"/>
      <c r="EL1694" s="287"/>
      <c r="EM1694" s="287"/>
      <c r="EN1694" s="287"/>
      <c r="EO1694" s="287"/>
      <c r="EP1694" s="287"/>
      <c r="EQ1694" s="287"/>
      <c r="ER1694" s="287"/>
      <c r="ES1694" s="287"/>
      <c r="ET1694" s="287"/>
      <c r="EU1694" s="287"/>
      <c r="EV1694" s="287"/>
      <c r="EW1694" s="287"/>
      <c r="EX1694" s="287"/>
      <c r="EY1694" s="287"/>
      <c r="EZ1694" s="287"/>
      <c r="FA1694" s="287"/>
      <c r="FB1694" s="287"/>
      <c r="FC1694" s="287"/>
      <c r="FD1694" s="287"/>
      <c r="FE1694" s="287"/>
      <c r="FF1694" s="287"/>
      <c r="FG1694" s="287"/>
      <c r="FH1694" s="287"/>
      <c r="FI1694" s="287"/>
    </row>
    <row r="1695" spans="1:165" s="265" customFormat="1" x14ac:dyDescent="0.2">
      <c r="A1695" s="236"/>
      <c r="B1695" s="239"/>
      <c r="C1695" s="239"/>
      <c r="AK1695" s="287"/>
      <c r="AL1695" s="287"/>
      <c r="AM1695" s="287"/>
      <c r="AN1695" s="287"/>
      <c r="AO1695" s="287"/>
      <c r="AP1695" s="287"/>
      <c r="AQ1695" s="287"/>
      <c r="AR1695" s="287"/>
      <c r="AS1695" s="287"/>
      <c r="AT1695" s="287"/>
      <c r="AU1695" s="287"/>
      <c r="AV1695" s="287"/>
      <c r="AW1695" s="287"/>
      <c r="AX1695" s="287"/>
      <c r="AY1695" s="287"/>
      <c r="AZ1695" s="287"/>
      <c r="BA1695" s="287"/>
      <c r="BB1695" s="287"/>
      <c r="BC1695" s="287"/>
      <c r="BD1695" s="287"/>
      <c r="BE1695" s="287"/>
      <c r="BF1695" s="287"/>
      <c r="BG1695" s="287"/>
      <c r="BH1695" s="287"/>
      <c r="BI1695" s="287"/>
      <c r="BJ1695" s="287"/>
      <c r="BK1695" s="287"/>
      <c r="BL1695" s="287"/>
      <c r="BM1695" s="287"/>
      <c r="BN1695" s="287"/>
      <c r="BO1695" s="287"/>
      <c r="BP1695" s="287"/>
      <c r="BQ1695" s="287"/>
      <c r="BR1695" s="287"/>
      <c r="BS1695" s="287"/>
      <c r="BT1695" s="287"/>
      <c r="BU1695" s="287"/>
      <c r="BV1695" s="287"/>
      <c r="BW1695" s="287"/>
      <c r="BX1695" s="287"/>
      <c r="BY1695" s="287"/>
      <c r="BZ1695" s="287"/>
      <c r="CA1695" s="287"/>
      <c r="CB1695" s="287"/>
      <c r="CC1695" s="287"/>
      <c r="CD1695" s="287"/>
      <c r="CE1695" s="287"/>
      <c r="CF1695" s="287"/>
      <c r="CG1695" s="287"/>
      <c r="CH1695" s="287"/>
      <c r="CI1695" s="287"/>
      <c r="CJ1695" s="287"/>
      <c r="CK1695" s="287"/>
      <c r="CL1695" s="287"/>
      <c r="CM1695" s="287"/>
      <c r="CN1695" s="287"/>
      <c r="CO1695" s="287"/>
      <c r="CP1695" s="287"/>
      <c r="CQ1695" s="287"/>
      <c r="CR1695" s="287"/>
      <c r="CS1695" s="287"/>
      <c r="CT1695" s="287"/>
      <c r="CU1695" s="287"/>
      <c r="CV1695" s="287"/>
      <c r="CW1695" s="287"/>
      <c r="CX1695" s="287"/>
      <c r="CY1695" s="287"/>
      <c r="CZ1695" s="287"/>
      <c r="DA1695" s="287"/>
      <c r="DB1695" s="287"/>
      <c r="DC1695" s="287"/>
      <c r="DD1695" s="287"/>
      <c r="DE1695" s="287"/>
      <c r="DF1695" s="287"/>
      <c r="DG1695" s="287"/>
      <c r="DH1695" s="287"/>
      <c r="DI1695" s="287"/>
      <c r="DJ1695" s="287"/>
      <c r="DK1695" s="287"/>
      <c r="DL1695" s="287"/>
      <c r="DM1695" s="287"/>
      <c r="DN1695" s="287"/>
      <c r="DO1695" s="287"/>
      <c r="DP1695" s="287"/>
      <c r="DQ1695" s="287"/>
      <c r="DR1695" s="287"/>
      <c r="DS1695" s="287"/>
      <c r="DT1695" s="287"/>
      <c r="DU1695" s="287"/>
      <c r="DV1695" s="287"/>
      <c r="DW1695" s="287"/>
      <c r="DX1695" s="287"/>
      <c r="DY1695" s="287"/>
      <c r="DZ1695" s="287"/>
      <c r="EA1695" s="287"/>
      <c r="EB1695" s="287"/>
      <c r="EC1695" s="287"/>
      <c r="ED1695" s="287"/>
      <c r="EE1695" s="287"/>
      <c r="EF1695" s="287"/>
      <c r="EG1695" s="287"/>
      <c r="EH1695" s="287"/>
      <c r="EI1695" s="287"/>
      <c r="EJ1695" s="287"/>
      <c r="EK1695" s="287"/>
      <c r="EL1695" s="287"/>
      <c r="EM1695" s="287"/>
      <c r="EN1695" s="287"/>
      <c r="EO1695" s="287"/>
      <c r="EP1695" s="287"/>
      <c r="EQ1695" s="287"/>
      <c r="ER1695" s="287"/>
      <c r="ES1695" s="287"/>
      <c r="ET1695" s="287"/>
      <c r="EU1695" s="287"/>
      <c r="EV1695" s="287"/>
      <c r="EW1695" s="287"/>
      <c r="EX1695" s="287"/>
      <c r="EY1695" s="287"/>
      <c r="EZ1695" s="287"/>
      <c r="FA1695" s="287"/>
      <c r="FB1695" s="287"/>
      <c r="FC1695" s="287"/>
      <c r="FD1695" s="287"/>
      <c r="FE1695" s="287"/>
      <c r="FF1695" s="287"/>
      <c r="FG1695" s="287"/>
      <c r="FH1695" s="287"/>
      <c r="FI1695" s="287"/>
    </row>
    <row r="1696" spans="1:165" s="265" customFormat="1" x14ac:dyDescent="0.2">
      <c r="A1696" s="236"/>
      <c r="B1696" s="239"/>
      <c r="C1696" s="239"/>
      <c r="AK1696" s="287"/>
      <c r="AL1696" s="287"/>
      <c r="AM1696" s="287"/>
      <c r="AN1696" s="287"/>
      <c r="AO1696" s="287"/>
      <c r="AP1696" s="287"/>
      <c r="AQ1696" s="287"/>
      <c r="AR1696" s="287"/>
      <c r="AS1696" s="287"/>
      <c r="AT1696" s="287"/>
      <c r="AU1696" s="287"/>
      <c r="AV1696" s="287"/>
      <c r="AW1696" s="287"/>
      <c r="AX1696" s="287"/>
      <c r="AY1696" s="287"/>
      <c r="AZ1696" s="287"/>
      <c r="BA1696" s="287"/>
      <c r="BB1696" s="287"/>
      <c r="BC1696" s="287"/>
      <c r="BD1696" s="287"/>
      <c r="BE1696" s="287"/>
      <c r="BF1696" s="287"/>
      <c r="BG1696" s="287"/>
      <c r="BH1696" s="287"/>
      <c r="BI1696" s="287"/>
      <c r="BJ1696" s="287"/>
      <c r="BK1696" s="287"/>
      <c r="BL1696" s="287"/>
      <c r="BM1696" s="287"/>
      <c r="BN1696" s="287"/>
      <c r="BO1696" s="287"/>
      <c r="BP1696" s="287"/>
      <c r="BQ1696" s="287"/>
      <c r="BR1696" s="287"/>
      <c r="BS1696" s="287"/>
      <c r="BT1696" s="287"/>
      <c r="BU1696" s="287"/>
      <c r="BV1696" s="287"/>
      <c r="BW1696" s="287"/>
      <c r="BX1696" s="287"/>
      <c r="BY1696" s="287"/>
      <c r="BZ1696" s="287"/>
      <c r="CA1696" s="287"/>
      <c r="CB1696" s="287"/>
      <c r="CC1696" s="287"/>
      <c r="CD1696" s="287"/>
      <c r="CE1696" s="287"/>
      <c r="CF1696" s="287"/>
      <c r="CG1696" s="287"/>
      <c r="CH1696" s="287"/>
      <c r="CI1696" s="287"/>
      <c r="CJ1696" s="287"/>
      <c r="CK1696" s="287"/>
      <c r="CL1696" s="287"/>
      <c r="CM1696" s="287"/>
      <c r="CN1696" s="287"/>
      <c r="CO1696" s="287"/>
      <c r="CP1696" s="287"/>
      <c r="CQ1696" s="287"/>
      <c r="CR1696" s="287"/>
      <c r="CS1696" s="287"/>
      <c r="CT1696" s="287"/>
      <c r="CU1696" s="287"/>
      <c r="CV1696" s="287"/>
      <c r="CW1696" s="287"/>
      <c r="CX1696" s="287"/>
      <c r="CY1696" s="287"/>
      <c r="CZ1696" s="287"/>
      <c r="DA1696" s="287"/>
      <c r="DB1696" s="287"/>
      <c r="DC1696" s="287"/>
      <c r="DD1696" s="287"/>
      <c r="DE1696" s="287"/>
      <c r="DF1696" s="287"/>
      <c r="DG1696" s="287"/>
      <c r="DH1696" s="287"/>
      <c r="DI1696" s="287"/>
      <c r="DJ1696" s="287"/>
      <c r="DK1696" s="287"/>
      <c r="DL1696" s="287"/>
      <c r="DM1696" s="287"/>
      <c r="DN1696" s="287"/>
      <c r="DO1696" s="287"/>
      <c r="DP1696" s="287"/>
      <c r="DQ1696" s="287"/>
      <c r="DR1696" s="287"/>
      <c r="DS1696" s="287"/>
      <c r="DT1696" s="287"/>
      <c r="DU1696" s="287"/>
      <c r="DV1696" s="287"/>
      <c r="DW1696" s="287"/>
      <c r="DX1696" s="287"/>
      <c r="DY1696" s="287"/>
      <c r="DZ1696" s="287"/>
      <c r="EA1696" s="287"/>
      <c r="EB1696" s="287"/>
      <c r="EC1696" s="287"/>
      <c r="ED1696" s="287"/>
      <c r="EE1696" s="287"/>
      <c r="EF1696" s="287"/>
      <c r="EG1696" s="287"/>
      <c r="EH1696" s="287"/>
      <c r="EI1696" s="287"/>
      <c r="EJ1696" s="287"/>
      <c r="EK1696" s="287"/>
      <c r="EL1696" s="287"/>
      <c r="EM1696" s="287"/>
      <c r="EN1696" s="287"/>
      <c r="EO1696" s="287"/>
      <c r="EP1696" s="287"/>
      <c r="EQ1696" s="287"/>
      <c r="ER1696" s="287"/>
      <c r="ES1696" s="287"/>
      <c r="ET1696" s="287"/>
      <c r="EU1696" s="287"/>
      <c r="EV1696" s="287"/>
      <c r="EW1696" s="287"/>
      <c r="EX1696" s="287"/>
      <c r="EY1696" s="287"/>
      <c r="EZ1696" s="287"/>
      <c r="FA1696" s="287"/>
      <c r="FB1696" s="287"/>
      <c r="FC1696" s="287"/>
      <c r="FD1696" s="287"/>
      <c r="FE1696" s="287"/>
      <c r="FF1696" s="287"/>
      <c r="FG1696" s="287"/>
      <c r="FH1696" s="287"/>
      <c r="FI1696" s="287"/>
    </row>
    <row r="1697" spans="1:165" s="265" customFormat="1" x14ac:dyDescent="0.2">
      <c r="A1697" s="236"/>
      <c r="B1697" s="239"/>
      <c r="C1697" s="239"/>
      <c r="AK1697" s="287"/>
      <c r="AL1697" s="287"/>
      <c r="AM1697" s="287"/>
      <c r="AN1697" s="287"/>
      <c r="AO1697" s="287"/>
      <c r="AP1697" s="287"/>
      <c r="AQ1697" s="287"/>
      <c r="AR1697" s="287"/>
      <c r="AS1697" s="287"/>
      <c r="AT1697" s="287"/>
      <c r="AU1697" s="287"/>
      <c r="AV1697" s="287"/>
      <c r="AW1697" s="287"/>
      <c r="AX1697" s="287"/>
      <c r="AY1697" s="287"/>
      <c r="AZ1697" s="287"/>
      <c r="BA1697" s="287"/>
      <c r="BB1697" s="287"/>
      <c r="BC1697" s="287"/>
      <c r="BD1697" s="287"/>
      <c r="BE1697" s="287"/>
      <c r="BF1697" s="287"/>
      <c r="BG1697" s="287"/>
      <c r="BH1697" s="287"/>
      <c r="BI1697" s="287"/>
      <c r="BJ1697" s="287"/>
      <c r="BK1697" s="287"/>
      <c r="BL1697" s="287"/>
      <c r="BM1697" s="287"/>
      <c r="BN1697" s="287"/>
      <c r="BO1697" s="287"/>
      <c r="BP1697" s="287"/>
      <c r="BQ1697" s="287"/>
      <c r="BR1697" s="287"/>
      <c r="BS1697" s="287"/>
      <c r="BT1697" s="287"/>
      <c r="BU1697" s="287"/>
      <c r="BV1697" s="287"/>
      <c r="BW1697" s="287"/>
      <c r="BX1697" s="287"/>
      <c r="BY1697" s="287"/>
      <c r="BZ1697" s="287"/>
      <c r="CA1697" s="287"/>
      <c r="CB1697" s="287"/>
      <c r="CC1697" s="287"/>
      <c r="CD1697" s="287"/>
      <c r="CE1697" s="287"/>
      <c r="CF1697" s="287"/>
      <c r="CG1697" s="287"/>
      <c r="CH1697" s="287"/>
      <c r="CI1697" s="287"/>
      <c r="CJ1697" s="287"/>
      <c r="CK1697" s="287"/>
      <c r="CL1697" s="287"/>
      <c r="CM1697" s="287"/>
      <c r="CN1697" s="287"/>
      <c r="CO1697" s="287"/>
      <c r="CP1697" s="287"/>
      <c r="CQ1697" s="287"/>
      <c r="CR1697" s="287"/>
      <c r="CS1697" s="287"/>
      <c r="CT1697" s="287"/>
      <c r="CU1697" s="287"/>
      <c r="CV1697" s="287"/>
      <c r="CW1697" s="287"/>
      <c r="CX1697" s="287"/>
      <c r="CY1697" s="287"/>
      <c r="CZ1697" s="287"/>
      <c r="DA1697" s="287"/>
      <c r="DB1697" s="287"/>
      <c r="DC1697" s="287"/>
      <c r="DD1697" s="287"/>
      <c r="DE1697" s="287"/>
      <c r="DF1697" s="287"/>
      <c r="DG1697" s="287"/>
      <c r="DH1697" s="287"/>
      <c r="DI1697" s="287"/>
      <c r="DJ1697" s="287"/>
      <c r="DK1697" s="287"/>
      <c r="DL1697" s="287"/>
      <c r="DM1697" s="287"/>
      <c r="DN1697" s="287"/>
      <c r="DO1697" s="287"/>
      <c r="DP1697" s="287"/>
      <c r="DQ1697" s="287"/>
      <c r="DR1697" s="287"/>
      <c r="DS1697" s="287"/>
      <c r="DT1697" s="287"/>
      <c r="DU1697" s="287"/>
      <c r="DV1697" s="287"/>
      <c r="DW1697" s="287"/>
      <c r="DX1697" s="287"/>
      <c r="DY1697" s="287"/>
      <c r="DZ1697" s="287"/>
      <c r="EA1697" s="287"/>
      <c r="EB1697" s="287"/>
      <c r="EC1697" s="287"/>
      <c r="ED1697" s="287"/>
      <c r="EE1697" s="287"/>
      <c r="EF1697" s="287"/>
      <c r="EG1697" s="287"/>
      <c r="EH1697" s="287"/>
      <c r="EI1697" s="287"/>
      <c r="EJ1697" s="287"/>
      <c r="EK1697" s="287"/>
      <c r="EL1697" s="287"/>
      <c r="EM1697" s="287"/>
      <c r="EN1697" s="287"/>
      <c r="EO1697" s="287"/>
      <c r="EP1697" s="287"/>
      <c r="EQ1697" s="287"/>
      <c r="ER1697" s="287"/>
      <c r="ES1697" s="287"/>
      <c r="ET1697" s="287"/>
      <c r="EU1697" s="287"/>
      <c r="EV1697" s="287"/>
      <c r="EW1697" s="287"/>
      <c r="EX1697" s="287"/>
      <c r="EY1697" s="287"/>
      <c r="EZ1697" s="287"/>
      <c r="FA1697" s="287"/>
      <c r="FB1697" s="287"/>
      <c r="FC1697" s="287"/>
      <c r="FD1697" s="287"/>
      <c r="FE1697" s="287"/>
      <c r="FF1697" s="287"/>
      <c r="FG1697" s="287"/>
      <c r="FH1697" s="287"/>
      <c r="FI1697" s="287"/>
    </row>
    <row r="1698" spans="1:165" s="265" customFormat="1" x14ac:dyDescent="0.2">
      <c r="A1698" s="236"/>
      <c r="B1698" s="239"/>
      <c r="C1698" s="239"/>
      <c r="AK1698" s="287"/>
      <c r="AL1698" s="287"/>
      <c r="AM1698" s="287"/>
      <c r="AN1698" s="287"/>
      <c r="AO1698" s="287"/>
      <c r="AP1698" s="287"/>
      <c r="AQ1698" s="287"/>
      <c r="AR1698" s="287"/>
      <c r="AS1698" s="287"/>
      <c r="AT1698" s="287"/>
      <c r="AU1698" s="287"/>
      <c r="AV1698" s="287"/>
      <c r="AW1698" s="287"/>
      <c r="AX1698" s="287"/>
      <c r="AY1698" s="287"/>
      <c r="AZ1698" s="287"/>
      <c r="BA1698" s="287"/>
      <c r="BB1698" s="287"/>
      <c r="BC1698" s="287"/>
      <c r="BD1698" s="287"/>
      <c r="BE1698" s="287"/>
      <c r="BF1698" s="287"/>
      <c r="BG1698" s="287"/>
      <c r="BH1698" s="287"/>
      <c r="BI1698" s="287"/>
      <c r="BJ1698" s="287"/>
      <c r="BK1698" s="287"/>
      <c r="BL1698" s="287"/>
      <c r="BM1698" s="287"/>
      <c r="BN1698" s="287"/>
      <c r="BO1698" s="287"/>
      <c r="BP1698" s="287"/>
      <c r="BQ1698" s="287"/>
      <c r="BR1698" s="287"/>
      <c r="BS1698" s="287"/>
      <c r="BT1698" s="287"/>
      <c r="BU1698" s="287"/>
      <c r="BV1698" s="287"/>
      <c r="BW1698" s="287"/>
      <c r="BX1698" s="287"/>
      <c r="BY1698" s="287"/>
      <c r="BZ1698" s="287"/>
      <c r="CA1698" s="287"/>
      <c r="CB1698" s="287"/>
      <c r="CC1698" s="287"/>
      <c r="CD1698" s="287"/>
      <c r="CE1698" s="287"/>
      <c r="CF1698" s="287"/>
      <c r="CG1698" s="287"/>
      <c r="CH1698" s="287"/>
      <c r="CI1698" s="287"/>
      <c r="CJ1698" s="287"/>
      <c r="CK1698" s="287"/>
      <c r="CL1698" s="287"/>
      <c r="CM1698" s="287"/>
      <c r="CN1698" s="287"/>
      <c r="CO1698" s="287"/>
      <c r="CP1698" s="287"/>
      <c r="CQ1698" s="287"/>
      <c r="CR1698" s="287"/>
      <c r="CS1698" s="287"/>
      <c r="CT1698" s="287"/>
      <c r="CU1698" s="287"/>
      <c r="CV1698" s="287"/>
      <c r="CW1698" s="287"/>
      <c r="CX1698" s="287"/>
      <c r="CY1698" s="287"/>
      <c r="CZ1698" s="287"/>
      <c r="DA1698" s="287"/>
      <c r="DB1698" s="287"/>
      <c r="DC1698" s="287"/>
      <c r="DD1698" s="287"/>
      <c r="DE1698" s="287"/>
      <c r="DF1698" s="287"/>
      <c r="DG1698" s="287"/>
      <c r="DH1698" s="287"/>
      <c r="DI1698" s="287"/>
      <c r="DJ1698" s="287"/>
      <c r="DK1698" s="287"/>
      <c r="DL1698" s="287"/>
      <c r="DM1698" s="287"/>
      <c r="DN1698" s="287"/>
      <c r="DO1698" s="287"/>
      <c r="DP1698" s="287"/>
      <c r="DQ1698" s="287"/>
      <c r="DR1698" s="287"/>
      <c r="DS1698" s="287"/>
      <c r="DT1698" s="287"/>
      <c r="DU1698" s="287"/>
      <c r="DV1698" s="287"/>
      <c r="DW1698" s="287"/>
      <c r="DX1698" s="287"/>
      <c r="DY1698" s="287"/>
      <c r="DZ1698" s="287"/>
      <c r="EA1698" s="287"/>
      <c r="EB1698" s="287"/>
      <c r="EC1698" s="287"/>
      <c r="ED1698" s="287"/>
      <c r="EE1698" s="287"/>
      <c r="EF1698" s="287"/>
      <c r="EG1698" s="287"/>
      <c r="EH1698" s="287"/>
      <c r="EI1698" s="287"/>
      <c r="EJ1698" s="287"/>
      <c r="EK1698" s="287"/>
      <c r="EL1698" s="287"/>
      <c r="EM1698" s="287"/>
      <c r="EN1698" s="287"/>
      <c r="EO1698" s="287"/>
      <c r="EP1698" s="287"/>
      <c r="EQ1698" s="287"/>
      <c r="ER1698" s="287"/>
      <c r="ES1698" s="287"/>
      <c r="ET1698" s="287"/>
      <c r="EU1698" s="287"/>
      <c r="EV1698" s="287"/>
      <c r="EW1698" s="287"/>
      <c r="EX1698" s="287"/>
      <c r="EY1698" s="287"/>
      <c r="EZ1698" s="287"/>
      <c r="FA1698" s="287"/>
      <c r="FB1698" s="287"/>
      <c r="FC1698" s="287"/>
      <c r="FD1698" s="287"/>
      <c r="FE1698" s="287"/>
      <c r="FF1698" s="287"/>
      <c r="FG1698" s="287"/>
      <c r="FH1698" s="287"/>
      <c r="FI1698" s="287"/>
    </row>
    <row r="1699" spans="1:165" s="265" customFormat="1" x14ac:dyDescent="0.2">
      <c r="A1699" s="236"/>
      <c r="B1699" s="239"/>
      <c r="C1699" s="239"/>
      <c r="AK1699" s="287"/>
      <c r="AL1699" s="287"/>
      <c r="AM1699" s="287"/>
      <c r="AN1699" s="287"/>
      <c r="AO1699" s="287"/>
      <c r="AP1699" s="287"/>
      <c r="AQ1699" s="287"/>
      <c r="AR1699" s="287"/>
      <c r="AS1699" s="287"/>
      <c r="AT1699" s="287"/>
      <c r="AU1699" s="287"/>
      <c r="AV1699" s="287"/>
      <c r="AW1699" s="287"/>
      <c r="AX1699" s="287"/>
      <c r="AY1699" s="287"/>
      <c r="AZ1699" s="287"/>
      <c r="BA1699" s="287"/>
      <c r="BB1699" s="287"/>
      <c r="BC1699" s="287"/>
      <c r="BD1699" s="287"/>
      <c r="BE1699" s="287"/>
      <c r="BF1699" s="287"/>
      <c r="BG1699" s="287"/>
      <c r="BH1699" s="287"/>
      <c r="BI1699" s="287"/>
      <c r="BJ1699" s="287"/>
      <c r="BK1699" s="287"/>
      <c r="BL1699" s="287"/>
      <c r="BM1699" s="287"/>
      <c r="BN1699" s="287"/>
      <c r="BO1699" s="287"/>
      <c r="BP1699" s="287"/>
      <c r="BQ1699" s="287"/>
      <c r="BR1699" s="287"/>
      <c r="BS1699" s="287"/>
      <c r="BT1699" s="287"/>
      <c r="BU1699" s="287"/>
      <c r="BV1699" s="287"/>
      <c r="BW1699" s="287"/>
      <c r="BX1699" s="287"/>
      <c r="BY1699" s="287"/>
      <c r="BZ1699" s="287"/>
      <c r="CA1699" s="287"/>
      <c r="CB1699" s="287"/>
      <c r="CC1699" s="287"/>
      <c r="CD1699" s="287"/>
      <c r="CE1699" s="287"/>
      <c r="CF1699" s="287"/>
      <c r="CG1699" s="287"/>
      <c r="CH1699" s="287"/>
      <c r="CI1699" s="287"/>
      <c r="CJ1699" s="287"/>
      <c r="CK1699" s="287"/>
      <c r="CL1699" s="287"/>
      <c r="CM1699" s="287"/>
      <c r="CN1699" s="287"/>
      <c r="CO1699" s="287"/>
      <c r="CP1699" s="287"/>
      <c r="CQ1699" s="287"/>
      <c r="CR1699" s="287"/>
      <c r="CS1699" s="287"/>
      <c r="CT1699" s="287"/>
      <c r="CU1699" s="287"/>
      <c r="CV1699" s="287"/>
      <c r="CW1699" s="287"/>
      <c r="CX1699" s="287"/>
      <c r="CY1699" s="287"/>
      <c r="CZ1699" s="287"/>
      <c r="DA1699" s="287"/>
      <c r="DB1699" s="287"/>
      <c r="DC1699" s="287"/>
      <c r="DD1699" s="287"/>
      <c r="DE1699" s="287"/>
      <c r="DF1699" s="287"/>
      <c r="DG1699" s="287"/>
      <c r="DH1699" s="287"/>
      <c r="DI1699" s="287"/>
      <c r="DJ1699" s="287"/>
      <c r="DK1699" s="287"/>
      <c r="DL1699" s="287"/>
      <c r="DM1699" s="287"/>
      <c r="DN1699" s="287"/>
      <c r="DO1699" s="287"/>
      <c r="DP1699" s="287"/>
      <c r="DQ1699" s="287"/>
      <c r="DR1699" s="287"/>
      <c r="DS1699" s="287"/>
      <c r="DT1699" s="287"/>
      <c r="DU1699" s="287"/>
      <c r="DV1699" s="287"/>
      <c r="DW1699" s="287"/>
      <c r="DX1699" s="287"/>
      <c r="DY1699" s="287"/>
      <c r="DZ1699" s="287"/>
      <c r="EA1699" s="287"/>
      <c r="EB1699" s="287"/>
      <c r="EC1699" s="287"/>
      <c r="ED1699" s="287"/>
      <c r="EE1699" s="287"/>
      <c r="EF1699" s="287"/>
      <c r="EG1699" s="287"/>
      <c r="EH1699" s="287"/>
      <c r="EI1699" s="287"/>
      <c r="EJ1699" s="287"/>
      <c r="EK1699" s="287"/>
      <c r="EL1699" s="287"/>
      <c r="EM1699" s="287"/>
      <c r="EN1699" s="287"/>
      <c r="EO1699" s="287"/>
      <c r="EP1699" s="287"/>
      <c r="EQ1699" s="287"/>
      <c r="ER1699" s="287"/>
      <c r="ES1699" s="287"/>
      <c r="ET1699" s="287"/>
      <c r="EU1699" s="287"/>
      <c r="EV1699" s="287"/>
      <c r="EW1699" s="287"/>
      <c r="EX1699" s="287"/>
      <c r="EY1699" s="287"/>
      <c r="EZ1699" s="287"/>
      <c r="FA1699" s="287"/>
      <c r="FB1699" s="287"/>
      <c r="FC1699" s="287"/>
      <c r="FD1699" s="287"/>
      <c r="FE1699" s="287"/>
      <c r="FF1699" s="287"/>
      <c r="FG1699" s="287"/>
      <c r="FH1699" s="287"/>
      <c r="FI1699" s="287"/>
    </row>
    <row r="1700" spans="1:165" s="265" customFormat="1" x14ac:dyDescent="0.2">
      <c r="A1700" s="236"/>
      <c r="B1700" s="239"/>
      <c r="C1700" s="239"/>
      <c r="AK1700" s="287"/>
      <c r="AL1700" s="287"/>
      <c r="AM1700" s="287"/>
      <c r="AN1700" s="287"/>
      <c r="AO1700" s="287"/>
      <c r="AP1700" s="287"/>
      <c r="AQ1700" s="287"/>
      <c r="AR1700" s="287"/>
      <c r="AS1700" s="287"/>
      <c r="AT1700" s="287"/>
      <c r="AU1700" s="287"/>
      <c r="AV1700" s="287"/>
      <c r="AW1700" s="287"/>
      <c r="AX1700" s="287"/>
      <c r="AY1700" s="287"/>
      <c r="AZ1700" s="287"/>
      <c r="BA1700" s="287"/>
      <c r="BB1700" s="287"/>
      <c r="BC1700" s="287"/>
      <c r="BD1700" s="287"/>
      <c r="BE1700" s="287"/>
      <c r="BF1700" s="287"/>
      <c r="BG1700" s="287"/>
      <c r="BH1700" s="287"/>
      <c r="BI1700" s="287"/>
      <c r="BJ1700" s="287"/>
      <c r="BK1700" s="287"/>
      <c r="BL1700" s="287"/>
      <c r="BM1700" s="287"/>
      <c r="BN1700" s="287"/>
      <c r="BO1700" s="287"/>
      <c r="BP1700" s="287"/>
      <c r="BQ1700" s="287"/>
      <c r="BR1700" s="287"/>
      <c r="BS1700" s="287"/>
      <c r="BT1700" s="287"/>
      <c r="BU1700" s="287"/>
      <c r="BV1700" s="287"/>
      <c r="BW1700" s="287"/>
      <c r="BX1700" s="287"/>
      <c r="BY1700" s="287"/>
      <c r="BZ1700" s="287"/>
      <c r="CA1700" s="287"/>
      <c r="CB1700" s="287"/>
      <c r="CC1700" s="287"/>
      <c r="CD1700" s="287"/>
      <c r="CE1700" s="287"/>
      <c r="CF1700" s="287"/>
      <c r="CG1700" s="287"/>
      <c r="CH1700" s="287"/>
      <c r="CI1700" s="287"/>
      <c r="CJ1700" s="287"/>
      <c r="CK1700" s="287"/>
      <c r="CL1700" s="287"/>
      <c r="CM1700" s="287"/>
      <c r="CN1700" s="287"/>
      <c r="CO1700" s="287"/>
      <c r="CP1700" s="287"/>
      <c r="CQ1700" s="287"/>
      <c r="CR1700" s="287"/>
      <c r="CS1700" s="287"/>
      <c r="CT1700" s="287"/>
      <c r="CU1700" s="287"/>
      <c r="CV1700" s="287"/>
      <c r="CW1700" s="287"/>
      <c r="CX1700" s="287"/>
      <c r="CY1700" s="287"/>
      <c r="CZ1700" s="287"/>
      <c r="DA1700" s="287"/>
      <c r="DB1700" s="287"/>
      <c r="DC1700" s="287"/>
      <c r="DD1700" s="287"/>
      <c r="DE1700" s="287"/>
      <c r="DF1700" s="287"/>
      <c r="DG1700" s="287"/>
      <c r="DH1700" s="287"/>
      <c r="DI1700" s="287"/>
      <c r="DJ1700" s="287"/>
      <c r="DK1700" s="287"/>
      <c r="DL1700" s="287"/>
      <c r="DM1700" s="287"/>
      <c r="DN1700" s="287"/>
      <c r="DO1700" s="287"/>
      <c r="DP1700" s="287"/>
      <c r="DQ1700" s="287"/>
      <c r="DR1700" s="287"/>
      <c r="DS1700" s="287"/>
      <c r="DT1700" s="287"/>
      <c r="DU1700" s="287"/>
      <c r="DV1700" s="287"/>
      <c r="DW1700" s="287"/>
      <c r="DX1700" s="287"/>
      <c r="DY1700" s="287"/>
      <c r="DZ1700" s="287"/>
      <c r="EA1700" s="287"/>
      <c r="EB1700" s="287"/>
      <c r="EC1700" s="287"/>
      <c r="ED1700" s="287"/>
      <c r="EE1700" s="287"/>
      <c r="EF1700" s="287"/>
      <c r="EG1700" s="287"/>
      <c r="EH1700" s="287"/>
      <c r="EI1700" s="287"/>
      <c r="EJ1700" s="287"/>
      <c r="EK1700" s="287"/>
      <c r="EL1700" s="287"/>
      <c r="EM1700" s="287"/>
      <c r="EN1700" s="287"/>
      <c r="EO1700" s="287"/>
      <c r="EP1700" s="287"/>
      <c r="EQ1700" s="287"/>
      <c r="ER1700" s="287"/>
      <c r="ES1700" s="287"/>
      <c r="ET1700" s="287"/>
      <c r="EU1700" s="287"/>
      <c r="EV1700" s="287"/>
      <c r="EW1700" s="287"/>
      <c r="EX1700" s="287"/>
      <c r="EY1700" s="287"/>
      <c r="EZ1700" s="287"/>
      <c r="FA1700" s="287"/>
      <c r="FB1700" s="287"/>
      <c r="FC1700" s="287"/>
      <c r="FD1700" s="287"/>
      <c r="FE1700" s="287"/>
      <c r="FF1700" s="287"/>
      <c r="FG1700" s="287"/>
      <c r="FH1700" s="287"/>
      <c r="FI1700" s="287"/>
    </row>
    <row r="1701" spans="1:165" s="265" customFormat="1" x14ac:dyDescent="0.2">
      <c r="A1701" s="236"/>
      <c r="B1701" s="239"/>
      <c r="C1701" s="239"/>
      <c r="AK1701" s="287"/>
      <c r="AL1701" s="287"/>
      <c r="AM1701" s="287"/>
      <c r="AN1701" s="287"/>
      <c r="AO1701" s="287"/>
      <c r="AP1701" s="287"/>
      <c r="AQ1701" s="287"/>
      <c r="AR1701" s="287"/>
      <c r="AS1701" s="287"/>
      <c r="AT1701" s="287"/>
      <c r="AU1701" s="287"/>
      <c r="AV1701" s="287"/>
      <c r="AW1701" s="287"/>
      <c r="AX1701" s="287"/>
      <c r="AY1701" s="287"/>
      <c r="AZ1701" s="287"/>
      <c r="BA1701" s="287"/>
      <c r="BB1701" s="287"/>
      <c r="BC1701" s="287"/>
      <c r="BD1701" s="287"/>
      <c r="BE1701" s="287"/>
      <c r="BF1701" s="287"/>
      <c r="BG1701" s="287"/>
      <c r="BH1701" s="287"/>
      <c r="BI1701" s="287"/>
      <c r="BJ1701" s="287"/>
      <c r="BK1701" s="287"/>
      <c r="BL1701" s="287"/>
      <c r="BM1701" s="287"/>
      <c r="BN1701" s="287"/>
      <c r="BO1701" s="287"/>
      <c r="BP1701" s="287"/>
      <c r="BQ1701" s="287"/>
      <c r="BR1701" s="287"/>
      <c r="BS1701" s="287"/>
      <c r="BT1701" s="287"/>
      <c r="BU1701" s="287"/>
      <c r="BV1701" s="287"/>
      <c r="BW1701" s="287"/>
      <c r="BX1701" s="287"/>
      <c r="BY1701" s="287"/>
      <c r="BZ1701" s="287"/>
      <c r="CA1701" s="287"/>
      <c r="CB1701" s="287"/>
      <c r="CC1701" s="287"/>
      <c r="CD1701" s="287"/>
      <c r="CE1701" s="287"/>
      <c r="CF1701" s="287"/>
      <c r="CG1701" s="287"/>
      <c r="CH1701" s="287"/>
      <c r="CI1701" s="287"/>
      <c r="CJ1701" s="287"/>
      <c r="CK1701" s="287"/>
      <c r="CL1701" s="287"/>
      <c r="CM1701" s="287"/>
      <c r="CN1701" s="287"/>
      <c r="CO1701" s="287"/>
      <c r="CP1701" s="287"/>
      <c r="CQ1701" s="287"/>
      <c r="CR1701" s="287"/>
      <c r="CS1701" s="287"/>
      <c r="CT1701" s="287"/>
      <c r="CU1701" s="287"/>
      <c r="CV1701" s="287"/>
      <c r="CW1701" s="287"/>
      <c r="CX1701" s="287"/>
      <c r="CY1701" s="287"/>
      <c r="CZ1701" s="287"/>
      <c r="DA1701" s="287"/>
      <c r="DB1701" s="287"/>
      <c r="DC1701" s="287"/>
      <c r="DD1701" s="287"/>
      <c r="DE1701" s="287"/>
      <c r="DF1701" s="287"/>
      <c r="DG1701" s="287"/>
      <c r="DH1701" s="287"/>
      <c r="DI1701" s="287"/>
      <c r="DJ1701" s="287"/>
      <c r="DK1701" s="287"/>
      <c r="DL1701" s="287"/>
      <c r="DM1701" s="287"/>
      <c r="DN1701" s="287"/>
      <c r="DO1701" s="287"/>
      <c r="DP1701" s="287"/>
      <c r="DQ1701" s="287"/>
      <c r="DR1701" s="287"/>
      <c r="DS1701" s="287"/>
      <c r="DT1701" s="287"/>
      <c r="DU1701" s="287"/>
      <c r="DV1701" s="287"/>
      <c r="DW1701" s="287"/>
      <c r="DX1701" s="287"/>
      <c r="DY1701" s="287"/>
      <c r="DZ1701" s="287"/>
      <c r="EA1701" s="287"/>
      <c r="EB1701" s="287"/>
      <c r="EC1701" s="287"/>
      <c r="ED1701" s="287"/>
      <c r="EE1701" s="287"/>
      <c r="EF1701" s="287"/>
      <c r="EG1701" s="287"/>
      <c r="EH1701" s="287"/>
      <c r="EI1701" s="287"/>
      <c r="EJ1701" s="287"/>
      <c r="EK1701" s="287"/>
      <c r="EL1701" s="287"/>
      <c r="EM1701" s="287"/>
      <c r="EN1701" s="287"/>
      <c r="EO1701" s="287"/>
      <c r="EP1701" s="287"/>
      <c r="EQ1701" s="287"/>
      <c r="ER1701" s="287"/>
      <c r="ES1701" s="287"/>
      <c r="ET1701" s="287"/>
      <c r="EU1701" s="287"/>
      <c r="EV1701" s="287"/>
      <c r="EW1701" s="287"/>
      <c r="EX1701" s="287"/>
      <c r="EY1701" s="287"/>
      <c r="EZ1701" s="287"/>
      <c r="FA1701" s="287"/>
      <c r="FB1701" s="287"/>
      <c r="FC1701" s="287"/>
      <c r="FD1701" s="287"/>
      <c r="FE1701" s="287"/>
      <c r="FF1701" s="287"/>
      <c r="FG1701" s="287"/>
      <c r="FH1701" s="287"/>
      <c r="FI1701" s="287"/>
    </row>
    <row r="1702" spans="1:165" s="265" customFormat="1" x14ac:dyDescent="0.2">
      <c r="A1702" s="236"/>
      <c r="B1702" s="239"/>
      <c r="C1702" s="239"/>
      <c r="AK1702" s="287"/>
      <c r="AL1702" s="287"/>
      <c r="AM1702" s="287"/>
      <c r="AN1702" s="287"/>
      <c r="AO1702" s="287"/>
      <c r="AP1702" s="287"/>
      <c r="AQ1702" s="287"/>
      <c r="AR1702" s="287"/>
      <c r="AS1702" s="287"/>
      <c r="AT1702" s="287"/>
      <c r="AU1702" s="287"/>
      <c r="AV1702" s="287"/>
      <c r="AW1702" s="287"/>
      <c r="AX1702" s="287"/>
      <c r="AY1702" s="287"/>
      <c r="AZ1702" s="287"/>
      <c r="BA1702" s="287"/>
      <c r="BB1702" s="287"/>
      <c r="BC1702" s="287"/>
      <c r="BD1702" s="287"/>
      <c r="BE1702" s="287"/>
      <c r="BF1702" s="287"/>
      <c r="BG1702" s="287"/>
      <c r="BH1702" s="287"/>
      <c r="BI1702" s="287"/>
      <c r="BJ1702" s="287"/>
      <c r="BK1702" s="287"/>
      <c r="BL1702" s="287"/>
      <c r="BM1702" s="287"/>
      <c r="BN1702" s="287"/>
      <c r="BO1702" s="287"/>
      <c r="BP1702" s="287"/>
      <c r="BQ1702" s="287"/>
      <c r="BR1702" s="287"/>
      <c r="BS1702" s="287"/>
      <c r="BT1702" s="287"/>
      <c r="BU1702" s="287"/>
      <c r="BV1702" s="287"/>
      <c r="BW1702" s="287"/>
      <c r="BX1702" s="287"/>
      <c r="BY1702" s="287"/>
      <c r="BZ1702" s="287"/>
      <c r="CA1702" s="287"/>
      <c r="CB1702" s="287"/>
      <c r="CC1702" s="287"/>
      <c r="CD1702" s="287"/>
      <c r="CE1702" s="287"/>
      <c r="CF1702" s="287"/>
      <c r="CG1702" s="287"/>
      <c r="CH1702" s="287"/>
      <c r="CI1702" s="287"/>
      <c r="CJ1702" s="287"/>
      <c r="CK1702" s="287"/>
      <c r="CL1702" s="287"/>
      <c r="CM1702" s="287"/>
      <c r="CN1702" s="287"/>
      <c r="CO1702" s="287"/>
      <c r="CP1702" s="287"/>
      <c r="CQ1702" s="287"/>
      <c r="CR1702" s="287"/>
      <c r="CS1702" s="287"/>
      <c r="CT1702" s="287"/>
      <c r="CU1702" s="287"/>
      <c r="CV1702" s="287"/>
      <c r="CW1702" s="287"/>
      <c r="CX1702" s="287"/>
      <c r="CY1702" s="287"/>
      <c r="CZ1702" s="287"/>
      <c r="DA1702" s="287"/>
      <c r="DB1702" s="287"/>
      <c r="DC1702" s="287"/>
      <c r="DD1702" s="287"/>
      <c r="DE1702" s="287"/>
      <c r="DF1702" s="287"/>
      <c r="DG1702" s="287"/>
      <c r="DH1702" s="287"/>
      <c r="DI1702" s="287"/>
      <c r="DJ1702" s="287"/>
      <c r="DK1702" s="287"/>
      <c r="DL1702" s="287"/>
      <c r="DM1702" s="287"/>
      <c r="DN1702" s="287"/>
      <c r="DO1702" s="287"/>
      <c r="DP1702" s="287"/>
      <c r="DQ1702" s="287"/>
      <c r="DR1702" s="287"/>
      <c r="DS1702" s="287"/>
      <c r="DT1702" s="287"/>
      <c r="DU1702" s="287"/>
      <c r="DV1702" s="287"/>
      <c r="DW1702" s="287"/>
      <c r="DX1702" s="287"/>
      <c r="DY1702" s="287"/>
      <c r="DZ1702" s="287"/>
      <c r="EA1702" s="287"/>
      <c r="EB1702" s="287"/>
      <c r="EC1702" s="287"/>
      <c r="ED1702" s="287"/>
      <c r="EE1702" s="287"/>
      <c r="EF1702" s="287"/>
      <c r="EG1702" s="287"/>
      <c r="EH1702" s="287"/>
      <c r="EI1702" s="287"/>
      <c r="EJ1702" s="287"/>
      <c r="EK1702" s="287"/>
      <c r="EL1702" s="287"/>
      <c r="EM1702" s="287"/>
      <c r="EN1702" s="287"/>
      <c r="EO1702" s="287"/>
      <c r="EP1702" s="287"/>
      <c r="EQ1702" s="287"/>
      <c r="ER1702" s="287"/>
      <c r="ES1702" s="287"/>
      <c r="ET1702" s="287"/>
      <c r="EU1702" s="287"/>
      <c r="EV1702" s="287"/>
      <c r="EW1702" s="287"/>
      <c r="EX1702" s="287"/>
      <c r="EY1702" s="287"/>
      <c r="EZ1702" s="287"/>
      <c r="FA1702" s="287"/>
      <c r="FB1702" s="287"/>
      <c r="FC1702" s="287"/>
      <c r="FD1702" s="287"/>
      <c r="FE1702" s="287"/>
      <c r="FF1702" s="287"/>
      <c r="FG1702" s="287"/>
      <c r="FH1702" s="287"/>
      <c r="FI1702" s="287"/>
    </row>
    <row r="1703" spans="1:165" s="265" customFormat="1" x14ac:dyDescent="0.2">
      <c r="A1703" s="236"/>
      <c r="B1703" s="239"/>
      <c r="C1703" s="239"/>
      <c r="AK1703" s="287"/>
      <c r="AL1703" s="287"/>
      <c r="AM1703" s="287"/>
      <c r="AN1703" s="287"/>
      <c r="AO1703" s="287"/>
      <c r="AP1703" s="287"/>
      <c r="AQ1703" s="287"/>
      <c r="AR1703" s="287"/>
      <c r="AS1703" s="287"/>
      <c r="AT1703" s="287"/>
      <c r="AU1703" s="287"/>
      <c r="AV1703" s="287"/>
      <c r="AW1703" s="287"/>
      <c r="AX1703" s="287"/>
      <c r="AY1703" s="287"/>
      <c r="AZ1703" s="287"/>
      <c r="BA1703" s="287"/>
      <c r="BB1703" s="287"/>
      <c r="BC1703" s="287"/>
      <c r="BD1703" s="287"/>
      <c r="BE1703" s="287"/>
      <c r="BF1703" s="287"/>
      <c r="BG1703" s="287"/>
      <c r="BH1703" s="287"/>
      <c r="BI1703" s="287"/>
      <c r="BJ1703" s="287"/>
      <c r="BK1703" s="287"/>
      <c r="BL1703" s="287"/>
      <c r="BM1703" s="287"/>
      <c r="BN1703" s="287"/>
      <c r="BO1703" s="287"/>
      <c r="BP1703" s="287"/>
      <c r="BQ1703" s="287"/>
      <c r="BR1703" s="287"/>
      <c r="BS1703" s="287"/>
      <c r="BT1703" s="287"/>
      <c r="BU1703" s="287"/>
      <c r="BV1703" s="287"/>
      <c r="BW1703" s="287"/>
      <c r="BX1703" s="287"/>
      <c r="BY1703" s="287"/>
      <c r="BZ1703" s="287"/>
      <c r="CA1703" s="287"/>
      <c r="CB1703" s="287"/>
      <c r="CC1703" s="287"/>
      <c r="CD1703" s="287"/>
      <c r="CE1703" s="287"/>
      <c r="CF1703" s="287"/>
      <c r="CG1703" s="287"/>
      <c r="CH1703" s="287"/>
      <c r="CI1703" s="287"/>
      <c r="CJ1703" s="287"/>
      <c r="CK1703" s="287"/>
      <c r="CL1703" s="287"/>
      <c r="CM1703" s="287"/>
      <c r="CN1703" s="287"/>
      <c r="CO1703" s="287"/>
      <c r="CP1703" s="287"/>
      <c r="CQ1703" s="287"/>
      <c r="CR1703" s="287"/>
      <c r="CS1703" s="287"/>
      <c r="CT1703" s="287"/>
      <c r="CU1703" s="287"/>
      <c r="CV1703" s="287"/>
      <c r="CW1703" s="287"/>
      <c r="CX1703" s="287"/>
      <c r="CY1703" s="287"/>
      <c r="CZ1703" s="287"/>
      <c r="DA1703" s="287"/>
      <c r="DB1703" s="287"/>
      <c r="DC1703" s="287"/>
      <c r="DD1703" s="287"/>
      <c r="DE1703" s="287"/>
      <c r="DF1703" s="287"/>
      <c r="DG1703" s="287"/>
      <c r="DH1703" s="287"/>
      <c r="DI1703" s="287"/>
      <c r="DJ1703" s="287"/>
      <c r="DK1703" s="287"/>
      <c r="DL1703" s="287"/>
      <c r="DM1703" s="287"/>
      <c r="DN1703" s="287"/>
      <c r="DO1703" s="287"/>
      <c r="DP1703" s="287"/>
      <c r="DQ1703" s="287"/>
      <c r="DR1703" s="287"/>
      <c r="DS1703" s="287"/>
      <c r="DT1703" s="287"/>
      <c r="DU1703" s="287"/>
      <c r="DV1703" s="287"/>
      <c r="DW1703" s="287"/>
      <c r="DX1703" s="287"/>
      <c r="DY1703" s="287"/>
      <c r="DZ1703" s="287"/>
      <c r="EA1703" s="287"/>
      <c r="EB1703" s="287"/>
      <c r="EC1703" s="287"/>
      <c r="ED1703" s="287"/>
      <c r="EE1703" s="287"/>
      <c r="EF1703" s="287"/>
      <c r="EG1703" s="287"/>
      <c r="EH1703" s="287"/>
      <c r="EI1703" s="287"/>
      <c r="EJ1703" s="287"/>
      <c r="EK1703" s="287"/>
      <c r="EL1703" s="287"/>
      <c r="EM1703" s="287"/>
      <c r="EN1703" s="287"/>
      <c r="EO1703" s="287"/>
      <c r="EP1703" s="287"/>
      <c r="EQ1703" s="287"/>
      <c r="ER1703" s="287"/>
      <c r="ES1703" s="287"/>
      <c r="ET1703" s="287"/>
      <c r="EU1703" s="287"/>
      <c r="EV1703" s="287"/>
      <c r="EW1703" s="287"/>
      <c r="EX1703" s="287"/>
      <c r="EY1703" s="287"/>
      <c r="EZ1703" s="287"/>
      <c r="FA1703" s="287"/>
      <c r="FB1703" s="287"/>
      <c r="FC1703" s="287"/>
      <c r="FD1703" s="287"/>
      <c r="FE1703" s="287"/>
      <c r="FF1703" s="287"/>
      <c r="FG1703" s="287"/>
      <c r="FH1703" s="287"/>
      <c r="FI1703" s="287"/>
    </row>
    <row r="1704" spans="1:165" s="265" customFormat="1" x14ac:dyDescent="0.2">
      <c r="A1704" s="236"/>
      <c r="B1704" s="239"/>
      <c r="C1704" s="239"/>
      <c r="AK1704" s="287"/>
      <c r="AL1704" s="287"/>
      <c r="AM1704" s="287"/>
      <c r="AN1704" s="287"/>
      <c r="AO1704" s="287"/>
      <c r="AP1704" s="287"/>
      <c r="AQ1704" s="287"/>
      <c r="AR1704" s="287"/>
      <c r="AS1704" s="287"/>
      <c r="AT1704" s="287"/>
      <c r="AU1704" s="287"/>
      <c r="AV1704" s="287"/>
      <c r="AW1704" s="287"/>
      <c r="AX1704" s="287"/>
      <c r="AY1704" s="287"/>
      <c r="AZ1704" s="287"/>
      <c r="BA1704" s="287"/>
      <c r="BB1704" s="287"/>
      <c r="BC1704" s="287"/>
      <c r="BD1704" s="287"/>
      <c r="BE1704" s="287"/>
      <c r="BF1704" s="287"/>
      <c r="BG1704" s="287"/>
      <c r="BH1704" s="287"/>
      <c r="BI1704" s="287"/>
      <c r="BJ1704" s="287"/>
      <c r="BK1704" s="287"/>
      <c r="BL1704" s="287"/>
      <c r="BM1704" s="287"/>
      <c r="BN1704" s="287"/>
      <c r="BO1704" s="287"/>
      <c r="BP1704" s="287"/>
      <c r="BQ1704" s="287"/>
      <c r="BR1704" s="287"/>
      <c r="BS1704" s="287"/>
      <c r="BT1704" s="287"/>
      <c r="BU1704" s="287"/>
      <c r="BV1704" s="287"/>
      <c r="BW1704" s="287"/>
      <c r="BX1704" s="287"/>
      <c r="BY1704" s="287"/>
      <c r="BZ1704" s="287"/>
      <c r="CA1704" s="287"/>
      <c r="CB1704" s="287"/>
      <c r="CC1704" s="287"/>
      <c r="CD1704" s="287"/>
      <c r="CE1704" s="287"/>
      <c r="CF1704" s="287"/>
      <c r="CG1704" s="287"/>
      <c r="CH1704" s="287"/>
      <c r="CI1704" s="287"/>
      <c r="CJ1704" s="287"/>
      <c r="CK1704" s="287"/>
      <c r="CL1704" s="287"/>
      <c r="CM1704" s="287"/>
      <c r="CN1704" s="287"/>
      <c r="CO1704" s="287"/>
      <c r="CP1704" s="287"/>
      <c r="CQ1704" s="287"/>
      <c r="CR1704" s="287"/>
      <c r="CS1704" s="287"/>
      <c r="CT1704" s="287"/>
      <c r="CU1704" s="287"/>
      <c r="CV1704" s="287"/>
      <c r="CW1704" s="287"/>
      <c r="CX1704" s="287"/>
      <c r="CY1704" s="287"/>
      <c r="CZ1704" s="287"/>
      <c r="DA1704" s="287"/>
      <c r="DB1704" s="287"/>
      <c r="DC1704" s="287"/>
      <c r="DD1704" s="287"/>
      <c r="DE1704" s="287"/>
      <c r="DF1704" s="287"/>
      <c r="DG1704" s="287"/>
      <c r="DH1704" s="287"/>
      <c r="DI1704" s="287"/>
      <c r="DJ1704" s="287"/>
      <c r="DK1704" s="287"/>
      <c r="DL1704" s="287"/>
      <c r="DM1704" s="287"/>
      <c r="DN1704" s="287"/>
      <c r="DO1704" s="287"/>
      <c r="DP1704" s="287"/>
      <c r="DQ1704" s="287"/>
      <c r="DR1704" s="287"/>
      <c r="DS1704" s="287"/>
      <c r="DT1704" s="287"/>
      <c r="DU1704" s="287"/>
      <c r="DV1704" s="287"/>
      <c r="DW1704" s="287"/>
      <c r="DX1704" s="287"/>
      <c r="DY1704" s="287"/>
      <c r="DZ1704" s="287"/>
      <c r="EA1704" s="287"/>
      <c r="EB1704" s="287"/>
      <c r="EC1704" s="287"/>
      <c r="ED1704" s="287"/>
      <c r="EE1704" s="287"/>
      <c r="EF1704" s="287"/>
      <c r="EG1704" s="287"/>
      <c r="EH1704" s="287"/>
      <c r="EI1704" s="287"/>
      <c r="EJ1704" s="287"/>
      <c r="EK1704" s="287"/>
      <c r="EL1704" s="287"/>
      <c r="EM1704" s="287"/>
      <c r="EN1704" s="287"/>
      <c r="EO1704" s="287"/>
      <c r="EP1704" s="287"/>
      <c r="EQ1704" s="287"/>
      <c r="ER1704" s="287"/>
      <c r="ES1704" s="287"/>
      <c r="ET1704" s="287"/>
      <c r="EU1704" s="287"/>
      <c r="EV1704" s="287"/>
      <c r="EW1704" s="287"/>
      <c r="EX1704" s="287"/>
      <c r="EY1704" s="287"/>
      <c r="EZ1704" s="287"/>
      <c r="FA1704" s="287"/>
      <c r="FB1704" s="287"/>
      <c r="FC1704" s="287"/>
      <c r="FD1704" s="287"/>
      <c r="FE1704" s="287"/>
      <c r="FF1704" s="287"/>
      <c r="FG1704" s="287"/>
      <c r="FH1704" s="287"/>
      <c r="FI1704" s="287"/>
    </row>
    <row r="1705" spans="1:165" s="265" customFormat="1" x14ac:dyDescent="0.2">
      <c r="A1705" s="236"/>
      <c r="B1705" s="239"/>
      <c r="C1705" s="239"/>
      <c r="AK1705" s="287"/>
      <c r="AL1705" s="287"/>
      <c r="AM1705" s="287"/>
      <c r="AN1705" s="287"/>
      <c r="AO1705" s="287"/>
      <c r="AP1705" s="287"/>
      <c r="AQ1705" s="287"/>
      <c r="AR1705" s="287"/>
      <c r="AS1705" s="287"/>
      <c r="AT1705" s="287"/>
      <c r="AU1705" s="287"/>
      <c r="AV1705" s="287"/>
      <c r="AW1705" s="287"/>
      <c r="AX1705" s="287"/>
      <c r="AY1705" s="287"/>
      <c r="AZ1705" s="287"/>
      <c r="BA1705" s="287"/>
      <c r="BB1705" s="287"/>
      <c r="BC1705" s="287"/>
      <c r="BD1705" s="287"/>
      <c r="BE1705" s="287"/>
      <c r="BF1705" s="287"/>
      <c r="BG1705" s="287"/>
      <c r="BH1705" s="287"/>
      <c r="BI1705" s="287"/>
      <c r="BJ1705" s="287"/>
      <c r="BK1705" s="287"/>
      <c r="BL1705" s="287"/>
      <c r="BM1705" s="287"/>
      <c r="BN1705" s="287"/>
      <c r="BO1705" s="287"/>
      <c r="BP1705" s="287"/>
      <c r="BQ1705" s="287"/>
      <c r="BR1705" s="287"/>
      <c r="BS1705" s="287"/>
      <c r="BT1705" s="287"/>
      <c r="BU1705" s="287"/>
      <c r="BV1705" s="287"/>
      <c r="BW1705" s="287"/>
      <c r="BX1705" s="287"/>
      <c r="BY1705" s="287"/>
      <c r="BZ1705" s="287"/>
      <c r="CA1705" s="287"/>
      <c r="CB1705" s="287"/>
      <c r="CC1705" s="287"/>
      <c r="CD1705" s="287"/>
      <c r="CE1705" s="287"/>
      <c r="CF1705" s="287"/>
      <c r="CG1705" s="287"/>
      <c r="CH1705" s="287"/>
      <c r="CI1705" s="287"/>
      <c r="CJ1705" s="287"/>
      <c r="CK1705" s="287"/>
      <c r="CL1705" s="287"/>
      <c r="CM1705" s="287"/>
      <c r="CN1705" s="287"/>
      <c r="CO1705" s="287"/>
      <c r="CP1705" s="287"/>
      <c r="CQ1705" s="287"/>
      <c r="CR1705" s="287"/>
      <c r="CS1705" s="287"/>
      <c r="CT1705" s="287"/>
      <c r="CU1705" s="287"/>
      <c r="CV1705" s="287"/>
      <c r="CW1705" s="287"/>
      <c r="CX1705" s="287"/>
      <c r="CY1705" s="287"/>
      <c r="CZ1705" s="287"/>
      <c r="DA1705" s="287"/>
      <c r="DB1705" s="287"/>
      <c r="DC1705" s="287"/>
      <c r="DD1705" s="287"/>
      <c r="DE1705" s="287"/>
      <c r="DF1705" s="287"/>
      <c r="DG1705" s="287"/>
      <c r="DH1705" s="287"/>
      <c r="DI1705" s="287"/>
      <c r="DJ1705" s="287"/>
      <c r="DK1705" s="287"/>
      <c r="DL1705" s="287"/>
      <c r="DM1705" s="287"/>
      <c r="DN1705" s="287"/>
      <c r="DO1705" s="287"/>
      <c r="DP1705" s="287"/>
      <c r="DQ1705" s="287"/>
      <c r="DR1705" s="287"/>
      <c r="DS1705" s="287"/>
      <c r="DT1705" s="287"/>
      <c r="DU1705" s="287"/>
      <c r="DV1705" s="287"/>
      <c r="DW1705" s="287"/>
      <c r="DX1705" s="287"/>
      <c r="DY1705" s="287"/>
      <c r="DZ1705" s="287"/>
      <c r="EA1705" s="287"/>
      <c r="EB1705" s="287"/>
      <c r="EC1705" s="287"/>
      <c r="ED1705" s="287"/>
      <c r="EE1705" s="287"/>
      <c r="EF1705" s="287"/>
      <c r="EG1705" s="287"/>
      <c r="EH1705" s="287"/>
      <c r="EI1705" s="287"/>
      <c r="EJ1705" s="287"/>
      <c r="EK1705" s="287"/>
      <c r="EL1705" s="287"/>
      <c r="EM1705" s="287"/>
      <c r="EN1705" s="287"/>
      <c r="EO1705" s="287"/>
      <c r="EP1705" s="287"/>
      <c r="EQ1705" s="287"/>
      <c r="ER1705" s="287"/>
      <c r="ES1705" s="287"/>
      <c r="ET1705" s="287"/>
      <c r="EU1705" s="287"/>
      <c r="EV1705" s="287"/>
      <c r="EW1705" s="287"/>
      <c r="EX1705" s="287"/>
      <c r="EY1705" s="287"/>
      <c r="EZ1705" s="287"/>
      <c r="FA1705" s="287"/>
      <c r="FB1705" s="287"/>
      <c r="FC1705" s="287"/>
      <c r="FD1705" s="287"/>
      <c r="FE1705" s="287"/>
      <c r="FF1705" s="287"/>
      <c r="FG1705" s="287"/>
      <c r="FH1705" s="287"/>
      <c r="FI1705" s="287"/>
    </row>
    <row r="1706" spans="1:165" s="265" customFormat="1" x14ac:dyDescent="0.2">
      <c r="A1706" s="236"/>
      <c r="B1706" s="239"/>
      <c r="C1706" s="239"/>
      <c r="AK1706" s="287"/>
      <c r="AL1706" s="287"/>
      <c r="AM1706" s="287"/>
      <c r="AN1706" s="287"/>
      <c r="AO1706" s="287"/>
      <c r="AP1706" s="287"/>
      <c r="AQ1706" s="287"/>
      <c r="AR1706" s="287"/>
      <c r="AS1706" s="287"/>
      <c r="AT1706" s="287"/>
      <c r="AU1706" s="287"/>
      <c r="AV1706" s="287"/>
      <c r="AW1706" s="287"/>
      <c r="AX1706" s="287"/>
      <c r="AY1706" s="287"/>
      <c r="AZ1706" s="287"/>
      <c r="BA1706" s="287"/>
      <c r="BB1706" s="287"/>
      <c r="BC1706" s="287"/>
      <c r="BD1706" s="287"/>
      <c r="BE1706" s="287"/>
      <c r="BF1706" s="287"/>
      <c r="BG1706" s="287"/>
      <c r="BH1706" s="287"/>
      <c r="BI1706" s="287"/>
      <c r="BJ1706" s="287"/>
      <c r="BK1706" s="287"/>
      <c r="BL1706" s="287"/>
      <c r="BM1706" s="287"/>
      <c r="BN1706" s="287"/>
      <c r="BO1706" s="287"/>
      <c r="BP1706" s="287"/>
      <c r="BQ1706" s="287"/>
      <c r="BR1706" s="287"/>
      <c r="BS1706" s="287"/>
      <c r="BT1706" s="287"/>
      <c r="BU1706" s="287"/>
      <c r="BV1706" s="287"/>
      <c r="BW1706" s="287"/>
      <c r="BX1706" s="287"/>
      <c r="BY1706" s="287"/>
      <c r="BZ1706" s="287"/>
      <c r="CA1706" s="287"/>
      <c r="CB1706" s="287"/>
      <c r="CC1706" s="287"/>
      <c r="CD1706" s="287"/>
      <c r="CE1706" s="287"/>
      <c r="CF1706" s="287"/>
      <c r="CG1706" s="287"/>
      <c r="CH1706" s="287"/>
      <c r="CI1706" s="287"/>
      <c r="CJ1706" s="287"/>
      <c r="CK1706" s="287"/>
      <c r="CL1706" s="287"/>
      <c r="CM1706" s="287"/>
      <c r="CN1706" s="287"/>
      <c r="CO1706" s="287"/>
      <c r="CP1706" s="287"/>
      <c r="CQ1706" s="287"/>
      <c r="CR1706" s="287"/>
      <c r="CS1706" s="287"/>
      <c r="CT1706" s="287"/>
      <c r="CU1706" s="287"/>
      <c r="CV1706" s="287"/>
      <c r="CW1706" s="287"/>
      <c r="CX1706" s="287"/>
      <c r="CY1706" s="287"/>
      <c r="CZ1706" s="287"/>
      <c r="DA1706" s="287"/>
      <c r="DB1706" s="287"/>
      <c r="DC1706" s="287"/>
      <c r="DD1706" s="287"/>
      <c r="DE1706" s="287"/>
      <c r="DF1706" s="287"/>
      <c r="DG1706" s="287"/>
      <c r="DH1706" s="287"/>
      <c r="DI1706" s="287"/>
      <c r="DJ1706" s="287"/>
      <c r="DK1706" s="287"/>
      <c r="DL1706" s="287"/>
      <c r="DM1706" s="287"/>
      <c r="DN1706" s="287"/>
      <c r="DO1706" s="287"/>
      <c r="DP1706" s="287"/>
      <c r="DQ1706" s="287"/>
      <c r="DR1706" s="287"/>
      <c r="DS1706" s="287"/>
      <c r="DT1706" s="287"/>
      <c r="DU1706" s="287"/>
      <c r="DV1706" s="287"/>
      <c r="DW1706" s="287"/>
      <c r="DX1706" s="287"/>
      <c r="DY1706" s="287"/>
      <c r="DZ1706" s="287"/>
      <c r="EA1706" s="287"/>
      <c r="EB1706" s="287"/>
      <c r="EC1706" s="287"/>
      <c r="ED1706" s="287"/>
      <c r="EE1706" s="287"/>
      <c r="EF1706" s="287"/>
      <c r="EG1706" s="287"/>
      <c r="EH1706" s="287"/>
      <c r="EI1706" s="287"/>
      <c r="EJ1706" s="287"/>
      <c r="EK1706" s="287"/>
      <c r="EL1706" s="287"/>
      <c r="EM1706" s="287"/>
      <c r="EN1706" s="287"/>
      <c r="EO1706" s="287"/>
      <c r="EP1706" s="287"/>
      <c r="EQ1706" s="287"/>
      <c r="ER1706" s="287"/>
      <c r="ES1706" s="287"/>
      <c r="ET1706" s="287"/>
      <c r="EU1706" s="287"/>
      <c r="EV1706" s="287"/>
      <c r="EW1706" s="287"/>
      <c r="EX1706" s="287"/>
      <c r="EY1706" s="287"/>
      <c r="EZ1706" s="287"/>
      <c r="FA1706" s="287"/>
      <c r="FB1706" s="287"/>
      <c r="FC1706" s="287"/>
      <c r="FD1706" s="287"/>
      <c r="FE1706" s="287"/>
      <c r="FF1706" s="287"/>
      <c r="FG1706" s="287"/>
      <c r="FH1706" s="287"/>
      <c r="FI1706" s="287"/>
    </row>
    <row r="1707" spans="1:165" s="265" customFormat="1" x14ac:dyDescent="0.2">
      <c r="A1707" s="236"/>
      <c r="B1707" s="239"/>
      <c r="C1707" s="239"/>
      <c r="AK1707" s="287"/>
      <c r="AL1707" s="287"/>
      <c r="AM1707" s="287"/>
      <c r="AN1707" s="287"/>
      <c r="AO1707" s="287"/>
      <c r="AP1707" s="287"/>
      <c r="AQ1707" s="287"/>
      <c r="AR1707" s="287"/>
      <c r="AS1707" s="287"/>
      <c r="AT1707" s="287"/>
      <c r="AU1707" s="287"/>
      <c r="AV1707" s="287"/>
      <c r="AW1707" s="287"/>
      <c r="AX1707" s="287"/>
      <c r="AY1707" s="287"/>
      <c r="AZ1707" s="287"/>
      <c r="BA1707" s="287"/>
      <c r="BB1707" s="287"/>
      <c r="BC1707" s="287"/>
      <c r="BD1707" s="287"/>
      <c r="BE1707" s="287"/>
      <c r="BF1707" s="287"/>
      <c r="BG1707" s="287"/>
      <c r="BH1707" s="287"/>
      <c r="BI1707" s="287"/>
      <c r="BJ1707" s="287"/>
      <c r="BK1707" s="287"/>
      <c r="BL1707" s="287"/>
      <c r="BM1707" s="287"/>
      <c r="BN1707" s="287"/>
      <c r="BO1707" s="287"/>
      <c r="BP1707" s="287"/>
      <c r="BQ1707" s="287"/>
      <c r="BR1707" s="287"/>
      <c r="BS1707" s="287"/>
      <c r="BT1707" s="287"/>
      <c r="BU1707" s="287"/>
      <c r="BV1707" s="287"/>
      <c r="BW1707" s="287"/>
      <c r="BX1707" s="287"/>
      <c r="BY1707" s="287"/>
      <c r="BZ1707" s="287"/>
      <c r="CA1707" s="287"/>
      <c r="CB1707" s="287"/>
      <c r="CC1707" s="287"/>
      <c r="CD1707" s="287"/>
      <c r="CE1707" s="287"/>
      <c r="CF1707" s="287"/>
      <c r="CG1707" s="287"/>
      <c r="CH1707" s="287"/>
      <c r="CI1707" s="287"/>
      <c r="CJ1707" s="287"/>
      <c r="CK1707" s="287"/>
      <c r="CL1707" s="287"/>
      <c r="CM1707" s="287"/>
      <c r="CN1707" s="287"/>
      <c r="CO1707" s="287"/>
      <c r="CP1707" s="287"/>
      <c r="CQ1707" s="287"/>
      <c r="CR1707" s="287"/>
      <c r="CS1707" s="287"/>
      <c r="CT1707" s="287"/>
      <c r="CU1707" s="287"/>
      <c r="CV1707" s="287"/>
      <c r="CW1707" s="287"/>
      <c r="CX1707" s="287"/>
      <c r="CY1707" s="287"/>
      <c r="CZ1707" s="287"/>
      <c r="DA1707" s="287"/>
      <c r="DB1707" s="287"/>
      <c r="DC1707" s="287"/>
      <c r="DD1707" s="287"/>
      <c r="DE1707" s="287"/>
      <c r="DF1707" s="287"/>
      <c r="DG1707" s="287"/>
      <c r="DH1707" s="287"/>
      <c r="DI1707" s="287"/>
      <c r="DJ1707" s="287"/>
      <c r="DK1707" s="287"/>
      <c r="DL1707" s="287"/>
      <c r="DM1707" s="287"/>
      <c r="DN1707" s="287"/>
      <c r="DO1707" s="287"/>
      <c r="DP1707" s="287"/>
      <c r="DQ1707" s="287"/>
      <c r="DR1707" s="287"/>
      <c r="DS1707" s="287"/>
      <c r="DT1707" s="287"/>
      <c r="DU1707" s="287"/>
      <c r="DV1707" s="287"/>
      <c r="DW1707" s="287"/>
      <c r="DX1707" s="287"/>
      <c r="DY1707" s="287"/>
      <c r="DZ1707" s="287"/>
      <c r="EA1707" s="287"/>
      <c r="EB1707" s="287"/>
      <c r="EC1707" s="287"/>
      <c r="ED1707" s="287"/>
      <c r="EE1707" s="287"/>
      <c r="EF1707" s="287"/>
      <c r="EG1707" s="287"/>
      <c r="EH1707" s="287"/>
      <c r="EI1707" s="287"/>
      <c r="EJ1707" s="287"/>
      <c r="EK1707" s="287"/>
      <c r="EL1707" s="287"/>
      <c r="EM1707" s="287"/>
      <c r="EN1707" s="287"/>
      <c r="EO1707" s="287"/>
      <c r="EP1707" s="287"/>
      <c r="EQ1707" s="287"/>
      <c r="ER1707" s="287"/>
      <c r="ES1707" s="287"/>
      <c r="ET1707" s="287"/>
      <c r="EU1707" s="287"/>
      <c r="EV1707" s="287"/>
      <c r="EW1707" s="287"/>
      <c r="EX1707" s="287"/>
      <c r="EY1707" s="287"/>
      <c r="EZ1707" s="287"/>
      <c r="FA1707" s="287"/>
      <c r="FB1707" s="287"/>
      <c r="FC1707" s="287"/>
      <c r="FD1707" s="287"/>
      <c r="FE1707" s="287"/>
      <c r="FF1707" s="287"/>
      <c r="FG1707" s="287"/>
      <c r="FH1707" s="287"/>
      <c r="FI1707" s="287"/>
    </row>
    <row r="1708" spans="1:165" s="265" customFormat="1" x14ac:dyDescent="0.2">
      <c r="A1708" s="236"/>
      <c r="B1708" s="239"/>
      <c r="C1708" s="239"/>
      <c r="AK1708" s="287"/>
      <c r="AL1708" s="287"/>
      <c r="AM1708" s="287"/>
      <c r="AN1708" s="287"/>
      <c r="AO1708" s="287"/>
      <c r="AP1708" s="287"/>
      <c r="AQ1708" s="287"/>
      <c r="AR1708" s="287"/>
      <c r="AS1708" s="287"/>
      <c r="AT1708" s="287"/>
      <c r="AU1708" s="287"/>
      <c r="AV1708" s="287"/>
      <c r="AW1708" s="287"/>
      <c r="AX1708" s="287"/>
      <c r="AY1708" s="287"/>
      <c r="AZ1708" s="287"/>
      <c r="BA1708" s="287"/>
      <c r="BB1708" s="287"/>
      <c r="BC1708" s="287"/>
      <c r="BD1708" s="287"/>
      <c r="BE1708" s="287"/>
      <c r="BF1708" s="287"/>
      <c r="BG1708" s="287"/>
      <c r="BH1708" s="287"/>
      <c r="BI1708" s="287"/>
      <c r="BJ1708" s="287"/>
      <c r="BK1708" s="287"/>
      <c r="BL1708" s="287"/>
      <c r="BM1708" s="287"/>
      <c r="BN1708" s="287"/>
      <c r="BO1708" s="287"/>
      <c r="BP1708" s="287"/>
      <c r="BQ1708" s="287"/>
      <c r="BR1708" s="287"/>
      <c r="BS1708" s="287"/>
      <c r="BT1708" s="287"/>
      <c r="BU1708" s="287"/>
      <c r="BV1708" s="287"/>
      <c r="BW1708" s="287"/>
      <c r="BX1708" s="287"/>
      <c r="BY1708" s="287"/>
      <c r="BZ1708" s="287"/>
      <c r="CA1708" s="287"/>
      <c r="CB1708" s="287"/>
      <c r="CC1708" s="287"/>
      <c r="CD1708" s="287"/>
      <c r="CE1708" s="287"/>
      <c r="CF1708" s="287"/>
      <c r="CG1708" s="287"/>
      <c r="CH1708" s="287"/>
      <c r="CI1708" s="287"/>
      <c r="CJ1708" s="287"/>
      <c r="CK1708" s="287"/>
      <c r="CL1708" s="287"/>
      <c r="CM1708" s="287"/>
      <c r="CN1708" s="287"/>
      <c r="CO1708" s="287"/>
      <c r="CP1708" s="287"/>
      <c r="CQ1708" s="287"/>
      <c r="CR1708" s="287"/>
      <c r="CS1708" s="287"/>
      <c r="CT1708" s="287"/>
      <c r="CU1708" s="287"/>
      <c r="CV1708" s="287"/>
      <c r="CW1708" s="287"/>
      <c r="CX1708" s="287"/>
      <c r="CY1708" s="287"/>
      <c r="CZ1708" s="287"/>
      <c r="DA1708" s="287"/>
      <c r="DB1708" s="287"/>
      <c r="DC1708" s="287"/>
      <c r="DD1708" s="287"/>
      <c r="DE1708" s="287"/>
      <c r="DF1708" s="287"/>
      <c r="DG1708" s="287"/>
      <c r="DH1708" s="287"/>
      <c r="DI1708" s="287"/>
      <c r="DJ1708" s="287"/>
      <c r="DK1708" s="287"/>
      <c r="DL1708" s="287"/>
      <c r="DM1708" s="287"/>
      <c r="DN1708" s="287"/>
      <c r="DO1708" s="287"/>
      <c r="DP1708" s="287"/>
      <c r="DQ1708" s="287"/>
      <c r="DR1708" s="287"/>
      <c r="DS1708" s="287"/>
      <c r="DT1708" s="287"/>
      <c r="DU1708" s="287"/>
      <c r="DV1708" s="287"/>
      <c r="DW1708" s="287"/>
      <c r="DX1708" s="287"/>
      <c r="DY1708" s="287"/>
      <c r="DZ1708" s="287"/>
      <c r="EA1708" s="287"/>
      <c r="EB1708" s="287"/>
      <c r="EC1708" s="287"/>
      <c r="ED1708" s="287"/>
      <c r="EE1708" s="287"/>
      <c r="EF1708" s="287"/>
      <c r="EG1708" s="287"/>
      <c r="EH1708" s="287"/>
      <c r="EI1708" s="287"/>
      <c r="EJ1708" s="287"/>
      <c r="EK1708" s="287"/>
      <c r="EL1708" s="287"/>
      <c r="EM1708" s="287"/>
      <c r="EN1708" s="287"/>
      <c r="EO1708" s="287"/>
      <c r="EP1708" s="287"/>
      <c r="EQ1708" s="287"/>
      <c r="ER1708" s="287"/>
      <c r="ES1708" s="287"/>
      <c r="ET1708" s="287"/>
      <c r="EU1708" s="287"/>
      <c r="EV1708" s="287"/>
      <c r="EW1708" s="287"/>
      <c r="EX1708" s="287"/>
      <c r="EY1708" s="287"/>
      <c r="EZ1708" s="287"/>
      <c r="FA1708" s="287"/>
      <c r="FB1708" s="287"/>
      <c r="FC1708" s="287"/>
      <c r="FD1708" s="287"/>
      <c r="FE1708" s="287"/>
      <c r="FF1708" s="287"/>
      <c r="FG1708" s="287"/>
      <c r="FH1708" s="287"/>
      <c r="FI1708" s="287"/>
    </row>
    <row r="1709" spans="1:165" s="265" customFormat="1" x14ac:dyDescent="0.2">
      <c r="A1709" s="236"/>
      <c r="B1709" s="239"/>
      <c r="C1709" s="239"/>
      <c r="AK1709" s="287"/>
      <c r="AL1709" s="287"/>
      <c r="AM1709" s="287"/>
      <c r="AN1709" s="287"/>
      <c r="AO1709" s="287"/>
      <c r="AP1709" s="287"/>
      <c r="AQ1709" s="287"/>
      <c r="AR1709" s="287"/>
      <c r="AS1709" s="287"/>
      <c r="AT1709" s="287"/>
      <c r="AU1709" s="287"/>
      <c r="AV1709" s="287"/>
      <c r="AW1709" s="287"/>
      <c r="AX1709" s="287"/>
      <c r="AY1709" s="287"/>
      <c r="AZ1709" s="287"/>
      <c r="BA1709" s="287"/>
      <c r="BB1709" s="287"/>
      <c r="BC1709" s="287"/>
      <c r="BD1709" s="287"/>
      <c r="BE1709" s="287"/>
      <c r="BF1709" s="287"/>
      <c r="BG1709" s="287"/>
      <c r="BH1709" s="287"/>
      <c r="BI1709" s="287"/>
      <c r="BJ1709" s="287"/>
      <c r="BK1709" s="287"/>
      <c r="BL1709" s="287"/>
      <c r="BM1709" s="287"/>
      <c r="BN1709" s="287"/>
      <c r="BO1709" s="287"/>
      <c r="BP1709" s="287"/>
      <c r="BQ1709" s="287"/>
      <c r="BR1709" s="287"/>
      <c r="BS1709" s="287"/>
      <c r="BT1709" s="287"/>
      <c r="BU1709" s="287"/>
      <c r="BV1709" s="287"/>
      <c r="BW1709" s="287"/>
      <c r="BX1709" s="287"/>
      <c r="BY1709" s="287"/>
      <c r="BZ1709" s="287"/>
      <c r="CA1709" s="287"/>
      <c r="CB1709" s="287"/>
      <c r="CC1709" s="287"/>
      <c r="CD1709" s="287"/>
      <c r="CE1709" s="287"/>
      <c r="CF1709" s="287"/>
      <c r="CG1709" s="287"/>
      <c r="CH1709" s="287"/>
      <c r="CI1709" s="287"/>
      <c r="CJ1709" s="287"/>
      <c r="CK1709" s="287"/>
      <c r="CL1709" s="287"/>
      <c r="CM1709" s="287"/>
      <c r="CN1709" s="287"/>
      <c r="CO1709" s="287"/>
      <c r="CP1709" s="287"/>
      <c r="CQ1709" s="287"/>
      <c r="CR1709" s="287"/>
      <c r="CS1709" s="287"/>
      <c r="CT1709" s="287"/>
      <c r="CU1709" s="287"/>
      <c r="CV1709" s="287"/>
      <c r="CW1709" s="287"/>
      <c r="CX1709" s="287"/>
      <c r="CY1709" s="287"/>
      <c r="CZ1709" s="287"/>
      <c r="DA1709" s="287"/>
      <c r="DB1709" s="287"/>
      <c r="DC1709" s="287"/>
      <c r="DD1709" s="287"/>
      <c r="DE1709" s="287"/>
      <c r="DF1709" s="287"/>
      <c r="DG1709" s="287"/>
      <c r="DH1709" s="287"/>
      <c r="DI1709" s="287"/>
      <c r="DJ1709" s="287"/>
      <c r="DK1709" s="287"/>
      <c r="DL1709" s="287"/>
      <c r="DM1709" s="287"/>
      <c r="DN1709" s="287"/>
      <c r="DO1709" s="287"/>
      <c r="DP1709" s="287"/>
      <c r="DQ1709" s="287"/>
      <c r="DR1709" s="287"/>
      <c r="DS1709" s="287"/>
      <c r="DT1709" s="287"/>
      <c r="DU1709" s="287"/>
      <c r="DV1709" s="287"/>
      <c r="DW1709" s="287"/>
      <c r="DX1709" s="287"/>
      <c r="DY1709" s="287"/>
      <c r="DZ1709" s="287"/>
      <c r="EA1709" s="287"/>
      <c r="EB1709" s="287"/>
      <c r="EC1709" s="287"/>
      <c r="ED1709" s="287"/>
      <c r="EE1709" s="287"/>
      <c r="EF1709" s="287"/>
      <c r="EG1709" s="287"/>
      <c r="EH1709" s="287"/>
      <c r="EI1709" s="287"/>
      <c r="EJ1709" s="287"/>
      <c r="EK1709" s="287"/>
      <c r="EL1709" s="287"/>
      <c r="EM1709" s="287"/>
      <c r="EN1709" s="287"/>
      <c r="EO1709" s="287"/>
      <c r="EP1709" s="287"/>
      <c r="EQ1709" s="287"/>
      <c r="ER1709" s="287"/>
      <c r="ES1709" s="287"/>
      <c r="ET1709" s="287"/>
      <c r="EU1709" s="287"/>
      <c r="EV1709" s="287"/>
      <c r="EW1709" s="287"/>
      <c r="EX1709" s="287"/>
      <c r="EY1709" s="287"/>
      <c r="EZ1709" s="287"/>
      <c r="FA1709" s="287"/>
      <c r="FB1709" s="287"/>
      <c r="FC1709" s="287"/>
      <c r="FD1709" s="287"/>
      <c r="FE1709" s="287"/>
      <c r="FF1709" s="287"/>
      <c r="FG1709" s="287"/>
      <c r="FH1709" s="287"/>
      <c r="FI1709" s="287"/>
    </row>
    <row r="1710" spans="1:165" s="265" customFormat="1" x14ac:dyDescent="0.2">
      <c r="A1710" s="236"/>
      <c r="B1710" s="239"/>
      <c r="C1710" s="239"/>
      <c r="AK1710" s="287"/>
      <c r="AL1710" s="287"/>
      <c r="AM1710" s="287"/>
      <c r="AN1710" s="287"/>
      <c r="AO1710" s="287"/>
      <c r="AP1710" s="287"/>
      <c r="AQ1710" s="287"/>
      <c r="AR1710" s="287"/>
      <c r="AS1710" s="287"/>
      <c r="AT1710" s="287"/>
      <c r="AU1710" s="287"/>
      <c r="AV1710" s="287"/>
      <c r="AW1710" s="287"/>
      <c r="AX1710" s="287"/>
      <c r="AY1710" s="287"/>
      <c r="AZ1710" s="287"/>
      <c r="BA1710" s="287"/>
      <c r="BB1710" s="287"/>
      <c r="BC1710" s="287"/>
      <c r="BD1710" s="287"/>
      <c r="BE1710" s="287"/>
      <c r="BF1710" s="287"/>
      <c r="BG1710" s="287"/>
      <c r="BH1710" s="287"/>
      <c r="BI1710" s="287"/>
      <c r="BJ1710" s="287"/>
      <c r="BK1710" s="287"/>
      <c r="BL1710" s="287"/>
      <c r="BM1710" s="287"/>
      <c r="BN1710" s="287"/>
      <c r="BO1710" s="287"/>
      <c r="BP1710" s="287"/>
      <c r="BQ1710" s="287"/>
      <c r="BR1710" s="287"/>
      <c r="BS1710" s="287"/>
      <c r="BT1710" s="287"/>
      <c r="BU1710" s="287"/>
      <c r="BV1710" s="287"/>
      <c r="BW1710" s="287"/>
      <c r="BX1710" s="287"/>
      <c r="BY1710" s="287"/>
      <c r="BZ1710" s="287"/>
      <c r="CA1710" s="287"/>
      <c r="CB1710" s="287"/>
      <c r="CC1710" s="287"/>
      <c r="CD1710" s="287"/>
      <c r="CE1710" s="287"/>
      <c r="CF1710" s="287"/>
      <c r="CG1710" s="287"/>
      <c r="CH1710" s="287"/>
      <c r="CI1710" s="287"/>
      <c r="CJ1710" s="287"/>
      <c r="CK1710" s="287"/>
      <c r="CL1710" s="287"/>
      <c r="CM1710" s="287"/>
      <c r="CN1710" s="287"/>
      <c r="CO1710" s="287"/>
      <c r="CP1710" s="287"/>
      <c r="CQ1710" s="287"/>
      <c r="CR1710" s="287"/>
      <c r="CS1710" s="287"/>
      <c r="CT1710" s="287"/>
      <c r="CU1710" s="287"/>
      <c r="CV1710" s="287"/>
      <c r="CW1710" s="287"/>
      <c r="CX1710" s="287"/>
      <c r="CY1710" s="287"/>
      <c r="CZ1710" s="287"/>
      <c r="DA1710" s="287"/>
      <c r="DB1710" s="287"/>
      <c r="DC1710" s="287"/>
      <c r="DD1710" s="287"/>
      <c r="DE1710" s="287"/>
      <c r="DF1710" s="287"/>
      <c r="DG1710" s="287"/>
      <c r="DH1710" s="287"/>
      <c r="DI1710" s="287"/>
      <c r="DJ1710" s="287"/>
      <c r="DK1710" s="287"/>
      <c r="DL1710" s="287"/>
      <c r="DM1710" s="287"/>
      <c r="DN1710" s="287"/>
      <c r="DO1710" s="287"/>
      <c r="DP1710" s="287"/>
      <c r="DQ1710" s="287"/>
      <c r="DR1710" s="287"/>
      <c r="DS1710" s="287"/>
      <c r="DT1710" s="287"/>
      <c r="DU1710" s="287"/>
      <c r="DV1710" s="287"/>
      <c r="DW1710" s="287"/>
      <c r="DX1710" s="287"/>
      <c r="DY1710" s="287"/>
      <c r="DZ1710" s="287"/>
      <c r="EA1710" s="287"/>
      <c r="EB1710" s="287"/>
      <c r="EC1710" s="287"/>
      <c r="ED1710" s="287"/>
      <c r="EE1710" s="287"/>
      <c r="EF1710" s="287"/>
      <c r="EG1710" s="287"/>
      <c r="EH1710" s="287"/>
      <c r="EI1710" s="287"/>
      <c r="EJ1710" s="287"/>
      <c r="EK1710" s="287"/>
      <c r="EL1710" s="287"/>
      <c r="EM1710" s="287"/>
      <c r="EN1710" s="287"/>
      <c r="EO1710" s="287"/>
      <c r="EP1710" s="287"/>
      <c r="EQ1710" s="287"/>
      <c r="ER1710" s="287"/>
      <c r="ES1710" s="287"/>
      <c r="ET1710" s="287"/>
      <c r="EU1710" s="287"/>
      <c r="EV1710" s="287"/>
      <c r="EW1710" s="287"/>
      <c r="EX1710" s="287"/>
      <c r="EY1710" s="287"/>
      <c r="EZ1710" s="287"/>
      <c r="FA1710" s="287"/>
      <c r="FB1710" s="287"/>
      <c r="FC1710" s="287"/>
      <c r="FD1710" s="287"/>
      <c r="FE1710" s="287"/>
      <c r="FF1710" s="287"/>
      <c r="FG1710" s="287"/>
      <c r="FH1710" s="287"/>
      <c r="FI1710" s="287"/>
    </row>
    <row r="1711" spans="1:165" s="265" customFormat="1" x14ac:dyDescent="0.2">
      <c r="A1711" s="236"/>
      <c r="B1711" s="239"/>
      <c r="C1711" s="239"/>
      <c r="AK1711" s="287"/>
      <c r="AL1711" s="287"/>
      <c r="AM1711" s="287"/>
      <c r="AN1711" s="287"/>
      <c r="AO1711" s="287"/>
      <c r="AP1711" s="287"/>
      <c r="AQ1711" s="287"/>
      <c r="AR1711" s="287"/>
      <c r="AS1711" s="287"/>
      <c r="AT1711" s="287"/>
      <c r="AU1711" s="287"/>
      <c r="AV1711" s="287"/>
      <c r="AW1711" s="287"/>
      <c r="AX1711" s="287"/>
      <c r="AY1711" s="287"/>
      <c r="AZ1711" s="287"/>
      <c r="BA1711" s="287"/>
      <c r="BB1711" s="287"/>
      <c r="BC1711" s="287"/>
      <c r="BD1711" s="287"/>
      <c r="BE1711" s="287"/>
      <c r="BF1711" s="287"/>
      <c r="BG1711" s="287"/>
      <c r="BH1711" s="287"/>
      <c r="BI1711" s="287"/>
      <c r="BJ1711" s="287"/>
      <c r="BK1711" s="287"/>
      <c r="BL1711" s="287"/>
      <c r="BM1711" s="287"/>
      <c r="BN1711" s="287"/>
      <c r="BO1711" s="287"/>
      <c r="BP1711" s="287"/>
      <c r="BQ1711" s="287"/>
      <c r="BR1711" s="287"/>
      <c r="BS1711" s="287"/>
      <c r="BT1711" s="287"/>
      <c r="BU1711" s="287"/>
      <c r="BV1711" s="287"/>
      <c r="BW1711" s="287"/>
      <c r="BX1711" s="287"/>
      <c r="BY1711" s="287"/>
      <c r="BZ1711" s="287"/>
      <c r="CA1711" s="287"/>
      <c r="CB1711" s="287"/>
      <c r="CC1711" s="287"/>
      <c r="CD1711" s="287"/>
      <c r="CE1711" s="287"/>
      <c r="CF1711" s="287"/>
      <c r="CG1711" s="287"/>
      <c r="CH1711" s="287"/>
      <c r="CI1711" s="287"/>
      <c r="CJ1711" s="287"/>
      <c r="CK1711" s="287"/>
      <c r="CL1711" s="287"/>
      <c r="CM1711" s="287"/>
      <c r="CN1711" s="287"/>
      <c r="CO1711" s="287"/>
      <c r="CP1711" s="287"/>
      <c r="CQ1711" s="287"/>
      <c r="CR1711" s="287"/>
      <c r="CS1711" s="287"/>
      <c r="CT1711" s="287"/>
      <c r="CU1711" s="287"/>
      <c r="CV1711" s="287"/>
      <c r="CW1711" s="287"/>
      <c r="CX1711" s="287"/>
      <c r="CY1711" s="287"/>
      <c r="CZ1711" s="287"/>
      <c r="DA1711" s="287"/>
      <c r="DB1711" s="287"/>
      <c r="DC1711" s="287"/>
      <c r="DD1711" s="287"/>
      <c r="DE1711" s="287"/>
      <c r="DF1711" s="287"/>
      <c r="DG1711" s="287"/>
      <c r="DH1711" s="287"/>
      <c r="DI1711" s="287"/>
      <c r="DJ1711" s="287"/>
      <c r="DK1711" s="287"/>
      <c r="DL1711" s="287"/>
      <c r="DM1711" s="287"/>
      <c r="DN1711" s="287"/>
      <c r="DO1711" s="287"/>
      <c r="DP1711" s="287"/>
      <c r="DQ1711" s="287"/>
      <c r="DR1711" s="287"/>
      <c r="DS1711" s="287"/>
      <c r="DT1711" s="287"/>
      <c r="DU1711" s="287"/>
      <c r="DV1711" s="287"/>
      <c r="DW1711" s="287"/>
      <c r="DX1711" s="287"/>
      <c r="DY1711" s="287"/>
      <c r="DZ1711" s="287"/>
      <c r="EA1711" s="287"/>
      <c r="EB1711" s="287"/>
      <c r="EC1711" s="287"/>
      <c r="ED1711" s="287"/>
      <c r="EE1711" s="287"/>
      <c r="EF1711" s="287"/>
      <c r="EG1711" s="287"/>
      <c r="EH1711" s="287"/>
      <c r="EI1711" s="287"/>
      <c r="EJ1711" s="287"/>
      <c r="EK1711" s="287"/>
      <c r="EL1711" s="287"/>
      <c r="EM1711" s="287"/>
      <c r="EN1711" s="287"/>
      <c r="EO1711" s="287"/>
      <c r="EP1711" s="287"/>
      <c r="EQ1711" s="287"/>
      <c r="ER1711" s="287"/>
      <c r="ES1711" s="287"/>
      <c r="ET1711" s="287"/>
      <c r="EU1711" s="287"/>
      <c r="EV1711" s="287"/>
      <c r="EW1711" s="287"/>
      <c r="EX1711" s="287"/>
      <c r="EY1711" s="287"/>
      <c r="EZ1711" s="287"/>
      <c r="FA1711" s="287"/>
      <c r="FB1711" s="287"/>
      <c r="FC1711" s="287"/>
      <c r="FD1711" s="287"/>
      <c r="FE1711" s="287"/>
      <c r="FF1711" s="287"/>
      <c r="FG1711" s="287"/>
      <c r="FH1711" s="287"/>
      <c r="FI1711" s="287"/>
    </row>
    <row r="1712" spans="1:165" s="265" customFormat="1" x14ac:dyDescent="0.2">
      <c r="A1712" s="236"/>
      <c r="B1712" s="239"/>
      <c r="C1712" s="239"/>
      <c r="AK1712" s="287"/>
      <c r="AL1712" s="287"/>
      <c r="AM1712" s="287"/>
      <c r="AN1712" s="287"/>
      <c r="AO1712" s="287"/>
      <c r="AP1712" s="287"/>
      <c r="AQ1712" s="287"/>
      <c r="AR1712" s="287"/>
      <c r="AS1712" s="287"/>
      <c r="AT1712" s="287"/>
      <c r="AU1712" s="287"/>
      <c r="AV1712" s="287"/>
      <c r="AW1712" s="287"/>
      <c r="AX1712" s="287"/>
      <c r="AY1712" s="287"/>
      <c r="AZ1712" s="287"/>
      <c r="BA1712" s="287"/>
      <c r="BB1712" s="287"/>
      <c r="BC1712" s="287"/>
      <c r="BD1712" s="287"/>
      <c r="BE1712" s="287"/>
      <c r="BF1712" s="287"/>
      <c r="BG1712" s="287"/>
      <c r="BH1712" s="287"/>
      <c r="BI1712" s="287"/>
      <c r="BJ1712" s="287"/>
      <c r="BK1712" s="287"/>
      <c r="BL1712" s="287"/>
      <c r="BM1712" s="287"/>
      <c r="BN1712" s="287"/>
      <c r="BO1712" s="287"/>
      <c r="BP1712" s="287"/>
      <c r="BQ1712" s="287"/>
      <c r="BR1712" s="287"/>
      <c r="BS1712" s="287"/>
      <c r="BT1712" s="287"/>
      <c r="BU1712" s="287"/>
      <c r="BV1712" s="287"/>
      <c r="BW1712" s="287"/>
      <c r="BX1712" s="287"/>
      <c r="BY1712" s="287"/>
      <c r="BZ1712" s="287"/>
      <c r="CA1712" s="287"/>
      <c r="CB1712" s="287"/>
      <c r="CC1712" s="287"/>
      <c r="CD1712" s="287"/>
      <c r="CE1712" s="287"/>
      <c r="CF1712" s="287"/>
      <c r="CG1712" s="287"/>
      <c r="CH1712" s="287"/>
      <c r="CI1712" s="287"/>
      <c r="CJ1712" s="287"/>
      <c r="CK1712" s="287"/>
      <c r="CL1712" s="287"/>
      <c r="CM1712" s="287"/>
      <c r="CN1712" s="287"/>
      <c r="CO1712" s="287"/>
      <c r="CP1712" s="287"/>
      <c r="CQ1712" s="287"/>
      <c r="CR1712" s="287"/>
      <c r="CS1712" s="287"/>
      <c r="CT1712" s="287"/>
      <c r="CU1712" s="287"/>
      <c r="CV1712" s="287"/>
      <c r="CW1712" s="287"/>
      <c r="CX1712" s="287"/>
      <c r="CY1712" s="287"/>
      <c r="CZ1712" s="287"/>
      <c r="DA1712" s="287"/>
      <c r="DB1712" s="287"/>
      <c r="DC1712" s="287"/>
      <c r="DD1712" s="287"/>
      <c r="DE1712" s="287"/>
      <c r="DF1712" s="287"/>
      <c r="DG1712" s="287"/>
      <c r="DH1712" s="287"/>
      <c r="DI1712" s="287"/>
      <c r="DJ1712" s="287"/>
      <c r="DK1712" s="287"/>
      <c r="DL1712" s="287"/>
      <c r="DM1712" s="287"/>
      <c r="DN1712" s="287"/>
      <c r="DO1712" s="287"/>
      <c r="DP1712" s="287"/>
      <c r="DQ1712" s="287"/>
      <c r="DR1712" s="287"/>
      <c r="DS1712" s="287"/>
      <c r="DT1712" s="287"/>
      <c r="DU1712" s="287"/>
      <c r="DV1712" s="287"/>
      <c r="DW1712" s="287"/>
      <c r="DX1712" s="287"/>
      <c r="DY1712" s="287"/>
      <c r="DZ1712" s="287"/>
      <c r="EA1712" s="287"/>
      <c r="EB1712" s="287"/>
      <c r="EC1712" s="287"/>
      <c r="ED1712" s="287"/>
      <c r="EE1712" s="287"/>
      <c r="EF1712" s="287"/>
      <c r="EG1712" s="287"/>
      <c r="EH1712" s="287"/>
      <c r="EI1712" s="287"/>
      <c r="EJ1712" s="287"/>
      <c r="EK1712" s="287"/>
      <c r="EL1712" s="287"/>
      <c r="EM1712" s="287"/>
      <c r="EN1712" s="287"/>
      <c r="EO1712" s="287"/>
      <c r="EP1712" s="287"/>
      <c r="EQ1712" s="287"/>
      <c r="ER1712" s="287"/>
      <c r="ES1712" s="287"/>
      <c r="ET1712" s="287"/>
      <c r="EU1712" s="287"/>
      <c r="EV1712" s="287"/>
      <c r="EW1712" s="287"/>
      <c r="EX1712" s="287"/>
      <c r="EY1712" s="287"/>
      <c r="EZ1712" s="287"/>
      <c r="FA1712" s="287"/>
      <c r="FB1712" s="287"/>
      <c r="FC1712" s="287"/>
      <c r="FD1712" s="287"/>
      <c r="FE1712" s="287"/>
      <c r="FF1712" s="287"/>
      <c r="FG1712" s="287"/>
      <c r="FH1712" s="287"/>
      <c r="FI1712" s="287"/>
    </row>
    <row r="1713" spans="1:165" s="265" customFormat="1" x14ac:dyDescent="0.2">
      <c r="A1713" s="236"/>
      <c r="B1713" s="239"/>
      <c r="C1713" s="239"/>
      <c r="AK1713" s="287"/>
      <c r="AL1713" s="287"/>
      <c r="AM1713" s="287"/>
      <c r="AN1713" s="287"/>
      <c r="AO1713" s="287"/>
      <c r="AP1713" s="287"/>
      <c r="AQ1713" s="287"/>
      <c r="AR1713" s="287"/>
      <c r="AS1713" s="287"/>
      <c r="AT1713" s="287"/>
      <c r="AU1713" s="287"/>
      <c r="AV1713" s="287"/>
      <c r="AW1713" s="287"/>
      <c r="AX1713" s="287"/>
      <c r="AY1713" s="287"/>
      <c r="AZ1713" s="287"/>
      <c r="BA1713" s="287"/>
      <c r="BB1713" s="287"/>
      <c r="BC1713" s="287"/>
      <c r="BD1713" s="287"/>
      <c r="BE1713" s="287"/>
      <c r="BF1713" s="287"/>
      <c r="BG1713" s="287"/>
      <c r="BH1713" s="287"/>
      <c r="BI1713" s="287"/>
      <c r="BJ1713" s="287"/>
      <c r="BK1713" s="287"/>
      <c r="BL1713" s="287"/>
      <c r="BM1713" s="287"/>
      <c r="BN1713" s="287"/>
      <c r="BO1713" s="287"/>
      <c r="BP1713" s="287"/>
      <c r="BQ1713" s="287"/>
      <c r="BR1713" s="287"/>
      <c r="BS1713" s="287"/>
      <c r="BT1713" s="287"/>
      <c r="BU1713" s="287"/>
      <c r="BV1713" s="287"/>
      <c r="BW1713" s="287"/>
      <c r="BX1713" s="287"/>
      <c r="BY1713" s="287"/>
      <c r="BZ1713" s="287"/>
      <c r="CA1713" s="287"/>
      <c r="CB1713" s="287"/>
      <c r="CC1713" s="287"/>
      <c r="CD1713" s="287"/>
      <c r="CE1713" s="287"/>
      <c r="CF1713" s="287"/>
      <c r="CG1713" s="287"/>
      <c r="CH1713" s="287"/>
      <c r="CI1713" s="287"/>
      <c r="CJ1713" s="287"/>
      <c r="CK1713" s="287"/>
      <c r="CL1713" s="287"/>
      <c r="CM1713" s="287"/>
      <c r="CN1713" s="287"/>
      <c r="CO1713" s="287"/>
      <c r="CP1713" s="287"/>
      <c r="CQ1713" s="287"/>
      <c r="CR1713" s="287"/>
      <c r="CS1713" s="287"/>
      <c r="CT1713" s="287"/>
      <c r="CU1713" s="287"/>
      <c r="CV1713" s="287"/>
      <c r="CW1713" s="287"/>
      <c r="CX1713" s="287"/>
      <c r="CY1713" s="287"/>
      <c r="CZ1713" s="287"/>
      <c r="DA1713" s="287"/>
      <c r="DB1713" s="287"/>
      <c r="DC1713" s="287"/>
      <c r="DD1713" s="287"/>
      <c r="DE1713" s="287"/>
      <c r="DF1713" s="287"/>
      <c r="DG1713" s="287"/>
      <c r="DH1713" s="287"/>
      <c r="DI1713" s="287"/>
      <c r="DJ1713" s="287"/>
      <c r="DK1713" s="287"/>
      <c r="DL1713" s="287"/>
      <c r="DM1713" s="287"/>
      <c r="DN1713" s="287"/>
      <c r="DO1713" s="287"/>
      <c r="DP1713" s="287"/>
      <c r="DQ1713" s="287"/>
      <c r="DR1713" s="287"/>
      <c r="DS1713" s="287"/>
      <c r="DT1713" s="287"/>
      <c r="DU1713" s="287"/>
      <c r="DV1713" s="287"/>
      <c r="DW1713" s="287"/>
      <c r="DX1713" s="287"/>
      <c r="DY1713" s="287"/>
      <c r="DZ1713" s="287"/>
      <c r="EA1713" s="287"/>
      <c r="EB1713" s="287"/>
      <c r="EC1713" s="287"/>
      <c r="ED1713" s="287"/>
      <c r="EE1713" s="287"/>
      <c r="EF1713" s="287"/>
      <c r="EG1713" s="287"/>
      <c r="EH1713" s="287"/>
      <c r="EI1713" s="287"/>
      <c r="EJ1713" s="287"/>
      <c r="EK1713" s="287"/>
      <c r="EL1713" s="287"/>
      <c r="EM1713" s="287"/>
      <c r="EN1713" s="287"/>
      <c r="EO1713" s="287"/>
      <c r="EP1713" s="287"/>
      <c r="EQ1713" s="287"/>
      <c r="ER1713" s="287"/>
      <c r="ES1713" s="287"/>
      <c r="ET1713" s="287"/>
      <c r="EU1713" s="287"/>
      <c r="EV1713" s="287"/>
      <c r="EW1713" s="287"/>
      <c r="EX1713" s="287"/>
      <c r="EY1713" s="287"/>
      <c r="EZ1713" s="287"/>
      <c r="FA1713" s="287"/>
      <c r="FB1713" s="287"/>
      <c r="FC1713" s="287"/>
      <c r="FD1713" s="287"/>
      <c r="FE1713" s="287"/>
      <c r="FF1713" s="287"/>
      <c r="FG1713" s="287"/>
      <c r="FH1713" s="287"/>
      <c r="FI1713" s="287"/>
    </row>
    <row r="1714" spans="1:165" s="265" customFormat="1" x14ac:dyDescent="0.2">
      <c r="A1714" s="236"/>
      <c r="B1714" s="239"/>
      <c r="C1714" s="239"/>
      <c r="AK1714" s="287"/>
      <c r="AL1714" s="287"/>
      <c r="AM1714" s="287"/>
      <c r="AN1714" s="287"/>
      <c r="AO1714" s="287"/>
      <c r="AP1714" s="287"/>
      <c r="AQ1714" s="287"/>
      <c r="AR1714" s="287"/>
      <c r="AS1714" s="287"/>
      <c r="AT1714" s="287"/>
      <c r="AU1714" s="287"/>
      <c r="AV1714" s="287"/>
      <c r="AW1714" s="287"/>
      <c r="AX1714" s="287"/>
      <c r="AY1714" s="287"/>
      <c r="AZ1714" s="287"/>
      <c r="BA1714" s="287"/>
      <c r="BB1714" s="287"/>
      <c r="BC1714" s="287"/>
      <c r="BD1714" s="287"/>
      <c r="BE1714" s="287"/>
      <c r="BF1714" s="287"/>
      <c r="BG1714" s="287"/>
      <c r="BH1714" s="287"/>
      <c r="BI1714" s="287"/>
      <c r="BJ1714" s="287"/>
      <c r="BK1714" s="287"/>
      <c r="BL1714" s="287"/>
      <c r="BM1714" s="287"/>
      <c r="BN1714" s="287"/>
      <c r="BO1714" s="287"/>
      <c r="BP1714" s="287"/>
      <c r="BQ1714" s="287"/>
      <c r="BR1714" s="287"/>
      <c r="BS1714" s="287"/>
      <c r="BT1714" s="287"/>
      <c r="BU1714" s="287"/>
      <c r="BV1714" s="287"/>
      <c r="BW1714" s="287"/>
      <c r="BX1714" s="287"/>
      <c r="BY1714" s="287"/>
      <c r="BZ1714" s="287"/>
      <c r="CA1714" s="287"/>
      <c r="CB1714" s="287"/>
      <c r="CC1714" s="287"/>
      <c r="CD1714" s="287"/>
      <c r="CE1714" s="287"/>
      <c r="CF1714" s="287"/>
      <c r="CG1714" s="287"/>
      <c r="CH1714" s="287"/>
      <c r="CI1714" s="287"/>
      <c r="CJ1714" s="287"/>
      <c r="CK1714" s="287"/>
      <c r="CL1714" s="287"/>
      <c r="CM1714" s="287"/>
      <c r="CN1714" s="287"/>
      <c r="CO1714" s="287"/>
      <c r="CP1714" s="287"/>
      <c r="CQ1714" s="287"/>
      <c r="CR1714" s="287"/>
      <c r="CS1714" s="287"/>
      <c r="CT1714" s="287"/>
      <c r="CU1714" s="287"/>
      <c r="CV1714" s="287"/>
      <c r="CW1714" s="287"/>
      <c r="CX1714" s="287"/>
      <c r="CY1714" s="287"/>
      <c r="CZ1714" s="287"/>
      <c r="DA1714" s="287"/>
      <c r="DB1714" s="287"/>
      <c r="DC1714" s="287"/>
      <c r="DD1714" s="287"/>
      <c r="DE1714" s="287"/>
      <c r="DF1714" s="287"/>
      <c r="DG1714" s="287"/>
      <c r="DH1714" s="287"/>
      <c r="DI1714" s="287"/>
      <c r="DJ1714" s="287"/>
      <c r="DK1714" s="287"/>
      <c r="DL1714" s="287"/>
      <c r="DM1714" s="287"/>
      <c r="DN1714" s="287"/>
      <c r="DO1714" s="287"/>
      <c r="DP1714" s="287"/>
      <c r="DQ1714" s="287"/>
      <c r="DR1714" s="287"/>
      <c r="DS1714" s="287"/>
      <c r="DT1714" s="287"/>
      <c r="DU1714" s="287"/>
      <c r="DV1714" s="287"/>
      <c r="DW1714" s="287"/>
      <c r="DX1714" s="287"/>
      <c r="DY1714" s="287"/>
      <c r="DZ1714" s="287"/>
      <c r="EA1714" s="287"/>
      <c r="EB1714" s="287"/>
      <c r="EC1714" s="287"/>
      <c r="ED1714" s="287"/>
      <c r="EE1714" s="287"/>
      <c r="EF1714" s="287"/>
      <c r="EG1714" s="287"/>
      <c r="EH1714" s="287"/>
      <c r="EI1714" s="287"/>
      <c r="EJ1714" s="287"/>
      <c r="EK1714" s="287"/>
      <c r="EL1714" s="287"/>
      <c r="EM1714" s="287"/>
      <c r="EN1714" s="287"/>
      <c r="EO1714" s="287"/>
      <c r="EP1714" s="287"/>
      <c r="EQ1714" s="287"/>
      <c r="ER1714" s="287"/>
      <c r="ES1714" s="287"/>
      <c r="ET1714" s="287"/>
      <c r="EU1714" s="287"/>
      <c r="EV1714" s="287"/>
      <c r="EW1714" s="287"/>
      <c r="EX1714" s="287"/>
      <c r="EY1714" s="287"/>
      <c r="EZ1714" s="287"/>
      <c r="FA1714" s="287"/>
      <c r="FB1714" s="287"/>
      <c r="FC1714" s="287"/>
      <c r="FD1714" s="287"/>
      <c r="FE1714" s="287"/>
      <c r="FF1714" s="287"/>
      <c r="FG1714" s="287"/>
      <c r="FH1714" s="287"/>
      <c r="FI1714" s="287"/>
    </row>
    <row r="1715" spans="1:165" s="265" customFormat="1" x14ac:dyDescent="0.2">
      <c r="A1715" s="236"/>
      <c r="B1715" s="239"/>
      <c r="C1715" s="239"/>
      <c r="AK1715" s="287"/>
      <c r="AL1715" s="287"/>
      <c r="AM1715" s="287"/>
      <c r="AN1715" s="287"/>
      <c r="AO1715" s="287"/>
      <c r="AP1715" s="287"/>
      <c r="AQ1715" s="287"/>
      <c r="AR1715" s="287"/>
      <c r="AS1715" s="287"/>
      <c r="AT1715" s="287"/>
      <c r="AU1715" s="287"/>
      <c r="AV1715" s="287"/>
      <c r="AW1715" s="287"/>
      <c r="AX1715" s="287"/>
      <c r="AY1715" s="287"/>
      <c r="AZ1715" s="287"/>
      <c r="BA1715" s="287"/>
      <c r="BB1715" s="287"/>
      <c r="BC1715" s="287"/>
      <c r="BD1715" s="287"/>
      <c r="BE1715" s="287"/>
      <c r="BF1715" s="287"/>
      <c r="BG1715" s="287"/>
      <c r="BH1715" s="287"/>
      <c r="BI1715" s="287"/>
      <c r="BJ1715" s="287"/>
      <c r="BK1715" s="287"/>
      <c r="BL1715" s="287"/>
      <c r="BM1715" s="287"/>
      <c r="BN1715" s="287"/>
      <c r="BO1715" s="287"/>
      <c r="BP1715" s="287"/>
      <c r="BQ1715" s="287"/>
      <c r="BR1715" s="287"/>
      <c r="BS1715" s="287"/>
      <c r="BT1715" s="287"/>
      <c r="BU1715" s="287"/>
      <c r="BV1715" s="287"/>
      <c r="BW1715" s="287"/>
      <c r="BX1715" s="287"/>
      <c r="BY1715" s="287"/>
      <c r="BZ1715" s="287"/>
      <c r="CA1715" s="287"/>
      <c r="CB1715" s="287"/>
      <c r="CC1715" s="287"/>
      <c r="CD1715" s="287"/>
      <c r="CE1715" s="287"/>
      <c r="CF1715" s="287"/>
      <c r="CG1715" s="287"/>
      <c r="CH1715" s="287"/>
      <c r="CI1715" s="287"/>
      <c r="CJ1715" s="287"/>
      <c r="CK1715" s="287"/>
      <c r="CL1715" s="287"/>
      <c r="CM1715" s="287"/>
      <c r="CN1715" s="287"/>
      <c r="CO1715" s="287"/>
      <c r="CP1715" s="287"/>
      <c r="CQ1715" s="287"/>
      <c r="CR1715" s="287"/>
      <c r="CS1715" s="287"/>
      <c r="CT1715" s="287"/>
      <c r="CU1715" s="287"/>
      <c r="CV1715" s="287"/>
      <c r="CW1715" s="287"/>
      <c r="CX1715" s="287"/>
      <c r="CY1715" s="287"/>
      <c r="CZ1715" s="287"/>
      <c r="DA1715" s="287"/>
      <c r="DB1715" s="287"/>
      <c r="DC1715" s="287"/>
      <c r="DD1715" s="287"/>
      <c r="DE1715" s="287"/>
      <c r="DF1715" s="287"/>
      <c r="DG1715" s="287"/>
      <c r="DH1715" s="287"/>
      <c r="DI1715" s="287"/>
      <c r="DJ1715" s="287"/>
      <c r="DK1715" s="287"/>
      <c r="DL1715" s="287"/>
      <c r="DM1715" s="287"/>
      <c r="DN1715" s="287"/>
      <c r="DO1715" s="287"/>
      <c r="DP1715" s="287"/>
      <c r="DQ1715" s="287"/>
      <c r="DR1715" s="287"/>
      <c r="DS1715" s="287"/>
      <c r="DT1715" s="287"/>
      <c r="DU1715" s="287"/>
      <c r="DV1715" s="287"/>
      <c r="DW1715" s="287"/>
      <c r="DX1715" s="287"/>
      <c r="DY1715" s="287"/>
      <c r="DZ1715" s="287"/>
      <c r="EA1715" s="287"/>
      <c r="EB1715" s="287"/>
      <c r="EC1715" s="287"/>
      <c r="ED1715" s="287"/>
      <c r="EE1715" s="287"/>
      <c r="EF1715" s="287"/>
      <c r="EG1715" s="287"/>
      <c r="EH1715" s="287"/>
      <c r="EI1715" s="287"/>
      <c r="EJ1715" s="287"/>
      <c r="EK1715" s="287"/>
      <c r="EL1715" s="287"/>
      <c r="EM1715" s="287"/>
      <c r="EN1715" s="287"/>
      <c r="EO1715" s="287"/>
      <c r="EP1715" s="287"/>
      <c r="EQ1715" s="287"/>
      <c r="ER1715" s="287"/>
      <c r="ES1715" s="287"/>
      <c r="ET1715" s="287"/>
      <c r="EU1715" s="287"/>
      <c r="EV1715" s="287"/>
      <c r="EW1715" s="287"/>
      <c r="EX1715" s="287"/>
      <c r="EY1715" s="287"/>
      <c r="EZ1715" s="287"/>
      <c r="FA1715" s="287"/>
      <c r="FB1715" s="287"/>
      <c r="FC1715" s="287"/>
      <c r="FD1715" s="287"/>
      <c r="FE1715" s="287"/>
      <c r="FF1715" s="287"/>
      <c r="FG1715" s="287"/>
      <c r="FH1715" s="287"/>
      <c r="FI1715" s="287"/>
    </row>
    <row r="1716" spans="1:165" s="265" customFormat="1" x14ac:dyDescent="0.2">
      <c r="A1716" s="236"/>
      <c r="B1716" s="239"/>
      <c r="C1716" s="239"/>
      <c r="AK1716" s="287"/>
      <c r="AL1716" s="287"/>
      <c r="AM1716" s="287"/>
      <c r="AN1716" s="287"/>
      <c r="AO1716" s="287"/>
      <c r="AP1716" s="287"/>
      <c r="AQ1716" s="287"/>
      <c r="AR1716" s="287"/>
      <c r="AS1716" s="287"/>
      <c r="AT1716" s="287"/>
      <c r="AU1716" s="287"/>
      <c r="AV1716" s="287"/>
      <c r="AW1716" s="287"/>
      <c r="AX1716" s="287"/>
      <c r="AY1716" s="287"/>
      <c r="AZ1716" s="287"/>
      <c r="BA1716" s="287"/>
      <c r="BB1716" s="287"/>
      <c r="BC1716" s="287"/>
      <c r="BD1716" s="287"/>
      <c r="BE1716" s="287"/>
      <c r="BF1716" s="287"/>
      <c r="BG1716" s="287"/>
      <c r="BH1716" s="287"/>
      <c r="BI1716" s="287"/>
      <c r="BJ1716" s="287"/>
      <c r="BK1716" s="287"/>
      <c r="BL1716" s="287"/>
      <c r="BM1716" s="287"/>
      <c r="BN1716" s="287"/>
      <c r="BO1716" s="287"/>
      <c r="BP1716" s="287"/>
      <c r="BQ1716" s="287"/>
      <c r="BR1716" s="287"/>
      <c r="BS1716" s="287"/>
      <c r="BT1716" s="287"/>
      <c r="BU1716" s="287"/>
      <c r="BV1716" s="287"/>
      <c r="BW1716" s="287"/>
      <c r="BX1716" s="287"/>
      <c r="BY1716" s="287"/>
      <c r="BZ1716" s="287"/>
      <c r="CA1716" s="287"/>
      <c r="CB1716" s="287"/>
      <c r="CC1716" s="287"/>
      <c r="CD1716" s="287"/>
      <c r="CE1716" s="287"/>
      <c r="CF1716" s="287"/>
      <c r="CG1716" s="287"/>
      <c r="CH1716" s="287"/>
      <c r="CI1716" s="287"/>
      <c r="CJ1716" s="287"/>
      <c r="CK1716" s="287"/>
      <c r="CL1716" s="287"/>
      <c r="CM1716" s="287"/>
      <c r="CN1716" s="287"/>
      <c r="CO1716" s="287"/>
      <c r="CP1716" s="287"/>
      <c r="CQ1716" s="287"/>
      <c r="CR1716" s="287"/>
      <c r="CS1716" s="287"/>
      <c r="CT1716" s="287"/>
      <c r="CU1716" s="287"/>
      <c r="CV1716" s="287"/>
      <c r="CW1716" s="287"/>
      <c r="CX1716" s="287"/>
      <c r="CY1716" s="287"/>
      <c r="CZ1716" s="287"/>
      <c r="DA1716" s="287"/>
      <c r="DB1716" s="287"/>
      <c r="DC1716" s="287"/>
      <c r="DD1716" s="287"/>
      <c r="DE1716" s="287"/>
      <c r="DF1716" s="287"/>
      <c r="DG1716" s="287"/>
      <c r="DH1716" s="287"/>
      <c r="DI1716" s="287"/>
      <c r="DJ1716" s="287"/>
      <c r="DK1716" s="287"/>
      <c r="DL1716" s="287"/>
      <c r="DM1716" s="287"/>
      <c r="DN1716" s="287"/>
      <c r="DO1716" s="287"/>
      <c r="DP1716" s="287"/>
      <c r="DQ1716" s="287"/>
      <c r="DR1716" s="287"/>
      <c r="DS1716" s="287"/>
      <c r="DT1716" s="287"/>
      <c r="DU1716" s="287"/>
      <c r="DV1716" s="287"/>
      <c r="DW1716" s="287"/>
      <c r="DX1716" s="287"/>
      <c r="DY1716" s="287"/>
      <c r="DZ1716" s="287"/>
      <c r="EA1716" s="287"/>
      <c r="EB1716" s="287"/>
      <c r="EC1716" s="287"/>
      <c r="ED1716" s="287"/>
      <c r="EE1716" s="287"/>
      <c r="EF1716" s="287"/>
      <c r="EG1716" s="287"/>
      <c r="EH1716" s="287"/>
      <c r="EI1716" s="287"/>
      <c r="EJ1716" s="287"/>
      <c r="EK1716" s="287"/>
      <c r="EL1716" s="287"/>
      <c r="EM1716" s="287"/>
      <c r="EN1716" s="287"/>
      <c r="EO1716" s="287"/>
      <c r="EP1716" s="287"/>
      <c r="EQ1716" s="287"/>
      <c r="ER1716" s="287"/>
      <c r="ES1716" s="287"/>
      <c r="ET1716" s="287"/>
      <c r="EU1716" s="287"/>
      <c r="EV1716" s="287"/>
      <c r="EW1716" s="287"/>
      <c r="EX1716" s="287"/>
      <c r="EY1716" s="287"/>
      <c r="EZ1716" s="287"/>
      <c r="FA1716" s="287"/>
      <c r="FB1716" s="287"/>
      <c r="FC1716" s="287"/>
      <c r="FD1716" s="287"/>
      <c r="FE1716" s="287"/>
      <c r="FF1716" s="287"/>
      <c r="FG1716" s="287"/>
      <c r="FH1716" s="287"/>
      <c r="FI1716" s="287"/>
    </row>
    <row r="1717" spans="1:165" s="265" customFormat="1" x14ac:dyDescent="0.2">
      <c r="A1717" s="236"/>
      <c r="B1717" s="239"/>
      <c r="C1717" s="239"/>
      <c r="AK1717" s="287"/>
      <c r="AL1717" s="287"/>
      <c r="AM1717" s="287"/>
      <c r="AN1717" s="287"/>
      <c r="AO1717" s="287"/>
      <c r="AP1717" s="287"/>
      <c r="AQ1717" s="287"/>
      <c r="AR1717" s="287"/>
      <c r="AS1717" s="287"/>
      <c r="AT1717" s="287"/>
      <c r="AU1717" s="287"/>
      <c r="AV1717" s="287"/>
      <c r="AW1717" s="287"/>
      <c r="AX1717" s="287"/>
      <c r="AY1717" s="287"/>
      <c r="AZ1717" s="287"/>
      <c r="BA1717" s="287"/>
      <c r="BB1717" s="287"/>
      <c r="BC1717" s="287"/>
      <c r="BD1717" s="287"/>
      <c r="BE1717" s="287"/>
      <c r="BF1717" s="287"/>
      <c r="BG1717" s="287"/>
      <c r="BH1717" s="287"/>
      <c r="BI1717" s="287"/>
      <c r="BJ1717" s="287"/>
      <c r="BK1717" s="287"/>
      <c r="BL1717" s="287"/>
      <c r="BM1717" s="287"/>
      <c r="BN1717" s="287"/>
      <c r="BO1717" s="287"/>
      <c r="BP1717" s="287"/>
      <c r="BQ1717" s="287"/>
      <c r="BR1717" s="287"/>
      <c r="BS1717" s="287"/>
      <c r="BT1717" s="287"/>
      <c r="BU1717" s="287"/>
      <c r="BV1717" s="287"/>
      <c r="BW1717" s="287"/>
      <c r="BX1717" s="287"/>
      <c r="BY1717" s="287"/>
      <c r="BZ1717" s="287"/>
      <c r="CA1717" s="287"/>
      <c r="CB1717" s="287"/>
      <c r="CC1717" s="287"/>
      <c r="CD1717" s="287"/>
      <c r="CE1717" s="287"/>
      <c r="CF1717" s="287"/>
      <c r="CG1717" s="287"/>
      <c r="CH1717" s="287"/>
      <c r="CI1717" s="287"/>
      <c r="CJ1717" s="287"/>
      <c r="CK1717" s="287"/>
      <c r="CL1717" s="287"/>
      <c r="CM1717" s="287"/>
      <c r="CN1717" s="287"/>
      <c r="CO1717" s="287"/>
      <c r="CP1717" s="287"/>
      <c r="CQ1717" s="287"/>
      <c r="CR1717" s="287"/>
      <c r="CS1717" s="287"/>
      <c r="CT1717" s="287"/>
      <c r="CU1717" s="287"/>
      <c r="CV1717" s="287"/>
      <c r="CW1717" s="287"/>
      <c r="CX1717" s="287"/>
      <c r="CY1717" s="287"/>
      <c r="CZ1717" s="287"/>
      <c r="DA1717" s="287"/>
      <c r="DB1717" s="287"/>
      <c r="DC1717" s="287"/>
      <c r="DD1717" s="287"/>
      <c r="DE1717" s="287"/>
      <c r="DF1717" s="287"/>
      <c r="DG1717" s="287"/>
      <c r="DH1717" s="287"/>
      <c r="DI1717" s="287"/>
      <c r="DJ1717" s="287"/>
      <c r="DK1717" s="287"/>
      <c r="DL1717" s="287"/>
      <c r="DM1717" s="287"/>
      <c r="DN1717" s="287"/>
      <c r="DO1717" s="287"/>
      <c r="DP1717" s="287"/>
      <c r="DQ1717" s="287"/>
      <c r="DR1717" s="287"/>
      <c r="DS1717" s="287"/>
      <c r="DT1717" s="287"/>
      <c r="DU1717" s="287"/>
      <c r="DV1717" s="287"/>
      <c r="DW1717" s="287"/>
      <c r="DX1717" s="287"/>
      <c r="DY1717" s="287"/>
      <c r="DZ1717" s="287"/>
      <c r="EA1717" s="287"/>
      <c r="EB1717" s="287"/>
      <c r="EC1717" s="287"/>
      <c r="ED1717" s="287"/>
      <c r="EE1717" s="287"/>
      <c r="EF1717" s="287"/>
      <c r="EG1717" s="287"/>
      <c r="EH1717" s="287"/>
      <c r="EI1717" s="287"/>
      <c r="EJ1717" s="287"/>
      <c r="EK1717" s="287"/>
      <c r="EL1717" s="287"/>
      <c r="EM1717" s="287"/>
      <c r="EN1717" s="287"/>
      <c r="EO1717" s="287"/>
      <c r="EP1717" s="287"/>
      <c r="EQ1717" s="287"/>
      <c r="ER1717" s="287"/>
      <c r="ES1717" s="287"/>
      <c r="ET1717" s="287"/>
      <c r="EU1717" s="287"/>
      <c r="EV1717" s="287"/>
      <c r="EW1717" s="287"/>
      <c r="EX1717" s="287"/>
      <c r="EY1717" s="287"/>
      <c r="EZ1717" s="287"/>
      <c r="FA1717" s="287"/>
      <c r="FB1717" s="287"/>
      <c r="FC1717" s="287"/>
      <c r="FD1717" s="287"/>
      <c r="FE1717" s="287"/>
      <c r="FF1717" s="287"/>
      <c r="FG1717" s="287"/>
      <c r="FH1717" s="287"/>
      <c r="FI1717" s="287"/>
    </row>
    <row r="1718" spans="1:165" s="265" customFormat="1" x14ac:dyDescent="0.2">
      <c r="A1718" s="236"/>
      <c r="B1718" s="239"/>
      <c r="C1718" s="239"/>
      <c r="AK1718" s="287"/>
      <c r="AL1718" s="287"/>
      <c r="AM1718" s="287"/>
      <c r="AN1718" s="287"/>
      <c r="AO1718" s="287"/>
      <c r="AP1718" s="287"/>
      <c r="AQ1718" s="287"/>
      <c r="AR1718" s="287"/>
      <c r="AS1718" s="287"/>
      <c r="AT1718" s="287"/>
      <c r="AU1718" s="287"/>
      <c r="AV1718" s="287"/>
      <c r="AW1718" s="287"/>
      <c r="AX1718" s="287"/>
      <c r="AY1718" s="287"/>
      <c r="AZ1718" s="287"/>
      <c r="BA1718" s="287"/>
      <c r="BB1718" s="287"/>
      <c r="BC1718" s="287"/>
      <c r="BD1718" s="287"/>
      <c r="BE1718" s="287"/>
      <c r="BF1718" s="287"/>
      <c r="BG1718" s="287"/>
      <c r="BH1718" s="287"/>
      <c r="BI1718" s="287"/>
      <c r="BJ1718" s="287"/>
      <c r="BK1718" s="287"/>
      <c r="BL1718" s="287"/>
      <c r="BM1718" s="287"/>
      <c r="BN1718" s="287"/>
      <c r="BO1718" s="287"/>
      <c r="BP1718" s="287"/>
      <c r="BQ1718" s="287"/>
      <c r="BR1718" s="287"/>
      <c r="BS1718" s="287"/>
      <c r="BT1718" s="287"/>
      <c r="BU1718" s="287"/>
      <c r="BV1718" s="287"/>
      <c r="BW1718" s="287"/>
      <c r="BX1718" s="287"/>
      <c r="BY1718" s="287"/>
      <c r="BZ1718" s="287"/>
      <c r="CA1718" s="287"/>
      <c r="CB1718" s="287"/>
      <c r="CC1718" s="287"/>
      <c r="CD1718" s="287"/>
      <c r="CE1718" s="287"/>
      <c r="CF1718" s="287"/>
      <c r="CG1718" s="287"/>
      <c r="CH1718" s="287"/>
      <c r="CI1718" s="287"/>
      <c r="CJ1718" s="287"/>
      <c r="CK1718" s="287"/>
      <c r="CL1718" s="287"/>
      <c r="CM1718" s="287"/>
      <c r="CN1718" s="287"/>
      <c r="CO1718" s="287"/>
      <c r="CP1718" s="287"/>
      <c r="CQ1718" s="287"/>
      <c r="CR1718" s="287"/>
      <c r="CS1718" s="287"/>
      <c r="CT1718" s="287"/>
      <c r="CU1718" s="287"/>
      <c r="CV1718" s="287"/>
      <c r="CW1718" s="287"/>
      <c r="CX1718" s="287"/>
      <c r="CY1718" s="287"/>
      <c r="CZ1718" s="287"/>
      <c r="DA1718" s="287"/>
      <c r="DB1718" s="287"/>
      <c r="DC1718" s="287"/>
      <c r="DD1718" s="287"/>
      <c r="DE1718" s="287"/>
      <c r="DF1718" s="287"/>
      <c r="DG1718" s="287"/>
      <c r="DH1718" s="287"/>
      <c r="DI1718" s="287"/>
      <c r="DJ1718" s="287"/>
      <c r="DK1718" s="287"/>
      <c r="DL1718" s="287"/>
      <c r="DM1718" s="287"/>
      <c r="DN1718" s="287"/>
      <c r="DO1718" s="287"/>
      <c r="DP1718" s="287"/>
      <c r="DQ1718" s="287"/>
      <c r="DR1718" s="287"/>
      <c r="DS1718" s="287"/>
      <c r="DT1718" s="287"/>
      <c r="DU1718" s="287"/>
      <c r="DV1718" s="287"/>
      <c r="DW1718" s="287"/>
      <c r="DX1718" s="287"/>
      <c r="DY1718" s="287"/>
      <c r="DZ1718" s="287"/>
      <c r="EA1718" s="287"/>
      <c r="EB1718" s="287"/>
      <c r="EC1718" s="287"/>
      <c r="ED1718" s="287"/>
      <c r="EE1718" s="287"/>
      <c r="EF1718" s="287"/>
      <c r="EG1718" s="287"/>
      <c r="EH1718" s="287"/>
      <c r="EI1718" s="287"/>
      <c r="EJ1718" s="287"/>
      <c r="EK1718" s="287"/>
      <c r="EL1718" s="287"/>
      <c r="EM1718" s="287"/>
      <c r="EN1718" s="287"/>
      <c r="EO1718" s="287"/>
      <c r="EP1718" s="287"/>
      <c r="EQ1718" s="287"/>
      <c r="ER1718" s="287"/>
      <c r="ES1718" s="287"/>
      <c r="ET1718" s="287"/>
      <c r="EU1718" s="287"/>
      <c r="EV1718" s="287"/>
      <c r="EW1718" s="287"/>
      <c r="EX1718" s="287"/>
      <c r="EY1718" s="287"/>
      <c r="EZ1718" s="287"/>
      <c r="FA1718" s="287"/>
      <c r="FB1718" s="287"/>
      <c r="FC1718" s="287"/>
      <c r="FD1718" s="287"/>
      <c r="FE1718" s="287"/>
      <c r="FF1718" s="287"/>
      <c r="FG1718" s="287"/>
      <c r="FH1718" s="287"/>
      <c r="FI1718" s="287"/>
    </row>
    <row r="1719" spans="1:165" s="265" customFormat="1" x14ac:dyDescent="0.2">
      <c r="A1719" s="236"/>
      <c r="B1719" s="239"/>
      <c r="C1719" s="239"/>
      <c r="AK1719" s="287"/>
      <c r="AL1719" s="287"/>
      <c r="AM1719" s="287"/>
      <c r="AN1719" s="287"/>
      <c r="AO1719" s="287"/>
      <c r="AP1719" s="287"/>
      <c r="AQ1719" s="287"/>
      <c r="AR1719" s="287"/>
      <c r="AS1719" s="287"/>
      <c r="AT1719" s="287"/>
      <c r="AU1719" s="287"/>
      <c r="AV1719" s="287"/>
      <c r="AW1719" s="287"/>
      <c r="AX1719" s="287"/>
      <c r="AY1719" s="287"/>
      <c r="AZ1719" s="287"/>
      <c r="BA1719" s="287"/>
      <c r="BB1719" s="287"/>
      <c r="BC1719" s="287"/>
      <c r="BD1719" s="287"/>
      <c r="BE1719" s="287"/>
      <c r="BF1719" s="287"/>
      <c r="BG1719" s="287"/>
      <c r="BH1719" s="287"/>
      <c r="BI1719" s="287"/>
      <c r="BJ1719" s="287"/>
      <c r="BK1719" s="287"/>
      <c r="BL1719" s="287"/>
      <c r="BM1719" s="287"/>
      <c r="BN1719" s="287"/>
      <c r="BO1719" s="287"/>
      <c r="BP1719" s="287"/>
      <c r="BQ1719" s="287"/>
      <c r="BR1719" s="287"/>
      <c r="BS1719" s="287"/>
      <c r="BT1719" s="287"/>
      <c r="BU1719" s="287"/>
      <c r="BV1719" s="287"/>
      <c r="BW1719" s="287"/>
      <c r="BX1719" s="287"/>
      <c r="BY1719" s="287"/>
      <c r="BZ1719" s="287"/>
      <c r="CA1719" s="287"/>
      <c r="CB1719" s="287"/>
      <c r="CC1719" s="287"/>
      <c r="CD1719" s="287"/>
      <c r="CE1719" s="287"/>
      <c r="CF1719" s="287"/>
      <c r="CG1719" s="287"/>
      <c r="CH1719" s="287"/>
      <c r="CI1719" s="287"/>
      <c r="CJ1719" s="287"/>
      <c r="CK1719" s="287"/>
      <c r="CL1719" s="287"/>
      <c r="CM1719" s="287"/>
      <c r="CN1719" s="287"/>
      <c r="CO1719" s="287"/>
      <c r="CP1719" s="287"/>
      <c r="CQ1719" s="287"/>
      <c r="CR1719" s="287"/>
      <c r="CS1719" s="287"/>
      <c r="CT1719" s="287"/>
      <c r="CU1719" s="287"/>
      <c r="CV1719" s="287"/>
      <c r="CW1719" s="287"/>
      <c r="CX1719" s="287"/>
      <c r="CY1719" s="287"/>
      <c r="CZ1719" s="287"/>
      <c r="DA1719" s="287"/>
      <c r="DB1719" s="287"/>
      <c r="DC1719" s="287"/>
      <c r="DD1719" s="287"/>
      <c r="DE1719" s="287"/>
      <c r="DF1719" s="287"/>
      <c r="DG1719" s="287"/>
      <c r="DH1719" s="287"/>
      <c r="DI1719" s="287"/>
      <c r="DJ1719" s="287"/>
      <c r="DK1719" s="287"/>
      <c r="DL1719" s="287"/>
      <c r="DM1719" s="287"/>
      <c r="DN1719" s="287"/>
      <c r="DO1719" s="287"/>
      <c r="DP1719" s="287"/>
      <c r="DQ1719" s="287"/>
      <c r="DR1719" s="287"/>
      <c r="DS1719" s="287"/>
      <c r="DT1719" s="287"/>
      <c r="DU1719" s="287"/>
      <c r="DV1719" s="287"/>
      <c r="DW1719" s="287"/>
      <c r="DX1719" s="287"/>
      <c r="DY1719" s="287"/>
      <c r="DZ1719" s="287"/>
      <c r="EA1719" s="287"/>
      <c r="EB1719" s="287"/>
      <c r="EC1719" s="287"/>
      <c r="ED1719" s="287"/>
      <c r="EE1719" s="287"/>
      <c r="EF1719" s="287"/>
      <c r="EG1719" s="287"/>
      <c r="EH1719" s="287"/>
      <c r="EI1719" s="287"/>
      <c r="EJ1719" s="287"/>
      <c r="EK1719" s="287"/>
      <c r="EL1719" s="287"/>
      <c r="EM1719" s="287"/>
      <c r="EN1719" s="287"/>
      <c r="EO1719" s="287"/>
      <c r="EP1719" s="287"/>
      <c r="EQ1719" s="287"/>
      <c r="ER1719" s="287"/>
      <c r="ES1719" s="287"/>
      <c r="ET1719" s="287"/>
      <c r="EU1719" s="287"/>
      <c r="EV1719" s="287"/>
      <c r="EW1719" s="287"/>
      <c r="EX1719" s="287"/>
      <c r="EY1719" s="287"/>
      <c r="EZ1719" s="287"/>
      <c r="FA1719" s="287"/>
      <c r="FB1719" s="287"/>
      <c r="FC1719" s="287"/>
      <c r="FD1719" s="287"/>
      <c r="FE1719" s="287"/>
      <c r="FF1719" s="287"/>
      <c r="FG1719" s="287"/>
      <c r="FH1719" s="287"/>
      <c r="FI1719" s="287"/>
    </row>
    <row r="1720" spans="1:165" s="265" customFormat="1" x14ac:dyDescent="0.2">
      <c r="A1720" s="236"/>
      <c r="B1720" s="239"/>
      <c r="C1720" s="239"/>
      <c r="AK1720" s="287"/>
      <c r="AL1720" s="287"/>
      <c r="AM1720" s="287"/>
      <c r="AN1720" s="287"/>
      <c r="AO1720" s="287"/>
      <c r="AP1720" s="287"/>
      <c r="AQ1720" s="287"/>
      <c r="AR1720" s="287"/>
      <c r="AS1720" s="287"/>
      <c r="AT1720" s="287"/>
      <c r="AU1720" s="287"/>
      <c r="AV1720" s="287"/>
      <c r="AW1720" s="287"/>
      <c r="AX1720" s="287"/>
      <c r="AY1720" s="287"/>
      <c r="AZ1720" s="287"/>
      <c r="BA1720" s="287"/>
      <c r="BB1720" s="287"/>
      <c r="BC1720" s="287"/>
      <c r="BD1720" s="287"/>
      <c r="BE1720" s="287"/>
      <c r="BF1720" s="287"/>
      <c r="BG1720" s="287"/>
      <c r="BH1720" s="287"/>
      <c r="BI1720" s="287"/>
      <c r="BJ1720" s="287"/>
      <c r="BK1720" s="287"/>
      <c r="BL1720" s="287"/>
      <c r="BM1720" s="287"/>
      <c r="BN1720" s="287"/>
      <c r="BO1720" s="287"/>
      <c r="BP1720" s="287"/>
      <c r="BQ1720" s="287"/>
      <c r="BR1720" s="287"/>
      <c r="BS1720" s="287"/>
      <c r="BT1720" s="287"/>
      <c r="BU1720" s="287"/>
      <c r="BV1720" s="287"/>
      <c r="BW1720" s="287"/>
      <c r="BX1720" s="287"/>
      <c r="BY1720" s="287"/>
      <c r="BZ1720" s="287"/>
      <c r="CA1720" s="287"/>
      <c r="CB1720" s="287"/>
      <c r="CC1720" s="287"/>
      <c r="CD1720" s="287"/>
      <c r="CE1720" s="287"/>
      <c r="CF1720" s="287"/>
      <c r="CG1720" s="287"/>
      <c r="CH1720" s="287"/>
      <c r="CI1720" s="287"/>
      <c r="CJ1720" s="287"/>
      <c r="CK1720" s="287"/>
      <c r="CL1720" s="287"/>
      <c r="CM1720" s="287"/>
      <c r="CN1720" s="287"/>
      <c r="CO1720" s="287"/>
      <c r="CP1720" s="287"/>
      <c r="CQ1720" s="287"/>
      <c r="CR1720" s="287"/>
      <c r="CS1720" s="287"/>
      <c r="CT1720" s="287"/>
      <c r="CU1720" s="287"/>
      <c r="CV1720" s="287"/>
      <c r="CW1720" s="287"/>
      <c r="CX1720" s="287"/>
      <c r="CY1720" s="287"/>
      <c r="CZ1720" s="287"/>
      <c r="DA1720" s="287"/>
      <c r="DB1720" s="287"/>
      <c r="DC1720" s="287"/>
      <c r="DD1720" s="287"/>
      <c r="DE1720" s="287"/>
      <c r="DF1720" s="287"/>
      <c r="DG1720" s="287"/>
      <c r="DH1720" s="287"/>
      <c r="DI1720" s="287"/>
      <c r="DJ1720" s="287"/>
      <c r="DK1720" s="287"/>
      <c r="DL1720" s="287"/>
      <c r="DM1720" s="287"/>
      <c r="DN1720" s="287"/>
      <c r="DO1720" s="287"/>
      <c r="DP1720" s="287"/>
      <c r="DQ1720" s="287"/>
      <c r="DR1720" s="287"/>
      <c r="DS1720" s="287"/>
      <c r="DT1720" s="287"/>
      <c r="DU1720" s="287"/>
      <c r="DV1720" s="287"/>
      <c r="DW1720" s="287"/>
      <c r="DX1720" s="287"/>
      <c r="DY1720" s="287"/>
      <c r="DZ1720" s="287"/>
      <c r="EA1720" s="287"/>
      <c r="EB1720" s="287"/>
      <c r="EC1720" s="287"/>
      <c r="ED1720" s="287"/>
      <c r="EE1720" s="287"/>
      <c r="EF1720" s="287"/>
      <c r="EG1720" s="287"/>
      <c r="EH1720" s="287"/>
      <c r="EI1720" s="287"/>
      <c r="EJ1720" s="287"/>
      <c r="EK1720" s="287"/>
      <c r="EL1720" s="287"/>
      <c r="EM1720" s="287"/>
      <c r="EN1720" s="287"/>
      <c r="EO1720" s="287"/>
      <c r="EP1720" s="287"/>
      <c r="EQ1720" s="287"/>
      <c r="ER1720" s="287"/>
      <c r="ES1720" s="287"/>
      <c r="ET1720" s="287"/>
      <c r="EU1720" s="287"/>
      <c r="EV1720" s="287"/>
      <c r="EW1720" s="287"/>
      <c r="EX1720" s="287"/>
      <c r="EY1720" s="287"/>
      <c r="EZ1720" s="287"/>
      <c r="FA1720" s="287"/>
      <c r="FB1720" s="287"/>
      <c r="FC1720" s="287"/>
      <c r="FD1720" s="287"/>
      <c r="FE1720" s="287"/>
      <c r="FF1720" s="287"/>
      <c r="FG1720" s="287"/>
      <c r="FH1720" s="287"/>
      <c r="FI1720" s="287"/>
    </row>
    <row r="1721" spans="1:165" s="265" customFormat="1" x14ac:dyDescent="0.2">
      <c r="A1721" s="236"/>
      <c r="B1721" s="239"/>
      <c r="C1721" s="239"/>
      <c r="AK1721" s="287"/>
      <c r="AL1721" s="287"/>
      <c r="AM1721" s="287"/>
      <c r="AN1721" s="287"/>
      <c r="AO1721" s="287"/>
      <c r="AP1721" s="287"/>
      <c r="AQ1721" s="287"/>
      <c r="AR1721" s="287"/>
      <c r="AS1721" s="287"/>
      <c r="AT1721" s="287"/>
      <c r="AU1721" s="287"/>
      <c r="AV1721" s="287"/>
      <c r="AW1721" s="287"/>
      <c r="AX1721" s="287"/>
      <c r="AY1721" s="287"/>
      <c r="AZ1721" s="287"/>
      <c r="BA1721" s="287"/>
      <c r="BB1721" s="287"/>
      <c r="BC1721" s="287"/>
      <c r="BD1721" s="287"/>
      <c r="BE1721" s="287"/>
      <c r="BF1721" s="287"/>
      <c r="BG1721" s="287"/>
      <c r="BH1721" s="287"/>
      <c r="BI1721" s="287"/>
      <c r="BJ1721" s="287"/>
      <c r="BK1721" s="287"/>
      <c r="BL1721" s="287"/>
      <c r="BM1721" s="287"/>
      <c r="BN1721" s="287"/>
      <c r="BO1721" s="287"/>
      <c r="BP1721" s="287"/>
      <c r="BQ1721" s="287"/>
      <c r="BR1721" s="287"/>
      <c r="BS1721" s="287"/>
      <c r="BT1721" s="287"/>
      <c r="BU1721" s="287"/>
      <c r="BV1721" s="287"/>
      <c r="BW1721" s="287"/>
      <c r="BX1721" s="287"/>
      <c r="BY1721" s="287"/>
      <c r="BZ1721" s="287"/>
      <c r="CA1721" s="287"/>
      <c r="CB1721" s="287"/>
      <c r="CC1721" s="287"/>
      <c r="CD1721" s="287"/>
      <c r="CE1721" s="287"/>
      <c r="CF1721" s="287"/>
      <c r="CG1721" s="287"/>
      <c r="CH1721" s="287"/>
      <c r="CI1721" s="287"/>
      <c r="CJ1721" s="287"/>
      <c r="CK1721" s="287"/>
      <c r="CL1721" s="287"/>
      <c r="CM1721" s="287"/>
      <c r="CN1721" s="287"/>
      <c r="CO1721" s="287"/>
      <c r="CP1721" s="287"/>
      <c r="CQ1721" s="287"/>
      <c r="CR1721" s="287"/>
      <c r="CS1721" s="287"/>
      <c r="CT1721" s="287"/>
      <c r="CU1721" s="287"/>
      <c r="CV1721" s="287"/>
      <c r="CW1721" s="287"/>
      <c r="CX1721" s="287"/>
      <c r="CY1721" s="287"/>
      <c r="CZ1721" s="287"/>
      <c r="DA1721" s="287"/>
      <c r="DB1721" s="287"/>
      <c r="DC1721" s="287"/>
      <c r="DD1721" s="287"/>
      <c r="DE1721" s="287"/>
      <c r="DF1721" s="287"/>
      <c r="DG1721" s="287"/>
      <c r="DH1721" s="287"/>
      <c r="DI1721" s="287"/>
      <c r="DJ1721" s="287"/>
      <c r="DK1721" s="287"/>
      <c r="DL1721" s="287"/>
      <c r="DM1721" s="287"/>
      <c r="DN1721" s="287"/>
      <c r="DO1721" s="287"/>
      <c r="DP1721" s="287"/>
      <c r="DQ1721" s="287"/>
      <c r="DR1721" s="287"/>
      <c r="DS1721" s="287"/>
      <c r="DT1721" s="287"/>
      <c r="DU1721" s="287"/>
      <c r="DV1721" s="287"/>
      <c r="DW1721" s="287"/>
      <c r="DX1721" s="287"/>
      <c r="DY1721" s="287"/>
      <c r="DZ1721" s="287"/>
      <c r="EA1721" s="287"/>
      <c r="EB1721" s="287"/>
      <c r="EC1721" s="287"/>
      <c r="ED1721" s="287"/>
      <c r="EE1721" s="287"/>
      <c r="EF1721" s="287"/>
      <c r="EG1721" s="287"/>
      <c r="EH1721" s="287"/>
      <c r="EI1721" s="287"/>
      <c r="EJ1721" s="287"/>
      <c r="EK1721" s="287"/>
      <c r="EL1721" s="287"/>
      <c r="EM1721" s="287"/>
      <c r="EN1721" s="287"/>
      <c r="EO1721" s="287"/>
      <c r="EP1721" s="287"/>
      <c r="EQ1721" s="287"/>
      <c r="ER1721" s="287"/>
      <c r="ES1721" s="287"/>
      <c r="ET1721" s="287"/>
      <c r="EU1721" s="287"/>
      <c r="EV1721" s="287"/>
      <c r="EW1721" s="287"/>
      <c r="EX1721" s="287"/>
      <c r="EY1721" s="287"/>
      <c r="EZ1721" s="287"/>
      <c r="FA1721" s="287"/>
      <c r="FB1721" s="287"/>
      <c r="FC1721" s="287"/>
      <c r="FD1721" s="287"/>
      <c r="FE1721" s="287"/>
      <c r="FF1721" s="287"/>
      <c r="FG1721" s="287"/>
      <c r="FH1721" s="287"/>
      <c r="FI1721" s="287"/>
    </row>
    <row r="1722" spans="1:165" s="265" customFormat="1" x14ac:dyDescent="0.2">
      <c r="A1722" s="236"/>
      <c r="B1722" s="239"/>
      <c r="C1722" s="239"/>
      <c r="AK1722" s="287"/>
      <c r="AL1722" s="287"/>
      <c r="AM1722" s="287"/>
      <c r="AN1722" s="287"/>
      <c r="AO1722" s="287"/>
      <c r="AP1722" s="287"/>
      <c r="AQ1722" s="287"/>
      <c r="AR1722" s="287"/>
      <c r="AS1722" s="287"/>
      <c r="AT1722" s="287"/>
      <c r="AU1722" s="287"/>
      <c r="AV1722" s="287"/>
      <c r="AW1722" s="287"/>
      <c r="AX1722" s="287"/>
      <c r="AY1722" s="287"/>
      <c r="AZ1722" s="287"/>
      <c r="BA1722" s="287"/>
      <c r="BB1722" s="287"/>
      <c r="BC1722" s="287"/>
      <c r="BD1722" s="287"/>
      <c r="BE1722" s="287"/>
      <c r="BF1722" s="287"/>
      <c r="BG1722" s="287"/>
      <c r="BH1722" s="287"/>
      <c r="BI1722" s="287"/>
      <c r="BJ1722" s="287"/>
      <c r="BK1722" s="287"/>
      <c r="BL1722" s="287"/>
      <c r="BM1722" s="287"/>
      <c r="BN1722" s="287"/>
      <c r="BO1722" s="287"/>
      <c r="BP1722" s="287"/>
      <c r="BQ1722" s="287"/>
      <c r="BR1722" s="287"/>
      <c r="BS1722" s="287"/>
      <c r="BT1722" s="287"/>
      <c r="BU1722" s="287"/>
      <c r="BV1722" s="287"/>
      <c r="BW1722" s="287"/>
      <c r="BX1722" s="287"/>
      <c r="BY1722" s="287"/>
      <c r="BZ1722" s="287"/>
      <c r="CA1722" s="287"/>
      <c r="CB1722" s="287"/>
      <c r="CC1722" s="287"/>
      <c r="CD1722" s="287"/>
      <c r="CE1722" s="287"/>
      <c r="CF1722" s="287"/>
      <c r="CG1722" s="287"/>
      <c r="CH1722" s="287"/>
      <c r="CI1722" s="287"/>
      <c r="CJ1722" s="287"/>
      <c r="CK1722" s="287"/>
      <c r="CL1722" s="287"/>
      <c r="CM1722" s="287"/>
      <c r="CN1722" s="287"/>
      <c r="CO1722" s="287"/>
      <c r="CP1722" s="287"/>
      <c r="CQ1722" s="287"/>
      <c r="CR1722" s="287"/>
      <c r="CS1722" s="287"/>
      <c r="CT1722" s="287"/>
      <c r="CU1722" s="287"/>
      <c r="CV1722" s="287"/>
      <c r="CW1722" s="287"/>
      <c r="CX1722" s="287"/>
      <c r="CY1722" s="287"/>
      <c r="CZ1722" s="287"/>
      <c r="DA1722" s="287"/>
      <c r="DB1722" s="287"/>
      <c r="DC1722" s="287"/>
      <c r="DD1722" s="287"/>
      <c r="DE1722" s="287"/>
      <c r="DF1722" s="287"/>
      <c r="DG1722" s="287"/>
      <c r="DH1722" s="287"/>
      <c r="DI1722" s="287"/>
      <c r="DJ1722" s="287"/>
      <c r="DK1722" s="287"/>
      <c r="DL1722" s="287"/>
      <c r="DM1722" s="287"/>
      <c r="DN1722" s="287"/>
      <c r="DO1722" s="287"/>
      <c r="DP1722" s="287"/>
      <c r="DQ1722" s="287"/>
      <c r="DR1722" s="287"/>
      <c r="DS1722" s="287"/>
      <c r="DT1722" s="287"/>
      <c r="DU1722" s="287"/>
      <c r="DV1722" s="287"/>
      <c r="DW1722" s="287"/>
      <c r="DX1722" s="287"/>
      <c r="DY1722" s="287"/>
      <c r="DZ1722" s="287"/>
      <c r="EA1722" s="287"/>
      <c r="EB1722" s="287"/>
      <c r="EC1722" s="287"/>
      <c r="ED1722" s="287"/>
      <c r="EE1722" s="287"/>
      <c r="EF1722" s="287"/>
      <c r="EG1722" s="287"/>
      <c r="EH1722" s="287"/>
      <c r="EI1722" s="287"/>
      <c r="EJ1722" s="287"/>
      <c r="EK1722" s="287"/>
      <c r="EL1722" s="287"/>
      <c r="EM1722" s="287"/>
      <c r="EN1722" s="287"/>
      <c r="EO1722" s="287"/>
      <c r="EP1722" s="287"/>
      <c r="EQ1722" s="287"/>
      <c r="ER1722" s="287"/>
      <c r="ES1722" s="287"/>
      <c r="ET1722" s="287"/>
      <c r="EU1722" s="287"/>
      <c r="EV1722" s="287"/>
      <c r="EW1722" s="287"/>
      <c r="EX1722" s="287"/>
      <c r="EY1722" s="287"/>
      <c r="EZ1722" s="287"/>
      <c r="FA1722" s="287"/>
      <c r="FB1722" s="287"/>
      <c r="FC1722" s="287"/>
      <c r="FD1722" s="287"/>
      <c r="FE1722" s="287"/>
      <c r="FF1722" s="287"/>
      <c r="FG1722" s="287"/>
      <c r="FH1722" s="287"/>
      <c r="FI1722" s="287"/>
    </row>
    <row r="1723" spans="1:165" s="265" customFormat="1" x14ac:dyDescent="0.2">
      <c r="A1723" s="236"/>
      <c r="B1723" s="239"/>
      <c r="C1723" s="239"/>
      <c r="AK1723" s="287"/>
      <c r="AL1723" s="287"/>
      <c r="AM1723" s="287"/>
      <c r="AN1723" s="287"/>
      <c r="AO1723" s="287"/>
      <c r="AP1723" s="287"/>
      <c r="AQ1723" s="287"/>
      <c r="AR1723" s="287"/>
      <c r="AS1723" s="287"/>
      <c r="AT1723" s="287"/>
      <c r="AU1723" s="287"/>
      <c r="AV1723" s="287"/>
      <c r="AW1723" s="287"/>
      <c r="AX1723" s="287"/>
      <c r="AY1723" s="287"/>
      <c r="AZ1723" s="287"/>
      <c r="BA1723" s="287"/>
      <c r="BB1723" s="287"/>
      <c r="BC1723" s="287"/>
      <c r="BD1723" s="287"/>
      <c r="BE1723" s="287"/>
      <c r="BF1723" s="287"/>
      <c r="BG1723" s="287"/>
      <c r="BH1723" s="287"/>
      <c r="BI1723" s="287"/>
      <c r="BJ1723" s="287"/>
      <c r="BK1723" s="287"/>
      <c r="BL1723" s="287"/>
      <c r="BM1723" s="287"/>
      <c r="BN1723" s="287"/>
      <c r="BO1723" s="287"/>
      <c r="BP1723" s="287"/>
      <c r="BQ1723" s="287"/>
      <c r="BR1723" s="287"/>
      <c r="BS1723" s="287"/>
      <c r="BT1723" s="287"/>
      <c r="BU1723" s="287"/>
      <c r="BV1723" s="287"/>
      <c r="BW1723" s="287"/>
      <c r="BX1723" s="287"/>
      <c r="BY1723" s="287"/>
      <c r="BZ1723" s="287"/>
      <c r="CA1723" s="287"/>
      <c r="CB1723" s="287"/>
      <c r="CC1723" s="287"/>
      <c r="CD1723" s="287"/>
      <c r="CE1723" s="287"/>
      <c r="CF1723" s="287"/>
      <c r="CG1723" s="287"/>
      <c r="CH1723" s="287"/>
      <c r="CI1723" s="287"/>
      <c r="CJ1723" s="287"/>
      <c r="CK1723" s="287"/>
      <c r="CL1723" s="287"/>
      <c r="CM1723" s="287"/>
      <c r="CN1723" s="287"/>
      <c r="CO1723" s="287"/>
      <c r="CP1723" s="287"/>
      <c r="CQ1723" s="287"/>
      <c r="CR1723" s="287"/>
      <c r="CS1723" s="287"/>
      <c r="CT1723" s="287"/>
      <c r="CU1723" s="287"/>
      <c r="CV1723" s="287"/>
      <c r="CW1723" s="287"/>
      <c r="CX1723" s="287"/>
      <c r="CY1723" s="287"/>
      <c r="CZ1723" s="287"/>
      <c r="DA1723" s="287"/>
      <c r="DB1723" s="287"/>
      <c r="DC1723" s="287"/>
      <c r="DD1723" s="287"/>
      <c r="DE1723" s="287"/>
      <c r="DF1723" s="287"/>
      <c r="DG1723" s="287"/>
      <c r="DH1723" s="287"/>
      <c r="DI1723" s="287"/>
      <c r="DJ1723" s="287"/>
      <c r="DK1723" s="287"/>
      <c r="DL1723" s="287"/>
      <c r="DM1723" s="287"/>
      <c r="DN1723" s="287"/>
      <c r="DO1723" s="287"/>
      <c r="DP1723" s="287"/>
      <c r="DQ1723" s="287"/>
      <c r="DR1723" s="287"/>
      <c r="DS1723" s="287"/>
      <c r="DT1723" s="287"/>
      <c r="DU1723" s="287"/>
      <c r="DV1723" s="287"/>
      <c r="DW1723" s="287"/>
      <c r="DX1723" s="287"/>
      <c r="DY1723" s="287"/>
      <c r="DZ1723" s="287"/>
      <c r="EA1723" s="287"/>
      <c r="EB1723" s="287"/>
      <c r="EC1723" s="287"/>
      <c r="ED1723" s="287"/>
      <c r="EE1723" s="287"/>
      <c r="EF1723" s="287"/>
      <c r="EG1723" s="287"/>
      <c r="EH1723" s="287"/>
      <c r="EI1723" s="287"/>
      <c r="EJ1723" s="287"/>
      <c r="EK1723" s="287"/>
      <c r="EL1723" s="287"/>
      <c r="EM1723" s="287"/>
      <c r="EN1723" s="287"/>
      <c r="EO1723" s="287"/>
      <c r="EP1723" s="287"/>
      <c r="EQ1723" s="287"/>
      <c r="ER1723" s="287"/>
      <c r="ES1723" s="287"/>
      <c r="ET1723" s="287"/>
      <c r="EU1723" s="287"/>
      <c r="EV1723" s="287"/>
      <c r="EW1723" s="287"/>
      <c r="EX1723" s="287"/>
      <c r="EY1723" s="287"/>
      <c r="EZ1723" s="287"/>
      <c r="FA1723" s="287"/>
      <c r="FB1723" s="287"/>
      <c r="FC1723" s="287"/>
      <c r="FD1723" s="287"/>
      <c r="FE1723" s="287"/>
      <c r="FF1723" s="287"/>
      <c r="FG1723" s="287"/>
      <c r="FH1723" s="287"/>
      <c r="FI1723" s="287"/>
    </row>
    <row r="1724" spans="1:165" s="265" customFormat="1" x14ac:dyDescent="0.2">
      <c r="A1724" s="236"/>
      <c r="B1724" s="239"/>
      <c r="C1724" s="239"/>
      <c r="AK1724" s="287"/>
      <c r="AL1724" s="287"/>
      <c r="AM1724" s="287"/>
      <c r="AN1724" s="287"/>
      <c r="AO1724" s="287"/>
      <c r="AP1724" s="287"/>
      <c r="AQ1724" s="287"/>
      <c r="AR1724" s="287"/>
      <c r="AS1724" s="287"/>
      <c r="AT1724" s="287"/>
      <c r="AU1724" s="287"/>
      <c r="AV1724" s="287"/>
      <c r="AW1724" s="287"/>
      <c r="AX1724" s="287"/>
      <c r="AY1724" s="287"/>
      <c r="AZ1724" s="287"/>
      <c r="BA1724" s="287"/>
      <c r="BB1724" s="287"/>
      <c r="BC1724" s="287"/>
      <c r="BD1724" s="287"/>
      <c r="BE1724" s="287"/>
      <c r="BF1724" s="287"/>
      <c r="BG1724" s="287"/>
      <c r="BH1724" s="287"/>
      <c r="BI1724" s="287"/>
      <c r="BJ1724" s="287"/>
      <c r="BK1724" s="287"/>
      <c r="BL1724" s="287"/>
      <c r="BM1724" s="287"/>
      <c r="BN1724" s="287"/>
      <c r="BO1724" s="287"/>
      <c r="BP1724" s="287"/>
      <c r="BQ1724" s="287"/>
      <c r="BR1724" s="287"/>
      <c r="BS1724" s="287"/>
      <c r="BT1724" s="287"/>
      <c r="BU1724" s="287"/>
      <c r="BV1724" s="287"/>
      <c r="BW1724" s="287"/>
      <c r="BX1724" s="287"/>
      <c r="BY1724" s="287"/>
      <c r="BZ1724" s="287"/>
      <c r="CA1724" s="287"/>
      <c r="CB1724" s="287"/>
      <c r="CC1724" s="287"/>
      <c r="CD1724" s="287"/>
      <c r="CE1724" s="287"/>
      <c r="CF1724" s="287"/>
      <c r="CG1724" s="287"/>
      <c r="CH1724" s="287"/>
      <c r="CI1724" s="287"/>
      <c r="CJ1724" s="287"/>
      <c r="CK1724" s="287"/>
      <c r="CL1724" s="287"/>
      <c r="CM1724" s="287"/>
      <c r="CN1724" s="287"/>
      <c r="CO1724" s="287"/>
      <c r="CP1724" s="287"/>
      <c r="CQ1724" s="287"/>
      <c r="CR1724" s="287"/>
      <c r="CS1724" s="287"/>
      <c r="CT1724" s="287"/>
      <c r="CU1724" s="287"/>
      <c r="CV1724" s="287"/>
      <c r="CW1724" s="287"/>
      <c r="CX1724" s="287"/>
      <c r="CY1724" s="287"/>
      <c r="CZ1724" s="287"/>
      <c r="DA1724" s="287"/>
      <c r="DB1724" s="287"/>
      <c r="DC1724" s="287"/>
      <c r="DD1724" s="287"/>
      <c r="DE1724" s="287"/>
      <c r="DF1724" s="287"/>
      <c r="DG1724" s="287"/>
      <c r="DH1724" s="287"/>
      <c r="DI1724" s="287"/>
      <c r="DJ1724" s="287"/>
      <c r="DK1724" s="287"/>
      <c r="DL1724" s="287"/>
      <c r="DM1724" s="287"/>
      <c r="DN1724" s="287"/>
      <c r="DO1724" s="287"/>
      <c r="DP1724" s="287"/>
      <c r="DQ1724" s="287"/>
      <c r="DR1724" s="287"/>
      <c r="DS1724" s="287"/>
      <c r="DT1724" s="287"/>
      <c r="DU1724" s="287"/>
      <c r="DV1724" s="287"/>
      <c r="DW1724" s="287"/>
      <c r="DX1724" s="287"/>
      <c r="DY1724" s="287"/>
      <c r="DZ1724" s="287"/>
      <c r="EA1724" s="287"/>
      <c r="EB1724" s="287"/>
      <c r="EC1724" s="287"/>
      <c r="ED1724" s="287"/>
      <c r="EE1724" s="287"/>
      <c r="EF1724" s="287"/>
      <c r="EG1724" s="287"/>
      <c r="EH1724" s="287"/>
      <c r="EI1724" s="287"/>
      <c r="EJ1724" s="287"/>
      <c r="EK1724" s="287"/>
      <c r="EL1724" s="287"/>
      <c r="EM1724" s="287"/>
      <c r="EN1724" s="287"/>
      <c r="EO1724" s="287"/>
      <c r="EP1724" s="287"/>
      <c r="EQ1724" s="287"/>
      <c r="ER1724" s="287"/>
      <c r="ES1724" s="287"/>
      <c r="ET1724" s="287"/>
      <c r="EU1724" s="287"/>
      <c r="EV1724" s="287"/>
      <c r="EW1724" s="287"/>
      <c r="EX1724" s="287"/>
      <c r="EY1724" s="287"/>
      <c r="EZ1724" s="287"/>
      <c r="FA1724" s="287"/>
      <c r="FB1724" s="287"/>
      <c r="FC1724" s="287"/>
      <c r="FD1724" s="287"/>
      <c r="FE1724" s="287"/>
      <c r="FF1724" s="287"/>
      <c r="FG1724" s="287"/>
      <c r="FH1724" s="287"/>
      <c r="FI1724" s="287"/>
    </row>
    <row r="1725" spans="1:165" s="265" customFormat="1" x14ac:dyDescent="0.2">
      <c r="A1725" s="236"/>
      <c r="B1725" s="239"/>
      <c r="C1725" s="239"/>
      <c r="AK1725" s="287"/>
      <c r="AL1725" s="287"/>
      <c r="AM1725" s="287"/>
      <c r="AN1725" s="287"/>
      <c r="AO1725" s="287"/>
      <c r="AP1725" s="287"/>
      <c r="AQ1725" s="287"/>
      <c r="AR1725" s="287"/>
      <c r="AS1725" s="287"/>
      <c r="AT1725" s="287"/>
      <c r="AU1725" s="287"/>
      <c r="AV1725" s="287"/>
      <c r="AW1725" s="287"/>
      <c r="AX1725" s="287"/>
      <c r="AY1725" s="287"/>
      <c r="AZ1725" s="287"/>
      <c r="BA1725" s="287"/>
      <c r="BB1725" s="287"/>
      <c r="BC1725" s="287"/>
      <c r="BD1725" s="287"/>
      <c r="BE1725" s="287"/>
      <c r="BF1725" s="287"/>
      <c r="BG1725" s="287"/>
      <c r="BH1725" s="287"/>
      <c r="BI1725" s="287"/>
      <c r="BJ1725" s="287"/>
      <c r="BK1725" s="287"/>
      <c r="BL1725" s="287"/>
      <c r="BM1725" s="287"/>
      <c r="BN1725" s="287"/>
      <c r="BO1725" s="287"/>
      <c r="BP1725" s="287"/>
      <c r="BQ1725" s="287"/>
      <c r="BR1725" s="287"/>
      <c r="BS1725" s="287"/>
      <c r="BT1725" s="287"/>
      <c r="BU1725" s="287"/>
      <c r="BV1725" s="287"/>
      <c r="BW1725" s="287"/>
      <c r="BX1725" s="287"/>
      <c r="BY1725" s="287"/>
      <c r="BZ1725" s="287"/>
      <c r="CA1725" s="287"/>
      <c r="CB1725" s="287"/>
      <c r="CC1725" s="287"/>
      <c r="CD1725" s="287"/>
      <c r="CE1725" s="287"/>
      <c r="CF1725" s="287"/>
      <c r="CG1725" s="287"/>
      <c r="CH1725" s="287"/>
      <c r="CI1725" s="287"/>
      <c r="CJ1725" s="287"/>
      <c r="CK1725" s="287"/>
      <c r="CL1725" s="287"/>
      <c r="CM1725" s="287"/>
      <c r="CN1725" s="287"/>
      <c r="CO1725" s="287"/>
      <c r="CP1725" s="287"/>
      <c r="CQ1725" s="287"/>
      <c r="CR1725" s="287"/>
      <c r="CS1725" s="287"/>
      <c r="CT1725" s="287"/>
      <c r="CU1725" s="287"/>
      <c r="CV1725" s="287"/>
      <c r="CW1725" s="287"/>
      <c r="CX1725" s="287"/>
      <c r="CY1725" s="287"/>
      <c r="CZ1725" s="287"/>
      <c r="DA1725" s="287"/>
      <c r="DB1725" s="287"/>
      <c r="DC1725" s="287"/>
      <c r="DD1725" s="287"/>
      <c r="DE1725" s="287"/>
      <c r="DF1725" s="287"/>
      <c r="DG1725" s="287"/>
      <c r="DH1725" s="287"/>
      <c r="DI1725" s="287"/>
      <c r="DJ1725" s="287"/>
      <c r="DK1725" s="287"/>
      <c r="DL1725" s="287"/>
      <c r="DM1725" s="287"/>
      <c r="DN1725" s="287"/>
      <c r="DO1725" s="287"/>
      <c r="DP1725" s="287"/>
      <c r="DQ1725" s="287"/>
      <c r="DR1725" s="287"/>
      <c r="DS1725" s="287"/>
      <c r="DT1725" s="287"/>
      <c r="DU1725" s="287"/>
      <c r="DV1725" s="287"/>
      <c r="DW1725" s="287"/>
      <c r="DX1725" s="287"/>
      <c r="DY1725" s="287"/>
      <c r="DZ1725" s="287"/>
      <c r="EA1725" s="287"/>
      <c r="EB1725" s="287"/>
      <c r="EC1725" s="287"/>
      <c r="ED1725" s="287"/>
      <c r="EE1725" s="287"/>
      <c r="EF1725" s="287"/>
      <c r="EG1725" s="287"/>
      <c r="EH1725" s="287"/>
      <c r="EI1725" s="287"/>
      <c r="EJ1725" s="287"/>
      <c r="EK1725" s="287"/>
      <c r="EL1725" s="287"/>
      <c r="EM1725" s="287"/>
      <c r="EN1725" s="287"/>
      <c r="EO1725" s="287"/>
      <c r="EP1725" s="287"/>
      <c r="EQ1725" s="287"/>
      <c r="ER1725" s="287"/>
      <c r="ES1725" s="287"/>
      <c r="ET1725" s="287"/>
      <c r="EU1725" s="287"/>
      <c r="EV1725" s="287"/>
      <c r="EW1725" s="287"/>
      <c r="EX1725" s="287"/>
      <c r="EY1725" s="287"/>
      <c r="EZ1725" s="287"/>
      <c r="FA1725" s="287"/>
      <c r="FB1725" s="287"/>
      <c r="FC1725" s="287"/>
      <c r="FD1725" s="287"/>
      <c r="FE1725" s="287"/>
      <c r="FF1725" s="287"/>
      <c r="FG1725" s="287"/>
      <c r="FH1725" s="287"/>
      <c r="FI1725" s="287"/>
    </row>
    <row r="1726" spans="1:165" s="265" customFormat="1" x14ac:dyDescent="0.2">
      <c r="A1726" s="236"/>
      <c r="B1726" s="239"/>
      <c r="C1726" s="239"/>
      <c r="AK1726" s="287"/>
      <c r="AL1726" s="287"/>
      <c r="AM1726" s="287"/>
      <c r="AN1726" s="287"/>
      <c r="AO1726" s="287"/>
      <c r="AP1726" s="287"/>
      <c r="AQ1726" s="287"/>
      <c r="AR1726" s="287"/>
      <c r="AS1726" s="287"/>
      <c r="AT1726" s="287"/>
      <c r="AU1726" s="287"/>
      <c r="AV1726" s="287"/>
      <c r="AW1726" s="287"/>
      <c r="AX1726" s="287"/>
      <c r="AY1726" s="287"/>
      <c r="AZ1726" s="287"/>
      <c r="BA1726" s="287"/>
      <c r="BB1726" s="287"/>
      <c r="BC1726" s="287"/>
      <c r="BD1726" s="287"/>
      <c r="BE1726" s="287"/>
      <c r="BF1726" s="287"/>
      <c r="BG1726" s="287"/>
      <c r="BH1726" s="287"/>
      <c r="BI1726" s="287"/>
      <c r="BJ1726" s="287"/>
      <c r="BK1726" s="287"/>
      <c r="BL1726" s="287"/>
      <c r="BM1726" s="287"/>
      <c r="BN1726" s="287"/>
      <c r="BO1726" s="287"/>
      <c r="BP1726" s="287"/>
      <c r="BQ1726" s="287"/>
      <c r="BR1726" s="287"/>
      <c r="BS1726" s="287"/>
      <c r="BT1726" s="287"/>
      <c r="BU1726" s="287"/>
      <c r="BV1726" s="287"/>
      <c r="BW1726" s="287"/>
      <c r="BX1726" s="287"/>
      <c r="BY1726" s="287"/>
      <c r="BZ1726" s="287"/>
      <c r="CA1726" s="287"/>
      <c r="CB1726" s="287"/>
      <c r="CC1726" s="287"/>
      <c r="CD1726" s="287"/>
      <c r="CE1726" s="287"/>
      <c r="CF1726" s="287"/>
      <c r="CG1726" s="287"/>
      <c r="CH1726" s="287"/>
      <c r="CI1726" s="287"/>
      <c r="CJ1726" s="287"/>
      <c r="CK1726" s="287"/>
      <c r="CL1726" s="287"/>
      <c r="CM1726" s="287"/>
      <c r="CN1726" s="287"/>
      <c r="CO1726" s="287"/>
      <c r="CP1726" s="287"/>
      <c r="CQ1726" s="287"/>
      <c r="CR1726" s="287"/>
      <c r="CS1726" s="287"/>
      <c r="CT1726" s="287"/>
      <c r="CU1726" s="287"/>
      <c r="CV1726" s="287"/>
      <c r="CW1726" s="287"/>
      <c r="CX1726" s="287"/>
      <c r="CY1726" s="287"/>
      <c r="CZ1726" s="287"/>
      <c r="DA1726" s="287"/>
      <c r="DB1726" s="287"/>
      <c r="DC1726" s="287"/>
      <c r="DD1726" s="287"/>
      <c r="DE1726" s="287"/>
      <c r="DF1726" s="287"/>
      <c r="DG1726" s="287"/>
      <c r="DH1726" s="287"/>
      <c r="DI1726" s="287"/>
      <c r="DJ1726" s="287"/>
      <c r="DK1726" s="287"/>
      <c r="DL1726" s="287"/>
      <c r="DM1726" s="287"/>
      <c r="DN1726" s="287"/>
      <c r="DO1726" s="287"/>
      <c r="DP1726" s="287"/>
      <c r="DQ1726" s="287"/>
      <c r="DR1726" s="287"/>
      <c r="DS1726" s="287"/>
      <c r="DT1726" s="287"/>
      <c r="DU1726" s="287"/>
      <c r="DV1726" s="287"/>
      <c r="DW1726" s="287"/>
      <c r="DX1726" s="287"/>
      <c r="DY1726" s="287"/>
      <c r="DZ1726" s="287"/>
      <c r="EA1726" s="287"/>
      <c r="EB1726" s="287"/>
      <c r="EC1726" s="287"/>
      <c r="ED1726" s="287"/>
      <c r="EE1726" s="287"/>
      <c r="EF1726" s="287"/>
      <c r="EG1726" s="287"/>
      <c r="EH1726" s="287"/>
      <c r="EI1726" s="287"/>
      <c r="EJ1726" s="287"/>
      <c r="EK1726" s="287"/>
      <c r="EL1726" s="287"/>
      <c r="EM1726" s="287"/>
      <c r="EN1726" s="287"/>
      <c r="EO1726" s="287"/>
      <c r="EP1726" s="287"/>
      <c r="EQ1726" s="287"/>
      <c r="ER1726" s="287"/>
      <c r="ES1726" s="287"/>
      <c r="ET1726" s="287"/>
      <c r="EU1726" s="287"/>
      <c r="EV1726" s="287"/>
      <c r="EW1726" s="287"/>
      <c r="EX1726" s="287"/>
      <c r="EY1726" s="287"/>
      <c r="EZ1726" s="287"/>
      <c r="FA1726" s="287"/>
      <c r="FB1726" s="287"/>
      <c r="FC1726" s="287"/>
      <c r="FD1726" s="287"/>
      <c r="FE1726" s="287"/>
      <c r="FF1726" s="287"/>
      <c r="FG1726" s="287"/>
      <c r="FH1726" s="287"/>
      <c r="FI1726" s="287"/>
    </row>
    <row r="1727" spans="1:165" s="265" customFormat="1" x14ac:dyDescent="0.2">
      <c r="A1727" s="236"/>
      <c r="B1727" s="239"/>
      <c r="C1727" s="239"/>
      <c r="AK1727" s="287"/>
      <c r="AL1727" s="287"/>
      <c r="AM1727" s="287"/>
      <c r="AN1727" s="287"/>
      <c r="AO1727" s="287"/>
      <c r="AP1727" s="287"/>
      <c r="AQ1727" s="287"/>
      <c r="AR1727" s="287"/>
      <c r="AS1727" s="287"/>
      <c r="AT1727" s="287"/>
      <c r="AU1727" s="287"/>
      <c r="AV1727" s="287"/>
      <c r="AW1727" s="287"/>
      <c r="AX1727" s="287"/>
      <c r="AY1727" s="287"/>
      <c r="AZ1727" s="287"/>
      <c r="BA1727" s="287"/>
      <c r="BB1727" s="287"/>
      <c r="BC1727" s="287"/>
      <c r="BD1727" s="287"/>
      <c r="BE1727" s="287"/>
      <c r="BF1727" s="287"/>
      <c r="BG1727" s="287"/>
      <c r="BH1727" s="287"/>
      <c r="BI1727" s="287"/>
      <c r="BJ1727" s="287"/>
      <c r="BK1727" s="287"/>
      <c r="BL1727" s="287"/>
      <c r="BM1727" s="287"/>
      <c r="BN1727" s="287"/>
      <c r="BO1727" s="287"/>
      <c r="BP1727" s="287"/>
      <c r="BQ1727" s="287"/>
      <c r="BR1727" s="287"/>
      <c r="BS1727" s="287"/>
      <c r="BT1727" s="287"/>
      <c r="BU1727" s="287"/>
      <c r="BV1727" s="287"/>
      <c r="BW1727" s="287"/>
      <c r="BX1727" s="287"/>
      <c r="BY1727" s="287"/>
      <c r="BZ1727" s="287"/>
      <c r="CA1727" s="287"/>
      <c r="CB1727" s="287"/>
      <c r="CC1727" s="287"/>
      <c r="CD1727" s="287"/>
      <c r="CE1727" s="287"/>
      <c r="CF1727" s="287"/>
      <c r="CG1727" s="287"/>
      <c r="CH1727" s="287"/>
      <c r="CI1727" s="287"/>
      <c r="CJ1727" s="287"/>
      <c r="CK1727" s="287"/>
      <c r="CL1727" s="287"/>
      <c r="CM1727" s="287"/>
      <c r="CN1727" s="287"/>
      <c r="CO1727" s="287"/>
      <c r="CP1727" s="287"/>
      <c r="CQ1727" s="287"/>
      <c r="CR1727" s="287"/>
      <c r="CS1727" s="287"/>
      <c r="CT1727" s="287"/>
      <c r="CU1727" s="287"/>
      <c r="CV1727" s="287"/>
      <c r="CW1727" s="287"/>
      <c r="CX1727" s="287"/>
      <c r="CY1727" s="287"/>
      <c r="CZ1727" s="287"/>
      <c r="DA1727" s="287"/>
      <c r="DB1727" s="287"/>
      <c r="DC1727" s="287"/>
      <c r="DD1727" s="287"/>
      <c r="DE1727" s="287"/>
      <c r="DF1727" s="287"/>
      <c r="DG1727" s="287"/>
      <c r="DH1727" s="287"/>
      <c r="DI1727" s="287"/>
      <c r="DJ1727" s="287"/>
      <c r="DK1727" s="287"/>
      <c r="DL1727" s="287"/>
      <c r="DM1727" s="287"/>
      <c r="DN1727" s="287"/>
      <c r="DO1727" s="287"/>
      <c r="DP1727" s="287"/>
      <c r="DQ1727" s="287"/>
      <c r="DR1727" s="287"/>
      <c r="DS1727" s="287"/>
      <c r="DT1727" s="287"/>
      <c r="DU1727" s="287"/>
      <c r="DV1727" s="287"/>
      <c r="DW1727" s="287"/>
      <c r="DX1727" s="287"/>
      <c r="DY1727" s="287"/>
      <c r="DZ1727" s="287"/>
      <c r="EA1727" s="287"/>
      <c r="EB1727" s="287"/>
      <c r="EC1727" s="287"/>
      <c r="ED1727" s="287"/>
      <c r="EE1727" s="287"/>
      <c r="EF1727" s="287"/>
      <c r="EG1727" s="287"/>
      <c r="EH1727" s="287"/>
      <c r="EI1727" s="287"/>
      <c r="EJ1727" s="287"/>
      <c r="EK1727" s="287"/>
      <c r="EL1727" s="287"/>
      <c r="EM1727" s="287"/>
      <c r="EN1727" s="287"/>
      <c r="EO1727" s="287"/>
      <c r="EP1727" s="287"/>
      <c r="EQ1727" s="287"/>
      <c r="ER1727" s="287"/>
      <c r="ES1727" s="287"/>
      <c r="ET1727" s="287"/>
      <c r="EU1727" s="287"/>
      <c r="EV1727" s="287"/>
      <c r="EW1727" s="287"/>
      <c r="EX1727" s="287"/>
      <c r="EY1727" s="287"/>
      <c r="EZ1727" s="287"/>
      <c r="FA1727" s="287"/>
      <c r="FB1727" s="287"/>
      <c r="FC1727" s="287"/>
      <c r="FD1727" s="287"/>
      <c r="FE1727" s="287"/>
      <c r="FF1727" s="287"/>
      <c r="FG1727" s="287"/>
      <c r="FH1727" s="287"/>
      <c r="FI1727" s="287"/>
    </row>
    <row r="1728" spans="1:165" s="265" customFormat="1" x14ac:dyDescent="0.2">
      <c r="A1728" s="236"/>
      <c r="B1728" s="239"/>
      <c r="C1728" s="239"/>
      <c r="AK1728" s="287"/>
      <c r="AL1728" s="287"/>
      <c r="AM1728" s="287"/>
      <c r="AN1728" s="287"/>
      <c r="AO1728" s="287"/>
      <c r="AP1728" s="287"/>
      <c r="AQ1728" s="287"/>
      <c r="AR1728" s="287"/>
      <c r="AS1728" s="287"/>
      <c r="AT1728" s="287"/>
      <c r="AU1728" s="287"/>
      <c r="AV1728" s="287"/>
      <c r="AW1728" s="287"/>
      <c r="AX1728" s="287"/>
      <c r="AY1728" s="287"/>
      <c r="AZ1728" s="287"/>
      <c r="BA1728" s="287"/>
      <c r="BB1728" s="287"/>
      <c r="BC1728" s="287"/>
      <c r="BD1728" s="287"/>
      <c r="BE1728" s="287"/>
      <c r="BF1728" s="287"/>
      <c r="BG1728" s="287"/>
      <c r="BH1728" s="287"/>
      <c r="BI1728" s="287"/>
      <c r="BJ1728" s="287"/>
      <c r="BK1728" s="287"/>
      <c r="BL1728" s="287"/>
      <c r="BM1728" s="287"/>
      <c r="BN1728" s="287"/>
      <c r="BO1728" s="287"/>
      <c r="BP1728" s="287"/>
      <c r="BQ1728" s="287"/>
      <c r="BR1728" s="287"/>
      <c r="BS1728" s="287"/>
      <c r="BT1728" s="287"/>
      <c r="BU1728" s="287"/>
      <c r="BV1728" s="287"/>
      <c r="BW1728" s="287"/>
      <c r="BX1728" s="287"/>
      <c r="BY1728" s="287"/>
      <c r="BZ1728" s="287"/>
      <c r="CA1728" s="287"/>
      <c r="CB1728" s="287"/>
      <c r="CC1728" s="287"/>
      <c r="CD1728" s="287"/>
      <c r="CE1728" s="287"/>
      <c r="CF1728" s="287"/>
      <c r="CG1728" s="287"/>
      <c r="CH1728" s="287"/>
      <c r="CI1728" s="287"/>
      <c r="CJ1728" s="287"/>
      <c r="CK1728" s="287"/>
      <c r="CL1728" s="287"/>
      <c r="CM1728" s="287"/>
      <c r="CN1728" s="287"/>
      <c r="CO1728" s="287"/>
      <c r="CP1728" s="287"/>
      <c r="CQ1728" s="287"/>
      <c r="CR1728" s="287"/>
      <c r="CS1728" s="287"/>
      <c r="CT1728" s="287"/>
      <c r="CU1728" s="287"/>
      <c r="CV1728" s="287"/>
      <c r="CW1728" s="287"/>
      <c r="CX1728" s="287"/>
      <c r="CY1728" s="287"/>
      <c r="CZ1728" s="287"/>
      <c r="DA1728" s="287"/>
      <c r="DB1728" s="287"/>
      <c r="DC1728" s="287"/>
      <c r="DD1728" s="287"/>
      <c r="DE1728" s="287"/>
      <c r="DF1728" s="287"/>
      <c r="DG1728" s="287"/>
      <c r="DH1728" s="287"/>
      <c r="DI1728" s="287"/>
      <c r="DJ1728" s="287"/>
      <c r="DK1728" s="287"/>
      <c r="DL1728" s="287"/>
      <c r="DM1728" s="287"/>
      <c r="DN1728" s="287"/>
      <c r="DO1728" s="287"/>
      <c r="DP1728" s="287"/>
      <c r="DQ1728" s="287"/>
      <c r="DR1728" s="287"/>
      <c r="DS1728" s="287"/>
      <c r="DT1728" s="287"/>
      <c r="DU1728" s="287"/>
      <c r="DV1728" s="287"/>
      <c r="DW1728" s="287"/>
      <c r="DX1728" s="287"/>
      <c r="DY1728" s="287"/>
      <c r="DZ1728" s="287"/>
      <c r="EA1728" s="287"/>
      <c r="EB1728" s="287"/>
      <c r="EC1728" s="287"/>
      <c r="ED1728" s="287"/>
      <c r="EE1728" s="287"/>
      <c r="EF1728" s="287"/>
      <c r="EG1728" s="287"/>
      <c r="EH1728" s="287"/>
      <c r="EI1728" s="287"/>
      <c r="EJ1728" s="287"/>
      <c r="EK1728" s="287"/>
      <c r="EL1728" s="287"/>
      <c r="EM1728" s="287"/>
      <c r="EN1728" s="287"/>
      <c r="EO1728" s="287"/>
      <c r="EP1728" s="287"/>
      <c r="EQ1728" s="287"/>
      <c r="ER1728" s="287"/>
      <c r="ES1728" s="287"/>
      <c r="ET1728" s="287"/>
      <c r="EU1728" s="287"/>
      <c r="EV1728" s="287"/>
      <c r="EW1728" s="287"/>
      <c r="EX1728" s="287"/>
      <c r="EY1728" s="287"/>
      <c r="EZ1728" s="287"/>
      <c r="FA1728" s="287"/>
      <c r="FB1728" s="287"/>
      <c r="FC1728" s="287"/>
      <c r="FD1728" s="287"/>
      <c r="FE1728" s="287"/>
      <c r="FF1728" s="287"/>
      <c r="FG1728" s="287"/>
      <c r="FH1728" s="287"/>
      <c r="FI1728" s="287"/>
    </row>
    <row r="1729" spans="1:165" s="265" customFormat="1" x14ac:dyDescent="0.2">
      <c r="A1729" s="236"/>
      <c r="B1729" s="239"/>
      <c r="C1729" s="239"/>
      <c r="AK1729" s="287"/>
      <c r="AL1729" s="287"/>
      <c r="AM1729" s="287"/>
      <c r="AN1729" s="287"/>
      <c r="AO1729" s="287"/>
      <c r="AP1729" s="287"/>
      <c r="AQ1729" s="287"/>
      <c r="AR1729" s="287"/>
      <c r="AS1729" s="287"/>
      <c r="AT1729" s="287"/>
      <c r="AU1729" s="287"/>
      <c r="AV1729" s="287"/>
      <c r="AW1729" s="287"/>
      <c r="AX1729" s="287"/>
      <c r="AY1729" s="287"/>
      <c r="AZ1729" s="287"/>
      <c r="BA1729" s="287"/>
      <c r="BB1729" s="287"/>
      <c r="BC1729" s="287"/>
      <c r="BD1729" s="287"/>
      <c r="BE1729" s="287"/>
      <c r="BF1729" s="287"/>
      <c r="BG1729" s="287"/>
      <c r="BH1729" s="287"/>
      <c r="BI1729" s="287"/>
      <c r="BJ1729" s="287"/>
      <c r="BK1729" s="287"/>
      <c r="BL1729" s="287"/>
      <c r="BM1729" s="287"/>
      <c r="BN1729" s="287"/>
      <c r="BO1729" s="287"/>
      <c r="BP1729" s="287"/>
      <c r="BQ1729" s="287"/>
      <c r="BR1729" s="287"/>
      <c r="BS1729" s="287"/>
      <c r="BT1729" s="287"/>
      <c r="BU1729" s="287"/>
      <c r="BV1729" s="287"/>
      <c r="BW1729" s="287"/>
      <c r="BX1729" s="287"/>
      <c r="BY1729" s="287"/>
      <c r="BZ1729" s="287"/>
      <c r="CA1729" s="287"/>
      <c r="CB1729" s="287"/>
      <c r="CC1729" s="287"/>
      <c r="CD1729" s="287"/>
      <c r="CE1729" s="287"/>
      <c r="CF1729" s="287"/>
      <c r="CG1729" s="287"/>
      <c r="CH1729" s="287"/>
      <c r="CI1729" s="287"/>
      <c r="CJ1729" s="287"/>
      <c r="CK1729" s="287"/>
      <c r="CL1729" s="287"/>
      <c r="CM1729" s="287"/>
      <c r="CN1729" s="287"/>
      <c r="CO1729" s="287"/>
      <c r="CP1729" s="287"/>
      <c r="CQ1729" s="287"/>
      <c r="CR1729" s="287"/>
      <c r="CS1729" s="287"/>
      <c r="CT1729" s="287"/>
      <c r="CU1729" s="287"/>
      <c r="CV1729" s="287"/>
      <c r="CW1729" s="287"/>
      <c r="CX1729" s="287"/>
      <c r="CY1729" s="287"/>
      <c r="CZ1729" s="287"/>
      <c r="DA1729" s="287"/>
      <c r="DB1729" s="287"/>
      <c r="DC1729" s="287"/>
      <c r="DD1729" s="287"/>
      <c r="DE1729" s="287"/>
      <c r="DF1729" s="287"/>
      <c r="DG1729" s="287"/>
      <c r="DH1729" s="287"/>
      <c r="DI1729" s="287"/>
      <c r="DJ1729" s="287"/>
      <c r="DK1729" s="287"/>
      <c r="DL1729" s="287"/>
      <c r="DM1729" s="287"/>
      <c r="DN1729" s="287"/>
      <c r="DO1729" s="287"/>
      <c r="DP1729" s="287"/>
      <c r="DQ1729" s="287"/>
      <c r="DR1729" s="287"/>
      <c r="DS1729" s="287"/>
      <c r="DT1729" s="287"/>
      <c r="DU1729" s="287"/>
      <c r="DV1729" s="287"/>
      <c r="DW1729" s="287"/>
      <c r="DX1729" s="287"/>
      <c r="DY1729" s="287"/>
      <c r="DZ1729" s="287"/>
      <c r="EA1729" s="287"/>
      <c r="EB1729" s="287"/>
      <c r="EC1729" s="287"/>
      <c r="ED1729" s="287"/>
      <c r="EE1729" s="287"/>
      <c r="EF1729" s="287"/>
      <c r="EG1729" s="287"/>
      <c r="EH1729" s="287"/>
      <c r="EI1729" s="287"/>
      <c r="EJ1729" s="287"/>
      <c r="EK1729" s="287"/>
      <c r="EL1729" s="287"/>
      <c r="EM1729" s="287"/>
      <c r="EN1729" s="287"/>
      <c r="EO1729" s="287"/>
      <c r="EP1729" s="287"/>
      <c r="EQ1729" s="287"/>
      <c r="ER1729" s="287"/>
      <c r="ES1729" s="287"/>
      <c r="ET1729" s="287"/>
      <c r="EU1729" s="287"/>
      <c r="EV1729" s="287"/>
      <c r="EW1729" s="287"/>
      <c r="EX1729" s="287"/>
      <c r="EY1729" s="287"/>
      <c r="EZ1729" s="287"/>
      <c r="FA1729" s="287"/>
      <c r="FB1729" s="287"/>
      <c r="FC1729" s="287"/>
      <c r="FD1729" s="287"/>
      <c r="FE1729" s="287"/>
      <c r="FF1729" s="287"/>
      <c r="FG1729" s="287"/>
      <c r="FH1729" s="287"/>
      <c r="FI1729" s="287"/>
    </row>
    <row r="1730" spans="1:165" s="265" customFormat="1" x14ac:dyDescent="0.2">
      <c r="A1730" s="236"/>
      <c r="B1730" s="239"/>
      <c r="C1730" s="239"/>
      <c r="AK1730" s="287"/>
      <c r="AL1730" s="287"/>
      <c r="AM1730" s="287"/>
      <c r="AN1730" s="287"/>
      <c r="AO1730" s="287"/>
      <c r="AP1730" s="287"/>
      <c r="AQ1730" s="287"/>
      <c r="AR1730" s="287"/>
      <c r="AS1730" s="287"/>
      <c r="AT1730" s="287"/>
      <c r="AU1730" s="287"/>
      <c r="AV1730" s="287"/>
      <c r="AW1730" s="287"/>
      <c r="AX1730" s="287"/>
      <c r="AY1730" s="287"/>
      <c r="AZ1730" s="287"/>
      <c r="BA1730" s="287"/>
      <c r="BB1730" s="287"/>
      <c r="BC1730" s="287"/>
      <c r="BD1730" s="287"/>
      <c r="BE1730" s="287"/>
      <c r="BF1730" s="287"/>
      <c r="BG1730" s="287"/>
      <c r="BH1730" s="287"/>
      <c r="BI1730" s="287"/>
      <c r="BJ1730" s="287"/>
      <c r="BK1730" s="287"/>
      <c r="BL1730" s="287"/>
      <c r="BM1730" s="287"/>
      <c r="BN1730" s="287"/>
      <c r="BO1730" s="287"/>
      <c r="BP1730" s="287"/>
      <c r="BQ1730" s="287"/>
      <c r="BR1730" s="287"/>
      <c r="BS1730" s="287"/>
      <c r="BT1730" s="287"/>
      <c r="BU1730" s="287"/>
      <c r="BV1730" s="287"/>
      <c r="BW1730" s="287"/>
      <c r="BX1730" s="287"/>
      <c r="BY1730" s="287"/>
      <c r="BZ1730" s="287"/>
      <c r="CA1730" s="287"/>
      <c r="CB1730" s="287"/>
      <c r="CC1730" s="287"/>
      <c r="CD1730" s="287"/>
      <c r="CE1730" s="287"/>
      <c r="CF1730" s="287"/>
      <c r="CG1730" s="287"/>
      <c r="CH1730" s="287"/>
      <c r="CI1730" s="287"/>
      <c r="CJ1730" s="287"/>
      <c r="CK1730" s="287"/>
      <c r="CL1730" s="287"/>
      <c r="CM1730" s="287"/>
      <c r="CN1730" s="287"/>
      <c r="CO1730" s="287"/>
      <c r="CP1730" s="287"/>
      <c r="CQ1730" s="287"/>
      <c r="CR1730" s="287"/>
      <c r="CS1730" s="287"/>
      <c r="CT1730" s="287"/>
      <c r="CU1730" s="287"/>
      <c r="CV1730" s="287"/>
      <c r="CW1730" s="287"/>
      <c r="CX1730" s="287"/>
      <c r="CY1730" s="287"/>
      <c r="CZ1730" s="287"/>
      <c r="DA1730" s="287"/>
      <c r="DB1730" s="287"/>
      <c r="DC1730" s="287"/>
      <c r="DD1730" s="287"/>
      <c r="DE1730" s="287"/>
      <c r="DF1730" s="287"/>
      <c r="DG1730" s="287"/>
      <c r="DH1730" s="287"/>
      <c r="DI1730" s="287"/>
      <c r="DJ1730" s="287"/>
      <c r="DK1730" s="287"/>
      <c r="DL1730" s="287"/>
      <c r="DM1730" s="287"/>
      <c r="DN1730" s="287"/>
      <c r="DO1730" s="287"/>
      <c r="DP1730" s="287"/>
      <c r="DQ1730" s="287"/>
      <c r="DR1730" s="287"/>
      <c r="DS1730" s="287"/>
      <c r="DT1730" s="287"/>
      <c r="DU1730" s="287"/>
      <c r="DV1730" s="287"/>
      <c r="DW1730" s="287"/>
      <c r="DX1730" s="287"/>
      <c r="DY1730" s="287"/>
      <c r="DZ1730" s="287"/>
      <c r="EA1730" s="287"/>
      <c r="EB1730" s="287"/>
      <c r="EC1730" s="287"/>
      <c r="ED1730" s="287"/>
      <c r="EE1730" s="287"/>
      <c r="EF1730" s="287"/>
      <c r="EG1730" s="287"/>
      <c r="EH1730" s="287"/>
      <c r="EI1730" s="287"/>
      <c r="EJ1730" s="287"/>
      <c r="EK1730" s="287"/>
      <c r="EL1730" s="287"/>
      <c r="EM1730" s="287"/>
      <c r="EN1730" s="287"/>
      <c r="EO1730" s="287"/>
      <c r="EP1730" s="287"/>
      <c r="EQ1730" s="287"/>
      <c r="ER1730" s="287"/>
      <c r="ES1730" s="287"/>
      <c r="ET1730" s="287"/>
      <c r="EU1730" s="287"/>
      <c r="EV1730" s="287"/>
      <c r="EW1730" s="287"/>
      <c r="EX1730" s="287"/>
      <c r="EY1730" s="287"/>
      <c r="EZ1730" s="287"/>
      <c r="FA1730" s="287"/>
      <c r="FB1730" s="287"/>
      <c r="FC1730" s="287"/>
      <c r="FD1730" s="287"/>
      <c r="FE1730" s="287"/>
      <c r="FF1730" s="287"/>
      <c r="FG1730" s="287"/>
      <c r="FH1730" s="287"/>
      <c r="FI1730" s="287"/>
    </row>
    <row r="1731" spans="1:165" s="265" customFormat="1" x14ac:dyDescent="0.2">
      <c r="A1731" s="236"/>
      <c r="B1731" s="239"/>
      <c r="C1731" s="239"/>
      <c r="AK1731" s="287"/>
      <c r="AL1731" s="287"/>
      <c r="AM1731" s="287"/>
      <c r="AN1731" s="287"/>
      <c r="AO1731" s="287"/>
      <c r="AP1731" s="287"/>
      <c r="AQ1731" s="287"/>
      <c r="AR1731" s="287"/>
      <c r="AS1731" s="287"/>
      <c r="AT1731" s="287"/>
      <c r="AU1731" s="287"/>
      <c r="AV1731" s="287"/>
      <c r="AW1731" s="287"/>
      <c r="AX1731" s="287"/>
      <c r="AY1731" s="287"/>
      <c r="AZ1731" s="287"/>
      <c r="BA1731" s="287"/>
      <c r="BB1731" s="287"/>
      <c r="BC1731" s="287"/>
      <c r="BD1731" s="287"/>
      <c r="BE1731" s="287"/>
      <c r="BF1731" s="287"/>
      <c r="BG1731" s="287"/>
      <c r="BH1731" s="287"/>
      <c r="BI1731" s="287"/>
      <c r="BJ1731" s="287"/>
      <c r="BK1731" s="287"/>
      <c r="BL1731" s="287"/>
      <c r="BM1731" s="287"/>
      <c r="BN1731" s="287"/>
      <c r="BO1731" s="287"/>
      <c r="BP1731" s="287"/>
      <c r="BQ1731" s="287"/>
      <c r="BR1731" s="287"/>
      <c r="BS1731" s="287"/>
      <c r="BT1731" s="287"/>
      <c r="BU1731" s="287"/>
      <c r="BV1731" s="287"/>
      <c r="BW1731" s="287"/>
      <c r="BX1731" s="287"/>
      <c r="BY1731" s="287"/>
      <c r="BZ1731" s="287"/>
      <c r="CA1731" s="287"/>
      <c r="CB1731" s="287"/>
      <c r="CC1731" s="287"/>
      <c r="CD1731" s="287"/>
      <c r="CE1731" s="287"/>
      <c r="CF1731" s="287"/>
      <c r="CG1731" s="287"/>
      <c r="CH1731" s="287"/>
      <c r="CI1731" s="287"/>
      <c r="CJ1731" s="287"/>
      <c r="CK1731" s="287"/>
      <c r="CL1731" s="287"/>
      <c r="CM1731" s="287"/>
      <c r="CN1731" s="287"/>
      <c r="CO1731" s="287"/>
      <c r="CP1731" s="287"/>
      <c r="CQ1731" s="287"/>
      <c r="CR1731" s="287"/>
      <c r="CS1731" s="287"/>
      <c r="CT1731" s="287"/>
      <c r="CU1731" s="287"/>
      <c r="CV1731" s="287"/>
      <c r="CW1731" s="287"/>
      <c r="CX1731" s="287"/>
      <c r="CY1731" s="287"/>
      <c r="CZ1731" s="287"/>
      <c r="DA1731" s="287"/>
      <c r="DB1731" s="287"/>
      <c r="DC1731" s="287"/>
      <c r="DD1731" s="287"/>
      <c r="DE1731" s="287"/>
      <c r="DF1731" s="287"/>
      <c r="DG1731" s="287"/>
      <c r="DH1731" s="287"/>
      <c r="DI1731" s="287"/>
      <c r="DJ1731" s="287"/>
      <c r="DK1731" s="287"/>
      <c r="DL1731" s="287"/>
      <c r="DM1731" s="287"/>
      <c r="DN1731" s="287"/>
      <c r="DO1731" s="287"/>
      <c r="DP1731" s="287"/>
      <c r="DQ1731" s="287"/>
      <c r="DR1731" s="287"/>
      <c r="DS1731" s="287"/>
      <c r="DT1731" s="287"/>
      <c r="DU1731" s="287"/>
      <c r="DV1731" s="287"/>
      <c r="DW1731" s="287"/>
      <c r="DX1731" s="287"/>
      <c r="DY1731" s="287"/>
      <c r="DZ1731" s="287"/>
      <c r="EA1731" s="287"/>
      <c r="EB1731" s="287"/>
      <c r="EC1731" s="287"/>
      <c r="ED1731" s="287"/>
      <c r="EE1731" s="287"/>
      <c r="EF1731" s="287"/>
      <c r="EG1731" s="287"/>
      <c r="EH1731" s="287"/>
      <c r="EI1731" s="287"/>
      <c r="EJ1731" s="287"/>
      <c r="EK1731" s="287"/>
      <c r="EL1731" s="287"/>
      <c r="EM1731" s="287"/>
      <c r="EN1731" s="287"/>
      <c r="EO1731" s="287"/>
      <c r="EP1731" s="287"/>
      <c r="EQ1731" s="287"/>
      <c r="ER1731" s="287"/>
      <c r="ES1731" s="287"/>
      <c r="ET1731" s="287"/>
      <c r="EU1731" s="287"/>
      <c r="EV1731" s="287"/>
      <c r="EW1731" s="287"/>
      <c r="EX1731" s="287"/>
      <c r="EY1731" s="287"/>
      <c r="EZ1731" s="287"/>
      <c r="FA1731" s="287"/>
      <c r="FB1731" s="287"/>
      <c r="FC1731" s="287"/>
      <c r="FD1731" s="287"/>
      <c r="FE1731" s="287"/>
      <c r="FF1731" s="287"/>
      <c r="FG1731" s="287"/>
      <c r="FH1731" s="287"/>
      <c r="FI1731" s="287"/>
    </row>
    <row r="1732" spans="1:165" s="265" customFormat="1" x14ac:dyDescent="0.2">
      <c r="A1732" s="236"/>
      <c r="B1732" s="239"/>
      <c r="C1732" s="239"/>
      <c r="AK1732" s="287"/>
      <c r="AL1732" s="287"/>
      <c r="AM1732" s="287"/>
      <c r="AN1732" s="287"/>
      <c r="AO1732" s="287"/>
      <c r="AP1732" s="287"/>
      <c r="AQ1732" s="287"/>
      <c r="AR1732" s="287"/>
      <c r="AS1732" s="287"/>
      <c r="AT1732" s="287"/>
      <c r="AU1732" s="287"/>
      <c r="AV1732" s="287"/>
      <c r="AW1732" s="287"/>
      <c r="AX1732" s="287"/>
      <c r="AY1732" s="287"/>
      <c r="AZ1732" s="287"/>
      <c r="BA1732" s="287"/>
      <c r="BB1732" s="287"/>
      <c r="BC1732" s="287"/>
      <c r="BD1732" s="287"/>
      <c r="BE1732" s="287"/>
      <c r="BF1732" s="287"/>
      <c r="BG1732" s="287"/>
      <c r="BH1732" s="287"/>
      <c r="BI1732" s="287"/>
      <c r="BJ1732" s="287"/>
      <c r="BK1732" s="287"/>
      <c r="BL1732" s="287"/>
      <c r="BM1732" s="287"/>
      <c r="BN1732" s="287"/>
      <c r="BO1732" s="287"/>
      <c r="BP1732" s="287"/>
      <c r="BQ1732" s="287"/>
      <c r="BR1732" s="287"/>
      <c r="BS1732" s="287"/>
      <c r="BT1732" s="287"/>
      <c r="BU1732" s="287"/>
      <c r="BV1732" s="287"/>
      <c r="BW1732" s="287"/>
      <c r="BX1732" s="287"/>
      <c r="BY1732" s="287"/>
      <c r="BZ1732" s="287"/>
      <c r="CA1732" s="287"/>
      <c r="CB1732" s="287"/>
      <c r="CC1732" s="287"/>
      <c r="CD1732" s="287"/>
      <c r="CE1732" s="287"/>
      <c r="CF1732" s="287"/>
      <c r="CG1732" s="287"/>
      <c r="CH1732" s="287"/>
      <c r="CI1732" s="287"/>
      <c r="CJ1732" s="287"/>
      <c r="CK1732" s="287"/>
      <c r="CL1732" s="287"/>
      <c r="CM1732" s="287"/>
      <c r="CN1732" s="287"/>
      <c r="CO1732" s="287"/>
      <c r="CP1732" s="287"/>
      <c r="CQ1732" s="287"/>
      <c r="CR1732" s="287"/>
      <c r="CS1732" s="287"/>
      <c r="CT1732" s="287"/>
      <c r="CU1732" s="287"/>
      <c r="CV1732" s="287"/>
      <c r="CW1732" s="287"/>
      <c r="CX1732" s="287"/>
      <c r="CY1732" s="287"/>
      <c r="CZ1732" s="287"/>
      <c r="DA1732" s="287"/>
      <c r="DB1732" s="287"/>
      <c r="DC1732" s="287"/>
      <c r="DD1732" s="287"/>
      <c r="DE1732" s="287"/>
      <c r="DF1732" s="287"/>
      <c r="DG1732" s="287"/>
      <c r="DH1732" s="287"/>
      <c r="DI1732" s="287"/>
      <c r="DJ1732" s="287"/>
      <c r="DK1732" s="287"/>
      <c r="DL1732" s="287"/>
      <c r="DM1732" s="287"/>
      <c r="DN1732" s="287"/>
      <c r="DO1732" s="287"/>
      <c r="DP1732" s="287"/>
      <c r="DQ1732" s="287"/>
      <c r="DR1732" s="287"/>
      <c r="DS1732" s="287"/>
      <c r="DT1732" s="287"/>
      <c r="DU1732" s="287"/>
      <c r="DV1732" s="287"/>
      <c r="DW1732" s="287"/>
      <c r="DX1732" s="287"/>
      <c r="DY1732" s="287"/>
      <c r="DZ1732" s="287"/>
      <c r="EA1732" s="287"/>
      <c r="EB1732" s="287"/>
      <c r="EC1732" s="287"/>
      <c r="ED1732" s="287"/>
      <c r="EE1732" s="287"/>
      <c r="EF1732" s="287"/>
      <c r="EG1732" s="287"/>
      <c r="EH1732" s="287"/>
      <c r="EI1732" s="287"/>
      <c r="EJ1732" s="287"/>
      <c r="EK1732" s="287"/>
      <c r="EL1732" s="287"/>
      <c r="EM1732" s="287"/>
      <c r="EN1732" s="287"/>
      <c r="EO1732" s="287"/>
      <c r="EP1732" s="287"/>
      <c r="EQ1732" s="287"/>
      <c r="ER1732" s="287"/>
      <c r="ES1732" s="287"/>
      <c r="ET1732" s="287"/>
      <c r="EU1732" s="287"/>
      <c r="EV1732" s="287"/>
      <c r="EW1732" s="287"/>
      <c r="EX1732" s="287"/>
      <c r="EY1732" s="287"/>
      <c r="EZ1732" s="287"/>
      <c r="FA1732" s="287"/>
      <c r="FB1732" s="287"/>
      <c r="FC1732" s="287"/>
      <c r="FD1732" s="287"/>
      <c r="FE1732" s="287"/>
      <c r="FF1732" s="287"/>
      <c r="FG1732" s="287"/>
      <c r="FH1732" s="287"/>
      <c r="FI1732" s="287"/>
    </row>
    <row r="1733" spans="1:165" s="265" customFormat="1" x14ac:dyDescent="0.2">
      <c r="A1733" s="236"/>
      <c r="B1733" s="239"/>
      <c r="C1733" s="239"/>
      <c r="AK1733" s="287"/>
      <c r="AL1733" s="287"/>
      <c r="AM1733" s="287"/>
      <c r="AN1733" s="287"/>
      <c r="AO1733" s="287"/>
      <c r="AP1733" s="287"/>
      <c r="AQ1733" s="287"/>
      <c r="AR1733" s="287"/>
      <c r="AS1733" s="287"/>
      <c r="AT1733" s="287"/>
      <c r="AU1733" s="287"/>
      <c r="AV1733" s="287"/>
      <c r="AW1733" s="287"/>
      <c r="AX1733" s="287"/>
      <c r="AY1733" s="287"/>
      <c r="AZ1733" s="287"/>
      <c r="BA1733" s="287"/>
      <c r="BB1733" s="287"/>
      <c r="BC1733" s="287"/>
      <c r="BD1733" s="287"/>
      <c r="BE1733" s="287"/>
      <c r="BF1733" s="287"/>
      <c r="BG1733" s="287"/>
      <c r="BH1733" s="287"/>
      <c r="BI1733" s="287"/>
      <c r="BJ1733" s="287"/>
      <c r="BK1733" s="287"/>
      <c r="BL1733" s="287"/>
      <c r="BM1733" s="287"/>
      <c r="BN1733" s="287"/>
      <c r="BO1733" s="287"/>
      <c r="BP1733" s="287"/>
      <c r="BQ1733" s="287"/>
      <c r="BR1733" s="287"/>
      <c r="BS1733" s="287"/>
      <c r="BT1733" s="287"/>
      <c r="BU1733" s="287"/>
      <c r="BV1733" s="287"/>
      <c r="BW1733" s="287"/>
      <c r="BX1733" s="287"/>
      <c r="BY1733" s="287"/>
      <c r="BZ1733" s="287"/>
      <c r="CA1733" s="287"/>
      <c r="CB1733" s="287"/>
      <c r="CC1733" s="287"/>
      <c r="CD1733" s="287"/>
      <c r="CE1733" s="287"/>
      <c r="CF1733" s="287"/>
      <c r="CG1733" s="287"/>
      <c r="CH1733" s="287"/>
      <c r="CI1733" s="287"/>
      <c r="CJ1733" s="287"/>
      <c r="CK1733" s="287"/>
      <c r="CL1733" s="287"/>
      <c r="CM1733" s="287"/>
      <c r="CN1733" s="287"/>
      <c r="CO1733" s="287"/>
      <c r="CP1733" s="287"/>
      <c r="CQ1733" s="287"/>
      <c r="CR1733" s="287"/>
      <c r="CS1733" s="287"/>
      <c r="CT1733" s="287"/>
      <c r="CU1733" s="287"/>
      <c r="CV1733" s="287"/>
      <c r="CW1733" s="287"/>
      <c r="CX1733" s="287"/>
      <c r="CY1733" s="287"/>
      <c r="CZ1733" s="287"/>
      <c r="DA1733" s="287"/>
      <c r="DB1733" s="287"/>
      <c r="DC1733" s="287"/>
      <c r="DD1733" s="287"/>
      <c r="DE1733" s="287"/>
      <c r="DF1733" s="287"/>
      <c r="DG1733" s="287"/>
      <c r="DH1733" s="287"/>
      <c r="DI1733" s="287"/>
      <c r="DJ1733" s="287"/>
      <c r="DK1733" s="287"/>
      <c r="DL1733" s="287"/>
      <c r="DM1733" s="287"/>
      <c r="DN1733" s="287"/>
      <c r="DO1733" s="287"/>
      <c r="DP1733" s="287"/>
      <c r="DQ1733" s="287"/>
      <c r="DR1733" s="287"/>
      <c r="DS1733" s="287"/>
      <c r="DT1733" s="287"/>
      <c r="DU1733" s="287"/>
      <c r="DV1733" s="287"/>
      <c r="DW1733" s="287"/>
      <c r="DX1733" s="287"/>
      <c r="DY1733" s="287"/>
      <c r="DZ1733" s="287"/>
      <c r="EA1733" s="287"/>
      <c r="EB1733" s="287"/>
      <c r="EC1733" s="287"/>
      <c r="ED1733" s="287"/>
      <c r="EE1733" s="287"/>
      <c r="EF1733" s="287"/>
      <c r="EG1733" s="287"/>
      <c r="EH1733" s="287"/>
      <c r="EI1733" s="287"/>
      <c r="EJ1733" s="287"/>
      <c r="EK1733" s="287"/>
      <c r="EL1733" s="287"/>
      <c r="EM1733" s="287"/>
      <c r="EN1733" s="287"/>
      <c r="EO1733" s="287"/>
      <c r="EP1733" s="287"/>
      <c r="EQ1733" s="287"/>
      <c r="ER1733" s="287"/>
      <c r="ES1733" s="287"/>
      <c r="ET1733" s="287"/>
      <c r="EU1733" s="287"/>
      <c r="EV1733" s="287"/>
      <c r="EW1733" s="287"/>
      <c r="EX1733" s="287"/>
      <c r="EY1733" s="287"/>
      <c r="EZ1733" s="287"/>
      <c r="FA1733" s="287"/>
      <c r="FB1733" s="287"/>
      <c r="FC1733" s="287"/>
      <c r="FD1733" s="287"/>
      <c r="FE1733" s="287"/>
      <c r="FF1733" s="287"/>
      <c r="FG1733" s="287"/>
      <c r="FH1733" s="287"/>
      <c r="FI1733" s="287"/>
    </row>
    <row r="1734" spans="1:165" s="265" customFormat="1" x14ac:dyDescent="0.2">
      <c r="A1734" s="236"/>
      <c r="B1734" s="239"/>
      <c r="C1734" s="239"/>
      <c r="AK1734" s="287"/>
      <c r="AL1734" s="287"/>
      <c r="AM1734" s="287"/>
      <c r="AN1734" s="287"/>
      <c r="AO1734" s="287"/>
      <c r="AP1734" s="287"/>
      <c r="AQ1734" s="287"/>
      <c r="AR1734" s="287"/>
      <c r="AS1734" s="287"/>
      <c r="AT1734" s="287"/>
      <c r="AU1734" s="287"/>
      <c r="AV1734" s="287"/>
      <c r="AW1734" s="287"/>
      <c r="AX1734" s="287"/>
      <c r="AY1734" s="287"/>
      <c r="AZ1734" s="287"/>
      <c r="BA1734" s="287"/>
      <c r="BB1734" s="287"/>
      <c r="BC1734" s="287"/>
      <c r="BD1734" s="287"/>
      <c r="BE1734" s="287"/>
      <c r="BF1734" s="287"/>
      <c r="BG1734" s="287"/>
      <c r="BH1734" s="287"/>
      <c r="BI1734" s="287"/>
      <c r="BJ1734" s="287"/>
      <c r="BK1734" s="287"/>
      <c r="BL1734" s="287"/>
      <c r="BM1734" s="287"/>
      <c r="BN1734" s="287"/>
      <c r="BO1734" s="287"/>
      <c r="BP1734" s="287"/>
      <c r="BQ1734" s="287"/>
      <c r="BR1734" s="287"/>
      <c r="BS1734" s="287"/>
      <c r="BT1734" s="287"/>
      <c r="BU1734" s="287"/>
      <c r="BV1734" s="287"/>
      <c r="BW1734" s="287"/>
      <c r="BX1734" s="287"/>
      <c r="BY1734" s="287"/>
      <c r="BZ1734" s="287"/>
      <c r="CA1734" s="287"/>
      <c r="CB1734" s="287"/>
      <c r="CC1734" s="287"/>
      <c r="CD1734" s="287"/>
      <c r="CE1734" s="287"/>
      <c r="CF1734" s="287"/>
      <c r="CG1734" s="287"/>
      <c r="CH1734" s="287"/>
      <c r="CI1734" s="287"/>
      <c r="CJ1734" s="287"/>
      <c r="CK1734" s="287"/>
      <c r="CL1734" s="287"/>
      <c r="CM1734" s="287"/>
      <c r="CN1734" s="287"/>
      <c r="CO1734" s="287"/>
      <c r="CP1734" s="287"/>
      <c r="CQ1734" s="287"/>
      <c r="CR1734" s="287"/>
      <c r="CS1734" s="287"/>
      <c r="CT1734" s="287"/>
      <c r="CU1734" s="287"/>
      <c r="CV1734" s="287"/>
      <c r="CW1734" s="287"/>
      <c r="CX1734" s="287"/>
      <c r="CY1734" s="287"/>
      <c r="CZ1734" s="287"/>
      <c r="DA1734" s="287"/>
      <c r="DB1734" s="287"/>
      <c r="DC1734" s="287"/>
      <c r="DD1734" s="287"/>
      <c r="DE1734" s="287"/>
      <c r="DF1734" s="287"/>
      <c r="DG1734" s="287"/>
      <c r="DH1734" s="287"/>
      <c r="DI1734" s="287"/>
      <c r="DJ1734" s="287"/>
      <c r="DK1734" s="287"/>
      <c r="DL1734" s="287"/>
      <c r="DM1734" s="287"/>
      <c r="DN1734" s="287"/>
      <c r="DO1734" s="287"/>
      <c r="DP1734" s="287"/>
      <c r="DQ1734" s="287"/>
      <c r="DR1734" s="287"/>
      <c r="DS1734" s="287"/>
      <c r="DT1734" s="287"/>
      <c r="DU1734" s="287"/>
      <c r="DV1734" s="287"/>
      <c r="DW1734" s="287"/>
      <c r="DX1734" s="287"/>
      <c r="DY1734" s="287"/>
      <c r="DZ1734" s="287"/>
      <c r="EA1734" s="287"/>
      <c r="EB1734" s="287"/>
      <c r="EC1734" s="287"/>
      <c r="ED1734" s="287"/>
      <c r="EE1734" s="287"/>
      <c r="EF1734" s="287"/>
      <c r="EG1734" s="287"/>
      <c r="EH1734" s="287"/>
      <c r="EI1734" s="287"/>
      <c r="EJ1734" s="287"/>
      <c r="EK1734" s="287"/>
      <c r="EL1734" s="287"/>
      <c r="EM1734" s="287"/>
      <c r="EN1734" s="287"/>
      <c r="EO1734" s="287"/>
      <c r="EP1734" s="287"/>
      <c r="EQ1734" s="287"/>
      <c r="ER1734" s="287"/>
      <c r="ES1734" s="287"/>
      <c r="ET1734" s="287"/>
      <c r="EU1734" s="287"/>
      <c r="EV1734" s="287"/>
      <c r="EW1734" s="287"/>
      <c r="EX1734" s="287"/>
      <c r="EY1734" s="287"/>
      <c r="EZ1734" s="287"/>
      <c r="FA1734" s="287"/>
      <c r="FB1734" s="287"/>
      <c r="FC1734" s="287"/>
      <c r="FD1734" s="287"/>
      <c r="FE1734" s="287"/>
      <c r="FF1734" s="287"/>
      <c r="FG1734" s="287"/>
      <c r="FH1734" s="287"/>
      <c r="FI1734" s="287"/>
    </row>
    <row r="1735" spans="1:165" s="265" customFormat="1" x14ac:dyDescent="0.2">
      <c r="A1735" s="236"/>
      <c r="B1735" s="239"/>
      <c r="C1735" s="239"/>
      <c r="AK1735" s="287"/>
      <c r="AL1735" s="287"/>
      <c r="AM1735" s="287"/>
      <c r="AN1735" s="287"/>
      <c r="AO1735" s="287"/>
      <c r="AP1735" s="287"/>
      <c r="AQ1735" s="287"/>
      <c r="AR1735" s="287"/>
      <c r="AS1735" s="287"/>
      <c r="AT1735" s="287"/>
      <c r="AU1735" s="287"/>
      <c r="AV1735" s="287"/>
      <c r="AW1735" s="287"/>
      <c r="AX1735" s="287"/>
      <c r="AY1735" s="287"/>
      <c r="AZ1735" s="287"/>
      <c r="BA1735" s="287"/>
      <c r="BB1735" s="287"/>
      <c r="BC1735" s="287"/>
      <c r="BD1735" s="287"/>
      <c r="BE1735" s="287"/>
      <c r="BF1735" s="287"/>
      <c r="BG1735" s="287"/>
      <c r="BH1735" s="287"/>
      <c r="BI1735" s="287"/>
      <c r="BJ1735" s="287"/>
      <c r="BK1735" s="287"/>
      <c r="BL1735" s="287"/>
      <c r="BM1735" s="287"/>
      <c r="BN1735" s="287"/>
      <c r="BO1735" s="287"/>
      <c r="BP1735" s="287"/>
      <c r="BQ1735" s="287"/>
      <c r="BR1735" s="287"/>
      <c r="BS1735" s="287"/>
      <c r="BT1735" s="287"/>
      <c r="BU1735" s="287"/>
      <c r="BV1735" s="287"/>
      <c r="BW1735" s="287"/>
      <c r="BX1735" s="287"/>
      <c r="BY1735" s="287"/>
      <c r="BZ1735" s="287"/>
      <c r="CA1735" s="287"/>
      <c r="CB1735" s="287"/>
      <c r="CC1735" s="287"/>
      <c r="CD1735" s="287"/>
      <c r="CE1735" s="287"/>
      <c r="CF1735" s="287"/>
      <c r="CG1735" s="287"/>
      <c r="CH1735" s="287"/>
      <c r="CI1735" s="287"/>
      <c r="CJ1735" s="287"/>
      <c r="CK1735" s="287"/>
      <c r="CL1735" s="287"/>
      <c r="CM1735" s="287"/>
      <c r="CN1735" s="287"/>
      <c r="CO1735" s="287"/>
      <c r="CP1735" s="287"/>
      <c r="CQ1735" s="287"/>
      <c r="CR1735" s="287"/>
      <c r="CS1735" s="287"/>
      <c r="CT1735" s="287"/>
      <c r="CU1735" s="287"/>
      <c r="CV1735" s="287"/>
      <c r="CW1735" s="287"/>
      <c r="CX1735" s="287"/>
      <c r="CY1735" s="287"/>
      <c r="CZ1735" s="287"/>
      <c r="DA1735" s="287"/>
      <c r="DB1735" s="287"/>
      <c r="DC1735" s="287"/>
      <c r="DD1735" s="287"/>
      <c r="DE1735" s="287"/>
      <c r="DF1735" s="287"/>
      <c r="DG1735" s="287"/>
      <c r="DH1735" s="287"/>
      <c r="DI1735" s="287"/>
      <c r="DJ1735" s="287"/>
      <c r="DK1735" s="287"/>
      <c r="DL1735" s="287"/>
      <c r="DM1735" s="287"/>
      <c r="DN1735" s="287"/>
      <c r="DO1735" s="287"/>
      <c r="DP1735" s="287"/>
      <c r="DQ1735" s="287"/>
      <c r="DR1735" s="287"/>
      <c r="DS1735" s="287"/>
      <c r="DT1735" s="287"/>
      <c r="DU1735" s="287"/>
      <c r="DV1735" s="287"/>
      <c r="DW1735" s="287"/>
      <c r="DX1735" s="287"/>
      <c r="DY1735" s="287"/>
      <c r="DZ1735" s="287"/>
      <c r="EA1735" s="287"/>
      <c r="EB1735" s="287"/>
      <c r="EC1735" s="287"/>
      <c r="ED1735" s="287"/>
      <c r="EE1735" s="287"/>
      <c r="EF1735" s="287"/>
      <c r="EG1735" s="287"/>
      <c r="EH1735" s="287"/>
      <c r="EI1735" s="287"/>
      <c r="EJ1735" s="287"/>
      <c r="EK1735" s="287"/>
      <c r="EL1735" s="287"/>
      <c r="EM1735" s="287"/>
      <c r="EN1735" s="287"/>
      <c r="EO1735" s="287"/>
      <c r="EP1735" s="287"/>
      <c r="EQ1735" s="287"/>
      <c r="ER1735" s="287"/>
      <c r="ES1735" s="287"/>
      <c r="ET1735" s="287"/>
      <c r="EU1735" s="287"/>
      <c r="EV1735" s="287"/>
      <c r="EW1735" s="287"/>
      <c r="EX1735" s="287"/>
      <c r="EY1735" s="287"/>
      <c r="EZ1735" s="287"/>
      <c r="FA1735" s="287"/>
      <c r="FB1735" s="287"/>
      <c r="FC1735" s="287"/>
      <c r="FD1735" s="287"/>
      <c r="FE1735" s="287"/>
      <c r="FF1735" s="287"/>
      <c r="FG1735" s="287"/>
      <c r="FH1735" s="287"/>
      <c r="FI1735" s="287"/>
    </row>
    <row r="1736" spans="1:165" s="265" customFormat="1" x14ac:dyDescent="0.2">
      <c r="A1736" s="236"/>
      <c r="B1736" s="239"/>
      <c r="C1736" s="239"/>
      <c r="AK1736" s="287"/>
      <c r="AL1736" s="287"/>
      <c r="AM1736" s="287"/>
      <c r="AN1736" s="287"/>
      <c r="AO1736" s="287"/>
      <c r="AP1736" s="287"/>
      <c r="AQ1736" s="287"/>
      <c r="AR1736" s="287"/>
      <c r="AS1736" s="287"/>
      <c r="AT1736" s="287"/>
      <c r="AU1736" s="287"/>
      <c r="AV1736" s="287"/>
      <c r="AW1736" s="287"/>
      <c r="AX1736" s="287"/>
      <c r="AY1736" s="287"/>
      <c r="AZ1736" s="287"/>
      <c r="BA1736" s="287"/>
      <c r="BB1736" s="287"/>
      <c r="BC1736" s="287"/>
      <c r="BD1736" s="287"/>
      <c r="BE1736" s="287"/>
      <c r="BF1736" s="287"/>
      <c r="BG1736" s="287"/>
      <c r="BH1736" s="287"/>
      <c r="BI1736" s="287"/>
      <c r="BJ1736" s="287"/>
      <c r="BK1736" s="287"/>
      <c r="BL1736" s="287"/>
      <c r="BM1736" s="287"/>
      <c r="BN1736" s="287"/>
      <c r="BO1736" s="287"/>
      <c r="BP1736" s="287"/>
      <c r="BQ1736" s="287"/>
      <c r="BR1736" s="287"/>
      <c r="BS1736" s="287"/>
      <c r="BT1736" s="287"/>
      <c r="BU1736" s="287"/>
      <c r="BV1736" s="287"/>
      <c r="BW1736" s="287"/>
      <c r="BX1736" s="287"/>
      <c r="BY1736" s="287"/>
      <c r="BZ1736" s="287"/>
      <c r="CA1736" s="287"/>
      <c r="CB1736" s="287"/>
      <c r="CC1736" s="287"/>
      <c r="CD1736" s="287"/>
      <c r="CE1736" s="287"/>
      <c r="CF1736" s="287"/>
      <c r="CG1736" s="287"/>
      <c r="CH1736" s="287"/>
      <c r="CI1736" s="287"/>
      <c r="CJ1736" s="287"/>
      <c r="CK1736" s="287"/>
      <c r="CL1736" s="287"/>
      <c r="CM1736" s="287"/>
      <c r="CN1736" s="287"/>
      <c r="CO1736" s="287"/>
      <c r="CP1736" s="287"/>
      <c r="CQ1736" s="287"/>
      <c r="CR1736" s="287"/>
      <c r="CS1736" s="287"/>
      <c r="CT1736" s="287"/>
      <c r="CU1736" s="287"/>
      <c r="CV1736" s="287"/>
      <c r="CW1736" s="287"/>
      <c r="CX1736" s="287"/>
      <c r="CY1736" s="287"/>
      <c r="CZ1736" s="287"/>
      <c r="DA1736" s="287"/>
      <c r="DB1736" s="287"/>
      <c r="DC1736" s="287"/>
      <c r="DD1736" s="287"/>
      <c r="DE1736" s="287"/>
      <c r="DF1736" s="287"/>
      <c r="DG1736" s="287"/>
      <c r="DH1736" s="287"/>
      <c r="DI1736" s="287"/>
      <c r="DJ1736" s="287"/>
      <c r="DK1736" s="287"/>
      <c r="DL1736" s="287"/>
      <c r="DM1736" s="287"/>
      <c r="DN1736" s="287"/>
      <c r="DO1736" s="287"/>
      <c r="DP1736" s="287"/>
      <c r="DQ1736" s="287"/>
      <c r="DR1736" s="287"/>
      <c r="DS1736" s="287"/>
      <c r="DT1736" s="287"/>
      <c r="DU1736" s="287"/>
      <c r="DV1736" s="287"/>
      <c r="DW1736" s="287"/>
      <c r="DX1736" s="287"/>
      <c r="DY1736" s="287"/>
      <c r="DZ1736" s="287"/>
      <c r="EA1736" s="287"/>
      <c r="EB1736" s="287"/>
      <c r="EC1736" s="287"/>
      <c r="ED1736" s="287"/>
      <c r="EE1736" s="287"/>
      <c r="EF1736" s="287"/>
      <c r="EG1736" s="287"/>
      <c r="EH1736" s="287"/>
      <c r="EI1736" s="287"/>
      <c r="EJ1736" s="287"/>
      <c r="EK1736" s="287"/>
      <c r="EL1736" s="287"/>
      <c r="EM1736" s="287"/>
      <c r="EN1736" s="287"/>
      <c r="EO1736" s="287"/>
      <c r="EP1736" s="287"/>
      <c r="EQ1736" s="287"/>
      <c r="ER1736" s="287"/>
      <c r="ES1736" s="287"/>
      <c r="ET1736" s="287"/>
      <c r="EU1736" s="287"/>
      <c r="EV1736" s="287"/>
      <c r="EW1736" s="287"/>
      <c r="EX1736" s="287"/>
      <c r="EY1736" s="287"/>
      <c r="EZ1736" s="287"/>
      <c r="FA1736" s="287"/>
      <c r="FB1736" s="287"/>
      <c r="FC1736" s="287"/>
      <c r="FD1736" s="287"/>
      <c r="FE1736" s="287"/>
      <c r="FF1736" s="287"/>
      <c r="FG1736" s="287"/>
      <c r="FH1736" s="287"/>
      <c r="FI1736" s="287"/>
    </row>
    <row r="1737" spans="1:165" s="265" customFormat="1" x14ac:dyDescent="0.2">
      <c r="A1737" s="236"/>
      <c r="B1737" s="239"/>
      <c r="C1737" s="239"/>
      <c r="AK1737" s="287"/>
      <c r="AL1737" s="287"/>
      <c r="AM1737" s="287"/>
      <c r="AN1737" s="287"/>
      <c r="AO1737" s="287"/>
      <c r="AP1737" s="287"/>
      <c r="AQ1737" s="287"/>
      <c r="AR1737" s="287"/>
      <c r="AS1737" s="287"/>
      <c r="AT1737" s="287"/>
      <c r="AU1737" s="287"/>
      <c r="AV1737" s="287"/>
      <c r="AW1737" s="287"/>
      <c r="AX1737" s="287"/>
      <c r="AY1737" s="287"/>
      <c r="AZ1737" s="287"/>
      <c r="BA1737" s="287"/>
      <c r="BB1737" s="287"/>
      <c r="BC1737" s="287"/>
      <c r="BD1737" s="287"/>
      <c r="BE1737" s="287"/>
      <c r="BF1737" s="287"/>
      <c r="BG1737" s="287"/>
      <c r="BH1737" s="287"/>
      <c r="BI1737" s="287"/>
      <c r="BJ1737" s="287"/>
      <c r="BK1737" s="287"/>
      <c r="BL1737" s="287"/>
      <c r="BM1737" s="287"/>
      <c r="BN1737" s="287"/>
      <c r="BO1737" s="287"/>
      <c r="BP1737" s="287"/>
      <c r="BQ1737" s="287"/>
      <c r="BR1737" s="287"/>
      <c r="BS1737" s="287"/>
      <c r="BT1737" s="287"/>
      <c r="BU1737" s="287"/>
      <c r="BV1737" s="287"/>
      <c r="BW1737" s="287"/>
      <c r="BX1737" s="287"/>
      <c r="BY1737" s="287"/>
      <c r="BZ1737" s="287"/>
      <c r="CA1737" s="287"/>
      <c r="CB1737" s="287"/>
      <c r="CC1737" s="287"/>
      <c r="CD1737" s="287"/>
      <c r="CE1737" s="287"/>
      <c r="CF1737" s="287"/>
      <c r="CG1737" s="287"/>
      <c r="CH1737" s="287"/>
      <c r="CI1737" s="287"/>
      <c r="CJ1737" s="287"/>
      <c r="CK1737" s="287"/>
      <c r="CL1737" s="287"/>
      <c r="CM1737" s="287"/>
      <c r="CN1737" s="287"/>
      <c r="CO1737" s="287"/>
      <c r="CP1737" s="287"/>
      <c r="CQ1737" s="287"/>
      <c r="CR1737" s="287"/>
      <c r="CS1737" s="287"/>
      <c r="CT1737" s="287"/>
      <c r="CU1737" s="287"/>
      <c r="CV1737" s="287"/>
      <c r="CW1737" s="287"/>
      <c r="CX1737" s="287"/>
      <c r="CY1737" s="287"/>
      <c r="CZ1737" s="287"/>
      <c r="DA1737" s="287"/>
      <c r="DB1737" s="287"/>
      <c r="DC1737" s="287"/>
      <c r="DD1737" s="287"/>
      <c r="DE1737" s="287"/>
      <c r="DF1737" s="287"/>
      <c r="DG1737" s="287"/>
      <c r="DH1737" s="287"/>
      <c r="DI1737" s="287"/>
      <c r="DJ1737" s="287"/>
      <c r="DK1737" s="287"/>
      <c r="DL1737" s="287"/>
      <c r="DM1737" s="287"/>
      <c r="DN1737" s="287"/>
      <c r="DO1737" s="287"/>
      <c r="DP1737" s="287"/>
      <c r="DQ1737" s="287"/>
      <c r="DR1737" s="287"/>
      <c r="DS1737" s="287"/>
      <c r="DT1737" s="287"/>
      <c r="DU1737" s="287"/>
      <c r="DV1737" s="287"/>
      <c r="DW1737" s="287"/>
      <c r="DX1737" s="287"/>
      <c r="DY1737" s="287"/>
      <c r="DZ1737" s="287"/>
      <c r="EA1737" s="287"/>
      <c r="EB1737" s="287"/>
      <c r="EC1737" s="287"/>
      <c r="ED1737" s="287"/>
      <c r="EE1737" s="287"/>
      <c r="EF1737" s="287"/>
      <c r="EG1737" s="287"/>
      <c r="EH1737" s="287"/>
      <c r="EI1737" s="287"/>
      <c r="EJ1737" s="287"/>
      <c r="EK1737" s="287"/>
      <c r="EL1737" s="287"/>
      <c r="EM1737" s="287"/>
      <c r="EN1737" s="287"/>
      <c r="EO1737" s="287"/>
      <c r="EP1737" s="287"/>
      <c r="EQ1737" s="287"/>
      <c r="ER1737" s="287"/>
      <c r="ES1737" s="287"/>
      <c r="ET1737" s="287"/>
      <c r="EU1737" s="287"/>
      <c r="EV1737" s="287"/>
      <c r="EW1737" s="287"/>
      <c r="EX1737" s="287"/>
      <c r="EY1737" s="287"/>
      <c r="EZ1737" s="287"/>
      <c r="FA1737" s="287"/>
      <c r="FB1737" s="287"/>
      <c r="FC1737" s="287"/>
      <c r="FD1737" s="287"/>
      <c r="FE1737" s="287"/>
      <c r="FF1737" s="287"/>
      <c r="FG1737" s="287"/>
      <c r="FH1737" s="287"/>
      <c r="FI1737" s="287"/>
    </row>
    <row r="1738" spans="1:165" s="265" customFormat="1" x14ac:dyDescent="0.2">
      <c r="A1738" s="236"/>
      <c r="B1738" s="239"/>
      <c r="C1738" s="239"/>
      <c r="AK1738" s="287"/>
      <c r="AL1738" s="287"/>
      <c r="AM1738" s="287"/>
      <c r="AN1738" s="287"/>
      <c r="AO1738" s="287"/>
      <c r="AP1738" s="287"/>
      <c r="AQ1738" s="287"/>
      <c r="AR1738" s="287"/>
      <c r="AS1738" s="287"/>
      <c r="AT1738" s="287"/>
      <c r="AU1738" s="287"/>
      <c r="AV1738" s="287"/>
      <c r="AW1738" s="287"/>
      <c r="AX1738" s="287"/>
      <c r="AY1738" s="287"/>
      <c r="AZ1738" s="287"/>
      <c r="BA1738" s="287"/>
      <c r="BB1738" s="287"/>
      <c r="BC1738" s="287"/>
      <c r="BD1738" s="287"/>
      <c r="BE1738" s="287"/>
      <c r="BF1738" s="287"/>
      <c r="BG1738" s="287"/>
      <c r="BH1738" s="287"/>
      <c r="BI1738" s="287"/>
      <c r="BJ1738" s="287"/>
      <c r="BK1738" s="287"/>
      <c r="BL1738" s="287"/>
      <c r="BM1738" s="287"/>
      <c r="BN1738" s="287"/>
      <c r="BO1738" s="287"/>
      <c r="BP1738" s="287"/>
      <c r="BQ1738" s="287"/>
      <c r="BR1738" s="287"/>
      <c r="BS1738" s="287"/>
      <c r="BT1738" s="287"/>
      <c r="BU1738" s="287"/>
      <c r="BV1738" s="287"/>
      <c r="BW1738" s="287"/>
      <c r="BX1738" s="287"/>
      <c r="BY1738" s="287"/>
      <c r="BZ1738" s="287"/>
      <c r="CA1738" s="287"/>
      <c r="CB1738" s="287"/>
      <c r="CC1738" s="287"/>
      <c r="CD1738" s="287"/>
      <c r="CE1738" s="287"/>
      <c r="CF1738" s="287"/>
      <c r="CG1738" s="287"/>
      <c r="CH1738" s="287"/>
      <c r="CI1738" s="287"/>
      <c r="CJ1738" s="287"/>
      <c r="CK1738" s="287"/>
      <c r="CL1738" s="287"/>
      <c r="CM1738" s="287"/>
      <c r="CN1738" s="287"/>
      <c r="CO1738" s="287"/>
      <c r="CP1738" s="287"/>
      <c r="CQ1738" s="287"/>
      <c r="CR1738" s="287"/>
      <c r="CS1738" s="287"/>
      <c r="CT1738" s="287"/>
      <c r="CU1738" s="287"/>
      <c r="CV1738" s="287"/>
      <c r="CW1738" s="287"/>
      <c r="CX1738" s="287"/>
      <c r="CY1738" s="287"/>
      <c r="CZ1738" s="287"/>
      <c r="DA1738" s="287"/>
      <c r="DB1738" s="287"/>
      <c r="DC1738" s="287"/>
      <c r="DD1738" s="287"/>
      <c r="DE1738" s="287"/>
      <c r="DF1738" s="287"/>
      <c r="DG1738" s="287"/>
      <c r="DH1738" s="287"/>
      <c r="DI1738" s="287"/>
      <c r="DJ1738" s="287"/>
      <c r="DK1738" s="287"/>
      <c r="DL1738" s="287"/>
      <c r="DM1738" s="287"/>
      <c r="DN1738" s="287"/>
      <c r="DO1738" s="287"/>
      <c r="DP1738" s="287"/>
      <c r="DQ1738" s="287"/>
      <c r="DR1738" s="287"/>
      <c r="DS1738" s="287"/>
      <c r="DT1738" s="287"/>
      <c r="DU1738" s="287"/>
      <c r="DV1738" s="287"/>
      <c r="DW1738" s="287"/>
      <c r="DX1738" s="287"/>
      <c r="DY1738" s="287"/>
      <c r="DZ1738" s="287"/>
      <c r="EA1738" s="287"/>
      <c r="EB1738" s="287"/>
      <c r="EC1738" s="287"/>
      <c r="ED1738" s="287"/>
      <c r="EE1738" s="287"/>
      <c r="EF1738" s="287"/>
      <c r="EG1738" s="287"/>
      <c r="EH1738" s="287"/>
      <c r="EI1738" s="287"/>
      <c r="EJ1738" s="287"/>
      <c r="EK1738" s="287"/>
      <c r="EL1738" s="287"/>
      <c r="EM1738" s="287"/>
      <c r="EN1738" s="287"/>
      <c r="EO1738" s="287"/>
      <c r="EP1738" s="287"/>
      <c r="EQ1738" s="287"/>
      <c r="ER1738" s="287"/>
      <c r="ES1738" s="287"/>
      <c r="ET1738" s="287"/>
      <c r="EU1738" s="287"/>
      <c r="EV1738" s="287"/>
      <c r="EW1738" s="287"/>
      <c r="EX1738" s="287"/>
      <c r="EY1738" s="287"/>
      <c r="EZ1738" s="287"/>
      <c r="FA1738" s="287"/>
      <c r="FB1738" s="287"/>
      <c r="FC1738" s="287"/>
      <c r="FD1738" s="287"/>
      <c r="FE1738" s="287"/>
      <c r="FF1738" s="287"/>
      <c r="FG1738" s="287"/>
      <c r="FH1738" s="287"/>
      <c r="FI1738" s="287"/>
    </row>
    <row r="1739" spans="1:165" s="265" customFormat="1" x14ac:dyDescent="0.2">
      <c r="A1739" s="236"/>
      <c r="B1739" s="239"/>
      <c r="C1739" s="239"/>
      <c r="AK1739" s="287"/>
      <c r="AL1739" s="287"/>
      <c r="AM1739" s="287"/>
      <c r="AN1739" s="287"/>
      <c r="AO1739" s="287"/>
      <c r="AP1739" s="287"/>
      <c r="AQ1739" s="287"/>
      <c r="AR1739" s="287"/>
      <c r="AS1739" s="287"/>
      <c r="AT1739" s="287"/>
      <c r="AU1739" s="287"/>
      <c r="AV1739" s="287"/>
      <c r="AW1739" s="287"/>
      <c r="AX1739" s="287"/>
      <c r="AY1739" s="287"/>
      <c r="AZ1739" s="287"/>
      <c r="BA1739" s="287"/>
      <c r="BB1739" s="287"/>
      <c r="BC1739" s="287"/>
      <c r="BD1739" s="287"/>
      <c r="BE1739" s="287"/>
      <c r="BF1739" s="287"/>
      <c r="BG1739" s="287"/>
      <c r="BH1739" s="287"/>
      <c r="BI1739" s="287"/>
      <c r="BJ1739" s="287"/>
      <c r="BK1739" s="287"/>
      <c r="BL1739" s="287"/>
      <c r="BM1739" s="287"/>
      <c r="BN1739" s="287"/>
      <c r="BO1739" s="287"/>
      <c r="BP1739" s="287"/>
      <c r="BQ1739" s="287"/>
      <c r="BR1739" s="287"/>
      <c r="BS1739" s="287"/>
      <c r="BT1739" s="287"/>
      <c r="BU1739" s="287"/>
      <c r="BV1739" s="287"/>
      <c r="BW1739" s="287"/>
      <c r="BX1739" s="287"/>
      <c r="BY1739" s="287"/>
      <c r="BZ1739" s="287"/>
      <c r="CA1739" s="287"/>
      <c r="CB1739" s="287"/>
      <c r="CC1739" s="287"/>
      <c r="CD1739" s="287"/>
      <c r="CE1739" s="287"/>
      <c r="CF1739" s="287"/>
      <c r="CG1739" s="287"/>
      <c r="CH1739" s="287"/>
      <c r="CI1739" s="287"/>
      <c r="CJ1739" s="287"/>
      <c r="CK1739" s="287"/>
      <c r="CL1739" s="287"/>
      <c r="CM1739" s="287"/>
      <c r="CN1739" s="287"/>
      <c r="CO1739" s="287"/>
      <c r="CP1739" s="287"/>
      <c r="CQ1739" s="287"/>
      <c r="CR1739" s="287"/>
      <c r="CS1739" s="287"/>
      <c r="CT1739" s="287"/>
      <c r="CU1739" s="287"/>
      <c r="CV1739" s="287"/>
      <c r="CW1739" s="287"/>
      <c r="CX1739" s="287"/>
      <c r="CY1739" s="287"/>
      <c r="CZ1739" s="287"/>
      <c r="DA1739" s="287"/>
      <c r="DB1739" s="287"/>
      <c r="DC1739" s="287"/>
      <c r="DD1739" s="287"/>
      <c r="DE1739" s="287"/>
      <c r="DF1739" s="287"/>
      <c r="DG1739" s="287"/>
      <c r="DH1739" s="287"/>
      <c r="DI1739" s="287"/>
      <c r="DJ1739" s="287"/>
      <c r="DK1739" s="287"/>
      <c r="DL1739" s="287"/>
      <c r="DM1739" s="287"/>
      <c r="DN1739" s="287"/>
      <c r="DO1739" s="287"/>
      <c r="DP1739" s="287"/>
      <c r="DQ1739" s="287"/>
      <c r="DR1739" s="287"/>
      <c r="DS1739" s="287"/>
      <c r="DT1739" s="287"/>
      <c r="DU1739" s="287"/>
      <c r="DV1739" s="287"/>
      <c r="DW1739" s="287"/>
      <c r="DX1739" s="287"/>
      <c r="DY1739" s="287"/>
      <c r="DZ1739" s="287"/>
      <c r="EA1739" s="287"/>
      <c r="EB1739" s="287"/>
      <c r="EC1739" s="287"/>
      <c r="ED1739" s="287"/>
      <c r="EE1739" s="287"/>
      <c r="EF1739" s="287"/>
      <c r="EG1739" s="287"/>
      <c r="EH1739" s="287"/>
      <c r="EI1739" s="287"/>
      <c r="EJ1739" s="287"/>
      <c r="EK1739" s="287"/>
      <c r="EL1739" s="287"/>
      <c r="EM1739" s="287"/>
      <c r="EN1739" s="287"/>
      <c r="EO1739" s="287"/>
      <c r="EP1739" s="287"/>
      <c r="EQ1739" s="287"/>
      <c r="ER1739" s="287"/>
      <c r="ES1739" s="287"/>
      <c r="ET1739" s="287"/>
      <c r="EU1739" s="287"/>
      <c r="EV1739" s="287"/>
      <c r="EW1739" s="287"/>
      <c r="EX1739" s="287"/>
      <c r="EY1739" s="287"/>
      <c r="EZ1739" s="287"/>
      <c r="FA1739" s="287"/>
      <c r="FB1739" s="287"/>
      <c r="FC1739" s="287"/>
      <c r="FD1739" s="287"/>
      <c r="FE1739" s="287"/>
      <c r="FF1739" s="287"/>
      <c r="FG1739" s="287"/>
      <c r="FH1739" s="287"/>
      <c r="FI1739" s="287"/>
    </row>
    <row r="1740" spans="1:165" s="265" customFormat="1" x14ac:dyDescent="0.2">
      <c r="A1740" s="236"/>
      <c r="B1740" s="239"/>
      <c r="C1740" s="239"/>
      <c r="AK1740" s="287"/>
      <c r="AL1740" s="287"/>
      <c r="AM1740" s="287"/>
      <c r="AN1740" s="287"/>
      <c r="AO1740" s="287"/>
      <c r="AP1740" s="287"/>
      <c r="AQ1740" s="287"/>
      <c r="AR1740" s="287"/>
      <c r="AS1740" s="287"/>
      <c r="AT1740" s="287"/>
      <c r="AU1740" s="287"/>
      <c r="AV1740" s="287"/>
      <c r="AW1740" s="287"/>
      <c r="AX1740" s="287"/>
      <c r="AY1740" s="287"/>
      <c r="AZ1740" s="287"/>
      <c r="BA1740" s="287"/>
      <c r="BB1740" s="287"/>
      <c r="BC1740" s="287"/>
      <c r="BD1740" s="287"/>
      <c r="BE1740" s="287"/>
      <c r="BF1740" s="287"/>
      <c r="BG1740" s="287"/>
      <c r="BH1740" s="287"/>
      <c r="BI1740" s="287"/>
      <c r="BJ1740" s="287"/>
      <c r="BK1740" s="287"/>
      <c r="BL1740" s="287"/>
      <c r="BM1740" s="287"/>
      <c r="BN1740" s="287"/>
      <c r="BO1740" s="287"/>
      <c r="BP1740" s="287"/>
      <c r="BQ1740" s="287"/>
      <c r="BR1740" s="287"/>
      <c r="BS1740" s="287"/>
      <c r="BT1740" s="287"/>
      <c r="BU1740" s="287"/>
      <c r="BV1740" s="287"/>
      <c r="BW1740" s="287"/>
      <c r="BX1740" s="287"/>
      <c r="BY1740" s="287"/>
      <c r="BZ1740" s="287"/>
      <c r="CA1740" s="287"/>
      <c r="CB1740" s="287"/>
      <c r="CC1740" s="287"/>
      <c r="CD1740" s="287"/>
      <c r="CE1740" s="287"/>
      <c r="CF1740" s="287"/>
      <c r="CG1740" s="287"/>
      <c r="CH1740" s="287"/>
      <c r="CI1740" s="287"/>
      <c r="CJ1740" s="287"/>
      <c r="CK1740" s="287"/>
      <c r="CL1740" s="287"/>
      <c r="CM1740" s="287"/>
      <c r="CN1740" s="287"/>
      <c r="CO1740" s="287"/>
      <c r="CP1740" s="287"/>
      <c r="CQ1740" s="287"/>
      <c r="CR1740" s="287"/>
      <c r="CS1740" s="287"/>
      <c r="CT1740" s="287"/>
      <c r="CU1740" s="287"/>
      <c r="CV1740" s="287"/>
      <c r="CW1740" s="287"/>
      <c r="CX1740" s="287"/>
      <c r="CY1740" s="287"/>
      <c r="CZ1740" s="287"/>
      <c r="DA1740" s="287"/>
      <c r="DB1740" s="287"/>
      <c r="DC1740" s="287"/>
      <c r="DD1740" s="287"/>
      <c r="DE1740" s="287"/>
      <c r="DF1740" s="287"/>
      <c r="DG1740" s="287"/>
      <c r="DH1740" s="287"/>
      <c r="DI1740" s="287"/>
      <c r="DJ1740" s="287"/>
      <c r="DK1740" s="287"/>
      <c r="DL1740" s="287"/>
      <c r="DM1740" s="287"/>
      <c r="DN1740" s="287"/>
      <c r="DO1740" s="287"/>
      <c r="DP1740" s="287"/>
      <c r="DQ1740" s="287"/>
      <c r="DR1740" s="287"/>
      <c r="DS1740" s="287"/>
      <c r="DT1740" s="287"/>
      <c r="DU1740" s="287"/>
      <c r="DV1740" s="287"/>
      <c r="DW1740" s="287"/>
      <c r="DX1740" s="287"/>
      <c r="DY1740" s="287"/>
      <c r="DZ1740" s="287"/>
      <c r="EA1740" s="287"/>
      <c r="EB1740" s="287"/>
      <c r="EC1740" s="287"/>
      <c r="ED1740" s="287"/>
      <c r="EE1740" s="287"/>
      <c r="EF1740" s="287"/>
      <c r="EG1740" s="287"/>
      <c r="EH1740" s="287"/>
      <c r="EI1740" s="287"/>
      <c r="EJ1740" s="287"/>
      <c r="EK1740" s="287"/>
      <c r="EL1740" s="287"/>
      <c r="EM1740" s="287"/>
      <c r="EN1740" s="287"/>
      <c r="EO1740" s="287"/>
      <c r="EP1740" s="287"/>
      <c r="EQ1740" s="287"/>
      <c r="ER1740" s="287"/>
      <c r="ES1740" s="287"/>
      <c r="ET1740" s="287"/>
      <c r="EU1740" s="287"/>
      <c r="EV1740" s="287"/>
      <c r="EW1740" s="287"/>
      <c r="EX1740" s="287"/>
      <c r="EY1740" s="287"/>
      <c r="EZ1740" s="287"/>
      <c r="FA1740" s="287"/>
      <c r="FB1740" s="287"/>
      <c r="FC1740" s="287"/>
      <c r="FD1740" s="287"/>
      <c r="FE1740" s="287"/>
      <c r="FF1740" s="287"/>
      <c r="FG1740" s="287"/>
      <c r="FH1740" s="287"/>
      <c r="FI1740" s="287"/>
    </row>
    <row r="1741" spans="1:165" s="265" customFormat="1" x14ac:dyDescent="0.2">
      <c r="A1741" s="236"/>
      <c r="B1741" s="239"/>
      <c r="C1741" s="239"/>
      <c r="AK1741" s="287"/>
      <c r="AL1741" s="287"/>
      <c r="AM1741" s="287"/>
      <c r="AN1741" s="287"/>
      <c r="AO1741" s="287"/>
      <c r="AP1741" s="287"/>
      <c r="AQ1741" s="287"/>
      <c r="AR1741" s="287"/>
      <c r="AS1741" s="287"/>
      <c r="AT1741" s="287"/>
      <c r="AU1741" s="287"/>
      <c r="AV1741" s="287"/>
      <c r="AW1741" s="287"/>
      <c r="AX1741" s="287"/>
      <c r="AY1741" s="287"/>
      <c r="AZ1741" s="287"/>
      <c r="BA1741" s="287"/>
      <c r="BB1741" s="287"/>
      <c r="BC1741" s="287"/>
      <c r="BD1741" s="287"/>
      <c r="BE1741" s="287"/>
      <c r="BF1741" s="287"/>
      <c r="BG1741" s="287"/>
      <c r="BH1741" s="287"/>
      <c r="BI1741" s="287"/>
      <c r="BJ1741" s="287"/>
      <c r="BK1741" s="287"/>
      <c r="BL1741" s="287"/>
      <c r="BM1741" s="287"/>
      <c r="BN1741" s="287"/>
      <c r="BO1741" s="287"/>
      <c r="BP1741" s="287"/>
      <c r="BQ1741" s="287"/>
      <c r="BR1741" s="287"/>
      <c r="BS1741" s="287"/>
      <c r="BT1741" s="287"/>
      <c r="BU1741" s="287"/>
      <c r="BV1741" s="287"/>
      <c r="BW1741" s="287"/>
      <c r="BX1741" s="287"/>
      <c r="BY1741" s="287"/>
      <c r="BZ1741" s="287"/>
      <c r="CA1741" s="287"/>
      <c r="CB1741" s="287"/>
      <c r="CC1741" s="287"/>
      <c r="CD1741" s="287"/>
      <c r="CE1741" s="287"/>
      <c r="CF1741" s="287"/>
      <c r="CG1741" s="287"/>
      <c r="CH1741" s="287"/>
      <c r="CI1741" s="287"/>
      <c r="CJ1741" s="287"/>
      <c r="CK1741" s="287"/>
      <c r="CL1741" s="287"/>
      <c r="CM1741" s="287"/>
      <c r="CN1741" s="287"/>
      <c r="CO1741" s="287"/>
      <c r="CP1741" s="287"/>
      <c r="CQ1741" s="287"/>
      <c r="CR1741" s="287"/>
      <c r="CS1741" s="287"/>
      <c r="CT1741" s="287"/>
      <c r="CU1741" s="287"/>
      <c r="CV1741" s="287"/>
      <c r="CW1741" s="287"/>
      <c r="CX1741" s="287"/>
      <c r="CY1741" s="287"/>
      <c r="CZ1741" s="287"/>
      <c r="DA1741" s="287"/>
      <c r="DB1741" s="287"/>
      <c r="DC1741" s="287"/>
      <c r="DD1741" s="287"/>
      <c r="DE1741" s="287"/>
      <c r="DF1741" s="287"/>
      <c r="DG1741" s="287"/>
      <c r="DH1741" s="287"/>
      <c r="DI1741" s="287"/>
      <c r="DJ1741" s="287"/>
      <c r="DK1741" s="287"/>
      <c r="DL1741" s="287"/>
      <c r="DM1741" s="287"/>
      <c r="DN1741" s="287"/>
      <c r="DO1741" s="287"/>
      <c r="DP1741" s="287"/>
      <c r="DQ1741" s="287"/>
      <c r="DR1741" s="287"/>
      <c r="DS1741" s="287"/>
      <c r="DT1741" s="287"/>
      <c r="DU1741" s="287"/>
      <c r="DV1741" s="287"/>
      <c r="DW1741" s="287"/>
      <c r="DX1741" s="287"/>
      <c r="DY1741" s="287"/>
      <c r="DZ1741" s="287"/>
      <c r="EA1741" s="287"/>
      <c r="EB1741" s="287"/>
      <c r="EC1741" s="287"/>
      <c r="ED1741" s="287"/>
      <c r="EE1741" s="287"/>
      <c r="EF1741" s="287"/>
      <c r="EG1741" s="287"/>
      <c r="EH1741" s="287"/>
      <c r="EI1741" s="287"/>
      <c r="EJ1741" s="287"/>
      <c r="EK1741" s="287"/>
      <c r="EL1741" s="287"/>
      <c r="EM1741" s="287"/>
      <c r="EN1741" s="287"/>
      <c r="EO1741" s="287"/>
      <c r="EP1741" s="287"/>
      <c r="EQ1741" s="287"/>
      <c r="ER1741" s="287"/>
      <c r="ES1741" s="287"/>
      <c r="ET1741" s="287"/>
      <c r="EU1741" s="287"/>
      <c r="EV1741" s="287"/>
      <c r="EW1741" s="287"/>
      <c r="EX1741" s="287"/>
      <c r="EY1741" s="287"/>
      <c r="EZ1741" s="287"/>
      <c r="FA1741" s="287"/>
      <c r="FB1741" s="287"/>
      <c r="FC1741" s="287"/>
      <c r="FD1741" s="287"/>
      <c r="FE1741" s="287"/>
      <c r="FF1741" s="287"/>
      <c r="FG1741" s="287"/>
      <c r="FH1741" s="287"/>
      <c r="FI1741" s="287"/>
    </row>
    <row r="1742" spans="1:165" s="265" customFormat="1" x14ac:dyDescent="0.2">
      <c r="A1742" s="236"/>
      <c r="B1742" s="239"/>
      <c r="C1742" s="239"/>
      <c r="AK1742" s="287"/>
      <c r="AL1742" s="287"/>
      <c r="AM1742" s="287"/>
      <c r="AN1742" s="287"/>
      <c r="AO1742" s="287"/>
      <c r="AP1742" s="287"/>
      <c r="AQ1742" s="287"/>
      <c r="AR1742" s="287"/>
      <c r="AS1742" s="287"/>
      <c r="AT1742" s="287"/>
      <c r="AU1742" s="287"/>
      <c r="AV1742" s="287"/>
      <c r="AW1742" s="287"/>
      <c r="AX1742" s="287"/>
      <c r="AY1742" s="287"/>
      <c r="AZ1742" s="287"/>
      <c r="BA1742" s="287"/>
      <c r="BB1742" s="287"/>
      <c r="BC1742" s="287"/>
      <c r="BD1742" s="287"/>
      <c r="BE1742" s="287"/>
      <c r="BF1742" s="287"/>
      <c r="BG1742" s="287"/>
      <c r="BH1742" s="287"/>
      <c r="BI1742" s="287"/>
      <c r="BJ1742" s="287"/>
      <c r="BK1742" s="287"/>
      <c r="BL1742" s="287"/>
      <c r="BM1742" s="287"/>
      <c r="BN1742" s="287"/>
      <c r="BO1742" s="287"/>
      <c r="BP1742" s="287"/>
      <c r="BQ1742" s="287"/>
      <c r="BR1742" s="287"/>
      <c r="BS1742" s="287"/>
      <c r="BT1742" s="287"/>
      <c r="BU1742" s="287"/>
      <c r="BV1742" s="287"/>
      <c r="BW1742" s="287"/>
      <c r="BX1742" s="287"/>
      <c r="BY1742" s="287"/>
      <c r="BZ1742" s="287"/>
      <c r="CA1742" s="287"/>
      <c r="CB1742" s="287"/>
      <c r="CC1742" s="287"/>
      <c r="CD1742" s="287"/>
      <c r="CE1742" s="287"/>
      <c r="CF1742" s="287"/>
      <c r="CG1742" s="287"/>
      <c r="CH1742" s="287"/>
      <c r="CI1742" s="287"/>
      <c r="CJ1742" s="287"/>
      <c r="CK1742" s="287"/>
      <c r="CL1742" s="287"/>
      <c r="CM1742" s="287"/>
      <c r="CN1742" s="287"/>
      <c r="CO1742" s="287"/>
      <c r="CP1742" s="287"/>
      <c r="CQ1742" s="287"/>
      <c r="CR1742" s="287"/>
      <c r="CS1742" s="287"/>
      <c r="CT1742" s="287"/>
      <c r="CU1742" s="287"/>
      <c r="CV1742" s="287"/>
      <c r="CW1742" s="287"/>
      <c r="CX1742" s="287"/>
      <c r="CY1742" s="287"/>
      <c r="CZ1742" s="287"/>
      <c r="DA1742" s="287"/>
      <c r="DB1742" s="287"/>
      <c r="DC1742" s="287"/>
      <c r="DD1742" s="287"/>
      <c r="DE1742" s="287"/>
      <c r="DF1742" s="287"/>
      <c r="DG1742" s="287"/>
      <c r="DH1742" s="287"/>
      <c r="DI1742" s="287"/>
      <c r="DJ1742" s="287"/>
      <c r="DK1742" s="287"/>
      <c r="DL1742" s="287"/>
      <c r="DM1742" s="287"/>
      <c r="DN1742" s="287"/>
      <c r="DO1742" s="287"/>
      <c r="DP1742" s="287"/>
      <c r="DQ1742" s="287"/>
      <c r="DR1742" s="287"/>
      <c r="DS1742" s="287"/>
      <c r="DT1742" s="287"/>
      <c r="DU1742" s="287"/>
      <c r="DV1742" s="287"/>
      <c r="DW1742" s="287"/>
      <c r="DX1742" s="287"/>
      <c r="DY1742" s="287"/>
      <c r="DZ1742" s="287"/>
      <c r="EA1742" s="287"/>
      <c r="EB1742" s="287"/>
      <c r="EC1742" s="287"/>
      <c r="ED1742" s="287"/>
      <c r="EE1742" s="287"/>
      <c r="EF1742" s="287"/>
      <c r="EG1742" s="287"/>
      <c r="EH1742" s="287"/>
      <c r="EI1742" s="287"/>
      <c r="EJ1742" s="287"/>
      <c r="EK1742" s="287"/>
      <c r="EL1742" s="287"/>
      <c r="EM1742" s="287"/>
      <c r="EN1742" s="287"/>
      <c r="EO1742" s="287"/>
      <c r="EP1742" s="287"/>
      <c r="EQ1742" s="287"/>
      <c r="ER1742" s="287"/>
      <c r="ES1742" s="287"/>
      <c r="ET1742" s="287"/>
      <c r="EU1742" s="287"/>
      <c r="EV1742" s="287"/>
      <c r="EW1742" s="287"/>
      <c r="EX1742" s="287"/>
      <c r="EY1742" s="287"/>
      <c r="EZ1742" s="287"/>
      <c r="FA1742" s="287"/>
      <c r="FB1742" s="287"/>
      <c r="FC1742" s="287"/>
      <c r="FD1742" s="287"/>
      <c r="FE1742" s="287"/>
      <c r="FF1742" s="287"/>
      <c r="FG1742" s="287"/>
      <c r="FH1742" s="287"/>
      <c r="FI1742" s="287"/>
    </row>
    <row r="1743" spans="1:165" s="265" customFormat="1" x14ac:dyDescent="0.2">
      <c r="A1743" s="236"/>
      <c r="B1743" s="239"/>
      <c r="C1743" s="239"/>
      <c r="AK1743" s="287"/>
      <c r="AL1743" s="287"/>
      <c r="AM1743" s="287"/>
      <c r="AN1743" s="287"/>
      <c r="AO1743" s="287"/>
      <c r="AP1743" s="287"/>
      <c r="AQ1743" s="287"/>
      <c r="AR1743" s="287"/>
      <c r="AS1743" s="287"/>
      <c r="AT1743" s="287"/>
      <c r="AU1743" s="287"/>
      <c r="AV1743" s="287"/>
      <c r="AW1743" s="287"/>
      <c r="AX1743" s="287"/>
      <c r="AY1743" s="287"/>
      <c r="AZ1743" s="287"/>
      <c r="BA1743" s="287"/>
      <c r="BB1743" s="287"/>
      <c r="BC1743" s="287"/>
      <c r="BD1743" s="287"/>
      <c r="BE1743" s="287"/>
      <c r="BF1743" s="287"/>
      <c r="BG1743" s="287"/>
      <c r="BH1743" s="287"/>
      <c r="BI1743" s="287"/>
      <c r="BJ1743" s="287"/>
      <c r="BK1743" s="287"/>
      <c r="BL1743" s="287"/>
      <c r="BM1743" s="287"/>
      <c r="BN1743" s="287"/>
      <c r="BO1743" s="287"/>
      <c r="BP1743" s="287"/>
      <c r="BQ1743" s="287"/>
      <c r="BR1743" s="287"/>
      <c r="BS1743" s="287"/>
      <c r="BT1743" s="287"/>
      <c r="BU1743" s="287"/>
      <c r="BV1743" s="287"/>
      <c r="BW1743" s="287"/>
      <c r="BX1743" s="287"/>
      <c r="BY1743" s="287"/>
      <c r="BZ1743" s="287"/>
      <c r="CA1743" s="287"/>
      <c r="CB1743" s="287"/>
      <c r="CC1743" s="287"/>
      <c r="CD1743" s="287"/>
      <c r="CE1743" s="287"/>
      <c r="CF1743" s="287"/>
      <c r="CG1743" s="287"/>
      <c r="CH1743" s="287"/>
      <c r="CI1743" s="287"/>
      <c r="CJ1743" s="287"/>
      <c r="CK1743" s="287"/>
      <c r="CL1743" s="287"/>
      <c r="CM1743" s="287"/>
      <c r="CN1743" s="287"/>
      <c r="CO1743" s="287"/>
      <c r="CP1743" s="287"/>
      <c r="CQ1743" s="287"/>
      <c r="CR1743" s="287"/>
      <c r="CS1743" s="287"/>
      <c r="CT1743" s="287"/>
      <c r="CU1743" s="287"/>
      <c r="CV1743" s="287"/>
      <c r="CW1743" s="287"/>
      <c r="CX1743" s="287"/>
      <c r="CY1743" s="287"/>
      <c r="CZ1743" s="287"/>
      <c r="DA1743" s="287"/>
      <c r="DB1743" s="287"/>
      <c r="DC1743" s="287"/>
      <c r="DD1743" s="287"/>
      <c r="DE1743" s="287"/>
      <c r="DF1743" s="287"/>
      <c r="DG1743" s="287"/>
      <c r="DH1743" s="287"/>
      <c r="DI1743" s="287"/>
      <c r="DJ1743" s="287"/>
      <c r="DK1743" s="287"/>
      <c r="DL1743" s="287"/>
      <c r="DM1743" s="287"/>
      <c r="DN1743" s="287"/>
      <c r="DO1743" s="287"/>
      <c r="DP1743" s="287"/>
      <c r="DQ1743" s="287"/>
      <c r="DR1743" s="287"/>
      <c r="DS1743" s="287"/>
      <c r="DT1743" s="287"/>
      <c r="DU1743" s="287"/>
      <c r="DV1743" s="287"/>
      <c r="DW1743" s="287"/>
      <c r="DX1743" s="287"/>
      <c r="DY1743" s="287"/>
      <c r="DZ1743" s="287"/>
      <c r="EA1743" s="287"/>
      <c r="EB1743" s="287"/>
      <c r="EC1743" s="287"/>
      <c r="ED1743" s="287"/>
      <c r="EE1743" s="287"/>
      <c r="EF1743" s="287"/>
      <c r="EG1743" s="287"/>
      <c r="EH1743" s="287"/>
      <c r="EI1743" s="287"/>
      <c r="EJ1743" s="287"/>
      <c r="EK1743" s="287"/>
      <c r="EL1743" s="287"/>
      <c r="EM1743" s="287"/>
      <c r="EN1743" s="287"/>
      <c r="EO1743" s="287"/>
      <c r="EP1743" s="287"/>
      <c r="EQ1743" s="287"/>
      <c r="ER1743" s="287"/>
      <c r="ES1743" s="287"/>
      <c r="ET1743" s="287"/>
      <c r="EU1743" s="287"/>
      <c r="EV1743" s="287"/>
      <c r="EW1743" s="287"/>
      <c r="EX1743" s="287"/>
      <c r="EY1743" s="287"/>
      <c r="EZ1743" s="287"/>
      <c r="FA1743" s="287"/>
      <c r="FB1743" s="287"/>
      <c r="FC1743" s="287"/>
      <c r="FD1743" s="287"/>
      <c r="FE1743" s="287"/>
      <c r="FF1743" s="287"/>
      <c r="FG1743" s="287"/>
      <c r="FH1743" s="287"/>
      <c r="FI1743" s="287"/>
    </row>
    <row r="1744" spans="1:165" s="265" customFormat="1" x14ac:dyDescent="0.2">
      <c r="A1744" s="236"/>
      <c r="B1744" s="239"/>
      <c r="C1744" s="239"/>
      <c r="AK1744" s="287"/>
      <c r="AL1744" s="287"/>
      <c r="AM1744" s="287"/>
      <c r="AN1744" s="287"/>
      <c r="AO1744" s="287"/>
      <c r="AP1744" s="287"/>
      <c r="AQ1744" s="287"/>
      <c r="AR1744" s="287"/>
      <c r="AS1744" s="287"/>
      <c r="AT1744" s="287"/>
      <c r="AU1744" s="287"/>
      <c r="AV1744" s="287"/>
      <c r="AW1744" s="287"/>
      <c r="AX1744" s="287"/>
      <c r="AY1744" s="287"/>
      <c r="AZ1744" s="287"/>
      <c r="BA1744" s="287"/>
      <c r="BB1744" s="287"/>
      <c r="BC1744" s="287"/>
      <c r="BD1744" s="287"/>
      <c r="BE1744" s="287"/>
      <c r="BF1744" s="287"/>
      <c r="BG1744" s="287"/>
      <c r="BH1744" s="287"/>
      <c r="BI1744" s="287"/>
      <c r="BJ1744" s="287"/>
      <c r="BK1744" s="287"/>
      <c r="BL1744" s="287"/>
      <c r="BM1744" s="287"/>
      <c r="BN1744" s="287"/>
      <c r="BO1744" s="287"/>
      <c r="BP1744" s="287"/>
      <c r="BQ1744" s="287"/>
      <c r="BR1744" s="287"/>
      <c r="BS1744" s="287"/>
      <c r="BT1744" s="287"/>
      <c r="BU1744" s="287"/>
      <c r="BV1744" s="287"/>
      <c r="BW1744" s="287"/>
      <c r="BX1744" s="287"/>
      <c r="BY1744" s="287"/>
      <c r="BZ1744" s="287"/>
      <c r="CA1744" s="287"/>
      <c r="CB1744" s="287"/>
      <c r="CC1744" s="287"/>
      <c r="CD1744" s="287"/>
      <c r="CE1744" s="287"/>
      <c r="CF1744" s="287"/>
      <c r="CG1744" s="287"/>
      <c r="CH1744" s="287"/>
      <c r="CI1744" s="287"/>
      <c r="CJ1744" s="287"/>
      <c r="CK1744" s="287"/>
      <c r="CL1744" s="287"/>
      <c r="CM1744" s="287"/>
      <c r="CN1744" s="287"/>
      <c r="CO1744" s="287"/>
      <c r="CP1744" s="287"/>
      <c r="CQ1744" s="287"/>
      <c r="CR1744" s="287"/>
      <c r="CS1744" s="287"/>
      <c r="CT1744" s="287"/>
      <c r="CU1744" s="287"/>
      <c r="CV1744" s="287"/>
      <c r="CW1744" s="287"/>
      <c r="CX1744" s="287"/>
      <c r="CY1744" s="287"/>
      <c r="CZ1744" s="287"/>
      <c r="DA1744" s="287"/>
      <c r="DB1744" s="287"/>
      <c r="DC1744" s="287"/>
      <c r="DD1744" s="287"/>
      <c r="DE1744" s="287"/>
      <c r="DF1744" s="287"/>
      <c r="DG1744" s="287"/>
      <c r="DH1744" s="287"/>
      <c r="DI1744" s="287"/>
      <c r="DJ1744" s="287"/>
      <c r="DK1744" s="287"/>
      <c r="DL1744" s="287"/>
      <c r="DM1744" s="287"/>
      <c r="DN1744" s="287"/>
      <c r="DO1744" s="287"/>
      <c r="DP1744" s="287"/>
      <c r="DQ1744" s="287"/>
      <c r="DR1744" s="287"/>
      <c r="DS1744" s="287"/>
      <c r="DT1744" s="287"/>
      <c r="DU1744" s="287"/>
      <c r="DV1744" s="287"/>
      <c r="DW1744" s="287"/>
      <c r="DX1744" s="287"/>
      <c r="DY1744" s="287"/>
      <c r="DZ1744" s="287"/>
      <c r="EA1744" s="287"/>
      <c r="EB1744" s="287"/>
      <c r="EC1744" s="287"/>
      <c r="ED1744" s="287"/>
      <c r="EE1744" s="287"/>
      <c r="EF1744" s="287"/>
      <c r="EG1744" s="287"/>
      <c r="EH1744" s="287"/>
      <c r="EI1744" s="287"/>
      <c r="EJ1744" s="287"/>
      <c r="EK1744" s="287"/>
      <c r="EL1744" s="287"/>
      <c r="EM1744" s="287"/>
      <c r="EN1744" s="287"/>
      <c r="EO1744" s="287"/>
      <c r="EP1744" s="287"/>
      <c r="EQ1744" s="287"/>
      <c r="ER1744" s="287"/>
      <c r="ES1744" s="287"/>
      <c r="ET1744" s="287"/>
      <c r="EU1744" s="287"/>
      <c r="EV1744" s="287"/>
      <c r="EW1744" s="287"/>
      <c r="EX1744" s="287"/>
      <c r="EY1744" s="287"/>
      <c r="EZ1744" s="287"/>
      <c r="FA1744" s="287"/>
      <c r="FB1744" s="287"/>
      <c r="FC1744" s="287"/>
      <c r="FD1744" s="287"/>
      <c r="FE1744" s="287"/>
      <c r="FF1744" s="287"/>
      <c r="FG1744" s="287"/>
      <c r="FH1744" s="287"/>
      <c r="FI1744" s="287"/>
    </row>
    <row r="1745" spans="1:165" s="265" customFormat="1" x14ac:dyDescent="0.2">
      <c r="A1745" s="236"/>
      <c r="B1745" s="239"/>
      <c r="C1745" s="239"/>
      <c r="AK1745" s="287"/>
      <c r="AL1745" s="287"/>
      <c r="AM1745" s="287"/>
      <c r="AN1745" s="287"/>
      <c r="AO1745" s="287"/>
      <c r="AP1745" s="287"/>
      <c r="AQ1745" s="287"/>
      <c r="AR1745" s="287"/>
      <c r="AS1745" s="287"/>
      <c r="AT1745" s="287"/>
      <c r="AU1745" s="287"/>
      <c r="AV1745" s="287"/>
      <c r="AW1745" s="287"/>
      <c r="AX1745" s="287"/>
      <c r="AY1745" s="287"/>
      <c r="AZ1745" s="287"/>
      <c r="BA1745" s="287"/>
      <c r="BB1745" s="287"/>
      <c r="BC1745" s="287"/>
      <c r="BD1745" s="287"/>
      <c r="BE1745" s="287"/>
      <c r="BF1745" s="287"/>
      <c r="BG1745" s="287"/>
      <c r="BH1745" s="287"/>
      <c r="BI1745" s="287"/>
      <c r="BJ1745" s="287"/>
      <c r="BK1745" s="287"/>
      <c r="BL1745" s="287"/>
      <c r="BM1745" s="287"/>
      <c r="BN1745" s="287"/>
      <c r="BO1745" s="287"/>
      <c r="BP1745" s="287"/>
      <c r="BQ1745" s="287"/>
      <c r="BR1745" s="287"/>
      <c r="BS1745" s="287"/>
      <c r="BT1745" s="287"/>
      <c r="BU1745" s="287"/>
      <c r="BV1745" s="287"/>
      <c r="BW1745" s="287"/>
      <c r="BX1745" s="287"/>
      <c r="BY1745" s="287"/>
      <c r="BZ1745" s="287"/>
      <c r="CA1745" s="287"/>
      <c r="CB1745" s="287"/>
      <c r="CC1745" s="287"/>
      <c r="CD1745" s="287"/>
      <c r="CE1745" s="287"/>
      <c r="CF1745" s="287"/>
      <c r="CG1745" s="287"/>
      <c r="CH1745" s="287"/>
      <c r="CI1745" s="287"/>
      <c r="CJ1745" s="287"/>
      <c r="CK1745" s="287"/>
      <c r="CL1745" s="287"/>
      <c r="CM1745" s="287"/>
      <c r="CN1745" s="287"/>
      <c r="CO1745" s="287"/>
      <c r="CP1745" s="287"/>
      <c r="CQ1745" s="287"/>
      <c r="CR1745" s="287"/>
      <c r="CS1745" s="287"/>
      <c r="CT1745" s="287"/>
      <c r="CU1745" s="287"/>
      <c r="CV1745" s="287"/>
      <c r="CW1745" s="287"/>
      <c r="CX1745" s="287"/>
      <c r="CY1745" s="287"/>
      <c r="CZ1745" s="287"/>
      <c r="DA1745" s="287"/>
      <c r="DB1745" s="287"/>
      <c r="DC1745" s="287"/>
      <c r="DD1745" s="287"/>
      <c r="DE1745" s="287"/>
      <c r="DF1745" s="287"/>
      <c r="DG1745" s="287"/>
      <c r="DH1745" s="287"/>
      <c r="DI1745" s="287"/>
      <c r="DJ1745" s="287"/>
      <c r="DK1745" s="287"/>
      <c r="DL1745" s="287"/>
      <c r="DM1745" s="287"/>
      <c r="DN1745" s="287"/>
      <c r="DO1745" s="287"/>
      <c r="DP1745" s="287"/>
      <c r="DQ1745" s="287"/>
      <c r="DR1745" s="287"/>
      <c r="DS1745" s="287"/>
      <c r="DT1745" s="287"/>
      <c r="DU1745" s="287"/>
      <c r="DV1745" s="287"/>
      <c r="DW1745" s="287"/>
      <c r="DX1745" s="287"/>
      <c r="DY1745" s="287"/>
      <c r="DZ1745" s="287"/>
      <c r="EA1745" s="287"/>
      <c r="EB1745" s="287"/>
      <c r="EC1745" s="287"/>
      <c r="ED1745" s="287"/>
      <c r="EE1745" s="287"/>
      <c r="EF1745" s="287"/>
      <c r="EG1745" s="287"/>
      <c r="EH1745" s="287"/>
      <c r="EI1745" s="287"/>
      <c r="EJ1745" s="287"/>
      <c r="EK1745" s="287"/>
      <c r="EL1745" s="287"/>
      <c r="EM1745" s="287"/>
      <c r="EN1745" s="287"/>
      <c r="EO1745" s="287"/>
      <c r="EP1745" s="287"/>
      <c r="EQ1745" s="287"/>
      <c r="ER1745" s="287"/>
      <c r="ES1745" s="287"/>
      <c r="ET1745" s="287"/>
      <c r="EU1745" s="287"/>
      <c r="EV1745" s="287"/>
      <c r="EW1745" s="287"/>
      <c r="EX1745" s="287"/>
      <c r="EY1745" s="287"/>
      <c r="EZ1745" s="287"/>
      <c r="FA1745" s="287"/>
      <c r="FB1745" s="287"/>
      <c r="FC1745" s="287"/>
      <c r="FD1745" s="287"/>
      <c r="FE1745" s="287"/>
      <c r="FF1745" s="287"/>
      <c r="FG1745" s="287"/>
      <c r="FH1745" s="287"/>
      <c r="FI1745" s="287"/>
    </row>
    <row r="1746" spans="1:165" s="265" customFormat="1" x14ac:dyDescent="0.2">
      <c r="A1746" s="236"/>
      <c r="B1746" s="239"/>
      <c r="C1746" s="239"/>
      <c r="AK1746" s="287"/>
      <c r="AL1746" s="287"/>
      <c r="AM1746" s="287"/>
      <c r="AN1746" s="287"/>
      <c r="AO1746" s="287"/>
      <c r="AP1746" s="287"/>
      <c r="AQ1746" s="287"/>
      <c r="AR1746" s="287"/>
      <c r="AS1746" s="287"/>
      <c r="AT1746" s="287"/>
      <c r="AU1746" s="287"/>
      <c r="AV1746" s="287"/>
      <c r="AW1746" s="287"/>
      <c r="AX1746" s="287"/>
      <c r="AY1746" s="287"/>
      <c r="AZ1746" s="287"/>
      <c r="BA1746" s="287"/>
      <c r="BB1746" s="287"/>
      <c r="BC1746" s="287"/>
      <c r="BD1746" s="287"/>
      <c r="BE1746" s="287"/>
      <c r="BF1746" s="287"/>
      <c r="BG1746" s="287"/>
      <c r="BH1746" s="287"/>
      <c r="BI1746" s="287"/>
      <c r="BJ1746" s="287"/>
      <c r="BK1746" s="287"/>
      <c r="BL1746" s="287"/>
      <c r="BM1746" s="287"/>
      <c r="BN1746" s="287"/>
      <c r="BO1746" s="287"/>
      <c r="BP1746" s="287"/>
      <c r="BQ1746" s="287"/>
      <c r="BR1746" s="287"/>
      <c r="BS1746" s="287"/>
      <c r="BT1746" s="287"/>
      <c r="BU1746" s="287"/>
      <c r="BV1746" s="287"/>
      <c r="BW1746" s="287"/>
      <c r="BX1746" s="287"/>
      <c r="BY1746" s="287"/>
      <c r="BZ1746" s="287"/>
      <c r="CA1746" s="287"/>
      <c r="CB1746" s="287"/>
      <c r="CC1746" s="287"/>
      <c r="CD1746" s="287"/>
      <c r="CE1746" s="287"/>
      <c r="CF1746" s="287"/>
      <c r="CG1746" s="287"/>
      <c r="CH1746" s="287"/>
      <c r="CI1746" s="287"/>
      <c r="CJ1746" s="287"/>
      <c r="CK1746" s="287"/>
      <c r="CL1746" s="287"/>
      <c r="CM1746" s="287"/>
      <c r="CN1746" s="287"/>
      <c r="CO1746" s="287"/>
      <c r="CP1746" s="287"/>
      <c r="CQ1746" s="287"/>
      <c r="CR1746" s="287"/>
      <c r="CS1746" s="287"/>
      <c r="CT1746" s="287"/>
      <c r="CU1746" s="287"/>
      <c r="CV1746" s="287"/>
      <c r="CW1746" s="287"/>
      <c r="CX1746" s="287"/>
      <c r="CY1746" s="287"/>
      <c r="CZ1746" s="287"/>
      <c r="DA1746" s="287"/>
      <c r="DB1746" s="287"/>
      <c r="DC1746" s="287"/>
      <c r="DD1746" s="287"/>
      <c r="DE1746" s="287"/>
      <c r="DF1746" s="287"/>
      <c r="DG1746" s="287"/>
      <c r="DH1746" s="287"/>
      <c r="DI1746" s="287"/>
      <c r="DJ1746" s="287"/>
      <c r="DK1746" s="287"/>
      <c r="DL1746" s="287"/>
      <c r="DM1746" s="287"/>
      <c r="DN1746" s="287"/>
      <c r="DO1746" s="287"/>
      <c r="DP1746" s="287"/>
      <c r="DQ1746" s="287"/>
      <c r="DR1746" s="287"/>
      <c r="DS1746" s="287"/>
      <c r="DT1746" s="287"/>
      <c r="DU1746" s="287"/>
      <c r="DV1746" s="287"/>
      <c r="DW1746" s="287"/>
      <c r="DX1746" s="287"/>
      <c r="DY1746" s="287"/>
      <c r="DZ1746" s="287"/>
      <c r="EA1746" s="287"/>
      <c r="EB1746" s="287"/>
      <c r="EC1746" s="287"/>
      <c r="ED1746" s="287"/>
      <c r="EE1746" s="287"/>
      <c r="EF1746" s="287"/>
      <c r="EG1746" s="287"/>
      <c r="EH1746" s="287"/>
      <c r="EI1746" s="287"/>
      <c r="EJ1746" s="287"/>
      <c r="EK1746" s="287"/>
      <c r="EL1746" s="287"/>
      <c r="EM1746" s="287"/>
      <c r="EN1746" s="287"/>
      <c r="EO1746" s="287"/>
      <c r="EP1746" s="287"/>
      <c r="EQ1746" s="287"/>
      <c r="ER1746" s="287"/>
      <c r="ES1746" s="287"/>
      <c r="ET1746" s="287"/>
      <c r="EU1746" s="287"/>
      <c r="EV1746" s="287"/>
      <c r="EW1746" s="287"/>
      <c r="EX1746" s="287"/>
      <c r="EY1746" s="287"/>
      <c r="EZ1746" s="287"/>
      <c r="FA1746" s="287"/>
      <c r="FB1746" s="287"/>
      <c r="FC1746" s="287"/>
      <c r="FD1746" s="287"/>
      <c r="FE1746" s="287"/>
      <c r="FF1746" s="287"/>
      <c r="FG1746" s="287"/>
      <c r="FH1746" s="287"/>
      <c r="FI1746" s="287"/>
    </row>
    <row r="1747" spans="1:165" s="265" customFormat="1" x14ac:dyDescent="0.2">
      <c r="A1747" s="236"/>
      <c r="B1747" s="239"/>
      <c r="C1747" s="239"/>
      <c r="AK1747" s="287"/>
      <c r="AL1747" s="287"/>
      <c r="AM1747" s="287"/>
      <c r="AN1747" s="287"/>
      <c r="AO1747" s="287"/>
      <c r="AP1747" s="287"/>
      <c r="AQ1747" s="287"/>
      <c r="AR1747" s="287"/>
      <c r="AS1747" s="287"/>
      <c r="AT1747" s="287"/>
      <c r="AU1747" s="287"/>
      <c r="AV1747" s="287"/>
      <c r="AW1747" s="287"/>
      <c r="AX1747" s="287"/>
      <c r="AY1747" s="287"/>
      <c r="AZ1747" s="287"/>
      <c r="BA1747" s="287"/>
      <c r="BB1747" s="287"/>
      <c r="BC1747" s="287"/>
      <c r="BD1747" s="287"/>
      <c r="BE1747" s="287"/>
      <c r="BF1747" s="287"/>
      <c r="BG1747" s="287"/>
      <c r="BH1747" s="287"/>
      <c r="BI1747" s="287"/>
      <c r="BJ1747" s="287"/>
      <c r="BK1747" s="287"/>
      <c r="BL1747" s="287"/>
      <c r="BM1747" s="287"/>
      <c r="BN1747" s="287"/>
      <c r="BO1747" s="287"/>
      <c r="BP1747" s="287"/>
      <c r="BQ1747" s="287"/>
      <c r="BR1747" s="287"/>
      <c r="BS1747" s="287"/>
      <c r="BT1747" s="287"/>
      <c r="BU1747" s="287"/>
      <c r="BV1747" s="287"/>
      <c r="BW1747" s="287"/>
      <c r="BX1747" s="287"/>
      <c r="BY1747" s="287"/>
      <c r="BZ1747" s="287"/>
      <c r="CA1747" s="287"/>
      <c r="CB1747" s="287"/>
      <c r="CC1747" s="287"/>
      <c r="CD1747" s="287"/>
      <c r="CE1747" s="287"/>
      <c r="CF1747" s="287"/>
      <c r="CG1747" s="287"/>
      <c r="CH1747" s="287"/>
      <c r="CI1747" s="287"/>
      <c r="CJ1747" s="287"/>
      <c r="CK1747" s="287"/>
      <c r="CL1747" s="287"/>
      <c r="CM1747" s="287"/>
      <c r="CN1747" s="287"/>
      <c r="CO1747" s="287"/>
      <c r="CP1747" s="287"/>
      <c r="CQ1747" s="287"/>
      <c r="CR1747" s="287"/>
      <c r="CS1747" s="287"/>
      <c r="CT1747" s="287"/>
      <c r="CU1747" s="287"/>
      <c r="CV1747" s="287"/>
      <c r="CW1747" s="287"/>
      <c r="CX1747" s="287"/>
      <c r="CY1747" s="287"/>
      <c r="CZ1747" s="287"/>
      <c r="DA1747" s="287"/>
      <c r="DB1747" s="287"/>
      <c r="DC1747" s="287"/>
      <c r="DD1747" s="287"/>
      <c r="DE1747" s="287"/>
      <c r="DF1747" s="287"/>
      <c r="DG1747" s="287"/>
      <c r="DH1747" s="287"/>
      <c r="DI1747" s="287"/>
      <c r="DJ1747" s="287"/>
      <c r="DK1747" s="287"/>
      <c r="DL1747" s="287"/>
      <c r="DM1747" s="287"/>
      <c r="DN1747" s="287"/>
      <c r="DO1747" s="287"/>
      <c r="DP1747" s="287"/>
      <c r="DQ1747" s="287"/>
      <c r="DR1747" s="287"/>
      <c r="DS1747" s="287"/>
      <c r="DT1747" s="287"/>
      <c r="DU1747" s="287"/>
      <c r="DV1747" s="287"/>
      <c r="DW1747" s="287"/>
      <c r="DX1747" s="287"/>
      <c r="DY1747" s="287"/>
      <c r="DZ1747" s="287"/>
      <c r="EA1747" s="287"/>
      <c r="EB1747" s="287"/>
      <c r="EC1747" s="287"/>
      <c r="ED1747" s="287"/>
      <c r="EE1747" s="287"/>
      <c r="EF1747" s="287"/>
      <c r="EG1747" s="287"/>
      <c r="EH1747" s="287"/>
      <c r="EI1747" s="287"/>
      <c r="EJ1747" s="287"/>
      <c r="EK1747" s="287"/>
      <c r="EL1747" s="287"/>
      <c r="EM1747" s="287"/>
      <c r="EN1747" s="287"/>
      <c r="EO1747" s="287"/>
      <c r="EP1747" s="287"/>
      <c r="EQ1747" s="287"/>
      <c r="ER1747" s="287"/>
      <c r="ES1747" s="287"/>
      <c r="ET1747" s="287"/>
      <c r="EU1747" s="287"/>
      <c r="EV1747" s="287"/>
      <c r="EW1747" s="287"/>
      <c r="EX1747" s="287"/>
      <c r="EY1747" s="287"/>
      <c r="EZ1747" s="287"/>
      <c r="FA1747" s="287"/>
      <c r="FB1747" s="287"/>
      <c r="FC1747" s="287"/>
      <c r="FD1747" s="287"/>
      <c r="FE1747" s="287"/>
      <c r="FF1747" s="287"/>
      <c r="FG1747" s="287"/>
      <c r="FH1747" s="287"/>
      <c r="FI1747" s="287"/>
    </row>
    <row r="1748" spans="1:165" s="265" customFormat="1" x14ac:dyDescent="0.2">
      <c r="A1748" s="236"/>
      <c r="B1748" s="239"/>
      <c r="C1748" s="239"/>
      <c r="AK1748" s="287"/>
      <c r="AL1748" s="287"/>
      <c r="AM1748" s="287"/>
      <c r="AN1748" s="287"/>
      <c r="AO1748" s="287"/>
      <c r="AP1748" s="287"/>
      <c r="AQ1748" s="287"/>
      <c r="AR1748" s="287"/>
      <c r="AS1748" s="287"/>
      <c r="AT1748" s="287"/>
      <c r="AU1748" s="287"/>
      <c r="AV1748" s="287"/>
      <c r="AW1748" s="287"/>
      <c r="AX1748" s="287"/>
      <c r="AY1748" s="287"/>
      <c r="AZ1748" s="287"/>
      <c r="BA1748" s="287"/>
      <c r="BB1748" s="287"/>
      <c r="BC1748" s="287"/>
      <c r="BD1748" s="287"/>
      <c r="BE1748" s="287"/>
      <c r="BF1748" s="287"/>
      <c r="BG1748" s="287"/>
      <c r="BH1748" s="287"/>
      <c r="BI1748" s="287"/>
      <c r="BJ1748" s="287"/>
      <c r="BK1748" s="287"/>
      <c r="BL1748" s="287"/>
      <c r="BM1748" s="287"/>
      <c r="BN1748" s="287"/>
      <c r="BO1748" s="287"/>
      <c r="BP1748" s="287"/>
      <c r="BQ1748" s="287"/>
      <c r="BR1748" s="287"/>
      <c r="BS1748" s="287"/>
      <c r="BT1748" s="287"/>
      <c r="BU1748" s="287"/>
      <c r="BV1748" s="287"/>
      <c r="BW1748" s="287"/>
      <c r="BX1748" s="287"/>
      <c r="BY1748" s="287"/>
      <c r="BZ1748" s="287"/>
      <c r="CA1748" s="287"/>
      <c r="CB1748" s="287"/>
      <c r="CC1748" s="287"/>
      <c r="CD1748" s="287"/>
      <c r="CE1748" s="287"/>
      <c r="CF1748" s="287"/>
      <c r="CG1748" s="287"/>
      <c r="CH1748" s="287"/>
      <c r="CI1748" s="287"/>
      <c r="CJ1748" s="287"/>
      <c r="CK1748" s="287"/>
      <c r="CL1748" s="287"/>
      <c r="CM1748" s="287"/>
      <c r="CN1748" s="287"/>
      <c r="CO1748" s="287"/>
      <c r="CP1748" s="287"/>
      <c r="CQ1748" s="287"/>
      <c r="CR1748" s="287"/>
      <c r="CS1748" s="287"/>
      <c r="CT1748" s="287"/>
      <c r="CU1748" s="287"/>
      <c r="CV1748" s="287"/>
      <c r="CW1748" s="287"/>
      <c r="CX1748" s="287"/>
      <c r="CY1748" s="287"/>
      <c r="CZ1748" s="287"/>
      <c r="DA1748" s="287"/>
      <c r="DB1748" s="287"/>
      <c r="DC1748" s="287"/>
      <c r="DD1748" s="287"/>
      <c r="DE1748" s="287"/>
      <c r="DF1748" s="287"/>
      <c r="DG1748" s="287"/>
      <c r="DH1748" s="287"/>
      <c r="DI1748" s="287"/>
      <c r="DJ1748" s="287"/>
      <c r="DK1748" s="287"/>
      <c r="DL1748" s="287"/>
      <c r="DM1748" s="287"/>
      <c r="DN1748" s="287"/>
      <c r="DO1748" s="287"/>
      <c r="DP1748" s="287"/>
      <c r="DQ1748" s="287"/>
      <c r="DR1748" s="287"/>
      <c r="DS1748" s="287"/>
      <c r="DT1748" s="287"/>
      <c r="DU1748" s="287"/>
      <c r="DV1748" s="287"/>
      <c r="DW1748" s="287"/>
      <c r="DX1748" s="287"/>
      <c r="DY1748" s="287"/>
      <c r="DZ1748" s="287"/>
      <c r="EA1748" s="287"/>
      <c r="EB1748" s="287"/>
      <c r="EC1748" s="287"/>
      <c r="ED1748" s="287"/>
      <c r="EE1748" s="287"/>
      <c r="EF1748" s="287"/>
      <c r="EG1748" s="287"/>
      <c r="EH1748" s="287"/>
      <c r="EI1748" s="287"/>
      <c r="EJ1748" s="287"/>
      <c r="EK1748" s="287"/>
      <c r="EL1748" s="287"/>
      <c r="EM1748" s="287"/>
      <c r="EN1748" s="287"/>
      <c r="EO1748" s="287"/>
      <c r="EP1748" s="287"/>
      <c r="EQ1748" s="287"/>
      <c r="ER1748" s="287"/>
      <c r="ES1748" s="287"/>
      <c r="ET1748" s="287"/>
      <c r="EU1748" s="287"/>
      <c r="EV1748" s="287"/>
      <c r="EW1748" s="287"/>
      <c r="EX1748" s="287"/>
      <c r="EY1748" s="287"/>
      <c r="EZ1748" s="287"/>
      <c r="FA1748" s="287"/>
      <c r="FB1748" s="287"/>
      <c r="FC1748" s="287"/>
      <c r="FD1748" s="287"/>
      <c r="FE1748" s="287"/>
      <c r="FF1748" s="287"/>
      <c r="FG1748" s="287"/>
      <c r="FH1748" s="287"/>
      <c r="FI1748" s="287"/>
    </row>
    <row r="1749" spans="1:165" s="265" customFormat="1" x14ac:dyDescent="0.2">
      <c r="A1749" s="236"/>
      <c r="B1749" s="239"/>
      <c r="C1749" s="239"/>
      <c r="AK1749" s="287"/>
      <c r="AL1749" s="287"/>
      <c r="AM1749" s="287"/>
      <c r="AN1749" s="287"/>
      <c r="AO1749" s="287"/>
      <c r="AP1749" s="287"/>
      <c r="AQ1749" s="287"/>
      <c r="AR1749" s="287"/>
      <c r="AS1749" s="287"/>
      <c r="AT1749" s="287"/>
      <c r="AU1749" s="287"/>
      <c r="AV1749" s="287"/>
      <c r="AW1749" s="287"/>
      <c r="AX1749" s="287"/>
      <c r="AY1749" s="287"/>
      <c r="AZ1749" s="287"/>
      <c r="BA1749" s="287"/>
      <c r="BB1749" s="287"/>
      <c r="BC1749" s="287"/>
      <c r="BD1749" s="287"/>
      <c r="BE1749" s="287"/>
      <c r="BF1749" s="287"/>
      <c r="BG1749" s="287"/>
      <c r="BH1749" s="287"/>
      <c r="BI1749" s="287"/>
      <c r="BJ1749" s="287"/>
      <c r="BK1749" s="287"/>
      <c r="BL1749" s="287"/>
      <c r="BM1749" s="287"/>
      <c r="BN1749" s="287"/>
      <c r="BO1749" s="287"/>
      <c r="BP1749" s="287"/>
      <c r="BQ1749" s="287"/>
      <c r="BR1749" s="287"/>
      <c r="BS1749" s="287"/>
      <c r="BT1749" s="287"/>
      <c r="BU1749" s="287"/>
      <c r="BV1749" s="287"/>
      <c r="BW1749" s="287"/>
      <c r="BX1749" s="287"/>
      <c r="BY1749" s="287"/>
      <c r="BZ1749" s="287"/>
      <c r="CA1749" s="287"/>
      <c r="CB1749" s="287"/>
      <c r="CC1749" s="287"/>
      <c r="CD1749" s="287"/>
      <c r="CE1749" s="287"/>
      <c r="CF1749" s="287"/>
      <c r="CG1749" s="287"/>
      <c r="CH1749" s="287"/>
      <c r="CI1749" s="287"/>
      <c r="CJ1749" s="287"/>
      <c r="CK1749" s="287"/>
      <c r="CL1749" s="287"/>
      <c r="CM1749" s="287"/>
      <c r="CN1749" s="287"/>
      <c r="CO1749" s="287"/>
      <c r="CP1749" s="287"/>
      <c r="CQ1749" s="287"/>
      <c r="CR1749" s="287"/>
      <c r="CS1749" s="287"/>
      <c r="CT1749" s="287"/>
      <c r="CU1749" s="287"/>
      <c r="CV1749" s="287"/>
      <c r="CW1749" s="287"/>
      <c r="CX1749" s="287"/>
      <c r="CY1749" s="287"/>
      <c r="CZ1749" s="287"/>
      <c r="DA1749" s="287"/>
      <c r="DB1749" s="287"/>
      <c r="DC1749" s="287"/>
      <c r="DD1749" s="287"/>
      <c r="DE1749" s="287"/>
      <c r="DF1749" s="287"/>
      <c r="DG1749" s="287"/>
      <c r="DH1749" s="287"/>
      <c r="DI1749" s="287"/>
      <c r="DJ1749" s="287"/>
      <c r="DK1749" s="287"/>
      <c r="DL1749" s="287"/>
      <c r="DM1749" s="287"/>
      <c r="DN1749" s="287"/>
      <c r="DO1749" s="287"/>
      <c r="DP1749" s="287"/>
      <c r="DQ1749" s="287"/>
      <c r="DR1749" s="287"/>
      <c r="DS1749" s="287"/>
      <c r="DT1749" s="287"/>
      <c r="DU1749" s="287"/>
      <c r="DV1749" s="287"/>
      <c r="DW1749" s="287"/>
      <c r="DX1749" s="287"/>
      <c r="DY1749" s="287"/>
      <c r="DZ1749" s="287"/>
      <c r="EA1749" s="287"/>
      <c r="EB1749" s="287"/>
      <c r="EC1749" s="287"/>
      <c r="ED1749" s="287"/>
      <c r="EE1749" s="287"/>
      <c r="EF1749" s="287"/>
      <c r="EG1749" s="287"/>
      <c r="EH1749" s="287"/>
      <c r="EI1749" s="287"/>
      <c r="EJ1749" s="287"/>
      <c r="EK1749" s="287"/>
      <c r="EL1749" s="287"/>
      <c r="EM1749" s="287"/>
      <c r="EN1749" s="287"/>
      <c r="EO1749" s="287"/>
      <c r="EP1749" s="287"/>
      <c r="EQ1749" s="287"/>
      <c r="ER1749" s="287"/>
      <c r="ES1749" s="287"/>
      <c r="ET1749" s="287"/>
      <c r="EU1749" s="287"/>
      <c r="EV1749" s="287"/>
      <c r="EW1749" s="287"/>
      <c r="EX1749" s="287"/>
      <c r="EY1749" s="287"/>
      <c r="EZ1749" s="287"/>
      <c r="FA1749" s="287"/>
      <c r="FB1749" s="287"/>
      <c r="FC1749" s="287"/>
      <c r="FD1749" s="287"/>
      <c r="FE1749" s="287"/>
      <c r="FF1749" s="287"/>
      <c r="FG1749" s="287"/>
      <c r="FH1749" s="287"/>
      <c r="FI1749" s="287"/>
    </row>
    <row r="1750" spans="1:165" s="265" customFormat="1" x14ac:dyDescent="0.2">
      <c r="A1750" s="236"/>
      <c r="B1750" s="239"/>
      <c r="C1750" s="239"/>
      <c r="AK1750" s="287"/>
      <c r="AL1750" s="287"/>
      <c r="AM1750" s="287"/>
      <c r="AN1750" s="287"/>
      <c r="AO1750" s="287"/>
      <c r="AP1750" s="287"/>
      <c r="AQ1750" s="287"/>
      <c r="AR1750" s="287"/>
      <c r="AS1750" s="287"/>
      <c r="AT1750" s="287"/>
      <c r="AU1750" s="287"/>
      <c r="AV1750" s="287"/>
      <c r="AW1750" s="287"/>
      <c r="AX1750" s="287"/>
      <c r="AY1750" s="287"/>
      <c r="AZ1750" s="287"/>
      <c r="BA1750" s="287"/>
      <c r="BB1750" s="287"/>
      <c r="BC1750" s="287"/>
      <c r="BD1750" s="287"/>
      <c r="BE1750" s="287"/>
      <c r="BF1750" s="287"/>
      <c r="BG1750" s="287"/>
      <c r="BH1750" s="287"/>
      <c r="BI1750" s="287"/>
      <c r="BJ1750" s="287"/>
      <c r="BK1750" s="287"/>
      <c r="BL1750" s="287"/>
      <c r="BM1750" s="287"/>
      <c r="BN1750" s="287"/>
      <c r="BO1750" s="287"/>
      <c r="BP1750" s="287"/>
      <c r="BQ1750" s="287"/>
      <c r="BR1750" s="287"/>
      <c r="BS1750" s="287"/>
      <c r="BT1750" s="287"/>
      <c r="BU1750" s="287"/>
      <c r="BV1750" s="287"/>
      <c r="BW1750" s="287"/>
      <c r="BX1750" s="287"/>
      <c r="BY1750" s="287"/>
      <c r="BZ1750" s="287"/>
      <c r="CA1750" s="287"/>
      <c r="CB1750" s="287"/>
      <c r="CC1750" s="287"/>
      <c r="CD1750" s="287"/>
      <c r="CE1750" s="287"/>
      <c r="CF1750" s="287"/>
      <c r="CG1750" s="287"/>
      <c r="CH1750" s="287"/>
      <c r="CI1750" s="287"/>
      <c r="CJ1750" s="287"/>
      <c r="CK1750" s="287"/>
      <c r="CL1750" s="287"/>
      <c r="CM1750" s="287"/>
      <c r="CN1750" s="287"/>
      <c r="CO1750" s="287"/>
      <c r="CP1750" s="287"/>
      <c r="CQ1750" s="287"/>
      <c r="CR1750" s="287"/>
      <c r="CS1750" s="287"/>
      <c r="CT1750" s="287"/>
      <c r="CU1750" s="287"/>
      <c r="CV1750" s="287"/>
      <c r="CW1750" s="287"/>
      <c r="CX1750" s="287"/>
      <c r="CY1750" s="287"/>
      <c r="CZ1750" s="287"/>
      <c r="DA1750" s="287"/>
      <c r="DB1750" s="287"/>
      <c r="DC1750" s="287"/>
      <c r="DD1750" s="287"/>
      <c r="DE1750" s="287"/>
      <c r="DF1750" s="287"/>
      <c r="DG1750" s="287"/>
      <c r="DH1750" s="287"/>
      <c r="DI1750" s="287"/>
      <c r="DJ1750" s="287"/>
      <c r="DK1750" s="287"/>
      <c r="DL1750" s="287"/>
      <c r="DM1750" s="287"/>
      <c r="DN1750" s="287"/>
      <c r="DO1750" s="287"/>
      <c r="DP1750" s="287"/>
      <c r="DQ1750" s="287"/>
      <c r="DR1750" s="287"/>
      <c r="DS1750" s="287"/>
      <c r="DT1750" s="287"/>
      <c r="DU1750" s="287"/>
      <c r="DV1750" s="287"/>
      <c r="DW1750" s="287"/>
      <c r="DX1750" s="287"/>
      <c r="DY1750" s="287"/>
      <c r="DZ1750" s="287"/>
      <c r="EA1750" s="287"/>
      <c r="EB1750" s="287"/>
      <c r="EC1750" s="287"/>
      <c r="ED1750" s="287"/>
      <c r="EE1750" s="287"/>
      <c r="EF1750" s="287"/>
      <c r="EG1750" s="287"/>
      <c r="EH1750" s="287"/>
      <c r="EI1750" s="287"/>
      <c r="EJ1750" s="287"/>
      <c r="EK1750" s="287"/>
      <c r="EL1750" s="287"/>
      <c r="EM1750" s="287"/>
      <c r="EN1750" s="287"/>
      <c r="EO1750" s="287"/>
      <c r="EP1750" s="287"/>
      <c r="EQ1750" s="287"/>
      <c r="ER1750" s="287"/>
      <c r="ES1750" s="287"/>
      <c r="ET1750" s="287"/>
      <c r="EU1750" s="287"/>
      <c r="EV1750" s="287"/>
      <c r="EW1750" s="287"/>
      <c r="EX1750" s="287"/>
      <c r="EY1750" s="287"/>
      <c r="EZ1750" s="287"/>
      <c r="FA1750" s="287"/>
      <c r="FB1750" s="287"/>
      <c r="FC1750" s="287"/>
      <c r="FD1750" s="287"/>
      <c r="FE1750" s="287"/>
      <c r="FF1750" s="287"/>
      <c r="FG1750" s="287"/>
      <c r="FH1750" s="287"/>
      <c r="FI1750" s="287"/>
    </row>
    <row r="1751" spans="1:165" s="265" customFormat="1" x14ac:dyDescent="0.2">
      <c r="A1751" s="236"/>
      <c r="B1751" s="239"/>
      <c r="C1751" s="239"/>
      <c r="AK1751" s="287"/>
      <c r="AL1751" s="287"/>
      <c r="AM1751" s="287"/>
      <c r="AN1751" s="287"/>
      <c r="AO1751" s="287"/>
      <c r="AP1751" s="287"/>
      <c r="AQ1751" s="287"/>
      <c r="AR1751" s="287"/>
      <c r="AS1751" s="287"/>
      <c r="AT1751" s="287"/>
      <c r="AU1751" s="287"/>
      <c r="AV1751" s="287"/>
      <c r="AW1751" s="287"/>
      <c r="AX1751" s="287"/>
      <c r="AY1751" s="287"/>
      <c r="AZ1751" s="287"/>
      <c r="BA1751" s="287"/>
      <c r="BB1751" s="287"/>
      <c r="BC1751" s="287"/>
      <c r="BD1751" s="287"/>
      <c r="BE1751" s="287"/>
      <c r="BF1751" s="287"/>
      <c r="BG1751" s="287"/>
      <c r="BH1751" s="287"/>
      <c r="BI1751" s="287"/>
      <c r="BJ1751" s="287"/>
      <c r="BK1751" s="287"/>
      <c r="BL1751" s="287"/>
      <c r="BM1751" s="287"/>
      <c r="BN1751" s="287"/>
      <c r="BO1751" s="287"/>
      <c r="BP1751" s="287"/>
      <c r="BQ1751" s="287"/>
      <c r="BR1751" s="287"/>
      <c r="BS1751" s="287"/>
      <c r="BT1751" s="287"/>
      <c r="BU1751" s="287"/>
      <c r="BV1751" s="287"/>
      <c r="BW1751" s="287"/>
      <c r="BX1751" s="287"/>
      <c r="BY1751" s="287"/>
      <c r="BZ1751" s="287"/>
      <c r="CA1751" s="287"/>
      <c r="CB1751" s="287"/>
      <c r="CC1751" s="287"/>
      <c r="CD1751" s="287"/>
      <c r="CE1751" s="287"/>
      <c r="CF1751" s="287"/>
      <c r="CG1751" s="287"/>
      <c r="CH1751" s="287"/>
      <c r="CI1751" s="287"/>
      <c r="CJ1751" s="287"/>
      <c r="CK1751" s="287"/>
      <c r="CL1751" s="287"/>
      <c r="CM1751" s="287"/>
      <c r="CN1751" s="287"/>
      <c r="CO1751" s="287"/>
      <c r="CP1751" s="287"/>
      <c r="CQ1751" s="287"/>
      <c r="CR1751" s="287"/>
      <c r="CS1751" s="287"/>
      <c r="CT1751" s="287"/>
      <c r="CU1751" s="287"/>
      <c r="CV1751" s="287"/>
      <c r="CW1751" s="287"/>
      <c r="CX1751" s="287"/>
      <c r="CY1751" s="287"/>
      <c r="CZ1751" s="287"/>
      <c r="DA1751" s="287"/>
      <c r="DB1751" s="287"/>
      <c r="DC1751" s="287"/>
      <c r="DD1751" s="287"/>
      <c r="DE1751" s="287"/>
      <c r="DF1751" s="287"/>
      <c r="DG1751" s="287"/>
      <c r="DH1751" s="287"/>
      <c r="DI1751" s="287"/>
      <c r="DJ1751" s="287"/>
      <c r="DK1751" s="287"/>
      <c r="DL1751" s="287"/>
      <c r="DM1751" s="287"/>
      <c r="DN1751" s="287"/>
      <c r="DO1751" s="287"/>
      <c r="DP1751" s="287"/>
      <c r="DQ1751" s="287"/>
      <c r="DR1751" s="287"/>
      <c r="DS1751" s="287"/>
      <c r="DT1751" s="287"/>
      <c r="DU1751" s="287"/>
      <c r="DV1751" s="287"/>
      <c r="DW1751" s="287"/>
      <c r="DX1751" s="287"/>
      <c r="DY1751" s="287"/>
      <c r="DZ1751" s="287"/>
      <c r="EA1751" s="287"/>
      <c r="EB1751" s="287"/>
      <c r="EC1751" s="287"/>
      <c r="ED1751" s="287"/>
      <c r="EE1751" s="287"/>
      <c r="EF1751" s="287"/>
      <c r="EG1751" s="287"/>
      <c r="EH1751" s="287"/>
      <c r="EI1751" s="287"/>
      <c r="EJ1751" s="287"/>
      <c r="EK1751" s="287"/>
      <c r="EL1751" s="287"/>
      <c r="EM1751" s="287"/>
      <c r="EN1751" s="287"/>
      <c r="EO1751" s="287"/>
      <c r="EP1751" s="287"/>
      <c r="EQ1751" s="287"/>
      <c r="ER1751" s="287"/>
      <c r="ES1751" s="287"/>
      <c r="ET1751" s="287"/>
      <c r="EU1751" s="287"/>
      <c r="EV1751" s="287"/>
      <c r="EW1751" s="287"/>
      <c r="EX1751" s="287"/>
      <c r="EY1751" s="287"/>
      <c r="EZ1751" s="287"/>
      <c r="FA1751" s="287"/>
      <c r="FB1751" s="287"/>
      <c r="FC1751" s="287"/>
      <c r="FD1751" s="287"/>
      <c r="FE1751" s="287"/>
      <c r="FF1751" s="287"/>
      <c r="FG1751" s="287"/>
      <c r="FH1751" s="287"/>
      <c r="FI1751" s="287"/>
    </row>
    <row r="1752" spans="1:165" s="265" customFormat="1" x14ac:dyDescent="0.2">
      <c r="A1752" s="236"/>
      <c r="B1752" s="239"/>
      <c r="C1752" s="239"/>
      <c r="AK1752" s="287"/>
      <c r="AL1752" s="287"/>
      <c r="AM1752" s="287"/>
      <c r="AN1752" s="287"/>
      <c r="AO1752" s="287"/>
      <c r="AP1752" s="287"/>
      <c r="AQ1752" s="287"/>
      <c r="AR1752" s="287"/>
      <c r="AS1752" s="287"/>
      <c r="AT1752" s="287"/>
      <c r="AU1752" s="287"/>
      <c r="AV1752" s="287"/>
      <c r="AW1752" s="287"/>
      <c r="AX1752" s="287"/>
      <c r="AY1752" s="287"/>
      <c r="AZ1752" s="287"/>
      <c r="BA1752" s="287"/>
      <c r="BB1752" s="287"/>
      <c r="BC1752" s="287"/>
      <c r="BD1752" s="287"/>
      <c r="BE1752" s="287"/>
      <c r="BF1752" s="287"/>
      <c r="BG1752" s="287"/>
      <c r="BH1752" s="287"/>
      <c r="BI1752" s="287"/>
      <c r="BJ1752" s="287"/>
      <c r="BK1752" s="287"/>
      <c r="BL1752" s="287"/>
      <c r="BM1752" s="287"/>
      <c r="BN1752" s="287"/>
      <c r="BO1752" s="287"/>
      <c r="BP1752" s="287"/>
      <c r="BQ1752" s="287"/>
      <c r="BR1752" s="287"/>
      <c r="BS1752" s="287"/>
      <c r="BT1752" s="287"/>
      <c r="BU1752" s="287"/>
      <c r="BV1752" s="287"/>
      <c r="BW1752" s="287"/>
      <c r="BX1752" s="287"/>
      <c r="BY1752" s="287"/>
      <c r="BZ1752" s="287"/>
      <c r="CA1752" s="287"/>
      <c r="CB1752" s="287"/>
      <c r="CC1752" s="287"/>
      <c r="CD1752" s="287"/>
      <c r="CE1752" s="287"/>
      <c r="CF1752" s="287"/>
      <c r="CG1752" s="287"/>
      <c r="CH1752" s="287"/>
      <c r="CI1752" s="287"/>
      <c r="CJ1752" s="287"/>
      <c r="CK1752" s="287"/>
      <c r="CL1752" s="287"/>
      <c r="CM1752" s="287"/>
      <c r="CN1752" s="287"/>
      <c r="CO1752" s="287"/>
      <c r="CP1752" s="287"/>
      <c r="CQ1752" s="287"/>
      <c r="CR1752" s="287"/>
      <c r="CS1752" s="287"/>
      <c r="CT1752" s="287"/>
      <c r="CU1752" s="287"/>
      <c r="CV1752" s="287"/>
      <c r="CW1752" s="287"/>
      <c r="CX1752" s="287"/>
      <c r="CY1752" s="287"/>
      <c r="CZ1752" s="287"/>
      <c r="DA1752" s="287"/>
      <c r="DB1752" s="287"/>
      <c r="DC1752" s="287"/>
      <c r="DD1752" s="287"/>
      <c r="DE1752" s="287"/>
      <c r="DF1752" s="287"/>
      <c r="DG1752" s="287"/>
      <c r="DH1752" s="287"/>
      <c r="DI1752" s="287"/>
      <c r="DJ1752" s="287"/>
      <c r="DK1752" s="287"/>
      <c r="DL1752" s="287"/>
      <c r="DM1752" s="287"/>
      <c r="DN1752" s="287"/>
      <c r="DO1752" s="287"/>
      <c r="DP1752" s="287"/>
      <c r="DQ1752" s="287"/>
      <c r="DR1752" s="287"/>
      <c r="DS1752" s="287"/>
      <c r="DT1752" s="287"/>
      <c r="DU1752" s="287"/>
      <c r="DV1752" s="287"/>
      <c r="DW1752" s="287"/>
      <c r="DX1752" s="287"/>
      <c r="DY1752" s="287"/>
      <c r="DZ1752" s="287"/>
      <c r="EA1752" s="287"/>
      <c r="EB1752" s="287"/>
      <c r="EC1752" s="287"/>
      <c r="ED1752" s="287"/>
      <c r="EE1752" s="287"/>
      <c r="EF1752" s="287"/>
      <c r="EG1752" s="287"/>
      <c r="EH1752" s="287"/>
      <c r="EI1752" s="287"/>
      <c r="EJ1752" s="287"/>
      <c r="EK1752" s="287"/>
      <c r="EL1752" s="287"/>
      <c r="EM1752" s="287"/>
      <c r="EN1752" s="287"/>
      <c r="EO1752" s="287"/>
      <c r="EP1752" s="287"/>
      <c r="EQ1752" s="287"/>
      <c r="ER1752" s="287"/>
      <c r="ES1752" s="287"/>
      <c r="ET1752" s="287"/>
      <c r="EU1752" s="287"/>
      <c r="EV1752" s="287"/>
      <c r="EW1752" s="287"/>
      <c r="EX1752" s="287"/>
      <c r="EY1752" s="287"/>
      <c r="EZ1752" s="287"/>
      <c r="FA1752" s="287"/>
      <c r="FB1752" s="287"/>
      <c r="FC1752" s="287"/>
      <c r="FD1752" s="287"/>
      <c r="FE1752" s="287"/>
      <c r="FF1752" s="287"/>
      <c r="FG1752" s="287"/>
      <c r="FH1752" s="287"/>
      <c r="FI1752" s="287"/>
    </row>
    <row r="1753" spans="1:165" s="265" customFormat="1" x14ac:dyDescent="0.2">
      <c r="A1753" s="236"/>
      <c r="B1753" s="239"/>
      <c r="C1753" s="239"/>
      <c r="AK1753" s="287"/>
      <c r="AL1753" s="287"/>
      <c r="AM1753" s="287"/>
      <c r="AN1753" s="287"/>
      <c r="AO1753" s="287"/>
      <c r="AP1753" s="287"/>
      <c r="AQ1753" s="287"/>
      <c r="AR1753" s="287"/>
      <c r="AS1753" s="287"/>
      <c r="AT1753" s="287"/>
      <c r="AU1753" s="287"/>
      <c r="AV1753" s="287"/>
      <c r="AW1753" s="287"/>
      <c r="AX1753" s="287"/>
      <c r="AY1753" s="287"/>
      <c r="AZ1753" s="287"/>
      <c r="BA1753" s="287"/>
      <c r="BB1753" s="287"/>
      <c r="BC1753" s="287"/>
      <c r="BD1753" s="287"/>
      <c r="BE1753" s="287"/>
      <c r="BF1753" s="287"/>
      <c r="BG1753" s="287"/>
      <c r="BH1753" s="287"/>
      <c r="BI1753" s="287"/>
      <c r="BJ1753" s="287"/>
      <c r="BK1753" s="287"/>
      <c r="BL1753" s="287"/>
      <c r="BM1753" s="287"/>
      <c r="BN1753" s="287"/>
      <c r="BO1753" s="287"/>
      <c r="BP1753" s="287"/>
      <c r="BQ1753" s="287"/>
      <c r="BR1753" s="287"/>
      <c r="BS1753" s="287"/>
      <c r="BT1753" s="287"/>
      <c r="BU1753" s="287"/>
      <c r="BV1753" s="287"/>
      <c r="BW1753" s="287"/>
      <c r="BX1753" s="287"/>
      <c r="BY1753" s="287"/>
      <c r="BZ1753" s="287"/>
      <c r="CA1753" s="287"/>
      <c r="CB1753" s="287"/>
      <c r="CC1753" s="287"/>
      <c r="CD1753" s="287"/>
      <c r="CE1753" s="287"/>
      <c r="CF1753" s="287"/>
      <c r="CG1753" s="287"/>
      <c r="CH1753" s="287"/>
      <c r="CI1753" s="287"/>
      <c r="CJ1753" s="287"/>
      <c r="CK1753" s="287"/>
      <c r="CL1753" s="287"/>
      <c r="CM1753" s="287"/>
      <c r="CN1753" s="287"/>
      <c r="CO1753" s="287"/>
      <c r="CP1753" s="287"/>
      <c r="CQ1753" s="287"/>
      <c r="CR1753" s="287"/>
      <c r="CS1753" s="287"/>
      <c r="CT1753" s="287"/>
      <c r="CU1753" s="287"/>
      <c r="CV1753" s="287"/>
      <c r="CW1753" s="287"/>
      <c r="CX1753" s="287"/>
      <c r="CY1753" s="287"/>
      <c r="CZ1753" s="287"/>
      <c r="DA1753" s="287"/>
      <c r="DB1753" s="287"/>
      <c r="DC1753" s="287"/>
      <c r="DD1753" s="287"/>
      <c r="DE1753" s="287"/>
      <c r="DF1753" s="287"/>
      <c r="DG1753" s="287"/>
      <c r="DH1753" s="287"/>
      <c r="DI1753" s="287"/>
      <c r="DJ1753" s="287"/>
      <c r="DK1753" s="287"/>
      <c r="DL1753" s="287"/>
      <c r="DM1753" s="287"/>
      <c r="DN1753" s="287"/>
      <c r="DO1753" s="287"/>
      <c r="DP1753" s="287"/>
      <c r="DQ1753" s="287"/>
      <c r="DR1753" s="287"/>
      <c r="DS1753" s="287"/>
      <c r="DT1753" s="287"/>
      <c r="DU1753" s="287"/>
      <c r="DV1753" s="287"/>
      <c r="DW1753" s="287"/>
      <c r="DX1753" s="287"/>
      <c r="DY1753" s="287"/>
      <c r="DZ1753" s="287"/>
      <c r="EA1753" s="287"/>
      <c r="EB1753" s="287"/>
      <c r="EC1753" s="287"/>
      <c r="ED1753" s="287"/>
      <c r="EE1753" s="287"/>
      <c r="EF1753" s="287"/>
      <c r="EG1753" s="287"/>
      <c r="EH1753" s="287"/>
      <c r="EI1753" s="287"/>
      <c r="EJ1753" s="287"/>
      <c r="EK1753" s="287"/>
      <c r="EL1753" s="287"/>
      <c r="EM1753" s="287"/>
      <c r="EN1753" s="287"/>
      <c r="EO1753" s="287"/>
      <c r="EP1753" s="287"/>
      <c r="EQ1753" s="287"/>
      <c r="ER1753" s="287"/>
      <c r="ES1753" s="287"/>
      <c r="ET1753" s="287"/>
      <c r="EU1753" s="287"/>
      <c r="EV1753" s="287"/>
      <c r="EW1753" s="287"/>
      <c r="EX1753" s="287"/>
      <c r="EY1753" s="287"/>
      <c r="EZ1753" s="287"/>
      <c r="FA1753" s="287"/>
      <c r="FB1753" s="287"/>
      <c r="FC1753" s="287"/>
      <c r="FD1753" s="287"/>
      <c r="FE1753" s="287"/>
      <c r="FF1753" s="287"/>
      <c r="FG1753" s="287"/>
      <c r="FH1753" s="287"/>
      <c r="FI1753" s="287"/>
    </row>
    <row r="1754" spans="1:165" s="265" customFormat="1" x14ac:dyDescent="0.2">
      <c r="A1754" s="236"/>
      <c r="B1754" s="239"/>
      <c r="C1754" s="239"/>
      <c r="AK1754" s="287"/>
      <c r="AL1754" s="287"/>
      <c r="AM1754" s="287"/>
      <c r="AN1754" s="287"/>
      <c r="AO1754" s="287"/>
      <c r="AP1754" s="287"/>
      <c r="AQ1754" s="287"/>
      <c r="AR1754" s="287"/>
      <c r="AS1754" s="287"/>
      <c r="AT1754" s="287"/>
      <c r="AU1754" s="287"/>
      <c r="AV1754" s="287"/>
      <c r="AW1754" s="287"/>
      <c r="AX1754" s="287"/>
      <c r="AY1754" s="287"/>
      <c r="AZ1754" s="287"/>
      <c r="BA1754" s="287"/>
      <c r="BB1754" s="287"/>
      <c r="BC1754" s="287"/>
      <c r="BD1754" s="287"/>
      <c r="BE1754" s="287"/>
      <c r="BF1754" s="287"/>
      <c r="BG1754" s="287"/>
      <c r="BH1754" s="287"/>
      <c r="BI1754" s="287"/>
      <c r="BJ1754" s="287"/>
      <c r="BK1754" s="287"/>
      <c r="BL1754" s="287"/>
      <c r="BM1754" s="287"/>
      <c r="BN1754" s="287"/>
      <c r="BO1754" s="287"/>
      <c r="BP1754" s="287"/>
      <c r="BQ1754" s="287"/>
      <c r="BR1754" s="287"/>
      <c r="BS1754" s="287"/>
      <c r="BT1754" s="287"/>
      <c r="BU1754" s="287"/>
      <c r="BV1754" s="287"/>
      <c r="BW1754" s="287"/>
      <c r="BX1754" s="287"/>
      <c r="BY1754" s="287"/>
      <c r="BZ1754" s="287"/>
      <c r="CA1754" s="287"/>
      <c r="CB1754" s="287"/>
      <c r="CC1754" s="287"/>
      <c r="CD1754" s="287"/>
      <c r="CE1754" s="287"/>
      <c r="CF1754" s="287"/>
      <c r="CG1754" s="287"/>
      <c r="CH1754" s="287"/>
      <c r="CI1754" s="287"/>
      <c r="CJ1754" s="287"/>
      <c r="CK1754" s="287"/>
      <c r="CL1754" s="287"/>
      <c r="CM1754" s="287"/>
      <c r="CN1754" s="287"/>
      <c r="CO1754" s="287"/>
      <c r="CP1754" s="287"/>
      <c r="CQ1754" s="287"/>
      <c r="CR1754" s="287"/>
      <c r="CS1754" s="287"/>
      <c r="CT1754" s="287"/>
      <c r="CU1754" s="287"/>
      <c r="CV1754" s="287"/>
      <c r="CW1754" s="287"/>
      <c r="CX1754" s="287"/>
      <c r="CY1754" s="287"/>
      <c r="CZ1754" s="287"/>
      <c r="DA1754" s="287"/>
      <c r="DB1754" s="287"/>
      <c r="DC1754" s="287"/>
      <c r="DD1754" s="287"/>
      <c r="DE1754" s="287"/>
      <c r="DF1754" s="287"/>
      <c r="DG1754" s="287"/>
      <c r="DH1754" s="287"/>
      <c r="DI1754" s="287"/>
      <c r="DJ1754" s="287"/>
      <c r="DK1754" s="287"/>
      <c r="DL1754" s="287"/>
      <c r="DM1754" s="287"/>
      <c r="DN1754" s="287"/>
      <c r="DO1754" s="287"/>
      <c r="DP1754" s="287"/>
      <c r="DQ1754" s="287"/>
      <c r="DR1754" s="287"/>
      <c r="DS1754" s="287"/>
      <c r="DT1754" s="287"/>
      <c r="DU1754" s="287"/>
      <c r="DV1754" s="287"/>
      <c r="DW1754" s="287"/>
      <c r="DX1754" s="287"/>
      <c r="DY1754" s="287"/>
      <c r="DZ1754" s="287"/>
      <c r="EA1754" s="287"/>
      <c r="EB1754" s="287"/>
      <c r="EC1754" s="287"/>
      <c r="ED1754" s="287"/>
      <c r="EE1754" s="287"/>
      <c r="EF1754" s="287"/>
      <c r="EG1754" s="287"/>
      <c r="EH1754" s="287"/>
      <c r="EI1754" s="287"/>
      <c r="EJ1754" s="287"/>
      <c r="EK1754" s="287"/>
      <c r="EL1754" s="287"/>
      <c r="EM1754" s="287"/>
      <c r="EN1754" s="287"/>
      <c r="EO1754" s="287"/>
      <c r="EP1754" s="287"/>
      <c r="EQ1754" s="287"/>
      <c r="ER1754" s="287"/>
      <c r="ES1754" s="287"/>
      <c r="ET1754" s="287"/>
      <c r="EU1754" s="287"/>
      <c r="EV1754" s="287"/>
      <c r="EW1754" s="287"/>
      <c r="EX1754" s="287"/>
      <c r="EY1754" s="287"/>
      <c r="EZ1754" s="287"/>
      <c r="FA1754" s="287"/>
      <c r="FB1754" s="287"/>
      <c r="FC1754" s="287"/>
      <c r="FD1754" s="287"/>
      <c r="FE1754" s="287"/>
      <c r="FF1754" s="287"/>
      <c r="FG1754" s="287"/>
      <c r="FH1754" s="287"/>
      <c r="FI1754" s="287"/>
    </row>
    <row r="1755" spans="1:165" s="265" customFormat="1" x14ac:dyDescent="0.2">
      <c r="A1755" s="236"/>
      <c r="B1755" s="239"/>
      <c r="C1755" s="239"/>
      <c r="AK1755" s="287"/>
      <c r="AL1755" s="287"/>
      <c r="AM1755" s="287"/>
      <c r="AN1755" s="287"/>
      <c r="AO1755" s="287"/>
      <c r="AP1755" s="287"/>
      <c r="AQ1755" s="287"/>
      <c r="AR1755" s="287"/>
      <c r="AS1755" s="287"/>
      <c r="AT1755" s="287"/>
      <c r="AU1755" s="287"/>
      <c r="AV1755" s="287"/>
      <c r="AW1755" s="287"/>
      <c r="AX1755" s="287"/>
      <c r="AY1755" s="287"/>
      <c r="AZ1755" s="287"/>
      <c r="BA1755" s="287"/>
      <c r="BB1755" s="287"/>
      <c r="BC1755" s="287"/>
      <c r="BD1755" s="287"/>
      <c r="BE1755" s="287"/>
      <c r="BF1755" s="287"/>
      <c r="BG1755" s="287"/>
      <c r="BH1755" s="287"/>
      <c r="BI1755" s="287"/>
      <c r="BJ1755" s="287"/>
      <c r="BK1755" s="287"/>
      <c r="BL1755" s="287"/>
      <c r="BM1755" s="287"/>
      <c r="BN1755" s="287"/>
      <c r="BO1755" s="287"/>
      <c r="BP1755" s="287"/>
      <c r="BQ1755" s="287"/>
      <c r="BR1755" s="287"/>
      <c r="BS1755" s="287"/>
      <c r="BT1755" s="287"/>
      <c r="BU1755" s="287"/>
      <c r="BV1755" s="287"/>
      <c r="BW1755" s="287"/>
      <c r="BX1755" s="287"/>
      <c r="BY1755" s="287"/>
      <c r="BZ1755" s="287"/>
      <c r="CA1755" s="287"/>
      <c r="CB1755" s="287"/>
      <c r="CC1755" s="287"/>
      <c r="CD1755" s="287"/>
      <c r="CE1755" s="287"/>
      <c r="CF1755" s="287"/>
      <c r="CG1755" s="287"/>
      <c r="CH1755" s="287"/>
      <c r="CI1755" s="287"/>
      <c r="CJ1755" s="287"/>
      <c r="CK1755" s="287"/>
      <c r="CL1755" s="287"/>
      <c r="CM1755" s="287"/>
      <c r="CN1755" s="287"/>
      <c r="CO1755" s="287"/>
      <c r="CP1755" s="287"/>
      <c r="CQ1755" s="287"/>
      <c r="CR1755" s="287"/>
      <c r="CS1755" s="287"/>
      <c r="CT1755" s="287"/>
      <c r="CU1755" s="287"/>
      <c r="CV1755" s="287"/>
      <c r="CW1755" s="287"/>
      <c r="CX1755" s="287"/>
      <c r="CY1755" s="287"/>
      <c r="CZ1755" s="287"/>
      <c r="DA1755" s="287"/>
      <c r="DB1755" s="287"/>
      <c r="DC1755" s="287"/>
      <c r="DD1755" s="287"/>
      <c r="DE1755" s="287"/>
      <c r="DF1755" s="287"/>
      <c r="DG1755" s="287"/>
      <c r="DH1755" s="287"/>
      <c r="DI1755" s="287"/>
      <c r="DJ1755" s="287"/>
      <c r="DK1755" s="287"/>
      <c r="DL1755" s="287"/>
      <c r="DM1755" s="287"/>
      <c r="DN1755" s="287"/>
      <c r="DO1755" s="287"/>
      <c r="DP1755" s="287"/>
      <c r="DQ1755" s="287"/>
      <c r="DR1755" s="287"/>
      <c r="DS1755" s="287"/>
      <c r="DT1755" s="287"/>
      <c r="DU1755" s="287"/>
      <c r="DV1755" s="287"/>
      <c r="DW1755" s="287"/>
      <c r="DX1755" s="287"/>
      <c r="DY1755" s="287"/>
      <c r="DZ1755" s="287"/>
      <c r="EA1755" s="287"/>
      <c r="EB1755" s="287"/>
      <c r="EC1755" s="287"/>
      <c r="ED1755" s="287"/>
      <c r="EE1755" s="287"/>
      <c r="EF1755" s="287"/>
      <c r="EG1755" s="287"/>
      <c r="EH1755" s="287"/>
      <c r="EI1755" s="287"/>
      <c r="EJ1755" s="287"/>
      <c r="EK1755" s="287"/>
      <c r="EL1755" s="287"/>
      <c r="EM1755" s="287"/>
      <c r="EN1755" s="287"/>
      <c r="EO1755" s="287"/>
      <c r="EP1755" s="287"/>
      <c r="EQ1755" s="287"/>
      <c r="ER1755" s="287"/>
      <c r="ES1755" s="287"/>
      <c r="ET1755" s="287"/>
      <c r="EU1755" s="287"/>
      <c r="EV1755" s="287"/>
      <c r="EW1755" s="287"/>
      <c r="EX1755" s="287"/>
      <c r="EY1755" s="287"/>
      <c r="EZ1755" s="287"/>
      <c r="FA1755" s="287"/>
      <c r="FB1755" s="287"/>
      <c r="FC1755" s="287"/>
      <c r="FD1755" s="287"/>
      <c r="FE1755" s="287"/>
      <c r="FF1755" s="287"/>
      <c r="FG1755" s="287"/>
      <c r="FH1755" s="287"/>
      <c r="FI1755" s="287"/>
    </row>
    <row r="1756" spans="1:165" s="265" customFormat="1" x14ac:dyDescent="0.2">
      <c r="A1756" s="236"/>
      <c r="B1756" s="239"/>
      <c r="C1756" s="239"/>
      <c r="AK1756" s="287"/>
      <c r="AL1756" s="287"/>
      <c r="AM1756" s="287"/>
      <c r="AN1756" s="287"/>
      <c r="AO1756" s="287"/>
      <c r="AP1756" s="287"/>
      <c r="AQ1756" s="287"/>
      <c r="AR1756" s="287"/>
      <c r="AS1756" s="287"/>
      <c r="AT1756" s="287"/>
      <c r="AU1756" s="287"/>
      <c r="AV1756" s="287"/>
      <c r="AW1756" s="287"/>
      <c r="AX1756" s="287"/>
      <c r="AY1756" s="287"/>
      <c r="AZ1756" s="287"/>
      <c r="BA1756" s="287"/>
      <c r="BB1756" s="287"/>
      <c r="BC1756" s="287"/>
      <c r="BD1756" s="287"/>
      <c r="BE1756" s="287"/>
      <c r="BF1756" s="287"/>
      <c r="BG1756" s="287"/>
      <c r="BH1756" s="287"/>
      <c r="BI1756" s="287"/>
      <c r="BJ1756" s="287"/>
      <c r="BK1756" s="287"/>
      <c r="BL1756" s="287"/>
      <c r="BM1756" s="287"/>
      <c r="BN1756" s="287"/>
      <c r="BO1756" s="287"/>
      <c r="BP1756" s="287"/>
      <c r="BQ1756" s="287"/>
      <c r="BR1756" s="287"/>
      <c r="BS1756" s="287"/>
      <c r="BT1756" s="287"/>
      <c r="BU1756" s="287"/>
      <c r="BV1756" s="287"/>
      <c r="BW1756" s="287"/>
      <c r="BX1756" s="287"/>
      <c r="BY1756" s="287"/>
      <c r="BZ1756" s="287"/>
      <c r="CA1756" s="287"/>
      <c r="CB1756" s="287"/>
      <c r="CC1756" s="287"/>
      <c r="CD1756" s="287"/>
      <c r="CE1756" s="287"/>
      <c r="CF1756" s="287"/>
      <c r="CG1756" s="287"/>
      <c r="CH1756" s="287"/>
      <c r="CI1756" s="287"/>
      <c r="CJ1756" s="287"/>
      <c r="CK1756" s="287"/>
      <c r="CL1756" s="287"/>
      <c r="CM1756" s="287"/>
      <c r="CN1756" s="287"/>
      <c r="CO1756" s="287"/>
      <c r="CP1756" s="287"/>
      <c r="CQ1756" s="287"/>
      <c r="CR1756" s="287"/>
      <c r="CS1756" s="287"/>
      <c r="CT1756" s="287"/>
      <c r="CU1756" s="287"/>
      <c r="CV1756" s="287"/>
      <c r="CW1756" s="287"/>
      <c r="CX1756" s="287"/>
      <c r="CY1756" s="287"/>
      <c r="CZ1756" s="287"/>
      <c r="DA1756" s="287"/>
      <c r="DB1756" s="287"/>
      <c r="DC1756" s="287"/>
      <c r="DD1756" s="287"/>
      <c r="DE1756" s="287"/>
      <c r="DF1756" s="287"/>
      <c r="DG1756" s="287"/>
      <c r="DH1756" s="287"/>
      <c r="DI1756" s="287"/>
      <c r="DJ1756" s="287"/>
      <c r="DK1756" s="287"/>
      <c r="DL1756" s="287"/>
      <c r="DM1756" s="287"/>
      <c r="DN1756" s="287"/>
      <c r="DO1756" s="287"/>
      <c r="DP1756" s="287"/>
      <c r="DQ1756" s="287"/>
      <c r="DR1756" s="287"/>
      <c r="DS1756" s="287"/>
      <c r="DT1756" s="287"/>
      <c r="DU1756" s="287"/>
      <c r="DV1756" s="287"/>
      <c r="DW1756" s="287"/>
      <c r="DX1756" s="287"/>
      <c r="DY1756" s="287"/>
      <c r="DZ1756" s="287"/>
      <c r="EA1756" s="287"/>
      <c r="EB1756" s="287"/>
      <c r="EC1756" s="287"/>
      <c r="ED1756" s="287"/>
      <c r="EE1756" s="287"/>
      <c r="EF1756" s="287"/>
      <c r="EG1756" s="287"/>
      <c r="EH1756" s="287"/>
      <c r="EI1756" s="287"/>
      <c r="EJ1756" s="287"/>
      <c r="EK1756" s="287"/>
      <c r="EL1756" s="287"/>
      <c r="EM1756" s="287"/>
      <c r="EN1756" s="287"/>
      <c r="EO1756" s="287"/>
      <c r="EP1756" s="287"/>
      <c r="EQ1756" s="287"/>
      <c r="ER1756" s="287"/>
      <c r="ES1756" s="287"/>
      <c r="ET1756" s="287"/>
      <c r="EU1756" s="287"/>
      <c r="EV1756" s="287"/>
      <c r="EW1756" s="287"/>
      <c r="EX1756" s="287"/>
      <c r="EY1756" s="287"/>
      <c r="EZ1756" s="287"/>
      <c r="FA1756" s="287"/>
      <c r="FB1756" s="287"/>
      <c r="FC1756" s="287"/>
      <c r="FD1756" s="287"/>
      <c r="FE1756" s="287"/>
      <c r="FF1756" s="287"/>
      <c r="FG1756" s="287"/>
      <c r="FH1756" s="287"/>
      <c r="FI1756" s="287"/>
    </row>
    <row r="1757" spans="1:165" s="265" customFormat="1" x14ac:dyDescent="0.2">
      <c r="A1757" s="236"/>
      <c r="B1757" s="239"/>
      <c r="C1757" s="239"/>
      <c r="AK1757" s="287"/>
      <c r="AL1757" s="287"/>
      <c r="AM1757" s="287"/>
      <c r="AN1757" s="287"/>
      <c r="AO1757" s="287"/>
      <c r="AP1757" s="287"/>
      <c r="AQ1757" s="287"/>
      <c r="AR1757" s="287"/>
      <c r="AS1757" s="287"/>
      <c r="AT1757" s="287"/>
      <c r="AU1757" s="287"/>
      <c r="AV1757" s="287"/>
      <c r="AW1757" s="287"/>
      <c r="AX1757" s="287"/>
      <c r="AY1757" s="287"/>
      <c r="AZ1757" s="287"/>
      <c r="BA1757" s="287"/>
      <c r="BB1757" s="287"/>
      <c r="BC1757" s="287"/>
      <c r="BD1757" s="287"/>
      <c r="BE1757" s="287"/>
      <c r="BF1757" s="287"/>
      <c r="BG1757" s="287"/>
      <c r="BH1757" s="287"/>
      <c r="BI1757" s="287"/>
      <c r="BJ1757" s="287"/>
      <c r="BK1757" s="287"/>
      <c r="BL1757" s="287"/>
      <c r="BM1757" s="287"/>
      <c r="BN1757" s="287"/>
      <c r="BO1757" s="287"/>
      <c r="BP1757" s="287"/>
      <c r="BQ1757" s="287"/>
      <c r="BR1757" s="287"/>
      <c r="BS1757" s="287"/>
      <c r="BT1757" s="287"/>
      <c r="BU1757" s="287"/>
      <c r="BV1757" s="287"/>
      <c r="BW1757" s="287"/>
      <c r="BX1757" s="287"/>
      <c r="BY1757" s="287"/>
      <c r="BZ1757" s="287"/>
      <c r="CA1757" s="287"/>
      <c r="CB1757" s="287"/>
      <c r="CC1757" s="287"/>
      <c r="CD1757" s="287"/>
      <c r="CE1757" s="287"/>
      <c r="CF1757" s="287"/>
      <c r="CG1757" s="287"/>
      <c r="CH1757" s="287"/>
      <c r="CI1757" s="287"/>
      <c r="CJ1757" s="287"/>
      <c r="CK1757" s="287"/>
      <c r="CL1757" s="287"/>
      <c r="CM1757" s="287"/>
      <c r="CN1757" s="287"/>
      <c r="CO1757" s="287"/>
      <c r="CP1757" s="287"/>
      <c r="CQ1757" s="287"/>
      <c r="CR1757" s="287"/>
      <c r="CS1757" s="287"/>
      <c r="CT1757" s="287"/>
      <c r="CU1757" s="287"/>
      <c r="CV1757" s="287"/>
      <c r="CW1757" s="287"/>
      <c r="CX1757" s="287"/>
      <c r="CY1757" s="287"/>
      <c r="CZ1757" s="287"/>
      <c r="DA1757" s="287"/>
      <c r="DB1757" s="287"/>
      <c r="DC1757" s="287"/>
      <c r="DD1757" s="287"/>
      <c r="DE1757" s="287"/>
      <c r="DF1757" s="287"/>
      <c r="DG1757" s="287"/>
      <c r="DH1757" s="287"/>
      <c r="DI1757" s="287"/>
      <c r="DJ1757" s="287"/>
      <c r="DK1757" s="287"/>
      <c r="DL1757" s="287"/>
      <c r="DM1757" s="287"/>
      <c r="DN1757" s="287"/>
      <c r="DO1757" s="287"/>
      <c r="DP1757" s="287"/>
      <c r="DQ1757" s="287"/>
      <c r="DR1757" s="287"/>
      <c r="DS1757" s="287"/>
      <c r="DT1757" s="287"/>
      <c r="DU1757" s="287"/>
      <c r="DV1757" s="287"/>
      <c r="DW1757" s="287"/>
      <c r="DX1757" s="287"/>
      <c r="DY1757" s="287"/>
      <c r="DZ1757" s="287"/>
      <c r="EA1757" s="287"/>
      <c r="EB1757" s="287"/>
      <c r="EC1757" s="287"/>
      <c r="ED1757" s="287"/>
      <c r="EE1757" s="287"/>
      <c r="EF1757" s="287"/>
      <c r="EG1757" s="287"/>
      <c r="EH1757" s="287"/>
      <c r="EI1757" s="287"/>
      <c r="EJ1757" s="287"/>
      <c r="EK1757" s="287"/>
      <c r="EL1757" s="287"/>
      <c r="EM1757" s="287"/>
      <c r="EN1757" s="287"/>
      <c r="EO1757" s="287"/>
      <c r="EP1757" s="287"/>
      <c r="EQ1757" s="287"/>
      <c r="ER1757" s="287"/>
      <c r="ES1757" s="287"/>
      <c r="ET1757" s="287"/>
      <c r="EU1757" s="287"/>
      <c r="EV1757" s="287"/>
      <c r="EW1757" s="287"/>
      <c r="EX1757" s="287"/>
      <c r="EY1757" s="287"/>
      <c r="EZ1757" s="287"/>
      <c r="FA1757" s="287"/>
      <c r="FB1757" s="287"/>
      <c r="FC1757" s="287"/>
      <c r="FD1757" s="287"/>
      <c r="FE1757" s="287"/>
      <c r="FF1757" s="287"/>
      <c r="FG1757" s="287"/>
      <c r="FH1757" s="287"/>
      <c r="FI1757" s="287"/>
    </row>
    <row r="1758" spans="1:165" s="265" customFormat="1" x14ac:dyDescent="0.2">
      <c r="A1758" s="236"/>
      <c r="B1758" s="239"/>
      <c r="C1758" s="239"/>
      <c r="AK1758" s="287"/>
      <c r="AL1758" s="287"/>
      <c r="AM1758" s="287"/>
      <c r="AN1758" s="287"/>
      <c r="AO1758" s="287"/>
      <c r="AP1758" s="287"/>
      <c r="AQ1758" s="287"/>
      <c r="AR1758" s="287"/>
      <c r="AS1758" s="287"/>
      <c r="AT1758" s="287"/>
      <c r="AU1758" s="287"/>
      <c r="AV1758" s="287"/>
      <c r="AW1758" s="287"/>
      <c r="AX1758" s="287"/>
      <c r="AY1758" s="287"/>
      <c r="AZ1758" s="287"/>
      <c r="BA1758" s="287"/>
      <c r="BB1758" s="287"/>
      <c r="BC1758" s="287"/>
      <c r="BD1758" s="287"/>
      <c r="BE1758" s="287"/>
      <c r="BF1758" s="287"/>
      <c r="BG1758" s="287"/>
      <c r="BH1758" s="287"/>
      <c r="BI1758" s="287"/>
      <c r="BJ1758" s="287"/>
      <c r="BK1758" s="287"/>
      <c r="BL1758" s="287"/>
      <c r="BM1758" s="287"/>
      <c r="BN1758" s="287"/>
      <c r="BO1758" s="287"/>
      <c r="BP1758" s="287"/>
      <c r="BQ1758" s="287"/>
      <c r="BR1758" s="287"/>
      <c r="BS1758" s="287"/>
      <c r="BT1758" s="287"/>
      <c r="BU1758" s="287"/>
      <c r="BV1758" s="287"/>
      <c r="BW1758" s="287"/>
      <c r="BX1758" s="287"/>
      <c r="BY1758" s="287"/>
      <c r="BZ1758" s="287"/>
      <c r="CA1758" s="287"/>
      <c r="CB1758" s="287"/>
      <c r="CC1758" s="287"/>
      <c r="CD1758" s="287"/>
      <c r="CE1758" s="287"/>
      <c r="CF1758" s="287"/>
      <c r="CG1758" s="287"/>
      <c r="CH1758" s="287"/>
      <c r="CI1758" s="287"/>
      <c r="CJ1758" s="287"/>
      <c r="CK1758" s="287"/>
      <c r="CL1758" s="287"/>
      <c r="CM1758" s="287"/>
      <c r="CN1758" s="287"/>
      <c r="CO1758" s="287"/>
      <c r="CP1758" s="287"/>
      <c r="CQ1758" s="287"/>
      <c r="CR1758" s="287"/>
      <c r="CS1758" s="287"/>
      <c r="CT1758" s="287"/>
      <c r="CU1758" s="287"/>
      <c r="CV1758" s="287"/>
      <c r="CW1758" s="287"/>
      <c r="CX1758" s="287"/>
      <c r="CY1758" s="287"/>
      <c r="CZ1758" s="287"/>
      <c r="DA1758" s="287"/>
      <c r="DB1758" s="287"/>
      <c r="DC1758" s="287"/>
      <c r="DD1758" s="287"/>
      <c r="DE1758" s="287"/>
      <c r="DF1758" s="287"/>
      <c r="DG1758" s="287"/>
      <c r="DH1758" s="287"/>
      <c r="DI1758" s="287"/>
      <c r="DJ1758" s="287"/>
      <c r="DK1758" s="287"/>
      <c r="DL1758" s="287"/>
      <c r="DM1758" s="287"/>
      <c r="DN1758" s="287"/>
      <c r="DO1758" s="287"/>
      <c r="DP1758" s="287"/>
      <c r="DQ1758" s="287"/>
      <c r="DR1758" s="287"/>
      <c r="DS1758" s="287"/>
      <c r="DT1758" s="287"/>
      <c r="DU1758" s="287"/>
      <c r="DV1758" s="287"/>
      <c r="DW1758" s="287"/>
      <c r="DX1758" s="287"/>
      <c r="DY1758" s="287"/>
      <c r="DZ1758" s="287"/>
      <c r="EA1758" s="287"/>
      <c r="EB1758" s="287"/>
      <c r="EC1758" s="287"/>
      <c r="ED1758" s="287"/>
      <c r="EE1758" s="287"/>
      <c r="EF1758" s="287"/>
      <c r="EG1758" s="287"/>
      <c r="EH1758" s="287"/>
      <c r="EI1758" s="287"/>
      <c r="EJ1758" s="287"/>
      <c r="EK1758" s="287"/>
      <c r="EL1758" s="287"/>
      <c r="EM1758" s="287"/>
      <c r="EN1758" s="287"/>
      <c r="EO1758" s="287"/>
      <c r="EP1758" s="287"/>
      <c r="EQ1758" s="287"/>
      <c r="ER1758" s="287"/>
      <c r="ES1758" s="287"/>
      <c r="ET1758" s="287"/>
      <c r="EU1758" s="287"/>
      <c r="EV1758" s="287"/>
      <c r="EW1758" s="287"/>
      <c r="EX1758" s="287"/>
      <c r="EY1758" s="287"/>
      <c r="EZ1758" s="287"/>
      <c r="FA1758" s="287"/>
      <c r="FB1758" s="287"/>
      <c r="FC1758" s="287"/>
      <c r="FD1758" s="287"/>
      <c r="FE1758" s="287"/>
      <c r="FF1758" s="287"/>
      <c r="FG1758" s="287"/>
      <c r="FH1758" s="287"/>
      <c r="FI1758" s="287"/>
    </row>
    <row r="1759" spans="1:165" s="265" customFormat="1" x14ac:dyDescent="0.2">
      <c r="A1759" s="236"/>
      <c r="B1759" s="239"/>
      <c r="C1759" s="239"/>
      <c r="AK1759" s="287"/>
      <c r="AL1759" s="287"/>
      <c r="AM1759" s="287"/>
      <c r="AN1759" s="287"/>
      <c r="AO1759" s="287"/>
      <c r="AP1759" s="287"/>
      <c r="AQ1759" s="287"/>
      <c r="AR1759" s="287"/>
      <c r="AS1759" s="287"/>
      <c r="AT1759" s="287"/>
      <c r="AU1759" s="287"/>
      <c r="AV1759" s="287"/>
      <c r="AW1759" s="287"/>
      <c r="AX1759" s="287"/>
      <c r="AY1759" s="287"/>
      <c r="AZ1759" s="287"/>
      <c r="BA1759" s="287"/>
      <c r="BB1759" s="287"/>
      <c r="BC1759" s="287"/>
      <c r="BD1759" s="287"/>
      <c r="BE1759" s="287"/>
      <c r="BF1759" s="287"/>
      <c r="BG1759" s="287"/>
      <c r="BH1759" s="287"/>
      <c r="BI1759" s="287"/>
      <c r="BJ1759" s="287"/>
      <c r="BK1759" s="287"/>
      <c r="BL1759" s="287"/>
      <c r="BM1759" s="287"/>
      <c r="BN1759" s="287"/>
      <c r="BO1759" s="287"/>
      <c r="BP1759" s="287"/>
      <c r="BQ1759" s="287"/>
      <c r="BR1759" s="287"/>
      <c r="BS1759" s="287"/>
      <c r="BT1759" s="287"/>
      <c r="BU1759" s="287"/>
      <c r="BV1759" s="287"/>
      <c r="BW1759" s="287"/>
      <c r="BX1759" s="287"/>
      <c r="BY1759" s="287"/>
      <c r="BZ1759" s="287"/>
      <c r="CA1759" s="287"/>
      <c r="CB1759" s="287"/>
      <c r="CC1759" s="287"/>
      <c r="CD1759" s="287"/>
      <c r="CE1759" s="287"/>
      <c r="CF1759" s="287"/>
      <c r="CG1759" s="287"/>
      <c r="CH1759" s="287"/>
      <c r="CI1759" s="287"/>
      <c r="CJ1759" s="287"/>
      <c r="CK1759" s="287"/>
      <c r="CL1759" s="287"/>
      <c r="CM1759" s="287"/>
      <c r="CN1759" s="287"/>
      <c r="CO1759" s="287"/>
      <c r="CP1759" s="287"/>
      <c r="CQ1759" s="287"/>
      <c r="CR1759" s="287"/>
      <c r="CS1759" s="287"/>
      <c r="CT1759" s="287"/>
      <c r="CU1759" s="287"/>
      <c r="CV1759" s="287"/>
      <c r="CW1759" s="287"/>
      <c r="CX1759" s="287"/>
      <c r="CY1759" s="287"/>
      <c r="CZ1759" s="287"/>
      <c r="DA1759" s="287"/>
      <c r="DB1759" s="287"/>
      <c r="DC1759" s="287"/>
      <c r="DD1759" s="287"/>
      <c r="DE1759" s="287"/>
      <c r="DF1759" s="287"/>
      <c r="DG1759" s="287"/>
      <c r="DH1759" s="287"/>
      <c r="DI1759" s="287"/>
      <c r="DJ1759" s="287"/>
      <c r="DK1759" s="287"/>
      <c r="DL1759" s="287"/>
      <c r="DM1759" s="287"/>
      <c r="DN1759" s="287"/>
      <c r="DO1759" s="287"/>
      <c r="DP1759" s="287"/>
      <c r="DQ1759" s="287"/>
      <c r="DR1759" s="287"/>
      <c r="DS1759" s="287"/>
      <c r="DT1759" s="287"/>
      <c r="DU1759" s="287"/>
      <c r="DV1759" s="287"/>
      <c r="DW1759" s="287"/>
      <c r="DX1759" s="287"/>
      <c r="DY1759" s="287"/>
      <c r="DZ1759" s="287"/>
      <c r="EA1759" s="287"/>
      <c r="EB1759" s="287"/>
      <c r="EC1759" s="287"/>
      <c r="ED1759" s="287"/>
      <c r="EE1759" s="287"/>
      <c r="EF1759" s="287"/>
      <c r="EG1759" s="287"/>
      <c r="EH1759" s="287"/>
      <c r="EI1759" s="287"/>
      <c r="EJ1759" s="287"/>
      <c r="EK1759" s="287"/>
      <c r="EL1759" s="287"/>
      <c r="EM1759" s="287"/>
      <c r="EN1759" s="287"/>
      <c r="EO1759" s="287"/>
      <c r="EP1759" s="287"/>
      <c r="EQ1759" s="287"/>
      <c r="ER1759" s="287"/>
      <c r="ES1759" s="287"/>
      <c r="ET1759" s="287"/>
      <c r="EU1759" s="287"/>
      <c r="EV1759" s="287"/>
      <c r="EW1759" s="287"/>
      <c r="EX1759" s="287"/>
      <c r="EY1759" s="287"/>
      <c r="EZ1759" s="287"/>
      <c r="FA1759" s="287"/>
      <c r="FB1759" s="287"/>
      <c r="FC1759" s="287"/>
      <c r="FD1759" s="287"/>
      <c r="FE1759" s="287"/>
      <c r="FF1759" s="287"/>
      <c r="FG1759" s="287"/>
      <c r="FH1759" s="287"/>
      <c r="FI1759" s="287"/>
    </row>
    <row r="1760" spans="1:165" s="265" customFormat="1" x14ac:dyDescent="0.2">
      <c r="A1760" s="236"/>
      <c r="B1760" s="239"/>
      <c r="C1760" s="239"/>
      <c r="AK1760" s="287"/>
      <c r="AL1760" s="287"/>
      <c r="AM1760" s="287"/>
      <c r="AN1760" s="287"/>
      <c r="AO1760" s="287"/>
      <c r="AP1760" s="287"/>
      <c r="AQ1760" s="287"/>
      <c r="AR1760" s="287"/>
      <c r="AS1760" s="287"/>
      <c r="AT1760" s="287"/>
      <c r="AU1760" s="287"/>
      <c r="AV1760" s="287"/>
      <c r="AW1760" s="287"/>
      <c r="AX1760" s="287"/>
      <c r="AY1760" s="287"/>
      <c r="AZ1760" s="287"/>
      <c r="BA1760" s="287"/>
      <c r="BB1760" s="287"/>
      <c r="BC1760" s="287"/>
      <c r="BD1760" s="287"/>
      <c r="BE1760" s="287"/>
      <c r="BF1760" s="287"/>
      <c r="BG1760" s="287"/>
      <c r="BH1760" s="287"/>
      <c r="BI1760" s="287"/>
      <c r="BJ1760" s="287"/>
      <c r="BK1760" s="287"/>
      <c r="BL1760" s="287"/>
      <c r="BM1760" s="287"/>
      <c r="BN1760" s="287"/>
      <c r="BO1760" s="287"/>
      <c r="BP1760" s="287"/>
      <c r="BQ1760" s="287"/>
      <c r="BR1760" s="287"/>
      <c r="BS1760" s="287"/>
      <c r="BT1760" s="287"/>
      <c r="BU1760" s="287"/>
      <c r="BV1760" s="287"/>
      <c r="BW1760" s="287"/>
      <c r="BX1760" s="287"/>
      <c r="BY1760" s="287"/>
      <c r="BZ1760" s="287"/>
      <c r="CA1760" s="287"/>
      <c r="CB1760" s="287"/>
      <c r="CC1760" s="287"/>
      <c r="CD1760" s="287"/>
      <c r="CE1760" s="287"/>
      <c r="CF1760" s="287"/>
      <c r="CG1760" s="287"/>
      <c r="CH1760" s="287"/>
      <c r="CI1760" s="287"/>
      <c r="CJ1760" s="287"/>
      <c r="CK1760" s="287"/>
      <c r="CL1760" s="287"/>
      <c r="CM1760" s="287"/>
      <c r="CN1760" s="287"/>
      <c r="CO1760" s="287"/>
      <c r="CP1760" s="287"/>
      <c r="CQ1760" s="287"/>
      <c r="CR1760" s="287"/>
      <c r="CS1760" s="287"/>
      <c r="CT1760" s="287"/>
      <c r="CU1760" s="287"/>
      <c r="CV1760" s="287"/>
      <c r="CW1760" s="287"/>
      <c r="CX1760" s="287"/>
      <c r="CY1760" s="287"/>
      <c r="CZ1760" s="287"/>
      <c r="DA1760" s="287"/>
      <c r="DB1760" s="287"/>
      <c r="DC1760" s="287"/>
      <c r="DD1760" s="287"/>
      <c r="DE1760" s="287"/>
      <c r="DF1760" s="287"/>
      <c r="DG1760" s="287"/>
      <c r="DH1760" s="287"/>
      <c r="DI1760" s="287"/>
      <c r="DJ1760" s="287"/>
      <c r="DK1760" s="287"/>
      <c r="DL1760" s="287"/>
      <c r="DM1760" s="287"/>
      <c r="DN1760" s="287"/>
      <c r="DO1760" s="287"/>
      <c r="DP1760" s="287"/>
      <c r="DQ1760" s="287"/>
      <c r="DR1760" s="287"/>
      <c r="DS1760" s="287"/>
      <c r="DT1760" s="287"/>
      <c r="DU1760" s="287"/>
      <c r="DV1760" s="287"/>
      <c r="DW1760" s="287"/>
      <c r="DX1760" s="287"/>
      <c r="DY1760" s="287"/>
      <c r="DZ1760" s="287"/>
      <c r="EA1760" s="287"/>
      <c r="EB1760" s="287"/>
      <c r="EC1760" s="287"/>
      <c r="ED1760" s="287"/>
      <c r="EE1760" s="287"/>
      <c r="EF1760" s="287"/>
      <c r="EG1760" s="287"/>
      <c r="EH1760" s="287"/>
      <c r="EI1760" s="287"/>
      <c r="EJ1760" s="287"/>
      <c r="EK1760" s="287"/>
      <c r="EL1760" s="287"/>
      <c r="EM1760" s="287"/>
      <c r="EN1760" s="287"/>
      <c r="EO1760" s="287"/>
      <c r="EP1760" s="287"/>
      <c r="EQ1760" s="287"/>
      <c r="ER1760" s="287"/>
      <c r="ES1760" s="287"/>
      <c r="ET1760" s="287"/>
      <c r="EU1760" s="287"/>
      <c r="EV1760" s="287"/>
      <c r="EW1760" s="287"/>
      <c r="EX1760" s="287"/>
      <c r="EY1760" s="287"/>
      <c r="EZ1760" s="287"/>
      <c r="FA1760" s="287"/>
      <c r="FB1760" s="287"/>
      <c r="FC1760" s="287"/>
      <c r="FD1760" s="287"/>
      <c r="FE1760" s="287"/>
      <c r="FF1760" s="287"/>
      <c r="FG1760" s="287"/>
      <c r="FH1760" s="287"/>
      <c r="FI1760" s="287"/>
    </row>
    <row r="1761" spans="1:165" s="265" customFormat="1" x14ac:dyDescent="0.2">
      <c r="A1761" s="236"/>
      <c r="B1761" s="239"/>
      <c r="C1761" s="239"/>
      <c r="AK1761" s="287"/>
      <c r="AL1761" s="287"/>
      <c r="AM1761" s="287"/>
      <c r="AN1761" s="287"/>
      <c r="AO1761" s="287"/>
      <c r="AP1761" s="287"/>
      <c r="AQ1761" s="287"/>
      <c r="AR1761" s="287"/>
      <c r="AS1761" s="287"/>
      <c r="AT1761" s="287"/>
      <c r="AU1761" s="287"/>
      <c r="AV1761" s="287"/>
      <c r="AW1761" s="287"/>
      <c r="AX1761" s="287"/>
      <c r="AY1761" s="287"/>
      <c r="AZ1761" s="287"/>
      <c r="BA1761" s="287"/>
      <c r="BB1761" s="287"/>
      <c r="BC1761" s="287"/>
      <c r="BD1761" s="287"/>
      <c r="BE1761" s="287"/>
      <c r="BF1761" s="287"/>
      <c r="BG1761" s="287"/>
      <c r="BH1761" s="287"/>
      <c r="BI1761" s="287"/>
      <c r="BJ1761" s="287"/>
      <c r="BK1761" s="287"/>
      <c r="BL1761" s="287"/>
      <c r="BM1761" s="287"/>
      <c r="BN1761" s="287"/>
      <c r="BO1761" s="287"/>
      <c r="BP1761" s="287"/>
      <c r="BQ1761" s="287"/>
      <c r="BR1761" s="287"/>
      <c r="BS1761" s="287"/>
      <c r="BT1761" s="287"/>
      <c r="BU1761" s="287"/>
      <c r="BV1761" s="287"/>
      <c r="BW1761" s="287"/>
      <c r="BX1761" s="287"/>
      <c r="BY1761" s="287"/>
      <c r="BZ1761" s="287"/>
      <c r="CA1761" s="287"/>
      <c r="CB1761" s="287"/>
      <c r="CC1761" s="287"/>
      <c r="CD1761" s="287"/>
      <c r="CE1761" s="287"/>
      <c r="CF1761" s="287"/>
      <c r="CG1761" s="287"/>
      <c r="CH1761" s="287"/>
      <c r="CI1761" s="287"/>
      <c r="CJ1761" s="287"/>
      <c r="CK1761" s="287"/>
      <c r="CL1761" s="287"/>
      <c r="CM1761" s="287"/>
      <c r="CN1761" s="287"/>
      <c r="CO1761" s="287"/>
      <c r="CP1761" s="287"/>
      <c r="CQ1761" s="287"/>
      <c r="CR1761" s="287"/>
      <c r="CS1761" s="287"/>
      <c r="CT1761" s="287"/>
      <c r="CU1761" s="287"/>
      <c r="CV1761" s="287"/>
      <c r="CW1761" s="287"/>
      <c r="CX1761" s="287"/>
      <c r="CY1761" s="287"/>
      <c r="CZ1761" s="287"/>
      <c r="DA1761" s="287"/>
      <c r="DB1761" s="287"/>
      <c r="DC1761" s="287"/>
      <c r="DD1761" s="287"/>
      <c r="DE1761" s="287"/>
      <c r="DF1761" s="287"/>
      <c r="DG1761" s="287"/>
      <c r="DH1761" s="287"/>
      <c r="DI1761" s="287"/>
      <c r="DJ1761" s="287"/>
      <c r="DK1761" s="287"/>
      <c r="DL1761" s="287"/>
      <c r="DM1761" s="287"/>
      <c r="DN1761" s="287"/>
      <c r="DO1761" s="287"/>
      <c r="DP1761" s="287"/>
      <c r="DQ1761" s="287"/>
      <c r="DR1761" s="287"/>
      <c r="DS1761" s="287"/>
      <c r="DT1761" s="287"/>
      <c r="DU1761" s="287"/>
      <c r="DV1761" s="287"/>
      <c r="DW1761" s="287"/>
      <c r="DX1761" s="287"/>
      <c r="DY1761" s="287"/>
      <c r="DZ1761" s="287"/>
      <c r="EA1761" s="287"/>
      <c r="EB1761" s="287"/>
      <c r="EC1761" s="287"/>
      <c r="ED1761" s="287"/>
      <c r="EE1761" s="287"/>
      <c r="EF1761" s="287"/>
      <c r="EG1761" s="287"/>
      <c r="EH1761" s="287"/>
      <c r="EI1761" s="287"/>
      <c r="EJ1761" s="287"/>
      <c r="EK1761" s="287"/>
      <c r="EL1761" s="287"/>
      <c r="EM1761" s="287"/>
      <c r="EN1761" s="287"/>
      <c r="EO1761" s="287"/>
      <c r="EP1761" s="287"/>
      <c r="EQ1761" s="287"/>
      <c r="ER1761" s="287"/>
      <c r="ES1761" s="287"/>
      <c r="ET1761" s="287"/>
      <c r="EU1761" s="287"/>
      <c r="EV1761" s="287"/>
      <c r="EW1761" s="287"/>
      <c r="EX1761" s="287"/>
      <c r="EY1761" s="287"/>
      <c r="EZ1761" s="287"/>
      <c r="FA1761" s="287"/>
      <c r="FB1761" s="287"/>
      <c r="FC1761" s="287"/>
      <c r="FD1761" s="287"/>
      <c r="FE1761" s="287"/>
      <c r="FF1761" s="287"/>
      <c r="FG1761" s="287"/>
      <c r="FH1761" s="287"/>
      <c r="FI1761" s="287"/>
    </row>
    <row r="1762" spans="1:165" s="265" customFormat="1" x14ac:dyDescent="0.2">
      <c r="A1762" s="236"/>
      <c r="B1762" s="239"/>
      <c r="C1762" s="239"/>
      <c r="AK1762" s="287"/>
      <c r="AL1762" s="287"/>
      <c r="AM1762" s="287"/>
      <c r="AN1762" s="287"/>
      <c r="AO1762" s="287"/>
      <c r="AP1762" s="287"/>
      <c r="AQ1762" s="287"/>
      <c r="AR1762" s="287"/>
      <c r="AS1762" s="287"/>
      <c r="AT1762" s="287"/>
      <c r="AU1762" s="287"/>
      <c r="AV1762" s="287"/>
      <c r="AW1762" s="287"/>
      <c r="AX1762" s="287"/>
      <c r="AY1762" s="287"/>
      <c r="AZ1762" s="287"/>
      <c r="BA1762" s="287"/>
      <c r="BB1762" s="287"/>
      <c r="BC1762" s="287"/>
      <c r="BD1762" s="287"/>
      <c r="BE1762" s="287"/>
      <c r="BF1762" s="287"/>
      <c r="BG1762" s="287"/>
      <c r="BH1762" s="287"/>
      <c r="BI1762" s="287"/>
      <c r="BJ1762" s="287"/>
      <c r="BK1762" s="287"/>
      <c r="BL1762" s="287"/>
      <c r="BM1762" s="287"/>
      <c r="BN1762" s="287"/>
      <c r="BO1762" s="287"/>
      <c r="BP1762" s="287"/>
      <c r="BQ1762" s="287"/>
      <c r="BR1762" s="287"/>
      <c r="BS1762" s="287"/>
      <c r="BT1762" s="287"/>
      <c r="BU1762" s="287"/>
      <c r="BV1762" s="287"/>
      <c r="BW1762" s="287"/>
      <c r="BX1762" s="287"/>
      <c r="BY1762" s="287"/>
      <c r="BZ1762" s="287"/>
      <c r="CA1762" s="287"/>
      <c r="CB1762" s="287"/>
      <c r="CC1762" s="287"/>
      <c r="CD1762" s="287"/>
      <c r="CE1762" s="287"/>
      <c r="CF1762" s="287"/>
      <c r="CG1762" s="287"/>
      <c r="CH1762" s="287"/>
      <c r="CI1762" s="287"/>
      <c r="CJ1762" s="287"/>
      <c r="CK1762" s="287"/>
      <c r="CL1762" s="287"/>
      <c r="CM1762" s="287"/>
      <c r="CN1762" s="287"/>
      <c r="CO1762" s="287"/>
      <c r="CP1762" s="287"/>
      <c r="CQ1762" s="287"/>
      <c r="CR1762" s="287"/>
      <c r="CS1762" s="287"/>
      <c r="CT1762" s="287"/>
      <c r="CU1762" s="287"/>
      <c r="CV1762" s="287"/>
      <c r="CW1762" s="287"/>
      <c r="CX1762" s="287"/>
      <c r="CY1762" s="287"/>
      <c r="CZ1762" s="287"/>
      <c r="DA1762" s="287"/>
      <c r="DB1762" s="287"/>
      <c r="DC1762" s="287"/>
      <c r="DD1762" s="287"/>
      <c r="DE1762" s="287"/>
      <c r="DF1762" s="287"/>
      <c r="DG1762" s="287"/>
      <c r="DH1762" s="287"/>
      <c r="DI1762" s="287"/>
      <c r="DJ1762" s="287"/>
      <c r="DK1762" s="287"/>
      <c r="DL1762" s="287"/>
      <c r="DM1762" s="287"/>
      <c r="DN1762" s="287"/>
      <c r="DO1762" s="287"/>
      <c r="DP1762" s="287"/>
      <c r="DQ1762" s="287"/>
      <c r="DR1762" s="287"/>
      <c r="DS1762" s="287"/>
      <c r="DT1762" s="287"/>
      <c r="DU1762" s="287"/>
      <c r="DV1762" s="287"/>
      <c r="DW1762" s="287"/>
      <c r="DX1762" s="287"/>
      <c r="DY1762" s="287"/>
      <c r="DZ1762" s="287"/>
      <c r="EA1762" s="287"/>
      <c r="EB1762" s="287"/>
      <c r="EC1762" s="287"/>
      <c r="ED1762" s="287"/>
      <c r="EE1762" s="287"/>
      <c r="EF1762" s="287"/>
      <c r="EG1762" s="287"/>
      <c r="EH1762" s="287"/>
      <c r="EI1762" s="287"/>
      <c r="EJ1762" s="287"/>
      <c r="EK1762" s="287"/>
      <c r="EL1762" s="287"/>
      <c r="EM1762" s="287"/>
      <c r="EN1762" s="287"/>
      <c r="EO1762" s="287"/>
      <c r="EP1762" s="287"/>
      <c r="EQ1762" s="287"/>
      <c r="ER1762" s="287"/>
      <c r="ES1762" s="287"/>
      <c r="ET1762" s="287"/>
      <c r="EU1762" s="287"/>
      <c r="EV1762" s="287"/>
      <c r="EW1762" s="287"/>
      <c r="EX1762" s="287"/>
      <c r="EY1762" s="287"/>
      <c r="EZ1762" s="287"/>
      <c r="FA1762" s="287"/>
      <c r="FB1762" s="287"/>
      <c r="FC1762" s="287"/>
      <c r="FD1762" s="287"/>
      <c r="FE1762" s="287"/>
      <c r="FF1762" s="287"/>
      <c r="FG1762" s="287"/>
      <c r="FH1762" s="287"/>
      <c r="FI1762" s="287"/>
    </row>
    <row r="1763" spans="1:165" s="265" customFormat="1" x14ac:dyDescent="0.2">
      <c r="A1763" s="236"/>
      <c r="B1763" s="239"/>
      <c r="C1763" s="239"/>
      <c r="AK1763" s="287"/>
      <c r="AL1763" s="287"/>
      <c r="AM1763" s="287"/>
      <c r="AN1763" s="287"/>
      <c r="AO1763" s="287"/>
      <c r="AP1763" s="287"/>
      <c r="AQ1763" s="287"/>
      <c r="AR1763" s="287"/>
      <c r="AS1763" s="287"/>
      <c r="AT1763" s="287"/>
      <c r="AU1763" s="287"/>
      <c r="AV1763" s="287"/>
      <c r="AW1763" s="287"/>
      <c r="AX1763" s="287"/>
      <c r="AY1763" s="287"/>
      <c r="AZ1763" s="287"/>
      <c r="BA1763" s="287"/>
      <c r="BB1763" s="287"/>
      <c r="BC1763" s="287"/>
      <c r="BD1763" s="287"/>
      <c r="BE1763" s="287"/>
      <c r="BF1763" s="287"/>
      <c r="BG1763" s="287"/>
      <c r="BH1763" s="287"/>
      <c r="BI1763" s="287"/>
      <c r="BJ1763" s="287"/>
      <c r="BK1763" s="287"/>
      <c r="BL1763" s="287"/>
      <c r="BM1763" s="287"/>
      <c r="BN1763" s="287"/>
      <c r="BO1763" s="287"/>
      <c r="BP1763" s="287"/>
      <c r="BQ1763" s="287"/>
      <c r="BR1763" s="287"/>
      <c r="BS1763" s="287"/>
      <c r="BT1763" s="287"/>
      <c r="BU1763" s="287"/>
      <c r="BV1763" s="287"/>
      <c r="BW1763" s="287"/>
      <c r="BX1763" s="287"/>
      <c r="BY1763" s="287"/>
      <c r="BZ1763" s="287"/>
      <c r="CA1763" s="287"/>
      <c r="CB1763" s="287"/>
      <c r="CC1763" s="287"/>
      <c r="CD1763" s="287"/>
      <c r="CE1763" s="287"/>
      <c r="CF1763" s="287"/>
      <c r="CG1763" s="287"/>
      <c r="CH1763" s="287"/>
      <c r="CI1763" s="287"/>
      <c r="CJ1763" s="287"/>
      <c r="CK1763" s="287"/>
      <c r="CL1763" s="287"/>
      <c r="CM1763" s="287"/>
      <c r="CN1763" s="287"/>
      <c r="CO1763" s="287"/>
      <c r="CP1763" s="287"/>
      <c r="CQ1763" s="287"/>
      <c r="CR1763" s="287"/>
      <c r="CS1763" s="287"/>
      <c r="CT1763" s="287"/>
      <c r="CU1763" s="287"/>
      <c r="CV1763" s="287"/>
      <c r="CW1763" s="287"/>
      <c r="CX1763" s="287"/>
      <c r="CY1763" s="287"/>
      <c r="CZ1763" s="287"/>
      <c r="DA1763" s="287"/>
      <c r="DB1763" s="287"/>
      <c r="DC1763" s="287"/>
      <c r="DD1763" s="287"/>
      <c r="DE1763" s="287"/>
      <c r="DF1763" s="287"/>
      <c r="DG1763" s="287"/>
      <c r="DH1763" s="287"/>
      <c r="DI1763" s="287"/>
      <c r="DJ1763" s="287"/>
      <c r="DK1763" s="287"/>
      <c r="DL1763" s="287"/>
      <c r="DM1763" s="287"/>
      <c r="DN1763" s="287"/>
      <c r="DO1763" s="287"/>
      <c r="DP1763" s="287"/>
      <c r="DQ1763" s="287"/>
      <c r="DR1763" s="287"/>
      <c r="DS1763" s="287"/>
      <c r="DT1763" s="287"/>
      <c r="DU1763" s="287"/>
      <c r="DV1763" s="287"/>
      <c r="DW1763" s="287"/>
      <c r="DX1763" s="287"/>
      <c r="DY1763" s="287"/>
      <c r="DZ1763" s="287"/>
      <c r="EA1763" s="287"/>
      <c r="EB1763" s="287"/>
      <c r="EC1763" s="287"/>
      <c r="ED1763" s="287"/>
      <c r="EE1763" s="287"/>
      <c r="EF1763" s="287"/>
      <c r="EG1763" s="287"/>
      <c r="EH1763" s="287"/>
      <c r="EI1763" s="287"/>
      <c r="EJ1763" s="287"/>
      <c r="EK1763" s="287"/>
      <c r="EL1763" s="287"/>
      <c r="EM1763" s="287"/>
      <c r="EN1763" s="287"/>
      <c r="EO1763" s="287"/>
      <c r="EP1763" s="287"/>
      <c r="EQ1763" s="287"/>
      <c r="ER1763" s="287"/>
      <c r="ES1763" s="287"/>
      <c r="ET1763" s="287"/>
      <c r="EU1763" s="287"/>
      <c r="EV1763" s="287"/>
      <c r="EW1763" s="287"/>
      <c r="EX1763" s="287"/>
      <c r="EY1763" s="287"/>
      <c r="EZ1763" s="287"/>
      <c r="FA1763" s="287"/>
      <c r="FB1763" s="287"/>
      <c r="FC1763" s="287"/>
      <c r="FD1763" s="287"/>
      <c r="FE1763" s="287"/>
      <c r="FF1763" s="287"/>
      <c r="FG1763" s="287"/>
      <c r="FH1763" s="287"/>
      <c r="FI1763" s="287"/>
    </row>
    <row r="1764" spans="1:165" s="265" customFormat="1" x14ac:dyDescent="0.2">
      <c r="A1764" s="236"/>
      <c r="B1764" s="239"/>
      <c r="C1764" s="239"/>
      <c r="AK1764" s="287"/>
      <c r="AL1764" s="287"/>
      <c r="AM1764" s="287"/>
      <c r="AN1764" s="287"/>
      <c r="AO1764" s="287"/>
      <c r="AP1764" s="287"/>
      <c r="AQ1764" s="287"/>
      <c r="AR1764" s="287"/>
      <c r="AS1764" s="287"/>
      <c r="AT1764" s="287"/>
      <c r="AU1764" s="287"/>
      <c r="AV1764" s="287"/>
      <c r="AW1764" s="287"/>
      <c r="AX1764" s="287"/>
      <c r="AY1764" s="287"/>
      <c r="AZ1764" s="287"/>
      <c r="BA1764" s="287"/>
      <c r="BB1764" s="287"/>
      <c r="BC1764" s="287"/>
      <c r="BD1764" s="287"/>
      <c r="BE1764" s="287"/>
      <c r="BF1764" s="287"/>
      <c r="BG1764" s="287"/>
      <c r="BH1764" s="287"/>
      <c r="BI1764" s="287"/>
      <c r="BJ1764" s="287"/>
      <c r="BK1764" s="287"/>
      <c r="BL1764" s="287"/>
      <c r="BM1764" s="287"/>
      <c r="BN1764" s="287"/>
      <c r="BO1764" s="287"/>
      <c r="BP1764" s="287"/>
      <c r="BQ1764" s="287"/>
      <c r="BR1764" s="287"/>
      <c r="BS1764" s="287"/>
      <c r="BT1764" s="287"/>
      <c r="BU1764" s="287"/>
      <c r="BV1764" s="287"/>
      <c r="BW1764" s="287"/>
      <c r="BX1764" s="287"/>
      <c r="BY1764" s="287"/>
      <c r="BZ1764" s="287"/>
      <c r="CA1764" s="287"/>
      <c r="CB1764" s="287"/>
      <c r="CC1764" s="287"/>
      <c r="CD1764" s="287"/>
      <c r="CE1764" s="287"/>
      <c r="CF1764" s="287"/>
      <c r="CG1764" s="287"/>
      <c r="CH1764" s="287"/>
      <c r="CI1764" s="287"/>
      <c r="CJ1764" s="287"/>
      <c r="CK1764" s="287"/>
      <c r="CL1764" s="287"/>
      <c r="CM1764" s="287"/>
      <c r="CN1764" s="287"/>
      <c r="CO1764" s="287"/>
      <c r="CP1764" s="287"/>
      <c r="CQ1764" s="287"/>
      <c r="CR1764" s="287"/>
      <c r="CS1764" s="287"/>
      <c r="CT1764" s="287"/>
      <c r="CU1764" s="287"/>
      <c r="CV1764" s="287"/>
      <c r="CW1764" s="287"/>
      <c r="CX1764" s="287"/>
      <c r="CY1764" s="287"/>
      <c r="CZ1764" s="287"/>
      <c r="DA1764" s="287"/>
      <c r="DB1764" s="287"/>
      <c r="DC1764" s="287"/>
      <c r="DD1764" s="287"/>
      <c r="DE1764" s="287"/>
      <c r="DF1764" s="287"/>
      <c r="DG1764" s="287"/>
      <c r="DH1764" s="287"/>
      <c r="DI1764" s="287"/>
      <c r="DJ1764" s="287"/>
      <c r="DK1764" s="287"/>
      <c r="DL1764" s="287"/>
      <c r="DM1764" s="287"/>
      <c r="DN1764" s="287"/>
      <c r="DO1764" s="287"/>
      <c r="DP1764" s="287"/>
      <c r="DQ1764" s="287"/>
      <c r="DR1764" s="287"/>
      <c r="DS1764" s="287"/>
      <c r="DT1764" s="287"/>
      <c r="DU1764" s="287"/>
      <c r="DV1764" s="287"/>
      <c r="DW1764" s="287"/>
      <c r="DX1764" s="287"/>
      <c r="DY1764" s="287"/>
      <c r="DZ1764" s="287"/>
      <c r="EA1764" s="287"/>
      <c r="EB1764" s="287"/>
      <c r="EC1764" s="287"/>
      <c r="ED1764" s="287"/>
      <c r="EE1764" s="287"/>
      <c r="EF1764" s="287"/>
      <c r="EG1764" s="287"/>
      <c r="EH1764" s="287"/>
      <c r="EI1764" s="287"/>
      <c r="EJ1764" s="287"/>
      <c r="EK1764" s="287"/>
      <c r="EL1764" s="287"/>
      <c r="EM1764" s="287"/>
      <c r="EN1764" s="287"/>
      <c r="EO1764" s="287"/>
      <c r="EP1764" s="287"/>
      <c r="EQ1764" s="287"/>
      <c r="ER1764" s="287"/>
      <c r="ES1764" s="287"/>
      <c r="ET1764" s="287"/>
      <c r="EU1764" s="287"/>
      <c r="EV1764" s="287"/>
      <c r="EW1764" s="287"/>
      <c r="EX1764" s="287"/>
      <c r="EY1764" s="287"/>
      <c r="EZ1764" s="287"/>
      <c r="FA1764" s="287"/>
      <c r="FB1764" s="287"/>
      <c r="FC1764" s="287"/>
      <c r="FD1764" s="287"/>
      <c r="FE1764" s="287"/>
      <c r="FF1764" s="287"/>
      <c r="FG1764" s="287"/>
      <c r="FH1764" s="287"/>
      <c r="FI1764" s="287"/>
    </row>
    <row r="1765" spans="1:165" s="265" customFormat="1" x14ac:dyDescent="0.2">
      <c r="A1765" s="236"/>
      <c r="B1765" s="239"/>
      <c r="C1765" s="239"/>
      <c r="AK1765" s="287"/>
      <c r="AL1765" s="287"/>
      <c r="AM1765" s="287"/>
      <c r="AN1765" s="287"/>
      <c r="AO1765" s="287"/>
      <c r="AP1765" s="287"/>
      <c r="AQ1765" s="287"/>
      <c r="AR1765" s="287"/>
      <c r="AS1765" s="287"/>
      <c r="AT1765" s="287"/>
      <c r="AU1765" s="287"/>
      <c r="AV1765" s="287"/>
      <c r="AW1765" s="287"/>
      <c r="AX1765" s="287"/>
      <c r="AY1765" s="287"/>
      <c r="AZ1765" s="287"/>
      <c r="BA1765" s="287"/>
      <c r="BB1765" s="287"/>
      <c r="BC1765" s="287"/>
      <c r="BD1765" s="287"/>
      <c r="BE1765" s="287"/>
      <c r="BF1765" s="287"/>
      <c r="BG1765" s="287"/>
      <c r="BH1765" s="287"/>
      <c r="BI1765" s="287"/>
      <c r="BJ1765" s="287"/>
      <c r="BK1765" s="287"/>
      <c r="BL1765" s="287"/>
      <c r="BM1765" s="287"/>
      <c r="BN1765" s="287"/>
      <c r="BO1765" s="287"/>
      <c r="BP1765" s="287"/>
      <c r="BQ1765" s="287"/>
      <c r="BR1765" s="287"/>
      <c r="BS1765" s="287"/>
      <c r="BT1765" s="287"/>
      <c r="BU1765" s="287"/>
      <c r="BV1765" s="287"/>
      <c r="BW1765" s="287"/>
      <c r="BX1765" s="287"/>
      <c r="BY1765" s="287"/>
      <c r="BZ1765" s="287"/>
      <c r="CA1765" s="287"/>
      <c r="CB1765" s="287"/>
      <c r="CC1765" s="287"/>
      <c r="CD1765" s="287"/>
      <c r="CE1765" s="287"/>
      <c r="CF1765" s="287"/>
      <c r="CG1765" s="287"/>
      <c r="CH1765" s="287"/>
      <c r="CI1765" s="287"/>
      <c r="CJ1765" s="287"/>
      <c r="CK1765" s="287"/>
      <c r="CL1765" s="287"/>
      <c r="CM1765" s="287"/>
      <c r="CN1765" s="287"/>
      <c r="CO1765" s="287"/>
      <c r="CP1765" s="287"/>
      <c r="CQ1765" s="287"/>
      <c r="CR1765" s="287"/>
      <c r="CS1765" s="287"/>
      <c r="CT1765" s="287"/>
      <c r="CU1765" s="287"/>
      <c r="CV1765" s="287"/>
      <c r="CW1765" s="287"/>
      <c r="CX1765" s="287"/>
      <c r="CY1765" s="287"/>
      <c r="CZ1765" s="287"/>
      <c r="DA1765" s="287"/>
      <c r="DB1765" s="287"/>
      <c r="DC1765" s="287"/>
      <c r="DD1765" s="287"/>
      <c r="DE1765" s="287"/>
      <c r="DF1765" s="287"/>
      <c r="DG1765" s="287"/>
      <c r="DH1765" s="287"/>
      <c r="DI1765" s="287"/>
      <c r="DJ1765" s="287"/>
      <c r="DK1765" s="287"/>
      <c r="DL1765" s="287"/>
      <c r="DM1765" s="287"/>
      <c r="DN1765" s="287"/>
      <c r="DO1765" s="287"/>
      <c r="DP1765" s="287"/>
      <c r="DQ1765" s="287"/>
      <c r="DR1765" s="287"/>
      <c r="DS1765" s="287"/>
      <c r="DT1765" s="287"/>
      <c r="DU1765" s="287"/>
      <c r="DV1765" s="287"/>
      <c r="DW1765" s="287"/>
      <c r="DX1765" s="287"/>
      <c r="DY1765" s="287"/>
      <c r="DZ1765" s="287"/>
      <c r="EA1765" s="287"/>
      <c r="EB1765" s="287"/>
      <c r="EC1765" s="287"/>
      <c r="ED1765" s="287"/>
      <c r="EE1765" s="287"/>
      <c r="EF1765" s="287"/>
      <c r="EG1765" s="287"/>
      <c r="EH1765" s="287"/>
      <c r="EI1765" s="287"/>
      <c r="EJ1765" s="287"/>
      <c r="EK1765" s="287"/>
      <c r="EL1765" s="287"/>
      <c r="EM1765" s="287"/>
      <c r="EN1765" s="287"/>
      <c r="EO1765" s="287"/>
      <c r="EP1765" s="287"/>
      <c r="EQ1765" s="287"/>
      <c r="ER1765" s="287"/>
      <c r="ES1765" s="287"/>
      <c r="ET1765" s="287"/>
      <c r="EU1765" s="287"/>
      <c r="EV1765" s="287"/>
      <c r="EW1765" s="287"/>
      <c r="EX1765" s="287"/>
      <c r="EY1765" s="287"/>
      <c r="EZ1765" s="287"/>
      <c r="FA1765" s="287"/>
      <c r="FB1765" s="287"/>
      <c r="FC1765" s="287"/>
      <c r="FD1765" s="287"/>
      <c r="FE1765" s="287"/>
      <c r="FF1765" s="287"/>
      <c r="FG1765" s="287"/>
      <c r="FH1765" s="287"/>
      <c r="FI1765" s="287"/>
    </row>
    <row r="1766" spans="1:165" s="265" customFormat="1" x14ac:dyDescent="0.2">
      <c r="A1766" s="236"/>
      <c r="B1766" s="239"/>
      <c r="C1766" s="239"/>
      <c r="AK1766" s="287"/>
      <c r="AL1766" s="287"/>
      <c r="AM1766" s="287"/>
      <c r="AN1766" s="287"/>
      <c r="AO1766" s="287"/>
      <c r="AP1766" s="287"/>
      <c r="AQ1766" s="287"/>
      <c r="AR1766" s="287"/>
      <c r="AS1766" s="287"/>
      <c r="AT1766" s="287"/>
      <c r="AU1766" s="287"/>
      <c r="AV1766" s="287"/>
      <c r="AW1766" s="287"/>
      <c r="AX1766" s="287"/>
      <c r="AY1766" s="287"/>
      <c r="AZ1766" s="287"/>
      <c r="BA1766" s="287"/>
      <c r="BB1766" s="287"/>
      <c r="BC1766" s="287"/>
      <c r="BD1766" s="287"/>
      <c r="BE1766" s="287"/>
      <c r="BF1766" s="287"/>
      <c r="BG1766" s="287"/>
      <c r="BH1766" s="287"/>
      <c r="BI1766" s="287"/>
      <c r="BJ1766" s="287"/>
      <c r="BK1766" s="287"/>
      <c r="BL1766" s="287"/>
      <c r="BM1766" s="287"/>
      <c r="BN1766" s="287"/>
      <c r="BO1766" s="287"/>
      <c r="BP1766" s="287"/>
      <c r="BQ1766" s="287"/>
      <c r="BR1766" s="287"/>
      <c r="BS1766" s="287"/>
      <c r="BT1766" s="287"/>
      <c r="BU1766" s="287"/>
      <c r="BV1766" s="287"/>
      <c r="BW1766" s="287"/>
      <c r="BX1766" s="287"/>
      <c r="BY1766" s="287"/>
      <c r="BZ1766" s="287"/>
      <c r="CA1766" s="287"/>
      <c r="CB1766" s="287"/>
      <c r="CC1766" s="287"/>
      <c r="CD1766" s="287"/>
      <c r="CE1766" s="287"/>
      <c r="CF1766" s="287"/>
      <c r="CG1766" s="287"/>
      <c r="CH1766" s="287"/>
      <c r="CI1766" s="287"/>
      <c r="CJ1766" s="287"/>
      <c r="CK1766" s="287"/>
      <c r="CL1766" s="287"/>
      <c r="CM1766" s="287"/>
      <c r="CN1766" s="287"/>
      <c r="CO1766" s="287"/>
      <c r="CP1766" s="287"/>
      <c r="CQ1766" s="287"/>
      <c r="CR1766" s="287"/>
      <c r="CS1766" s="287"/>
      <c r="CT1766" s="287"/>
      <c r="CU1766" s="287"/>
      <c r="CV1766" s="287"/>
      <c r="CW1766" s="287"/>
      <c r="CX1766" s="287"/>
      <c r="CY1766" s="287"/>
      <c r="CZ1766" s="287"/>
      <c r="DA1766" s="287"/>
      <c r="DB1766" s="287"/>
      <c r="DC1766" s="287"/>
      <c r="DD1766" s="287"/>
      <c r="DE1766" s="287"/>
      <c r="DF1766" s="287"/>
      <c r="DG1766" s="287"/>
      <c r="DH1766" s="287"/>
      <c r="DI1766" s="287"/>
      <c r="DJ1766" s="287"/>
      <c r="DK1766" s="287"/>
      <c r="DL1766" s="287"/>
      <c r="DM1766" s="287"/>
      <c r="DN1766" s="287"/>
      <c r="DO1766" s="287"/>
      <c r="DP1766" s="287"/>
      <c r="DQ1766" s="287"/>
      <c r="DR1766" s="287"/>
      <c r="DS1766" s="287"/>
      <c r="DT1766" s="287"/>
      <c r="DU1766" s="287"/>
      <c r="DV1766" s="287"/>
      <c r="DW1766" s="287"/>
      <c r="DX1766" s="287"/>
      <c r="DY1766" s="287"/>
      <c r="DZ1766" s="287"/>
      <c r="EA1766" s="287"/>
      <c r="EB1766" s="287"/>
      <c r="EC1766" s="287"/>
      <c r="ED1766" s="287"/>
      <c r="EE1766" s="287"/>
      <c r="EF1766" s="287"/>
      <c r="EG1766" s="287"/>
      <c r="EH1766" s="287"/>
      <c r="EI1766" s="287"/>
      <c r="EJ1766" s="287"/>
      <c r="EK1766" s="287"/>
      <c r="EL1766" s="287"/>
      <c r="EM1766" s="287"/>
      <c r="EN1766" s="287"/>
      <c r="EO1766" s="287"/>
      <c r="EP1766" s="287"/>
      <c r="EQ1766" s="287"/>
      <c r="ER1766" s="287"/>
      <c r="ES1766" s="287"/>
      <c r="ET1766" s="287"/>
      <c r="EU1766" s="287"/>
      <c r="EV1766" s="287"/>
      <c r="EW1766" s="287"/>
      <c r="EX1766" s="287"/>
      <c r="EY1766" s="287"/>
      <c r="EZ1766" s="287"/>
      <c r="FA1766" s="287"/>
      <c r="FB1766" s="287"/>
      <c r="FC1766" s="287"/>
      <c r="FD1766" s="287"/>
      <c r="FE1766" s="287"/>
      <c r="FF1766" s="287"/>
      <c r="FG1766" s="287"/>
      <c r="FH1766" s="287"/>
      <c r="FI1766" s="287"/>
    </row>
    <row r="1767" spans="1:165" s="265" customFormat="1" x14ac:dyDescent="0.2">
      <c r="A1767" s="236"/>
      <c r="B1767" s="239"/>
      <c r="C1767" s="239"/>
      <c r="AK1767" s="287"/>
      <c r="AL1767" s="287"/>
      <c r="AM1767" s="287"/>
      <c r="AN1767" s="287"/>
      <c r="AO1767" s="287"/>
      <c r="AP1767" s="287"/>
      <c r="AQ1767" s="287"/>
      <c r="AR1767" s="287"/>
      <c r="AS1767" s="287"/>
      <c r="AT1767" s="287"/>
      <c r="AU1767" s="287"/>
      <c r="AV1767" s="287"/>
      <c r="AW1767" s="287"/>
      <c r="AX1767" s="287"/>
      <c r="AY1767" s="287"/>
      <c r="AZ1767" s="287"/>
      <c r="BA1767" s="287"/>
      <c r="BB1767" s="287"/>
      <c r="BC1767" s="287"/>
      <c r="BD1767" s="287"/>
      <c r="BE1767" s="287"/>
      <c r="BF1767" s="287"/>
      <c r="BG1767" s="287"/>
      <c r="BH1767" s="287"/>
      <c r="BI1767" s="287"/>
      <c r="BJ1767" s="287"/>
      <c r="BK1767" s="287"/>
      <c r="BL1767" s="287"/>
      <c r="BM1767" s="287"/>
      <c r="BN1767" s="287"/>
      <c r="BO1767" s="287"/>
      <c r="BP1767" s="287"/>
      <c r="BQ1767" s="287"/>
      <c r="BR1767" s="287"/>
      <c r="BS1767" s="287"/>
      <c r="BT1767" s="287"/>
      <c r="BU1767" s="287"/>
      <c r="BV1767" s="287"/>
      <c r="BW1767" s="287"/>
      <c r="BX1767" s="287"/>
      <c r="BY1767" s="287"/>
      <c r="BZ1767" s="287"/>
      <c r="CA1767" s="287"/>
      <c r="CB1767" s="287"/>
      <c r="CC1767" s="287"/>
      <c r="CD1767" s="287"/>
      <c r="CE1767" s="287"/>
      <c r="CF1767" s="287"/>
      <c r="CG1767" s="287"/>
      <c r="CH1767" s="287"/>
      <c r="CI1767" s="287"/>
      <c r="CJ1767" s="287"/>
      <c r="CK1767" s="287"/>
      <c r="CL1767" s="287"/>
      <c r="CM1767" s="287"/>
      <c r="CN1767" s="287"/>
      <c r="CO1767" s="287"/>
      <c r="CP1767" s="287"/>
      <c r="CQ1767" s="287"/>
      <c r="CR1767" s="287"/>
      <c r="CS1767" s="287"/>
      <c r="CT1767" s="287"/>
      <c r="CU1767" s="287"/>
      <c r="CV1767" s="287"/>
      <c r="CW1767" s="287"/>
      <c r="CX1767" s="287"/>
      <c r="CY1767" s="287"/>
      <c r="CZ1767" s="287"/>
      <c r="DA1767" s="287"/>
      <c r="DB1767" s="287"/>
      <c r="DC1767" s="287"/>
      <c r="DD1767" s="287"/>
      <c r="DE1767" s="287"/>
      <c r="DF1767" s="287"/>
      <c r="DG1767" s="287"/>
      <c r="DH1767" s="287"/>
      <c r="DI1767" s="287"/>
      <c r="DJ1767" s="287"/>
      <c r="DK1767" s="287"/>
      <c r="DL1767" s="287"/>
      <c r="DM1767" s="287"/>
      <c r="DN1767" s="287"/>
      <c r="DO1767" s="287"/>
      <c r="DP1767" s="287"/>
      <c r="DQ1767" s="287"/>
      <c r="DR1767" s="287"/>
      <c r="DS1767" s="287"/>
      <c r="DT1767" s="287"/>
      <c r="DU1767" s="287"/>
      <c r="DV1767" s="287"/>
      <c r="DW1767" s="287"/>
      <c r="DX1767" s="287"/>
      <c r="DY1767" s="287"/>
      <c r="DZ1767" s="287"/>
      <c r="EA1767" s="287"/>
      <c r="EB1767" s="287"/>
      <c r="EC1767" s="287"/>
      <c r="ED1767" s="287"/>
      <c r="EE1767" s="287"/>
      <c r="EF1767" s="287"/>
      <c r="EG1767" s="287"/>
      <c r="EH1767" s="287"/>
      <c r="EI1767" s="287"/>
      <c r="EJ1767" s="287"/>
      <c r="EK1767" s="287"/>
      <c r="EL1767" s="287"/>
      <c r="EM1767" s="287"/>
      <c r="EN1767" s="287"/>
      <c r="EO1767" s="287"/>
      <c r="EP1767" s="287"/>
      <c r="EQ1767" s="287"/>
      <c r="ER1767" s="287"/>
      <c r="ES1767" s="287"/>
      <c r="ET1767" s="287"/>
      <c r="EU1767" s="287"/>
      <c r="EV1767" s="287"/>
      <c r="EW1767" s="287"/>
      <c r="EX1767" s="287"/>
      <c r="EY1767" s="287"/>
      <c r="EZ1767" s="287"/>
      <c r="FA1767" s="287"/>
      <c r="FB1767" s="287"/>
      <c r="FC1767" s="287"/>
      <c r="FD1767" s="287"/>
      <c r="FE1767" s="287"/>
      <c r="FF1767" s="287"/>
      <c r="FG1767" s="287"/>
      <c r="FH1767" s="287"/>
      <c r="FI1767" s="287"/>
    </row>
    <row r="1768" spans="1:165" s="265" customFormat="1" x14ac:dyDescent="0.2">
      <c r="A1768" s="236"/>
      <c r="B1768" s="239"/>
      <c r="C1768" s="239"/>
      <c r="AK1768" s="287"/>
      <c r="AL1768" s="287"/>
      <c r="AM1768" s="287"/>
      <c r="AN1768" s="287"/>
      <c r="AO1768" s="287"/>
      <c r="AP1768" s="287"/>
      <c r="AQ1768" s="287"/>
      <c r="AR1768" s="287"/>
      <c r="AS1768" s="287"/>
      <c r="AT1768" s="287"/>
      <c r="AU1768" s="287"/>
      <c r="AV1768" s="287"/>
      <c r="AW1768" s="287"/>
      <c r="AX1768" s="287"/>
      <c r="AY1768" s="287"/>
      <c r="AZ1768" s="287"/>
      <c r="BA1768" s="287"/>
      <c r="BB1768" s="287"/>
      <c r="BC1768" s="287"/>
      <c r="BD1768" s="287"/>
      <c r="BE1768" s="287"/>
      <c r="BF1768" s="287"/>
      <c r="BG1768" s="287"/>
      <c r="BH1768" s="287"/>
      <c r="BI1768" s="287"/>
      <c r="BJ1768" s="287"/>
      <c r="BK1768" s="287"/>
      <c r="BL1768" s="287"/>
      <c r="BM1768" s="287"/>
      <c r="BN1768" s="287"/>
      <c r="BO1768" s="287"/>
      <c r="BP1768" s="287"/>
      <c r="BQ1768" s="287"/>
      <c r="BR1768" s="287"/>
      <c r="BS1768" s="287"/>
      <c r="BT1768" s="287"/>
      <c r="BU1768" s="287"/>
      <c r="BV1768" s="287"/>
      <c r="BW1768" s="287"/>
      <c r="BX1768" s="287"/>
      <c r="BY1768" s="287"/>
      <c r="BZ1768" s="287"/>
      <c r="CA1768" s="287"/>
      <c r="CB1768" s="287"/>
      <c r="CC1768" s="287"/>
      <c r="CD1768" s="287"/>
      <c r="CE1768" s="287"/>
      <c r="CF1768" s="287"/>
      <c r="CG1768" s="287"/>
      <c r="CH1768" s="287"/>
      <c r="CI1768" s="287"/>
      <c r="CJ1768" s="287"/>
      <c r="CK1768" s="287"/>
      <c r="CL1768" s="287"/>
      <c r="CM1768" s="287"/>
      <c r="CN1768" s="287"/>
      <c r="CO1768" s="287"/>
      <c r="CP1768" s="287"/>
      <c r="CQ1768" s="287"/>
      <c r="CR1768" s="287"/>
      <c r="CS1768" s="287"/>
      <c r="CT1768" s="287"/>
      <c r="CU1768" s="287"/>
      <c r="CV1768" s="287"/>
      <c r="CW1768" s="287"/>
      <c r="CX1768" s="287"/>
      <c r="CY1768" s="287"/>
      <c r="CZ1768" s="287"/>
      <c r="DA1768" s="287"/>
      <c r="DB1768" s="287"/>
      <c r="DC1768" s="287"/>
      <c r="DD1768" s="287"/>
      <c r="DE1768" s="287"/>
      <c r="DF1768" s="287"/>
      <c r="DG1768" s="287"/>
      <c r="DH1768" s="287"/>
      <c r="DI1768" s="287"/>
      <c r="DJ1768" s="287"/>
      <c r="DK1768" s="287"/>
      <c r="DL1768" s="287"/>
      <c r="DM1768" s="287"/>
      <c r="DN1768" s="287"/>
      <c r="DO1768" s="287"/>
      <c r="DP1768" s="287"/>
      <c r="DQ1768" s="287"/>
      <c r="DR1768" s="287"/>
      <c r="DS1768" s="287"/>
      <c r="DT1768" s="287"/>
      <c r="DU1768" s="287"/>
      <c r="DV1768" s="287"/>
      <c r="DW1768" s="287"/>
      <c r="DX1768" s="287"/>
      <c r="DY1768" s="287"/>
      <c r="DZ1768" s="287"/>
      <c r="EA1768" s="287"/>
      <c r="EB1768" s="287"/>
      <c r="EC1768" s="287"/>
      <c r="ED1768" s="287"/>
      <c r="EE1768" s="287"/>
      <c r="EF1768" s="287"/>
      <c r="EG1768" s="287"/>
      <c r="EH1768" s="287"/>
      <c r="EI1768" s="287"/>
      <c r="EJ1768" s="287"/>
      <c r="EK1768" s="287"/>
      <c r="EL1768" s="287"/>
      <c r="EM1768" s="287"/>
      <c r="EN1768" s="287"/>
      <c r="EO1768" s="287"/>
      <c r="EP1768" s="287"/>
      <c r="EQ1768" s="287"/>
      <c r="ER1768" s="287"/>
      <c r="ES1768" s="287"/>
      <c r="ET1768" s="287"/>
      <c r="EU1768" s="287"/>
      <c r="EV1768" s="287"/>
      <c r="EW1768" s="287"/>
      <c r="EX1768" s="287"/>
      <c r="EY1768" s="287"/>
      <c r="EZ1768" s="287"/>
      <c r="FA1768" s="287"/>
      <c r="FB1768" s="287"/>
      <c r="FC1768" s="287"/>
      <c r="FD1768" s="287"/>
      <c r="FE1768" s="287"/>
      <c r="FF1768" s="287"/>
      <c r="FG1768" s="287"/>
      <c r="FH1768" s="287"/>
      <c r="FI1768" s="287"/>
    </row>
    <row r="1769" spans="1:165" s="265" customFormat="1" x14ac:dyDescent="0.2">
      <c r="A1769" s="236"/>
      <c r="B1769" s="239"/>
      <c r="C1769" s="239"/>
      <c r="AK1769" s="287"/>
      <c r="AL1769" s="287"/>
      <c r="AM1769" s="287"/>
      <c r="AN1769" s="287"/>
      <c r="AO1769" s="287"/>
      <c r="AP1769" s="287"/>
      <c r="AQ1769" s="287"/>
      <c r="AR1769" s="287"/>
      <c r="AS1769" s="287"/>
      <c r="AT1769" s="287"/>
      <c r="AU1769" s="287"/>
      <c r="AV1769" s="287"/>
      <c r="AW1769" s="287"/>
      <c r="AX1769" s="287"/>
      <c r="AY1769" s="287"/>
      <c r="AZ1769" s="287"/>
      <c r="BA1769" s="287"/>
      <c r="BB1769" s="287"/>
      <c r="BC1769" s="287"/>
      <c r="BD1769" s="287"/>
      <c r="BE1769" s="287"/>
      <c r="BF1769" s="287"/>
      <c r="BG1769" s="287"/>
      <c r="BH1769" s="287"/>
      <c r="BI1769" s="287"/>
      <c r="BJ1769" s="287"/>
      <c r="BK1769" s="287"/>
      <c r="BL1769" s="287"/>
      <c r="BM1769" s="287"/>
      <c r="BN1769" s="287"/>
      <c r="BO1769" s="287"/>
      <c r="BP1769" s="287"/>
      <c r="BQ1769" s="287"/>
      <c r="BR1769" s="287"/>
      <c r="BS1769" s="287"/>
      <c r="BT1769" s="287"/>
      <c r="BU1769" s="287"/>
      <c r="BV1769" s="287"/>
      <c r="BW1769" s="287"/>
      <c r="BX1769" s="287"/>
      <c r="BY1769" s="287"/>
      <c r="BZ1769" s="287"/>
      <c r="CA1769" s="287"/>
      <c r="CB1769" s="287"/>
      <c r="CC1769" s="287"/>
      <c r="CD1769" s="287"/>
      <c r="CE1769" s="287"/>
      <c r="CF1769" s="287"/>
      <c r="CG1769" s="287"/>
      <c r="CH1769" s="287"/>
      <c r="CI1769" s="287"/>
      <c r="CJ1769" s="287"/>
      <c r="CK1769" s="287"/>
      <c r="CL1769" s="287"/>
      <c r="CM1769" s="287"/>
      <c r="CN1769" s="287"/>
      <c r="CO1769" s="287"/>
      <c r="CP1769" s="287"/>
      <c r="CQ1769" s="287"/>
      <c r="CR1769" s="287"/>
      <c r="CS1769" s="287"/>
      <c r="CT1769" s="287"/>
      <c r="CU1769" s="287"/>
      <c r="CV1769" s="287"/>
      <c r="CW1769" s="287"/>
      <c r="CX1769" s="287"/>
      <c r="CY1769" s="287"/>
      <c r="CZ1769" s="287"/>
      <c r="DA1769" s="287"/>
      <c r="DB1769" s="287"/>
      <c r="DC1769" s="287"/>
      <c r="DD1769" s="287"/>
      <c r="DE1769" s="287"/>
      <c r="DF1769" s="287"/>
      <c r="DG1769" s="287"/>
      <c r="DH1769" s="287"/>
      <c r="DI1769" s="287"/>
      <c r="DJ1769" s="287"/>
      <c r="DK1769" s="287"/>
      <c r="DL1769" s="287"/>
      <c r="DM1769" s="287"/>
      <c r="DN1769" s="287"/>
      <c r="DO1769" s="287"/>
      <c r="DP1769" s="287"/>
      <c r="DQ1769" s="287"/>
      <c r="DR1769" s="287"/>
      <c r="DS1769" s="287"/>
      <c r="DT1769" s="287"/>
      <c r="DU1769" s="287"/>
      <c r="DV1769" s="287"/>
      <c r="DW1769" s="287"/>
      <c r="DX1769" s="287"/>
      <c r="DY1769" s="287"/>
      <c r="DZ1769" s="287"/>
      <c r="EA1769" s="287"/>
      <c r="EB1769" s="287"/>
      <c r="EC1769" s="287"/>
      <c r="ED1769" s="287"/>
      <c r="EE1769" s="287"/>
      <c r="EF1769" s="287"/>
      <c r="EG1769" s="287"/>
      <c r="EH1769" s="287"/>
      <c r="EI1769" s="287"/>
      <c r="EJ1769" s="287"/>
      <c r="EK1769" s="287"/>
      <c r="EL1769" s="287"/>
      <c r="EM1769" s="287"/>
      <c r="EN1769" s="287"/>
      <c r="EO1769" s="287"/>
      <c r="EP1769" s="287"/>
      <c r="EQ1769" s="287"/>
      <c r="ER1769" s="287"/>
      <c r="ES1769" s="287"/>
      <c r="ET1769" s="287"/>
      <c r="EU1769" s="287"/>
      <c r="EV1769" s="287"/>
      <c r="EW1769" s="287"/>
      <c r="EX1769" s="287"/>
      <c r="EY1769" s="287"/>
      <c r="EZ1769" s="287"/>
      <c r="FA1769" s="287"/>
      <c r="FB1769" s="287"/>
      <c r="FC1769" s="287"/>
      <c r="FD1769" s="287"/>
      <c r="FE1769" s="287"/>
      <c r="FF1769" s="287"/>
      <c r="FG1769" s="287"/>
      <c r="FH1769" s="287"/>
      <c r="FI1769" s="287"/>
    </row>
    <row r="1770" spans="1:165" s="265" customFormat="1" x14ac:dyDescent="0.2">
      <c r="A1770" s="236"/>
      <c r="B1770" s="239"/>
      <c r="C1770" s="239"/>
      <c r="AK1770" s="287"/>
      <c r="AL1770" s="287"/>
      <c r="AM1770" s="287"/>
      <c r="AN1770" s="287"/>
      <c r="AO1770" s="287"/>
      <c r="AP1770" s="287"/>
      <c r="AQ1770" s="287"/>
      <c r="AR1770" s="287"/>
      <c r="AS1770" s="287"/>
      <c r="AT1770" s="287"/>
      <c r="AU1770" s="287"/>
      <c r="AV1770" s="287"/>
      <c r="AW1770" s="287"/>
      <c r="AX1770" s="287"/>
      <c r="AY1770" s="287"/>
      <c r="AZ1770" s="287"/>
      <c r="BA1770" s="287"/>
      <c r="BB1770" s="287"/>
      <c r="BC1770" s="287"/>
      <c r="BD1770" s="287"/>
      <c r="BE1770" s="287"/>
      <c r="BF1770" s="287"/>
      <c r="BG1770" s="287"/>
      <c r="BH1770" s="287"/>
      <c r="BI1770" s="287"/>
      <c r="BJ1770" s="287"/>
      <c r="BK1770" s="287"/>
      <c r="BL1770" s="287"/>
      <c r="BM1770" s="287"/>
      <c r="BN1770" s="287"/>
      <c r="BO1770" s="287"/>
      <c r="BP1770" s="287"/>
      <c r="BQ1770" s="287"/>
      <c r="BR1770" s="287"/>
      <c r="BS1770" s="287"/>
      <c r="BT1770" s="287"/>
      <c r="BU1770" s="287"/>
      <c r="BV1770" s="287"/>
      <c r="BW1770" s="287"/>
      <c r="BX1770" s="287"/>
      <c r="BY1770" s="287"/>
      <c r="BZ1770" s="287"/>
      <c r="CA1770" s="287"/>
      <c r="CB1770" s="287"/>
      <c r="CC1770" s="287"/>
      <c r="CD1770" s="287"/>
      <c r="CE1770" s="287"/>
      <c r="CF1770" s="287"/>
      <c r="CG1770" s="287"/>
      <c r="CH1770" s="287"/>
      <c r="CI1770" s="287"/>
      <c r="CJ1770" s="287"/>
      <c r="CK1770" s="287"/>
      <c r="CL1770" s="287"/>
      <c r="CM1770" s="287"/>
      <c r="CN1770" s="287"/>
      <c r="CO1770" s="287"/>
      <c r="CP1770" s="287"/>
      <c r="CQ1770" s="287"/>
      <c r="CR1770" s="287"/>
      <c r="CS1770" s="287"/>
      <c r="CT1770" s="287"/>
      <c r="CU1770" s="287"/>
      <c r="CV1770" s="287"/>
      <c r="CW1770" s="287"/>
      <c r="CX1770" s="287"/>
      <c r="CY1770" s="287"/>
      <c r="CZ1770" s="287"/>
      <c r="DA1770" s="287"/>
      <c r="DB1770" s="287"/>
      <c r="DC1770" s="287"/>
      <c r="DD1770" s="287"/>
      <c r="DE1770" s="287"/>
      <c r="DF1770" s="287"/>
      <c r="DG1770" s="287"/>
      <c r="DH1770" s="287"/>
      <c r="DI1770" s="287"/>
      <c r="DJ1770" s="287"/>
      <c r="DK1770" s="287"/>
      <c r="DL1770" s="287"/>
      <c r="DM1770" s="287"/>
      <c r="DN1770" s="287"/>
      <c r="DO1770" s="287"/>
      <c r="DP1770" s="287"/>
      <c r="DQ1770" s="287"/>
      <c r="DR1770" s="287"/>
      <c r="DS1770" s="287"/>
      <c r="DT1770" s="287"/>
      <c r="DU1770" s="287"/>
      <c r="DV1770" s="287"/>
      <c r="DW1770" s="287"/>
      <c r="DX1770" s="287"/>
      <c r="DY1770" s="287"/>
      <c r="DZ1770" s="287"/>
      <c r="EA1770" s="287"/>
      <c r="EB1770" s="287"/>
      <c r="EC1770" s="287"/>
      <c r="ED1770" s="287"/>
      <c r="EE1770" s="287"/>
      <c r="EF1770" s="287"/>
      <c r="EG1770" s="287"/>
      <c r="EH1770" s="287"/>
      <c r="EI1770" s="287"/>
      <c r="EJ1770" s="287"/>
      <c r="EK1770" s="287"/>
      <c r="EL1770" s="287"/>
      <c r="EM1770" s="287"/>
      <c r="EN1770" s="287"/>
      <c r="EO1770" s="287"/>
      <c r="EP1770" s="287"/>
      <c r="EQ1770" s="287"/>
      <c r="ER1770" s="287"/>
      <c r="ES1770" s="287"/>
      <c r="ET1770" s="287"/>
      <c r="EU1770" s="287"/>
      <c r="EV1770" s="287"/>
      <c r="EW1770" s="287"/>
      <c r="EX1770" s="287"/>
      <c r="EY1770" s="287"/>
      <c r="EZ1770" s="287"/>
      <c r="FA1770" s="287"/>
      <c r="FB1770" s="287"/>
      <c r="FC1770" s="287"/>
      <c r="FD1770" s="287"/>
      <c r="FE1770" s="287"/>
      <c r="FF1770" s="287"/>
      <c r="FG1770" s="287"/>
      <c r="FH1770" s="287"/>
      <c r="FI1770" s="287"/>
    </row>
    <row r="1771" spans="1:165" s="265" customFormat="1" x14ac:dyDescent="0.2">
      <c r="A1771" s="236"/>
      <c r="B1771" s="239"/>
      <c r="C1771" s="239"/>
      <c r="AK1771" s="287"/>
      <c r="AL1771" s="287"/>
      <c r="AM1771" s="287"/>
      <c r="AN1771" s="287"/>
      <c r="AO1771" s="287"/>
      <c r="AP1771" s="287"/>
      <c r="AQ1771" s="287"/>
      <c r="AR1771" s="287"/>
      <c r="AS1771" s="287"/>
      <c r="AT1771" s="287"/>
      <c r="AU1771" s="287"/>
      <c r="AV1771" s="287"/>
      <c r="AW1771" s="287"/>
      <c r="AX1771" s="287"/>
      <c r="AY1771" s="287"/>
      <c r="AZ1771" s="287"/>
      <c r="BA1771" s="287"/>
      <c r="BB1771" s="287"/>
      <c r="BC1771" s="287"/>
      <c r="BD1771" s="287"/>
      <c r="BE1771" s="287"/>
      <c r="BF1771" s="287"/>
      <c r="BG1771" s="287"/>
      <c r="BH1771" s="287"/>
      <c r="BI1771" s="287"/>
      <c r="BJ1771" s="287"/>
      <c r="BK1771" s="287"/>
      <c r="BL1771" s="287"/>
      <c r="BM1771" s="287"/>
      <c r="BN1771" s="287"/>
      <c r="BO1771" s="287"/>
      <c r="BP1771" s="287"/>
      <c r="BQ1771" s="287"/>
      <c r="BR1771" s="287"/>
      <c r="BS1771" s="287"/>
      <c r="BT1771" s="287"/>
      <c r="BU1771" s="287"/>
      <c r="BV1771" s="287"/>
      <c r="BW1771" s="287"/>
      <c r="BX1771" s="287"/>
      <c r="BY1771" s="287"/>
      <c r="BZ1771" s="287"/>
      <c r="CA1771" s="287"/>
      <c r="CB1771" s="287"/>
      <c r="CC1771" s="287"/>
      <c r="CD1771" s="287"/>
      <c r="CE1771" s="287"/>
      <c r="CF1771" s="287"/>
      <c r="CG1771" s="287"/>
      <c r="CH1771" s="287"/>
      <c r="CI1771" s="287"/>
      <c r="CJ1771" s="287"/>
      <c r="CK1771" s="287"/>
      <c r="CL1771" s="287"/>
      <c r="CM1771" s="287"/>
      <c r="CN1771" s="287"/>
      <c r="CO1771" s="287"/>
      <c r="CP1771" s="287"/>
      <c r="CQ1771" s="287"/>
      <c r="CR1771" s="287"/>
      <c r="CS1771" s="287"/>
      <c r="CT1771" s="287"/>
      <c r="CU1771" s="287"/>
      <c r="CV1771" s="287"/>
      <c r="CW1771" s="287"/>
      <c r="CX1771" s="287"/>
      <c r="CY1771" s="287"/>
      <c r="CZ1771" s="287"/>
      <c r="DA1771" s="287"/>
      <c r="DB1771" s="287"/>
      <c r="DC1771" s="287"/>
      <c r="DD1771" s="287"/>
      <c r="DE1771" s="287"/>
      <c r="DF1771" s="287"/>
      <c r="DG1771" s="287"/>
      <c r="DH1771" s="287"/>
      <c r="DI1771" s="287"/>
      <c r="DJ1771" s="287"/>
      <c r="DK1771" s="287"/>
      <c r="DL1771" s="287"/>
      <c r="DM1771" s="287"/>
      <c r="DN1771" s="287"/>
      <c r="DO1771" s="287"/>
      <c r="DP1771" s="287"/>
      <c r="DQ1771" s="287"/>
      <c r="DR1771" s="287"/>
      <c r="DS1771" s="287"/>
      <c r="DT1771" s="287"/>
      <c r="DU1771" s="287"/>
      <c r="DV1771" s="287"/>
      <c r="DW1771" s="287"/>
      <c r="DX1771" s="287"/>
      <c r="DY1771" s="287"/>
      <c r="DZ1771" s="287"/>
      <c r="EA1771" s="287"/>
      <c r="EB1771" s="287"/>
      <c r="EC1771" s="287"/>
      <c r="ED1771" s="287"/>
      <c r="EE1771" s="287"/>
      <c r="EF1771" s="287"/>
      <c r="EG1771" s="287"/>
      <c r="EH1771" s="287"/>
      <c r="EI1771" s="287"/>
      <c r="EJ1771" s="287"/>
      <c r="EK1771" s="287"/>
      <c r="EL1771" s="287"/>
      <c r="EM1771" s="287"/>
      <c r="EN1771" s="287"/>
      <c r="EO1771" s="287"/>
      <c r="EP1771" s="287"/>
      <c r="EQ1771" s="287"/>
      <c r="ER1771" s="287"/>
      <c r="ES1771" s="287"/>
      <c r="ET1771" s="287"/>
      <c r="EU1771" s="287"/>
      <c r="EV1771" s="287"/>
      <c r="EW1771" s="287"/>
      <c r="EX1771" s="287"/>
      <c r="EY1771" s="287"/>
      <c r="EZ1771" s="287"/>
      <c r="FA1771" s="287"/>
      <c r="FB1771" s="287"/>
      <c r="FC1771" s="287"/>
      <c r="FD1771" s="287"/>
      <c r="FE1771" s="287"/>
      <c r="FF1771" s="287"/>
      <c r="FG1771" s="287"/>
      <c r="FH1771" s="287"/>
      <c r="FI1771" s="287"/>
    </row>
    <row r="1772" spans="1:165" s="265" customFormat="1" x14ac:dyDescent="0.2">
      <c r="A1772" s="236"/>
      <c r="B1772" s="239"/>
      <c r="C1772" s="239"/>
      <c r="AK1772" s="287"/>
      <c r="AL1772" s="287"/>
      <c r="AM1772" s="287"/>
      <c r="AN1772" s="287"/>
      <c r="AO1772" s="287"/>
      <c r="AP1772" s="287"/>
      <c r="AQ1772" s="287"/>
      <c r="AR1772" s="287"/>
      <c r="AS1772" s="287"/>
      <c r="AT1772" s="287"/>
      <c r="AU1772" s="287"/>
      <c r="AV1772" s="287"/>
      <c r="AW1772" s="287"/>
      <c r="AX1772" s="287"/>
      <c r="AY1772" s="287"/>
      <c r="AZ1772" s="287"/>
      <c r="BA1772" s="287"/>
      <c r="BB1772" s="287"/>
      <c r="BC1772" s="287"/>
      <c r="BD1772" s="287"/>
      <c r="BE1772" s="287"/>
      <c r="BF1772" s="287"/>
      <c r="BG1772" s="287"/>
      <c r="BH1772" s="287"/>
      <c r="BI1772" s="287"/>
      <c r="BJ1772" s="287"/>
      <c r="BK1772" s="287"/>
      <c r="BL1772" s="287"/>
      <c r="BM1772" s="287"/>
      <c r="BN1772" s="287"/>
      <c r="BO1772" s="287"/>
      <c r="BP1772" s="287"/>
      <c r="BQ1772" s="287"/>
      <c r="BR1772" s="287"/>
      <c r="BS1772" s="287"/>
      <c r="BT1772" s="287"/>
      <c r="BU1772" s="287"/>
      <c r="BV1772" s="287"/>
      <c r="BW1772" s="287"/>
      <c r="BX1772" s="287"/>
      <c r="BY1772" s="287"/>
      <c r="BZ1772" s="287"/>
      <c r="CA1772" s="287"/>
      <c r="CB1772" s="287"/>
      <c r="CC1772" s="287"/>
      <c r="CD1772" s="287"/>
      <c r="CE1772" s="287"/>
      <c r="CF1772" s="287"/>
      <c r="CG1772" s="287"/>
      <c r="CH1772" s="287"/>
      <c r="CI1772" s="287"/>
      <c r="CJ1772" s="287"/>
      <c r="CK1772" s="287"/>
      <c r="CL1772" s="287"/>
      <c r="CM1772" s="287"/>
      <c r="CN1772" s="287"/>
      <c r="CO1772" s="287"/>
      <c r="CP1772" s="287"/>
      <c r="CQ1772" s="287"/>
      <c r="CR1772" s="287"/>
      <c r="CS1772" s="287"/>
      <c r="CT1772" s="287"/>
      <c r="CU1772" s="287"/>
      <c r="CV1772" s="287"/>
      <c r="CW1772" s="287"/>
      <c r="CX1772" s="287"/>
      <c r="CY1772" s="287"/>
      <c r="CZ1772" s="287"/>
      <c r="DA1772" s="287"/>
      <c r="DB1772" s="287"/>
      <c r="DC1772" s="287"/>
      <c r="DD1772" s="287"/>
      <c r="DE1772" s="287"/>
      <c r="DF1772" s="287"/>
      <c r="DG1772" s="287"/>
      <c r="DH1772" s="287"/>
      <c r="DI1772" s="287"/>
      <c r="DJ1772" s="287"/>
      <c r="DK1772" s="287"/>
      <c r="DL1772" s="287"/>
      <c r="DM1772" s="287"/>
      <c r="DN1772" s="287"/>
      <c r="DO1772" s="287"/>
      <c r="DP1772" s="287"/>
      <c r="DQ1772" s="287"/>
      <c r="DR1772" s="287"/>
      <c r="DS1772" s="287"/>
      <c r="DT1772" s="287"/>
      <c r="DU1772" s="287"/>
      <c r="DV1772" s="287"/>
      <c r="DW1772" s="287"/>
      <c r="DX1772" s="287"/>
      <c r="DY1772" s="287"/>
      <c r="DZ1772" s="287"/>
      <c r="EA1772" s="287"/>
      <c r="EB1772" s="287"/>
      <c r="EC1772" s="287"/>
      <c r="ED1772" s="287"/>
      <c r="EE1772" s="287"/>
      <c r="EF1772" s="287"/>
      <c r="EG1772" s="287"/>
      <c r="EH1772" s="287"/>
      <c r="EI1772" s="287"/>
      <c r="EJ1772" s="287"/>
      <c r="EK1772" s="287"/>
      <c r="EL1772" s="287"/>
      <c r="EM1772" s="287"/>
      <c r="EN1772" s="287"/>
      <c r="EO1772" s="287"/>
      <c r="EP1772" s="287"/>
      <c r="EQ1772" s="287"/>
      <c r="ER1772" s="287"/>
      <c r="ES1772" s="287"/>
      <c r="ET1772" s="287"/>
      <c r="EU1772" s="287"/>
      <c r="EV1772" s="287"/>
      <c r="EW1772" s="287"/>
      <c r="EX1772" s="287"/>
      <c r="EY1772" s="287"/>
      <c r="EZ1772" s="287"/>
      <c r="FA1772" s="287"/>
      <c r="FB1772" s="287"/>
      <c r="FC1772" s="287"/>
      <c r="FD1772" s="287"/>
      <c r="FE1772" s="287"/>
      <c r="FF1772" s="287"/>
      <c r="FG1772" s="287"/>
      <c r="FH1772" s="287"/>
      <c r="FI1772" s="287"/>
    </row>
    <row r="1773" spans="1:165" s="265" customFormat="1" x14ac:dyDescent="0.2">
      <c r="A1773" s="236"/>
      <c r="B1773" s="239"/>
      <c r="C1773" s="239"/>
      <c r="AK1773" s="287"/>
      <c r="AL1773" s="287"/>
      <c r="AM1773" s="287"/>
      <c r="AN1773" s="287"/>
      <c r="AO1773" s="287"/>
      <c r="AP1773" s="287"/>
      <c r="AQ1773" s="287"/>
      <c r="AR1773" s="287"/>
      <c r="AS1773" s="287"/>
      <c r="AT1773" s="287"/>
      <c r="AU1773" s="287"/>
      <c r="AV1773" s="287"/>
      <c r="AW1773" s="287"/>
      <c r="AX1773" s="287"/>
      <c r="AY1773" s="287"/>
      <c r="AZ1773" s="287"/>
      <c r="BA1773" s="287"/>
      <c r="BB1773" s="287"/>
      <c r="BC1773" s="287"/>
      <c r="BD1773" s="287"/>
      <c r="BE1773" s="287"/>
      <c r="BF1773" s="287"/>
      <c r="BG1773" s="287"/>
      <c r="BH1773" s="287"/>
      <c r="BI1773" s="287"/>
      <c r="BJ1773" s="287"/>
      <c r="BK1773" s="287"/>
      <c r="BL1773" s="287"/>
      <c r="BM1773" s="287"/>
      <c r="BN1773" s="287"/>
      <c r="BO1773" s="287"/>
      <c r="BP1773" s="287"/>
      <c r="BQ1773" s="287"/>
      <c r="BR1773" s="287"/>
      <c r="BS1773" s="287"/>
      <c r="BT1773" s="287"/>
      <c r="BU1773" s="287"/>
      <c r="BV1773" s="287"/>
      <c r="BW1773" s="287"/>
      <c r="BX1773" s="287"/>
      <c r="BY1773" s="287"/>
      <c r="BZ1773" s="287"/>
      <c r="CA1773" s="287"/>
      <c r="CB1773" s="287"/>
      <c r="CC1773" s="287"/>
      <c r="CD1773" s="287"/>
      <c r="CE1773" s="287"/>
      <c r="CF1773" s="287"/>
      <c r="CG1773" s="287"/>
      <c r="CH1773" s="287"/>
      <c r="CI1773" s="287"/>
      <c r="CJ1773" s="287"/>
      <c r="CK1773" s="287"/>
      <c r="CL1773" s="287"/>
      <c r="CM1773" s="287"/>
      <c r="CN1773" s="287"/>
      <c r="CO1773" s="287"/>
      <c r="CP1773" s="287"/>
      <c r="CQ1773" s="287"/>
      <c r="CR1773" s="287"/>
      <c r="CS1773" s="287"/>
      <c r="CT1773" s="287"/>
      <c r="CU1773" s="287"/>
      <c r="CV1773" s="287"/>
      <c r="CW1773" s="287"/>
      <c r="CX1773" s="287"/>
      <c r="CY1773" s="287"/>
      <c r="CZ1773" s="287"/>
      <c r="DA1773" s="287"/>
      <c r="DB1773" s="287"/>
      <c r="DC1773" s="287"/>
      <c r="DD1773" s="287"/>
      <c r="DE1773" s="287"/>
      <c r="DF1773" s="287"/>
      <c r="DG1773" s="287"/>
      <c r="DH1773" s="287"/>
      <c r="DI1773" s="287"/>
      <c r="DJ1773" s="287"/>
      <c r="DK1773" s="287"/>
      <c r="DL1773" s="287"/>
      <c r="DM1773" s="287"/>
      <c r="DN1773" s="287"/>
      <c r="DO1773" s="287"/>
      <c r="DP1773" s="287"/>
      <c r="DQ1773" s="287"/>
      <c r="DR1773" s="287"/>
      <c r="DS1773" s="287"/>
      <c r="DT1773" s="287"/>
      <c r="DU1773" s="287"/>
      <c r="DV1773" s="287"/>
      <c r="DW1773" s="287"/>
      <c r="DX1773" s="287"/>
      <c r="DY1773" s="287"/>
      <c r="DZ1773" s="287"/>
      <c r="EA1773" s="287"/>
      <c r="EB1773" s="287"/>
      <c r="EC1773" s="287"/>
      <c r="ED1773" s="287"/>
      <c r="EE1773" s="287"/>
      <c r="EF1773" s="287"/>
      <c r="EG1773" s="287"/>
      <c r="EH1773" s="287"/>
      <c r="EI1773" s="287"/>
      <c r="EJ1773" s="287"/>
      <c r="EK1773" s="287"/>
      <c r="EL1773" s="287"/>
      <c r="EM1773" s="287"/>
      <c r="EN1773" s="287"/>
      <c r="EO1773" s="287"/>
      <c r="EP1773" s="287"/>
      <c r="EQ1773" s="287"/>
      <c r="ER1773" s="287"/>
      <c r="ES1773" s="287"/>
      <c r="ET1773" s="287"/>
      <c r="EU1773" s="287"/>
      <c r="EV1773" s="287"/>
      <c r="EW1773" s="287"/>
      <c r="EX1773" s="287"/>
      <c r="EY1773" s="287"/>
      <c r="EZ1773" s="287"/>
      <c r="FA1773" s="287"/>
      <c r="FB1773" s="287"/>
      <c r="FC1773" s="287"/>
      <c r="FD1773" s="287"/>
      <c r="FE1773" s="287"/>
      <c r="FF1773" s="287"/>
      <c r="FG1773" s="287"/>
      <c r="FH1773" s="287"/>
      <c r="FI1773" s="287"/>
    </row>
    <row r="1774" spans="1:165" s="265" customFormat="1" x14ac:dyDescent="0.2">
      <c r="A1774" s="236"/>
      <c r="B1774" s="239"/>
      <c r="C1774" s="239"/>
      <c r="AK1774" s="287"/>
      <c r="AL1774" s="287"/>
      <c r="AM1774" s="287"/>
      <c r="AN1774" s="287"/>
      <c r="AO1774" s="287"/>
      <c r="AP1774" s="287"/>
      <c r="AQ1774" s="287"/>
      <c r="AR1774" s="287"/>
      <c r="AS1774" s="287"/>
      <c r="AT1774" s="287"/>
      <c r="AU1774" s="287"/>
      <c r="AV1774" s="287"/>
      <c r="AW1774" s="287"/>
      <c r="AX1774" s="287"/>
      <c r="AY1774" s="287"/>
      <c r="AZ1774" s="287"/>
      <c r="BA1774" s="287"/>
      <c r="BB1774" s="287"/>
      <c r="BC1774" s="287"/>
      <c r="BD1774" s="287"/>
      <c r="BE1774" s="287"/>
      <c r="BF1774" s="287"/>
      <c r="BG1774" s="287"/>
      <c r="BH1774" s="287"/>
      <c r="BI1774" s="287"/>
      <c r="BJ1774" s="287"/>
      <c r="BK1774" s="287"/>
      <c r="BL1774" s="287"/>
      <c r="BM1774" s="287"/>
      <c r="BN1774" s="287"/>
      <c r="BO1774" s="287"/>
      <c r="BP1774" s="287"/>
      <c r="BQ1774" s="287"/>
      <c r="BR1774" s="287"/>
      <c r="BS1774" s="287"/>
      <c r="BT1774" s="287"/>
      <c r="BU1774" s="287"/>
      <c r="BV1774" s="287"/>
      <c r="BW1774" s="287"/>
      <c r="BX1774" s="287"/>
      <c r="BY1774" s="287"/>
      <c r="BZ1774" s="287"/>
      <c r="CA1774" s="287"/>
      <c r="CB1774" s="287"/>
      <c r="CC1774" s="287"/>
      <c r="CD1774" s="287"/>
      <c r="CE1774" s="287"/>
      <c r="CF1774" s="287"/>
      <c r="CG1774" s="287"/>
      <c r="CH1774" s="287"/>
      <c r="CI1774" s="287"/>
      <c r="CJ1774" s="287"/>
      <c r="CK1774" s="287"/>
      <c r="CL1774" s="287"/>
      <c r="CM1774" s="287"/>
      <c r="CN1774" s="287"/>
      <c r="CO1774" s="287"/>
      <c r="CP1774" s="287"/>
      <c r="CQ1774" s="287"/>
      <c r="CR1774" s="287"/>
      <c r="CS1774" s="287"/>
      <c r="CT1774" s="287"/>
      <c r="CU1774" s="287"/>
      <c r="CV1774" s="287"/>
      <c r="CW1774" s="287"/>
      <c r="CX1774" s="287"/>
      <c r="CY1774" s="287"/>
      <c r="CZ1774" s="287"/>
      <c r="DA1774" s="287"/>
      <c r="DB1774" s="287"/>
      <c r="DC1774" s="287"/>
      <c r="DD1774" s="287"/>
      <c r="DE1774" s="287"/>
      <c r="DF1774" s="287"/>
      <c r="DG1774" s="287"/>
      <c r="DH1774" s="287"/>
      <c r="DI1774" s="287"/>
      <c r="DJ1774" s="287"/>
      <c r="DK1774" s="287"/>
      <c r="DL1774" s="287"/>
      <c r="DM1774" s="287"/>
      <c r="DN1774" s="287"/>
      <c r="DO1774" s="287"/>
      <c r="DP1774" s="287"/>
      <c r="DQ1774" s="287"/>
      <c r="DR1774" s="287"/>
      <c r="DS1774" s="287"/>
      <c r="DT1774" s="287"/>
      <c r="DU1774" s="287"/>
      <c r="DV1774" s="287"/>
      <c r="DW1774" s="287"/>
      <c r="DX1774" s="287"/>
      <c r="DY1774" s="287"/>
      <c r="DZ1774" s="287"/>
      <c r="EA1774" s="287"/>
      <c r="EB1774" s="287"/>
      <c r="EC1774" s="287"/>
      <c r="ED1774" s="287"/>
      <c r="EE1774" s="287"/>
      <c r="EF1774" s="287"/>
      <c r="EG1774" s="287"/>
      <c r="EH1774" s="287"/>
      <c r="EI1774" s="287"/>
      <c r="EJ1774" s="287"/>
      <c r="EK1774" s="287"/>
      <c r="EL1774" s="287"/>
      <c r="EM1774" s="287"/>
      <c r="EN1774" s="287"/>
      <c r="EO1774" s="287"/>
      <c r="EP1774" s="287"/>
      <c r="EQ1774" s="287"/>
      <c r="ER1774" s="287"/>
      <c r="ES1774" s="287"/>
      <c r="ET1774" s="287"/>
      <c r="EU1774" s="287"/>
      <c r="EV1774" s="287"/>
      <c r="EW1774" s="287"/>
      <c r="EX1774" s="287"/>
      <c r="EY1774" s="287"/>
      <c r="EZ1774" s="287"/>
      <c r="FA1774" s="287"/>
      <c r="FB1774" s="287"/>
      <c r="FC1774" s="287"/>
      <c r="FD1774" s="287"/>
      <c r="FE1774" s="287"/>
      <c r="FF1774" s="287"/>
      <c r="FG1774" s="287"/>
      <c r="FH1774" s="287"/>
      <c r="FI1774" s="287"/>
    </row>
    <row r="1775" spans="1:165" s="265" customFormat="1" x14ac:dyDescent="0.2">
      <c r="A1775" s="236"/>
      <c r="B1775" s="239"/>
      <c r="C1775" s="239"/>
      <c r="AK1775" s="287"/>
      <c r="AL1775" s="287"/>
      <c r="AM1775" s="287"/>
      <c r="AN1775" s="287"/>
      <c r="AO1775" s="287"/>
      <c r="AP1775" s="287"/>
      <c r="AQ1775" s="287"/>
      <c r="AR1775" s="287"/>
      <c r="AS1775" s="287"/>
      <c r="AT1775" s="287"/>
      <c r="AU1775" s="287"/>
      <c r="AV1775" s="287"/>
      <c r="AW1775" s="287"/>
      <c r="AX1775" s="287"/>
      <c r="AY1775" s="287"/>
      <c r="AZ1775" s="287"/>
      <c r="BA1775" s="287"/>
      <c r="BB1775" s="287"/>
      <c r="BC1775" s="287"/>
      <c r="BD1775" s="287"/>
      <c r="BE1775" s="287"/>
      <c r="BF1775" s="287"/>
      <c r="BG1775" s="287"/>
      <c r="BH1775" s="287"/>
      <c r="BI1775" s="287"/>
      <c r="BJ1775" s="287"/>
      <c r="BK1775" s="287"/>
      <c r="BL1775" s="287"/>
      <c r="BM1775" s="287"/>
      <c r="BN1775" s="287"/>
      <c r="BO1775" s="287"/>
      <c r="BP1775" s="287"/>
      <c r="BQ1775" s="287"/>
      <c r="BR1775" s="287"/>
      <c r="BS1775" s="287"/>
      <c r="BT1775" s="287"/>
      <c r="BU1775" s="287"/>
      <c r="BV1775" s="287"/>
      <c r="BW1775" s="287"/>
      <c r="BX1775" s="287"/>
      <c r="BY1775" s="287"/>
      <c r="BZ1775" s="287"/>
      <c r="CA1775" s="287"/>
      <c r="CB1775" s="287"/>
      <c r="CC1775" s="287"/>
      <c r="CD1775" s="287"/>
      <c r="CE1775" s="287"/>
      <c r="CF1775" s="287"/>
      <c r="CG1775" s="287"/>
      <c r="CH1775" s="287"/>
      <c r="CI1775" s="287"/>
      <c r="CJ1775" s="287"/>
      <c r="CK1775" s="287"/>
      <c r="CL1775" s="287"/>
      <c r="CM1775" s="287"/>
      <c r="CN1775" s="287"/>
      <c r="CO1775" s="287"/>
      <c r="CP1775" s="287"/>
      <c r="CQ1775" s="287"/>
      <c r="CR1775" s="287"/>
      <c r="CS1775" s="287"/>
      <c r="CT1775" s="287"/>
      <c r="CU1775" s="287"/>
      <c r="CV1775" s="287"/>
      <c r="CW1775" s="287"/>
      <c r="CX1775" s="287"/>
      <c r="CY1775" s="287"/>
      <c r="CZ1775" s="287"/>
      <c r="DA1775" s="287"/>
      <c r="DB1775" s="287"/>
      <c r="DC1775" s="287"/>
      <c r="DD1775" s="287"/>
      <c r="DE1775" s="287"/>
      <c r="DF1775" s="287"/>
      <c r="DG1775" s="287"/>
      <c r="DH1775" s="287"/>
      <c r="DI1775" s="287"/>
      <c r="DJ1775" s="287"/>
      <c r="DK1775" s="287"/>
      <c r="DL1775" s="287"/>
      <c r="DM1775" s="287"/>
      <c r="DN1775" s="287"/>
      <c r="DO1775" s="287"/>
      <c r="DP1775" s="287"/>
      <c r="DQ1775" s="287"/>
      <c r="DR1775" s="287"/>
      <c r="DS1775" s="287"/>
      <c r="DT1775" s="287"/>
      <c r="DU1775" s="287"/>
      <c r="DV1775" s="287"/>
      <c r="DW1775" s="287"/>
      <c r="DX1775" s="287"/>
      <c r="DY1775" s="287"/>
      <c r="DZ1775" s="287"/>
      <c r="EA1775" s="287"/>
      <c r="EB1775" s="287"/>
      <c r="EC1775" s="287"/>
      <c r="ED1775" s="287"/>
      <c r="EE1775" s="287"/>
      <c r="EF1775" s="287"/>
      <c r="EG1775" s="287"/>
      <c r="EH1775" s="287"/>
      <c r="EI1775" s="287"/>
      <c r="EJ1775" s="287"/>
      <c r="EK1775" s="287"/>
      <c r="EL1775" s="287"/>
      <c r="EM1775" s="287"/>
      <c r="EN1775" s="287"/>
      <c r="EO1775" s="287"/>
      <c r="EP1775" s="287"/>
      <c r="EQ1775" s="287"/>
      <c r="ER1775" s="287"/>
      <c r="ES1775" s="287"/>
      <c r="ET1775" s="287"/>
      <c r="EU1775" s="287"/>
      <c r="EV1775" s="287"/>
      <c r="EW1775" s="287"/>
      <c r="EX1775" s="287"/>
      <c r="EY1775" s="287"/>
      <c r="EZ1775" s="287"/>
      <c r="FA1775" s="287"/>
      <c r="FB1775" s="287"/>
      <c r="FC1775" s="287"/>
      <c r="FD1775" s="287"/>
      <c r="FE1775" s="287"/>
      <c r="FF1775" s="287"/>
      <c r="FG1775" s="287"/>
      <c r="FH1775" s="287"/>
      <c r="FI1775" s="287"/>
    </row>
    <row r="1776" spans="1:165" s="265" customFormat="1" x14ac:dyDescent="0.2">
      <c r="A1776" s="236"/>
      <c r="B1776" s="239"/>
      <c r="C1776" s="239"/>
      <c r="AK1776" s="287"/>
      <c r="AL1776" s="287"/>
      <c r="AM1776" s="287"/>
      <c r="AN1776" s="287"/>
      <c r="AO1776" s="287"/>
      <c r="AP1776" s="287"/>
      <c r="AQ1776" s="287"/>
      <c r="AR1776" s="287"/>
      <c r="AS1776" s="287"/>
      <c r="AT1776" s="287"/>
      <c r="AU1776" s="287"/>
      <c r="AV1776" s="287"/>
      <c r="AW1776" s="287"/>
      <c r="AX1776" s="287"/>
      <c r="AY1776" s="287"/>
      <c r="AZ1776" s="287"/>
      <c r="BA1776" s="287"/>
      <c r="BB1776" s="287"/>
      <c r="BC1776" s="287"/>
      <c r="BD1776" s="287"/>
      <c r="BE1776" s="287"/>
      <c r="BF1776" s="287"/>
      <c r="BG1776" s="287"/>
      <c r="BH1776" s="287"/>
      <c r="BI1776" s="287"/>
      <c r="BJ1776" s="287"/>
      <c r="BK1776" s="287"/>
      <c r="BL1776" s="287"/>
      <c r="BM1776" s="287"/>
      <c r="BN1776" s="287"/>
      <c r="BO1776" s="287"/>
      <c r="BP1776" s="287"/>
      <c r="BQ1776" s="287"/>
      <c r="BR1776" s="287"/>
      <c r="BS1776" s="287"/>
      <c r="BT1776" s="287"/>
      <c r="BU1776" s="287"/>
      <c r="BV1776" s="287"/>
      <c r="BW1776" s="287"/>
      <c r="BX1776" s="287"/>
      <c r="BY1776" s="287"/>
      <c r="BZ1776" s="287"/>
      <c r="CA1776" s="287"/>
      <c r="CB1776" s="287"/>
      <c r="CC1776" s="287"/>
      <c r="CD1776" s="287"/>
      <c r="CE1776" s="287"/>
      <c r="CF1776" s="287"/>
      <c r="CG1776" s="287"/>
      <c r="CH1776" s="287"/>
      <c r="CI1776" s="287"/>
      <c r="CJ1776" s="287"/>
      <c r="CK1776" s="287"/>
      <c r="CL1776" s="287"/>
      <c r="CM1776" s="287"/>
      <c r="CN1776" s="287"/>
      <c r="CO1776" s="287"/>
      <c r="CP1776" s="287"/>
      <c r="CQ1776" s="287"/>
      <c r="CR1776" s="287"/>
      <c r="CS1776" s="287"/>
      <c r="CT1776" s="287"/>
      <c r="CU1776" s="287"/>
      <c r="CV1776" s="287"/>
      <c r="CW1776" s="287"/>
      <c r="CX1776" s="287"/>
      <c r="CY1776" s="287"/>
      <c r="CZ1776" s="287"/>
      <c r="DA1776" s="287"/>
      <c r="DB1776" s="287"/>
      <c r="DC1776" s="287"/>
      <c r="DD1776" s="287"/>
      <c r="DE1776" s="287"/>
      <c r="DF1776" s="287"/>
      <c r="DG1776" s="287"/>
      <c r="DH1776" s="287"/>
      <c r="DI1776" s="287"/>
      <c r="DJ1776" s="287"/>
      <c r="DK1776" s="287"/>
      <c r="DL1776" s="287"/>
      <c r="DM1776" s="287"/>
      <c r="DN1776" s="287"/>
      <c r="DO1776" s="287"/>
      <c r="DP1776" s="287"/>
      <c r="DQ1776" s="287"/>
      <c r="DR1776" s="287"/>
      <c r="DS1776" s="287"/>
      <c r="DT1776" s="287"/>
      <c r="DU1776" s="287"/>
      <c r="DV1776" s="287"/>
      <c r="DW1776" s="287"/>
      <c r="DX1776" s="287"/>
      <c r="DY1776" s="287"/>
      <c r="DZ1776" s="287"/>
      <c r="EA1776" s="287"/>
      <c r="EB1776" s="287"/>
      <c r="EC1776" s="287"/>
      <c r="ED1776" s="287"/>
      <c r="EE1776" s="287"/>
      <c r="EF1776" s="287"/>
      <c r="EG1776" s="287"/>
      <c r="EH1776" s="287"/>
      <c r="EI1776" s="287"/>
      <c r="EJ1776" s="287"/>
      <c r="EK1776" s="287"/>
      <c r="EL1776" s="287"/>
      <c r="EM1776" s="287"/>
      <c r="EN1776" s="287"/>
      <c r="EO1776" s="287"/>
      <c r="EP1776" s="287"/>
      <c r="EQ1776" s="287"/>
      <c r="ER1776" s="287"/>
      <c r="ES1776" s="287"/>
      <c r="ET1776" s="287"/>
      <c r="EU1776" s="287"/>
      <c r="EV1776" s="287"/>
      <c r="EW1776" s="287"/>
      <c r="EX1776" s="287"/>
      <c r="EY1776" s="287"/>
      <c r="EZ1776" s="287"/>
      <c r="FA1776" s="287"/>
      <c r="FB1776" s="287"/>
      <c r="FC1776" s="287"/>
      <c r="FD1776" s="287"/>
      <c r="FE1776" s="287"/>
      <c r="FF1776" s="287"/>
      <c r="FG1776" s="287"/>
      <c r="FH1776" s="287"/>
      <c r="FI1776" s="287"/>
    </row>
    <row r="1777" spans="1:165" s="265" customFormat="1" x14ac:dyDescent="0.2">
      <c r="A1777" s="236"/>
      <c r="B1777" s="239"/>
      <c r="C1777" s="239"/>
      <c r="AK1777" s="287"/>
      <c r="AL1777" s="287"/>
      <c r="AM1777" s="287"/>
      <c r="AN1777" s="287"/>
      <c r="AO1777" s="287"/>
      <c r="AP1777" s="287"/>
      <c r="AQ1777" s="287"/>
      <c r="AR1777" s="287"/>
      <c r="AS1777" s="287"/>
      <c r="AT1777" s="287"/>
      <c r="AU1777" s="287"/>
      <c r="AV1777" s="287"/>
      <c r="AW1777" s="287"/>
      <c r="AX1777" s="287"/>
      <c r="AY1777" s="287"/>
      <c r="AZ1777" s="287"/>
      <c r="BA1777" s="287"/>
      <c r="BB1777" s="287"/>
      <c r="BC1777" s="287"/>
      <c r="BD1777" s="287"/>
      <c r="BE1777" s="287"/>
      <c r="BF1777" s="287"/>
      <c r="BG1777" s="287"/>
      <c r="BH1777" s="287"/>
      <c r="BI1777" s="287"/>
      <c r="BJ1777" s="287"/>
      <c r="BK1777" s="287"/>
      <c r="BL1777" s="287"/>
      <c r="BM1777" s="287"/>
      <c r="BN1777" s="287"/>
      <c r="BO1777" s="287"/>
      <c r="BP1777" s="287"/>
      <c r="BQ1777" s="287"/>
      <c r="BR1777" s="287"/>
      <c r="BS1777" s="287"/>
      <c r="BT1777" s="287"/>
      <c r="BU1777" s="287"/>
      <c r="BV1777" s="287"/>
      <c r="BW1777" s="287"/>
      <c r="BX1777" s="287"/>
      <c r="BY1777" s="287"/>
      <c r="BZ1777" s="287"/>
      <c r="CA1777" s="287"/>
      <c r="CB1777" s="287"/>
      <c r="CC1777" s="287"/>
      <c r="CD1777" s="287"/>
      <c r="CE1777" s="287"/>
      <c r="CF1777" s="287"/>
      <c r="CG1777" s="287"/>
      <c r="CH1777" s="287"/>
      <c r="CI1777" s="287"/>
      <c r="CJ1777" s="287"/>
      <c r="CK1777" s="287"/>
      <c r="CL1777" s="287"/>
      <c r="CM1777" s="287"/>
      <c r="CN1777" s="287"/>
      <c r="CO1777" s="287"/>
      <c r="CP1777" s="287"/>
      <c r="CQ1777" s="287"/>
      <c r="CR1777" s="287"/>
      <c r="CS1777" s="287"/>
      <c r="CT1777" s="287"/>
      <c r="CU1777" s="287"/>
      <c r="CV1777" s="287"/>
      <c r="CW1777" s="287"/>
      <c r="CX1777" s="287"/>
      <c r="CY1777" s="287"/>
      <c r="CZ1777" s="287"/>
      <c r="DA1777" s="287"/>
      <c r="DB1777" s="287"/>
      <c r="DC1777" s="287"/>
      <c r="DD1777" s="287"/>
      <c r="DE1777" s="287"/>
      <c r="DF1777" s="287"/>
      <c r="DG1777" s="287"/>
      <c r="DH1777" s="287"/>
      <c r="DI1777" s="287"/>
      <c r="DJ1777" s="287"/>
      <c r="DK1777" s="287"/>
      <c r="DL1777" s="287"/>
      <c r="DM1777" s="287"/>
      <c r="DN1777" s="287"/>
      <c r="DO1777" s="287"/>
      <c r="DP1777" s="287"/>
      <c r="DQ1777" s="287"/>
      <c r="DR1777" s="287"/>
      <c r="DS1777" s="287"/>
      <c r="DT1777" s="287"/>
      <c r="DU1777" s="287"/>
      <c r="DV1777" s="287"/>
      <c r="DW1777" s="287"/>
      <c r="DX1777" s="287"/>
      <c r="DY1777" s="287"/>
      <c r="DZ1777" s="287"/>
      <c r="EA1777" s="287"/>
      <c r="EB1777" s="287"/>
      <c r="EC1777" s="287"/>
      <c r="ED1777" s="287"/>
      <c r="EE1777" s="287"/>
      <c r="EF1777" s="287"/>
      <c r="EG1777" s="287"/>
      <c r="EH1777" s="287"/>
      <c r="EI1777" s="287"/>
      <c r="EJ1777" s="287"/>
      <c r="EK1777" s="287"/>
      <c r="EL1777" s="287"/>
      <c r="EM1777" s="287"/>
      <c r="EN1777" s="287"/>
      <c r="EO1777" s="287"/>
      <c r="EP1777" s="287"/>
      <c r="EQ1777" s="287"/>
      <c r="ER1777" s="287"/>
      <c r="ES1777" s="287"/>
      <c r="ET1777" s="287"/>
      <c r="EU1777" s="287"/>
      <c r="EV1777" s="287"/>
      <c r="EW1777" s="287"/>
      <c r="EX1777" s="287"/>
      <c r="EY1777" s="287"/>
      <c r="EZ1777" s="287"/>
      <c r="FA1777" s="287"/>
      <c r="FB1777" s="287"/>
      <c r="FC1777" s="287"/>
      <c r="FD1777" s="287"/>
      <c r="FE1777" s="287"/>
      <c r="FF1777" s="287"/>
      <c r="FG1777" s="287"/>
      <c r="FH1777" s="287"/>
      <c r="FI1777" s="287"/>
    </row>
    <row r="1778" spans="1:165" s="265" customFormat="1" x14ac:dyDescent="0.2">
      <c r="A1778" s="236"/>
      <c r="B1778" s="239"/>
      <c r="C1778" s="239"/>
      <c r="AK1778" s="287"/>
      <c r="AL1778" s="287"/>
      <c r="AM1778" s="287"/>
      <c r="AN1778" s="287"/>
      <c r="AO1778" s="287"/>
      <c r="AP1778" s="287"/>
      <c r="AQ1778" s="287"/>
      <c r="AR1778" s="287"/>
      <c r="AS1778" s="287"/>
      <c r="AT1778" s="287"/>
      <c r="AU1778" s="287"/>
      <c r="AV1778" s="287"/>
      <c r="AW1778" s="287"/>
      <c r="AX1778" s="287"/>
      <c r="AY1778" s="287"/>
      <c r="AZ1778" s="287"/>
      <c r="BA1778" s="287"/>
      <c r="BB1778" s="287"/>
      <c r="BC1778" s="287"/>
      <c r="BD1778" s="287"/>
      <c r="BE1778" s="287"/>
      <c r="BF1778" s="287"/>
      <c r="BG1778" s="287"/>
      <c r="BH1778" s="287"/>
      <c r="BI1778" s="287"/>
      <c r="BJ1778" s="287"/>
      <c r="BK1778" s="287"/>
      <c r="BL1778" s="287"/>
      <c r="BM1778" s="287"/>
      <c r="BN1778" s="287"/>
      <c r="BO1778" s="287"/>
      <c r="BP1778" s="287"/>
      <c r="BQ1778" s="287"/>
      <c r="BR1778" s="287"/>
      <c r="BS1778" s="287"/>
      <c r="BT1778" s="287"/>
      <c r="BU1778" s="287"/>
      <c r="BV1778" s="287"/>
      <c r="BW1778" s="287"/>
      <c r="BX1778" s="287"/>
      <c r="BY1778" s="287"/>
      <c r="BZ1778" s="287"/>
      <c r="CA1778" s="287"/>
      <c r="CB1778" s="287"/>
      <c r="CC1778" s="287"/>
      <c r="CD1778" s="287"/>
      <c r="CE1778" s="287"/>
      <c r="CF1778" s="287"/>
      <c r="CG1778" s="287"/>
      <c r="CH1778" s="287"/>
      <c r="CI1778" s="287"/>
      <c r="CJ1778" s="287"/>
      <c r="CK1778" s="287"/>
      <c r="CL1778" s="287"/>
      <c r="CM1778" s="287"/>
      <c r="CN1778" s="287"/>
      <c r="CO1778" s="287"/>
      <c r="CP1778" s="287"/>
      <c r="CQ1778" s="287"/>
      <c r="CR1778" s="287"/>
      <c r="CS1778" s="287"/>
      <c r="CT1778" s="287"/>
      <c r="CU1778" s="287"/>
      <c r="CV1778" s="287"/>
      <c r="CW1778" s="287"/>
      <c r="CX1778" s="287"/>
      <c r="CY1778" s="287"/>
      <c r="CZ1778" s="287"/>
      <c r="DA1778" s="287"/>
      <c r="DB1778" s="287"/>
      <c r="DC1778" s="287"/>
      <c r="DD1778" s="287"/>
      <c r="DE1778" s="287"/>
      <c r="DF1778" s="287"/>
      <c r="DG1778" s="287"/>
      <c r="DH1778" s="287"/>
      <c r="DI1778" s="287"/>
      <c r="DJ1778" s="287"/>
      <c r="DK1778" s="287"/>
      <c r="DL1778" s="287"/>
      <c r="DM1778" s="287"/>
      <c r="DN1778" s="287"/>
      <c r="DO1778" s="287"/>
      <c r="DP1778" s="287"/>
      <c r="DQ1778" s="287"/>
      <c r="DR1778" s="287"/>
      <c r="DS1778" s="287"/>
      <c r="DT1778" s="287"/>
      <c r="DU1778" s="287"/>
      <c r="DV1778" s="287"/>
      <c r="DW1778" s="287"/>
      <c r="DX1778" s="287"/>
      <c r="DY1778" s="287"/>
      <c r="DZ1778" s="287"/>
      <c r="EA1778" s="287"/>
      <c r="EB1778" s="287"/>
      <c r="EC1778" s="287"/>
      <c r="ED1778" s="287"/>
      <c r="EE1778" s="287"/>
      <c r="EF1778" s="287"/>
      <c r="EG1778" s="287"/>
      <c r="EH1778" s="287"/>
      <c r="EI1778" s="287"/>
      <c r="EJ1778" s="287"/>
      <c r="EK1778" s="287"/>
      <c r="EL1778" s="287"/>
      <c r="EM1778" s="287"/>
      <c r="EN1778" s="287"/>
      <c r="EO1778" s="287"/>
      <c r="EP1778" s="287"/>
      <c r="EQ1778" s="287"/>
      <c r="ER1778" s="287"/>
      <c r="ES1778" s="287"/>
      <c r="ET1778" s="287"/>
      <c r="EU1778" s="287"/>
      <c r="EV1778" s="287"/>
      <c r="EW1778" s="287"/>
      <c r="EX1778" s="287"/>
      <c r="EY1778" s="287"/>
      <c r="EZ1778" s="287"/>
      <c r="FA1778" s="287"/>
      <c r="FB1778" s="287"/>
      <c r="FC1778" s="287"/>
      <c r="FD1778" s="287"/>
      <c r="FE1778" s="287"/>
      <c r="FF1778" s="287"/>
      <c r="FG1778" s="287"/>
      <c r="FH1778" s="287"/>
      <c r="FI1778" s="287"/>
    </row>
    <row r="1779" spans="1:165" s="265" customFormat="1" x14ac:dyDescent="0.2">
      <c r="A1779" s="236"/>
      <c r="B1779" s="239"/>
      <c r="C1779" s="239"/>
      <c r="AK1779" s="287"/>
      <c r="AL1779" s="287"/>
      <c r="AM1779" s="287"/>
      <c r="AN1779" s="287"/>
      <c r="AO1779" s="287"/>
      <c r="AP1779" s="287"/>
      <c r="AQ1779" s="287"/>
      <c r="AR1779" s="287"/>
      <c r="AS1779" s="287"/>
      <c r="AT1779" s="287"/>
      <c r="AU1779" s="287"/>
      <c r="AV1779" s="287"/>
      <c r="AW1779" s="287"/>
      <c r="AX1779" s="287"/>
      <c r="AY1779" s="287"/>
      <c r="AZ1779" s="287"/>
      <c r="BA1779" s="287"/>
      <c r="BB1779" s="287"/>
      <c r="BC1779" s="287"/>
      <c r="BD1779" s="287"/>
      <c r="BE1779" s="287"/>
      <c r="BF1779" s="287"/>
      <c r="BG1779" s="287"/>
      <c r="BH1779" s="287"/>
      <c r="BI1779" s="287"/>
      <c r="BJ1779" s="287"/>
      <c r="BK1779" s="287"/>
      <c r="BL1779" s="287"/>
      <c r="BM1779" s="287"/>
      <c r="BN1779" s="287"/>
      <c r="BO1779" s="287"/>
      <c r="BP1779" s="287"/>
      <c r="BQ1779" s="287"/>
      <c r="BR1779" s="287"/>
      <c r="BS1779" s="287"/>
      <c r="BT1779" s="287"/>
      <c r="BU1779" s="287"/>
      <c r="BV1779" s="287"/>
      <c r="BW1779" s="287"/>
      <c r="BX1779" s="287"/>
      <c r="BY1779" s="287"/>
      <c r="BZ1779" s="287"/>
      <c r="CA1779" s="287"/>
      <c r="CB1779" s="287"/>
      <c r="CC1779" s="287"/>
      <c r="CD1779" s="287"/>
      <c r="CE1779" s="287"/>
      <c r="CF1779" s="287"/>
      <c r="CG1779" s="287"/>
      <c r="CH1779" s="287"/>
      <c r="CI1779" s="287"/>
      <c r="CJ1779" s="287"/>
      <c r="CK1779" s="287"/>
      <c r="CL1779" s="287"/>
      <c r="CM1779" s="287"/>
      <c r="CN1779" s="287"/>
      <c r="CO1779" s="287"/>
      <c r="CP1779" s="287"/>
      <c r="CQ1779" s="287"/>
      <c r="CR1779" s="287"/>
      <c r="CS1779" s="287"/>
      <c r="CT1779" s="287"/>
      <c r="CU1779" s="287"/>
      <c r="CV1779" s="287"/>
      <c r="CW1779" s="287"/>
      <c r="CX1779" s="287"/>
      <c r="CY1779" s="287"/>
      <c r="CZ1779" s="287"/>
      <c r="DA1779" s="287"/>
      <c r="DB1779" s="287"/>
      <c r="DC1779" s="287"/>
      <c r="DD1779" s="287"/>
      <c r="DE1779" s="287"/>
      <c r="DF1779" s="287"/>
      <c r="DG1779" s="287"/>
      <c r="DH1779" s="287"/>
      <c r="DI1779" s="287"/>
      <c r="DJ1779" s="287"/>
      <c r="DK1779" s="287"/>
      <c r="DL1779" s="287"/>
      <c r="DM1779" s="287"/>
      <c r="DN1779" s="287"/>
      <c r="DO1779" s="287"/>
      <c r="DP1779" s="287"/>
      <c r="DQ1779" s="287"/>
      <c r="DR1779" s="287"/>
      <c r="DS1779" s="287"/>
      <c r="DT1779" s="287"/>
      <c r="DU1779" s="287"/>
      <c r="DV1779" s="287"/>
      <c r="DW1779" s="287"/>
      <c r="DX1779" s="287"/>
      <c r="DY1779" s="287"/>
      <c r="DZ1779" s="287"/>
      <c r="EA1779" s="287"/>
      <c r="EB1779" s="287"/>
      <c r="EC1779" s="287"/>
      <c r="ED1779" s="287"/>
      <c r="EE1779" s="287"/>
      <c r="EF1779" s="287"/>
      <c r="EG1779" s="287"/>
      <c r="EH1779" s="287"/>
      <c r="EI1779" s="287"/>
      <c r="EJ1779" s="287"/>
      <c r="EK1779" s="287"/>
      <c r="EL1779" s="287"/>
      <c r="EM1779" s="287"/>
      <c r="EN1779" s="287"/>
      <c r="EO1779" s="287"/>
      <c r="EP1779" s="287"/>
      <c r="EQ1779" s="287"/>
      <c r="ER1779" s="287"/>
      <c r="ES1779" s="287"/>
      <c r="ET1779" s="287"/>
      <c r="EU1779" s="287"/>
      <c r="EV1779" s="287"/>
      <c r="EW1779" s="287"/>
      <c r="EX1779" s="287"/>
      <c r="EY1779" s="287"/>
      <c r="EZ1779" s="287"/>
      <c r="FA1779" s="287"/>
      <c r="FB1779" s="287"/>
      <c r="FC1779" s="287"/>
      <c r="FD1779" s="287"/>
      <c r="FE1779" s="287"/>
      <c r="FF1779" s="287"/>
      <c r="FG1779" s="287"/>
      <c r="FH1779" s="287"/>
      <c r="FI1779" s="287"/>
    </row>
    <row r="1780" spans="1:165" s="265" customFormat="1" x14ac:dyDescent="0.2">
      <c r="A1780" s="236"/>
      <c r="B1780" s="239"/>
      <c r="C1780" s="239"/>
      <c r="AK1780" s="287"/>
      <c r="AL1780" s="287"/>
      <c r="AM1780" s="287"/>
      <c r="AN1780" s="287"/>
      <c r="AO1780" s="287"/>
      <c r="AP1780" s="287"/>
      <c r="AQ1780" s="287"/>
      <c r="AR1780" s="287"/>
      <c r="AS1780" s="287"/>
      <c r="AT1780" s="287"/>
      <c r="AU1780" s="287"/>
      <c r="AV1780" s="287"/>
      <c r="AW1780" s="287"/>
      <c r="AX1780" s="287"/>
      <c r="AY1780" s="287"/>
      <c r="AZ1780" s="287"/>
      <c r="BA1780" s="287"/>
      <c r="BB1780" s="287"/>
      <c r="BC1780" s="287"/>
      <c r="BD1780" s="287"/>
      <c r="BE1780" s="287"/>
      <c r="BF1780" s="287"/>
      <c r="BG1780" s="287"/>
      <c r="BH1780" s="287"/>
      <c r="BI1780" s="287"/>
      <c r="BJ1780" s="287"/>
      <c r="BK1780" s="287"/>
      <c r="BL1780" s="287"/>
      <c r="BM1780" s="287"/>
      <c r="BN1780" s="287"/>
      <c r="BO1780" s="287"/>
      <c r="BP1780" s="287"/>
      <c r="BQ1780" s="287"/>
      <c r="BR1780" s="287"/>
      <c r="BS1780" s="287"/>
      <c r="BT1780" s="287"/>
      <c r="BU1780" s="287"/>
      <c r="BV1780" s="287"/>
      <c r="BW1780" s="287"/>
      <c r="BX1780" s="287"/>
      <c r="BY1780" s="287"/>
      <c r="BZ1780" s="287"/>
      <c r="CA1780" s="287"/>
      <c r="CB1780" s="287"/>
      <c r="CC1780" s="287"/>
      <c r="CD1780" s="287"/>
      <c r="CE1780" s="287"/>
      <c r="CF1780" s="287"/>
      <c r="CG1780" s="287"/>
      <c r="CH1780" s="287"/>
      <c r="CI1780" s="287"/>
      <c r="CJ1780" s="287"/>
      <c r="CK1780" s="287"/>
      <c r="CL1780" s="287"/>
      <c r="CM1780" s="287"/>
      <c r="CN1780" s="287"/>
      <c r="CO1780" s="287"/>
      <c r="CP1780" s="287"/>
      <c r="CQ1780" s="287"/>
      <c r="CR1780" s="287"/>
      <c r="CS1780" s="287"/>
      <c r="CT1780" s="287"/>
      <c r="CU1780" s="287"/>
      <c r="CV1780" s="287"/>
      <c r="CW1780" s="287"/>
      <c r="CX1780" s="287"/>
      <c r="CY1780" s="287"/>
      <c r="CZ1780" s="287"/>
      <c r="DA1780" s="287"/>
      <c r="DB1780" s="287"/>
      <c r="DC1780" s="287"/>
      <c r="DD1780" s="287"/>
      <c r="DE1780" s="287"/>
      <c r="DF1780" s="287"/>
      <c r="DG1780" s="287"/>
      <c r="DH1780" s="287"/>
      <c r="DI1780" s="287"/>
      <c r="DJ1780" s="287"/>
      <c r="DK1780" s="287"/>
      <c r="DL1780" s="287"/>
      <c r="DM1780" s="287"/>
      <c r="DN1780" s="287"/>
      <c r="DO1780" s="287"/>
      <c r="DP1780" s="287"/>
      <c r="DQ1780" s="287"/>
      <c r="DR1780" s="287"/>
      <c r="DS1780" s="287"/>
      <c r="DT1780" s="287"/>
      <c r="DU1780" s="287"/>
      <c r="DV1780" s="287"/>
      <c r="DW1780" s="287"/>
      <c r="DX1780" s="287"/>
      <c r="DY1780" s="287"/>
      <c r="DZ1780" s="287"/>
      <c r="EA1780" s="287"/>
      <c r="EB1780" s="287"/>
      <c r="EC1780" s="287"/>
      <c r="ED1780" s="287"/>
      <c r="EE1780" s="287"/>
      <c r="EF1780" s="287"/>
      <c r="EG1780" s="287"/>
      <c r="EH1780" s="287"/>
      <c r="EI1780" s="287"/>
      <c r="EJ1780" s="287"/>
      <c r="EK1780" s="287"/>
      <c r="EL1780" s="287"/>
      <c r="EM1780" s="287"/>
      <c r="EN1780" s="287"/>
      <c r="EO1780" s="287"/>
      <c r="EP1780" s="287"/>
      <c r="EQ1780" s="287"/>
      <c r="ER1780" s="287"/>
      <c r="ES1780" s="287"/>
      <c r="ET1780" s="287"/>
      <c r="EU1780" s="287"/>
      <c r="EV1780" s="287"/>
      <c r="EW1780" s="287"/>
      <c r="EX1780" s="287"/>
      <c r="EY1780" s="287"/>
      <c r="EZ1780" s="287"/>
      <c r="FA1780" s="287"/>
      <c r="FB1780" s="287"/>
      <c r="FC1780" s="287"/>
      <c r="FD1780" s="287"/>
      <c r="FE1780" s="287"/>
      <c r="FF1780" s="287"/>
      <c r="FG1780" s="287"/>
      <c r="FH1780" s="287"/>
      <c r="FI1780" s="287"/>
    </row>
    <row r="1781" spans="1:165" s="265" customFormat="1" x14ac:dyDescent="0.2">
      <c r="A1781" s="236"/>
      <c r="B1781" s="239"/>
      <c r="C1781" s="239"/>
      <c r="AK1781" s="287"/>
      <c r="AL1781" s="287"/>
      <c r="AM1781" s="287"/>
      <c r="AN1781" s="287"/>
      <c r="AO1781" s="287"/>
      <c r="AP1781" s="287"/>
      <c r="AQ1781" s="287"/>
      <c r="AR1781" s="287"/>
      <c r="AS1781" s="287"/>
      <c r="AT1781" s="287"/>
      <c r="AU1781" s="287"/>
      <c r="AV1781" s="287"/>
      <c r="AW1781" s="287"/>
      <c r="AX1781" s="287"/>
      <c r="AY1781" s="287"/>
      <c r="AZ1781" s="287"/>
      <c r="BA1781" s="287"/>
      <c r="BB1781" s="287"/>
      <c r="BC1781" s="287"/>
      <c r="BD1781" s="287"/>
      <c r="BE1781" s="287"/>
      <c r="BF1781" s="287"/>
      <c r="BG1781" s="287"/>
      <c r="BH1781" s="287"/>
      <c r="BI1781" s="287"/>
      <c r="BJ1781" s="287"/>
      <c r="BK1781" s="287"/>
      <c r="BL1781" s="287"/>
      <c r="BM1781" s="287"/>
      <c r="BN1781" s="287"/>
      <c r="BO1781" s="287"/>
      <c r="BP1781" s="287"/>
      <c r="BQ1781" s="287"/>
      <c r="BR1781" s="287"/>
      <c r="BS1781" s="287"/>
      <c r="BT1781" s="287"/>
      <c r="BU1781" s="287"/>
      <c r="BV1781" s="287"/>
      <c r="BW1781" s="287"/>
      <c r="BX1781" s="287"/>
      <c r="BY1781" s="287"/>
      <c r="BZ1781" s="287"/>
      <c r="CA1781" s="287"/>
      <c r="CB1781" s="287"/>
      <c r="CC1781" s="287"/>
      <c r="CD1781" s="287"/>
      <c r="CE1781" s="287"/>
      <c r="CF1781" s="287"/>
      <c r="CG1781" s="287"/>
      <c r="CH1781" s="287"/>
      <c r="CI1781" s="287"/>
      <c r="CJ1781" s="287"/>
      <c r="CK1781" s="287"/>
      <c r="CL1781" s="287"/>
      <c r="CM1781" s="287"/>
      <c r="CN1781" s="287"/>
      <c r="CO1781" s="287"/>
      <c r="CP1781" s="287"/>
      <c r="CQ1781" s="287"/>
      <c r="CR1781" s="287"/>
      <c r="CS1781" s="287"/>
      <c r="CT1781" s="287"/>
      <c r="CU1781" s="287"/>
      <c r="CV1781" s="287"/>
      <c r="CW1781" s="287"/>
      <c r="CX1781" s="287"/>
      <c r="CY1781" s="287"/>
      <c r="CZ1781" s="287"/>
      <c r="DA1781" s="287"/>
      <c r="DB1781" s="287"/>
      <c r="DC1781" s="287"/>
      <c r="DD1781" s="287"/>
      <c r="DE1781" s="287"/>
      <c r="DF1781" s="287"/>
      <c r="DG1781" s="287"/>
      <c r="DH1781" s="287"/>
      <c r="DI1781" s="287"/>
      <c r="DJ1781" s="287"/>
      <c r="DK1781" s="287"/>
      <c r="DL1781" s="287"/>
      <c r="DM1781" s="287"/>
      <c r="DN1781" s="287"/>
      <c r="DO1781" s="287"/>
      <c r="DP1781" s="287"/>
      <c r="DQ1781" s="287"/>
      <c r="DR1781" s="287"/>
      <c r="DS1781" s="287"/>
      <c r="DT1781" s="287"/>
      <c r="DU1781" s="287"/>
      <c r="DV1781" s="287"/>
      <c r="DW1781" s="287"/>
      <c r="DX1781" s="287"/>
      <c r="DY1781" s="287"/>
      <c r="DZ1781" s="287"/>
      <c r="EA1781" s="287"/>
      <c r="EB1781" s="287"/>
      <c r="EC1781" s="287"/>
      <c r="ED1781" s="287"/>
      <c r="EE1781" s="287"/>
      <c r="EF1781" s="287"/>
      <c r="EG1781" s="287"/>
      <c r="EH1781" s="287"/>
      <c r="EI1781" s="287"/>
      <c r="EJ1781" s="287"/>
      <c r="EK1781" s="287"/>
      <c r="EL1781" s="287"/>
      <c r="EM1781" s="287"/>
      <c r="EN1781" s="287"/>
      <c r="EO1781" s="287"/>
      <c r="EP1781" s="287"/>
      <c r="EQ1781" s="287"/>
      <c r="ER1781" s="287"/>
      <c r="ES1781" s="287"/>
      <c r="ET1781" s="287"/>
      <c r="EU1781" s="287"/>
      <c r="EV1781" s="287"/>
      <c r="EW1781" s="287"/>
      <c r="EX1781" s="287"/>
      <c r="EY1781" s="287"/>
      <c r="EZ1781" s="287"/>
      <c r="FA1781" s="287"/>
      <c r="FB1781" s="287"/>
      <c r="FC1781" s="287"/>
      <c r="FD1781" s="287"/>
      <c r="FE1781" s="287"/>
      <c r="FF1781" s="287"/>
      <c r="FG1781" s="287"/>
      <c r="FH1781" s="287"/>
      <c r="FI1781" s="287"/>
    </row>
    <row r="1782" spans="1:165" s="265" customFormat="1" x14ac:dyDescent="0.2">
      <c r="A1782" s="236"/>
      <c r="B1782" s="239"/>
      <c r="C1782" s="239"/>
      <c r="AK1782" s="287"/>
      <c r="AL1782" s="287"/>
      <c r="AM1782" s="287"/>
      <c r="AN1782" s="287"/>
      <c r="AO1782" s="287"/>
      <c r="AP1782" s="287"/>
      <c r="AQ1782" s="287"/>
      <c r="AR1782" s="287"/>
      <c r="AS1782" s="287"/>
      <c r="AT1782" s="287"/>
      <c r="AU1782" s="287"/>
      <c r="AV1782" s="287"/>
      <c r="AW1782" s="287"/>
      <c r="AX1782" s="287"/>
      <c r="AY1782" s="287"/>
      <c r="AZ1782" s="287"/>
      <c r="BA1782" s="287"/>
      <c r="BB1782" s="287"/>
      <c r="BC1782" s="287"/>
      <c r="BD1782" s="287"/>
      <c r="BE1782" s="287"/>
      <c r="BF1782" s="287"/>
      <c r="BG1782" s="287"/>
      <c r="BH1782" s="287"/>
      <c r="BI1782" s="287"/>
      <c r="BJ1782" s="287"/>
      <c r="BK1782" s="287"/>
      <c r="BL1782" s="287"/>
      <c r="BM1782" s="287"/>
      <c r="BN1782" s="287"/>
      <c r="BO1782" s="287"/>
      <c r="BP1782" s="287"/>
      <c r="BQ1782" s="287"/>
      <c r="BR1782" s="287"/>
      <c r="BS1782" s="287"/>
      <c r="BT1782" s="287"/>
      <c r="BU1782" s="287"/>
      <c r="BV1782" s="287"/>
      <c r="BW1782" s="287"/>
      <c r="BX1782" s="287"/>
      <c r="BY1782" s="287"/>
      <c r="BZ1782" s="287"/>
      <c r="CA1782" s="287"/>
      <c r="CB1782" s="287"/>
      <c r="CC1782" s="287"/>
      <c r="CD1782" s="287"/>
      <c r="CE1782" s="287"/>
      <c r="CF1782" s="287"/>
      <c r="CG1782" s="287"/>
      <c r="CH1782" s="287"/>
      <c r="CI1782" s="287"/>
      <c r="CJ1782" s="287"/>
      <c r="CK1782" s="287"/>
      <c r="CL1782" s="287"/>
      <c r="CM1782" s="287"/>
      <c r="CN1782" s="287"/>
      <c r="CO1782" s="287"/>
      <c r="CP1782" s="287"/>
      <c r="CQ1782" s="287"/>
      <c r="CR1782" s="287"/>
      <c r="CS1782" s="287"/>
      <c r="CT1782" s="287"/>
      <c r="CU1782" s="287"/>
      <c r="CV1782" s="287"/>
      <c r="CW1782" s="287"/>
      <c r="CX1782" s="287"/>
      <c r="CY1782" s="287"/>
      <c r="CZ1782" s="287"/>
      <c r="DA1782" s="287"/>
      <c r="DB1782" s="287"/>
      <c r="DC1782" s="287"/>
      <c r="DD1782" s="287"/>
      <c r="DE1782" s="287"/>
      <c r="DF1782" s="287"/>
      <c r="DG1782" s="287"/>
      <c r="DH1782" s="287"/>
      <c r="DI1782" s="287"/>
      <c r="DJ1782" s="287"/>
      <c r="DK1782" s="287"/>
      <c r="DL1782" s="287"/>
      <c r="DM1782" s="287"/>
      <c r="DN1782" s="287"/>
      <c r="DO1782" s="287"/>
      <c r="DP1782" s="287"/>
      <c r="DQ1782" s="287"/>
      <c r="DR1782" s="287"/>
      <c r="DS1782" s="287"/>
      <c r="DT1782" s="287"/>
      <c r="DU1782" s="287"/>
      <c r="DV1782" s="287"/>
      <c r="DW1782" s="287"/>
      <c r="DX1782" s="287"/>
      <c r="DY1782" s="287"/>
      <c r="DZ1782" s="287"/>
      <c r="EA1782" s="287"/>
      <c r="EB1782" s="287"/>
      <c r="EC1782" s="287"/>
      <c r="ED1782" s="287"/>
      <c r="EE1782" s="287"/>
      <c r="EF1782" s="287"/>
      <c r="EG1782" s="287"/>
      <c r="EH1782" s="287"/>
      <c r="EI1782" s="287"/>
      <c r="EJ1782" s="287"/>
      <c r="EK1782" s="287"/>
      <c r="EL1782" s="287"/>
      <c r="EM1782" s="287"/>
      <c r="EN1782" s="287"/>
      <c r="EO1782" s="287"/>
      <c r="EP1782" s="287"/>
      <c r="EQ1782" s="287"/>
      <c r="ER1782" s="287"/>
      <c r="ES1782" s="287"/>
      <c r="ET1782" s="287"/>
      <c r="EU1782" s="287"/>
      <c r="EV1782" s="287"/>
      <c r="EW1782" s="287"/>
      <c r="EX1782" s="287"/>
      <c r="EY1782" s="287"/>
      <c r="EZ1782" s="287"/>
      <c r="FA1782" s="287"/>
      <c r="FB1782" s="287"/>
      <c r="FC1782" s="287"/>
      <c r="FD1782" s="287"/>
      <c r="FE1782" s="287"/>
      <c r="FF1782" s="287"/>
      <c r="FG1782" s="287"/>
      <c r="FH1782" s="287"/>
      <c r="FI1782" s="287"/>
    </row>
    <row r="1783" spans="1:165" s="265" customFormat="1" x14ac:dyDescent="0.2">
      <c r="A1783" s="236"/>
      <c r="B1783" s="239"/>
      <c r="C1783" s="239"/>
      <c r="AK1783" s="287"/>
      <c r="AL1783" s="287"/>
      <c r="AM1783" s="287"/>
      <c r="AN1783" s="287"/>
      <c r="AO1783" s="287"/>
      <c r="AP1783" s="287"/>
      <c r="AQ1783" s="287"/>
      <c r="AR1783" s="287"/>
      <c r="AS1783" s="287"/>
      <c r="AT1783" s="287"/>
      <c r="AU1783" s="287"/>
      <c r="AV1783" s="287"/>
      <c r="AW1783" s="287"/>
      <c r="AX1783" s="287"/>
      <c r="AY1783" s="287"/>
      <c r="AZ1783" s="287"/>
      <c r="BA1783" s="287"/>
      <c r="BB1783" s="287"/>
      <c r="BC1783" s="287"/>
      <c r="BD1783" s="287"/>
      <c r="BE1783" s="287"/>
      <c r="BF1783" s="287"/>
      <c r="BG1783" s="287"/>
      <c r="BH1783" s="287"/>
      <c r="BI1783" s="287"/>
      <c r="BJ1783" s="287"/>
      <c r="BK1783" s="287"/>
      <c r="BL1783" s="287"/>
      <c r="BM1783" s="287"/>
      <c r="BN1783" s="287"/>
      <c r="BO1783" s="287"/>
      <c r="BP1783" s="287"/>
      <c r="BQ1783" s="287"/>
      <c r="BR1783" s="287"/>
      <c r="BS1783" s="287"/>
      <c r="BT1783" s="287"/>
      <c r="BU1783" s="287"/>
      <c r="BV1783" s="287"/>
      <c r="BW1783" s="287"/>
      <c r="BX1783" s="287"/>
      <c r="BY1783" s="287"/>
      <c r="BZ1783" s="287"/>
      <c r="CA1783" s="287"/>
      <c r="CB1783" s="287"/>
      <c r="CC1783" s="287"/>
      <c r="CD1783" s="287"/>
      <c r="CE1783" s="287"/>
      <c r="CF1783" s="287"/>
      <c r="CG1783" s="287"/>
      <c r="CH1783" s="287"/>
      <c r="CI1783" s="287"/>
      <c r="CJ1783" s="287"/>
      <c r="CK1783" s="287"/>
      <c r="CL1783" s="287"/>
      <c r="CM1783" s="287"/>
      <c r="CN1783" s="287"/>
      <c r="CO1783" s="287"/>
      <c r="CP1783" s="287"/>
      <c r="CQ1783" s="287"/>
      <c r="CR1783" s="287"/>
      <c r="CS1783" s="287"/>
      <c r="CT1783" s="287"/>
      <c r="CU1783" s="287"/>
      <c r="CV1783" s="287"/>
      <c r="CW1783" s="287"/>
      <c r="CX1783" s="287"/>
      <c r="CY1783" s="287"/>
      <c r="CZ1783" s="287"/>
      <c r="DA1783" s="287"/>
      <c r="DB1783" s="287"/>
      <c r="DC1783" s="287"/>
      <c r="DD1783" s="287"/>
      <c r="DE1783" s="287"/>
      <c r="DF1783" s="287"/>
      <c r="DG1783" s="287"/>
      <c r="DH1783" s="287"/>
      <c r="DI1783" s="287"/>
      <c r="DJ1783" s="287"/>
      <c r="DK1783" s="287"/>
      <c r="DL1783" s="287"/>
      <c r="DM1783" s="287"/>
      <c r="DN1783" s="287"/>
      <c r="DO1783" s="287"/>
      <c r="DP1783" s="287"/>
      <c r="DQ1783" s="287"/>
      <c r="DR1783" s="287"/>
      <c r="DS1783" s="287"/>
      <c r="DT1783" s="287"/>
      <c r="DU1783" s="287"/>
      <c r="DV1783" s="287"/>
      <c r="DW1783" s="287"/>
      <c r="DX1783" s="287"/>
      <c r="DY1783" s="287"/>
      <c r="DZ1783" s="287"/>
      <c r="EA1783" s="287"/>
      <c r="EB1783" s="287"/>
      <c r="EC1783" s="287"/>
      <c r="ED1783" s="287"/>
      <c r="EE1783" s="287"/>
      <c r="EF1783" s="287"/>
      <c r="EG1783" s="287"/>
      <c r="EH1783" s="287"/>
      <c r="EI1783" s="287"/>
      <c r="EJ1783" s="287"/>
      <c r="EK1783" s="287"/>
      <c r="EL1783" s="287"/>
      <c r="EM1783" s="287"/>
      <c r="EN1783" s="287"/>
      <c r="EO1783" s="287"/>
      <c r="EP1783" s="287"/>
      <c r="EQ1783" s="287"/>
      <c r="ER1783" s="287"/>
      <c r="ES1783" s="287"/>
      <c r="ET1783" s="287"/>
      <c r="EU1783" s="287"/>
      <c r="EV1783" s="287"/>
      <c r="EW1783" s="287"/>
      <c r="EX1783" s="287"/>
      <c r="EY1783" s="287"/>
      <c r="EZ1783" s="287"/>
      <c r="FA1783" s="287"/>
      <c r="FB1783" s="287"/>
      <c r="FC1783" s="287"/>
      <c r="FD1783" s="287"/>
      <c r="FE1783" s="287"/>
      <c r="FF1783" s="287"/>
      <c r="FG1783" s="287"/>
      <c r="FH1783" s="287"/>
      <c r="FI1783" s="287"/>
    </row>
    <row r="1784" spans="1:165" s="265" customFormat="1" x14ac:dyDescent="0.2">
      <c r="A1784" s="236"/>
      <c r="B1784" s="239"/>
      <c r="C1784" s="239"/>
      <c r="AK1784" s="287"/>
      <c r="AL1784" s="287"/>
      <c r="AM1784" s="287"/>
      <c r="AN1784" s="287"/>
      <c r="AO1784" s="287"/>
      <c r="AP1784" s="287"/>
      <c r="AQ1784" s="287"/>
      <c r="AR1784" s="287"/>
      <c r="AS1784" s="287"/>
      <c r="AT1784" s="287"/>
      <c r="AU1784" s="287"/>
      <c r="AV1784" s="287"/>
      <c r="AW1784" s="287"/>
      <c r="AX1784" s="287"/>
      <c r="AY1784" s="287"/>
      <c r="AZ1784" s="287"/>
      <c r="BA1784" s="287"/>
      <c r="BB1784" s="287"/>
      <c r="BC1784" s="287"/>
      <c r="BD1784" s="287"/>
      <c r="BE1784" s="287"/>
      <c r="BF1784" s="287"/>
      <c r="BG1784" s="287"/>
      <c r="BH1784" s="287"/>
      <c r="BI1784" s="287"/>
      <c r="BJ1784" s="287"/>
      <c r="BK1784" s="287"/>
      <c r="BL1784" s="287"/>
      <c r="BM1784" s="287"/>
      <c r="BN1784" s="287"/>
      <c r="BO1784" s="287"/>
      <c r="BP1784" s="287"/>
      <c r="BQ1784" s="287"/>
      <c r="BR1784" s="287"/>
      <c r="BS1784" s="287"/>
      <c r="BT1784" s="287"/>
      <c r="BU1784" s="287"/>
      <c r="BV1784" s="287"/>
      <c r="BW1784" s="287"/>
      <c r="BX1784" s="287"/>
      <c r="BY1784" s="287"/>
      <c r="BZ1784" s="287"/>
      <c r="CA1784" s="287"/>
      <c r="CB1784" s="287"/>
      <c r="CC1784" s="287"/>
      <c r="CD1784" s="287"/>
      <c r="CE1784" s="287"/>
      <c r="CF1784" s="287"/>
      <c r="CG1784" s="287"/>
      <c r="CH1784" s="287"/>
      <c r="CI1784" s="287"/>
      <c r="CJ1784" s="287"/>
      <c r="CK1784" s="287"/>
      <c r="CL1784" s="287"/>
      <c r="CM1784" s="287"/>
      <c r="CN1784" s="287"/>
      <c r="CO1784" s="287"/>
      <c r="CP1784" s="287"/>
      <c r="CQ1784" s="287"/>
      <c r="CR1784" s="287"/>
      <c r="CS1784" s="287"/>
      <c r="CT1784" s="287"/>
      <c r="CU1784" s="287"/>
      <c r="CV1784" s="287"/>
      <c r="CW1784" s="287"/>
      <c r="CX1784" s="287"/>
      <c r="CY1784" s="287"/>
      <c r="CZ1784" s="287"/>
      <c r="DA1784" s="287"/>
      <c r="DB1784" s="287"/>
      <c r="DC1784" s="287"/>
      <c r="DD1784" s="287"/>
      <c r="DE1784" s="287"/>
      <c r="DF1784" s="287"/>
      <c r="DG1784" s="287"/>
      <c r="DH1784" s="287"/>
      <c r="DI1784" s="287"/>
      <c r="DJ1784" s="287"/>
      <c r="DK1784" s="287"/>
      <c r="DL1784" s="287"/>
      <c r="DM1784" s="287"/>
      <c r="DN1784" s="287"/>
      <c r="DO1784" s="287"/>
      <c r="DP1784" s="287"/>
      <c r="DQ1784" s="287"/>
      <c r="DR1784" s="287"/>
      <c r="DS1784" s="287"/>
      <c r="DT1784" s="287"/>
      <c r="DU1784" s="287"/>
      <c r="DV1784" s="287"/>
      <c r="DW1784" s="287"/>
      <c r="DX1784" s="287"/>
      <c r="DY1784" s="287"/>
      <c r="DZ1784" s="287"/>
      <c r="EA1784" s="287"/>
      <c r="EB1784" s="287"/>
      <c r="EC1784" s="287"/>
      <c r="ED1784" s="287"/>
      <c r="EE1784" s="287"/>
      <c r="EF1784" s="287"/>
      <c r="EG1784" s="287"/>
      <c r="EH1784" s="287"/>
      <c r="EI1784" s="287"/>
      <c r="EJ1784" s="287"/>
      <c r="EK1784" s="287"/>
      <c r="EL1784" s="287"/>
      <c r="EM1784" s="287"/>
      <c r="EN1784" s="287"/>
      <c r="EO1784" s="287"/>
      <c r="EP1784" s="287"/>
      <c r="EQ1784" s="287"/>
      <c r="ER1784" s="287"/>
      <c r="ES1784" s="287"/>
      <c r="ET1784" s="287"/>
      <c r="EU1784" s="287"/>
      <c r="EV1784" s="287"/>
      <c r="EW1784" s="287"/>
      <c r="EX1784" s="287"/>
      <c r="EY1784" s="287"/>
      <c r="EZ1784" s="287"/>
      <c r="FA1784" s="287"/>
      <c r="FB1784" s="287"/>
      <c r="FC1784" s="287"/>
      <c r="FD1784" s="287"/>
      <c r="FE1784" s="287"/>
      <c r="FF1784" s="287"/>
      <c r="FG1784" s="287"/>
      <c r="FH1784" s="287"/>
      <c r="FI1784" s="287"/>
    </row>
    <row r="1785" spans="1:165" s="265" customFormat="1" x14ac:dyDescent="0.2">
      <c r="A1785" s="236"/>
      <c r="B1785" s="239"/>
      <c r="C1785" s="239"/>
      <c r="AK1785" s="287"/>
      <c r="AL1785" s="287"/>
      <c r="AM1785" s="287"/>
      <c r="AN1785" s="287"/>
      <c r="AO1785" s="287"/>
      <c r="AP1785" s="287"/>
      <c r="AQ1785" s="287"/>
      <c r="AR1785" s="287"/>
      <c r="AS1785" s="287"/>
      <c r="AT1785" s="287"/>
      <c r="AU1785" s="287"/>
      <c r="AV1785" s="287"/>
      <c r="AW1785" s="287"/>
      <c r="AX1785" s="287"/>
      <c r="AY1785" s="287"/>
      <c r="AZ1785" s="287"/>
      <c r="BA1785" s="287"/>
      <c r="BB1785" s="287"/>
      <c r="BC1785" s="287"/>
      <c r="BD1785" s="287"/>
      <c r="BE1785" s="287"/>
      <c r="BF1785" s="287"/>
      <c r="BG1785" s="287"/>
      <c r="BH1785" s="287"/>
      <c r="BI1785" s="287"/>
      <c r="BJ1785" s="287"/>
      <c r="BK1785" s="287"/>
      <c r="BL1785" s="287"/>
      <c r="BM1785" s="287"/>
      <c r="BN1785" s="287"/>
      <c r="BO1785" s="287"/>
      <c r="BP1785" s="287"/>
      <c r="BQ1785" s="287"/>
      <c r="BR1785" s="287"/>
      <c r="BS1785" s="287"/>
      <c r="BT1785" s="287"/>
      <c r="BU1785" s="287"/>
      <c r="BV1785" s="287"/>
      <c r="BW1785" s="287"/>
      <c r="BX1785" s="287"/>
      <c r="BY1785" s="287"/>
      <c r="BZ1785" s="287"/>
      <c r="CA1785" s="287"/>
      <c r="CB1785" s="287"/>
      <c r="CC1785" s="287"/>
      <c r="CD1785" s="287"/>
      <c r="CE1785" s="287"/>
      <c r="CF1785" s="287"/>
      <c r="CG1785" s="287"/>
      <c r="CH1785" s="287"/>
      <c r="CI1785" s="287"/>
      <c r="CJ1785" s="287"/>
      <c r="CK1785" s="287"/>
      <c r="CL1785" s="287"/>
      <c r="CM1785" s="287"/>
      <c r="CN1785" s="287"/>
      <c r="CO1785" s="287"/>
      <c r="CP1785" s="287"/>
      <c r="CQ1785" s="287"/>
      <c r="CR1785" s="287"/>
      <c r="CS1785" s="287"/>
      <c r="CT1785" s="287"/>
      <c r="CU1785" s="287"/>
      <c r="CV1785" s="287"/>
      <c r="CW1785" s="287"/>
      <c r="CX1785" s="287"/>
      <c r="CY1785" s="287"/>
      <c r="CZ1785" s="287"/>
      <c r="DA1785" s="287"/>
      <c r="DB1785" s="287"/>
      <c r="DC1785" s="287"/>
      <c r="DD1785" s="287"/>
      <c r="DE1785" s="287"/>
      <c r="DF1785" s="287"/>
      <c r="DG1785" s="287"/>
      <c r="DH1785" s="287"/>
      <c r="DI1785" s="287"/>
      <c r="DJ1785" s="287"/>
      <c r="DK1785" s="287"/>
      <c r="DL1785" s="287"/>
      <c r="DM1785" s="287"/>
      <c r="DN1785" s="287"/>
      <c r="DO1785" s="287"/>
      <c r="DP1785" s="287"/>
      <c r="DQ1785" s="287"/>
      <c r="DR1785" s="287"/>
      <c r="DS1785" s="287"/>
      <c r="DT1785" s="287"/>
      <c r="DU1785" s="287"/>
      <c r="DV1785" s="287"/>
      <c r="DW1785" s="287"/>
      <c r="DX1785" s="287"/>
      <c r="DY1785" s="287"/>
      <c r="DZ1785" s="287"/>
      <c r="EA1785" s="287"/>
      <c r="EB1785" s="287"/>
      <c r="EC1785" s="287"/>
      <c r="ED1785" s="287"/>
      <c r="EE1785" s="287"/>
      <c r="EF1785" s="287"/>
      <c r="EG1785" s="287"/>
      <c r="EH1785" s="287"/>
      <c r="EI1785" s="287"/>
      <c r="EJ1785" s="287"/>
      <c r="EK1785" s="287"/>
      <c r="EL1785" s="287"/>
      <c r="EM1785" s="287"/>
      <c r="EN1785" s="287"/>
      <c r="EO1785" s="287"/>
      <c r="EP1785" s="287"/>
      <c r="EQ1785" s="287"/>
      <c r="ER1785" s="287"/>
      <c r="ES1785" s="287"/>
      <c r="ET1785" s="287"/>
      <c r="EU1785" s="287"/>
      <c r="EV1785" s="287"/>
      <c r="EW1785" s="287"/>
      <c r="EX1785" s="287"/>
      <c r="EY1785" s="287"/>
      <c r="EZ1785" s="287"/>
      <c r="FA1785" s="287"/>
      <c r="FB1785" s="287"/>
      <c r="FC1785" s="287"/>
      <c r="FD1785" s="287"/>
      <c r="FE1785" s="287"/>
      <c r="FF1785" s="287"/>
      <c r="FG1785" s="287"/>
      <c r="FH1785" s="287"/>
      <c r="FI1785" s="287"/>
    </row>
    <row r="1786" spans="1:165" s="265" customFormat="1" x14ac:dyDescent="0.2">
      <c r="A1786" s="236"/>
      <c r="B1786" s="239"/>
      <c r="C1786" s="239"/>
      <c r="AK1786" s="287"/>
      <c r="AL1786" s="287"/>
      <c r="AM1786" s="287"/>
      <c r="AN1786" s="287"/>
      <c r="AO1786" s="287"/>
      <c r="AP1786" s="287"/>
      <c r="AQ1786" s="287"/>
      <c r="AR1786" s="287"/>
      <c r="AS1786" s="287"/>
      <c r="AT1786" s="287"/>
      <c r="AU1786" s="287"/>
      <c r="AV1786" s="287"/>
      <c r="AW1786" s="287"/>
      <c r="AX1786" s="287"/>
      <c r="AY1786" s="287"/>
      <c r="AZ1786" s="287"/>
      <c r="BA1786" s="287"/>
      <c r="BB1786" s="287"/>
      <c r="BC1786" s="287"/>
      <c r="BD1786" s="287"/>
      <c r="BE1786" s="287"/>
      <c r="BF1786" s="287"/>
      <c r="BG1786" s="287"/>
      <c r="BH1786" s="287"/>
      <c r="BI1786" s="287"/>
      <c r="BJ1786" s="287"/>
      <c r="BK1786" s="287"/>
      <c r="BL1786" s="287"/>
      <c r="BM1786" s="287"/>
      <c r="BN1786" s="287"/>
      <c r="BO1786" s="287"/>
      <c r="BP1786" s="287"/>
      <c r="BQ1786" s="287"/>
      <c r="BR1786" s="287"/>
      <c r="BS1786" s="287"/>
      <c r="BT1786" s="287"/>
      <c r="BU1786" s="287"/>
      <c r="BV1786" s="287"/>
      <c r="BW1786" s="287"/>
      <c r="BX1786" s="287"/>
      <c r="BY1786" s="287"/>
      <c r="BZ1786" s="287"/>
      <c r="CA1786" s="287"/>
      <c r="CB1786" s="287"/>
      <c r="CC1786" s="287"/>
      <c r="CD1786" s="287"/>
      <c r="CE1786" s="287"/>
      <c r="CF1786" s="287"/>
      <c r="CG1786" s="287"/>
      <c r="CH1786" s="287"/>
      <c r="CI1786" s="287"/>
      <c r="CJ1786" s="287"/>
      <c r="CK1786" s="287"/>
      <c r="CL1786" s="287"/>
      <c r="CM1786" s="287"/>
      <c r="CN1786" s="287"/>
      <c r="CO1786" s="287"/>
      <c r="CP1786" s="287"/>
      <c r="CQ1786" s="287"/>
      <c r="CR1786" s="287"/>
      <c r="CS1786" s="287"/>
      <c r="CT1786" s="287"/>
      <c r="CU1786" s="287"/>
      <c r="CV1786" s="287"/>
      <c r="CW1786" s="287"/>
      <c r="CX1786" s="287"/>
      <c r="CY1786" s="287"/>
      <c r="CZ1786" s="287"/>
      <c r="DA1786" s="287"/>
      <c r="DB1786" s="287"/>
      <c r="DC1786" s="287"/>
      <c r="DD1786" s="287"/>
      <c r="DE1786" s="287"/>
      <c r="DF1786" s="287"/>
      <c r="DG1786" s="287"/>
      <c r="DH1786" s="287"/>
      <c r="DI1786" s="287"/>
      <c r="DJ1786" s="287"/>
      <c r="DK1786" s="287"/>
      <c r="DL1786" s="287"/>
      <c r="DM1786" s="287"/>
      <c r="DN1786" s="287"/>
      <c r="DO1786" s="287"/>
      <c r="DP1786" s="287"/>
      <c r="DQ1786" s="287"/>
      <c r="DR1786" s="287"/>
      <c r="DS1786" s="287"/>
      <c r="DT1786" s="287"/>
      <c r="DU1786" s="287"/>
      <c r="DV1786" s="287"/>
      <c r="DW1786" s="287"/>
      <c r="DX1786" s="287"/>
      <c r="DY1786" s="287"/>
      <c r="DZ1786" s="287"/>
      <c r="EA1786" s="287"/>
      <c r="EB1786" s="287"/>
      <c r="EC1786" s="287"/>
      <c r="ED1786" s="287"/>
      <c r="EE1786" s="287"/>
      <c r="EF1786" s="287"/>
      <c r="EG1786" s="287"/>
      <c r="EH1786" s="287"/>
      <c r="EI1786" s="287"/>
      <c r="EJ1786" s="287"/>
      <c r="EK1786" s="287"/>
      <c r="EL1786" s="287"/>
      <c r="EM1786" s="287"/>
      <c r="EN1786" s="287"/>
      <c r="EO1786" s="287"/>
      <c r="EP1786" s="287"/>
      <c r="EQ1786" s="287"/>
      <c r="ER1786" s="287"/>
      <c r="ES1786" s="287"/>
      <c r="ET1786" s="287"/>
      <c r="EU1786" s="287"/>
      <c r="EV1786" s="287"/>
      <c r="EW1786" s="287"/>
      <c r="EX1786" s="287"/>
      <c r="EY1786" s="287"/>
      <c r="EZ1786" s="287"/>
      <c r="FA1786" s="287"/>
      <c r="FB1786" s="287"/>
      <c r="FC1786" s="287"/>
      <c r="FD1786" s="287"/>
      <c r="FE1786" s="287"/>
      <c r="FF1786" s="287"/>
      <c r="FG1786" s="287"/>
      <c r="FH1786" s="287"/>
      <c r="FI1786" s="287"/>
    </row>
    <row r="1787" spans="1:165" s="265" customFormat="1" x14ac:dyDescent="0.2">
      <c r="A1787" s="236"/>
      <c r="B1787" s="239"/>
      <c r="C1787" s="239"/>
      <c r="AK1787" s="287"/>
      <c r="AL1787" s="287"/>
      <c r="AM1787" s="287"/>
      <c r="AN1787" s="287"/>
      <c r="AO1787" s="287"/>
      <c r="AP1787" s="287"/>
      <c r="AQ1787" s="287"/>
      <c r="AR1787" s="287"/>
      <c r="AS1787" s="287"/>
      <c r="AT1787" s="287"/>
      <c r="AU1787" s="287"/>
      <c r="AV1787" s="287"/>
      <c r="AW1787" s="287"/>
      <c r="AX1787" s="287"/>
      <c r="AY1787" s="287"/>
      <c r="AZ1787" s="287"/>
      <c r="BA1787" s="287"/>
      <c r="BB1787" s="287"/>
      <c r="BC1787" s="287"/>
      <c r="BD1787" s="287"/>
      <c r="BE1787" s="287"/>
      <c r="BF1787" s="287"/>
      <c r="BG1787" s="287"/>
      <c r="BH1787" s="287"/>
      <c r="BI1787" s="287"/>
      <c r="BJ1787" s="287"/>
      <c r="BK1787" s="287"/>
      <c r="BL1787" s="287"/>
      <c r="BM1787" s="287"/>
      <c r="BN1787" s="287"/>
      <c r="BO1787" s="287"/>
      <c r="BP1787" s="287"/>
      <c r="BQ1787" s="287"/>
      <c r="BR1787" s="287"/>
      <c r="BS1787" s="287"/>
      <c r="BT1787" s="287"/>
      <c r="BU1787" s="287"/>
      <c r="BV1787" s="287"/>
      <c r="BW1787" s="287"/>
      <c r="BX1787" s="287"/>
      <c r="BY1787" s="287"/>
      <c r="BZ1787" s="287"/>
      <c r="CA1787" s="287"/>
      <c r="CB1787" s="287"/>
      <c r="CC1787" s="287"/>
      <c r="CD1787" s="287"/>
      <c r="CE1787" s="287"/>
      <c r="CF1787" s="287"/>
      <c r="CG1787" s="287"/>
      <c r="CH1787" s="287"/>
      <c r="CI1787" s="287"/>
      <c r="CJ1787" s="287"/>
      <c r="CK1787" s="287"/>
      <c r="CL1787" s="287"/>
      <c r="CM1787" s="287"/>
      <c r="CN1787" s="287"/>
      <c r="CO1787" s="287"/>
      <c r="CP1787" s="287"/>
      <c r="CQ1787" s="287"/>
      <c r="CR1787" s="287"/>
      <c r="CS1787" s="287"/>
      <c r="CT1787" s="287"/>
      <c r="CU1787" s="287"/>
      <c r="CV1787" s="287"/>
      <c r="CW1787" s="287"/>
      <c r="CX1787" s="287"/>
      <c r="CY1787" s="287"/>
      <c r="CZ1787" s="287"/>
      <c r="DA1787" s="287"/>
      <c r="DB1787" s="287"/>
      <c r="DC1787" s="287"/>
      <c r="DD1787" s="287"/>
      <c r="DE1787" s="287"/>
      <c r="DF1787" s="287"/>
      <c r="DG1787" s="287"/>
      <c r="DH1787" s="287"/>
      <c r="DI1787" s="287"/>
      <c r="DJ1787" s="287"/>
      <c r="DK1787" s="287"/>
      <c r="DL1787" s="287"/>
      <c r="DM1787" s="287"/>
      <c r="DN1787" s="287"/>
      <c r="DO1787" s="287"/>
      <c r="DP1787" s="287"/>
      <c r="DQ1787" s="287"/>
      <c r="DR1787" s="287"/>
      <c r="DS1787" s="287"/>
      <c r="DT1787" s="287"/>
      <c r="DU1787" s="287"/>
      <c r="DV1787" s="287"/>
      <c r="DW1787" s="287"/>
      <c r="DX1787" s="287"/>
      <c r="DY1787" s="287"/>
      <c r="DZ1787" s="287"/>
      <c r="EA1787" s="287"/>
      <c r="EB1787" s="287"/>
      <c r="EC1787" s="287"/>
      <c r="ED1787" s="287"/>
      <c r="EE1787" s="287"/>
      <c r="EF1787" s="287"/>
      <c r="EG1787" s="287"/>
      <c r="EH1787" s="287"/>
      <c r="EI1787" s="287"/>
      <c r="EJ1787" s="287"/>
      <c r="EK1787" s="287"/>
      <c r="EL1787" s="287"/>
      <c r="EM1787" s="287"/>
      <c r="EN1787" s="287"/>
      <c r="EO1787" s="287"/>
      <c r="EP1787" s="287"/>
      <c r="EQ1787" s="287"/>
      <c r="ER1787" s="287"/>
      <c r="ES1787" s="287"/>
      <c r="ET1787" s="287"/>
      <c r="EU1787" s="287"/>
      <c r="EV1787" s="287"/>
      <c r="EW1787" s="287"/>
      <c r="EX1787" s="287"/>
      <c r="EY1787" s="287"/>
      <c r="EZ1787" s="287"/>
      <c r="FA1787" s="287"/>
      <c r="FB1787" s="287"/>
      <c r="FC1787" s="287"/>
      <c r="FD1787" s="287"/>
      <c r="FE1787" s="287"/>
      <c r="FF1787" s="287"/>
      <c r="FG1787" s="287"/>
      <c r="FH1787" s="287"/>
      <c r="FI1787" s="287"/>
    </row>
    <row r="1788" spans="1:165" s="265" customFormat="1" x14ac:dyDescent="0.2">
      <c r="A1788" s="236"/>
      <c r="B1788" s="239"/>
      <c r="C1788" s="239"/>
      <c r="AK1788" s="287"/>
      <c r="AL1788" s="287"/>
      <c r="AM1788" s="287"/>
      <c r="AN1788" s="287"/>
      <c r="AO1788" s="287"/>
      <c r="AP1788" s="287"/>
      <c r="AQ1788" s="287"/>
      <c r="AR1788" s="287"/>
      <c r="AS1788" s="287"/>
      <c r="AT1788" s="287"/>
      <c r="AU1788" s="287"/>
      <c r="AV1788" s="287"/>
      <c r="AW1788" s="287"/>
      <c r="AX1788" s="287"/>
      <c r="AY1788" s="287"/>
      <c r="AZ1788" s="287"/>
      <c r="BA1788" s="287"/>
      <c r="BB1788" s="287"/>
      <c r="BC1788" s="287"/>
      <c r="BD1788" s="287"/>
      <c r="BE1788" s="287"/>
      <c r="BF1788" s="287"/>
      <c r="BG1788" s="287"/>
      <c r="BH1788" s="287"/>
      <c r="BI1788" s="287"/>
      <c r="BJ1788" s="287"/>
      <c r="BK1788" s="287"/>
      <c r="BL1788" s="287"/>
      <c r="BM1788" s="287"/>
      <c r="BN1788" s="287"/>
      <c r="BO1788" s="287"/>
      <c r="BP1788" s="287"/>
      <c r="BQ1788" s="287"/>
      <c r="BR1788" s="287"/>
      <c r="BS1788" s="287"/>
      <c r="BT1788" s="287"/>
      <c r="BU1788" s="287"/>
      <c r="BV1788" s="287"/>
      <c r="BW1788" s="287"/>
      <c r="BX1788" s="287"/>
      <c r="BY1788" s="287"/>
      <c r="BZ1788" s="287"/>
      <c r="CA1788" s="287"/>
      <c r="CB1788" s="287"/>
      <c r="CC1788" s="287"/>
      <c r="CD1788" s="287"/>
      <c r="CE1788" s="287"/>
      <c r="CF1788" s="287"/>
      <c r="CG1788" s="287"/>
      <c r="CH1788" s="287"/>
      <c r="CI1788" s="287"/>
      <c r="CJ1788" s="287"/>
      <c r="CK1788" s="287"/>
      <c r="CL1788" s="287"/>
      <c r="CM1788" s="287"/>
      <c r="CN1788" s="287"/>
      <c r="CO1788" s="287"/>
      <c r="CP1788" s="287"/>
      <c r="CQ1788" s="287"/>
      <c r="CR1788" s="287"/>
      <c r="CS1788" s="287"/>
      <c r="CT1788" s="287"/>
      <c r="CU1788" s="287"/>
      <c r="CV1788" s="287"/>
      <c r="CW1788" s="287"/>
      <c r="CX1788" s="287"/>
      <c r="CY1788" s="287"/>
      <c r="CZ1788" s="287"/>
      <c r="DA1788" s="287"/>
      <c r="DB1788" s="287"/>
      <c r="DC1788" s="287"/>
      <c r="DD1788" s="287"/>
      <c r="DE1788" s="287"/>
      <c r="DF1788" s="287"/>
      <c r="DG1788" s="287"/>
      <c r="DH1788" s="287"/>
      <c r="DI1788" s="287"/>
      <c r="DJ1788" s="287"/>
      <c r="DK1788" s="287"/>
      <c r="DL1788" s="287"/>
      <c r="DM1788" s="287"/>
      <c r="DN1788" s="287"/>
      <c r="DO1788" s="287"/>
      <c r="DP1788" s="287"/>
      <c r="DQ1788" s="287"/>
      <c r="DR1788" s="287"/>
      <c r="DS1788" s="287"/>
      <c r="DT1788" s="287"/>
      <c r="DU1788" s="287"/>
      <c r="DV1788" s="287"/>
      <c r="DW1788" s="287"/>
      <c r="DX1788" s="287"/>
      <c r="DY1788" s="287"/>
      <c r="DZ1788" s="287"/>
      <c r="EA1788" s="287"/>
      <c r="EB1788" s="287"/>
      <c r="EC1788" s="287"/>
      <c r="ED1788" s="287"/>
      <c r="EE1788" s="287"/>
      <c r="EF1788" s="287"/>
      <c r="EG1788" s="287"/>
      <c r="EH1788" s="287"/>
      <c r="EI1788" s="287"/>
      <c r="EJ1788" s="287"/>
      <c r="EK1788" s="287"/>
      <c r="EL1788" s="287"/>
      <c r="EM1788" s="287"/>
      <c r="EN1788" s="287"/>
      <c r="EO1788" s="287"/>
      <c r="EP1788" s="287"/>
      <c r="EQ1788" s="287"/>
      <c r="ER1788" s="287"/>
      <c r="ES1788" s="287"/>
      <c r="ET1788" s="287"/>
      <c r="EU1788" s="287"/>
      <c r="EV1788" s="287"/>
      <c r="EW1788" s="287"/>
      <c r="EX1788" s="287"/>
      <c r="EY1788" s="287"/>
      <c r="EZ1788" s="287"/>
      <c r="FA1788" s="287"/>
      <c r="FB1788" s="287"/>
      <c r="FC1788" s="287"/>
      <c r="FD1788" s="287"/>
      <c r="FE1788" s="287"/>
      <c r="FF1788" s="287"/>
      <c r="FG1788" s="287"/>
      <c r="FH1788" s="287"/>
      <c r="FI1788" s="287"/>
    </row>
    <row r="1789" spans="1:165" s="265" customFormat="1" x14ac:dyDescent="0.2">
      <c r="A1789" s="236"/>
      <c r="B1789" s="239"/>
      <c r="C1789" s="239"/>
      <c r="AK1789" s="287"/>
      <c r="AL1789" s="287"/>
      <c r="AM1789" s="287"/>
      <c r="AN1789" s="287"/>
      <c r="AO1789" s="287"/>
      <c r="AP1789" s="287"/>
      <c r="AQ1789" s="287"/>
      <c r="AR1789" s="287"/>
      <c r="AS1789" s="287"/>
      <c r="AT1789" s="287"/>
      <c r="AU1789" s="287"/>
      <c r="AV1789" s="287"/>
      <c r="AW1789" s="287"/>
      <c r="AX1789" s="287"/>
      <c r="AY1789" s="287"/>
      <c r="AZ1789" s="287"/>
      <c r="BA1789" s="287"/>
      <c r="BB1789" s="287"/>
      <c r="BC1789" s="287"/>
      <c r="BD1789" s="287"/>
      <c r="BE1789" s="287"/>
      <c r="BF1789" s="287"/>
      <c r="BG1789" s="287"/>
      <c r="BH1789" s="287"/>
      <c r="BI1789" s="287"/>
      <c r="BJ1789" s="287"/>
      <c r="BK1789" s="287"/>
      <c r="BL1789" s="287"/>
      <c r="BM1789" s="287"/>
      <c r="BN1789" s="287"/>
      <c r="BO1789" s="287"/>
      <c r="BP1789" s="287"/>
      <c r="BQ1789" s="287"/>
      <c r="BR1789" s="287"/>
      <c r="BS1789" s="287"/>
      <c r="BT1789" s="287"/>
      <c r="BU1789" s="287"/>
      <c r="BV1789" s="287"/>
      <c r="BW1789" s="287"/>
      <c r="BX1789" s="287"/>
      <c r="BY1789" s="287"/>
      <c r="BZ1789" s="287"/>
      <c r="CA1789" s="287"/>
      <c r="CB1789" s="287"/>
      <c r="CC1789" s="287"/>
      <c r="CD1789" s="287"/>
      <c r="CE1789" s="287"/>
      <c r="CF1789" s="287"/>
      <c r="CG1789" s="287"/>
      <c r="CH1789" s="287"/>
      <c r="CI1789" s="287"/>
      <c r="CJ1789" s="287"/>
      <c r="CK1789" s="287"/>
      <c r="CL1789" s="287"/>
      <c r="CM1789" s="287"/>
      <c r="CN1789" s="287"/>
      <c r="CO1789" s="287"/>
      <c r="CP1789" s="287"/>
      <c r="CQ1789" s="287"/>
      <c r="CR1789" s="287"/>
      <c r="CS1789" s="287"/>
      <c r="CT1789" s="287"/>
      <c r="CU1789" s="287"/>
      <c r="CV1789" s="287"/>
      <c r="CW1789" s="287"/>
      <c r="CX1789" s="287"/>
      <c r="CY1789" s="287"/>
      <c r="CZ1789" s="287"/>
      <c r="DA1789" s="287"/>
      <c r="DB1789" s="287"/>
      <c r="DC1789" s="287"/>
      <c r="DD1789" s="287"/>
      <c r="DE1789" s="287"/>
      <c r="DF1789" s="287"/>
      <c r="DG1789" s="287"/>
      <c r="DH1789" s="287"/>
      <c r="DI1789" s="287"/>
      <c r="DJ1789" s="287"/>
      <c r="DK1789" s="287"/>
      <c r="DL1789" s="287"/>
      <c r="DM1789" s="287"/>
      <c r="DN1789" s="287"/>
      <c r="DO1789" s="287"/>
      <c r="DP1789" s="287"/>
      <c r="DQ1789" s="287"/>
      <c r="DR1789" s="287"/>
      <c r="DS1789" s="287"/>
      <c r="DT1789" s="287"/>
      <c r="DU1789" s="287"/>
      <c r="DV1789" s="287"/>
      <c r="DW1789" s="287"/>
      <c r="DX1789" s="287"/>
      <c r="DY1789" s="287"/>
      <c r="DZ1789" s="287"/>
      <c r="EA1789" s="287"/>
      <c r="EB1789" s="287"/>
      <c r="EC1789" s="287"/>
      <c r="ED1789" s="287"/>
      <c r="EE1789" s="287"/>
      <c r="EF1789" s="287"/>
      <c r="EG1789" s="287"/>
      <c r="EH1789" s="287"/>
      <c r="EI1789" s="287"/>
      <c r="EJ1789" s="287"/>
      <c r="EK1789" s="287"/>
      <c r="EL1789" s="287"/>
      <c r="EM1789" s="287"/>
      <c r="EN1789" s="287"/>
      <c r="EO1789" s="287"/>
      <c r="EP1789" s="287"/>
      <c r="EQ1789" s="287"/>
      <c r="ER1789" s="287"/>
      <c r="ES1789" s="287"/>
      <c r="ET1789" s="287"/>
      <c r="EU1789" s="287"/>
      <c r="EV1789" s="287"/>
      <c r="EW1789" s="287"/>
      <c r="EX1789" s="287"/>
      <c r="EY1789" s="287"/>
      <c r="EZ1789" s="287"/>
      <c r="FA1789" s="287"/>
      <c r="FB1789" s="287"/>
      <c r="FC1789" s="287"/>
      <c r="FD1789" s="287"/>
      <c r="FE1789" s="287"/>
      <c r="FF1789" s="287"/>
      <c r="FG1789" s="287"/>
      <c r="FH1789" s="287"/>
      <c r="FI1789" s="287"/>
    </row>
    <row r="1790" spans="1:165" s="265" customFormat="1" x14ac:dyDescent="0.2">
      <c r="A1790" s="236"/>
      <c r="B1790" s="239"/>
      <c r="C1790" s="239"/>
      <c r="AK1790" s="287"/>
      <c r="AL1790" s="287"/>
      <c r="AM1790" s="287"/>
      <c r="AN1790" s="287"/>
      <c r="AO1790" s="287"/>
      <c r="AP1790" s="287"/>
      <c r="AQ1790" s="287"/>
      <c r="AR1790" s="287"/>
      <c r="AS1790" s="287"/>
      <c r="AT1790" s="287"/>
      <c r="AU1790" s="287"/>
      <c r="AV1790" s="287"/>
      <c r="AW1790" s="287"/>
      <c r="AX1790" s="287"/>
      <c r="AY1790" s="287"/>
      <c r="AZ1790" s="287"/>
      <c r="BA1790" s="287"/>
      <c r="BB1790" s="287"/>
      <c r="BC1790" s="287"/>
      <c r="BD1790" s="287"/>
      <c r="BE1790" s="287"/>
      <c r="BF1790" s="287"/>
      <c r="BG1790" s="287"/>
      <c r="BH1790" s="287"/>
      <c r="BI1790" s="287"/>
      <c r="BJ1790" s="287"/>
      <c r="BK1790" s="287"/>
      <c r="BL1790" s="287"/>
      <c r="BM1790" s="287"/>
      <c r="BN1790" s="287"/>
      <c r="BO1790" s="287"/>
      <c r="BP1790" s="287"/>
      <c r="BQ1790" s="287"/>
      <c r="BR1790" s="287"/>
      <c r="BS1790" s="287"/>
      <c r="BT1790" s="287"/>
      <c r="BU1790" s="287"/>
      <c r="BV1790" s="287"/>
      <c r="BW1790" s="287"/>
      <c r="BX1790" s="287"/>
      <c r="BY1790" s="287"/>
      <c r="BZ1790" s="287"/>
      <c r="CA1790" s="287"/>
      <c r="CB1790" s="287"/>
      <c r="CC1790" s="287"/>
      <c r="CD1790" s="287"/>
      <c r="CE1790" s="287"/>
      <c r="CF1790" s="287"/>
      <c r="CG1790" s="287"/>
      <c r="CH1790" s="287"/>
      <c r="CI1790" s="287"/>
      <c r="CJ1790" s="287"/>
      <c r="CK1790" s="287"/>
      <c r="CL1790" s="287"/>
      <c r="CM1790" s="287"/>
      <c r="CN1790" s="287"/>
      <c r="CO1790" s="287"/>
      <c r="CP1790" s="287"/>
      <c r="CQ1790" s="287"/>
      <c r="CR1790" s="287"/>
      <c r="CS1790" s="287"/>
      <c r="CT1790" s="287"/>
      <c r="CU1790" s="287"/>
      <c r="CV1790" s="287"/>
      <c r="CW1790" s="287"/>
      <c r="CX1790" s="287"/>
      <c r="CY1790" s="287"/>
      <c r="CZ1790" s="287"/>
      <c r="DA1790" s="287"/>
      <c r="DB1790" s="287"/>
      <c r="DC1790" s="287"/>
      <c r="DD1790" s="287"/>
      <c r="DE1790" s="287"/>
      <c r="DF1790" s="287"/>
      <c r="DG1790" s="287"/>
      <c r="DH1790" s="287"/>
      <c r="DI1790" s="287"/>
      <c r="DJ1790" s="287"/>
      <c r="DK1790" s="287"/>
      <c r="DL1790" s="287"/>
      <c r="DM1790" s="287"/>
      <c r="DN1790" s="287"/>
      <c r="DO1790" s="287"/>
      <c r="DP1790" s="287"/>
      <c r="DQ1790" s="287"/>
      <c r="DR1790" s="287"/>
      <c r="DS1790" s="287"/>
      <c r="DT1790" s="287"/>
      <c r="DU1790" s="287"/>
      <c r="DV1790" s="287"/>
      <c r="DW1790" s="287"/>
      <c r="DX1790" s="287"/>
      <c r="DY1790" s="287"/>
      <c r="DZ1790" s="287"/>
      <c r="EA1790" s="287"/>
      <c r="EB1790" s="287"/>
      <c r="EC1790" s="287"/>
      <c r="ED1790" s="287"/>
      <c r="EE1790" s="287"/>
      <c r="EF1790" s="287"/>
      <c r="EG1790" s="287"/>
      <c r="EH1790" s="287"/>
      <c r="EI1790" s="287"/>
      <c r="EJ1790" s="287"/>
      <c r="EK1790" s="287"/>
      <c r="EL1790" s="287"/>
      <c r="EM1790" s="287"/>
      <c r="EN1790" s="287"/>
      <c r="EO1790" s="287"/>
      <c r="EP1790" s="287"/>
      <c r="EQ1790" s="287"/>
      <c r="ER1790" s="287"/>
      <c r="ES1790" s="287"/>
      <c r="ET1790" s="287"/>
      <c r="EU1790" s="287"/>
      <c r="EV1790" s="287"/>
      <c r="EW1790" s="287"/>
      <c r="EX1790" s="287"/>
      <c r="EY1790" s="287"/>
      <c r="EZ1790" s="287"/>
      <c r="FA1790" s="287"/>
      <c r="FB1790" s="287"/>
      <c r="FC1790" s="287"/>
      <c r="FD1790" s="287"/>
      <c r="FE1790" s="287"/>
      <c r="FF1790" s="287"/>
      <c r="FG1790" s="287"/>
      <c r="FH1790" s="287"/>
      <c r="FI1790" s="287"/>
    </row>
    <row r="1791" spans="1:165" s="265" customFormat="1" x14ac:dyDescent="0.2">
      <c r="A1791" s="236"/>
      <c r="B1791" s="239"/>
      <c r="C1791" s="239"/>
      <c r="AK1791" s="287"/>
      <c r="AL1791" s="287"/>
      <c r="AM1791" s="287"/>
      <c r="AN1791" s="287"/>
      <c r="AO1791" s="287"/>
      <c r="AP1791" s="287"/>
      <c r="AQ1791" s="287"/>
      <c r="AR1791" s="287"/>
      <c r="AS1791" s="287"/>
      <c r="AT1791" s="287"/>
      <c r="AU1791" s="287"/>
      <c r="AV1791" s="287"/>
      <c r="AW1791" s="287"/>
      <c r="AX1791" s="287"/>
      <c r="AY1791" s="287"/>
      <c r="AZ1791" s="287"/>
      <c r="BA1791" s="287"/>
      <c r="BB1791" s="287"/>
      <c r="BC1791" s="287"/>
      <c r="BD1791" s="287"/>
      <c r="BE1791" s="287"/>
      <c r="BF1791" s="287"/>
      <c r="BG1791" s="287"/>
      <c r="BH1791" s="287"/>
      <c r="BI1791" s="287"/>
      <c r="BJ1791" s="287"/>
      <c r="BK1791" s="287"/>
      <c r="BL1791" s="287"/>
      <c r="BM1791" s="287"/>
      <c r="BN1791" s="287"/>
      <c r="BO1791" s="287"/>
      <c r="BP1791" s="287"/>
      <c r="BQ1791" s="287"/>
      <c r="BR1791" s="287"/>
      <c r="BS1791" s="287"/>
      <c r="BT1791" s="287"/>
      <c r="BU1791" s="287"/>
      <c r="BV1791" s="287"/>
      <c r="BW1791" s="287"/>
      <c r="BX1791" s="287"/>
      <c r="BY1791" s="287"/>
      <c r="BZ1791" s="287"/>
      <c r="CA1791" s="287"/>
      <c r="CB1791" s="287"/>
      <c r="CC1791" s="287"/>
      <c r="CD1791" s="287"/>
      <c r="CE1791" s="287"/>
      <c r="CF1791" s="287"/>
      <c r="CG1791" s="287"/>
      <c r="CH1791" s="287"/>
      <c r="CI1791" s="287"/>
      <c r="CJ1791" s="287"/>
      <c r="CK1791" s="287"/>
      <c r="CL1791" s="287"/>
      <c r="CM1791" s="287"/>
      <c r="CN1791" s="287"/>
      <c r="CO1791" s="287"/>
      <c r="CP1791" s="287"/>
      <c r="CQ1791" s="287"/>
      <c r="CR1791" s="287"/>
      <c r="CS1791" s="287"/>
      <c r="CT1791" s="287"/>
      <c r="CU1791" s="287"/>
      <c r="CV1791" s="287"/>
      <c r="CW1791" s="287"/>
      <c r="CX1791" s="287"/>
      <c r="CY1791" s="287"/>
      <c r="CZ1791" s="287"/>
      <c r="DA1791" s="287"/>
      <c r="DB1791" s="287"/>
      <c r="DC1791" s="287"/>
      <c r="DD1791" s="287"/>
      <c r="DE1791" s="287"/>
      <c r="DF1791" s="287"/>
      <c r="DG1791" s="287"/>
      <c r="DH1791" s="287"/>
      <c r="DI1791" s="287"/>
      <c r="DJ1791" s="287"/>
      <c r="DK1791" s="287"/>
      <c r="DL1791" s="287"/>
      <c r="DM1791" s="287"/>
      <c r="DN1791" s="287"/>
      <c r="DO1791" s="287"/>
      <c r="DP1791" s="287"/>
      <c r="DQ1791" s="287"/>
      <c r="DR1791" s="287"/>
      <c r="DS1791" s="287"/>
      <c r="DT1791" s="287"/>
      <c r="DU1791" s="287"/>
      <c r="DV1791" s="287"/>
      <c r="DW1791" s="287"/>
      <c r="DX1791" s="287"/>
      <c r="DY1791" s="287"/>
      <c r="DZ1791" s="287"/>
      <c r="EA1791" s="287"/>
      <c r="EB1791" s="287"/>
      <c r="EC1791" s="287"/>
      <c r="ED1791" s="287"/>
      <c r="EE1791" s="287"/>
      <c r="EF1791" s="287"/>
      <c r="EG1791" s="287"/>
      <c r="EH1791" s="287"/>
      <c r="EI1791" s="287"/>
      <c r="EJ1791" s="287"/>
      <c r="EK1791" s="287"/>
      <c r="EL1791" s="287"/>
      <c r="EM1791" s="287"/>
      <c r="EN1791" s="287"/>
      <c r="EO1791" s="287"/>
      <c r="EP1791" s="287"/>
      <c r="EQ1791" s="287"/>
      <c r="ER1791" s="287"/>
      <c r="ES1791" s="287"/>
      <c r="ET1791" s="287"/>
      <c r="EU1791" s="287"/>
      <c r="EV1791" s="287"/>
      <c r="EW1791" s="287"/>
      <c r="EX1791" s="287"/>
      <c r="EY1791" s="287"/>
      <c r="EZ1791" s="287"/>
      <c r="FA1791" s="287"/>
      <c r="FB1791" s="287"/>
      <c r="FC1791" s="287"/>
      <c r="FD1791" s="287"/>
      <c r="FE1791" s="287"/>
      <c r="FF1791" s="287"/>
      <c r="FG1791" s="287"/>
      <c r="FH1791" s="287"/>
      <c r="FI1791" s="287"/>
    </row>
    <row r="1792" spans="1:165" s="265" customFormat="1" x14ac:dyDescent="0.2">
      <c r="A1792" s="236"/>
      <c r="B1792" s="239"/>
      <c r="C1792" s="239"/>
      <c r="AK1792" s="287"/>
      <c r="AL1792" s="287"/>
      <c r="AM1792" s="287"/>
      <c r="AN1792" s="287"/>
      <c r="AO1792" s="287"/>
      <c r="AP1792" s="287"/>
      <c r="AQ1792" s="287"/>
      <c r="AR1792" s="287"/>
      <c r="AS1792" s="287"/>
      <c r="AT1792" s="287"/>
      <c r="AU1792" s="287"/>
      <c r="AV1792" s="287"/>
      <c r="AW1792" s="287"/>
      <c r="AX1792" s="287"/>
      <c r="AY1792" s="287"/>
      <c r="AZ1792" s="287"/>
      <c r="BA1792" s="287"/>
      <c r="BB1792" s="287"/>
      <c r="BC1792" s="287"/>
      <c r="BD1792" s="287"/>
      <c r="BE1792" s="287"/>
      <c r="BF1792" s="287"/>
      <c r="BG1792" s="287"/>
      <c r="BH1792" s="287"/>
      <c r="BI1792" s="287"/>
      <c r="BJ1792" s="287"/>
      <c r="BK1792" s="287"/>
      <c r="BL1792" s="287"/>
      <c r="BM1792" s="287"/>
      <c r="BN1792" s="287"/>
      <c r="BO1792" s="287"/>
      <c r="BP1792" s="287"/>
      <c r="BQ1792" s="287"/>
      <c r="BR1792" s="287"/>
      <c r="BS1792" s="287"/>
      <c r="BT1792" s="287"/>
      <c r="BU1792" s="287"/>
      <c r="BV1792" s="287"/>
      <c r="BW1792" s="287"/>
      <c r="BX1792" s="287"/>
      <c r="BY1792" s="287"/>
      <c r="BZ1792" s="287"/>
      <c r="CA1792" s="287"/>
      <c r="CB1792" s="287"/>
      <c r="CC1792" s="287"/>
      <c r="CD1792" s="287"/>
      <c r="CE1792" s="287"/>
      <c r="CF1792" s="287"/>
      <c r="CG1792" s="287"/>
      <c r="CH1792" s="287"/>
      <c r="CI1792" s="287"/>
      <c r="CJ1792" s="287"/>
      <c r="CK1792" s="287"/>
      <c r="CL1792" s="287"/>
      <c r="CM1792" s="287"/>
      <c r="CN1792" s="287"/>
      <c r="CO1792" s="287"/>
      <c r="CP1792" s="287"/>
      <c r="CQ1792" s="287"/>
      <c r="CR1792" s="287"/>
      <c r="CS1792" s="287"/>
      <c r="CT1792" s="287"/>
      <c r="CU1792" s="287"/>
      <c r="CV1792" s="287"/>
      <c r="CW1792" s="287"/>
      <c r="CX1792" s="287"/>
      <c r="CY1792" s="287"/>
      <c r="CZ1792" s="287"/>
      <c r="DA1792" s="287"/>
      <c r="DB1792" s="287"/>
      <c r="DC1792" s="287"/>
      <c r="DD1792" s="287"/>
      <c r="DE1792" s="287"/>
      <c r="DF1792" s="287"/>
      <c r="DG1792" s="287"/>
      <c r="DH1792" s="287"/>
      <c r="DI1792" s="287"/>
      <c r="DJ1792" s="287"/>
      <c r="DK1792" s="287"/>
      <c r="DL1792" s="287"/>
      <c r="DM1792" s="287"/>
      <c r="DN1792" s="287"/>
      <c r="DO1792" s="287"/>
      <c r="DP1792" s="287"/>
      <c r="DQ1792" s="287"/>
      <c r="DR1792" s="287"/>
      <c r="DS1792" s="287"/>
      <c r="DT1792" s="287"/>
      <c r="DU1792" s="287"/>
      <c r="DV1792" s="287"/>
      <c r="DW1792" s="287"/>
      <c r="DX1792" s="287"/>
      <c r="DY1792" s="287"/>
      <c r="DZ1792" s="287"/>
      <c r="EA1792" s="287"/>
      <c r="EB1792" s="287"/>
      <c r="EC1792" s="287"/>
      <c r="ED1792" s="287"/>
      <c r="EE1792" s="287"/>
      <c r="EF1792" s="287"/>
      <c r="EG1792" s="287"/>
      <c r="EH1792" s="287"/>
      <c r="EI1792" s="287"/>
      <c r="EJ1792" s="287"/>
      <c r="EK1792" s="287"/>
      <c r="EL1792" s="287"/>
      <c r="EM1792" s="287"/>
      <c r="EN1792" s="287"/>
      <c r="EO1792" s="287"/>
      <c r="EP1792" s="287"/>
      <c r="EQ1792" s="287"/>
      <c r="ER1792" s="287"/>
      <c r="ES1792" s="287"/>
      <c r="ET1792" s="287"/>
      <c r="EU1792" s="287"/>
      <c r="EV1792" s="287"/>
      <c r="EW1792" s="287"/>
      <c r="EX1792" s="287"/>
      <c r="EY1792" s="287"/>
      <c r="EZ1792" s="287"/>
      <c r="FA1792" s="287"/>
      <c r="FB1792" s="287"/>
      <c r="FC1792" s="287"/>
      <c r="FD1792" s="287"/>
      <c r="FE1792" s="287"/>
      <c r="FF1792" s="287"/>
      <c r="FG1792" s="287"/>
      <c r="FH1792" s="287"/>
      <c r="FI1792" s="287"/>
    </row>
    <row r="1793" spans="1:165" s="265" customFormat="1" x14ac:dyDescent="0.2">
      <c r="A1793" s="236"/>
      <c r="B1793" s="239"/>
      <c r="C1793" s="239"/>
      <c r="AK1793" s="287"/>
      <c r="AL1793" s="287"/>
      <c r="AM1793" s="287"/>
      <c r="AN1793" s="287"/>
      <c r="AO1793" s="287"/>
      <c r="AP1793" s="287"/>
      <c r="AQ1793" s="287"/>
      <c r="AR1793" s="287"/>
      <c r="AS1793" s="287"/>
      <c r="AT1793" s="287"/>
      <c r="AU1793" s="287"/>
      <c r="AV1793" s="287"/>
      <c r="AW1793" s="287"/>
      <c r="AX1793" s="287"/>
      <c r="AY1793" s="287"/>
      <c r="AZ1793" s="287"/>
      <c r="BA1793" s="287"/>
      <c r="BB1793" s="287"/>
      <c r="BC1793" s="287"/>
      <c r="BD1793" s="287"/>
      <c r="BE1793" s="287"/>
      <c r="BF1793" s="287"/>
      <c r="BG1793" s="287"/>
      <c r="BH1793" s="287"/>
      <c r="BI1793" s="287"/>
      <c r="BJ1793" s="287"/>
      <c r="BK1793" s="287"/>
      <c r="BL1793" s="287"/>
      <c r="BM1793" s="287"/>
      <c r="BN1793" s="287"/>
      <c r="BO1793" s="287"/>
      <c r="BP1793" s="287"/>
      <c r="BQ1793" s="287"/>
      <c r="BR1793" s="287"/>
      <c r="BS1793" s="287"/>
      <c r="BT1793" s="287"/>
      <c r="BU1793" s="287"/>
      <c r="BV1793" s="287"/>
      <c r="BW1793" s="287"/>
      <c r="BX1793" s="287"/>
      <c r="BY1793" s="287"/>
      <c r="BZ1793" s="287"/>
      <c r="CA1793" s="287"/>
      <c r="CB1793" s="287"/>
      <c r="CC1793" s="287"/>
      <c r="CD1793" s="287"/>
      <c r="CE1793" s="287"/>
      <c r="CF1793" s="287"/>
      <c r="CG1793" s="287"/>
      <c r="CH1793" s="287"/>
      <c r="CI1793" s="287"/>
      <c r="CJ1793" s="287"/>
      <c r="CK1793" s="287"/>
      <c r="CL1793" s="287"/>
      <c r="CM1793" s="287"/>
      <c r="CN1793" s="287"/>
      <c r="CO1793" s="287"/>
      <c r="CP1793" s="287"/>
      <c r="CQ1793" s="287"/>
      <c r="CR1793" s="287"/>
      <c r="CS1793" s="287"/>
      <c r="CT1793" s="287"/>
      <c r="CU1793" s="287"/>
      <c r="CV1793" s="287"/>
      <c r="CW1793" s="287"/>
      <c r="CX1793" s="287"/>
      <c r="CY1793" s="287"/>
      <c r="CZ1793" s="287"/>
      <c r="DA1793" s="287"/>
      <c r="DB1793" s="287"/>
      <c r="DC1793" s="287"/>
      <c r="DD1793" s="287"/>
      <c r="DE1793" s="287"/>
      <c r="DF1793" s="287"/>
      <c r="DG1793" s="287"/>
      <c r="DH1793" s="287"/>
      <c r="DI1793" s="287"/>
      <c r="DJ1793" s="287"/>
      <c r="DK1793" s="287"/>
      <c r="DL1793" s="287"/>
      <c r="DM1793" s="287"/>
      <c r="DN1793" s="287"/>
      <c r="DO1793" s="287"/>
      <c r="DP1793" s="287"/>
      <c r="DQ1793" s="287"/>
      <c r="DR1793" s="287"/>
      <c r="DS1793" s="287"/>
      <c r="DT1793" s="287"/>
      <c r="DU1793" s="287"/>
      <c r="DV1793" s="287"/>
      <c r="DW1793" s="287"/>
      <c r="DX1793" s="287"/>
      <c r="DY1793" s="287"/>
      <c r="DZ1793" s="287"/>
      <c r="EA1793" s="287"/>
      <c r="EB1793" s="287"/>
      <c r="EC1793" s="287"/>
      <c r="ED1793" s="287"/>
      <c r="EE1793" s="287"/>
      <c r="EF1793" s="287"/>
      <c r="EG1793" s="287"/>
      <c r="EH1793" s="287"/>
      <c r="EI1793" s="287"/>
      <c r="EJ1793" s="287"/>
      <c r="EK1793" s="287"/>
      <c r="EL1793" s="287"/>
      <c r="EM1793" s="287"/>
      <c r="EN1793" s="287"/>
      <c r="EO1793" s="287"/>
      <c r="EP1793" s="287"/>
      <c r="EQ1793" s="287"/>
      <c r="ER1793" s="287"/>
      <c r="ES1793" s="287"/>
      <c r="ET1793" s="287"/>
      <c r="EU1793" s="287"/>
      <c r="EV1793" s="287"/>
      <c r="EW1793" s="287"/>
      <c r="EX1793" s="287"/>
      <c r="EY1793" s="287"/>
      <c r="EZ1793" s="287"/>
      <c r="FA1793" s="287"/>
      <c r="FB1793" s="287"/>
      <c r="FC1793" s="287"/>
      <c r="FD1793" s="287"/>
      <c r="FE1793" s="287"/>
      <c r="FF1793" s="287"/>
      <c r="FG1793" s="287"/>
      <c r="FH1793" s="287"/>
      <c r="FI1793" s="287"/>
    </row>
    <row r="1794" spans="1:165" s="265" customFormat="1" x14ac:dyDescent="0.2">
      <c r="A1794" s="236"/>
      <c r="B1794" s="239"/>
      <c r="C1794" s="239"/>
      <c r="AK1794" s="287"/>
      <c r="AL1794" s="287"/>
      <c r="AM1794" s="287"/>
      <c r="AN1794" s="287"/>
      <c r="AO1794" s="287"/>
      <c r="AP1794" s="287"/>
      <c r="AQ1794" s="287"/>
      <c r="AR1794" s="287"/>
      <c r="AS1794" s="287"/>
      <c r="AT1794" s="287"/>
      <c r="AU1794" s="287"/>
      <c r="AV1794" s="287"/>
      <c r="AW1794" s="287"/>
      <c r="AX1794" s="287"/>
      <c r="AY1794" s="287"/>
      <c r="AZ1794" s="287"/>
      <c r="BA1794" s="287"/>
      <c r="BB1794" s="287"/>
      <c r="BC1794" s="287"/>
      <c r="BD1794" s="287"/>
      <c r="BE1794" s="287"/>
      <c r="BF1794" s="287"/>
      <c r="BG1794" s="287"/>
      <c r="BH1794" s="287"/>
      <c r="BI1794" s="287"/>
      <c r="BJ1794" s="287"/>
      <c r="BK1794" s="287"/>
      <c r="BL1794" s="287"/>
      <c r="BM1794" s="287"/>
      <c r="BN1794" s="287"/>
      <c r="BO1794" s="287"/>
      <c r="BP1794" s="287"/>
      <c r="BQ1794" s="287"/>
      <c r="BR1794" s="287"/>
      <c r="BS1794" s="287"/>
      <c r="BT1794" s="287"/>
      <c r="BU1794" s="287"/>
      <c r="BV1794" s="287"/>
      <c r="BW1794" s="287"/>
      <c r="BX1794" s="287"/>
      <c r="BY1794" s="287"/>
      <c r="BZ1794" s="287"/>
      <c r="CA1794" s="287"/>
      <c r="CB1794" s="287"/>
      <c r="CC1794" s="287"/>
      <c r="CD1794" s="287"/>
      <c r="CE1794" s="287"/>
      <c r="CF1794" s="287"/>
      <c r="CG1794" s="287"/>
      <c r="CH1794" s="287"/>
      <c r="CI1794" s="287"/>
      <c r="CJ1794" s="287"/>
      <c r="CK1794" s="287"/>
      <c r="CL1794" s="287"/>
      <c r="CM1794" s="287"/>
      <c r="CN1794" s="287"/>
      <c r="CO1794" s="287"/>
      <c r="CP1794" s="287"/>
      <c r="CQ1794" s="287"/>
      <c r="CR1794" s="287"/>
      <c r="CS1794" s="287"/>
      <c r="CT1794" s="287"/>
      <c r="CU1794" s="287"/>
      <c r="CV1794" s="287"/>
      <c r="CW1794" s="287"/>
      <c r="CX1794" s="287"/>
      <c r="CY1794" s="287"/>
      <c r="CZ1794" s="287"/>
      <c r="DA1794" s="287"/>
      <c r="DB1794" s="287"/>
      <c r="DC1794" s="287"/>
      <c r="DD1794" s="287"/>
      <c r="DE1794" s="287"/>
      <c r="DF1794" s="287"/>
      <c r="DG1794" s="287"/>
      <c r="DH1794" s="287"/>
      <c r="DI1794" s="287"/>
      <c r="DJ1794" s="287"/>
      <c r="DK1794" s="287"/>
      <c r="DL1794" s="287"/>
      <c r="DM1794" s="287"/>
      <c r="DN1794" s="287"/>
      <c r="DO1794" s="287"/>
      <c r="DP1794" s="287"/>
      <c r="DQ1794" s="287"/>
      <c r="DR1794" s="287"/>
      <c r="DS1794" s="287"/>
      <c r="DT1794" s="287"/>
      <c r="DU1794" s="287"/>
      <c r="DV1794" s="287"/>
      <c r="DW1794" s="287"/>
      <c r="DX1794" s="287"/>
      <c r="DY1794" s="287"/>
      <c r="DZ1794" s="287"/>
      <c r="EA1794" s="287"/>
      <c r="EB1794" s="287"/>
      <c r="EC1794" s="287"/>
      <c r="ED1794" s="287"/>
      <c r="EE1794" s="287"/>
      <c r="EF1794" s="287"/>
      <c r="EG1794" s="287"/>
      <c r="EH1794" s="287"/>
      <c r="EI1794" s="287"/>
      <c r="EJ1794" s="287"/>
      <c r="EK1794" s="287"/>
      <c r="EL1794" s="287"/>
      <c r="EM1794" s="287"/>
      <c r="EN1794" s="287"/>
      <c r="EO1794" s="287"/>
      <c r="EP1794" s="287"/>
      <c r="EQ1794" s="287"/>
      <c r="ER1794" s="287"/>
      <c r="ES1794" s="287"/>
      <c r="ET1794" s="287"/>
      <c r="EU1794" s="287"/>
      <c r="EV1794" s="287"/>
      <c r="EW1794" s="287"/>
      <c r="EX1794" s="287"/>
      <c r="EY1794" s="287"/>
      <c r="EZ1794" s="287"/>
      <c r="FA1794" s="287"/>
      <c r="FB1794" s="287"/>
      <c r="FC1794" s="287"/>
      <c r="FD1794" s="287"/>
      <c r="FE1794" s="287"/>
      <c r="FF1794" s="287"/>
      <c r="FG1794" s="287"/>
      <c r="FH1794" s="287"/>
      <c r="FI1794" s="287"/>
    </row>
    <row r="1795" spans="1:165" s="265" customFormat="1" x14ac:dyDescent="0.2">
      <c r="A1795" s="236"/>
      <c r="B1795" s="239"/>
      <c r="C1795" s="239"/>
      <c r="AK1795" s="287"/>
      <c r="AL1795" s="287"/>
      <c r="AM1795" s="287"/>
      <c r="AN1795" s="287"/>
      <c r="AO1795" s="287"/>
      <c r="AP1795" s="287"/>
      <c r="AQ1795" s="287"/>
      <c r="AR1795" s="287"/>
      <c r="AS1795" s="287"/>
      <c r="AT1795" s="287"/>
      <c r="AU1795" s="287"/>
      <c r="AV1795" s="287"/>
      <c r="AW1795" s="287"/>
      <c r="AX1795" s="287"/>
      <c r="AY1795" s="287"/>
      <c r="AZ1795" s="287"/>
      <c r="BA1795" s="287"/>
      <c r="BB1795" s="287"/>
      <c r="BC1795" s="287"/>
      <c r="BD1795" s="287"/>
      <c r="BE1795" s="287"/>
      <c r="BF1795" s="287"/>
      <c r="BG1795" s="287"/>
      <c r="BH1795" s="287"/>
      <c r="BI1795" s="287"/>
      <c r="BJ1795" s="287"/>
      <c r="BK1795" s="287"/>
      <c r="BL1795" s="287"/>
      <c r="BM1795" s="287"/>
      <c r="BN1795" s="287"/>
      <c r="BO1795" s="287"/>
      <c r="BP1795" s="287"/>
      <c r="BQ1795" s="287"/>
      <c r="BR1795" s="287"/>
      <c r="BS1795" s="287"/>
      <c r="BT1795" s="287"/>
      <c r="BU1795" s="287"/>
      <c r="BV1795" s="287"/>
      <c r="BW1795" s="287"/>
      <c r="BX1795" s="287"/>
      <c r="BY1795" s="287"/>
      <c r="BZ1795" s="287"/>
      <c r="CA1795" s="287"/>
      <c r="CB1795" s="287"/>
      <c r="CC1795" s="287"/>
      <c r="CD1795" s="287"/>
      <c r="CE1795" s="287"/>
      <c r="CF1795" s="287"/>
      <c r="CG1795" s="287"/>
      <c r="CH1795" s="287"/>
      <c r="CI1795" s="287"/>
      <c r="CJ1795" s="287"/>
      <c r="CK1795" s="287"/>
      <c r="CL1795" s="287"/>
      <c r="CM1795" s="287"/>
      <c r="CN1795" s="287"/>
      <c r="CO1795" s="287"/>
      <c r="CP1795" s="287"/>
      <c r="CQ1795" s="287"/>
      <c r="CR1795" s="287"/>
      <c r="CS1795" s="287"/>
      <c r="CT1795" s="287"/>
      <c r="CU1795" s="287"/>
      <c r="CV1795" s="287"/>
      <c r="CW1795" s="287"/>
      <c r="CX1795" s="287"/>
      <c r="CY1795" s="287"/>
      <c r="CZ1795" s="287"/>
      <c r="DA1795" s="287"/>
      <c r="DB1795" s="287"/>
      <c r="DC1795" s="287"/>
      <c r="DD1795" s="287"/>
      <c r="DE1795" s="287"/>
      <c r="DF1795" s="287"/>
      <c r="DG1795" s="287"/>
      <c r="DH1795" s="287"/>
      <c r="DI1795" s="287"/>
      <c r="DJ1795" s="287"/>
      <c r="DK1795" s="287"/>
      <c r="DL1795" s="287"/>
      <c r="DM1795" s="287"/>
      <c r="DN1795" s="287"/>
      <c r="DO1795" s="287"/>
      <c r="DP1795" s="287"/>
      <c r="DQ1795" s="287"/>
      <c r="DR1795" s="287"/>
      <c r="DS1795" s="287"/>
      <c r="DT1795" s="287"/>
      <c r="DU1795" s="287"/>
      <c r="DV1795" s="287"/>
      <c r="DW1795" s="287"/>
      <c r="DX1795" s="287"/>
      <c r="DY1795" s="287"/>
      <c r="DZ1795" s="287"/>
      <c r="EA1795" s="287"/>
      <c r="EB1795" s="287"/>
      <c r="EC1795" s="287"/>
      <c r="ED1795" s="287"/>
      <c r="EE1795" s="287"/>
      <c r="EF1795" s="287"/>
      <c r="EG1795" s="287"/>
      <c r="EH1795" s="287"/>
      <c r="EI1795" s="287"/>
      <c r="EJ1795" s="287"/>
      <c r="EK1795" s="287"/>
      <c r="EL1795" s="287"/>
      <c r="EM1795" s="287"/>
      <c r="EN1795" s="287"/>
      <c r="EO1795" s="287"/>
      <c r="EP1795" s="287"/>
      <c r="EQ1795" s="287"/>
      <c r="ER1795" s="287"/>
      <c r="ES1795" s="287"/>
      <c r="ET1795" s="287"/>
      <c r="EU1795" s="287"/>
      <c r="EV1795" s="287"/>
      <c r="EW1795" s="287"/>
      <c r="EX1795" s="287"/>
      <c r="EY1795" s="287"/>
      <c r="EZ1795" s="287"/>
      <c r="FA1795" s="287"/>
      <c r="FB1795" s="287"/>
      <c r="FC1795" s="287"/>
      <c r="FD1795" s="287"/>
      <c r="FE1795" s="287"/>
      <c r="FF1795" s="287"/>
      <c r="FG1795" s="287"/>
      <c r="FH1795" s="287"/>
      <c r="FI1795" s="287"/>
    </row>
    <row r="1796" spans="1:165" s="265" customFormat="1" x14ac:dyDescent="0.2">
      <c r="A1796" s="236"/>
      <c r="B1796" s="239"/>
      <c r="C1796" s="239"/>
      <c r="AK1796" s="287"/>
      <c r="AL1796" s="287"/>
      <c r="AM1796" s="287"/>
      <c r="AN1796" s="287"/>
      <c r="AO1796" s="287"/>
      <c r="AP1796" s="287"/>
      <c r="AQ1796" s="287"/>
      <c r="AR1796" s="287"/>
      <c r="AS1796" s="287"/>
      <c r="AT1796" s="287"/>
      <c r="AU1796" s="287"/>
      <c r="AV1796" s="287"/>
      <c r="AW1796" s="287"/>
      <c r="AX1796" s="287"/>
      <c r="AY1796" s="287"/>
      <c r="AZ1796" s="287"/>
      <c r="BA1796" s="287"/>
      <c r="BB1796" s="287"/>
      <c r="BC1796" s="287"/>
      <c r="BD1796" s="287"/>
      <c r="BE1796" s="287"/>
      <c r="BF1796" s="287"/>
      <c r="BG1796" s="287"/>
      <c r="BH1796" s="287"/>
      <c r="BI1796" s="287"/>
      <c r="BJ1796" s="287"/>
      <c r="BK1796" s="287"/>
      <c r="BL1796" s="287"/>
      <c r="BM1796" s="287"/>
      <c r="BN1796" s="287"/>
      <c r="BO1796" s="287"/>
      <c r="BP1796" s="287"/>
      <c r="BQ1796" s="287"/>
      <c r="BR1796" s="287"/>
      <c r="BS1796" s="287"/>
      <c r="BT1796" s="287"/>
      <c r="BU1796" s="287"/>
      <c r="BV1796" s="287"/>
      <c r="BW1796" s="287"/>
      <c r="BX1796" s="287"/>
      <c r="BY1796" s="287"/>
      <c r="BZ1796" s="287"/>
      <c r="CA1796" s="287"/>
      <c r="CB1796" s="287"/>
      <c r="CC1796" s="287"/>
      <c r="CD1796" s="287"/>
      <c r="CE1796" s="287"/>
      <c r="CF1796" s="287"/>
      <c r="CG1796" s="287"/>
      <c r="CH1796" s="287"/>
      <c r="CI1796" s="287"/>
      <c r="CJ1796" s="287"/>
      <c r="CK1796" s="287"/>
      <c r="CL1796" s="287"/>
      <c r="CM1796" s="287"/>
      <c r="CN1796" s="287"/>
      <c r="CO1796" s="287"/>
      <c r="CP1796" s="287"/>
      <c r="CQ1796" s="287"/>
      <c r="CR1796" s="287"/>
      <c r="CS1796" s="287"/>
      <c r="CT1796" s="287"/>
      <c r="CU1796" s="287"/>
      <c r="CV1796" s="287"/>
      <c r="CW1796" s="287"/>
      <c r="CX1796" s="287"/>
      <c r="CY1796" s="287"/>
      <c r="CZ1796" s="287"/>
      <c r="DA1796" s="287"/>
      <c r="DB1796" s="287"/>
      <c r="DC1796" s="287"/>
      <c r="DD1796" s="287"/>
      <c r="DE1796" s="287"/>
      <c r="DF1796" s="287"/>
      <c r="DG1796" s="287"/>
      <c r="DH1796" s="287"/>
      <c r="DI1796" s="287"/>
      <c r="DJ1796" s="287"/>
      <c r="DK1796" s="287"/>
      <c r="DL1796" s="287"/>
      <c r="DM1796" s="287"/>
      <c r="DN1796" s="287"/>
      <c r="DO1796" s="287"/>
      <c r="DP1796" s="287"/>
      <c r="DQ1796" s="287"/>
      <c r="DR1796" s="287"/>
      <c r="DS1796" s="287"/>
      <c r="DT1796" s="287"/>
      <c r="DU1796" s="287"/>
      <c r="DV1796" s="287"/>
      <c r="DW1796" s="287"/>
      <c r="DX1796" s="287"/>
      <c r="DY1796" s="287"/>
      <c r="DZ1796" s="287"/>
      <c r="EA1796" s="287"/>
      <c r="EB1796" s="287"/>
      <c r="EC1796" s="287"/>
      <c r="ED1796" s="287"/>
      <c r="EE1796" s="287"/>
      <c r="EF1796" s="287"/>
      <c r="EG1796" s="287"/>
      <c r="EH1796" s="287"/>
      <c r="EI1796" s="287"/>
      <c r="EJ1796" s="287"/>
      <c r="EK1796" s="287"/>
      <c r="EL1796" s="287"/>
      <c r="EM1796" s="287"/>
      <c r="EN1796" s="287"/>
      <c r="EO1796" s="287"/>
      <c r="EP1796" s="287"/>
      <c r="EQ1796" s="287"/>
      <c r="ER1796" s="287"/>
      <c r="ES1796" s="287"/>
      <c r="ET1796" s="287"/>
      <c r="EU1796" s="287"/>
      <c r="EV1796" s="287"/>
      <c r="EW1796" s="287"/>
      <c r="EX1796" s="287"/>
      <c r="EY1796" s="287"/>
      <c r="EZ1796" s="287"/>
      <c r="FA1796" s="287"/>
      <c r="FB1796" s="287"/>
      <c r="FC1796" s="287"/>
      <c r="FD1796" s="287"/>
      <c r="FE1796" s="287"/>
      <c r="FF1796" s="287"/>
      <c r="FG1796" s="287"/>
      <c r="FH1796" s="287"/>
      <c r="FI1796" s="287"/>
    </row>
    <row r="1797" spans="1:165" s="265" customFormat="1" x14ac:dyDescent="0.2">
      <c r="A1797" s="236"/>
      <c r="B1797" s="239"/>
      <c r="C1797" s="239"/>
      <c r="AK1797" s="287"/>
      <c r="AL1797" s="287"/>
      <c r="AM1797" s="287"/>
      <c r="AN1797" s="287"/>
      <c r="AO1797" s="287"/>
      <c r="AP1797" s="287"/>
      <c r="AQ1797" s="287"/>
      <c r="AR1797" s="287"/>
      <c r="AS1797" s="287"/>
      <c r="AT1797" s="287"/>
      <c r="AU1797" s="287"/>
      <c r="AV1797" s="287"/>
      <c r="AW1797" s="287"/>
      <c r="AX1797" s="287"/>
      <c r="AY1797" s="287"/>
      <c r="AZ1797" s="287"/>
      <c r="BA1797" s="287"/>
      <c r="BB1797" s="287"/>
      <c r="BC1797" s="287"/>
      <c r="BD1797" s="287"/>
      <c r="BE1797" s="287"/>
      <c r="BF1797" s="287"/>
      <c r="BG1797" s="287"/>
      <c r="BH1797" s="287"/>
      <c r="BI1797" s="287"/>
      <c r="BJ1797" s="287"/>
      <c r="BK1797" s="287"/>
      <c r="BL1797" s="287"/>
      <c r="BM1797" s="287"/>
      <c r="BN1797" s="287"/>
      <c r="BO1797" s="287"/>
      <c r="BP1797" s="287"/>
      <c r="BQ1797" s="287"/>
      <c r="BR1797" s="287"/>
      <c r="BS1797" s="287"/>
      <c r="BT1797" s="287"/>
      <c r="BU1797" s="287"/>
      <c r="BV1797" s="287"/>
      <c r="BW1797" s="287"/>
      <c r="BX1797" s="287"/>
      <c r="BY1797" s="287"/>
      <c r="BZ1797" s="287"/>
      <c r="CA1797" s="287"/>
      <c r="CB1797" s="287"/>
      <c r="CC1797" s="287"/>
      <c r="CD1797" s="287"/>
      <c r="CE1797" s="287"/>
      <c r="CF1797" s="287"/>
      <c r="CG1797" s="287"/>
      <c r="CH1797" s="287"/>
      <c r="CI1797" s="287"/>
      <c r="CJ1797" s="287"/>
      <c r="CK1797" s="287"/>
      <c r="CL1797" s="287"/>
      <c r="CM1797" s="287"/>
      <c r="CN1797" s="287"/>
      <c r="CO1797" s="287"/>
      <c r="CP1797" s="287"/>
      <c r="CQ1797" s="287"/>
      <c r="CR1797" s="287"/>
      <c r="CS1797" s="287"/>
      <c r="CT1797" s="287"/>
      <c r="CU1797" s="287"/>
      <c r="CV1797" s="287"/>
      <c r="CW1797" s="287"/>
      <c r="CX1797" s="287"/>
      <c r="CY1797" s="287"/>
      <c r="CZ1797" s="287"/>
      <c r="DA1797" s="287"/>
      <c r="DB1797" s="287"/>
      <c r="DC1797" s="287"/>
      <c r="DD1797" s="287"/>
      <c r="DE1797" s="287"/>
      <c r="DF1797" s="287"/>
      <c r="DG1797" s="287"/>
      <c r="DH1797" s="287"/>
      <c r="DI1797" s="287"/>
      <c r="DJ1797" s="287"/>
      <c r="DK1797" s="287"/>
      <c r="DL1797" s="287"/>
      <c r="DM1797" s="287"/>
      <c r="DN1797" s="287"/>
      <c r="DO1797" s="287"/>
      <c r="DP1797" s="287"/>
      <c r="DQ1797" s="287"/>
      <c r="DR1797" s="287"/>
      <c r="DS1797" s="287"/>
      <c r="DT1797" s="287"/>
      <c r="DU1797" s="287"/>
      <c r="DV1797" s="287"/>
      <c r="DW1797" s="287"/>
      <c r="DX1797" s="287"/>
      <c r="DY1797" s="287"/>
      <c r="DZ1797" s="287"/>
      <c r="EA1797" s="287"/>
      <c r="EB1797" s="287"/>
      <c r="EC1797" s="287"/>
      <c r="ED1797" s="287"/>
      <c r="EE1797" s="287"/>
      <c r="EF1797" s="287"/>
      <c r="EG1797" s="287"/>
      <c r="EH1797" s="287"/>
      <c r="EI1797" s="287"/>
      <c r="EJ1797" s="287"/>
      <c r="EK1797" s="287"/>
      <c r="EL1797" s="287"/>
      <c r="EM1797" s="287"/>
      <c r="EN1797" s="287"/>
      <c r="EO1797" s="287"/>
      <c r="EP1797" s="287"/>
      <c r="EQ1797" s="287"/>
      <c r="ER1797" s="287"/>
      <c r="ES1797" s="287"/>
      <c r="ET1797" s="287"/>
      <c r="EU1797" s="287"/>
      <c r="EV1797" s="287"/>
      <c r="EW1797" s="287"/>
      <c r="EX1797" s="287"/>
      <c r="EY1797" s="287"/>
      <c r="EZ1797" s="287"/>
      <c r="FA1797" s="287"/>
      <c r="FB1797" s="287"/>
      <c r="FC1797" s="287"/>
      <c r="FD1797" s="287"/>
      <c r="FE1797" s="287"/>
      <c r="FF1797" s="287"/>
      <c r="FG1797" s="287"/>
      <c r="FH1797" s="287"/>
      <c r="FI1797" s="287"/>
    </row>
    <row r="1798" spans="1:165" s="265" customFormat="1" x14ac:dyDescent="0.2">
      <c r="A1798" s="236"/>
      <c r="B1798" s="239"/>
      <c r="C1798" s="239"/>
      <c r="AK1798" s="287"/>
      <c r="AL1798" s="287"/>
      <c r="AM1798" s="287"/>
      <c r="AN1798" s="287"/>
      <c r="AO1798" s="287"/>
      <c r="AP1798" s="287"/>
      <c r="AQ1798" s="287"/>
      <c r="AR1798" s="287"/>
      <c r="AS1798" s="287"/>
      <c r="AT1798" s="287"/>
      <c r="AU1798" s="287"/>
      <c r="AV1798" s="287"/>
      <c r="AW1798" s="287"/>
      <c r="AX1798" s="287"/>
      <c r="AY1798" s="287"/>
      <c r="AZ1798" s="287"/>
      <c r="BA1798" s="287"/>
      <c r="BB1798" s="287"/>
      <c r="BC1798" s="287"/>
      <c r="BD1798" s="287"/>
      <c r="BE1798" s="287"/>
      <c r="BF1798" s="287"/>
      <c r="BG1798" s="287"/>
      <c r="BH1798" s="287"/>
      <c r="BI1798" s="287"/>
      <c r="BJ1798" s="287"/>
      <c r="BK1798" s="287"/>
      <c r="BL1798" s="287"/>
      <c r="BM1798" s="287"/>
      <c r="BN1798" s="287"/>
      <c r="BO1798" s="287"/>
      <c r="BP1798" s="287"/>
      <c r="BQ1798" s="287"/>
      <c r="BR1798" s="287"/>
      <c r="BS1798" s="287"/>
      <c r="BT1798" s="287"/>
      <c r="BU1798" s="287"/>
      <c r="BV1798" s="287"/>
      <c r="BW1798" s="287"/>
      <c r="BX1798" s="287"/>
      <c r="BY1798" s="287"/>
      <c r="BZ1798" s="287"/>
      <c r="CA1798" s="287"/>
      <c r="CB1798" s="287"/>
      <c r="CC1798" s="287"/>
      <c r="CD1798" s="287"/>
      <c r="CE1798" s="287"/>
      <c r="CF1798" s="287"/>
      <c r="CG1798" s="287"/>
      <c r="CH1798" s="287"/>
      <c r="CI1798" s="287"/>
      <c r="CJ1798" s="287"/>
      <c r="CK1798" s="287"/>
      <c r="CL1798" s="287"/>
      <c r="CM1798" s="287"/>
      <c r="CN1798" s="287"/>
      <c r="CO1798" s="287"/>
      <c r="CP1798" s="287"/>
      <c r="CQ1798" s="287"/>
      <c r="CR1798" s="287"/>
      <c r="CS1798" s="287"/>
      <c r="CT1798" s="287"/>
      <c r="CU1798" s="287"/>
      <c r="CV1798" s="287"/>
      <c r="CW1798" s="287"/>
      <c r="CX1798" s="287"/>
      <c r="CY1798" s="287"/>
      <c r="CZ1798" s="287"/>
      <c r="DA1798" s="287"/>
      <c r="DB1798" s="287"/>
      <c r="DC1798" s="287"/>
      <c r="DD1798" s="287"/>
      <c r="DE1798" s="287"/>
      <c r="DF1798" s="287"/>
      <c r="DG1798" s="287"/>
      <c r="DH1798" s="287"/>
      <c r="DI1798" s="287"/>
      <c r="DJ1798" s="287"/>
      <c r="DK1798" s="287"/>
      <c r="DL1798" s="287"/>
      <c r="DM1798" s="287"/>
      <c r="DN1798" s="287"/>
      <c r="DO1798" s="287"/>
      <c r="DP1798" s="287"/>
      <c r="DQ1798" s="287"/>
      <c r="DR1798" s="287"/>
      <c r="DS1798" s="287"/>
      <c r="DT1798" s="287"/>
      <c r="DU1798" s="287"/>
      <c r="DV1798" s="287"/>
      <c r="DW1798" s="287"/>
      <c r="DX1798" s="287"/>
      <c r="DY1798" s="287"/>
      <c r="DZ1798" s="287"/>
      <c r="EA1798" s="287"/>
      <c r="EB1798" s="287"/>
      <c r="EC1798" s="287"/>
      <c r="ED1798" s="287"/>
      <c r="EE1798" s="287"/>
      <c r="EF1798" s="287"/>
      <c r="EG1798" s="287"/>
      <c r="EH1798" s="287"/>
      <c r="EI1798" s="287"/>
      <c r="EJ1798" s="287"/>
      <c r="EK1798" s="287"/>
      <c r="EL1798" s="287"/>
      <c r="EM1798" s="287"/>
      <c r="EN1798" s="287"/>
      <c r="EO1798" s="287"/>
      <c r="EP1798" s="287"/>
      <c r="EQ1798" s="287"/>
      <c r="ER1798" s="287"/>
      <c r="ES1798" s="287"/>
      <c r="ET1798" s="287"/>
      <c r="EU1798" s="287"/>
      <c r="EV1798" s="287"/>
      <c r="EW1798" s="287"/>
      <c r="EX1798" s="287"/>
      <c r="EY1798" s="287"/>
      <c r="EZ1798" s="287"/>
      <c r="FA1798" s="287"/>
      <c r="FB1798" s="287"/>
      <c r="FC1798" s="287"/>
      <c r="FD1798" s="287"/>
      <c r="FE1798" s="287"/>
      <c r="FF1798" s="287"/>
      <c r="FG1798" s="287"/>
      <c r="FH1798" s="287"/>
      <c r="FI1798" s="287"/>
    </row>
    <row r="1799" spans="1:165" s="265" customFormat="1" x14ac:dyDescent="0.2">
      <c r="A1799" s="236"/>
      <c r="B1799" s="239"/>
      <c r="C1799" s="239"/>
      <c r="AK1799" s="287"/>
      <c r="AL1799" s="287"/>
      <c r="AM1799" s="287"/>
      <c r="AN1799" s="287"/>
      <c r="AO1799" s="287"/>
      <c r="AP1799" s="287"/>
      <c r="AQ1799" s="287"/>
      <c r="AR1799" s="287"/>
      <c r="AS1799" s="287"/>
      <c r="AT1799" s="287"/>
      <c r="AU1799" s="287"/>
      <c r="AV1799" s="287"/>
      <c r="AW1799" s="287"/>
      <c r="AX1799" s="287"/>
      <c r="AY1799" s="287"/>
      <c r="AZ1799" s="287"/>
      <c r="BA1799" s="287"/>
      <c r="BB1799" s="287"/>
      <c r="BC1799" s="287"/>
      <c r="BD1799" s="287"/>
      <c r="BE1799" s="287"/>
      <c r="BF1799" s="287"/>
      <c r="BG1799" s="287"/>
      <c r="BH1799" s="287"/>
      <c r="BI1799" s="287"/>
      <c r="BJ1799" s="287"/>
      <c r="BK1799" s="287"/>
      <c r="BL1799" s="287"/>
      <c r="BM1799" s="287"/>
      <c r="BN1799" s="287"/>
      <c r="BO1799" s="287"/>
      <c r="BP1799" s="287"/>
      <c r="BQ1799" s="287"/>
      <c r="BR1799" s="287"/>
      <c r="BS1799" s="287"/>
      <c r="BT1799" s="287"/>
      <c r="BU1799" s="287"/>
      <c r="BV1799" s="287"/>
      <c r="BW1799" s="287"/>
      <c r="BX1799" s="287"/>
      <c r="BY1799" s="287"/>
      <c r="BZ1799" s="287"/>
      <c r="CA1799" s="287"/>
      <c r="CB1799" s="287"/>
      <c r="CC1799" s="287"/>
      <c r="CD1799" s="287"/>
      <c r="CE1799" s="287"/>
      <c r="CF1799" s="287"/>
      <c r="CG1799" s="287"/>
      <c r="CH1799" s="287"/>
      <c r="CI1799" s="287"/>
      <c r="CJ1799" s="287"/>
      <c r="CK1799" s="287"/>
      <c r="CL1799" s="287"/>
      <c r="CM1799" s="287"/>
      <c r="CN1799" s="287"/>
      <c r="CO1799" s="287"/>
      <c r="CP1799" s="287"/>
      <c r="CQ1799" s="287"/>
      <c r="CR1799" s="287"/>
      <c r="CS1799" s="287"/>
      <c r="CT1799" s="287"/>
      <c r="CU1799" s="287"/>
      <c r="CV1799" s="287"/>
      <c r="CW1799" s="287"/>
      <c r="CX1799" s="287"/>
      <c r="CY1799" s="287"/>
      <c r="CZ1799" s="287"/>
      <c r="DA1799" s="287"/>
      <c r="DB1799" s="287"/>
      <c r="DC1799" s="287"/>
      <c r="DD1799" s="287"/>
      <c r="DE1799" s="287"/>
      <c r="DF1799" s="287"/>
      <c r="DG1799" s="287"/>
      <c r="DH1799" s="287"/>
      <c r="DI1799" s="287"/>
      <c r="DJ1799" s="287"/>
      <c r="DK1799" s="287"/>
      <c r="DL1799" s="287"/>
      <c r="DM1799" s="287"/>
      <c r="DN1799" s="287"/>
      <c r="DO1799" s="287"/>
      <c r="DP1799" s="287"/>
      <c r="DQ1799" s="287"/>
      <c r="DR1799" s="287"/>
      <c r="DS1799" s="287"/>
      <c r="DT1799" s="287"/>
      <c r="DU1799" s="287"/>
      <c r="DV1799" s="287"/>
      <c r="DW1799" s="287"/>
      <c r="DX1799" s="287"/>
      <c r="DY1799" s="287"/>
      <c r="DZ1799" s="287"/>
      <c r="EA1799" s="287"/>
      <c r="EB1799" s="287"/>
      <c r="EC1799" s="287"/>
      <c r="ED1799" s="287"/>
      <c r="EE1799" s="287"/>
      <c r="EF1799" s="287"/>
      <c r="EG1799" s="287"/>
      <c r="EH1799" s="287"/>
      <c r="EI1799" s="287"/>
      <c r="EJ1799" s="287"/>
      <c r="EK1799" s="287"/>
      <c r="EL1799" s="287"/>
      <c r="EM1799" s="287"/>
      <c r="EN1799" s="287"/>
      <c r="EO1799" s="287"/>
      <c r="EP1799" s="287"/>
      <c r="EQ1799" s="287"/>
      <c r="ER1799" s="287"/>
      <c r="ES1799" s="287"/>
      <c r="ET1799" s="287"/>
      <c r="EU1799" s="287"/>
      <c r="EV1799" s="287"/>
      <c r="EW1799" s="287"/>
      <c r="EX1799" s="287"/>
      <c r="EY1799" s="287"/>
      <c r="EZ1799" s="287"/>
      <c r="FA1799" s="287"/>
      <c r="FB1799" s="287"/>
      <c r="FC1799" s="287"/>
      <c r="FD1799" s="287"/>
      <c r="FE1799" s="287"/>
      <c r="FF1799" s="287"/>
      <c r="FG1799" s="287"/>
      <c r="FH1799" s="287"/>
      <c r="FI1799" s="287"/>
    </row>
    <row r="1800" spans="1:165" s="265" customFormat="1" x14ac:dyDescent="0.2">
      <c r="A1800" s="236"/>
      <c r="B1800" s="239"/>
      <c r="C1800" s="239"/>
      <c r="AK1800" s="287"/>
      <c r="AL1800" s="287"/>
      <c r="AM1800" s="287"/>
      <c r="AN1800" s="287"/>
      <c r="AO1800" s="287"/>
      <c r="AP1800" s="287"/>
      <c r="AQ1800" s="287"/>
      <c r="AR1800" s="287"/>
      <c r="AS1800" s="287"/>
      <c r="AT1800" s="287"/>
      <c r="AU1800" s="287"/>
      <c r="AV1800" s="287"/>
      <c r="AW1800" s="287"/>
      <c r="AX1800" s="287"/>
      <c r="AY1800" s="287"/>
      <c r="AZ1800" s="287"/>
      <c r="BA1800" s="287"/>
      <c r="BB1800" s="287"/>
      <c r="BC1800" s="287"/>
      <c r="BD1800" s="287"/>
      <c r="BE1800" s="287"/>
      <c r="BF1800" s="287"/>
      <c r="BG1800" s="287"/>
      <c r="BH1800" s="287"/>
      <c r="BI1800" s="287"/>
      <c r="BJ1800" s="287"/>
      <c r="BK1800" s="287"/>
      <c r="BL1800" s="287"/>
      <c r="BM1800" s="287"/>
      <c r="BN1800" s="287"/>
      <c r="BO1800" s="287"/>
      <c r="BP1800" s="287"/>
      <c r="BQ1800" s="287"/>
      <c r="BR1800" s="287"/>
      <c r="BS1800" s="287"/>
      <c r="BT1800" s="287"/>
      <c r="BU1800" s="287"/>
      <c r="BV1800" s="287"/>
      <c r="BW1800" s="287"/>
      <c r="BX1800" s="287"/>
      <c r="BY1800" s="287"/>
      <c r="BZ1800" s="287"/>
      <c r="CA1800" s="287"/>
      <c r="CB1800" s="287"/>
      <c r="CC1800" s="287"/>
      <c r="CD1800" s="287"/>
      <c r="CE1800" s="287"/>
      <c r="CF1800" s="287"/>
      <c r="CG1800" s="287"/>
      <c r="CH1800" s="287"/>
      <c r="CI1800" s="287"/>
      <c r="CJ1800" s="287"/>
      <c r="CK1800" s="287"/>
      <c r="CL1800" s="287"/>
      <c r="CM1800" s="287"/>
      <c r="CN1800" s="287"/>
      <c r="CO1800" s="287"/>
      <c r="CP1800" s="287"/>
      <c r="CQ1800" s="287"/>
      <c r="CR1800" s="287"/>
      <c r="CS1800" s="287"/>
      <c r="CT1800" s="287"/>
      <c r="CU1800" s="287"/>
      <c r="CV1800" s="287"/>
      <c r="CW1800" s="287"/>
      <c r="CX1800" s="287"/>
      <c r="CY1800" s="287"/>
      <c r="CZ1800" s="287"/>
      <c r="DA1800" s="287"/>
      <c r="DB1800" s="287"/>
      <c r="DC1800" s="287"/>
      <c r="DD1800" s="287"/>
      <c r="DE1800" s="287"/>
      <c r="DF1800" s="287"/>
      <c r="DG1800" s="287"/>
      <c r="DH1800" s="287"/>
      <c r="DI1800" s="287"/>
      <c r="DJ1800" s="287"/>
      <c r="DK1800" s="287"/>
      <c r="DL1800" s="287"/>
      <c r="DM1800" s="287"/>
      <c r="DN1800" s="287"/>
      <c r="DO1800" s="287"/>
      <c r="DP1800" s="287"/>
      <c r="DQ1800" s="287"/>
      <c r="DR1800" s="287"/>
      <c r="DS1800" s="287"/>
      <c r="DT1800" s="287"/>
      <c r="DU1800" s="287"/>
      <c r="DV1800" s="287"/>
      <c r="DW1800" s="287"/>
      <c r="DX1800" s="287"/>
      <c r="DY1800" s="287"/>
      <c r="DZ1800" s="287"/>
      <c r="EA1800" s="287"/>
      <c r="EB1800" s="287"/>
      <c r="EC1800" s="287"/>
      <c r="ED1800" s="287"/>
      <c r="EE1800" s="287"/>
      <c r="EF1800" s="287"/>
      <c r="EG1800" s="287"/>
      <c r="EH1800" s="287"/>
      <c r="EI1800" s="287"/>
      <c r="EJ1800" s="287"/>
      <c r="EK1800" s="287"/>
      <c r="EL1800" s="287"/>
      <c r="EM1800" s="287"/>
      <c r="EN1800" s="287"/>
      <c r="EO1800" s="287"/>
      <c r="EP1800" s="287"/>
      <c r="EQ1800" s="287"/>
      <c r="ER1800" s="287"/>
      <c r="ES1800" s="287"/>
      <c r="ET1800" s="287"/>
      <c r="EU1800" s="287"/>
      <c r="EV1800" s="287"/>
      <c r="EW1800" s="287"/>
      <c r="EX1800" s="287"/>
      <c r="EY1800" s="287"/>
      <c r="EZ1800" s="287"/>
      <c r="FA1800" s="287"/>
      <c r="FB1800" s="287"/>
      <c r="FC1800" s="287"/>
      <c r="FD1800" s="287"/>
      <c r="FE1800" s="287"/>
      <c r="FF1800" s="287"/>
      <c r="FG1800" s="287"/>
      <c r="FH1800" s="287"/>
      <c r="FI1800" s="287"/>
    </row>
    <row r="1801" spans="1:165" s="265" customFormat="1" x14ac:dyDescent="0.2">
      <c r="A1801" s="236"/>
      <c r="B1801" s="239"/>
      <c r="C1801" s="239"/>
      <c r="AK1801" s="287"/>
      <c r="AL1801" s="287"/>
      <c r="AM1801" s="287"/>
      <c r="AN1801" s="287"/>
      <c r="AO1801" s="287"/>
      <c r="AP1801" s="287"/>
      <c r="AQ1801" s="287"/>
      <c r="AR1801" s="287"/>
      <c r="AS1801" s="287"/>
      <c r="AT1801" s="287"/>
      <c r="AU1801" s="287"/>
      <c r="AV1801" s="287"/>
      <c r="AW1801" s="287"/>
      <c r="AX1801" s="287"/>
      <c r="AY1801" s="287"/>
      <c r="AZ1801" s="287"/>
      <c r="BA1801" s="287"/>
      <c r="BB1801" s="287"/>
      <c r="BC1801" s="287"/>
      <c r="BD1801" s="287"/>
      <c r="BE1801" s="287"/>
      <c r="BF1801" s="287"/>
      <c r="BG1801" s="287"/>
      <c r="BH1801" s="287"/>
      <c r="BI1801" s="287"/>
      <c r="BJ1801" s="287"/>
      <c r="BK1801" s="287"/>
      <c r="BL1801" s="287"/>
      <c r="BM1801" s="287"/>
      <c r="BN1801" s="287"/>
      <c r="BO1801" s="287"/>
      <c r="BP1801" s="287"/>
      <c r="BQ1801" s="287"/>
      <c r="BR1801" s="287"/>
      <c r="BS1801" s="287"/>
      <c r="BT1801" s="287"/>
      <c r="BU1801" s="287"/>
      <c r="BV1801" s="287"/>
      <c r="BW1801" s="287"/>
      <c r="BX1801" s="287"/>
      <c r="BY1801" s="287"/>
      <c r="BZ1801" s="287"/>
      <c r="CA1801" s="287"/>
      <c r="CB1801" s="287"/>
      <c r="CC1801" s="287"/>
      <c r="CD1801" s="287"/>
      <c r="CE1801" s="287"/>
      <c r="CF1801" s="287"/>
      <c r="CG1801" s="287"/>
      <c r="CH1801" s="287"/>
      <c r="CI1801" s="287"/>
      <c r="CJ1801" s="287"/>
      <c r="CK1801" s="287"/>
      <c r="CL1801" s="287"/>
      <c r="CM1801" s="287"/>
      <c r="CN1801" s="287"/>
      <c r="CO1801" s="287"/>
      <c r="CP1801" s="287"/>
      <c r="CQ1801" s="287"/>
      <c r="CR1801" s="287"/>
      <c r="CS1801" s="287"/>
      <c r="CT1801" s="287"/>
      <c r="CU1801" s="287"/>
      <c r="CV1801" s="287"/>
      <c r="CW1801" s="287"/>
      <c r="CX1801" s="287"/>
      <c r="CY1801" s="287"/>
      <c r="CZ1801" s="287"/>
      <c r="DA1801" s="287"/>
      <c r="DB1801" s="287"/>
      <c r="DC1801" s="287"/>
      <c r="DD1801" s="287"/>
      <c r="DE1801" s="287"/>
      <c r="DF1801" s="287"/>
      <c r="DG1801" s="287"/>
      <c r="DH1801" s="287"/>
      <c r="DI1801" s="287"/>
      <c r="DJ1801" s="287"/>
      <c r="DK1801" s="287"/>
      <c r="DL1801" s="287"/>
      <c r="DM1801" s="287"/>
      <c r="DN1801" s="287"/>
      <c r="DO1801" s="287"/>
      <c r="DP1801" s="287"/>
      <c r="DQ1801" s="287"/>
      <c r="DR1801" s="287"/>
      <c r="DS1801" s="287"/>
      <c r="DT1801" s="287"/>
      <c r="DU1801" s="287"/>
      <c r="DV1801" s="287"/>
      <c r="DW1801" s="287"/>
      <c r="DX1801" s="287"/>
      <c r="DY1801" s="287"/>
      <c r="DZ1801" s="287"/>
      <c r="EA1801" s="287"/>
      <c r="EB1801" s="287"/>
      <c r="EC1801" s="287"/>
      <c r="ED1801" s="287"/>
      <c r="EE1801" s="287"/>
      <c r="EF1801" s="287"/>
      <c r="EG1801" s="287"/>
      <c r="EH1801" s="287"/>
      <c r="EI1801" s="287"/>
      <c r="EJ1801" s="287"/>
      <c r="EK1801" s="287"/>
      <c r="EL1801" s="287"/>
      <c r="EM1801" s="287"/>
      <c r="EN1801" s="287"/>
      <c r="EO1801" s="287"/>
      <c r="EP1801" s="287"/>
      <c r="EQ1801" s="287"/>
      <c r="ER1801" s="287"/>
      <c r="ES1801" s="287"/>
      <c r="ET1801" s="287"/>
      <c r="EU1801" s="287"/>
      <c r="EV1801" s="287"/>
      <c r="EW1801" s="287"/>
      <c r="EX1801" s="287"/>
      <c r="EY1801" s="287"/>
      <c r="EZ1801" s="287"/>
      <c r="FA1801" s="287"/>
      <c r="FB1801" s="287"/>
      <c r="FC1801" s="287"/>
      <c r="FD1801" s="287"/>
      <c r="FE1801" s="287"/>
      <c r="FF1801" s="287"/>
      <c r="FG1801" s="287"/>
      <c r="FH1801" s="287"/>
      <c r="FI1801" s="287"/>
    </row>
    <row r="1802" spans="1:165" s="265" customFormat="1" x14ac:dyDescent="0.2">
      <c r="A1802" s="236"/>
      <c r="B1802" s="239"/>
      <c r="C1802" s="239"/>
      <c r="AK1802" s="287"/>
      <c r="AL1802" s="287"/>
      <c r="AM1802" s="287"/>
      <c r="AN1802" s="287"/>
      <c r="AO1802" s="287"/>
      <c r="AP1802" s="287"/>
      <c r="AQ1802" s="287"/>
      <c r="AR1802" s="287"/>
      <c r="AS1802" s="287"/>
      <c r="AT1802" s="287"/>
      <c r="AU1802" s="287"/>
      <c r="AV1802" s="287"/>
      <c r="AW1802" s="287"/>
      <c r="AX1802" s="287"/>
      <c r="AY1802" s="287"/>
      <c r="AZ1802" s="287"/>
      <c r="BA1802" s="287"/>
      <c r="BB1802" s="287"/>
      <c r="BC1802" s="287"/>
      <c r="BD1802" s="287"/>
      <c r="BE1802" s="287"/>
      <c r="BF1802" s="287"/>
      <c r="BG1802" s="287"/>
      <c r="BH1802" s="287"/>
      <c r="BI1802" s="287"/>
      <c r="BJ1802" s="287"/>
      <c r="BK1802" s="287"/>
      <c r="BL1802" s="287"/>
      <c r="BM1802" s="287"/>
      <c r="BN1802" s="287"/>
      <c r="BO1802" s="287"/>
      <c r="BP1802" s="287"/>
      <c r="BQ1802" s="287"/>
      <c r="BR1802" s="287"/>
      <c r="BS1802" s="287"/>
      <c r="BT1802" s="287"/>
      <c r="BU1802" s="287"/>
      <c r="BV1802" s="287"/>
      <c r="BW1802" s="287"/>
      <c r="BX1802" s="287"/>
      <c r="BY1802" s="287"/>
      <c r="BZ1802" s="287"/>
      <c r="CA1802" s="287"/>
      <c r="CB1802" s="287"/>
      <c r="CC1802" s="287"/>
      <c r="CD1802" s="287"/>
      <c r="CE1802" s="287"/>
      <c r="CF1802" s="287"/>
      <c r="CG1802" s="287"/>
      <c r="CH1802" s="287"/>
      <c r="CI1802" s="287"/>
      <c r="CJ1802" s="287"/>
      <c r="CK1802" s="287"/>
      <c r="CL1802" s="287"/>
      <c r="CM1802" s="287"/>
      <c r="CN1802" s="287"/>
      <c r="CO1802" s="287"/>
      <c r="CP1802" s="287"/>
      <c r="CQ1802" s="287"/>
      <c r="CR1802" s="287"/>
      <c r="CS1802" s="287"/>
      <c r="CT1802" s="287"/>
      <c r="CU1802" s="287"/>
      <c r="CV1802" s="287"/>
      <c r="CW1802" s="287"/>
      <c r="CX1802" s="287"/>
      <c r="CY1802" s="287"/>
      <c r="CZ1802" s="287"/>
      <c r="DA1802" s="287"/>
      <c r="DB1802" s="287"/>
      <c r="DC1802" s="287"/>
      <c r="DD1802" s="287"/>
      <c r="DE1802" s="287"/>
      <c r="DF1802" s="287"/>
      <c r="DG1802" s="287"/>
      <c r="DH1802" s="287"/>
      <c r="DI1802" s="287"/>
      <c r="DJ1802" s="287"/>
      <c r="DK1802" s="287"/>
      <c r="DL1802" s="287"/>
      <c r="DM1802" s="287"/>
      <c r="DN1802" s="287"/>
      <c r="DO1802" s="287"/>
      <c r="DP1802" s="287"/>
      <c r="DQ1802" s="287"/>
      <c r="DR1802" s="287"/>
      <c r="DS1802" s="287"/>
      <c r="DT1802" s="287"/>
      <c r="DU1802" s="287"/>
      <c r="DV1802" s="287"/>
      <c r="DW1802" s="287"/>
      <c r="DX1802" s="287"/>
      <c r="DY1802" s="287"/>
      <c r="DZ1802" s="287"/>
      <c r="EA1802" s="287"/>
      <c r="EB1802" s="287"/>
      <c r="EC1802" s="287"/>
      <c r="ED1802" s="287"/>
      <c r="EE1802" s="287"/>
      <c r="EF1802" s="287"/>
      <c r="EG1802" s="287"/>
      <c r="EH1802" s="287"/>
      <c r="EI1802" s="287"/>
      <c r="EJ1802" s="287"/>
      <c r="EK1802" s="287"/>
      <c r="EL1802" s="287"/>
      <c r="EM1802" s="287"/>
      <c r="EN1802" s="287"/>
      <c r="EO1802" s="287"/>
      <c r="EP1802" s="287"/>
      <c r="EQ1802" s="287"/>
      <c r="ER1802" s="287"/>
      <c r="ES1802" s="287"/>
      <c r="ET1802" s="287"/>
      <c r="EU1802" s="287"/>
      <c r="EV1802" s="287"/>
      <c r="EW1802" s="287"/>
      <c r="EX1802" s="287"/>
      <c r="EY1802" s="287"/>
      <c r="EZ1802" s="287"/>
      <c r="FA1802" s="287"/>
      <c r="FB1802" s="287"/>
      <c r="FC1802" s="287"/>
      <c r="FD1802" s="287"/>
      <c r="FE1802" s="287"/>
      <c r="FF1802" s="287"/>
      <c r="FG1802" s="287"/>
      <c r="FH1802" s="287"/>
      <c r="FI1802" s="287"/>
    </row>
    <row r="1803" spans="1:165" s="265" customFormat="1" x14ac:dyDescent="0.2">
      <c r="A1803" s="236"/>
      <c r="B1803" s="239"/>
      <c r="C1803" s="239"/>
      <c r="AK1803" s="287"/>
      <c r="AL1803" s="287"/>
      <c r="AM1803" s="287"/>
      <c r="AN1803" s="287"/>
      <c r="AO1803" s="287"/>
      <c r="AP1803" s="287"/>
      <c r="AQ1803" s="287"/>
      <c r="AR1803" s="287"/>
      <c r="AS1803" s="287"/>
      <c r="AT1803" s="287"/>
      <c r="AU1803" s="287"/>
      <c r="AV1803" s="287"/>
      <c r="AW1803" s="287"/>
      <c r="AX1803" s="287"/>
      <c r="AY1803" s="287"/>
      <c r="AZ1803" s="287"/>
      <c r="BA1803" s="287"/>
      <c r="BB1803" s="287"/>
      <c r="BC1803" s="287"/>
      <c r="BD1803" s="287"/>
      <c r="BE1803" s="287"/>
      <c r="BF1803" s="287"/>
      <c r="BG1803" s="287"/>
      <c r="BH1803" s="287"/>
      <c r="BI1803" s="287"/>
      <c r="BJ1803" s="287"/>
      <c r="BK1803" s="287"/>
      <c r="BL1803" s="287"/>
      <c r="BM1803" s="287"/>
      <c r="BN1803" s="287"/>
      <c r="BO1803" s="287"/>
      <c r="BP1803" s="287"/>
      <c r="BQ1803" s="287"/>
      <c r="BR1803" s="287"/>
      <c r="BS1803" s="287"/>
      <c r="BT1803" s="287"/>
      <c r="BU1803" s="287"/>
      <c r="BV1803" s="287"/>
      <c r="BW1803" s="287"/>
      <c r="BX1803" s="287"/>
      <c r="BY1803" s="287"/>
      <c r="BZ1803" s="287"/>
      <c r="CA1803" s="287"/>
      <c r="CB1803" s="287"/>
      <c r="CC1803" s="287"/>
      <c r="CD1803" s="287"/>
      <c r="CE1803" s="287"/>
      <c r="CF1803" s="287"/>
      <c r="CG1803" s="287"/>
      <c r="CH1803" s="287"/>
      <c r="CI1803" s="287"/>
      <c r="CJ1803" s="287"/>
      <c r="CK1803" s="287"/>
      <c r="CL1803" s="287"/>
      <c r="CM1803" s="287"/>
      <c r="CN1803" s="287"/>
      <c r="CO1803" s="287"/>
      <c r="CP1803" s="287"/>
      <c r="CQ1803" s="287"/>
      <c r="CR1803" s="287"/>
      <c r="CS1803" s="287"/>
      <c r="CT1803" s="287"/>
      <c r="CU1803" s="287"/>
      <c r="CV1803" s="287"/>
      <c r="CW1803" s="287"/>
      <c r="CX1803" s="287"/>
      <c r="CY1803" s="287"/>
      <c r="CZ1803" s="287"/>
      <c r="DA1803" s="287"/>
      <c r="DB1803" s="287"/>
      <c r="DC1803" s="287"/>
      <c r="DD1803" s="287"/>
      <c r="DE1803" s="287"/>
      <c r="DF1803" s="287"/>
      <c r="DG1803" s="287"/>
      <c r="DH1803" s="287"/>
      <c r="DI1803" s="287"/>
      <c r="DJ1803" s="287"/>
      <c r="DK1803" s="287"/>
      <c r="DL1803" s="287"/>
      <c r="DM1803" s="287"/>
      <c r="DN1803" s="287"/>
      <c r="DO1803" s="287"/>
      <c r="DP1803" s="287"/>
      <c r="DQ1803" s="287"/>
      <c r="DR1803" s="287"/>
      <c r="DS1803" s="287"/>
      <c r="DT1803" s="287"/>
      <c r="DU1803" s="287"/>
      <c r="DV1803" s="287"/>
      <c r="DW1803" s="287"/>
      <c r="DX1803" s="287"/>
      <c r="DY1803" s="287"/>
      <c r="DZ1803" s="287"/>
      <c r="EA1803" s="287"/>
      <c r="EB1803" s="287"/>
      <c r="EC1803" s="287"/>
      <c r="ED1803" s="287"/>
      <c r="EE1803" s="287"/>
      <c r="EF1803" s="287"/>
      <c r="EG1803" s="287"/>
      <c r="EH1803" s="287"/>
      <c r="EI1803" s="287"/>
      <c r="EJ1803" s="287"/>
      <c r="EK1803" s="287"/>
      <c r="EL1803" s="287"/>
      <c r="EM1803" s="287"/>
      <c r="EN1803" s="287"/>
      <c r="EO1803" s="287"/>
      <c r="EP1803" s="287"/>
      <c r="EQ1803" s="287"/>
      <c r="ER1803" s="287"/>
      <c r="ES1803" s="287"/>
      <c r="ET1803" s="287"/>
      <c r="EU1803" s="287"/>
      <c r="EV1803" s="287"/>
      <c r="EW1803" s="287"/>
      <c r="EX1803" s="287"/>
      <c r="EY1803" s="287"/>
      <c r="EZ1803" s="287"/>
      <c r="FA1803" s="287"/>
      <c r="FB1803" s="287"/>
      <c r="FC1803" s="287"/>
      <c r="FD1803" s="287"/>
      <c r="FE1803" s="287"/>
      <c r="FF1803" s="287"/>
      <c r="FG1803" s="287"/>
      <c r="FH1803" s="287"/>
      <c r="FI1803" s="287"/>
    </row>
    <row r="1804" spans="1:165" s="265" customFormat="1" x14ac:dyDescent="0.2">
      <c r="A1804" s="236"/>
      <c r="B1804" s="239"/>
      <c r="C1804" s="239"/>
      <c r="AK1804" s="287"/>
      <c r="AL1804" s="287"/>
      <c r="AM1804" s="287"/>
      <c r="AN1804" s="287"/>
      <c r="AO1804" s="287"/>
      <c r="AP1804" s="287"/>
      <c r="AQ1804" s="287"/>
      <c r="AR1804" s="287"/>
      <c r="AS1804" s="287"/>
      <c r="AT1804" s="287"/>
      <c r="AU1804" s="287"/>
      <c r="AV1804" s="287"/>
      <c r="AW1804" s="287"/>
      <c r="AX1804" s="287"/>
      <c r="AY1804" s="287"/>
      <c r="AZ1804" s="287"/>
      <c r="BA1804" s="287"/>
      <c r="BB1804" s="287"/>
      <c r="BC1804" s="287"/>
      <c r="BD1804" s="287"/>
      <c r="BE1804" s="287"/>
      <c r="BF1804" s="287"/>
      <c r="BG1804" s="287"/>
      <c r="BH1804" s="287"/>
      <c r="BI1804" s="287"/>
      <c r="BJ1804" s="287"/>
      <c r="BK1804" s="287"/>
      <c r="BL1804" s="287"/>
      <c r="BM1804" s="287"/>
      <c r="BN1804" s="287"/>
      <c r="BO1804" s="287"/>
      <c r="BP1804" s="287"/>
      <c r="BQ1804" s="287"/>
      <c r="BR1804" s="287"/>
      <c r="BS1804" s="287"/>
      <c r="BT1804" s="287"/>
      <c r="BU1804" s="287"/>
      <c r="BV1804" s="287"/>
      <c r="BW1804" s="287"/>
      <c r="BX1804" s="287"/>
      <c r="BY1804" s="287"/>
      <c r="BZ1804" s="287"/>
      <c r="CA1804" s="287"/>
      <c r="CB1804" s="287"/>
      <c r="CC1804" s="287"/>
      <c r="CD1804" s="287"/>
      <c r="CE1804" s="287"/>
      <c r="CF1804" s="287"/>
      <c r="CG1804" s="287"/>
      <c r="CH1804" s="287"/>
      <c r="CI1804" s="287"/>
      <c r="CJ1804" s="287"/>
      <c r="CK1804" s="287"/>
      <c r="CL1804" s="287"/>
      <c r="CM1804" s="287"/>
      <c r="CN1804" s="287"/>
      <c r="CO1804" s="287"/>
      <c r="CP1804" s="287"/>
      <c r="CQ1804" s="287"/>
      <c r="CR1804" s="287"/>
      <c r="CS1804" s="287"/>
      <c r="CT1804" s="287"/>
      <c r="CU1804" s="287"/>
      <c r="CV1804" s="287"/>
      <c r="CW1804" s="287"/>
      <c r="CX1804" s="287"/>
      <c r="CY1804" s="287"/>
      <c r="CZ1804" s="287"/>
      <c r="DA1804" s="287"/>
      <c r="DB1804" s="287"/>
      <c r="DC1804" s="287"/>
      <c r="DD1804" s="287"/>
      <c r="DE1804" s="287"/>
      <c r="DF1804" s="287"/>
      <c r="DG1804" s="287"/>
      <c r="DH1804" s="287"/>
      <c r="DI1804" s="287"/>
      <c r="DJ1804" s="287"/>
      <c r="DK1804" s="287"/>
      <c r="DL1804" s="287"/>
      <c r="DM1804" s="287"/>
      <c r="DN1804" s="287"/>
      <c r="DO1804" s="287"/>
      <c r="DP1804" s="287"/>
      <c r="DQ1804" s="287"/>
      <c r="DR1804" s="287"/>
      <c r="DS1804" s="287"/>
      <c r="DT1804" s="287"/>
      <c r="DU1804" s="287"/>
      <c r="DV1804" s="287"/>
      <c r="DW1804" s="287"/>
      <c r="DX1804" s="287"/>
      <c r="DY1804" s="287"/>
      <c r="DZ1804" s="287"/>
      <c r="EA1804" s="287"/>
      <c r="EB1804" s="287"/>
      <c r="EC1804" s="287"/>
      <c r="ED1804" s="287"/>
      <c r="EE1804" s="287"/>
      <c r="EF1804" s="287"/>
      <c r="EG1804" s="287"/>
      <c r="EH1804" s="287"/>
      <c r="EI1804" s="287"/>
      <c r="EJ1804" s="287"/>
      <c r="EK1804" s="287"/>
      <c r="EL1804" s="287"/>
      <c r="EM1804" s="287"/>
      <c r="EN1804" s="287"/>
      <c r="EO1804" s="287"/>
      <c r="EP1804" s="287"/>
      <c r="EQ1804" s="287"/>
      <c r="ER1804" s="287"/>
      <c r="ES1804" s="287"/>
      <c r="ET1804" s="287"/>
      <c r="EU1804" s="287"/>
      <c r="EV1804" s="287"/>
      <c r="EW1804" s="287"/>
      <c r="EX1804" s="287"/>
      <c r="EY1804" s="287"/>
      <c r="EZ1804" s="287"/>
      <c r="FA1804" s="287"/>
      <c r="FB1804" s="287"/>
      <c r="FC1804" s="287"/>
      <c r="FD1804" s="287"/>
      <c r="FE1804" s="287"/>
      <c r="FF1804" s="287"/>
      <c r="FG1804" s="287"/>
      <c r="FH1804" s="287"/>
      <c r="FI1804" s="287"/>
    </row>
    <row r="1805" spans="1:165" s="265" customFormat="1" x14ac:dyDescent="0.2">
      <c r="A1805" s="236"/>
      <c r="B1805" s="239"/>
      <c r="C1805" s="239"/>
      <c r="AK1805" s="287"/>
      <c r="AL1805" s="287"/>
      <c r="AM1805" s="287"/>
      <c r="AN1805" s="287"/>
      <c r="AO1805" s="287"/>
      <c r="AP1805" s="287"/>
      <c r="AQ1805" s="287"/>
      <c r="AR1805" s="287"/>
      <c r="AS1805" s="287"/>
      <c r="AT1805" s="287"/>
      <c r="AU1805" s="287"/>
      <c r="AV1805" s="287"/>
      <c r="AW1805" s="287"/>
      <c r="AX1805" s="287"/>
      <c r="AY1805" s="287"/>
      <c r="AZ1805" s="287"/>
      <c r="BA1805" s="287"/>
      <c r="BB1805" s="287"/>
      <c r="BC1805" s="287"/>
      <c r="BD1805" s="287"/>
      <c r="BE1805" s="287"/>
      <c r="BF1805" s="287"/>
      <c r="BG1805" s="287"/>
      <c r="BH1805" s="287"/>
      <c r="BI1805" s="287"/>
      <c r="BJ1805" s="287"/>
      <c r="BK1805" s="287"/>
      <c r="BL1805" s="287"/>
      <c r="BM1805" s="287"/>
      <c r="BN1805" s="287"/>
      <c r="BO1805" s="287"/>
      <c r="BP1805" s="287"/>
      <c r="BQ1805" s="287"/>
      <c r="BR1805" s="287"/>
      <c r="BS1805" s="287"/>
      <c r="BT1805" s="287"/>
      <c r="BU1805" s="287"/>
      <c r="BV1805" s="287"/>
      <c r="BW1805" s="287"/>
      <c r="BX1805" s="287"/>
      <c r="BY1805" s="287"/>
      <c r="BZ1805" s="287"/>
      <c r="CA1805" s="287"/>
      <c r="CB1805" s="287"/>
      <c r="CC1805" s="287"/>
      <c r="CD1805" s="287"/>
      <c r="CE1805" s="287"/>
      <c r="CF1805" s="287"/>
      <c r="CG1805" s="287"/>
      <c r="CH1805" s="287"/>
      <c r="CI1805" s="287"/>
      <c r="CJ1805" s="287"/>
      <c r="CK1805" s="287"/>
      <c r="CL1805" s="287"/>
      <c r="CM1805" s="287"/>
      <c r="CN1805" s="287"/>
      <c r="CO1805" s="287"/>
      <c r="CP1805" s="287"/>
      <c r="CQ1805" s="287"/>
      <c r="CR1805" s="287"/>
      <c r="CS1805" s="287"/>
      <c r="CT1805" s="287"/>
      <c r="CU1805" s="287"/>
      <c r="CV1805" s="287"/>
      <c r="CW1805" s="287"/>
      <c r="CX1805" s="287"/>
      <c r="CY1805" s="287"/>
      <c r="CZ1805" s="287"/>
      <c r="DA1805" s="287"/>
      <c r="DB1805" s="287"/>
      <c r="DC1805" s="287"/>
      <c r="DD1805" s="287"/>
      <c r="DE1805" s="287"/>
      <c r="DF1805" s="287"/>
      <c r="DG1805" s="287"/>
      <c r="DH1805" s="287"/>
      <c r="DI1805" s="287"/>
      <c r="DJ1805" s="287"/>
      <c r="DK1805" s="287"/>
      <c r="DL1805" s="287"/>
      <c r="DM1805" s="287"/>
      <c r="DN1805" s="287"/>
      <c r="DO1805" s="287"/>
      <c r="DP1805" s="287"/>
      <c r="DQ1805" s="287"/>
      <c r="DR1805" s="287"/>
      <c r="DS1805" s="287"/>
      <c r="DT1805" s="287"/>
      <c r="DU1805" s="287"/>
      <c r="DV1805" s="287"/>
      <c r="DW1805" s="287"/>
      <c r="DX1805" s="287"/>
      <c r="DY1805" s="287"/>
      <c r="DZ1805" s="287"/>
      <c r="EA1805" s="287"/>
      <c r="EB1805" s="287"/>
      <c r="EC1805" s="287"/>
      <c r="ED1805" s="287"/>
      <c r="EE1805" s="287"/>
      <c r="EF1805" s="287"/>
      <c r="EG1805" s="287"/>
      <c r="EH1805" s="287"/>
      <c r="EI1805" s="287"/>
      <c r="EJ1805" s="287"/>
      <c r="EK1805" s="287"/>
      <c r="EL1805" s="287"/>
      <c r="EM1805" s="287"/>
      <c r="EN1805" s="287"/>
      <c r="EO1805" s="287"/>
      <c r="EP1805" s="287"/>
      <c r="EQ1805" s="287"/>
      <c r="ER1805" s="287"/>
      <c r="ES1805" s="287"/>
      <c r="ET1805" s="287"/>
      <c r="EU1805" s="287"/>
      <c r="EV1805" s="287"/>
      <c r="EW1805" s="287"/>
      <c r="EX1805" s="287"/>
      <c r="EY1805" s="287"/>
      <c r="EZ1805" s="287"/>
      <c r="FA1805" s="287"/>
      <c r="FB1805" s="287"/>
      <c r="FC1805" s="287"/>
      <c r="FD1805" s="287"/>
      <c r="FE1805" s="287"/>
      <c r="FF1805" s="287"/>
      <c r="FG1805" s="287"/>
      <c r="FH1805" s="287"/>
      <c r="FI1805" s="287"/>
    </row>
    <row r="1806" spans="1:165" s="265" customFormat="1" x14ac:dyDescent="0.2">
      <c r="A1806" s="236"/>
      <c r="B1806" s="239"/>
      <c r="C1806" s="239"/>
      <c r="AK1806" s="287"/>
      <c r="AL1806" s="287"/>
      <c r="AM1806" s="287"/>
      <c r="AN1806" s="287"/>
      <c r="AO1806" s="287"/>
      <c r="AP1806" s="287"/>
      <c r="AQ1806" s="287"/>
      <c r="AR1806" s="287"/>
      <c r="AS1806" s="287"/>
      <c r="AT1806" s="287"/>
      <c r="AU1806" s="287"/>
      <c r="AV1806" s="287"/>
      <c r="AW1806" s="287"/>
      <c r="AX1806" s="287"/>
      <c r="AY1806" s="287"/>
      <c r="AZ1806" s="287"/>
      <c r="BA1806" s="287"/>
      <c r="BB1806" s="287"/>
      <c r="BC1806" s="287"/>
      <c r="BD1806" s="287"/>
      <c r="BE1806" s="287"/>
      <c r="BF1806" s="287"/>
      <c r="BG1806" s="287"/>
      <c r="BH1806" s="287"/>
      <c r="BI1806" s="287"/>
      <c r="BJ1806" s="287"/>
      <c r="BK1806" s="287"/>
      <c r="BL1806" s="287"/>
      <c r="BM1806" s="287"/>
      <c r="BN1806" s="287"/>
      <c r="BO1806" s="287"/>
      <c r="BP1806" s="287"/>
      <c r="BQ1806" s="287"/>
      <c r="BR1806" s="287"/>
      <c r="BS1806" s="287"/>
      <c r="BT1806" s="287"/>
      <c r="BU1806" s="287"/>
      <c r="BV1806" s="287"/>
      <c r="BW1806" s="287"/>
      <c r="BX1806" s="287"/>
      <c r="BY1806" s="287"/>
      <c r="BZ1806" s="287"/>
      <c r="CA1806" s="287"/>
      <c r="CB1806" s="287"/>
      <c r="CC1806" s="287"/>
      <c r="CD1806" s="287"/>
      <c r="CE1806" s="287"/>
      <c r="CF1806" s="287"/>
      <c r="CG1806" s="287"/>
      <c r="CH1806" s="287"/>
      <c r="CI1806" s="287"/>
      <c r="CJ1806" s="287"/>
      <c r="CK1806" s="287"/>
      <c r="CL1806" s="287"/>
      <c r="CM1806" s="287"/>
      <c r="CN1806" s="287"/>
      <c r="CO1806" s="287"/>
      <c r="CP1806" s="287"/>
      <c r="CQ1806" s="287"/>
      <c r="CR1806" s="287"/>
      <c r="CS1806" s="287"/>
      <c r="CT1806" s="287"/>
      <c r="CU1806" s="287"/>
      <c r="CV1806" s="287"/>
      <c r="CW1806" s="287"/>
      <c r="CX1806" s="287"/>
      <c r="CY1806" s="287"/>
      <c r="CZ1806" s="287"/>
      <c r="DA1806" s="287"/>
      <c r="DB1806" s="287"/>
      <c r="DC1806" s="287"/>
      <c r="DD1806" s="287"/>
      <c r="DE1806" s="287"/>
      <c r="DF1806" s="287"/>
      <c r="DG1806" s="287"/>
      <c r="DH1806" s="287"/>
      <c r="DI1806" s="287"/>
      <c r="DJ1806" s="287"/>
      <c r="DK1806" s="287"/>
      <c r="DL1806" s="287"/>
      <c r="DM1806" s="287"/>
      <c r="DN1806" s="287"/>
      <c r="DO1806" s="287"/>
      <c r="DP1806" s="287"/>
      <c r="DQ1806" s="287"/>
      <c r="DR1806" s="287"/>
      <c r="DS1806" s="287"/>
      <c r="DT1806" s="287"/>
      <c r="DU1806" s="287"/>
      <c r="DV1806" s="287"/>
      <c r="DW1806" s="287"/>
      <c r="DX1806" s="287"/>
      <c r="DY1806" s="287"/>
      <c r="DZ1806" s="287"/>
      <c r="EA1806" s="287"/>
      <c r="EB1806" s="287"/>
      <c r="EC1806" s="287"/>
      <c r="ED1806" s="287"/>
      <c r="EE1806" s="287"/>
      <c r="EF1806" s="287"/>
      <c r="EG1806" s="287"/>
      <c r="EH1806" s="287"/>
      <c r="EI1806" s="287"/>
      <c r="EJ1806" s="287"/>
      <c r="EK1806" s="287"/>
      <c r="EL1806" s="287"/>
      <c r="EM1806" s="287"/>
      <c r="EN1806" s="287"/>
      <c r="EO1806" s="287"/>
      <c r="EP1806" s="287"/>
      <c r="EQ1806" s="287"/>
      <c r="ER1806" s="287"/>
      <c r="ES1806" s="287"/>
      <c r="ET1806" s="287"/>
      <c r="EU1806" s="287"/>
      <c r="EV1806" s="287"/>
      <c r="EW1806" s="287"/>
      <c r="EX1806" s="287"/>
      <c r="EY1806" s="287"/>
      <c r="EZ1806" s="287"/>
      <c r="FA1806" s="287"/>
      <c r="FB1806" s="287"/>
      <c r="FC1806" s="287"/>
      <c r="FD1806" s="287"/>
      <c r="FE1806" s="287"/>
      <c r="FF1806" s="287"/>
      <c r="FG1806" s="287"/>
      <c r="FH1806" s="287"/>
      <c r="FI1806" s="287"/>
    </row>
    <row r="1807" spans="1:165" s="265" customFormat="1" x14ac:dyDescent="0.2">
      <c r="A1807" s="236"/>
      <c r="B1807" s="239"/>
      <c r="C1807" s="239"/>
      <c r="AK1807" s="287"/>
      <c r="AL1807" s="287"/>
      <c r="AM1807" s="287"/>
      <c r="AN1807" s="287"/>
      <c r="AO1807" s="287"/>
      <c r="AP1807" s="287"/>
      <c r="AQ1807" s="287"/>
      <c r="AR1807" s="287"/>
      <c r="AS1807" s="287"/>
      <c r="AT1807" s="287"/>
      <c r="AU1807" s="287"/>
      <c r="AV1807" s="287"/>
      <c r="AW1807" s="287"/>
      <c r="AX1807" s="287"/>
      <c r="AY1807" s="287"/>
      <c r="AZ1807" s="287"/>
      <c r="BA1807" s="287"/>
      <c r="BB1807" s="287"/>
      <c r="BC1807" s="287"/>
      <c r="BD1807" s="287"/>
      <c r="BE1807" s="287"/>
      <c r="BF1807" s="287"/>
      <c r="BG1807" s="287"/>
      <c r="BH1807" s="287"/>
      <c r="BI1807" s="287"/>
      <c r="BJ1807" s="287"/>
      <c r="BK1807" s="287"/>
      <c r="BL1807" s="287"/>
      <c r="BM1807" s="287"/>
      <c r="BN1807" s="287"/>
      <c r="BO1807" s="287"/>
      <c r="BP1807" s="287"/>
      <c r="BQ1807" s="287"/>
      <c r="BR1807" s="287"/>
      <c r="BS1807" s="287"/>
      <c r="BT1807" s="287"/>
      <c r="BU1807" s="287"/>
      <c r="BV1807" s="287"/>
      <c r="BW1807" s="287"/>
      <c r="BX1807" s="287"/>
      <c r="BY1807" s="287"/>
      <c r="BZ1807" s="287"/>
      <c r="CA1807" s="287"/>
      <c r="CB1807" s="287"/>
      <c r="CC1807" s="287"/>
      <c r="CD1807" s="287"/>
      <c r="CE1807" s="287"/>
      <c r="CF1807" s="287"/>
      <c r="CG1807" s="287"/>
      <c r="CH1807" s="287"/>
      <c r="CI1807" s="287"/>
      <c r="CJ1807" s="287"/>
      <c r="CK1807" s="287"/>
      <c r="CL1807" s="287"/>
      <c r="CM1807" s="287"/>
      <c r="CN1807" s="287"/>
      <c r="CO1807" s="287"/>
      <c r="CP1807" s="287"/>
      <c r="CQ1807" s="287"/>
      <c r="CR1807" s="287"/>
      <c r="CS1807" s="287"/>
      <c r="CT1807" s="287"/>
      <c r="CU1807" s="287"/>
      <c r="CV1807" s="287"/>
      <c r="CW1807" s="287"/>
      <c r="CX1807" s="287"/>
      <c r="CY1807" s="287"/>
      <c r="CZ1807" s="287"/>
      <c r="DA1807" s="287"/>
      <c r="DB1807" s="287"/>
      <c r="DC1807" s="287"/>
      <c r="DD1807" s="287"/>
      <c r="DE1807" s="287"/>
      <c r="DF1807" s="287"/>
      <c r="DG1807" s="287"/>
      <c r="DH1807" s="287"/>
      <c r="DI1807" s="287"/>
      <c r="DJ1807" s="287"/>
      <c r="DK1807" s="287"/>
      <c r="DL1807" s="287"/>
      <c r="DM1807" s="287"/>
      <c r="DN1807" s="287"/>
      <c r="DO1807" s="287"/>
      <c r="DP1807" s="287"/>
      <c r="DQ1807" s="287"/>
      <c r="DR1807" s="287"/>
      <c r="DS1807" s="287"/>
      <c r="DT1807" s="287"/>
      <c r="DU1807" s="287"/>
      <c r="DV1807" s="287"/>
      <c r="DW1807" s="287"/>
      <c r="DX1807" s="287"/>
      <c r="DY1807" s="287"/>
      <c r="DZ1807" s="287"/>
      <c r="EA1807" s="287"/>
      <c r="EB1807" s="287"/>
      <c r="EC1807" s="287"/>
      <c r="ED1807" s="287"/>
      <c r="EE1807" s="287"/>
      <c r="EF1807" s="287"/>
      <c r="EG1807" s="287"/>
      <c r="EH1807" s="287"/>
      <c r="EI1807" s="287"/>
      <c r="EJ1807" s="287"/>
      <c r="EK1807" s="287"/>
      <c r="EL1807" s="287"/>
      <c r="EM1807" s="287"/>
      <c r="EN1807" s="287"/>
      <c r="EO1807" s="287"/>
      <c r="EP1807" s="287"/>
      <c r="EQ1807" s="287"/>
      <c r="ER1807" s="287"/>
      <c r="ES1807" s="287"/>
      <c r="ET1807" s="287"/>
      <c r="EU1807" s="287"/>
      <c r="EV1807" s="287"/>
      <c r="EW1807" s="287"/>
      <c r="EX1807" s="287"/>
      <c r="EY1807" s="287"/>
      <c r="EZ1807" s="287"/>
      <c r="FA1807" s="287"/>
      <c r="FB1807" s="287"/>
      <c r="FC1807" s="287"/>
      <c r="FD1807" s="287"/>
      <c r="FE1807" s="287"/>
      <c r="FF1807" s="287"/>
      <c r="FG1807" s="287"/>
      <c r="FH1807" s="287"/>
      <c r="FI1807" s="287"/>
    </row>
    <row r="1808" spans="1:165" s="265" customFormat="1" x14ac:dyDescent="0.2">
      <c r="A1808" s="236"/>
      <c r="B1808" s="239"/>
      <c r="C1808" s="239"/>
      <c r="AK1808" s="287"/>
      <c r="AL1808" s="287"/>
      <c r="AM1808" s="287"/>
      <c r="AN1808" s="287"/>
      <c r="AO1808" s="287"/>
      <c r="AP1808" s="287"/>
      <c r="AQ1808" s="287"/>
      <c r="AR1808" s="287"/>
      <c r="AS1808" s="287"/>
      <c r="AT1808" s="287"/>
      <c r="AU1808" s="287"/>
      <c r="AV1808" s="287"/>
      <c r="AW1808" s="287"/>
      <c r="AX1808" s="287"/>
      <c r="AY1808" s="287"/>
      <c r="AZ1808" s="287"/>
      <c r="BA1808" s="287"/>
      <c r="BB1808" s="287"/>
      <c r="BC1808" s="287"/>
      <c r="BD1808" s="287"/>
      <c r="BE1808" s="287"/>
      <c r="BF1808" s="287"/>
      <c r="BG1808" s="287"/>
      <c r="BH1808" s="287"/>
      <c r="BI1808" s="287"/>
      <c r="BJ1808" s="287"/>
      <c r="BK1808" s="287"/>
      <c r="BL1808" s="287"/>
      <c r="BM1808" s="287"/>
      <c r="BN1808" s="287"/>
      <c r="BO1808" s="287"/>
      <c r="BP1808" s="287"/>
      <c r="BQ1808" s="287"/>
      <c r="BR1808" s="287"/>
      <c r="BS1808" s="287"/>
      <c r="BT1808" s="287"/>
      <c r="BU1808" s="287"/>
      <c r="BV1808" s="287"/>
      <c r="BW1808" s="287"/>
      <c r="BX1808" s="287"/>
      <c r="BY1808" s="287"/>
      <c r="BZ1808" s="287"/>
      <c r="CA1808" s="287"/>
      <c r="CB1808" s="287"/>
      <c r="CC1808" s="287"/>
      <c r="CD1808" s="287"/>
      <c r="CE1808" s="287"/>
      <c r="CF1808" s="287"/>
      <c r="CG1808" s="287"/>
      <c r="CH1808" s="287"/>
      <c r="CI1808" s="287"/>
      <c r="CJ1808" s="287"/>
      <c r="CK1808" s="287"/>
      <c r="CL1808" s="287"/>
      <c r="CM1808" s="287"/>
      <c r="CN1808" s="287"/>
      <c r="CO1808" s="287"/>
      <c r="CP1808" s="287"/>
      <c r="CQ1808" s="287"/>
      <c r="CR1808" s="287"/>
      <c r="CS1808" s="287"/>
      <c r="CT1808" s="287"/>
      <c r="CU1808" s="287"/>
      <c r="CV1808" s="287"/>
      <c r="CW1808" s="287"/>
      <c r="CX1808" s="287"/>
      <c r="CY1808" s="287"/>
      <c r="CZ1808" s="287"/>
      <c r="DA1808" s="287"/>
      <c r="DB1808" s="287"/>
      <c r="DC1808" s="287"/>
      <c r="DD1808" s="287"/>
      <c r="DE1808" s="287"/>
      <c r="DF1808" s="287"/>
      <c r="DG1808" s="287"/>
      <c r="DH1808" s="287"/>
      <c r="DI1808" s="287"/>
      <c r="DJ1808" s="287"/>
      <c r="DK1808" s="287"/>
      <c r="DL1808" s="287"/>
      <c r="DM1808" s="287"/>
      <c r="DN1808" s="287"/>
      <c r="DO1808" s="287"/>
      <c r="DP1808" s="287"/>
      <c r="DQ1808" s="287"/>
      <c r="DR1808" s="287"/>
      <c r="DS1808" s="287"/>
      <c r="DT1808" s="287"/>
      <c r="DU1808" s="287"/>
      <c r="DV1808" s="287"/>
      <c r="DW1808" s="287"/>
      <c r="DX1808" s="287"/>
      <c r="DY1808" s="287"/>
      <c r="DZ1808" s="287"/>
      <c r="EA1808" s="287"/>
      <c r="EB1808" s="287"/>
      <c r="EC1808" s="287"/>
      <c r="ED1808" s="287"/>
      <c r="EE1808" s="287"/>
      <c r="EF1808" s="287"/>
      <c r="EG1808" s="287"/>
      <c r="EH1808" s="287"/>
      <c r="EI1808" s="287"/>
      <c r="EJ1808" s="287"/>
      <c r="EK1808" s="287"/>
      <c r="EL1808" s="287"/>
      <c r="EM1808" s="287"/>
      <c r="EN1808" s="287"/>
      <c r="EO1808" s="287"/>
      <c r="EP1808" s="287"/>
      <c r="EQ1808" s="287"/>
      <c r="ER1808" s="287"/>
      <c r="ES1808" s="287"/>
      <c r="ET1808" s="287"/>
      <c r="EU1808" s="287"/>
      <c r="EV1808" s="287"/>
      <c r="EW1808" s="287"/>
      <c r="EX1808" s="287"/>
      <c r="EY1808" s="287"/>
      <c r="EZ1808" s="287"/>
      <c r="FA1808" s="287"/>
      <c r="FB1808" s="287"/>
      <c r="FC1808" s="287"/>
      <c r="FD1808" s="287"/>
      <c r="FE1808" s="287"/>
      <c r="FF1808" s="287"/>
      <c r="FG1808" s="287"/>
      <c r="FH1808" s="287"/>
      <c r="FI1808" s="287"/>
    </row>
    <row r="1809" spans="1:165" s="265" customFormat="1" x14ac:dyDescent="0.2">
      <c r="A1809" s="236"/>
      <c r="B1809" s="239"/>
      <c r="C1809" s="239"/>
      <c r="AK1809" s="287"/>
      <c r="AL1809" s="287"/>
      <c r="AM1809" s="287"/>
      <c r="AN1809" s="287"/>
      <c r="AO1809" s="287"/>
      <c r="AP1809" s="287"/>
      <c r="AQ1809" s="287"/>
      <c r="AR1809" s="287"/>
      <c r="AS1809" s="287"/>
      <c r="AT1809" s="287"/>
      <c r="AU1809" s="287"/>
      <c r="AV1809" s="287"/>
      <c r="AW1809" s="287"/>
      <c r="AX1809" s="287"/>
      <c r="AY1809" s="287"/>
      <c r="AZ1809" s="287"/>
      <c r="BA1809" s="287"/>
      <c r="BB1809" s="287"/>
      <c r="BC1809" s="287"/>
      <c r="BD1809" s="287"/>
      <c r="BE1809" s="287"/>
      <c r="BF1809" s="287"/>
      <c r="BG1809" s="287"/>
      <c r="BH1809" s="287"/>
      <c r="BI1809" s="287"/>
      <c r="BJ1809" s="287"/>
      <c r="BK1809" s="287"/>
      <c r="BL1809" s="287"/>
      <c r="BM1809" s="287"/>
      <c r="BN1809" s="287"/>
      <c r="BO1809" s="287"/>
      <c r="BP1809" s="287"/>
      <c r="BQ1809" s="287"/>
      <c r="BR1809" s="287"/>
      <c r="BS1809" s="287"/>
      <c r="BT1809" s="287"/>
      <c r="BU1809" s="287"/>
      <c r="BV1809" s="287"/>
      <c r="BW1809" s="287"/>
      <c r="BX1809" s="287"/>
      <c r="BY1809" s="287"/>
      <c r="BZ1809" s="287"/>
      <c r="CA1809" s="287"/>
      <c r="CB1809" s="287"/>
      <c r="CC1809" s="287"/>
      <c r="CD1809" s="287"/>
      <c r="CE1809" s="287"/>
      <c r="CF1809" s="287"/>
      <c r="CG1809" s="287"/>
      <c r="CH1809" s="287"/>
      <c r="CI1809" s="287"/>
      <c r="CJ1809" s="287"/>
      <c r="CK1809" s="287"/>
      <c r="CL1809" s="287"/>
      <c r="CM1809" s="287"/>
      <c r="CN1809" s="287"/>
      <c r="CO1809" s="287"/>
      <c r="CP1809" s="287"/>
      <c r="CQ1809" s="287"/>
      <c r="CR1809" s="287"/>
      <c r="CS1809" s="287"/>
      <c r="CT1809" s="287"/>
      <c r="CU1809" s="287"/>
      <c r="CV1809" s="287"/>
      <c r="CW1809" s="287"/>
      <c r="CX1809" s="287"/>
      <c r="CY1809" s="287"/>
      <c r="CZ1809" s="287"/>
      <c r="DA1809" s="287"/>
      <c r="DB1809" s="287"/>
      <c r="DC1809" s="287"/>
      <c r="DD1809" s="287"/>
      <c r="DE1809" s="287"/>
      <c r="DF1809" s="287"/>
      <c r="DG1809" s="287"/>
      <c r="DH1809" s="287"/>
      <c r="DI1809" s="287"/>
      <c r="DJ1809" s="287"/>
      <c r="DK1809" s="287"/>
      <c r="DL1809" s="287"/>
      <c r="DM1809" s="287"/>
      <c r="DN1809" s="287"/>
      <c r="DO1809" s="287"/>
      <c r="DP1809" s="287"/>
      <c r="DQ1809" s="287"/>
      <c r="DR1809" s="287"/>
      <c r="DS1809" s="287"/>
      <c r="DT1809" s="287"/>
      <c r="DU1809" s="287"/>
      <c r="DV1809" s="287"/>
      <c r="DW1809" s="287"/>
      <c r="DX1809" s="287"/>
      <c r="DY1809" s="287"/>
      <c r="DZ1809" s="287"/>
      <c r="EA1809" s="287"/>
      <c r="EB1809" s="287"/>
      <c r="EC1809" s="287"/>
      <c r="ED1809" s="287"/>
      <c r="EE1809" s="287"/>
      <c r="EF1809" s="287"/>
      <c r="EG1809" s="287"/>
      <c r="EH1809" s="287"/>
      <c r="EI1809" s="287"/>
      <c r="EJ1809" s="287"/>
      <c r="EK1809" s="287"/>
      <c r="EL1809" s="287"/>
      <c r="EM1809" s="287"/>
      <c r="EN1809" s="287"/>
      <c r="EO1809" s="287"/>
      <c r="EP1809" s="287"/>
      <c r="EQ1809" s="287"/>
      <c r="ER1809" s="287"/>
      <c r="ES1809" s="287"/>
      <c r="ET1809" s="287"/>
      <c r="EU1809" s="287"/>
      <c r="EV1809" s="287"/>
      <c r="EW1809" s="287"/>
      <c r="EX1809" s="287"/>
      <c r="EY1809" s="287"/>
      <c r="EZ1809" s="287"/>
      <c r="FA1809" s="287"/>
      <c r="FB1809" s="287"/>
      <c r="FC1809" s="287"/>
      <c r="FD1809" s="287"/>
      <c r="FE1809" s="287"/>
      <c r="FF1809" s="287"/>
      <c r="FG1809" s="287"/>
      <c r="FH1809" s="287"/>
      <c r="FI1809" s="287"/>
    </row>
    <row r="1810" spans="1:165" s="265" customFormat="1" x14ac:dyDescent="0.2">
      <c r="A1810" s="236"/>
      <c r="B1810" s="239"/>
      <c r="C1810" s="239"/>
      <c r="AK1810" s="287"/>
      <c r="AL1810" s="287"/>
      <c r="AM1810" s="287"/>
      <c r="AN1810" s="287"/>
      <c r="AO1810" s="287"/>
      <c r="AP1810" s="287"/>
      <c r="AQ1810" s="287"/>
      <c r="AR1810" s="287"/>
      <c r="AS1810" s="287"/>
      <c r="AT1810" s="287"/>
      <c r="AU1810" s="287"/>
      <c r="AV1810" s="287"/>
      <c r="AW1810" s="287"/>
      <c r="AX1810" s="287"/>
      <c r="AY1810" s="287"/>
      <c r="AZ1810" s="287"/>
      <c r="BA1810" s="287"/>
      <c r="BB1810" s="287"/>
      <c r="BC1810" s="287"/>
      <c r="BD1810" s="287"/>
      <c r="BE1810" s="287"/>
      <c r="BF1810" s="287"/>
      <c r="BG1810" s="287"/>
      <c r="BH1810" s="287"/>
      <c r="BI1810" s="287"/>
      <c r="BJ1810" s="287"/>
      <c r="BK1810" s="287"/>
      <c r="BL1810" s="287"/>
      <c r="BM1810" s="287"/>
      <c r="BN1810" s="287"/>
      <c r="BO1810" s="287"/>
      <c r="BP1810" s="287"/>
      <c r="BQ1810" s="287"/>
      <c r="BR1810" s="287"/>
      <c r="BS1810" s="287"/>
      <c r="BT1810" s="287"/>
      <c r="BU1810" s="287"/>
      <c r="BV1810" s="287"/>
      <c r="BW1810" s="287"/>
      <c r="BX1810" s="287"/>
      <c r="BY1810" s="287"/>
      <c r="BZ1810" s="287"/>
      <c r="CA1810" s="287"/>
      <c r="CB1810" s="287"/>
      <c r="CC1810" s="287"/>
      <c r="CD1810" s="287"/>
      <c r="CE1810" s="287"/>
      <c r="CF1810" s="287"/>
      <c r="CG1810" s="287"/>
      <c r="CH1810" s="287"/>
      <c r="CI1810" s="287"/>
      <c r="CJ1810" s="287"/>
      <c r="CK1810" s="287"/>
      <c r="CL1810" s="287"/>
      <c r="CM1810" s="287"/>
      <c r="CN1810" s="287"/>
      <c r="CO1810" s="287"/>
      <c r="CP1810" s="287"/>
      <c r="CQ1810" s="287"/>
      <c r="CR1810" s="287"/>
      <c r="CS1810" s="287"/>
      <c r="CT1810" s="287"/>
      <c r="CU1810" s="287"/>
      <c r="CV1810" s="287"/>
      <c r="CW1810" s="287"/>
      <c r="CX1810" s="287"/>
      <c r="CY1810" s="287"/>
      <c r="CZ1810" s="287"/>
      <c r="DA1810" s="287"/>
      <c r="DB1810" s="287"/>
      <c r="DC1810" s="287"/>
      <c r="DD1810" s="287"/>
      <c r="DE1810" s="287"/>
      <c r="DF1810" s="287"/>
      <c r="DG1810" s="287"/>
      <c r="DH1810" s="287"/>
      <c r="DI1810" s="287"/>
      <c r="DJ1810" s="287"/>
      <c r="DK1810" s="287"/>
      <c r="DL1810" s="287"/>
      <c r="DM1810" s="287"/>
      <c r="DN1810" s="287"/>
      <c r="DO1810" s="287"/>
      <c r="DP1810" s="287"/>
      <c r="DQ1810" s="287"/>
      <c r="DR1810" s="287"/>
      <c r="DS1810" s="287"/>
      <c r="DT1810" s="287"/>
      <c r="DU1810" s="287"/>
      <c r="DV1810" s="287"/>
      <c r="DW1810" s="287"/>
      <c r="DX1810" s="287"/>
      <c r="DY1810" s="287"/>
      <c r="DZ1810" s="287"/>
      <c r="EA1810" s="287"/>
      <c r="EB1810" s="287"/>
      <c r="EC1810" s="287"/>
      <c r="ED1810" s="287"/>
      <c r="EE1810" s="287"/>
      <c r="EF1810" s="287"/>
      <c r="EG1810" s="287"/>
      <c r="EH1810" s="287"/>
      <c r="EI1810" s="287"/>
      <c r="EJ1810" s="287"/>
      <c r="EK1810" s="287"/>
      <c r="EL1810" s="287"/>
      <c r="EM1810" s="287"/>
      <c r="EN1810" s="287"/>
      <c r="EO1810" s="287"/>
      <c r="EP1810" s="287"/>
      <c r="EQ1810" s="287"/>
      <c r="ER1810" s="287"/>
      <c r="ES1810" s="287"/>
      <c r="ET1810" s="287"/>
      <c r="EU1810" s="287"/>
      <c r="EV1810" s="287"/>
      <c r="EW1810" s="287"/>
      <c r="EX1810" s="287"/>
      <c r="EY1810" s="287"/>
      <c r="EZ1810" s="287"/>
      <c r="FA1810" s="287"/>
      <c r="FB1810" s="287"/>
      <c r="FC1810" s="287"/>
      <c r="FD1810" s="287"/>
      <c r="FE1810" s="287"/>
      <c r="FF1810" s="287"/>
      <c r="FG1810" s="287"/>
      <c r="FH1810" s="287"/>
      <c r="FI1810" s="287"/>
    </row>
    <row r="1811" spans="1:165" s="265" customFormat="1" x14ac:dyDescent="0.2">
      <c r="A1811" s="236"/>
      <c r="B1811" s="239"/>
      <c r="C1811" s="239"/>
      <c r="AK1811" s="287"/>
      <c r="AL1811" s="287"/>
      <c r="AM1811" s="287"/>
      <c r="AN1811" s="287"/>
      <c r="AO1811" s="287"/>
      <c r="AP1811" s="287"/>
      <c r="AQ1811" s="287"/>
      <c r="AR1811" s="287"/>
      <c r="AS1811" s="287"/>
      <c r="AT1811" s="287"/>
      <c r="AU1811" s="287"/>
      <c r="AV1811" s="287"/>
      <c r="AW1811" s="287"/>
      <c r="AX1811" s="287"/>
      <c r="AY1811" s="287"/>
      <c r="AZ1811" s="287"/>
      <c r="BA1811" s="287"/>
      <c r="BB1811" s="287"/>
      <c r="BC1811" s="287"/>
      <c r="BD1811" s="287"/>
      <c r="BE1811" s="287"/>
      <c r="BF1811" s="287"/>
      <c r="BG1811" s="287"/>
      <c r="BH1811" s="287"/>
      <c r="BI1811" s="287"/>
      <c r="BJ1811" s="287"/>
      <c r="BK1811" s="287"/>
      <c r="BL1811" s="287"/>
      <c r="BM1811" s="287"/>
      <c r="BN1811" s="287"/>
      <c r="BO1811" s="287"/>
      <c r="BP1811" s="287"/>
      <c r="BQ1811" s="287"/>
      <c r="BR1811" s="287"/>
      <c r="BS1811" s="287"/>
      <c r="BT1811" s="287"/>
      <c r="BU1811" s="287"/>
      <c r="BV1811" s="287"/>
      <c r="BW1811" s="287"/>
      <c r="BX1811" s="287"/>
      <c r="BY1811" s="287"/>
      <c r="BZ1811" s="287"/>
      <c r="CA1811" s="287"/>
      <c r="CB1811" s="287"/>
      <c r="CC1811" s="287"/>
      <c r="CD1811" s="287"/>
      <c r="CE1811" s="287"/>
      <c r="CF1811" s="287"/>
      <c r="CG1811" s="287"/>
      <c r="CH1811" s="287"/>
      <c r="CI1811" s="287"/>
      <c r="CJ1811" s="287"/>
      <c r="CK1811" s="287"/>
      <c r="CL1811" s="287"/>
      <c r="CM1811" s="287"/>
      <c r="CN1811" s="287"/>
      <c r="CO1811" s="287"/>
      <c r="CP1811" s="287"/>
      <c r="CQ1811" s="287"/>
      <c r="CR1811" s="287"/>
      <c r="CS1811" s="287"/>
      <c r="CT1811" s="287"/>
      <c r="CU1811" s="287"/>
      <c r="CV1811" s="287"/>
      <c r="CW1811" s="287"/>
      <c r="CX1811" s="287"/>
      <c r="CY1811" s="287"/>
      <c r="CZ1811" s="287"/>
      <c r="DA1811" s="287"/>
      <c r="DB1811" s="287"/>
      <c r="DC1811" s="287"/>
      <c r="DD1811" s="287"/>
      <c r="DE1811" s="287"/>
      <c r="DF1811" s="287"/>
      <c r="DG1811" s="287"/>
      <c r="DH1811" s="287"/>
      <c r="DI1811" s="287"/>
      <c r="DJ1811" s="287"/>
      <c r="DK1811" s="287"/>
      <c r="DL1811" s="287"/>
      <c r="DM1811" s="287"/>
      <c r="DN1811" s="287"/>
      <c r="DO1811" s="287"/>
      <c r="DP1811" s="287"/>
      <c r="DQ1811" s="287"/>
      <c r="DR1811" s="287"/>
      <c r="DS1811" s="287"/>
      <c r="DT1811" s="287"/>
      <c r="DU1811" s="287"/>
      <c r="DV1811" s="287"/>
      <c r="DW1811" s="287"/>
      <c r="DX1811" s="287"/>
      <c r="DY1811" s="287"/>
      <c r="DZ1811" s="287"/>
      <c r="EA1811" s="287"/>
      <c r="EB1811" s="287"/>
      <c r="EC1811" s="287"/>
      <c r="ED1811" s="287"/>
      <c r="EE1811" s="287"/>
      <c r="EF1811" s="287"/>
      <c r="EG1811" s="287"/>
      <c r="EH1811" s="287"/>
      <c r="EI1811" s="287"/>
      <c r="EJ1811" s="287"/>
      <c r="EK1811" s="287"/>
      <c r="EL1811" s="287"/>
      <c r="EM1811" s="287"/>
      <c r="EN1811" s="287"/>
      <c r="EO1811" s="287"/>
      <c r="EP1811" s="287"/>
      <c r="EQ1811" s="287"/>
      <c r="ER1811" s="287"/>
      <c r="ES1811" s="287"/>
      <c r="ET1811" s="287"/>
      <c r="EU1811" s="287"/>
      <c r="EV1811" s="287"/>
      <c r="EW1811" s="287"/>
      <c r="EX1811" s="287"/>
      <c r="EY1811" s="287"/>
      <c r="EZ1811" s="287"/>
      <c r="FA1811" s="287"/>
      <c r="FB1811" s="287"/>
      <c r="FC1811" s="287"/>
      <c r="FD1811" s="287"/>
      <c r="FE1811" s="287"/>
      <c r="FF1811" s="287"/>
      <c r="FG1811" s="287"/>
      <c r="FH1811" s="287"/>
      <c r="FI1811" s="287"/>
    </row>
    <row r="1812" spans="1:165" s="265" customFormat="1" x14ac:dyDescent="0.2">
      <c r="A1812" s="236"/>
      <c r="B1812" s="239"/>
      <c r="C1812" s="239"/>
      <c r="AK1812" s="287"/>
      <c r="AL1812" s="287"/>
      <c r="AM1812" s="287"/>
      <c r="AN1812" s="287"/>
      <c r="AO1812" s="287"/>
      <c r="AP1812" s="287"/>
      <c r="AQ1812" s="287"/>
      <c r="AR1812" s="287"/>
      <c r="AS1812" s="287"/>
      <c r="AT1812" s="287"/>
      <c r="AU1812" s="287"/>
      <c r="AV1812" s="287"/>
      <c r="AW1812" s="287"/>
      <c r="AX1812" s="287"/>
      <c r="AY1812" s="287"/>
      <c r="AZ1812" s="287"/>
      <c r="BA1812" s="287"/>
      <c r="BB1812" s="287"/>
      <c r="BC1812" s="287"/>
      <c r="BD1812" s="287"/>
      <c r="BE1812" s="287"/>
      <c r="BF1812" s="287"/>
      <c r="BG1812" s="287"/>
      <c r="BH1812" s="287"/>
      <c r="BI1812" s="287"/>
      <c r="BJ1812" s="287"/>
      <c r="BK1812" s="287"/>
      <c r="BL1812" s="287"/>
      <c r="BM1812" s="287"/>
      <c r="BN1812" s="287"/>
      <c r="BO1812" s="287"/>
      <c r="BP1812" s="287"/>
      <c r="BQ1812" s="287"/>
      <c r="BR1812" s="287"/>
      <c r="BS1812" s="287"/>
      <c r="BT1812" s="287"/>
      <c r="BU1812" s="287"/>
      <c r="BV1812" s="287"/>
      <c r="BW1812" s="287"/>
      <c r="BX1812" s="287"/>
      <c r="BY1812" s="287"/>
      <c r="BZ1812" s="287"/>
      <c r="CA1812" s="287"/>
      <c r="CB1812" s="287"/>
      <c r="CC1812" s="287"/>
      <c r="CD1812" s="287"/>
      <c r="CE1812" s="287"/>
      <c r="CF1812" s="287"/>
      <c r="CG1812" s="287"/>
      <c r="CH1812" s="287"/>
      <c r="CI1812" s="287"/>
      <c r="CJ1812" s="287"/>
      <c r="CK1812" s="287"/>
      <c r="CL1812" s="287"/>
      <c r="CM1812" s="287"/>
      <c r="CN1812" s="287"/>
      <c r="CO1812" s="287"/>
      <c r="CP1812" s="287"/>
      <c r="CQ1812" s="287"/>
      <c r="CR1812" s="287"/>
      <c r="CS1812" s="287"/>
      <c r="CT1812" s="287"/>
      <c r="CU1812" s="287"/>
      <c r="CV1812" s="287"/>
      <c r="CW1812" s="287"/>
      <c r="CX1812" s="287"/>
      <c r="CY1812" s="287"/>
      <c r="CZ1812" s="287"/>
      <c r="DA1812" s="287"/>
      <c r="DB1812" s="287"/>
      <c r="DC1812" s="287"/>
      <c r="DD1812" s="287"/>
      <c r="DE1812" s="287"/>
      <c r="DF1812" s="287"/>
      <c r="DG1812" s="287"/>
      <c r="DH1812" s="287"/>
      <c r="DI1812" s="287"/>
      <c r="DJ1812" s="287"/>
      <c r="DK1812" s="287"/>
      <c r="DL1812" s="287"/>
      <c r="DM1812" s="287"/>
      <c r="DN1812" s="287"/>
      <c r="DO1812" s="287"/>
      <c r="DP1812" s="287"/>
      <c r="DQ1812" s="287"/>
      <c r="DR1812" s="287"/>
      <c r="DS1812" s="287"/>
      <c r="DT1812" s="287"/>
      <c r="DU1812" s="287"/>
      <c r="DV1812" s="287"/>
      <c r="DW1812" s="287"/>
      <c r="DX1812" s="287"/>
      <c r="DY1812" s="287"/>
      <c r="DZ1812" s="287"/>
      <c r="EA1812" s="287"/>
      <c r="EB1812" s="287"/>
      <c r="EC1812" s="287"/>
      <c r="ED1812" s="287"/>
      <c r="EE1812" s="287"/>
      <c r="EF1812" s="287"/>
      <c r="EG1812" s="287"/>
      <c r="EH1812" s="287"/>
      <c r="EI1812" s="287"/>
      <c r="EJ1812" s="287"/>
      <c r="EK1812" s="287"/>
      <c r="EL1812" s="287"/>
      <c r="EM1812" s="287"/>
      <c r="EN1812" s="287"/>
      <c r="EO1812" s="287"/>
      <c r="EP1812" s="287"/>
      <c r="EQ1812" s="287"/>
      <c r="ER1812" s="287"/>
      <c r="ES1812" s="287"/>
      <c r="ET1812" s="287"/>
      <c r="EU1812" s="287"/>
      <c r="EV1812" s="287"/>
      <c r="EW1812" s="287"/>
      <c r="EX1812" s="287"/>
      <c r="EY1812" s="287"/>
      <c r="EZ1812" s="287"/>
      <c r="FA1812" s="287"/>
      <c r="FB1812" s="287"/>
      <c r="FC1812" s="287"/>
      <c r="FD1812" s="287"/>
      <c r="FE1812" s="287"/>
      <c r="FF1812" s="287"/>
      <c r="FG1812" s="287"/>
      <c r="FH1812" s="287"/>
      <c r="FI1812" s="287"/>
    </row>
    <row r="1813" spans="1:165" s="265" customFormat="1" x14ac:dyDescent="0.2">
      <c r="A1813" s="236"/>
      <c r="B1813" s="239"/>
      <c r="C1813" s="239"/>
      <c r="AK1813" s="287"/>
      <c r="AL1813" s="287"/>
      <c r="AM1813" s="287"/>
      <c r="AN1813" s="287"/>
      <c r="AO1813" s="287"/>
      <c r="AP1813" s="287"/>
      <c r="AQ1813" s="287"/>
      <c r="AR1813" s="287"/>
      <c r="AS1813" s="287"/>
      <c r="AT1813" s="287"/>
      <c r="AU1813" s="287"/>
      <c r="AV1813" s="287"/>
      <c r="AW1813" s="287"/>
      <c r="AX1813" s="287"/>
      <c r="AY1813" s="287"/>
      <c r="AZ1813" s="287"/>
      <c r="BA1813" s="287"/>
      <c r="BB1813" s="287"/>
      <c r="BC1813" s="287"/>
      <c r="BD1813" s="287"/>
      <c r="BE1813" s="287"/>
      <c r="BF1813" s="287"/>
      <c r="BG1813" s="287"/>
      <c r="BH1813" s="287"/>
      <c r="BI1813" s="287"/>
      <c r="BJ1813" s="287"/>
      <c r="BK1813" s="287"/>
      <c r="BL1813" s="287"/>
      <c r="BM1813" s="287"/>
      <c r="BN1813" s="287"/>
      <c r="BO1813" s="287"/>
      <c r="BP1813" s="287"/>
      <c r="BQ1813" s="287"/>
      <c r="BR1813" s="287"/>
      <c r="BS1813" s="287"/>
      <c r="BT1813" s="287"/>
      <c r="BU1813" s="287"/>
      <c r="BV1813" s="287"/>
      <c r="BW1813" s="287"/>
      <c r="BX1813" s="287"/>
      <c r="BY1813" s="287"/>
      <c r="BZ1813" s="287"/>
      <c r="CA1813" s="287"/>
      <c r="CB1813" s="287"/>
      <c r="CC1813" s="287"/>
      <c r="CD1813" s="287"/>
      <c r="CE1813" s="287"/>
      <c r="CF1813" s="287"/>
      <c r="CG1813" s="287"/>
      <c r="CH1813" s="287"/>
      <c r="CI1813" s="287"/>
      <c r="CJ1813" s="287"/>
      <c r="CK1813" s="287"/>
      <c r="CL1813" s="287"/>
      <c r="CM1813" s="287"/>
      <c r="CN1813" s="287"/>
      <c r="CO1813" s="287"/>
      <c r="CP1813" s="287"/>
      <c r="CQ1813" s="287"/>
      <c r="CR1813" s="287"/>
      <c r="CS1813" s="287"/>
      <c r="CT1813" s="287"/>
      <c r="CU1813" s="287"/>
      <c r="CV1813" s="287"/>
      <c r="CW1813" s="287"/>
      <c r="CX1813" s="287"/>
      <c r="CY1813" s="287"/>
      <c r="CZ1813" s="287"/>
      <c r="DA1813" s="287"/>
      <c r="DB1813" s="287"/>
      <c r="DC1813" s="287"/>
      <c r="DD1813" s="287"/>
      <c r="DE1813" s="287"/>
      <c r="DF1813" s="287"/>
      <c r="DG1813" s="287"/>
      <c r="DH1813" s="287"/>
      <c r="DI1813" s="287"/>
      <c r="DJ1813" s="287"/>
      <c r="DK1813" s="287"/>
      <c r="DL1813" s="287"/>
      <c r="DM1813" s="287"/>
      <c r="DN1813" s="287"/>
      <c r="DO1813" s="287"/>
      <c r="DP1813" s="287"/>
      <c r="DQ1813" s="287"/>
      <c r="DR1813" s="287"/>
      <c r="DS1813" s="287"/>
      <c r="DT1813" s="287"/>
      <c r="DU1813" s="287"/>
      <c r="DV1813" s="287"/>
      <c r="DW1813" s="287"/>
      <c r="DX1813" s="287"/>
      <c r="DY1813" s="287"/>
      <c r="DZ1813" s="287"/>
      <c r="EA1813" s="287"/>
      <c r="EB1813" s="287"/>
      <c r="EC1813" s="287"/>
      <c r="ED1813" s="287"/>
      <c r="EE1813" s="287"/>
      <c r="EF1813" s="287"/>
      <c r="EG1813" s="287"/>
      <c r="EH1813" s="287"/>
      <c r="EI1813" s="287"/>
      <c r="EJ1813" s="287"/>
      <c r="EK1813" s="287"/>
      <c r="EL1813" s="287"/>
      <c r="EM1813" s="287"/>
      <c r="EN1813" s="287"/>
      <c r="EO1813" s="287"/>
      <c r="EP1813" s="287"/>
      <c r="EQ1813" s="287"/>
      <c r="ER1813" s="287"/>
      <c r="ES1813" s="287"/>
      <c r="ET1813" s="287"/>
      <c r="EU1813" s="287"/>
      <c r="EV1813" s="287"/>
      <c r="EW1813" s="287"/>
      <c r="EX1813" s="287"/>
      <c r="EY1813" s="287"/>
      <c r="EZ1813" s="287"/>
      <c r="FA1813" s="287"/>
      <c r="FB1813" s="287"/>
      <c r="FC1813" s="287"/>
      <c r="FD1813" s="287"/>
      <c r="FE1813" s="287"/>
      <c r="FF1813" s="287"/>
      <c r="FG1813" s="287"/>
      <c r="FH1813" s="287"/>
      <c r="FI1813" s="287"/>
    </row>
    <row r="1814" spans="1:165" s="265" customFormat="1" x14ac:dyDescent="0.2">
      <c r="A1814" s="236"/>
      <c r="B1814" s="239"/>
      <c r="C1814" s="239"/>
      <c r="AK1814" s="287"/>
      <c r="AL1814" s="287"/>
      <c r="AM1814" s="287"/>
      <c r="AN1814" s="287"/>
      <c r="AO1814" s="287"/>
      <c r="AP1814" s="287"/>
      <c r="AQ1814" s="287"/>
      <c r="AR1814" s="287"/>
      <c r="AS1814" s="287"/>
      <c r="AT1814" s="287"/>
      <c r="AU1814" s="287"/>
      <c r="AV1814" s="287"/>
      <c r="AW1814" s="287"/>
      <c r="AX1814" s="287"/>
      <c r="AY1814" s="287"/>
      <c r="AZ1814" s="287"/>
      <c r="BA1814" s="287"/>
      <c r="BB1814" s="287"/>
      <c r="BC1814" s="287"/>
      <c r="BD1814" s="287"/>
      <c r="BE1814" s="287"/>
      <c r="BF1814" s="287"/>
      <c r="BG1814" s="287"/>
      <c r="BH1814" s="287"/>
      <c r="BI1814" s="287"/>
      <c r="BJ1814" s="287"/>
      <c r="BK1814" s="287"/>
      <c r="BL1814" s="287"/>
      <c r="BM1814" s="287"/>
      <c r="BN1814" s="287"/>
      <c r="BO1814" s="287"/>
      <c r="BP1814" s="287"/>
      <c r="BQ1814" s="287"/>
      <c r="BR1814" s="287"/>
      <c r="BS1814" s="287"/>
      <c r="BT1814" s="287"/>
      <c r="BU1814" s="287"/>
      <c r="BV1814" s="287"/>
      <c r="BW1814" s="287"/>
      <c r="BX1814" s="287"/>
      <c r="BY1814" s="287"/>
      <c r="BZ1814" s="287"/>
      <c r="CA1814" s="287"/>
      <c r="CB1814" s="287"/>
      <c r="CC1814" s="287"/>
      <c r="CD1814" s="287"/>
      <c r="CE1814" s="287"/>
      <c r="CF1814" s="287"/>
      <c r="CG1814" s="287"/>
      <c r="CH1814" s="287"/>
      <c r="CI1814" s="287"/>
      <c r="CJ1814" s="287"/>
      <c r="CK1814" s="287"/>
      <c r="CL1814" s="287"/>
      <c r="CM1814" s="287"/>
      <c r="CN1814" s="287"/>
      <c r="CO1814" s="287"/>
      <c r="CP1814" s="287"/>
      <c r="CQ1814" s="287"/>
      <c r="CR1814" s="287"/>
      <c r="CS1814" s="287"/>
      <c r="CT1814" s="287"/>
      <c r="CU1814" s="287"/>
      <c r="CV1814" s="287"/>
      <c r="CW1814" s="287"/>
      <c r="CX1814" s="287"/>
      <c r="CY1814" s="287"/>
      <c r="CZ1814" s="287"/>
      <c r="DA1814" s="287"/>
      <c r="DB1814" s="287"/>
      <c r="DC1814" s="287"/>
      <c r="DD1814" s="287"/>
      <c r="DE1814" s="287"/>
      <c r="DF1814" s="287"/>
      <c r="DG1814" s="287"/>
      <c r="DH1814" s="287"/>
      <c r="DI1814" s="287"/>
      <c r="DJ1814" s="287"/>
      <c r="DK1814" s="287"/>
      <c r="DL1814" s="287"/>
      <c r="DM1814" s="287"/>
      <c r="DN1814" s="287"/>
      <c r="DO1814" s="287"/>
      <c r="DP1814" s="287"/>
      <c r="DQ1814" s="287"/>
      <c r="DR1814" s="287"/>
      <c r="DS1814" s="287"/>
      <c r="DT1814" s="287"/>
      <c r="DU1814" s="287"/>
      <c r="DV1814" s="287"/>
      <c r="DW1814" s="287"/>
      <c r="DX1814" s="287"/>
      <c r="DY1814" s="287"/>
      <c r="DZ1814" s="287"/>
      <c r="EA1814" s="287"/>
      <c r="EB1814" s="287"/>
      <c r="EC1814" s="287"/>
      <c r="ED1814" s="287"/>
      <c r="EE1814" s="287"/>
      <c r="EF1814" s="287"/>
      <c r="EG1814" s="287"/>
      <c r="EH1814" s="287"/>
      <c r="EI1814" s="287"/>
      <c r="EJ1814" s="287"/>
      <c r="EK1814" s="287"/>
      <c r="EL1814" s="287"/>
      <c r="EM1814" s="287"/>
      <c r="EN1814" s="287"/>
      <c r="EO1814" s="287"/>
      <c r="EP1814" s="287"/>
      <c r="EQ1814" s="287"/>
      <c r="ER1814" s="287"/>
      <c r="ES1814" s="287"/>
      <c r="ET1814" s="287"/>
      <c r="EU1814" s="287"/>
      <c r="EV1814" s="287"/>
      <c r="EW1814" s="287"/>
      <c r="EX1814" s="287"/>
      <c r="EY1814" s="287"/>
      <c r="EZ1814" s="287"/>
      <c r="FA1814" s="287"/>
      <c r="FB1814" s="287"/>
      <c r="FC1814" s="287"/>
      <c r="FD1814" s="287"/>
      <c r="FE1814" s="287"/>
      <c r="FF1814" s="287"/>
      <c r="FG1814" s="287"/>
      <c r="FH1814" s="287"/>
      <c r="FI1814" s="287"/>
    </row>
    <row r="1815" spans="1:165" s="265" customFormat="1" x14ac:dyDescent="0.2">
      <c r="A1815" s="236"/>
      <c r="B1815" s="239"/>
      <c r="C1815" s="239"/>
      <c r="AK1815" s="287"/>
      <c r="AL1815" s="287"/>
      <c r="AM1815" s="287"/>
      <c r="AN1815" s="287"/>
      <c r="AO1815" s="287"/>
      <c r="AP1815" s="287"/>
      <c r="AQ1815" s="287"/>
      <c r="AR1815" s="287"/>
      <c r="AS1815" s="287"/>
      <c r="AT1815" s="287"/>
      <c r="AU1815" s="287"/>
      <c r="AV1815" s="287"/>
      <c r="AW1815" s="287"/>
      <c r="AX1815" s="287"/>
      <c r="AY1815" s="287"/>
      <c r="AZ1815" s="287"/>
      <c r="BA1815" s="287"/>
      <c r="BB1815" s="287"/>
      <c r="BC1815" s="287"/>
      <c r="BD1815" s="287"/>
      <c r="BE1815" s="287"/>
      <c r="BF1815" s="287"/>
      <c r="BG1815" s="287"/>
      <c r="BH1815" s="287"/>
      <c r="BI1815" s="287"/>
      <c r="BJ1815" s="287"/>
      <c r="BK1815" s="287"/>
      <c r="BL1815" s="287"/>
      <c r="BM1815" s="287"/>
      <c r="BN1815" s="287"/>
      <c r="BO1815" s="287"/>
      <c r="BP1815" s="287"/>
      <c r="BQ1815" s="287"/>
      <c r="BR1815" s="287"/>
      <c r="BS1815" s="287"/>
      <c r="BT1815" s="287"/>
      <c r="BU1815" s="287"/>
      <c r="BV1815" s="287"/>
      <c r="BW1815" s="287"/>
      <c r="BX1815" s="287"/>
      <c r="BY1815" s="287"/>
      <c r="BZ1815" s="287"/>
      <c r="CA1815" s="287"/>
      <c r="CB1815" s="287"/>
      <c r="CC1815" s="287"/>
      <c r="CD1815" s="287"/>
      <c r="CE1815" s="287"/>
      <c r="CF1815" s="287"/>
      <c r="CG1815" s="287"/>
      <c r="CH1815" s="287"/>
      <c r="CI1815" s="287"/>
      <c r="CJ1815" s="287"/>
      <c r="CK1815" s="287"/>
      <c r="CL1815" s="287"/>
      <c r="CM1815" s="287"/>
      <c r="CN1815" s="287"/>
      <c r="CO1815" s="287"/>
      <c r="CP1815" s="287"/>
      <c r="CQ1815" s="287"/>
      <c r="CR1815" s="287"/>
      <c r="CS1815" s="287"/>
      <c r="CT1815" s="287"/>
      <c r="CU1815" s="287"/>
      <c r="CV1815" s="287"/>
      <c r="CW1815" s="287"/>
      <c r="CX1815" s="287"/>
      <c r="CY1815" s="287"/>
      <c r="CZ1815" s="287"/>
      <c r="DA1815" s="287"/>
      <c r="DB1815" s="287"/>
      <c r="DC1815" s="287"/>
      <c r="DD1815" s="287"/>
      <c r="DE1815" s="287"/>
      <c r="DF1815" s="287"/>
      <c r="DG1815" s="287"/>
      <c r="DH1815" s="287"/>
      <c r="DI1815" s="287"/>
      <c r="DJ1815" s="287"/>
      <c r="DK1815" s="287"/>
      <c r="DL1815" s="287"/>
      <c r="DM1815" s="287"/>
      <c r="DN1815" s="287"/>
      <c r="DO1815" s="287"/>
      <c r="DP1815" s="287"/>
      <c r="DQ1815" s="287"/>
      <c r="DR1815" s="287"/>
      <c r="DS1815" s="287"/>
      <c r="DT1815" s="287"/>
      <c r="DU1815" s="287"/>
      <c r="DV1815" s="287"/>
      <c r="DW1815" s="287"/>
      <c r="DX1815" s="287"/>
      <c r="DY1815" s="287"/>
      <c r="DZ1815" s="287"/>
      <c r="EA1815" s="287"/>
      <c r="EB1815" s="287"/>
      <c r="EC1815" s="287"/>
      <c r="ED1815" s="287"/>
      <c r="EE1815" s="287"/>
      <c r="EF1815" s="287"/>
      <c r="EG1815" s="287"/>
      <c r="EH1815" s="287"/>
      <c r="EI1815" s="287"/>
      <c r="EJ1815" s="287"/>
      <c r="EK1815" s="287"/>
      <c r="EL1815" s="287"/>
      <c r="EM1815" s="287"/>
      <c r="EN1815" s="287"/>
      <c r="EO1815" s="287"/>
      <c r="EP1815" s="287"/>
      <c r="EQ1815" s="287"/>
      <c r="ER1815" s="287"/>
      <c r="ES1815" s="287"/>
      <c r="ET1815" s="287"/>
      <c r="EU1815" s="287"/>
      <c r="EV1815" s="287"/>
      <c r="EW1815" s="287"/>
      <c r="EX1815" s="287"/>
      <c r="EY1815" s="287"/>
      <c r="EZ1815" s="287"/>
      <c r="FA1815" s="287"/>
      <c r="FB1815" s="287"/>
      <c r="FC1815" s="287"/>
      <c r="FD1815" s="287"/>
      <c r="FE1815" s="287"/>
      <c r="FF1815" s="287"/>
      <c r="FG1815" s="287"/>
      <c r="FH1815" s="287"/>
      <c r="FI1815" s="287"/>
    </row>
    <row r="1816" spans="1:165" s="265" customFormat="1" x14ac:dyDescent="0.2">
      <c r="A1816" s="236"/>
      <c r="B1816" s="239"/>
      <c r="C1816" s="239"/>
      <c r="AK1816" s="287"/>
      <c r="AL1816" s="287"/>
      <c r="AM1816" s="287"/>
      <c r="AN1816" s="287"/>
      <c r="AO1816" s="287"/>
      <c r="AP1816" s="287"/>
      <c r="AQ1816" s="287"/>
      <c r="AR1816" s="287"/>
      <c r="AS1816" s="287"/>
      <c r="AT1816" s="287"/>
      <c r="AU1816" s="287"/>
      <c r="AV1816" s="287"/>
      <c r="AW1816" s="287"/>
      <c r="AX1816" s="287"/>
      <c r="AY1816" s="287"/>
      <c r="AZ1816" s="287"/>
      <c r="BA1816" s="287"/>
      <c r="BB1816" s="287"/>
      <c r="BC1816" s="287"/>
      <c r="BD1816" s="287"/>
      <c r="BE1816" s="287"/>
      <c r="BF1816" s="287"/>
      <c r="BG1816" s="287"/>
      <c r="BH1816" s="287"/>
      <c r="BI1816" s="287"/>
      <c r="BJ1816" s="287"/>
      <c r="BK1816" s="287"/>
      <c r="BL1816" s="287"/>
      <c r="BM1816" s="287"/>
      <c r="BN1816" s="287"/>
      <c r="BO1816" s="287"/>
      <c r="BP1816" s="287"/>
      <c r="BQ1816" s="287"/>
      <c r="BR1816" s="287"/>
      <c r="BS1816" s="287"/>
      <c r="BT1816" s="287"/>
      <c r="BU1816" s="287"/>
      <c r="BV1816" s="287"/>
      <c r="BW1816" s="287"/>
      <c r="BX1816" s="287"/>
      <c r="BY1816" s="287"/>
      <c r="BZ1816" s="287"/>
      <c r="CA1816" s="287"/>
      <c r="CB1816" s="287"/>
      <c r="CC1816" s="287"/>
      <c r="CD1816" s="287"/>
      <c r="CE1816" s="287"/>
      <c r="CF1816" s="287"/>
      <c r="CG1816" s="287"/>
      <c r="CH1816" s="287"/>
      <c r="CI1816" s="287"/>
      <c r="CJ1816" s="287"/>
      <c r="CK1816" s="287"/>
      <c r="CL1816" s="287"/>
      <c r="CM1816" s="287"/>
      <c r="CN1816" s="287"/>
      <c r="CO1816" s="287"/>
      <c r="CP1816" s="287"/>
      <c r="CQ1816" s="287"/>
      <c r="CR1816" s="287"/>
      <c r="CS1816" s="287"/>
      <c r="CT1816" s="287"/>
      <c r="CU1816" s="287"/>
      <c r="CV1816" s="287"/>
      <c r="CW1816" s="287"/>
      <c r="CX1816" s="287"/>
      <c r="CY1816" s="287"/>
      <c r="CZ1816" s="287"/>
      <c r="DA1816" s="287"/>
      <c r="DB1816" s="287"/>
      <c r="DC1816" s="287"/>
      <c r="DD1816" s="287"/>
      <c r="DE1816" s="287"/>
      <c r="DF1816" s="287"/>
      <c r="DG1816" s="287"/>
      <c r="DH1816" s="287"/>
      <c r="DI1816" s="287"/>
      <c r="DJ1816" s="287"/>
      <c r="DK1816" s="287"/>
      <c r="DL1816" s="287"/>
      <c r="DM1816" s="287"/>
      <c r="DN1816" s="287"/>
      <c r="DO1816" s="287"/>
      <c r="DP1816" s="287"/>
      <c r="DQ1816" s="287"/>
      <c r="DR1816" s="287"/>
      <c r="DS1816" s="287"/>
      <c r="DT1816" s="287"/>
      <c r="DU1816" s="287"/>
      <c r="DV1816" s="287"/>
      <c r="DW1816" s="287"/>
      <c r="DX1816" s="287"/>
      <c r="DY1816" s="287"/>
      <c r="DZ1816" s="287"/>
      <c r="EA1816" s="287"/>
      <c r="EB1816" s="287"/>
      <c r="EC1816" s="287"/>
      <c r="ED1816" s="287"/>
      <c r="EE1816" s="287"/>
      <c r="EF1816" s="287"/>
      <c r="EG1816" s="287"/>
      <c r="EH1816" s="287"/>
      <c r="EI1816" s="287"/>
      <c r="EJ1816" s="287"/>
      <c r="EK1816" s="287"/>
      <c r="EL1816" s="287"/>
      <c r="EM1816" s="287"/>
      <c r="EN1816" s="287"/>
      <c r="EO1816" s="287"/>
      <c r="EP1816" s="287"/>
      <c r="EQ1816" s="287"/>
      <c r="ER1816" s="287"/>
      <c r="ES1816" s="287"/>
      <c r="ET1816" s="287"/>
      <c r="EU1816" s="287"/>
      <c r="EV1816" s="287"/>
      <c r="EW1816" s="287"/>
      <c r="EX1816" s="287"/>
      <c r="EY1816" s="287"/>
      <c r="EZ1816" s="287"/>
      <c r="FA1816" s="287"/>
      <c r="FB1816" s="287"/>
      <c r="FC1816" s="287"/>
      <c r="FD1816" s="287"/>
      <c r="FE1816" s="287"/>
      <c r="FF1816" s="287"/>
      <c r="FG1816" s="287"/>
      <c r="FH1816" s="287"/>
      <c r="FI1816" s="287"/>
    </row>
    <row r="1817" spans="1:165" s="265" customFormat="1" x14ac:dyDescent="0.2">
      <c r="A1817" s="236"/>
      <c r="B1817" s="239"/>
      <c r="C1817" s="239"/>
      <c r="AK1817" s="287"/>
      <c r="AL1817" s="287"/>
      <c r="AM1817" s="287"/>
      <c r="AN1817" s="287"/>
      <c r="AO1817" s="287"/>
      <c r="AP1817" s="287"/>
      <c r="AQ1817" s="287"/>
      <c r="AR1817" s="287"/>
      <c r="AS1817" s="287"/>
      <c r="AT1817" s="287"/>
      <c r="AU1817" s="287"/>
      <c r="AV1817" s="287"/>
      <c r="AW1817" s="287"/>
      <c r="AX1817" s="287"/>
      <c r="AY1817" s="287"/>
      <c r="AZ1817" s="287"/>
      <c r="BA1817" s="287"/>
      <c r="BB1817" s="287"/>
      <c r="BC1817" s="287"/>
      <c r="BD1817" s="287"/>
      <c r="BE1817" s="287"/>
      <c r="BF1817" s="287"/>
      <c r="BG1817" s="287"/>
      <c r="BH1817" s="287"/>
      <c r="BI1817" s="287"/>
      <c r="BJ1817" s="287"/>
      <c r="BK1817" s="287"/>
      <c r="BL1817" s="287"/>
      <c r="BM1817" s="287"/>
      <c r="BN1817" s="287"/>
      <c r="BO1817" s="287"/>
      <c r="BP1817" s="287"/>
      <c r="BQ1817" s="287"/>
      <c r="BR1817" s="287"/>
      <c r="BS1817" s="287"/>
      <c r="BT1817" s="287"/>
      <c r="BU1817" s="287"/>
      <c r="BV1817" s="287"/>
      <c r="BW1817" s="287"/>
      <c r="BX1817" s="287"/>
      <c r="BY1817" s="287"/>
      <c r="BZ1817" s="287"/>
      <c r="CA1817" s="287"/>
      <c r="CB1817" s="287"/>
      <c r="CC1817" s="287"/>
      <c r="CD1817" s="287"/>
      <c r="CE1817" s="287"/>
      <c r="CF1817" s="287"/>
      <c r="CG1817" s="287"/>
      <c r="CH1817" s="287"/>
      <c r="CI1817" s="287"/>
      <c r="CJ1817" s="287"/>
      <c r="CK1817" s="287"/>
      <c r="CL1817" s="287"/>
      <c r="CM1817" s="287"/>
      <c r="CN1817" s="287"/>
      <c r="CO1817" s="287"/>
      <c r="CP1817" s="287"/>
      <c r="CQ1817" s="287"/>
      <c r="CR1817" s="287"/>
      <c r="CS1817" s="287"/>
      <c r="CT1817" s="287"/>
      <c r="CU1817" s="287"/>
      <c r="CV1817" s="287"/>
      <c r="CW1817" s="287"/>
      <c r="CX1817" s="287"/>
      <c r="CY1817" s="287"/>
      <c r="CZ1817" s="287"/>
      <c r="DA1817" s="287"/>
      <c r="DB1817" s="287"/>
      <c r="DC1817" s="287"/>
      <c r="DD1817" s="287"/>
      <c r="DE1817" s="287"/>
      <c r="DF1817" s="287"/>
      <c r="DG1817" s="287"/>
      <c r="DH1817" s="287"/>
      <c r="DI1817" s="287"/>
      <c r="DJ1817" s="287"/>
      <c r="DK1817" s="287"/>
      <c r="DL1817" s="287"/>
      <c r="DM1817" s="287"/>
      <c r="DN1817" s="287"/>
      <c r="DO1817" s="287"/>
      <c r="DP1817" s="287"/>
      <c r="DQ1817" s="287"/>
      <c r="DR1817" s="287"/>
      <c r="DS1817" s="287"/>
      <c r="DT1817" s="287"/>
      <c r="DU1817" s="287"/>
      <c r="DV1817" s="287"/>
      <c r="DW1817" s="287"/>
      <c r="DX1817" s="287"/>
      <c r="DY1817" s="287"/>
      <c r="DZ1817" s="287"/>
      <c r="EA1817" s="287"/>
      <c r="EB1817" s="287"/>
      <c r="EC1817" s="287"/>
      <c r="ED1817" s="287"/>
      <c r="EE1817" s="287"/>
      <c r="EF1817" s="287"/>
      <c r="EG1817" s="287"/>
      <c r="EH1817" s="287"/>
      <c r="EI1817" s="287"/>
      <c r="EJ1817" s="287"/>
      <c r="EK1817" s="287"/>
      <c r="EL1817" s="287"/>
      <c r="EM1817" s="287"/>
      <c r="EN1817" s="287"/>
      <c r="EO1817" s="287"/>
      <c r="EP1817" s="287"/>
      <c r="EQ1817" s="287"/>
      <c r="ER1817" s="287"/>
      <c r="ES1817" s="287"/>
      <c r="ET1817" s="287"/>
      <c r="EU1817" s="287"/>
      <c r="EV1817" s="287"/>
      <c r="EW1817" s="287"/>
      <c r="EX1817" s="287"/>
      <c r="EY1817" s="287"/>
      <c r="EZ1817" s="287"/>
      <c r="FA1817" s="287"/>
      <c r="FB1817" s="287"/>
      <c r="FC1817" s="287"/>
      <c r="FD1817" s="287"/>
      <c r="FE1817" s="287"/>
      <c r="FF1817" s="287"/>
      <c r="FG1817" s="287"/>
      <c r="FH1817" s="287"/>
      <c r="FI1817" s="287"/>
    </row>
    <row r="1818" spans="1:165" s="265" customFormat="1" x14ac:dyDescent="0.2">
      <c r="A1818" s="236"/>
      <c r="B1818" s="239"/>
      <c r="C1818" s="239"/>
      <c r="AK1818" s="287"/>
      <c r="AL1818" s="287"/>
      <c r="AM1818" s="287"/>
      <c r="AN1818" s="287"/>
      <c r="AO1818" s="287"/>
      <c r="AP1818" s="287"/>
      <c r="AQ1818" s="287"/>
      <c r="AR1818" s="287"/>
      <c r="AS1818" s="287"/>
      <c r="AT1818" s="287"/>
      <c r="AU1818" s="287"/>
      <c r="AV1818" s="287"/>
      <c r="AW1818" s="287"/>
      <c r="AX1818" s="287"/>
      <c r="AY1818" s="287"/>
      <c r="AZ1818" s="287"/>
      <c r="BA1818" s="287"/>
      <c r="BB1818" s="287"/>
      <c r="BC1818" s="287"/>
      <c r="BD1818" s="287"/>
      <c r="BE1818" s="287"/>
      <c r="BF1818" s="287"/>
      <c r="BG1818" s="287"/>
      <c r="BH1818" s="287"/>
      <c r="BI1818" s="287"/>
      <c r="BJ1818" s="287"/>
      <c r="BK1818" s="287"/>
      <c r="BL1818" s="287"/>
      <c r="BM1818" s="287"/>
      <c r="BN1818" s="287"/>
      <c r="BO1818" s="287"/>
      <c r="BP1818" s="287"/>
      <c r="BQ1818" s="287"/>
      <c r="BR1818" s="287"/>
      <c r="BS1818" s="287"/>
      <c r="BT1818" s="287"/>
      <c r="BU1818" s="287"/>
      <c r="BV1818" s="287"/>
      <c r="BW1818" s="287"/>
      <c r="BX1818" s="287"/>
      <c r="BY1818" s="287"/>
      <c r="BZ1818" s="287"/>
      <c r="CA1818" s="287"/>
      <c r="CB1818" s="287"/>
      <c r="CC1818" s="287"/>
      <c r="CD1818" s="287"/>
      <c r="CE1818" s="287"/>
      <c r="CF1818" s="287"/>
      <c r="CG1818" s="287"/>
      <c r="CH1818" s="287"/>
      <c r="CI1818" s="287"/>
      <c r="CJ1818" s="287"/>
      <c r="CK1818" s="287"/>
      <c r="CL1818" s="287"/>
      <c r="CM1818" s="287"/>
      <c r="CN1818" s="287"/>
      <c r="CO1818" s="287"/>
      <c r="CP1818" s="287"/>
      <c r="CQ1818" s="287"/>
      <c r="CR1818" s="287"/>
      <c r="CS1818" s="287"/>
      <c r="CT1818" s="287"/>
      <c r="CU1818" s="287"/>
      <c r="CV1818" s="287"/>
      <c r="CW1818" s="287"/>
      <c r="CX1818" s="287"/>
      <c r="CY1818" s="287"/>
      <c r="CZ1818" s="287"/>
      <c r="DA1818" s="287"/>
      <c r="DB1818" s="287"/>
      <c r="DC1818" s="287"/>
      <c r="DD1818" s="287"/>
      <c r="DE1818" s="287"/>
      <c r="DF1818" s="287"/>
      <c r="DG1818" s="287"/>
      <c r="DH1818" s="287"/>
      <c r="DI1818" s="287"/>
      <c r="DJ1818" s="287"/>
      <c r="DK1818" s="287"/>
      <c r="DL1818" s="287"/>
      <c r="DM1818" s="287"/>
      <c r="DN1818" s="287"/>
      <c r="DO1818" s="287"/>
      <c r="DP1818" s="287"/>
      <c r="DQ1818" s="287"/>
      <c r="DR1818" s="287"/>
      <c r="DS1818" s="287"/>
      <c r="DT1818" s="287"/>
      <c r="DU1818" s="287"/>
      <c r="DV1818" s="287"/>
      <c r="DW1818" s="287"/>
      <c r="DX1818" s="287"/>
      <c r="DY1818" s="287"/>
      <c r="DZ1818" s="287"/>
      <c r="EA1818" s="287"/>
      <c r="EB1818" s="287"/>
      <c r="EC1818" s="287"/>
      <c r="ED1818" s="287"/>
      <c r="EE1818" s="287"/>
      <c r="EF1818" s="287"/>
      <c r="EG1818" s="287"/>
      <c r="EH1818" s="287"/>
      <c r="EI1818" s="287"/>
      <c r="EJ1818" s="287"/>
      <c r="EK1818" s="287"/>
      <c r="EL1818" s="287"/>
      <c r="EM1818" s="287"/>
      <c r="EN1818" s="287"/>
      <c r="EO1818" s="287"/>
      <c r="EP1818" s="287"/>
      <c r="EQ1818" s="287"/>
      <c r="ER1818" s="287"/>
      <c r="ES1818" s="287"/>
      <c r="ET1818" s="287"/>
      <c r="EU1818" s="287"/>
      <c r="EV1818" s="287"/>
      <c r="EW1818" s="287"/>
      <c r="EX1818" s="287"/>
      <c r="EY1818" s="287"/>
      <c r="EZ1818" s="287"/>
      <c r="FA1818" s="287"/>
      <c r="FB1818" s="287"/>
      <c r="FC1818" s="287"/>
      <c r="FD1818" s="287"/>
      <c r="FE1818" s="287"/>
      <c r="FF1818" s="287"/>
      <c r="FG1818" s="287"/>
      <c r="FH1818" s="287"/>
      <c r="FI1818" s="287"/>
    </row>
    <row r="1819" spans="1:165" s="265" customFormat="1" x14ac:dyDescent="0.2">
      <c r="A1819" s="236"/>
      <c r="B1819" s="239"/>
      <c r="C1819" s="239"/>
      <c r="AK1819" s="287"/>
      <c r="AL1819" s="287"/>
      <c r="AM1819" s="287"/>
      <c r="AN1819" s="287"/>
      <c r="AO1819" s="287"/>
      <c r="AP1819" s="287"/>
      <c r="AQ1819" s="287"/>
      <c r="AR1819" s="287"/>
      <c r="AS1819" s="287"/>
      <c r="AT1819" s="287"/>
      <c r="AU1819" s="287"/>
      <c r="AV1819" s="287"/>
      <c r="AW1819" s="287"/>
      <c r="AX1819" s="287"/>
      <c r="AY1819" s="287"/>
      <c r="AZ1819" s="287"/>
      <c r="BA1819" s="287"/>
      <c r="BB1819" s="287"/>
      <c r="BC1819" s="287"/>
      <c r="BD1819" s="287"/>
      <c r="BE1819" s="287"/>
      <c r="BF1819" s="287"/>
      <c r="BG1819" s="287"/>
      <c r="BH1819" s="287"/>
      <c r="BI1819" s="287"/>
      <c r="BJ1819" s="287"/>
      <c r="BK1819" s="287"/>
      <c r="BL1819" s="287"/>
      <c r="BM1819" s="287"/>
      <c r="BN1819" s="287"/>
      <c r="BO1819" s="287"/>
      <c r="BP1819" s="287"/>
      <c r="BQ1819" s="287"/>
      <c r="BR1819" s="287"/>
      <c r="BS1819" s="287"/>
      <c r="BT1819" s="287"/>
      <c r="BU1819" s="287"/>
      <c r="BV1819" s="287"/>
      <c r="BW1819" s="287"/>
      <c r="BX1819" s="287"/>
      <c r="BY1819" s="287"/>
      <c r="BZ1819" s="287"/>
      <c r="CA1819" s="287"/>
      <c r="CB1819" s="287"/>
      <c r="CC1819" s="287"/>
      <c r="CD1819" s="287"/>
      <c r="CE1819" s="287"/>
      <c r="CF1819" s="287"/>
      <c r="CG1819" s="287"/>
      <c r="CH1819" s="287"/>
      <c r="CI1819" s="287"/>
      <c r="CJ1819" s="287"/>
      <c r="CK1819" s="287"/>
      <c r="CL1819" s="287"/>
      <c r="CM1819" s="287"/>
      <c r="CN1819" s="287"/>
      <c r="CO1819" s="287"/>
      <c r="CP1819" s="287"/>
      <c r="CQ1819" s="287"/>
      <c r="CR1819" s="287"/>
      <c r="CS1819" s="287"/>
      <c r="CT1819" s="287"/>
      <c r="CU1819" s="287"/>
      <c r="CV1819" s="287"/>
      <c r="CW1819" s="287"/>
      <c r="CX1819" s="287"/>
      <c r="CY1819" s="287"/>
      <c r="CZ1819" s="287"/>
      <c r="DA1819" s="287"/>
      <c r="DB1819" s="287"/>
      <c r="DC1819" s="287"/>
      <c r="DD1819" s="287"/>
      <c r="DE1819" s="287"/>
      <c r="DF1819" s="287"/>
      <c r="DG1819" s="287"/>
      <c r="DH1819" s="287"/>
      <c r="DI1819" s="287"/>
      <c r="DJ1819" s="287"/>
      <c r="DK1819" s="287"/>
      <c r="DL1819" s="287"/>
      <c r="DM1819" s="287"/>
      <c r="DN1819" s="287"/>
      <c r="DO1819" s="287"/>
      <c r="DP1819" s="287"/>
      <c r="DQ1819" s="287"/>
      <c r="DR1819" s="287"/>
      <c r="DS1819" s="287"/>
      <c r="DT1819" s="287"/>
      <c r="DU1819" s="287"/>
      <c r="DV1819" s="287"/>
      <c r="DW1819" s="287"/>
      <c r="DX1819" s="287"/>
      <c r="DY1819" s="287"/>
      <c r="DZ1819" s="287"/>
      <c r="EA1819" s="287"/>
      <c r="EB1819" s="287"/>
      <c r="EC1819" s="287"/>
      <c r="ED1819" s="287"/>
      <c r="EE1819" s="287"/>
      <c r="EF1819" s="287"/>
      <c r="EG1819" s="287"/>
      <c r="EH1819" s="287"/>
      <c r="EI1819" s="287"/>
      <c r="EJ1819" s="287"/>
      <c r="EK1819" s="287"/>
      <c r="EL1819" s="287"/>
      <c r="EM1819" s="287"/>
      <c r="EN1819" s="287"/>
      <c r="EO1819" s="287"/>
      <c r="EP1819" s="287"/>
      <c r="EQ1819" s="287"/>
      <c r="ER1819" s="287"/>
      <c r="ES1819" s="287"/>
      <c r="ET1819" s="287"/>
      <c r="EU1819" s="287"/>
      <c r="EV1819" s="287"/>
      <c r="EW1819" s="287"/>
      <c r="EX1819" s="287"/>
      <c r="EY1819" s="287"/>
      <c r="EZ1819" s="287"/>
      <c r="FA1819" s="287"/>
      <c r="FB1819" s="287"/>
      <c r="FC1819" s="287"/>
      <c r="FD1819" s="287"/>
      <c r="FE1819" s="287"/>
      <c r="FF1819" s="287"/>
      <c r="FG1819" s="287"/>
      <c r="FH1819" s="287"/>
      <c r="FI1819" s="287"/>
    </row>
    <row r="1820" spans="1:165" s="265" customFormat="1" x14ac:dyDescent="0.2">
      <c r="A1820" s="236"/>
      <c r="B1820" s="239"/>
      <c r="C1820" s="239"/>
      <c r="AK1820" s="287"/>
      <c r="AL1820" s="287"/>
      <c r="AM1820" s="287"/>
      <c r="AN1820" s="287"/>
      <c r="AO1820" s="287"/>
      <c r="AP1820" s="287"/>
      <c r="AQ1820" s="287"/>
      <c r="AR1820" s="287"/>
      <c r="AS1820" s="287"/>
      <c r="AT1820" s="287"/>
      <c r="AU1820" s="287"/>
      <c r="AV1820" s="287"/>
      <c r="AW1820" s="287"/>
      <c r="AX1820" s="287"/>
      <c r="AY1820" s="287"/>
      <c r="AZ1820" s="287"/>
      <c r="BA1820" s="287"/>
      <c r="BB1820" s="287"/>
      <c r="BC1820" s="287"/>
      <c r="BD1820" s="287"/>
      <c r="BE1820" s="287"/>
      <c r="BF1820" s="287"/>
      <c r="BG1820" s="287"/>
      <c r="BH1820" s="287"/>
      <c r="BI1820" s="287"/>
      <c r="BJ1820" s="287"/>
      <c r="BK1820" s="287"/>
      <c r="BL1820" s="287"/>
      <c r="BM1820" s="287"/>
      <c r="BN1820" s="287"/>
      <c r="BO1820" s="287"/>
      <c r="BP1820" s="287"/>
      <c r="BQ1820" s="287"/>
      <c r="BR1820" s="287"/>
      <c r="BS1820" s="287"/>
      <c r="BT1820" s="287"/>
      <c r="BU1820" s="287"/>
      <c r="BV1820" s="287"/>
      <c r="BW1820" s="287"/>
      <c r="BX1820" s="287"/>
      <c r="BY1820" s="287"/>
      <c r="BZ1820" s="287"/>
      <c r="CA1820" s="287"/>
      <c r="CB1820" s="287"/>
      <c r="CC1820" s="287"/>
      <c r="CD1820" s="287"/>
      <c r="CE1820" s="287"/>
      <c r="CF1820" s="287"/>
      <c r="CG1820" s="287"/>
      <c r="CH1820" s="287"/>
      <c r="CI1820" s="287"/>
      <c r="CJ1820" s="287"/>
      <c r="CK1820" s="287"/>
      <c r="CL1820" s="287"/>
      <c r="CM1820" s="287"/>
      <c r="CN1820" s="287"/>
      <c r="CO1820" s="287"/>
      <c r="CP1820" s="287"/>
      <c r="CQ1820" s="287"/>
      <c r="CR1820" s="287"/>
      <c r="CS1820" s="287"/>
      <c r="CT1820" s="287"/>
      <c r="CU1820" s="287"/>
      <c r="CV1820" s="287"/>
      <c r="CW1820" s="287"/>
      <c r="CX1820" s="287"/>
      <c r="CY1820" s="287"/>
      <c r="CZ1820" s="287"/>
      <c r="DA1820" s="287"/>
      <c r="DB1820" s="287"/>
      <c r="DC1820" s="287"/>
      <c r="DD1820" s="287"/>
      <c r="DE1820" s="287"/>
      <c r="DF1820" s="287"/>
      <c r="DG1820" s="287"/>
      <c r="DH1820" s="287"/>
      <c r="DI1820" s="287"/>
      <c r="DJ1820" s="287"/>
      <c r="DK1820" s="287"/>
      <c r="DL1820" s="287"/>
      <c r="DM1820" s="287"/>
      <c r="DN1820" s="287"/>
      <c r="DO1820" s="287"/>
      <c r="DP1820" s="287"/>
      <c r="DQ1820" s="287"/>
      <c r="DR1820" s="287"/>
      <c r="DS1820" s="287"/>
      <c r="DT1820" s="287"/>
      <c r="DU1820" s="287"/>
      <c r="DV1820" s="287"/>
      <c r="DW1820" s="287"/>
      <c r="DX1820" s="287"/>
      <c r="DY1820" s="287"/>
      <c r="DZ1820" s="287"/>
      <c r="EA1820" s="287"/>
      <c r="EB1820" s="287"/>
      <c r="EC1820" s="287"/>
      <c r="ED1820" s="287"/>
      <c r="EE1820" s="287"/>
      <c r="EF1820" s="287"/>
      <c r="EG1820" s="287"/>
      <c r="EH1820" s="287"/>
      <c r="EI1820" s="287"/>
      <c r="EJ1820" s="287"/>
      <c r="EK1820" s="287"/>
      <c r="EL1820" s="287"/>
      <c r="EM1820" s="287"/>
      <c r="EN1820" s="287"/>
      <c r="EO1820" s="287"/>
      <c r="EP1820" s="287"/>
      <c r="EQ1820" s="287"/>
      <c r="ER1820" s="287"/>
      <c r="ES1820" s="287"/>
      <c r="ET1820" s="287"/>
      <c r="EU1820" s="287"/>
      <c r="EV1820" s="287"/>
      <c r="EW1820" s="287"/>
      <c r="EX1820" s="287"/>
      <c r="EY1820" s="287"/>
      <c r="EZ1820" s="287"/>
      <c r="FA1820" s="287"/>
      <c r="FB1820" s="287"/>
      <c r="FC1820" s="287"/>
      <c r="FD1820" s="287"/>
      <c r="FE1820" s="287"/>
      <c r="FF1820" s="287"/>
      <c r="FG1820" s="287"/>
      <c r="FH1820" s="287"/>
      <c r="FI1820" s="287"/>
    </row>
    <row r="1821" spans="1:165" s="265" customFormat="1" x14ac:dyDescent="0.2">
      <c r="A1821" s="236"/>
      <c r="B1821" s="239"/>
      <c r="C1821" s="239"/>
      <c r="AK1821" s="287"/>
      <c r="AL1821" s="287"/>
      <c r="AM1821" s="287"/>
      <c r="AN1821" s="287"/>
      <c r="AO1821" s="287"/>
      <c r="AP1821" s="287"/>
      <c r="AQ1821" s="287"/>
      <c r="AR1821" s="287"/>
      <c r="AS1821" s="287"/>
      <c r="AT1821" s="287"/>
      <c r="AU1821" s="287"/>
      <c r="AV1821" s="287"/>
      <c r="AW1821" s="287"/>
      <c r="AX1821" s="287"/>
      <c r="AY1821" s="287"/>
      <c r="AZ1821" s="287"/>
      <c r="BA1821" s="287"/>
      <c r="BB1821" s="287"/>
      <c r="BC1821" s="287"/>
      <c r="BD1821" s="287"/>
      <c r="BE1821" s="287"/>
      <c r="BF1821" s="287"/>
      <c r="BG1821" s="287"/>
      <c r="BH1821" s="287"/>
      <c r="BI1821" s="287"/>
      <c r="BJ1821" s="287"/>
      <c r="BK1821" s="287"/>
      <c r="BL1821" s="287"/>
      <c r="BM1821" s="287"/>
      <c r="BN1821" s="287"/>
      <c r="BO1821" s="287"/>
      <c r="BP1821" s="287"/>
      <c r="BQ1821" s="287"/>
      <c r="BR1821" s="287"/>
      <c r="BS1821" s="287"/>
      <c r="BT1821" s="287"/>
      <c r="BU1821" s="287"/>
      <c r="BV1821" s="287"/>
      <c r="BW1821" s="287"/>
      <c r="BX1821" s="287"/>
      <c r="BY1821" s="287"/>
      <c r="BZ1821" s="287"/>
      <c r="CA1821" s="287"/>
      <c r="CB1821" s="287"/>
      <c r="CC1821" s="287"/>
      <c r="CD1821" s="287"/>
      <c r="CE1821" s="287"/>
      <c r="CF1821" s="287"/>
      <c r="CG1821" s="287"/>
      <c r="CH1821" s="287"/>
      <c r="CI1821" s="287"/>
      <c r="CJ1821" s="287"/>
      <c r="CK1821" s="287"/>
      <c r="CL1821" s="287"/>
      <c r="CM1821" s="287"/>
      <c r="CN1821" s="287"/>
      <c r="CO1821" s="287"/>
      <c r="CP1821" s="287"/>
      <c r="CQ1821" s="287"/>
      <c r="CR1821" s="287"/>
      <c r="CS1821" s="287"/>
      <c r="CT1821" s="287"/>
      <c r="CU1821" s="287"/>
      <c r="CV1821" s="287"/>
      <c r="CW1821" s="287"/>
      <c r="CX1821" s="287"/>
      <c r="CY1821" s="287"/>
      <c r="CZ1821" s="287"/>
      <c r="DA1821" s="287"/>
      <c r="DB1821" s="287"/>
      <c r="DC1821" s="287"/>
      <c r="DD1821" s="287"/>
      <c r="DE1821" s="287"/>
      <c r="DF1821" s="287"/>
      <c r="DG1821" s="287"/>
      <c r="DH1821" s="287"/>
      <c r="DI1821" s="287"/>
      <c r="DJ1821" s="287"/>
      <c r="DK1821" s="287"/>
      <c r="DL1821" s="287"/>
      <c r="DM1821" s="287"/>
      <c r="DN1821" s="287"/>
      <c r="DO1821" s="287"/>
      <c r="DP1821" s="287"/>
      <c r="DQ1821" s="287"/>
      <c r="DR1821" s="287"/>
      <c r="DS1821" s="287"/>
      <c r="DT1821" s="287"/>
      <c r="DU1821" s="287"/>
      <c r="DV1821" s="287"/>
      <c r="DW1821" s="287"/>
      <c r="DX1821" s="287"/>
      <c r="DY1821" s="287"/>
      <c r="DZ1821" s="287"/>
      <c r="EA1821" s="287"/>
      <c r="EB1821" s="287"/>
      <c r="EC1821" s="287"/>
      <c r="ED1821" s="287"/>
      <c r="EE1821" s="287"/>
      <c r="EF1821" s="287"/>
      <c r="EG1821" s="287"/>
      <c r="EH1821" s="287"/>
      <c r="EI1821" s="287"/>
      <c r="EJ1821" s="287"/>
      <c r="EK1821" s="287"/>
      <c r="EL1821" s="287"/>
      <c r="EM1821" s="287"/>
      <c r="EN1821" s="287"/>
      <c r="EO1821" s="287"/>
      <c r="EP1821" s="287"/>
      <c r="EQ1821" s="287"/>
      <c r="ER1821" s="287"/>
      <c r="ES1821" s="287"/>
      <c r="ET1821" s="287"/>
      <c r="EU1821" s="287"/>
      <c r="EV1821" s="287"/>
      <c r="EW1821" s="287"/>
      <c r="EX1821" s="287"/>
      <c r="EY1821" s="287"/>
      <c r="EZ1821" s="287"/>
      <c r="FA1821" s="287"/>
      <c r="FB1821" s="287"/>
      <c r="FC1821" s="287"/>
      <c r="FD1821" s="287"/>
      <c r="FE1821" s="287"/>
      <c r="FF1821" s="287"/>
      <c r="FG1821" s="287"/>
      <c r="FH1821" s="287"/>
      <c r="FI1821" s="287"/>
    </row>
    <row r="1822" spans="1:165" s="265" customFormat="1" x14ac:dyDescent="0.2">
      <c r="A1822" s="236"/>
      <c r="B1822" s="239"/>
      <c r="C1822" s="239"/>
      <c r="AK1822" s="287"/>
      <c r="AL1822" s="287"/>
      <c r="AM1822" s="287"/>
      <c r="AN1822" s="287"/>
      <c r="AO1822" s="287"/>
      <c r="AP1822" s="287"/>
      <c r="AQ1822" s="287"/>
      <c r="AR1822" s="287"/>
      <c r="AS1822" s="287"/>
      <c r="AT1822" s="287"/>
      <c r="AU1822" s="287"/>
      <c r="AV1822" s="287"/>
      <c r="AW1822" s="287"/>
      <c r="AX1822" s="287"/>
      <c r="AY1822" s="287"/>
      <c r="AZ1822" s="287"/>
      <c r="BA1822" s="287"/>
      <c r="BB1822" s="287"/>
      <c r="BC1822" s="287"/>
      <c r="BD1822" s="287"/>
      <c r="BE1822" s="287"/>
      <c r="BF1822" s="287"/>
      <c r="BG1822" s="287"/>
      <c r="BH1822" s="287"/>
      <c r="BI1822" s="287"/>
      <c r="BJ1822" s="287"/>
      <c r="BK1822" s="287"/>
      <c r="BL1822" s="287"/>
      <c r="BM1822" s="287"/>
      <c r="BN1822" s="287"/>
      <c r="BO1822" s="287"/>
      <c r="BP1822" s="287"/>
      <c r="BQ1822" s="287"/>
      <c r="BR1822" s="287"/>
      <c r="BS1822" s="287"/>
      <c r="BT1822" s="287"/>
      <c r="BU1822" s="287"/>
      <c r="BV1822" s="287"/>
      <c r="BW1822" s="287"/>
      <c r="BX1822" s="287"/>
      <c r="BY1822" s="287"/>
      <c r="BZ1822" s="287"/>
      <c r="CA1822" s="287"/>
      <c r="CB1822" s="287"/>
      <c r="CC1822" s="287"/>
      <c r="CD1822" s="287"/>
      <c r="CE1822" s="287"/>
      <c r="CF1822" s="287"/>
      <c r="CG1822" s="287"/>
      <c r="CH1822" s="287"/>
      <c r="CI1822" s="287"/>
      <c r="CJ1822" s="287"/>
      <c r="CK1822" s="287"/>
      <c r="CL1822" s="287"/>
      <c r="CM1822" s="287"/>
      <c r="CN1822" s="287"/>
      <c r="CO1822" s="287"/>
      <c r="CP1822" s="287"/>
      <c r="CQ1822" s="287"/>
      <c r="CR1822" s="287"/>
      <c r="CS1822" s="287"/>
      <c r="CT1822" s="287"/>
      <c r="CU1822" s="287"/>
      <c r="CV1822" s="287"/>
      <c r="CW1822" s="287"/>
      <c r="CX1822" s="287"/>
      <c r="CY1822" s="287"/>
      <c r="CZ1822" s="287"/>
      <c r="DA1822" s="287"/>
      <c r="DB1822" s="287"/>
      <c r="DC1822" s="287"/>
      <c r="DD1822" s="287"/>
      <c r="DE1822" s="287"/>
      <c r="DF1822" s="287"/>
      <c r="DG1822" s="287"/>
      <c r="DH1822" s="287"/>
      <c r="DI1822" s="287"/>
      <c r="DJ1822" s="287"/>
      <c r="DK1822" s="287"/>
      <c r="DL1822" s="287"/>
      <c r="DM1822" s="287"/>
      <c r="DN1822" s="287"/>
      <c r="DO1822" s="287"/>
      <c r="DP1822" s="287"/>
      <c r="DQ1822" s="287"/>
      <c r="DR1822" s="287"/>
      <c r="DS1822" s="287"/>
      <c r="DT1822" s="287"/>
      <c r="DU1822" s="287"/>
      <c r="DV1822" s="287"/>
      <c r="DW1822" s="287"/>
      <c r="DX1822" s="287"/>
      <c r="DY1822" s="287"/>
      <c r="DZ1822" s="287"/>
      <c r="EA1822" s="287"/>
      <c r="EB1822" s="287"/>
      <c r="EC1822" s="287"/>
      <c r="ED1822" s="287"/>
      <c r="EE1822" s="287"/>
      <c r="EF1822" s="287"/>
      <c r="EG1822" s="287"/>
      <c r="EH1822" s="287"/>
      <c r="EI1822" s="287"/>
      <c r="EJ1822" s="287"/>
      <c r="EK1822" s="287"/>
      <c r="EL1822" s="287"/>
      <c r="EM1822" s="287"/>
      <c r="EN1822" s="287"/>
      <c r="EO1822" s="287"/>
      <c r="EP1822" s="287"/>
      <c r="EQ1822" s="287"/>
      <c r="ER1822" s="287"/>
      <c r="ES1822" s="287"/>
      <c r="ET1822" s="287"/>
      <c r="EU1822" s="287"/>
      <c r="EV1822" s="287"/>
      <c r="EW1822" s="287"/>
      <c r="EX1822" s="287"/>
      <c r="EY1822" s="287"/>
      <c r="EZ1822" s="287"/>
      <c r="FA1822" s="287"/>
      <c r="FB1822" s="287"/>
      <c r="FC1822" s="287"/>
      <c r="FD1822" s="287"/>
      <c r="FE1822" s="287"/>
      <c r="FF1822" s="287"/>
      <c r="FG1822" s="287"/>
      <c r="FH1822" s="287"/>
      <c r="FI1822" s="287"/>
    </row>
    <row r="1823" spans="1:165" s="265" customFormat="1" x14ac:dyDescent="0.2">
      <c r="A1823" s="236"/>
      <c r="B1823" s="239"/>
      <c r="C1823" s="239"/>
      <c r="AK1823" s="287"/>
      <c r="AL1823" s="287"/>
      <c r="AM1823" s="287"/>
      <c r="AN1823" s="287"/>
      <c r="AO1823" s="287"/>
      <c r="AP1823" s="287"/>
      <c r="AQ1823" s="287"/>
      <c r="AR1823" s="287"/>
      <c r="AS1823" s="287"/>
      <c r="AT1823" s="287"/>
      <c r="AU1823" s="287"/>
      <c r="AV1823" s="287"/>
      <c r="AW1823" s="287"/>
      <c r="AX1823" s="287"/>
      <c r="AY1823" s="287"/>
      <c r="AZ1823" s="287"/>
      <c r="BA1823" s="287"/>
      <c r="BB1823" s="287"/>
      <c r="BC1823" s="287"/>
      <c r="BD1823" s="287"/>
      <c r="BE1823" s="287"/>
      <c r="BF1823" s="287"/>
      <c r="BG1823" s="287"/>
      <c r="BH1823" s="287"/>
      <c r="BI1823" s="287"/>
      <c r="BJ1823" s="287"/>
      <c r="BK1823" s="287"/>
      <c r="BL1823" s="287"/>
      <c r="BM1823" s="287"/>
      <c r="BN1823" s="287"/>
      <c r="BO1823" s="287"/>
      <c r="BP1823" s="287"/>
      <c r="BQ1823" s="287"/>
      <c r="BR1823" s="287"/>
      <c r="BS1823" s="287"/>
      <c r="BT1823" s="287"/>
      <c r="BU1823" s="287"/>
      <c r="BV1823" s="287"/>
      <c r="BW1823" s="287"/>
      <c r="BX1823" s="287"/>
      <c r="BY1823" s="287"/>
      <c r="BZ1823" s="287"/>
      <c r="CA1823" s="287"/>
      <c r="CB1823" s="287"/>
      <c r="CC1823" s="287"/>
      <c r="CD1823" s="287"/>
      <c r="CE1823" s="287"/>
      <c r="CF1823" s="287"/>
      <c r="CG1823" s="287"/>
      <c r="CH1823" s="287"/>
      <c r="CI1823" s="287"/>
      <c r="CJ1823" s="287"/>
      <c r="CK1823" s="287"/>
      <c r="CL1823" s="287"/>
      <c r="CM1823" s="287"/>
      <c r="CN1823" s="287"/>
      <c r="CO1823" s="287"/>
      <c r="CP1823" s="287"/>
      <c r="CQ1823" s="287"/>
      <c r="CR1823" s="287"/>
      <c r="CS1823" s="287"/>
      <c r="CT1823" s="287"/>
      <c r="CU1823" s="287"/>
      <c r="CV1823" s="287"/>
      <c r="CW1823" s="287"/>
      <c r="CX1823" s="287"/>
      <c r="CY1823" s="287"/>
      <c r="CZ1823" s="287"/>
      <c r="DA1823" s="287"/>
      <c r="DB1823" s="287"/>
      <c r="DC1823" s="287"/>
      <c r="DD1823" s="287"/>
      <c r="DE1823" s="287"/>
      <c r="DF1823" s="287"/>
      <c r="DG1823" s="287"/>
      <c r="DH1823" s="287"/>
      <c r="DI1823" s="287"/>
      <c r="DJ1823" s="287"/>
      <c r="DK1823" s="287"/>
      <c r="DL1823" s="287"/>
      <c r="DM1823" s="287"/>
      <c r="DN1823" s="287"/>
      <c r="DO1823" s="287"/>
      <c r="DP1823" s="287"/>
      <c r="DQ1823" s="287"/>
      <c r="DR1823" s="287"/>
      <c r="DS1823" s="287"/>
      <c r="DT1823" s="287"/>
      <c r="DU1823" s="287"/>
      <c r="DV1823" s="287"/>
      <c r="DW1823" s="287"/>
      <c r="DX1823" s="287"/>
      <c r="DY1823" s="287"/>
      <c r="DZ1823" s="287"/>
      <c r="EA1823" s="287"/>
      <c r="EB1823" s="287"/>
      <c r="EC1823" s="287"/>
      <c r="ED1823" s="287"/>
      <c r="EE1823" s="287"/>
      <c r="EF1823" s="287"/>
      <c r="EG1823" s="287"/>
      <c r="EH1823" s="287"/>
      <c r="EI1823" s="287"/>
      <c r="EJ1823" s="287"/>
      <c r="EK1823" s="287"/>
      <c r="EL1823" s="287"/>
      <c r="EM1823" s="287"/>
      <c r="EN1823" s="287"/>
      <c r="EO1823" s="287"/>
      <c r="EP1823" s="287"/>
      <c r="EQ1823" s="287"/>
      <c r="ER1823" s="287"/>
      <c r="ES1823" s="287"/>
      <c r="ET1823" s="287"/>
      <c r="EU1823" s="287"/>
      <c r="EV1823" s="287"/>
      <c r="EW1823" s="287"/>
      <c r="EX1823" s="287"/>
      <c r="EY1823" s="287"/>
      <c r="EZ1823" s="287"/>
      <c r="FA1823" s="287"/>
      <c r="FB1823" s="287"/>
      <c r="FC1823" s="287"/>
      <c r="FD1823" s="287"/>
      <c r="FE1823" s="287"/>
      <c r="FF1823" s="287"/>
      <c r="FG1823" s="287"/>
      <c r="FH1823" s="287"/>
      <c r="FI1823" s="287"/>
    </row>
    <row r="1824" spans="1:165" s="265" customFormat="1" x14ac:dyDescent="0.2">
      <c r="A1824" s="236"/>
      <c r="B1824" s="239"/>
      <c r="C1824" s="239"/>
      <c r="AK1824" s="287"/>
      <c r="AL1824" s="287"/>
      <c r="AM1824" s="287"/>
      <c r="AN1824" s="287"/>
      <c r="AO1824" s="287"/>
      <c r="AP1824" s="287"/>
      <c r="AQ1824" s="287"/>
      <c r="AR1824" s="287"/>
      <c r="AS1824" s="287"/>
      <c r="AT1824" s="287"/>
      <c r="AU1824" s="287"/>
      <c r="AV1824" s="287"/>
      <c r="AW1824" s="287"/>
      <c r="AX1824" s="287"/>
      <c r="AY1824" s="287"/>
      <c r="AZ1824" s="287"/>
      <c r="BA1824" s="287"/>
      <c r="BB1824" s="287"/>
      <c r="BC1824" s="287"/>
      <c r="BD1824" s="287"/>
      <c r="BE1824" s="287"/>
      <c r="BF1824" s="287"/>
      <c r="BG1824" s="287"/>
      <c r="BH1824" s="287"/>
      <c r="BI1824" s="287"/>
      <c r="BJ1824" s="287"/>
      <c r="BK1824" s="287"/>
      <c r="BL1824" s="287"/>
      <c r="BM1824" s="287"/>
      <c r="BN1824" s="287"/>
      <c r="BO1824" s="287"/>
      <c r="BP1824" s="287"/>
      <c r="BQ1824" s="287"/>
      <c r="BR1824" s="287"/>
      <c r="BS1824" s="287"/>
      <c r="BT1824" s="287"/>
      <c r="BU1824" s="287"/>
      <c r="BV1824" s="287"/>
      <c r="BW1824" s="287"/>
      <c r="BX1824" s="287"/>
      <c r="BY1824" s="287"/>
      <c r="BZ1824" s="287"/>
      <c r="CA1824" s="287"/>
      <c r="CB1824" s="287"/>
      <c r="CC1824" s="287"/>
      <c r="CD1824" s="287"/>
      <c r="CE1824" s="287"/>
      <c r="CF1824" s="287"/>
      <c r="CG1824" s="287"/>
      <c r="CH1824" s="287"/>
      <c r="CI1824" s="287"/>
      <c r="CJ1824" s="287"/>
      <c r="CK1824" s="287"/>
      <c r="CL1824" s="287"/>
      <c r="CM1824" s="287"/>
      <c r="CN1824" s="287"/>
      <c r="CO1824" s="287"/>
      <c r="CP1824" s="287"/>
      <c r="CQ1824" s="287"/>
      <c r="CR1824" s="287"/>
      <c r="CS1824" s="287"/>
      <c r="CT1824" s="287"/>
      <c r="CU1824" s="287"/>
      <c r="CV1824" s="287"/>
      <c r="CW1824" s="287"/>
      <c r="CX1824" s="287"/>
      <c r="CY1824" s="287"/>
      <c r="CZ1824" s="287"/>
      <c r="DA1824" s="287"/>
      <c r="DB1824" s="287"/>
      <c r="DC1824" s="287"/>
      <c r="DD1824" s="287"/>
      <c r="DE1824" s="287"/>
      <c r="DF1824" s="287"/>
      <c r="DG1824" s="287"/>
      <c r="DH1824" s="287"/>
      <c r="DI1824" s="287"/>
      <c r="DJ1824" s="287"/>
      <c r="DK1824" s="287"/>
      <c r="DL1824" s="287"/>
      <c r="DM1824" s="287"/>
      <c r="DN1824" s="287"/>
      <c r="DO1824" s="287"/>
      <c r="DP1824" s="287"/>
      <c r="DQ1824" s="287"/>
      <c r="DR1824" s="287"/>
      <c r="DS1824" s="287"/>
      <c r="DT1824" s="287"/>
      <c r="DU1824" s="287"/>
      <c r="DV1824" s="287"/>
      <c r="DW1824" s="287"/>
      <c r="DX1824" s="287"/>
      <c r="DY1824" s="287"/>
      <c r="DZ1824" s="287"/>
      <c r="EA1824" s="287"/>
      <c r="EB1824" s="287"/>
      <c r="EC1824" s="287"/>
      <c r="ED1824" s="287"/>
      <c r="EE1824" s="287"/>
      <c r="EF1824" s="287"/>
      <c r="EG1824" s="287"/>
      <c r="EH1824" s="287"/>
      <c r="EI1824" s="287"/>
      <c r="EJ1824" s="287"/>
      <c r="EK1824" s="287"/>
      <c r="EL1824" s="287"/>
      <c r="EM1824" s="287"/>
      <c r="EN1824" s="287"/>
      <c r="EO1824" s="287"/>
      <c r="EP1824" s="287"/>
      <c r="EQ1824" s="287"/>
      <c r="ER1824" s="287"/>
      <c r="ES1824" s="287"/>
      <c r="ET1824" s="287"/>
      <c r="EU1824" s="287"/>
      <c r="EV1824" s="287"/>
      <c r="EW1824" s="287"/>
      <c r="EX1824" s="287"/>
      <c r="EY1824" s="287"/>
      <c r="EZ1824" s="287"/>
      <c r="FA1824" s="287"/>
      <c r="FB1824" s="287"/>
      <c r="FC1824" s="287"/>
      <c r="FD1824" s="287"/>
      <c r="FE1824" s="287"/>
      <c r="FF1824" s="287"/>
      <c r="FG1824" s="287"/>
      <c r="FH1824" s="287"/>
      <c r="FI1824" s="287"/>
    </row>
    <row r="1825" spans="1:165" s="265" customFormat="1" x14ac:dyDescent="0.2">
      <c r="A1825" s="236"/>
      <c r="B1825" s="239"/>
      <c r="C1825" s="239"/>
      <c r="AK1825" s="287"/>
      <c r="AL1825" s="287"/>
      <c r="AM1825" s="287"/>
      <c r="AN1825" s="287"/>
      <c r="AO1825" s="287"/>
      <c r="AP1825" s="287"/>
      <c r="AQ1825" s="287"/>
      <c r="AR1825" s="287"/>
      <c r="AS1825" s="287"/>
      <c r="AT1825" s="287"/>
      <c r="AU1825" s="287"/>
      <c r="AV1825" s="287"/>
      <c r="AW1825" s="287"/>
      <c r="AX1825" s="287"/>
      <c r="AY1825" s="287"/>
      <c r="AZ1825" s="287"/>
      <c r="BA1825" s="287"/>
      <c r="BB1825" s="287"/>
      <c r="BC1825" s="287"/>
      <c r="BD1825" s="287"/>
      <c r="BE1825" s="287"/>
      <c r="BF1825" s="287"/>
      <c r="BG1825" s="287"/>
      <c r="BH1825" s="287"/>
      <c r="BI1825" s="287"/>
      <c r="BJ1825" s="287"/>
      <c r="BK1825" s="287"/>
      <c r="BL1825" s="287"/>
      <c r="BM1825" s="287"/>
      <c r="BN1825" s="287"/>
      <c r="BO1825" s="287"/>
      <c r="BP1825" s="287"/>
      <c r="BQ1825" s="287"/>
      <c r="BR1825" s="287"/>
      <c r="BS1825" s="287"/>
      <c r="BT1825" s="287"/>
      <c r="BU1825" s="287"/>
      <c r="BV1825" s="287"/>
      <c r="BW1825" s="287"/>
      <c r="BX1825" s="287"/>
      <c r="BY1825" s="287"/>
      <c r="BZ1825" s="287"/>
      <c r="CA1825" s="287"/>
      <c r="CB1825" s="287"/>
      <c r="CC1825" s="287"/>
      <c r="CD1825" s="287"/>
      <c r="CE1825" s="287"/>
      <c r="CF1825" s="287"/>
      <c r="CG1825" s="287"/>
      <c r="CH1825" s="287"/>
      <c r="CI1825" s="287"/>
      <c r="CJ1825" s="287"/>
      <c r="CK1825" s="287"/>
      <c r="CL1825" s="287"/>
      <c r="CM1825" s="287"/>
      <c r="CN1825" s="287"/>
      <c r="CO1825" s="287"/>
      <c r="CP1825" s="287"/>
      <c r="CQ1825" s="287"/>
      <c r="CR1825" s="287"/>
      <c r="CS1825" s="287"/>
      <c r="CT1825" s="287"/>
      <c r="CU1825" s="287"/>
      <c r="CV1825" s="287"/>
      <c r="CW1825" s="287"/>
      <c r="CX1825" s="287"/>
      <c r="CY1825" s="287"/>
      <c r="CZ1825" s="287"/>
      <c r="DA1825" s="287"/>
      <c r="DB1825" s="287"/>
      <c r="DC1825" s="287"/>
      <c r="DD1825" s="287"/>
      <c r="DE1825" s="287"/>
      <c r="DF1825" s="287"/>
      <c r="DG1825" s="287"/>
      <c r="DH1825" s="287"/>
      <c r="DI1825" s="287"/>
      <c r="DJ1825" s="287"/>
      <c r="DK1825" s="287"/>
      <c r="DL1825" s="287"/>
      <c r="DM1825" s="287"/>
      <c r="DN1825" s="287"/>
      <c r="DO1825" s="287"/>
      <c r="DP1825" s="287"/>
      <c r="DQ1825" s="287"/>
      <c r="DR1825" s="287"/>
      <c r="DS1825" s="287"/>
      <c r="DT1825" s="287"/>
      <c r="DU1825" s="287"/>
      <c r="DV1825" s="287"/>
      <c r="DW1825" s="287"/>
      <c r="DX1825" s="287"/>
      <c r="DY1825" s="287"/>
      <c r="DZ1825" s="287"/>
      <c r="EA1825" s="287"/>
      <c r="EB1825" s="287"/>
      <c r="EC1825" s="287"/>
      <c r="ED1825" s="287"/>
      <c r="EE1825" s="287"/>
      <c r="EF1825" s="287"/>
      <c r="EG1825" s="287"/>
      <c r="EH1825" s="287"/>
      <c r="EI1825" s="287"/>
      <c r="EJ1825" s="287"/>
      <c r="EK1825" s="287"/>
      <c r="EL1825" s="287"/>
      <c r="EM1825" s="287"/>
      <c r="EN1825" s="287"/>
      <c r="EO1825" s="287"/>
      <c r="EP1825" s="287"/>
      <c r="EQ1825" s="287"/>
      <c r="ER1825" s="287"/>
      <c r="ES1825" s="287"/>
      <c r="ET1825" s="287"/>
      <c r="EU1825" s="287"/>
      <c r="EV1825" s="287"/>
      <c r="EW1825" s="287"/>
      <c r="EX1825" s="287"/>
      <c r="EY1825" s="287"/>
      <c r="EZ1825" s="287"/>
      <c r="FA1825" s="287"/>
      <c r="FB1825" s="287"/>
      <c r="FC1825" s="287"/>
      <c r="FD1825" s="287"/>
      <c r="FE1825" s="287"/>
      <c r="FF1825" s="287"/>
      <c r="FG1825" s="287"/>
      <c r="FH1825" s="287"/>
      <c r="FI1825" s="287"/>
    </row>
    <row r="1826" spans="1:165" s="265" customFormat="1" x14ac:dyDescent="0.2">
      <c r="A1826" s="236"/>
      <c r="B1826" s="239"/>
      <c r="C1826" s="239"/>
      <c r="AK1826" s="287"/>
      <c r="AL1826" s="287"/>
      <c r="AM1826" s="287"/>
      <c r="AN1826" s="287"/>
      <c r="AO1826" s="287"/>
      <c r="AP1826" s="287"/>
      <c r="AQ1826" s="287"/>
      <c r="AR1826" s="287"/>
      <c r="AS1826" s="287"/>
      <c r="AT1826" s="287"/>
      <c r="AU1826" s="287"/>
      <c r="AV1826" s="287"/>
      <c r="AW1826" s="287"/>
      <c r="AX1826" s="287"/>
      <c r="AY1826" s="287"/>
      <c r="AZ1826" s="287"/>
      <c r="BA1826" s="287"/>
      <c r="BB1826" s="287"/>
      <c r="BC1826" s="287"/>
      <c r="BD1826" s="287"/>
      <c r="BE1826" s="287"/>
      <c r="BF1826" s="287"/>
      <c r="BG1826" s="287"/>
      <c r="BH1826" s="287"/>
      <c r="BI1826" s="287"/>
      <c r="BJ1826" s="287"/>
      <c r="BK1826" s="287"/>
      <c r="BL1826" s="287"/>
      <c r="BM1826" s="287"/>
      <c r="BN1826" s="287"/>
      <c r="BO1826" s="287"/>
      <c r="BP1826" s="287"/>
      <c r="BQ1826" s="287"/>
      <c r="BR1826" s="287"/>
      <c r="BS1826" s="287"/>
      <c r="BT1826" s="287"/>
      <c r="BU1826" s="287"/>
      <c r="BV1826" s="287"/>
      <c r="BW1826" s="287"/>
      <c r="BX1826" s="287"/>
      <c r="BY1826" s="287"/>
      <c r="BZ1826" s="287"/>
      <c r="CA1826" s="287"/>
      <c r="CB1826" s="287"/>
      <c r="CC1826" s="287"/>
      <c r="CD1826" s="287"/>
      <c r="CE1826" s="287"/>
      <c r="CF1826" s="287"/>
      <c r="CG1826" s="287"/>
      <c r="CH1826" s="287"/>
      <c r="CI1826" s="287"/>
      <c r="CJ1826" s="287"/>
      <c r="CK1826" s="287"/>
      <c r="CL1826" s="287"/>
      <c r="CM1826" s="287"/>
      <c r="CN1826" s="287"/>
      <c r="CO1826" s="287"/>
      <c r="CP1826" s="287"/>
      <c r="CQ1826" s="287"/>
      <c r="CR1826" s="287"/>
      <c r="CS1826" s="287"/>
      <c r="CT1826" s="287"/>
      <c r="CU1826" s="287"/>
      <c r="CV1826" s="287"/>
      <c r="CW1826" s="287"/>
      <c r="CX1826" s="287"/>
      <c r="CY1826" s="287"/>
      <c r="CZ1826" s="287"/>
      <c r="DA1826" s="287"/>
      <c r="DB1826" s="287"/>
      <c r="DC1826" s="287"/>
      <c r="DD1826" s="287"/>
      <c r="DE1826" s="287"/>
      <c r="DF1826" s="287"/>
      <c r="DG1826" s="287"/>
      <c r="DH1826" s="287"/>
      <c r="DI1826" s="287"/>
      <c r="DJ1826" s="287"/>
      <c r="DK1826" s="287"/>
      <c r="DL1826" s="287"/>
      <c r="DM1826" s="287"/>
      <c r="DN1826" s="287"/>
      <c r="DO1826" s="287"/>
      <c r="DP1826" s="287"/>
      <c r="DQ1826" s="287"/>
      <c r="DR1826" s="287"/>
      <c r="DS1826" s="287"/>
      <c r="DT1826" s="287"/>
      <c r="DU1826" s="287"/>
      <c r="DV1826" s="287"/>
      <c r="DW1826" s="287"/>
      <c r="DX1826" s="287"/>
      <c r="DY1826" s="287"/>
      <c r="DZ1826" s="287"/>
      <c r="EA1826" s="287"/>
      <c r="EB1826" s="287"/>
      <c r="EC1826" s="287"/>
      <c r="ED1826" s="287"/>
      <c r="EE1826" s="287"/>
      <c r="EF1826" s="287"/>
      <c r="EG1826" s="287"/>
      <c r="EH1826" s="287"/>
      <c r="EI1826" s="287"/>
      <c r="EJ1826" s="287"/>
      <c r="EK1826" s="287"/>
      <c r="EL1826" s="287"/>
      <c r="EM1826" s="287"/>
      <c r="EN1826" s="287"/>
      <c r="EO1826" s="287"/>
      <c r="EP1826" s="287"/>
      <c r="EQ1826" s="287"/>
      <c r="ER1826" s="287"/>
      <c r="ES1826" s="287"/>
      <c r="ET1826" s="287"/>
      <c r="EU1826" s="287"/>
      <c r="EV1826" s="287"/>
      <c r="EW1826" s="287"/>
      <c r="EX1826" s="287"/>
      <c r="EY1826" s="287"/>
      <c r="EZ1826" s="287"/>
      <c r="FA1826" s="287"/>
      <c r="FB1826" s="287"/>
      <c r="FC1826" s="287"/>
      <c r="FD1826" s="287"/>
      <c r="FE1826" s="287"/>
      <c r="FF1826" s="287"/>
      <c r="FG1826" s="287"/>
      <c r="FH1826" s="287"/>
      <c r="FI1826" s="287"/>
    </row>
    <row r="1827" spans="1:165" s="265" customFormat="1" x14ac:dyDescent="0.2">
      <c r="A1827" s="236"/>
      <c r="B1827" s="239"/>
      <c r="C1827" s="239"/>
      <c r="AK1827" s="287"/>
      <c r="AL1827" s="287"/>
      <c r="AM1827" s="287"/>
      <c r="AN1827" s="287"/>
      <c r="AO1827" s="287"/>
      <c r="AP1827" s="287"/>
      <c r="AQ1827" s="287"/>
      <c r="AR1827" s="287"/>
      <c r="AS1827" s="287"/>
      <c r="AT1827" s="287"/>
      <c r="AU1827" s="287"/>
      <c r="AV1827" s="287"/>
      <c r="AW1827" s="287"/>
      <c r="AX1827" s="287"/>
      <c r="AY1827" s="287"/>
      <c r="AZ1827" s="287"/>
      <c r="BA1827" s="287"/>
      <c r="BB1827" s="287"/>
      <c r="BC1827" s="287"/>
      <c r="BD1827" s="287"/>
      <c r="BE1827" s="287"/>
      <c r="BF1827" s="287"/>
      <c r="BG1827" s="287"/>
      <c r="BH1827" s="287"/>
      <c r="BI1827" s="287"/>
      <c r="BJ1827" s="287"/>
      <c r="BK1827" s="287"/>
      <c r="BL1827" s="287"/>
      <c r="BM1827" s="287"/>
      <c r="BN1827" s="287"/>
      <c r="BO1827" s="287"/>
      <c r="BP1827" s="287"/>
      <c r="BQ1827" s="287"/>
      <c r="BR1827" s="287"/>
      <c r="BS1827" s="287"/>
      <c r="BT1827" s="287"/>
      <c r="BU1827" s="287"/>
      <c r="BV1827" s="287"/>
      <c r="BW1827" s="287"/>
      <c r="BX1827" s="287"/>
      <c r="BY1827" s="287"/>
      <c r="BZ1827" s="287"/>
      <c r="CA1827" s="287"/>
      <c r="CB1827" s="287"/>
      <c r="CC1827" s="287"/>
      <c r="CD1827" s="287"/>
      <c r="CE1827" s="287"/>
      <c r="CF1827" s="287"/>
      <c r="CG1827" s="287"/>
      <c r="CH1827" s="287"/>
      <c r="CI1827" s="287"/>
      <c r="CJ1827" s="287"/>
      <c r="CK1827" s="287"/>
      <c r="CL1827" s="287"/>
      <c r="CM1827" s="287"/>
      <c r="CN1827" s="287"/>
      <c r="CO1827" s="287"/>
      <c r="CP1827" s="287"/>
      <c r="CQ1827" s="287"/>
      <c r="CR1827" s="287"/>
      <c r="CS1827" s="287"/>
      <c r="CT1827" s="287"/>
      <c r="CU1827" s="287"/>
      <c r="CV1827" s="287"/>
      <c r="CW1827" s="287"/>
      <c r="CX1827" s="287"/>
      <c r="CY1827" s="287"/>
      <c r="CZ1827" s="287"/>
      <c r="DA1827" s="287"/>
      <c r="DB1827" s="287"/>
      <c r="DC1827" s="287"/>
      <c r="DD1827" s="287"/>
      <c r="DE1827" s="287"/>
      <c r="DF1827" s="287"/>
      <c r="DG1827" s="287"/>
      <c r="DH1827" s="287"/>
      <c r="DI1827" s="287"/>
      <c r="DJ1827" s="287"/>
      <c r="DK1827" s="287"/>
      <c r="DL1827" s="287"/>
      <c r="DM1827" s="287"/>
      <c r="DN1827" s="287"/>
      <c r="DO1827" s="287"/>
      <c r="DP1827" s="287"/>
      <c r="DQ1827" s="287"/>
      <c r="DR1827" s="287"/>
      <c r="DS1827" s="287"/>
      <c r="DT1827" s="287"/>
      <c r="DU1827" s="287"/>
      <c r="DV1827" s="287"/>
      <c r="DW1827" s="287"/>
      <c r="DX1827" s="287"/>
      <c r="DY1827" s="287"/>
      <c r="DZ1827" s="287"/>
      <c r="EA1827" s="287"/>
      <c r="EB1827" s="287"/>
      <c r="EC1827" s="287"/>
      <c r="ED1827" s="287"/>
      <c r="EE1827" s="287"/>
      <c r="EF1827" s="287"/>
      <c r="EG1827" s="287"/>
      <c r="EH1827" s="287"/>
      <c r="EI1827" s="287"/>
      <c r="EJ1827" s="287"/>
      <c r="EK1827" s="287"/>
      <c r="EL1827" s="287"/>
      <c r="EM1827" s="287"/>
      <c r="EN1827" s="287"/>
      <c r="EO1827" s="287"/>
      <c r="EP1827" s="287"/>
      <c r="EQ1827" s="287"/>
      <c r="ER1827" s="287"/>
      <c r="ES1827" s="287"/>
      <c r="ET1827" s="287"/>
      <c r="EU1827" s="287"/>
      <c r="EV1827" s="287"/>
      <c r="EW1827" s="287"/>
      <c r="EX1827" s="287"/>
      <c r="EY1827" s="287"/>
      <c r="EZ1827" s="287"/>
      <c r="FA1827" s="287"/>
      <c r="FB1827" s="287"/>
      <c r="FC1827" s="287"/>
      <c r="FD1827" s="287"/>
      <c r="FE1827" s="287"/>
      <c r="FF1827" s="287"/>
      <c r="FG1827" s="287"/>
      <c r="FH1827" s="287"/>
      <c r="FI1827" s="287"/>
    </row>
    <row r="1828" spans="1:165" s="265" customFormat="1" x14ac:dyDescent="0.2">
      <c r="A1828" s="236"/>
      <c r="B1828" s="239"/>
      <c r="C1828" s="239"/>
      <c r="AK1828" s="287"/>
      <c r="AL1828" s="287"/>
      <c r="AM1828" s="287"/>
      <c r="AN1828" s="287"/>
      <c r="AO1828" s="287"/>
      <c r="AP1828" s="287"/>
      <c r="AQ1828" s="287"/>
      <c r="AR1828" s="287"/>
      <c r="AS1828" s="287"/>
      <c r="AT1828" s="287"/>
      <c r="AU1828" s="287"/>
      <c r="AV1828" s="287"/>
      <c r="AW1828" s="287"/>
      <c r="AX1828" s="287"/>
      <c r="AY1828" s="287"/>
      <c r="AZ1828" s="287"/>
      <c r="BA1828" s="287"/>
      <c r="BB1828" s="287"/>
      <c r="BC1828" s="287"/>
      <c r="BD1828" s="287"/>
      <c r="BE1828" s="287"/>
      <c r="BF1828" s="287"/>
      <c r="BG1828" s="287"/>
      <c r="BH1828" s="287"/>
      <c r="BI1828" s="287"/>
      <c r="BJ1828" s="287"/>
      <c r="BK1828" s="287"/>
      <c r="BL1828" s="287"/>
      <c r="BM1828" s="287"/>
      <c r="BN1828" s="287"/>
      <c r="BO1828" s="287"/>
      <c r="BP1828" s="287"/>
      <c r="BQ1828" s="287"/>
      <c r="BR1828" s="287"/>
      <c r="BS1828" s="287"/>
      <c r="BT1828" s="287"/>
      <c r="BU1828" s="287"/>
      <c r="BV1828" s="287"/>
      <c r="BW1828" s="287"/>
      <c r="BX1828" s="287"/>
      <c r="BY1828" s="287"/>
      <c r="BZ1828" s="287"/>
      <c r="CA1828" s="287"/>
      <c r="CB1828" s="287"/>
      <c r="CC1828" s="287"/>
      <c r="CD1828" s="287"/>
      <c r="CE1828" s="287"/>
      <c r="CF1828" s="287"/>
      <c r="CG1828" s="287"/>
      <c r="CH1828" s="287"/>
      <c r="CI1828" s="287"/>
      <c r="CJ1828" s="287"/>
      <c r="CK1828" s="287"/>
      <c r="CL1828" s="287"/>
      <c r="CM1828" s="287"/>
      <c r="CN1828" s="287"/>
      <c r="CO1828" s="287"/>
      <c r="CP1828" s="287"/>
      <c r="CQ1828" s="287"/>
      <c r="CR1828" s="287"/>
      <c r="CS1828" s="287"/>
      <c r="CT1828" s="287"/>
      <c r="CU1828" s="287"/>
      <c r="CV1828" s="287"/>
      <c r="CW1828" s="287"/>
      <c r="CX1828" s="287"/>
      <c r="CY1828" s="287"/>
      <c r="CZ1828" s="287"/>
      <c r="DA1828" s="287"/>
      <c r="DB1828" s="287"/>
      <c r="DC1828" s="287"/>
      <c r="DD1828" s="287"/>
      <c r="DE1828" s="287"/>
      <c r="DF1828" s="287"/>
      <c r="DG1828" s="287"/>
      <c r="DH1828" s="287"/>
      <c r="DI1828" s="287"/>
      <c r="DJ1828" s="287"/>
      <c r="DK1828" s="287"/>
      <c r="DL1828" s="287"/>
      <c r="DM1828" s="287"/>
      <c r="DN1828" s="287"/>
      <c r="DO1828" s="287"/>
      <c r="DP1828" s="287"/>
      <c r="DQ1828" s="287"/>
      <c r="DR1828" s="287"/>
      <c r="DS1828" s="287"/>
      <c r="DT1828" s="287"/>
      <c r="DU1828" s="287"/>
      <c r="DV1828" s="287"/>
      <c r="DW1828" s="287"/>
      <c r="DX1828" s="287"/>
      <c r="DY1828" s="287"/>
      <c r="DZ1828" s="287"/>
      <c r="EA1828" s="287"/>
      <c r="EB1828" s="287"/>
      <c r="EC1828" s="287"/>
      <c r="ED1828" s="287"/>
      <c r="EE1828" s="287"/>
      <c r="EF1828" s="287"/>
      <c r="EG1828" s="287"/>
      <c r="EH1828" s="287"/>
      <c r="EI1828" s="287"/>
      <c r="EJ1828" s="287"/>
      <c r="EK1828" s="287"/>
      <c r="EL1828" s="287"/>
      <c r="EM1828" s="287"/>
      <c r="EN1828" s="287"/>
      <c r="EO1828" s="287"/>
      <c r="EP1828" s="287"/>
      <c r="EQ1828" s="287"/>
      <c r="ER1828" s="287"/>
      <c r="ES1828" s="287"/>
      <c r="ET1828" s="287"/>
      <c r="EU1828" s="287"/>
      <c r="EV1828" s="287"/>
      <c r="EW1828" s="287"/>
      <c r="EX1828" s="287"/>
      <c r="EY1828" s="287"/>
      <c r="EZ1828" s="287"/>
      <c r="FA1828" s="287"/>
      <c r="FB1828" s="287"/>
      <c r="FC1828" s="287"/>
      <c r="FD1828" s="287"/>
      <c r="FE1828" s="287"/>
      <c r="FF1828" s="287"/>
      <c r="FG1828" s="287"/>
      <c r="FH1828" s="287"/>
      <c r="FI1828" s="287"/>
    </row>
    <row r="1829" spans="1:165" s="265" customFormat="1" x14ac:dyDescent="0.2">
      <c r="A1829" s="236"/>
      <c r="B1829" s="239"/>
      <c r="C1829" s="239"/>
      <c r="AK1829" s="287"/>
      <c r="AL1829" s="287"/>
      <c r="AM1829" s="287"/>
      <c r="AN1829" s="287"/>
      <c r="AO1829" s="287"/>
      <c r="AP1829" s="287"/>
      <c r="AQ1829" s="287"/>
      <c r="AR1829" s="287"/>
      <c r="AS1829" s="287"/>
      <c r="AT1829" s="287"/>
      <c r="AU1829" s="287"/>
      <c r="AV1829" s="287"/>
      <c r="AW1829" s="287"/>
      <c r="AX1829" s="287"/>
      <c r="AY1829" s="287"/>
      <c r="AZ1829" s="287"/>
      <c r="BA1829" s="287"/>
      <c r="BB1829" s="287"/>
      <c r="BC1829" s="287"/>
      <c r="BD1829" s="287"/>
      <c r="BE1829" s="287"/>
      <c r="BF1829" s="287"/>
      <c r="BG1829" s="287"/>
      <c r="BH1829" s="287"/>
      <c r="BI1829" s="287"/>
      <c r="BJ1829" s="287"/>
      <c r="BK1829" s="287"/>
      <c r="BL1829" s="287"/>
      <c r="BM1829" s="287"/>
      <c r="BN1829" s="287"/>
      <c r="BO1829" s="287"/>
      <c r="BP1829" s="287"/>
      <c r="BQ1829" s="287"/>
      <c r="BR1829" s="287"/>
      <c r="BS1829" s="287"/>
      <c r="BT1829" s="287"/>
      <c r="BU1829" s="287"/>
      <c r="BV1829" s="287"/>
      <c r="BW1829" s="287"/>
      <c r="BX1829" s="287"/>
      <c r="BY1829" s="287"/>
      <c r="BZ1829" s="287"/>
      <c r="CA1829" s="287"/>
      <c r="CB1829" s="287"/>
      <c r="CC1829" s="287"/>
      <c r="CD1829" s="287"/>
      <c r="CE1829" s="287"/>
      <c r="CF1829" s="287"/>
      <c r="CG1829" s="287"/>
      <c r="CH1829" s="287"/>
      <c r="CI1829" s="287"/>
      <c r="CJ1829" s="287"/>
      <c r="CK1829" s="287"/>
      <c r="CL1829" s="287"/>
      <c r="CM1829" s="287"/>
      <c r="CN1829" s="287"/>
      <c r="CO1829" s="287"/>
      <c r="CP1829" s="287"/>
      <c r="CQ1829" s="287"/>
      <c r="CR1829" s="287"/>
      <c r="CS1829" s="287"/>
      <c r="CT1829" s="287"/>
      <c r="CU1829" s="287"/>
      <c r="CV1829" s="287"/>
      <c r="CW1829" s="287"/>
      <c r="CX1829" s="287"/>
      <c r="CY1829" s="287"/>
      <c r="CZ1829" s="287"/>
      <c r="DA1829" s="287"/>
      <c r="DB1829" s="287"/>
      <c r="DC1829" s="287"/>
      <c r="DD1829" s="287"/>
      <c r="DE1829" s="287"/>
      <c r="DF1829" s="287"/>
      <c r="DG1829" s="287"/>
      <c r="DH1829" s="287"/>
      <c r="DI1829" s="287"/>
      <c r="DJ1829" s="287"/>
      <c r="DK1829" s="287"/>
      <c r="DL1829" s="287"/>
      <c r="DM1829" s="287"/>
      <c r="DN1829" s="287"/>
      <c r="DO1829" s="287"/>
      <c r="DP1829" s="287"/>
      <c r="DQ1829" s="287"/>
      <c r="DR1829" s="287"/>
      <c r="DS1829" s="287"/>
      <c r="DT1829" s="287"/>
      <c r="DU1829" s="287"/>
      <c r="DV1829" s="287"/>
      <c r="DW1829" s="287"/>
      <c r="DX1829" s="287"/>
      <c r="DY1829" s="287"/>
      <c r="DZ1829" s="287"/>
      <c r="EA1829" s="287"/>
      <c r="EB1829" s="287"/>
      <c r="EC1829" s="287"/>
      <c r="ED1829" s="287"/>
      <c r="EE1829" s="287"/>
      <c r="EF1829" s="287"/>
      <c r="EG1829" s="287"/>
      <c r="EH1829" s="287"/>
      <c r="EI1829" s="287"/>
      <c r="EJ1829" s="287"/>
      <c r="EK1829" s="287"/>
      <c r="EL1829" s="287"/>
      <c r="EM1829" s="287"/>
      <c r="EN1829" s="287"/>
      <c r="EO1829" s="287"/>
      <c r="EP1829" s="287"/>
      <c r="EQ1829" s="287"/>
      <c r="ER1829" s="287"/>
      <c r="ES1829" s="287"/>
      <c r="ET1829" s="287"/>
      <c r="EU1829" s="287"/>
      <c r="EV1829" s="287"/>
      <c r="EW1829" s="287"/>
      <c r="EX1829" s="287"/>
      <c r="EY1829" s="287"/>
      <c r="EZ1829" s="287"/>
      <c r="FA1829" s="287"/>
      <c r="FB1829" s="287"/>
      <c r="FC1829" s="287"/>
      <c r="FD1829" s="287"/>
      <c r="FE1829" s="287"/>
      <c r="FF1829" s="287"/>
      <c r="FG1829" s="287"/>
      <c r="FH1829" s="287"/>
      <c r="FI1829" s="287"/>
    </row>
    <row r="1830" spans="1:165" s="265" customFormat="1" x14ac:dyDescent="0.2">
      <c r="A1830" s="236"/>
      <c r="B1830" s="239"/>
      <c r="C1830" s="239"/>
      <c r="AK1830" s="287"/>
      <c r="AL1830" s="287"/>
      <c r="AM1830" s="287"/>
      <c r="AN1830" s="287"/>
      <c r="AO1830" s="287"/>
      <c r="AP1830" s="287"/>
      <c r="AQ1830" s="287"/>
      <c r="AR1830" s="287"/>
      <c r="AS1830" s="287"/>
      <c r="AT1830" s="287"/>
      <c r="AU1830" s="287"/>
      <c r="AV1830" s="287"/>
      <c r="AW1830" s="287"/>
      <c r="AX1830" s="287"/>
      <c r="AY1830" s="287"/>
      <c r="AZ1830" s="287"/>
      <c r="BA1830" s="287"/>
      <c r="BB1830" s="287"/>
      <c r="BC1830" s="287"/>
      <c r="BD1830" s="287"/>
      <c r="BE1830" s="287"/>
      <c r="BF1830" s="287"/>
      <c r="BG1830" s="287"/>
      <c r="BH1830" s="287"/>
      <c r="BI1830" s="287"/>
      <c r="BJ1830" s="287"/>
      <c r="BK1830" s="287"/>
      <c r="BL1830" s="287"/>
      <c r="BM1830" s="287"/>
      <c r="BN1830" s="287"/>
      <c r="BO1830" s="287"/>
      <c r="BP1830" s="287"/>
      <c r="BQ1830" s="287"/>
      <c r="BR1830" s="287"/>
      <c r="BS1830" s="287"/>
      <c r="BT1830" s="287"/>
      <c r="BU1830" s="287"/>
      <c r="BV1830" s="287"/>
      <c r="BW1830" s="287"/>
      <c r="BX1830" s="287"/>
      <c r="BY1830" s="287"/>
      <c r="BZ1830" s="287"/>
      <c r="CA1830" s="287"/>
      <c r="CB1830" s="287"/>
      <c r="CC1830" s="287"/>
      <c r="CD1830" s="287"/>
      <c r="CE1830" s="287"/>
      <c r="CF1830" s="287"/>
      <c r="CG1830" s="287"/>
      <c r="CH1830" s="287"/>
      <c r="CI1830" s="287"/>
      <c r="CJ1830" s="287"/>
      <c r="CK1830" s="287"/>
      <c r="CL1830" s="287"/>
      <c r="CM1830" s="287"/>
      <c r="CN1830" s="287"/>
      <c r="CO1830" s="287"/>
      <c r="CP1830" s="287"/>
      <c r="CQ1830" s="287"/>
      <c r="CR1830" s="287"/>
      <c r="CS1830" s="287"/>
      <c r="CT1830" s="287"/>
      <c r="CU1830" s="287"/>
      <c r="CV1830" s="287"/>
      <c r="CW1830" s="287"/>
      <c r="CX1830" s="287"/>
      <c r="CY1830" s="287"/>
      <c r="CZ1830" s="287"/>
      <c r="DA1830" s="287"/>
      <c r="DB1830" s="287"/>
      <c r="DC1830" s="287"/>
      <c r="DD1830" s="287"/>
      <c r="DE1830" s="287"/>
      <c r="DF1830" s="287"/>
      <c r="DG1830" s="287"/>
      <c r="DH1830" s="287"/>
      <c r="DI1830" s="287"/>
      <c r="DJ1830" s="287"/>
      <c r="DK1830" s="287"/>
      <c r="DL1830" s="287"/>
      <c r="DM1830" s="287"/>
      <c r="DN1830" s="287"/>
      <c r="DO1830" s="287"/>
      <c r="DP1830" s="287"/>
      <c r="DQ1830" s="287"/>
      <c r="DR1830" s="287"/>
      <c r="DS1830" s="287"/>
      <c r="DT1830" s="287"/>
      <c r="DU1830" s="287"/>
      <c r="DV1830" s="287"/>
      <c r="DW1830" s="287"/>
      <c r="DX1830" s="287"/>
      <c r="DY1830" s="287"/>
      <c r="DZ1830" s="287"/>
      <c r="EA1830" s="287"/>
      <c r="EB1830" s="287"/>
      <c r="EC1830" s="287"/>
      <c r="ED1830" s="287"/>
      <c r="EE1830" s="287"/>
      <c r="EF1830" s="287"/>
      <c r="EG1830" s="287"/>
      <c r="EH1830" s="287"/>
      <c r="EI1830" s="287"/>
      <c r="EJ1830" s="287"/>
      <c r="EK1830" s="287"/>
      <c r="EL1830" s="287"/>
      <c r="EM1830" s="287"/>
      <c r="EN1830" s="287"/>
      <c r="EO1830" s="287"/>
      <c r="EP1830" s="287"/>
      <c r="EQ1830" s="287"/>
      <c r="ER1830" s="287"/>
      <c r="ES1830" s="287"/>
      <c r="ET1830" s="287"/>
      <c r="EU1830" s="287"/>
      <c r="EV1830" s="287"/>
      <c r="EW1830" s="287"/>
      <c r="EX1830" s="287"/>
      <c r="EY1830" s="287"/>
      <c r="EZ1830" s="287"/>
      <c r="FA1830" s="287"/>
      <c r="FB1830" s="287"/>
      <c r="FC1830" s="287"/>
      <c r="FD1830" s="287"/>
      <c r="FE1830" s="287"/>
      <c r="FF1830" s="287"/>
      <c r="FG1830" s="287"/>
      <c r="FH1830" s="287"/>
      <c r="FI1830" s="287"/>
    </row>
    <row r="1831" spans="1:165" s="265" customFormat="1" x14ac:dyDescent="0.2">
      <c r="A1831" s="236"/>
      <c r="B1831" s="239"/>
      <c r="C1831" s="239"/>
      <c r="AK1831" s="287"/>
      <c r="AL1831" s="287"/>
      <c r="AM1831" s="287"/>
      <c r="AN1831" s="287"/>
      <c r="AO1831" s="287"/>
      <c r="AP1831" s="287"/>
      <c r="AQ1831" s="287"/>
      <c r="AR1831" s="287"/>
      <c r="AS1831" s="287"/>
      <c r="AT1831" s="287"/>
      <c r="AU1831" s="287"/>
      <c r="AV1831" s="287"/>
      <c r="AW1831" s="287"/>
      <c r="AX1831" s="287"/>
      <c r="AY1831" s="287"/>
      <c r="AZ1831" s="287"/>
      <c r="BA1831" s="287"/>
      <c r="BB1831" s="287"/>
      <c r="BC1831" s="287"/>
      <c r="BD1831" s="287"/>
      <c r="BE1831" s="287"/>
      <c r="BF1831" s="287"/>
      <c r="BG1831" s="287"/>
      <c r="BH1831" s="287"/>
      <c r="BI1831" s="287"/>
      <c r="BJ1831" s="287"/>
      <c r="BK1831" s="287"/>
      <c r="BL1831" s="287"/>
      <c r="BM1831" s="287"/>
      <c r="BN1831" s="287"/>
      <c r="BO1831" s="287"/>
      <c r="BP1831" s="287"/>
      <c r="BQ1831" s="287"/>
      <c r="BR1831" s="287"/>
      <c r="BS1831" s="287"/>
      <c r="BT1831" s="287"/>
      <c r="BU1831" s="287"/>
      <c r="BV1831" s="287"/>
      <c r="BW1831" s="287"/>
      <c r="BX1831" s="287"/>
      <c r="BY1831" s="287"/>
      <c r="BZ1831" s="287"/>
      <c r="CA1831" s="287"/>
      <c r="CB1831" s="287"/>
      <c r="CC1831" s="287"/>
      <c r="CD1831" s="287"/>
      <c r="CE1831" s="287"/>
      <c r="CF1831" s="287"/>
      <c r="CG1831" s="287"/>
      <c r="CH1831" s="287"/>
      <c r="CI1831" s="287"/>
      <c r="CJ1831" s="287"/>
      <c r="CK1831" s="287"/>
      <c r="CL1831" s="287"/>
      <c r="CM1831" s="287"/>
      <c r="CN1831" s="287"/>
      <c r="CO1831" s="287"/>
      <c r="CP1831" s="287"/>
      <c r="CQ1831" s="287"/>
      <c r="CR1831" s="287"/>
      <c r="CS1831" s="287"/>
      <c r="CT1831" s="287"/>
      <c r="CU1831" s="287"/>
      <c r="CV1831" s="287"/>
      <c r="CW1831" s="287"/>
      <c r="CX1831" s="287"/>
      <c r="CY1831" s="287"/>
      <c r="CZ1831" s="287"/>
      <c r="DA1831" s="287"/>
      <c r="DB1831" s="287"/>
      <c r="DC1831" s="287"/>
      <c r="DD1831" s="287"/>
      <c r="DE1831" s="287"/>
      <c r="DF1831" s="287"/>
      <c r="DG1831" s="287"/>
      <c r="DH1831" s="287"/>
      <c r="DI1831" s="287"/>
      <c r="DJ1831" s="287"/>
      <c r="DK1831" s="287"/>
      <c r="DL1831" s="287"/>
      <c r="DM1831" s="287"/>
      <c r="DN1831" s="287"/>
      <c r="DO1831" s="287"/>
      <c r="DP1831" s="287"/>
      <c r="DQ1831" s="287"/>
      <c r="DR1831" s="287"/>
      <c r="DS1831" s="287"/>
      <c r="DT1831" s="287"/>
      <c r="DU1831" s="287"/>
      <c r="DV1831" s="287"/>
      <c r="DW1831" s="287"/>
      <c r="DX1831" s="287"/>
      <c r="DY1831" s="287"/>
      <c r="DZ1831" s="287"/>
      <c r="EA1831" s="287"/>
      <c r="EB1831" s="287"/>
      <c r="EC1831" s="287"/>
      <c r="ED1831" s="287"/>
      <c r="EE1831" s="287"/>
      <c r="EF1831" s="287"/>
      <c r="EG1831" s="287"/>
      <c r="EH1831" s="287"/>
      <c r="EI1831" s="287"/>
      <c r="EJ1831" s="287"/>
      <c r="EK1831" s="287"/>
      <c r="EL1831" s="287"/>
      <c r="EM1831" s="287"/>
      <c r="EN1831" s="287"/>
      <c r="EO1831" s="287"/>
      <c r="EP1831" s="287"/>
      <c r="EQ1831" s="287"/>
      <c r="ER1831" s="287"/>
      <c r="ES1831" s="287"/>
      <c r="ET1831" s="287"/>
      <c r="EU1831" s="287"/>
      <c r="EV1831" s="287"/>
      <c r="EW1831" s="287"/>
      <c r="EX1831" s="287"/>
      <c r="EY1831" s="287"/>
      <c r="EZ1831" s="287"/>
      <c r="FA1831" s="287"/>
      <c r="FB1831" s="287"/>
      <c r="FC1831" s="287"/>
      <c r="FD1831" s="287"/>
      <c r="FE1831" s="287"/>
      <c r="FF1831" s="287"/>
      <c r="FG1831" s="287"/>
      <c r="FH1831" s="287"/>
      <c r="FI1831" s="287"/>
    </row>
    <row r="1832" spans="1:165" s="265" customFormat="1" x14ac:dyDescent="0.2">
      <c r="A1832" s="236"/>
      <c r="B1832" s="239"/>
      <c r="C1832" s="239"/>
      <c r="AK1832" s="287"/>
      <c r="AL1832" s="287"/>
      <c r="AM1832" s="287"/>
      <c r="AN1832" s="287"/>
      <c r="AO1832" s="287"/>
      <c r="AP1832" s="287"/>
      <c r="AQ1832" s="287"/>
      <c r="AR1832" s="287"/>
      <c r="AS1832" s="287"/>
      <c r="AT1832" s="287"/>
      <c r="AU1832" s="287"/>
      <c r="AV1832" s="287"/>
      <c r="AW1832" s="287"/>
      <c r="AX1832" s="287"/>
      <c r="AY1832" s="287"/>
      <c r="AZ1832" s="287"/>
      <c r="BA1832" s="287"/>
      <c r="BB1832" s="287"/>
      <c r="BC1832" s="287"/>
      <c r="BD1832" s="287"/>
      <c r="BE1832" s="287"/>
      <c r="BF1832" s="287"/>
      <c r="BG1832" s="287"/>
      <c r="BH1832" s="287"/>
      <c r="BI1832" s="287"/>
      <c r="BJ1832" s="287"/>
      <c r="BK1832" s="287"/>
      <c r="BL1832" s="287"/>
      <c r="BM1832" s="287"/>
      <c r="BN1832" s="287"/>
      <c r="BO1832" s="287"/>
      <c r="BP1832" s="287"/>
      <c r="BQ1832" s="287"/>
      <c r="BR1832" s="287"/>
      <c r="BS1832" s="287"/>
      <c r="BT1832" s="287"/>
      <c r="BU1832" s="287"/>
      <c r="BV1832" s="287"/>
      <c r="BW1832" s="287"/>
      <c r="BX1832" s="287"/>
      <c r="BY1832" s="287"/>
      <c r="BZ1832" s="287"/>
      <c r="CA1832" s="287"/>
      <c r="CB1832" s="287"/>
      <c r="CC1832" s="287"/>
      <c r="CD1832" s="287"/>
      <c r="CE1832" s="287"/>
      <c r="CF1832" s="287"/>
      <c r="CG1832" s="287"/>
      <c r="CH1832" s="287"/>
      <c r="CI1832" s="287"/>
      <c r="CJ1832" s="287"/>
      <c r="CK1832" s="287"/>
      <c r="CL1832" s="287"/>
      <c r="CM1832" s="287"/>
      <c r="CN1832" s="287"/>
      <c r="CO1832" s="287"/>
      <c r="CP1832" s="287"/>
      <c r="CQ1832" s="287"/>
      <c r="CR1832" s="287"/>
      <c r="CS1832" s="287"/>
      <c r="CT1832" s="287"/>
      <c r="CU1832" s="287"/>
      <c r="CV1832" s="287"/>
      <c r="CW1832" s="287"/>
      <c r="CX1832" s="287"/>
      <c r="CY1832" s="287"/>
      <c r="CZ1832" s="287"/>
      <c r="DA1832" s="287"/>
      <c r="DB1832" s="287"/>
      <c r="DC1832" s="287"/>
      <c r="DD1832" s="287"/>
      <c r="DE1832" s="287"/>
      <c r="DF1832" s="287"/>
      <c r="DG1832" s="287"/>
      <c r="DH1832" s="287"/>
      <c r="DI1832" s="287"/>
      <c r="DJ1832" s="287"/>
      <c r="DK1832" s="287"/>
      <c r="DL1832" s="287"/>
      <c r="DM1832" s="287"/>
      <c r="DN1832" s="287"/>
      <c r="DO1832" s="287"/>
      <c r="DP1832" s="287"/>
      <c r="DQ1832" s="287"/>
      <c r="DR1832" s="287"/>
      <c r="DS1832" s="287"/>
      <c r="DT1832" s="287"/>
      <c r="DU1832" s="287"/>
      <c r="DV1832" s="287"/>
      <c r="DW1832" s="287"/>
      <c r="DX1832" s="287"/>
      <c r="DY1832" s="287"/>
      <c r="DZ1832" s="287"/>
      <c r="EA1832" s="287"/>
      <c r="EB1832" s="287"/>
      <c r="EC1832" s="287"/>
      <c r="ED1832" s="287"/>
      <c r="EE1832" s="287"/>
      <c r="EF1832" s="287"/>
      <c r="EG1832" s="287"/>
      <c r="EH1832" s="287"/>
      <c r="EI1832" s="287"/>
      <c r="EJ1832" s="287"/>
      <c r="EK1832" s="287"/>
      <c r="EL1832" s="287"/>
      <c r="EM1832" s="287"/>
      <c r="EN1832" s="287"/>
      <c r="EO1832" s="287"/>
      <c r="EP1832" s="287"/>
      <c r="EQ1832" s="287"/>
      <c r="ER1832" s="287"/>
      <c r="ES1832" s="287"/>
      <c r="ET1832" s="287"/>
      <c r="EU1832" s="287"/>
      <c r="EV1832" s="287"/>
      <c r="EW1832" s="287"/>
      <c r="EX1832" s="287"/>
      <c r="EY1832" s="287"/>
      <c r="EZ1832" s="287"/>
      <c r="FA1832" s="287"/>
      <c r="FB1832" s="287"/>
      <c r="FC1832" s="287"/>
      <c r="FD1832" s="287"/>
      <c r="FE1832" s="287"/>
      <c r="FF1832" s="287"/>
      <c r="FG1832" s="287"/>
      <c r="FH1832" s="287"/>
      <c r="FI1832" s="287"/>
    </row>
    <row r="1833" spans="1:165" s="265" customFormat="1" x14ac:dyDescent="0.2">
      <c r="A1833" s="236"/>
      <c r="B1833" s="239"/>
      <c r="C1833" s="239"/>
      <c r="AK1833" s="287"/>
      <c r="AL1833" s="287"/>
      <c r="AM1833" s="287"/>
      <c r="AN1833" s="287"/>
      <c r="AO1833" s="287"/>
      <c r="AP1833" s="287"/>
      <c r="AQ1833" s="287"/>
      <c r="AR1833" s="287"/>
      <c r="AS1833" s="287"/>
      <c r="AT1833" s="287"/>
      <c r="AU1833" s="287"/>
      <c r="AV1833" s="287"/>
      <c r="AW1833" s="287"/>
      <c r="AX1833" s="287"/>
      <c r="AY1833" s="287"/>
      <c r="AZ1833" s="287"/>
      <c r="BA1833" s="287"/>
      <c r="BB1833" s="287"/>
      <c r="BC1833" s="287"/>
      <c r="BD1833" s="287"/>
      <c r="BE1833" s="287"/>
      <c r="BF1833" s="287"/>
      <c r="BG1833" s="287"/>
      <c r="BH1833" s="287"/>
      <c r="BI1833" s="287"/>
      <c r="BJ1833" s="287"/>
      <c r="BK1833" s="287"/>
      <c r="BL1833" s="287"/>
      <c r="BM1833" s="287"/>
      <c r="BN1833" s="287"/>
      <c r="BO1833" s="287"/>
      <c r="BP1833" s="287"/>
      <c r="BQ1833" s="287"/>
      <c r="BR1833" s="287"/>
      <c r="BS1833" s="287"/>
      <c r="BT1833" s="287"/>
      <c r="BU1833" s="287"/>
      <c r="BV1833" s="287"/>
      <c r="BW1833" s="287"/>
      <c r="BX1833" s="287"/>
      <c r="BY1833" s="287"/>
      <c r="BZ1833" s="287"/>
      <c r="CA1833" s="287"/>
      <c r="CB1833" s="287"/>
      <c r="CC1833" s="287"/>
      <c r="CD1833" s="287"/>
      <c r="CE1833" s="287"/>
      <c r="CF1833" s="287"/>
      <c r="CG1833" s="287"/>
      <c r="CH1833" s="287"/>
      <c r="CI1833" s="287"/>
      <c r="CJ1833" s="287"/>
      <c r="CK1833" s="287"/>
      <c r="CL1833" s="287"/>
      <c r="CM1833" s="287"/>
      <c r="CN1833" s="287"/>
      <c r="CO1833" s="287"/>
      <c r="CP1833" s="287"/>
      <c r="CQ1833" s="287"/>
      <c r="CR1833" s="287"/>
      <c r="CS1833" s="287"/>
      <c r="CT1833" s="287"/>
      <c r="CU1833" s="287"/>
      <c r="CV1833" s="287"/>
      <c r="CW1833" s="287"/>
      <c r="CX1833" s="287"/>
      <c r="CY1833" s="287"/>
      <c r="CZ1833" s="287"/>
      <c r="DA1833" s="287"/>
      <c r="DB1833" s="287"/>
      <c r="DC1833" s="287"/>
      <c r="DD1833" s="287"/>
      <c r="DE1833" s="287"/>
      <c r="DF1833" s="287"/>
      <c r="DG1833" s="287"/>
      <c r="DH1833" s="287"/>
      <c r="DI1833" s="287"/>
      <c r="DJ1833" s="287"/>
      <c r="DK1833" s="287"/>
      <c r="DL1833" s="287"/>
      <c r="DM1833" s="287"/>
      <c r="DN1833" s="287"/>
      <c r="DO1833" s="287"/>
      <c r="DP1833" s="287"/>
      <c r="DQ1833" s="287"/>
      <c r="DR1833" s="287"/>
      <c r="DS1833" s="287"/>
      <c r="DT1833" s="287"/>
      <c r="DU1833" s="287"/>
      <c r="DV1833" s="287"/>
      <c r="DW1833" s="287"/>
      <c r="DX1833" s="287"/>
      <c r="DY1833" s="287"/>
      <c r="DZ1833" s="287"/>
      <c r="EA1833" s="287"/>
      <c r="EB1833" s="287"/>
      <c r="EC1833" s="287"/>
      <c r="ED1833" s="287"/>
      <c r="EE1833" s="287"/>
      <c r="EF1833" s="287"/>
      <c r="EG1833" s="287"/>
      <c r="EH1833" s="287"/>
      <c r="EI1833" s="287"/>
      <c r="EJ1833" s="287"/>
      <c r="EK1833" s="287"/>
      <c r="EL1833" s="287"/>
      <c r="EM1833" s="287"/>
      <c r="EN1833" s="287"/>
      <c r="EO1833" s="287"/>
      <c r="EP1833" s="287"/>
      <c r="EQ1833" s="287"/>
      <c r="ER1833" s="287"/>
      <c r="ES1833" s="287"/>
      <c r="ET1833" s="287"/>
      <c r="EU1833" s="287"/>
      <c r="EV1833" s="287"/>
      <c r="EW1833" s="287"/>
      <c r="EX1833" s="287"/>
      <c r="EY1833" s="287"/>
      <c r="EZ1833" s="287"/>
      <c r="FA1833" s="287"/>
      <c r="FB1833" s="287"/>
      <c r="FC1833" s="287"/>
      <c r="FD1833" s="287"/>
      <c r="FE1833" s="287"/>
      <c r="FF1833" s="287"/>
      <c r="FG1833" s="287"/>
      <c r="FH1833" s="287"/>
      <c r="FI1833" s="287"/>
    </row>
    <row r="1834" spans="1:165" s="265" customFormat="1" x14ac:dyDescent="0.2">
      <c r="A1834" s="236"/>
      <c r="B1834" s="239"/>
      <c r="C1834" s="239"/>
      <c r="AK1834" s="287"/>
      <c r="AL1834" s="287"/>
      <c r="AM1834" s="287"/>
      <c r="AN1834" s="287"/>
      <c r="AO1834" s="287"/>
      <c r="AP1834" s="287"/>
      <c r="AQ1834" s="287"/>
      <c r="AR1834" s="287"/>
      <c r="AS1834" s="287"/>
      <c r="AT1834" s="287"/>
      <c r="AU1834" s="287"/>
      <c r="AV1834" s="287"/>
      <c r="AW1834" s="287"/>
      <c r="AX1834" s="287"/>
      <c r="AY1834" s="287"/>
      <c r="AZ1834" s="287"/>
      <c r="BA1834" s="287"/>
      <c r="BB1834" s="287"/>
      <c r="BC1834" s="287"/>
      <c r="BD1834" s="287"/>
      <c r="BE1834" s="287"/>
      <c r="BF1834" s="287"/>
      <c r="BG1834" s="287"/>
      <c r="BH1834" s="287"/>
      <c r="BI1834" s="287"/>
      <c r="BJ1834" s="287"/>
      <c r="BK1834" s="287"/>
      <c r="BL1834" s="287"/>
      <c r="BM1834" s="287"/>
      <c r="BN1834" s="287"/>
      <c r="BO1834" s="287"/>
      <c r="BP1834" s="287"/>
      <c r="BQ1834" s="287"/>
      <c r="BR1834" s="287"/>
      <c r="BS1834" s="287"/>
      <c r="BT1834" s="287"/>
      <c r="BU1834" s="287"/>
      <c r="BV1834" s="287"/>
      <c r="BW1834" s="287"/>
      <c r="BX1834" s="287"/>
      <c r="BY1834" s="287"/>
      <c r="BZ1834" s="287"/>
      <c r="CA1834" s="287"/>
      <c r="CB1834" s="287"/>
      <c r="CC1834" s="287"/>
      <c r="CD1834" s="287"/>
      <c r="CE1834" s="287"/>
      <c r="CF1834" s="287"/>
      <c r="CG1834" s="287"/>
      <c r="CH1834" s="287"/>
      <c r="CI1834" s="287"/>
      <c r="CJ1834" s="287"/>
      <c r="CK1834" s="287"/>
      <c r="CL1834" s="287"/>
      <c r="CM1834" s="287"/>
      <c r="CN1834" s="287"/>
      <c r="CO1834" s="287"/>
      <c r="CP1834" s="287"/>
      <c r="CQ1834" s="287"/>
      <c r="CR1834" s="287"/>
      <c r="CS1834" s="287"/>
      <c r="CT1834" s="287"/>
      <c r="CU1834" s="287"/>
      <c r="CV1834" s="287"/>
      <c r="CW1834" s="287"/>
      <c r="CX1834" s="287"/>
      <c r="CY1834" s="287"/>
      <c r="CZ1834" s="287"/>
      <c r="DA1834" s="287"/>
      <c r="DB1834" s="287"/>
      <c r="DC1834" s="287"/>
      <c r="DD1834" s="287"/>
      <c r="DE1834" s="287"/>
      <c r="DF1834" s="287"/>
      <c r="DG1834" s="287"/>
      <c r="DH1834" s="287"/>
      <c r="DI1834" s="287"/>
      <c r="DJ1834" s="287"/>
      <c r="DK1834" s="287"/>
      <c r="DL1834" s="287"/>
      <c r="DM1834" s="287"/>
      <c r="DN1834" s="287"/>
      <c r="DO1834" s="287"/>
      <c r="DP1834" s="287"/>
      <c r="DQ1834" s="287"/>
      <c r="DR1834" s="287"/>
      <c r="DS1834" s="287"/>
      <c r="DT1834" s="287"/>
      <c r="DU1834" s="287"/>
      <c r="DV1834" s="287"/>
      <c r="DW1834" s="287"/>
      <c r="DX1834" s="287"/>
      <c r="DY1834" s="287"/>
      <c r="DZ1834" s="287"/>
      <c r="EA1834" s="287"/>
      <c r="EB1834" s="287"/>
      <c r="EC1834" s="287"/>
      <c r="ED1834" s="287"/>
      <c r="EE1834" s="287"/>
      <c r="EF1834" s="287"/>
      <c r="EG1834" s="287"/>
      <c r="EH1834" s="287"/>
      <c r="EI1834" s="287"/>
      <c r="EJ1834" s="287"/>
      <c r="EK1834" s="287"/>
      <c r="EL1834" s="287"/>
      <c r="EM1834" s="287"/>
      <c r="EN1834" s="287"/>
      <c r="EO1834" s="287"/>
      <c r="EP1834" s="287"/>
      <c r="EQ1834" s="287"/>
      <c r="ER1834" s="287"/>
      <c r="ES1834" s="287"/>
      <c r="ET1834" s="287"/>
      <c r="EU1834" s="287"/>
      <c r="EV1834" s="287"/>
      <c r="EW1834" s="287"/>
      <c r="EX1834" s="287"/>
      <c r="EY1834" s="287"/>
      <c r="EZ1834" s="287"/>
      <c r="FA1834" s="287"/>
      <c r="FB1834" s="287"/>
      <c r="FC1834" s="287"/>
      <c r="FD1834" s="287"/>
      <c r="FE1834" s="287"/>
      <c r="FF1834" s="287"/>
      <c r="FG1834" s="287"/>
      <c r="FH1834" s="287"/>
      <c r="FI1834" s="287"/>
    </row>
    <row r="1835" spans="1:165" s="265" customFormat="1" x14ac:dyDescent="0.2">
      <c r="A1835" s="236"/>
      <c r="B1835" s="239"/>
      <c r="C1835" s="239"/>
      <c r="AK1835" s="287"/>
      <c r="AL1835" s="287"/>
      <c r="AM1835" s="287"/>
      <c r="AN1835" s="287"/>
      <c r="AO1835" s="287"/>
      <c r="AP1835" s="287"/>
      <c r="AQ1835" s="287"/>
      <c r="AR1835" s="287"/>
      <c r="AS1835" s="287"/>
      <c r="AT1835" s="287"/>
      <c r="AU1835" s="287"/>
      <c r="AV1835" s="287"/>
      <c r="AW1835" s="287"/>
      <c r="AX1835" s="287"/>
      <c r="AY1835" s="287"/>
      <c r="AZ1835" s="287"/>
      <c r="BA1835" s="287"/>
      <c r="BB1835" s="287"/>
      <c r="BC1835" s="287"/>
      <c r="BD1835" s="287"/>
      <c r="BE1835" s="287"/>
      <c r="BF1835" s="287"/>
      <c r="BG1835" s="287"/>
      <c r="BH1835" s="287"/>
      <c r="BI1835" s="287"/>
      <c r="BJ1835" s="287"/>
      <c r="BK1835" s="287"/>
      <c r="BL1835" s="287"/>
      <c r="BM1835" s="287"/>
      <c r="BN1835" s="287"/>
      <c r="BO1835" s="287"/>
      <c r="BP1835" s="287"/>
      <c r="BQ1835" s="287"/>
      <c r="BR1835" s="287"/>
      <c r="BS1835" s="287"/>
      <c r="BT1835" s="287"/>
      <c r="BU1835" s="287"/>
      <c r="BV1835" s="287"/>
      <c r="BW1835" s="287"/>
      <c r="BX1835" s="287"/>
      <c r="BY1835" s="287"/>
      <c r="BZ1835" s="287"/>
      <c r="CA1835" s="287"/>
      <c r="CB1835" s="287"/>
      <c r="CC1835" s="287"/>
      <c r="CD1835" s="287"/>
      <c r="CE1835" s="287"/>
      <c r="CF1835" s="287"/>
      <c r="CG1835" s="287"/>
      <c r="CH1835" s="287"/>
      <c r="CI1835" s="287"/>
      <c r="CJ1835" s="287"/>
      <c r="CK1835" s="287"/>
      <c r="CL1835" s="287"/>
      <c r="CM1835" s="287"/>
      <c r="CN1835" s="287"/>
      <c r="CO1835" s="287"/>
      <c r="CP1835" s="287"/>
      <c r="CQ1835" s="287"/>
      <c r="CR1835" s="287"/>
      <c r="CS1835" s="287"/>
      <c r="CT1835" s="287"/>
      <c r="CU1835" s="287"/>
      <c r="CV1835" s="287"/>
      <c r="CW1835" s="287"/>
      <c r="CX1835" s="287"/>
      <c r="CY1835" s="287"/>
      <c r="CZ1835" s="287"/>
      <c r="DA1835" s="287"/>
      <c r="DB1835" s="287"/>
      <c r="DC1835" s="287"/>
      <c r="DD1835" s="287"/>
      <c r="DE1835" s="287"/>
      <c r="DF1835" s="287"/>
      <c r="DG1835" s="287"/>
      <c r="DH1835" s="287"/>
      <c r="DI1835" s="287"/>
      <c r="DJ1835" s="287"/>
      <c r="DK1835" s="287"/>
      <c r="DL1835" s="287"/>
      <c r="DM1835" s="287"/>
      <c r="DN1835" s="287"/>
      <c r="DO1835" s="287"/>
      <c r="DP1835" s="287"/>
      <c r="DQ1835" s="287"/>
      <c r="DR1835" s="287"/>
      <c r="DS1835" s="287"/>
      <c r="DT1835" s="287"/>
      <c r="DU1835" s="287"/>
      <c r="DV1835" s="287"/>
      <c r="DW1835" s="287"/>
      <c r="DX1835" s="287"/>
      <c r="DY1835" s="287"/>
      <c r="DZ1835" s="287"/>
      <c r="EA1835" s="287"/>
      <c r="EB1835" s="287"/>
      <c r="EC1835" s="287"/>
      <c r="ED1835" s="287"/>
      <c r="EE1835" s="287"/>
      <c r="EF1835" s="287"/>
      <c r="EG1835" s="287"/>
      <c r="EH1835" s="287"/>
      <c r="EI1835" s="287"/>
      <c r="EJ1835" s="287"/>
      <c r="EK1835" s="287"/>
      <c r="EL1835" s="287"/>
      <c r="EM1835" s="287"/>
      <c r="EN1835" s="287"/>
      <c r="EO1835" s="287"/>
      <c r="EP1835" s="287"/>
      <c r="EQ1835" s="287"/>
      <c r="ER1835" s="287"/>
      <c r="ES1835" s="287"/>
      <c r="ET1835" s="287"/>
      <c r="EU1835" s="287"/>
      <c r="EV1835" s="287"/>
      <c r="EW1835" s="287"/>
      <c r="EX1835" s="287"/>
      <c r="EY1835" s="287"/>
      <c r="EZ1835" s="287"/>
      <c r="FA1835" s="287"/>
      <c r="FB1835" s="287"/>
      <c r="FC1835" s="287"/>
      <c r="FD1835" s="287"/>
      <c r="FE1835" s="287"/>
      <c r="FF1835" s="287"/>
      <c r="FG1835" s="287"/>
      <c r="FH1835" s="287"/>
      <c r="FI1835" s="287"/>
    </row>
    <row r="1836" spans="1:165" s="265" customFormat="1" x14ac:dyDescent="0.2">
      <c r="A1836" s="236"/>
      <c r="B1836" s="239"/>
      <c r="C1836" s="239"/>
      <c r="AK1836" s="287"/>
      <c r="AL1836" s="287"/>
      <c r="AM1836" s="287"/>
      <c r="AN1836" s="287"/>
      <c r="AO1836" s="287"/>
      <c r="AP1836" s="287"/>
      <c r="AQ1836" s="287"/>
      <c r="AR1836" s="287"/>
      <c r="AS1836" s="287"/>
      <c r="AT1836" s="287"/>
      <c r="AU1836" s="287"/>
      <c r="AV1836" s="287"/>
      <c r="AW1836" s="287"/>
      <c r="AX1836" s="287"/>
      <c r="AY1836" s="287"/>
      <c r="AZ1836" s="287"/>
      <c r="BA1836" s="287"/>
      <c r="BB1836" s="287"/>
      <c r="BC1836" s="287"/>
      <c r="BD1836" s="287"/>
      <c r="BE1836" s="287"/>
      <c r="BF1836" s="287"/>
      <c r="BG1836" s="287"/>
      <c r="BH1836" s="287"/>
      <c r="BI1836" s="287"/>
      <c r="BJ1836" s="287"/>
      <c r="BK1836" s="287"/>
      <c r="BL1836" s="287"/>
      <c r="BM1836" s="287"/>
      <c r="BN1836" s="287"/>
      <c r="BO1836" s="287"/>
      <c r="BP1836" s="287"/>
      <c r="BQ1836" s="287"/>
      <c r="BR1836" s="287"/>
      <c r="BS1836" s="287"/>
      <c r="BT1836" s="287"/>
      <c r="BU1836" s="287"/>
      <c r="BV1836" s="287"/>
      <c r="BW1836" s="287"/>
      <c r="BX1836" s="287"/>
      <c r="BY1836" s="287"/>
      <c r="BZ1836" s="287"/>
      <c r="CA1836" s="287"/>
      <c r="CB1836" s="287"/>
      <c r="CC1836" s="287"/>
      <c r="CD1836" s="287"/>
      <c r="CE1836" s="287"/>
      <c r="CF1836" s="287"/>
      <c r="CG1836" s="287"/>
      <c r="CH1836" s="287"/>
      <c r="CI1836" s="287"/>
      <c r="CJ1836" s="287"/>
      <c r="CK1836" s="287"/>
      <c r="CL1836" s="287"/>
      <c r="CM1836" s="287"/>
      <c r="CN1836" s="287"/>
      <c r="CO1836" s="287"/>
      <c r="CP1836" s="287"/>
      <c r="CQ1836" s="287"/>
      <c r="CR1836" s="287"/>
      <c r="CS1836" s="287"/>
      <c r="CT1836" s="287"/>
      <c r="CU1836" s="287"/>
      <c r="CV1836" s="287"/>
      <c r="CW1836" s="287"/>
      <c r="CX1836" s="287"/>
      <c r="CY1836" s="287"/>
      <c r="CZ1836" s="287"/>
      <c r="DA1836" s="287"/>
      <c r="DB1836" s="287"/>
      <c r="DC1836" s="287"/>
      <c r="DD1836" s="287"/>
      <c r="DE1836" s="287"/>
      <c r="DF1836" s="287"/>
      <c r="DG1836" s="287"/>
      <c r="DH1836" s="287"/>
      <c r="DI1836" s="287"/>
      <c r="DJ1836" s="287"/>
      <c r="DK1836" s="287"/>
      <c r="DL1836" s="287"/>
      <c r="DM1836" s="287"/>
      <c r="DN1836" s="287"/>
      <c r="DO1836" s="287"/>
      <c r="DP1836" s="287"/>
      <c r="DQ1836" s="287"/>
      <c r="DR1836" s="287"/>
      <c r="DS1836" s="287"/>
      <c r="DT1836" s="287"/>
      <c r="DU1836" s="287"/>
      <c r="DV1836" s="287"/>
      <c r="DW1836" s="287"/>
      <c r="DX1836" s="287"/>
      <c r="DY1836" s="287"/>
      <c r="DZ1836" s="287"/>
      <c r="EA1836" s="287"/>
      <c r="EB1836" s="287"/>
      <c r="EC1836" s="287"/>
      <c r="ED1836" s="287"/>
      <c r="EE1836" s="287"/>
      <c r="EF1836" s="287"/>
      <c r="EG1836" s="287"/>
      <c r="EH1836" s="287"/>
      <c r="EI1836" s="287"/>
      <c r="EJ1836" s="287"/>
      <c r="EK1836" s="287"/>
      <c r="EL1836" s="287"/>
      <c r="EM1836" s="287"/>
      <c r="EN1836" s="287"/>
      <c r="EO1836" s="287"/>
      <c r="EP1836" s="287"/>
      <c r="EQ1836" s="287"/>
      <c r="ER1836" s="287"/>
      <c r="ES1836" s="287"/>
      <c r="ET1836" s="287"/>
      <c r="EU1836" s="287"/>
      <c r="EV1836" s="287"/>
      <c r="EW1836" s="287"/>
      <c r="EX1836" s="287"/>
      <c r="EY1836" s="287"/>
      <c r="EZ1836" s="287"/>
      <c r="FA1836" s="287"/>
      <c r="FB1836" s="287"/>
      <c r="FC1836" s="287"/>
      <c r="FD1836" s="287"/>
      <c r="FE1836" s="287"/>
      <c r="FF1836" s="287"/>
      <c r="FG1836" s="287"/>
      <c r="FH1836" s="287"/>
      <c r="FI1836" s="287"/>
    </row>
    <row r="1837" spans="1:165" s="265" customFormat="1" x14ac:dyDescent="0.2">
      <c r="A1837" s="236"/>
      <c r="B1837" s="239"/>
      <c r="C1837" s="239"/>
      <c r="AK1837" s="287"/>
      <c r="AL1837" s="287"/>
      <c r="AM1837" s="287"/>
      <c r="AN1837" s="287"/>
      <c r="AO1837" s="287"/>
      <c r="AP1837" s="287"/>
      <c r="AQ1837" s="287"/>
      <c r="AR1837" s="287"/>
      <c r="AS1837" s="287"/>
      <c r="AT1837" s="287"/>
      <c r="AU1837" s="287"/>
      <c r="AV1837" s="287"/>
      <c r="AW1837" s="287"/>
      <c r="AX1837" s="287"/>
      <c r="AY1837" s="287"/>
      <c r="AZ1837" s="287"/>
      <c r="BA1837" s="287"/>
      <c r="BB1837" s="287"/>
      <c r="BC1837" s="287"/>
      <c r="BD1837" s="287"/>
      <c r="BE1837" s="287"/>
      <c r="BF1837" s="287"/>
      <c r="BG1837" s="287"/>
      <c r="BH1837" s="287"/>
      <c r="BI1837" s="287"/>
      <c r="BJ1837" s="287"/>
      <c r="BK1837" s="287"/>
      <c r="BL1837" s="287"/>
      <c r="BM1837" s="287"/>
      <c r="BN1837" s="287"/>
      <c r="BO1837" s="287"/>
      <c r="BP1837" s="287"/>
      <c r="BQ1837" s="287"/>
      <c r="BR1837" s="287"/>
      <c r="BS1837" s="287"/>
      <c r="BT1837" s="287"/>
      <c r="BU1837" s="287"/>
      <c r="BV1837" s="287"/>
      <c r="BW1837" s="287"/>
      <c r="BX1837" s="287"/>
      <c r="BY1837" s="287"/>
      <c r="BZ1837" s="287"/>
      <c r="CA1837" s="287"/>
      <c r="CB1837" s="287"/>
      <c r="CC1837" s="287"/>
      <c r="CD1837" s="287"/>
      <c r="CE1837" s="287"/>
      <c r="CF1837" s="287"/>
      <c r="CG1837" s="287"/>
      <c r="CH1837" s="287"/>
      <c r="CI1837" s="287"/>
      <c r="CJ1837" s="287"/>
      <c r="CK1837" s="287"/>
      <c r="CL1837" s="287"/>
      <c r="CM1837" s="287"/>
      <c r="CN1837" s="287"/>
      <c r="CO1837" s="287"/>
      <c r="CP1837" s="287"/>
      <c r="CQ1837" s="287"/>
      <c r="CR1837" s="287"/>
      <c r="CS1837" s="287"/>
      <c r="CT1837" s="287"/>
      <c r="CU1837" s="287"/>
      <c r="CV1837" s="287"/>
      <c r="CW1837" s="287"/>
      <c r="CX1837" s="287"/>
      <c r="CY1837" s="287"/>
      <c r="CZ1837" s="287"/>
      <c r="DA1837" s="287"/>
      <c r="DB1837" s="287"/>
      <c r="DC1837" s="287"/>
      <c r="DD1837" s="287"/>
      <c r="DE1837" s="287"/>
      <c r="DF1837" s="287"/>
      <c r="DG1837" s="287"/>
      <c r="DH1837" s="287"/>
      <c r="DI1837" s="287"/>
      <c r="DJ1837" s="287"/>
      <c r="DK1837" s="287"/>
      <c r="DL1837" s="287"/>
      <c r="DM1837" s="287"/>
      <c r="DN1837" s="287"/>
      <c r="DO1837" s="287"/>
      <c r="DP1837" s="287"/>
      <c r="DQ1837" s="287"/>
      <c r="DR1837" s="287"/>
      <c r="DS1837" s="287"/>
      <c r="DT1837" s="287"/>
      <c r="DU1837" s="287"/>
      <c r="DV1837" s="287"/>
      <c r="DW1837" s="287"/>
      <c r="DX1837" s="287"/>
      <c r="DY1837" s="287"/>
      <c r="DZ1837" s="287"/>
      <c r="EA1837" s="287"/>
      <c r="EB1837" s="287"/>
      <c r="EC1837" s="287"/>
      <c r="ED1837" s="287"/>
      <c r="EE1837" s="287"/>
      <c r="EF1837" s="287"/>
      <c r="EG1837" s="287"/>
      <c r="EH1837" s="287"/>
      <c r="EI1837" s="287"/>
      <c r="EJ1837" s="287"/>
      <c r="EK1837" s="287"/>
      <c r="EL1837" s="287"/>
      <c r="EM1837" s="287"/>
      <c r="EN1837" s="287"/>
      <c r="EO1837" s="287"/>
      <c r="EP1837" s="287"/>
      <c r="EQ1837" s="287"/>
      <c r="ER1837" s="287"/>
      <c r="ES1837" s="287"/>
      <c r="ET1837" s="287"/>
      <c r="EU1837" s="287"/>
      <c r="EV1837" s="287"/>
      <c r="EW1837" s="287"/>
      <c r="EX1837" s="287"/>
      <c r="EY1837" s="287"/>
      <c r="EZ1837" s="287"/>
      <c r="FA1837" s="287"/>
      <c r="FB1837" s="287"/>
      <c r="FC1837" s="287"/>
      <c r="FD1837" s="287"/>
      <c r="FE1837" s="287"/>
      <c r="FF1837" s="287"/>
      <c r="FG1837" s="287"/>
      <c r="FH1837" s="287"/>
      <c r="FI1837" s="287"/>
    </row>
    <row r="1838" spans="1:165" s="265" customFormat="1" x14ac:dyDescent="0.2">
      <c r="A1838" s="236"/>
      <c r="B1838" s="239"/>
      <c r="C1838" s="239"/>
      <c r="AK1838" s="287"/>
      <c r="AL1838" s="287"/>
      <c r="AM1838" s="287"/>
      <c r="AN1838" s="287"/>
      <c r="AO1838" s="287"/>
      <c r="AP1838" s="287"/>
      <c r="AQ1838" s="287"/>
      <c r="AR1838" s="287"/>
      <c r="AS1838" s="287"/>
      <c r="AT1838" s="287"/>
      <c r="AU1838" s="287"/>
      <c r="AV1838" s="287"/>
      <c r="AW1838" s="287"/>
      <c r="AX1838" s="287"/>
      <c r="AY1838" s="287"/>
      <c r="AZ1838" s="287"/>
      <c r="BA1838" s="287"/>
      <c r="BB1838" s="287"/>
      <c r="BC1838" s="287"/>
      <c r="BD1838" s="287"/>
      <c r="BE1838" s="287"/>
      <c r="BF1838" s="287"/>
      <c r="BG1838" s="287"/>
      <c r="BH1838" s="287"/>
      <c r="BI1838" s="287"/>
      <c r="BJ1838" s="287"/>
      <c r="BK1838" s="287"/>
      <c r="BL1838" s="287"/>
      <c r="BM1838" s="287"/>
      <c r="BN1838" s="287"/>
      <c r="BO1838" s="287"/>
      <c r="BP1838" s="287"/>
      <c r="BQ1838" s="287"/>
      <c r="BR1838" s="287"/>
      <c r="BS1838" s="287"/>
      <c r="BT1838" s="287"/>
      <c r="BU1838" s="287"/>
      <c r="BV1838" s="287"/>
      <c r="BW1838" s="287"/>
      <c r="BX1838" s="287"/>
      <c r="BY1838" s="287"/>
      <c r="BZ1838" s="287"/>
      <c r="CA1838" s="287"/>
      <c r="CB1838" s="287"/>
      <c r="CC1838" s="287"/>
      <c r="CD1838" s="287"/>
      <c r="CE1838" s="287"/>
      <c r="CF1838" s="287"/>
      <c r="CG1838" s="287"/>
      <c r="CH1838" s="287"/>
      <c r="CI1838" s="287"/>
      <c r="CJ1838" s="287"/>
      <c r="CK1838" s="287"/>
      <c r="CL1838" s="287"/>
      <c r="CM1838" s="287"/>
      <c r="CN1838" s="287"/>
      <c r="CO1838" s="287"/>
      <c r="CP1838" s="287"/>
      <c r="CQ1838" s="287"/>
      <c r="CR1838" s="287"/>
      <c r="CS1838" s="287"/>
      <c r="CT1838" s="287"/>
      <c r="CU1838" s="287"/>
      <c r="CV1838" s="287"/>
      <c r="CW1838" s="287"/>
      <c r="CX1838" s="287"/>
      <c r="CY1838" s="287"/>
      <c r="CZ1838" s="287"/>
      <c r="DA1838" s="287"/>
      <c r="DB1838" s="287"/>
      <c r="DC1838" s="287"/>
      <c r="DD1838" s="287"/>
      <c r="DE1838" s="287"/>
      <c r="DF1838" s="287"/>
      <c r="DG1838" s="287"/>
      <c r="DH1838" s="287"/>
      <c r="DI1838" s="287"/>
      <c r="DJ1838" s="287"/>
      <c r="DK1838" s="287"/>
      <c r="DL1838" s="287"/>
      <c r="DM1838" s="287"/>
      <c r="DN1838" s="287"/>
      <c r="DO1838" s="287"/>
      <c r="DP1838" s="287"/>
      <c r="DQ1838" s="287"/>
      <c r="DR1838" s="287"/>
      <c r="DS1838" s="287"/>
      <c r="DT1838" s="287"/>
      <c r="DU1838" s="287"/>
      <c r="DV1838" s="287"/>
      <c r="DW1838" s="287"/>
      <c r="DX1838" s="287"/>
      <c r="DY1838" s="287"/>
      <c r="DZ1838" s="287"/>
      <c r="EA1838" s="287"/>
      <c r="EB1838" s="287"/>
      <c r="EC1838" s="287"/>
      <c r="ED1838" s="287"/>
      <c r="EE1838" s="287"/>
      <c r="EF1838" s="287"/>
      <c r="EG1838" s="287"/>
      <c r="EH1838" s="287"/>
      <c r="EI1838" s="287"/>
      <c r="EJ1838" s="287"/>
      <c r="EK1838" s="287"/>
      <c r="EL1838" s="287"/>
      <c r="EM1838" s="287"/>
      <c r="EN1838" s="287"/>
      <c r="EO1838" s="287"/>
      <c r="EP1838" s="287"/>
      <c r="EQ1838" s="287"/>
      <c r="ER1838" s="287"/>
      <c r="ES1838" s="287"/>
      <c r="ET1838" s="287"/>
      <c r="EU1838" s="287"/>
      <c r="EV1838" s="287"/>
      <c r="EW1838" s="287"/>
      <c r="EX1838" s="287"/>
      <c r="EY1838" s="287"/>
      <c r="EZ1838" s="287"/>
      <c r="FA1838" s="287"/>
      <c r="FB1838" s="287"/>
      <c r="FC1838" s="287"/>
      <c r="FD1838" s="287"/>
      <c r="FE1838" s="287"/>
      <c r="FF1838" s="287"/>
      <c r="FG1838" s="287"/>
      <c r="FH1838" s="287"/>
      <c r="FI1838" s="287"/>
    </row>
    <row r="1839" spans="1:165" s="265" customFormat="1" x14ac:dyDescent="0.2">
      <c r="A1839" s="236"/>
      <c r="B1839" s="239"/>
      <c r="C1839" s="239"/>
      <c r="AK1839" s="287"/>
      <c r="AL1839" s="287"/>
      <c r="AM1839" s="287"/>
      <c r="AN1839" s="287"/>
      <c r="AO1839" s="287"/>
      <c r="AP1839" s="287"/>
      <c r="AQ1839" s="287"/>
      <c r="AR1839" s="287"/>
      <c r="AS1839" s="287"/>
      <c r="AT1839" s="287"/>
      <c r="AU1839" s="287"/>
      <c r="AV1839" s="287"/>
      <c r="AW1839" s="287"/>
      <c r="AX1839" s="287"/>
      <c r="AY1839" s="287"/>
      <c r="AZ1839" s="287"/>
      <c r="BA1839" s="287"/>
      <c r="BB1839" s="287"/>
      <c r="BC1839" s="287"/>
      <c r="BD1839" s="287"/>
      <c r="BE1839" s="287"/>
      <c r="BF1839" s="287"/>
      <c r="BG1839" s="287"/>
      <c r="BH1839" s="287"/>
      <c r="BI1839" s="287"/>
      <c r="BJ1839" s="287"/>
      <c r="BK1839" s="287"/>
      <c r="BL1839" s="287"/>
      <c r="BM1839" s="287"/>
      <c r="BN1839" s="287"/>
      <c r="BO1839" s="287"/>
      <c r="BP1839" s="287"/>
      <c r="BQ1839" s="287"/>
      <c r="BR1839" s="287"/>
      <c r="BS1839" s="287"/>
      <c r="BT1839" s="287"/>
      <c r="BU1839" s="287"/>
      <c r="BV1839" s="287"/>
      <c r="BW1839" s="287"/>
      <c r="BX1839" s="287"/>
      <c r="BY1839" s="287"/>
      <c r="BZ1839" s="287"/>
      <c r="CA1839" s="287"/>
      <c r="CB1839" s="287"/>
      <c r="CC1839" s="287"/>
      <c r="CD1839" s="287"/>
      <c r="CE1839" s="287"/>
      <c r="CF1839" s="287"/>
      <c r="CG1839" s="287"/>
      <c r="CH1839" s="287"/>
      <c r="CI1839" s="287"/>
      <c r="CJ1839" s="287"/>
      <c r="CK1839" s="287"/>
      <c r="CL1839" s="287"/>
      <c r="CM1839" s="287"/>
      <c r="CN1839" s="287"/>
      <c r="CO1839" s="287"/>
      <c r="CP1839" s="287"/>
      <c r="CQ1839" s="287"/>
      <c r="CR1839" s="287"/>
      <c r="CS1839" s="287"/>
      <c r="CT1839" s="287"/>
      <c r="CU1839" s="287"/>
      <c r="CV1839" s="287"/>
      <c r="CW1839" s="287"/>
      <c r="CX1839" s="287"/>
      <c r="CY1839" s="287"/>
      <c r="CZ1839" s="287"/>
      <c r="DA1839" s="287"/>
      <c r="DB1839" s="287"/>
      <c r="DC1839" s="287"/>
      <c r="DD1839" s="287"/>
      <c r="DE1839" s="287"/>
      <c r="DF1839" s="287"/>
      <c r="DG1839" s="287"/>
      <c r="DH1839" s="287"/>
      <c r="DI1839" s="287"/>
      <c r="DJ1839" s="287"/>
      <c r="DK1839" s="287"/>
      <c r="DL1839" s="287"/>
      <c r="DM1839" s="287"/>
      <c r="DN1839" s="287"/>
      <c r="DO1839" s="287"/>
      <c r="DP1839" s="287"/>
      <c r="DQ1839" s="287"/>
      <c r="DR1839" s="287"/>
      <c r="DS1839" s="287"/>
      <c r="DT1839" s="287"/>
      <c r="DU1839" s="287"/>
      <c r="DV1839" s="287"/>
      <c r="DW1839" s="287"/>
      <c r="DX1839" s="287"/>
      <c r="DY1839" s="287"/>
      <c r="DZ1839" s="287"/>
      <c r="EA1839" s="287"/>
      <c r="EB1839" s="287"/>
      <c r="EC1839" s="287"/>
      <c r="ED1839" s="287"/>
      <c r="EE1839" s="287"/>
      <c r="EF1839" s="287"/>
      <c r="EG1839" s="287"/>
      <c r="EH1839" s="287"/>
      <c r="EI1839" s="287"/>
      <c r="EJ1839" s="287"/>
      <c r="EK1839" s="287"/>
      <c r="EL1839" s="287"/>
      <c r="EM1839" s="287"/>
      <c r="EN1839" s="287"/>
      <c r="EO1839" s="287"/>
      <c r="EP1839" s="287"/>
      <c r="EQ1839" s="287"/>
      <c r="ER1839" s="287"/>
      <c r="ES1839" s="287"/>
      <c r="ET1839" s="287"/>
      <c r="EU1839" s="287"/>
      <c r="EV1839" s="287"/>
      <c r="EW1839" s="287"/>
      <c r="EX1839" s="287"/>
      <c r="EY1839" s="287"/>
      <c r="EZ1839" s="287"/>
      <c r="FA1839" s="287"/>
      <c r="FB1839" s="287"/>
      <c r="FC1839" s="287"/>
      <c r="FD1839" s="287"/>
      <c r="FE1839" s="287"/>
      <c r="FF1839" s="287"/>
      <c r="FG1839" s="287"/>
      <c r="FH1839" s="287"/>
      <c r="FI1839" s="287"/>
    </row>
    <row r="1840" spans="1:165" s="265" customFormat="1" x14ac:dyDescent="0.2">
      <c r="A1840" s="236"/>
      <c r="B1840" s="239"/>
      <c r="C1840" s="239"/>
      <c r="AK1840" s="287"/>
      <c r="AL1840" s="287"/>
      <c r="AM1840" s="287"/>
      <c r="AN1840" s="287"/>
      <c r="AO1840" s="287"/>
      <c r="AP1840" s="287"/>
      <c r="AQ1840" s="287"/>
      <c r="AR1840" s="287"/>
      <c r="AS1840" s="287"/>
      <c r="AT1840" s="287"/>
      <c r="AU1840" s="287"/>
      <c r="AV1840" s="287"/>
      <c r="AW1840" s="287"/>
      <c r="AX1840" s="287"/>
      <c r="AY1840" s="287"/>
      <c r="AZ1840" s="287"/>
      <c r="BA1840" s="287"/>
      <c r="BB1840" s="287"/>
      <c r="BC1840" s="287"/>
      <c r="BD1840" s="287"/>
      <c r="BE1840" s="287"/>
      <c r="BF1840" s="287"/>
      <c r="BG1840" s="287"/>
      <c r="BH1840" s="287"/>
      <c r="BI1840" s="287"/>
      <c r="BJ1840" s="287"/>
      <c r="BK1840" s="287"/>
      <c r="BL1840" s="287"/>
      <c r="BM1840" s="287"/>
      <c r="BN1840" s="287"/>
      <c r="BO1840" s="287"/>
      <c r="BP1840" s="287"/>
      <c r="BQ1840" s="287"/>
      <c r="BR1840" s="287"/>
      <c r="BS1840" s="287"/>
      <c r="BT1840" s="287"/>
      <c r="BU1840" s="287"/>
      <c r="BV1840" s="287"/>
      <c r="BW1840" s="287"/>
      <c r="BX1840" s="287"/>
      <c r="BY1840" s="287"/>
      <c r="BZ1840" s="287"/>
      <c r="CA1840" s="287"/>
      <c r="CB1840" s="287"/>
      <c r="CC1840" s="287"/>
      <c r="CD1840" s="287"/>
      <c r="CE1840" s="287"/>
      <c r="CF1840" s="287"/>
      <c r="CG1840" s="287"/>
      <c r="CH1840" s="287"/>
      <c r="CI1840" s="287"/>
      <c r="CJ1840" s="287"/>
      <c r="CK1840" s="287"/>
      <c r="CL1840" s="287"/>
      <c r="CM1840" s="287"/>
      <c r="CN1840" s="287"/>
      <c r="CO1840" s="287"/>
      <c r="CP1840" s="287"/>
      <c r="CQ1840" s="287"/>
      <c r="CR1840" s="287"/>
      <c r="CS1840" s="287"/>
      <c r="CT1840" s="287"/>
      <c r="CU1840" s="287"/>
      <c r="CV1840" s="287"/>
      <c r="CW1840" s="287"/>
      <c r="CX1840" s="287"/>
      <c r="CY1840" s="287"/>
      <c r="CZ1840" s="287"/>
      <c r="DA1840" s="287"/>
      <c r="DB1840" s="287"/>
      <c r="DC1840" s="287"/>
      <c r="DD1840" s="287"/>
      <c r="DE1840" s="287"/>
      <c r="DF1840" s="287"/>
      <c r="DG1840" s="287"/>
      <c r="DH1840" s="287"/>
      <c r="DI1840" s="287"/>
      <c r="DJ1840" s="287"/>
      <c r="DK1840" s="287"/>
      <c r="DL1840" s="287"/>
      <c r="DM1840" s="287"/>
      <c r="DN1840" s="287"/>
      <c r="DO1840" s="287"/>
      <c r="DP1840" s="287"/>
      <c r="DQ1840" s="287"/>
      <c r="DR1840" s="287"/>
      <c r="DS1840" s="287"/>
      <c r="DT1840" s="287"/>
      <c r="DU1840" s="287"/>
      <c r="DV1840" s="287"/>
      <c r="DW1840" s="287"/>
      <c r="DX1840" s="287"/>
      <c r="DY1840" s="287"/>
      <c r="DZ1840" s="287"/>
      <c r="EA1840" s="287"/>
      <c r="EB1840" s="287"/>
      <c r="EC1840" s="287"/>
      <c r="ED1840" s="287"/>
      <c r="EE1840" s="287"/>
      <c r="EF1840" s="287"/>
      <c r="EG1840" s="287"/>
      <c r="EH1840" s="287"/>
      <c r="EI1840" s="287"/>
      <c r="EJ1840" s="287"/>
      <c r="EK1840" s="287"/>
      <c r="EL1840" s="287"/>
      <c r="EM1840" s="287"/>
      <c r="EN1840" s="287"/>
      <c r="EO1840" s="287"/>
      <c r="EP1840" s="287"/>
      <c r="EQ1840" s="287"/>
      <c r="ER1840" s="287"/>
      <c r="ES1840" s="287"/>
      <c r="ET1840" s="287"/>
      <c r="EU1840" s="287"/>
      <c r="EV1840" s="287"/>
      <c r="EW1840" s="287"/>
      <c r="EX1840" s="287"/>
      <c r="EY1840" s="287"/>
      <c r="EZ1840" s="287"/>
      <c r="FA1840" s="287"/>
      <c r="FB1840" s="287"/>
      <c r="FC1840" s="287"/>
      <c r="FD1840" s="287"/>
      <c r="FE1840" s="287"/>
      <c r="FF1840" s="287"/>
      <c r="FG1840" s="287"/>
      <c r="FH1840" s="287"/>
      <c r="FI1840" s="287"/>
    </row>
    <row r="1841" spans="1:165" s="265" customFormat="1" x14ac:dyDescent="0.2">
      <c r="A1841" s="236"/>
      <c r="B1841" s="239"/>
      <c r="C1841" s="239"/>
      <c r="AK1841" s="287"/>
      <c r="AL1841" s="287"/>
      <c r="AM1841" s="287"/>
      <c r="AN1841" s="287"/>
      <c r="AO1841" s="287"/>
      <c r="AP1841" s="287"/>
      <c r="AQ1841" s="287"/>
      <c r="AR1841" s="287"/>
      <c r="AS1841" s="287"/>
      <c r="AT1841" s="287"/>
      <c r="AU1841" s="287"/>
      <c r="AV1841" s="287"/>
      <c r="AW1841" s="287"/>
      <c r="AX1841" s="287"/>
      <c r="AY1841" s="287"/>
      <c r="AZ1841" s="287"/>
      <c r="BA1841" s="287"/>
      <c r="BB1841" s="287"/>
      <c r="BC1841" s="287"/>
      <c r="BD1841" s="287"/>
      <c r="BE1841" s="287"/>
      <c r="BF1841" s="287"/>
      <c r="BG1841" s="287"/>
      <c r="BH1841" s="287"/>
      <c r="BI1841" s="287"/>
      <c r="BJ1841" s="287"/>
      <c r="BK1841" s="287"/>
      <c r="BL1841" s="287"/>
      <c r="BM1841" s="287"/>
      <c r="BN1841" s="287"/>
      <c r="BO1841" s="287"/>
      <c r="BP1841" s="287"/>
      <c r="BQ1841" s="287"/>
      <c r="BR1841" s="287"/>
      <c r="BS1841" s="287"/>
      <c r="BT1841" s="287"/>
      <c r="BU1841" s="287"/>
      <c r="BV1841" s="287"/>
      <c r="BW1841" s="287"/>
      <c r="BX1841" s="287"/>
      <c r="BY1841" s="287"/>
      <c r="BZ1841" s="287"/>
      <c r="CA1841" s="287"/>
      <c r="CB1841" s="287"/>
      <c r="CC1841" s="287"/>
      <c r="CD1841" s="287"/>
      <c r="CE1841" s="287"/>
      <c r="CF1841" s="287"/>
      <c r="CG1841" s="287"/>
      <c r="CH1841" s="287"/>
      <c r="CI1841" s="287"/>
      <c r="CJ1841" s="287"/>
      <c r="CK1841" s="287"/>
      <c r="CL1841" s="287"/>
      <c r="CM1841" s="287"/>
      <c r="CN1841" s="287"/>
      <c r="CO1841" s="287"/>
      <c r="CP1841" s="287"/>
      <c r="CQ1841" s="287"/>
      <c r="CR1841" s="287"/>
      <c r="CS1841" s="287"/>
      <c r="CT1841" s="287"/>
      <c r="CU1841" s="287"/>
      <c r="CV1841" s="287"/>
      <c r="CW1841" s="287"/>
      <c r="CX1841" s="287"/>
      <c r="CY1841" s="287"/>
      <c r="CZ1841" s="287"/>
      <c r="DA1841" s="287"/>
      <c r="DB1841" s="287"/>
      <c r="DC1841" s="287"/>
      <c r="DD1841" s="287"/>
      <c r="DE1841" s="287"/>
      <c r="DF1841" s="287"/>
      <c r="DG1841" s="287"/>
      <c r="DH1841" s="287"/>
      <c r="DI1841" s="287"/>
      <c r="DJ1841" s="287"/>
      <c r="DK1841" s="287"/>
      <c r="DL1841" s="287"/>
      <c r="DM1841" s="287"/>
      <c r="DN1841" s="287"/>
      <c r="DO1841" s="287"/>
      <c r="DP1841" s="287"/>
      <c r="DQ1841" s="287"/>
      <c r="DR1841" s="287"/>
      <c r="DS1841" s="287"/>
      <c r="DT1841" s="287"/>
      <c r="DU1841" s="287"/>
      <c r="DV1841" s="287"/>
      <c r="DW1841" s="287"/>
      <c r="DX1841" s="287"/>
      <c r="DY1841" s="287"/>
      <c r="DZ1841" s="287"/>
      <c r="EA1841" s="287"/>
      <c r="EB1841" s="287"/>
      <c r="EC1841" s="287"/>
      <c r="ED1841" s="287"/>
      <c r="EE1841" s="287"/>
      <c r="EF1841" s="287"/>
      <c r="EG1841" s="287"/>
      <c r="EH1841" s="287"/>
      <c r="EI1841" s="287"/>
      <c r="EJ1841" s="287"/>
      <c r="EK1841" s="287"/>
      <c r="EL1841" s="287"/>
      <c r="EM1841" s="287"/>
      <c r="EN1841" s="287"/>
      <c r="EO1841" s="287"/>
      <c r="EP1841" s="287"/>
      <c r="EQ1841" s="287"/>
      <c r="ER1841" s="287"/>
      <c r="ES1841" s="287"/>
      <c r="ET1841" s="287"/>
      <c r="EU1841" s="287"/>
      <c r="EV1841" s="287"/>
      <c r="EW1841" s="287"/>
      <c r="EX1841" s="287"/>
      <c r="EY1841" s="287"/>
      <c r="EZ1841" s="287"/>
      <c r="FA1841" s="287"/>
      <c r="FB1841" s="287"/>
      <c r="FC1841" s="287"/>
      <c r="FD1841" s="287"/>
      <c r="FE1841" s="287"/>
      <c r="FF1841" s="287"/>
      <c r="FG1841" s="287"/>
      <c r="FH1841" s="287"/>
      <c r="FI1841" s="287"/>
    </row>
    <row r="1842" spans="1:165" s="265" customFormat="1" x14ac:dyDescent="0.2">
      <c r="A1842" s="236"/>
      <c r="B1842" s="239"/>
      <c r="C1842" s="239"/>
      <c r="AK1842" s="287"/>
      <c r="AL1842" s="287"/>
      <c r="AM1842" s="287"/>
      <c r="AN1842" s="287"/>
      <c r="AO1842" s="287"/>
      <c r="AP1842" s="287"/>
      <c r="AQ1842" s="287"/>
      <c r="AR1842" s="287"/>
      <c r="AS1842" s="287"/>
      <c r="AT1842" s="287"/>
      <c r="AU1842" s="287"/>
      <c r="AV1842" s="287"/>
      <c r="AW1842" s="287"/>
      <c r="AX1842" s="287"/>
      <c r="AY1842" s="287"/>
      <c r="AZ1842" s="287"/>
      <c r="BA1842" s="287"/>
      <c r="BB1842" s="287"/>
      <c r="BC1842" s="287"/>
      <c r="BD1842" s="287"/>
      <c r="BE1842" s="287"/>
      <c r="BF1842" s="287"/>
      <c r="BG1842" s="287"/>
      <c r="BH1842" s="287"/>
      <c r="BI1842" s="287"/>
      <c r="BJ1842" s="287"/>
      <c r="BK1842" s="287"/>
      <c r="BL1842" s="287"/>
      <c r="BM1842" s="287"/>
      <c r="BN1842" s="287"/>
      <c r="BO1842" s="287"/>
      <c r="BP1842" s="287"/>
      <c r="BQ1842" s="287"/>
      <c r="BR1842" s="287"/>
      <c r="BS1842" s="287"/>
      <c r="BT1842" s="287"/>
      <c r="BU1842" s="287"/>
      <c r="BV1842" s="287"/>
      <c r="BW1842" s="287"/>
      <c r="BX1842" s="287"/>
      <c r="BY1842" s="287"/>
      <c r="BZ1842" s="287"/>
      <c r="CA1842" s="287"/>
      <c r="CB1842" s="287"/>
      <c r="CC1842" s="287"/>
      <c r="CD1842" s="287"/>
      <c r="CE1842" s="287"/>
      <c r="CF1842" s="287"/>
      <c r="CG1842" s="287"/>
      <c r="CH1842" s="287"/>
      <c r="CI1842" s="287"/>
      <c r="CJ1842" s="287"/>
      <c r="CK1842" s="287"/>
      <c r="CL1842" s="287"/>
      <c r="CM1842" s="287"/>
      <c r="CN1842" s="287"/>
      <c r="CO1842" s="287"/>
      <c r="CP1842" s="287"/>
      <c r="CQ1842" s="287"/>
      <c r="CR1842" s="287"/>
      <c r="CS1842" s="287"/>
      <c r="CT1842" s="287"/>
      <c r="CU1842" s="287"/>
      <c r="CV1842" s="287"/>
      <c r="CW1842" s="287"/>
      <c r="CX1842" s="287"/>
      <c r="CY1842" s="287"/>
      <c r="CZ1842" s="287"/>
      <c r="DA1842" s="287"/>
      <c r="DB1842" s="287"/>
      <c r="DC1842" s="287"/>
      <c r="DD1842" s="287"/>
      <c r="DE1842" s="287"/>
      <c r="DF1842" s="287"/>
      <c r="DG1842" s="287"/>
      <c r="DH1842" s="287"/>
      <c r="DI1842" s="287"/>
      <c r="DJ1842" s="287"/>
      <c r="DK1842" s="287"/>
      <c r="DL1842" s="287"/>
      <c r="DM1842" s="287"/>
      <c r="DN1842" s="287"/>
      <c r="DO1842" s="287"/>
      <c r="DP1842" s="287"/>
      <c r="DQ1842" s="287"/>
      <c r="DR1842" s="287"/>
      <c r="DS1842" s="287"/>
      <c r="DT1842" s="287"/>
      <c r="DU1842" s="287"/>
      <c r="DV1842" s="287"/>
      <c r="DW1842" s="287"/>
      <c r="DX1842" s="287"/>
      <c r="DY1842" s="287"/>
      <c r="DZ1842" s="287"/>
      <c r="EA1842" s="287"/>
      <c r="EB1842" s="287"/>
      <c r="EC1842" s="287"/>
      <c r="ED1842" s="287"/>
      <c r="EE1842" s="287"/>
      <c r="EF1842" s="287"/>
      <c r="EG1842" s="287"/>
      <c r="EH1842" s="287"/>
      <c r="EI1842" s="287"/>
      <c r="EJ1842" s="287"/>
      <c r="EK1842" s="287"/>
      <c r="EL1842" s="287"/>
      <c r="EM1842" s="287"/>
      <c r="EN1842" s="287"/>
      <c r="EO1842" s="287"/>
      <c r="EP1842" s="287"/>
      <c r="EQ1842" s="287"/>
      <c r="ER1842" s="287"/>
      <c r="ES1842" s="287"/>
      <c r="ET1842" s="287"/>
      <c r="EU1842" s="287"/>
      <c r="EV1842" s="287"/>
      <c r="EW1842" s="287"/>
      <c r="EX1842" s="287"/>
      <c r="EY1842" s="287"/>
      <c r="EZ1842" s="287"/>
      <c r="FA1842" s="287"/>
      <c r="FB1842" s="287"/>
      <c r="FC1842" s="287"/>
      <c r="FD1842" s="287"/>
      <c r="FE1842" s="287"/>
      <c r="FF1842" s="287"/>
      <c r="FG1842" s="287"/>
      <c r="FH1842" s="287"/>
      <c r="FI1842" s="287"/>
    </row>
    <row r="1843" spans="1:165" s="265" customFormat="1" x14ac:dyDescent="0.2">
      <c r="A1843" s="236"/>
      <c r="B1843" s="239"/>
      <c r="C1843" s="239"/>
      <c r="AK1843" s="287"/>
      <c r="AL1843" s="287"/>
      <c r="AM1843" s="287"/>
      <c r="AN1843" s="287"/>
      <c r="AO1843" s="287"/>
      <c r="AP1843" s="287"/>
      <c r="AQ1843" s="287"/>
      <c r="AR1843" s="287"/>
      <c r="AS1843" s="287"/>
      <c r="AT1843" s="287"/>
      <c r="AU1843" s="287"/>
      <c r="AV1843" s="287"/>
      <c r="AW1843" s="287"/>
      <c r="AX1843" s="287"/>
      <c r="AY1843" s="287"/>
      <c r="AZ1843" s="287"/>
      <c r="BA1843" s="287"/>
      <c r="BB1843" s="287"/>
      <c r="BC1843" s="287"/>
      <c r="BD1843" s="287"/>
      <c r="BE1843" s="287"/>
      <c r="BF1843" s="287"/>
      <c r="BG1843" s="287"/>
      <c r="BH1843" s="287"/>
      <c r="BI1843" s="287"/>
      <c r="BJ1843" s="287"/>
      <c r="BK1843" s="287"/>
      <c r="BL1843" s="287"/>
      <c r="BM1843" s="287"/>
      <c r="BN1843" s="287"/>
      <c r="BO1843" s="287"/>
      <c r="BP1843" s="287"/>
      <c r="BQ1843" s="287"/>
      <c r="BR1843" s="287"/>
      <c r="BS1843" s="287"/>
      <c r="BT1843" s="287"/>
      <c r="BU1843" s="287"/>
      <c r="BV1843" s="287"/>
      <c r="BW1843" s="287"/>
      <c r="BX1843" s="287"/>
      <c r="BY1843" s="287"/>
      <c r="BZ1843" s="287"/>
      <c r="CA1843" s="287"/>
      <c r="CB1843" s="287"/>
      <c r="CC1843" s="287"/>
      <c r="CD1843" s="287"/>
      <c r="CE1843" s="287"/>
      <c r="CF1843" s="287"/>
      <c r="CG1843" s="287"/>
      <c r="CH1843" s="287"/>
      <c r="CI1843" s="287"/>
      <c r="CJ1843" s="287"/>
      <c r="CK1843" s="287"/>
      <c r="CL1843" s="287"/>
      <c r="CM1843" s="287"/>
      <c r="CN1843" s="287"/>
      <c r="CO1843" s="287"/>
      <c r="CP1843" s="287"/>
      <c r="CQ1843" s="287"/>
      <c r="CR1843" s="287"/>
      <c r="CS1843" s="287"/>
      <c r="CT1843" s="287"/>
      <c r="CU1843" s="287"/>
      <c r="CV1843" s="287"/>
      <c r="CW1843" s="287"/>
      <c r="CX1843" s="287"/>
      <c r="CY1843" s="287"/>
      <c r="CZ1843" s="287"/>
      <c r="DA1843" s="287"/>
      <c r="DB1843" s="287"/>
      <c r="DC1843" s="287"/>
      <c r="DD1843" s="287"/>
      <c r="DE1843" s="287"/>
      <c r="DF1843" s="287"/>
      <c r="DG1843" s="287"/>
      <c r="DH1843" s="287"/>
      <c r="DI1843" s="287"/>
      <c r="DJ1843" s="287"/>
      <c r="DK1843" s="287"/>
      <c r="DL1843" s="287"/>
      <c r="DM1843" s="287"/>
      <c r="DN1843" s="287"/>
      <c r="DO1843" s="287"/>
      <c r="DP1843" s="287"/>
      <c r="DQ1843" s="287"/>
      <c r="DR1843" s="287"/>
      <c r="DS1843" s="287"/>
      <c r="DT1843" s="287"/>
      <c r="DU1843" s="287"/>
      <c r="DV1843" s="287"/>
      <c r="DW1843" s="287"/>
      <c r="DX1843" s="287"/>
      <c r="DY1843" s="287"/>
      <c r="DZ1843" s="287"/>
      <c r="EA1843" s="287"/>
      <c r="EB1843" s="287"/>
      <c r="EC1843" s="287"/>
      <c r="ED1843" s="287"/>
      <c r="EE1843" s="287"/>
      <c r="EF1843" s="287"/>
      <c r="EG1843" s="287"/>
      <c r="EH1843" s="287"/>
      <c r="EI1843" s="287"/>
      <c r="EJ1843" s="287"/>
      <c r="EK1843" s="287"/>
      <c r="EL1843" s="287"/>
      <c r="EM1843" s="287"/>
      <c r="EN1843" s="287"/>
      <c r="EO1843" s="287"/>
      <c r="EP1843" s="287"/>
      <c r="EQ1843" s="287"/>
      <c r="ER1843" s="287"/>
      <c r="ES1843" s="287"/>
      <c r="ET1843" s="287"/>
      <c r="EU1843" s="287"/>
      <c r="EV1843" s="287"/>
      <c r="EW1843" s="287"/>
      <c r="EX1843" s="287"/>
      <c r="EY1843" s="287"/>
      <c r="EZ1843" s="287"/>
      <c r="FA1843" s="287"/>
      <c r="FB1843" s="287"/>
      <c r="FC1843" s="287"/>
      <c r="FD1843" s="287"/>
      <c r="FE1843" s="287"/>
      <c r="FF1843" s="287"/>
      <c r="FG1843" s="287"/>
      <c r="FH1843" s="287"/>
      <c r="FI1843" s="287"/>
    </row>
    <row r="1844" spans="1:165" s="265" customFormat="1" x14ac:dyDescent="0.2">
      <c r="A1844" s="236"/>
      <c r="B1844" s="239"/>
      <c r="C1844" s="239"/>
      <c r="AK1844" s="287"/>
      <c r="AL1844" s="287"/>
      <c r="AM1844" s="287"/>
      <c r="AN1844" s="287"/>
      <c r="AO1844" s="287"/>
      <c r="AP1844" s="287"/>
      <c r="AQ1844" s="287"/>
      <c r="AR1844" s="287"/>
      <c r="AS1844" s="287"/>
      <c r="AT1844" s="287"/>
      <c r="AU1844" s="287"/>
      <c r="AV1844" s="287"/>
      <c r="AW1844" s="287"/>
      <c r="AX1844" s="287"/>
      <c r="AY1844" s="287"/>
      <c r="AZ1844" s="287"/>
      <c r="BA1844" s="287"/>
      <c r="BB1844" s="287"/>
      <c r="BC1844" s="287"/>
      <c r="BD1844" s="287"/>
      <c r="BE1844" s="287"/>
      <c r="BF1844" s="287"/>
      <c r="BG1844" s="287"/>
      <c r="BH1844" s="287"/>
      <c r="BI1844" s="287"/>
      <c r="BJ1844" s="287"/>
      <c r="BK1844" s="287"/>
      <c r="BL1844" s="287"/>
      <c r="BM1844" s="287"/>
      <c r="BN1844" s="287"/>
      <c r="BO1844" s="287"/>
      <c r="BP1844" s="287"/>
      <c r="BQ1844" s="287"/>
      <c r="BR1844" s="287"/>
      <c r="BS1844" s="287"/>
      <c r="BT1844" s="287"/>
      <c r="BU1844" s="287"/>
      <c r="BV1844" s="287"/>
      <c r="BW1844" s="287"/>
      <c r="BX1844" s="287"/>
      <c r="BY1844" s="287"/>
      <c r="BZ1844" s="287"/>
      <c r="CA1844" s="287"/>
      <c r="CB1844" s="287"/>
      <c r="CC1844" s="287"/>
      <c r="CD1844" s="287"/>
      <c r="CE1844" s="287"/>
      <c r="CF1844" s="287"/>
      <c r="CG1844" s="287"/>
      <c r="CH1844" s="287"/>
      <c r="CI1844" s="287"/>
      <c r="CJ1844" s="287"/>
      <c r="CK1844" s="287"/>
      <c r="CL1844" s="287"/>
      <c r="CM1844" s="287"/>
      <c r="CN1844" s="287"/>
      <c r="CO1844" s="287"/>
      <c r="CP1844" s="287"/>
      <c r="CQ1844" s="287"/>
      <c r="CR1844" s="287"/>
      <c r="CS1844" s="287"/>
      <c r="CT1844" s="287"/>
      <c r="CU1844" s="287"/>
      <c r="CV1844" s="287"/>
      <c r="CW1844" s="287"/>
      <c r="CX1844" s="287"/>
      <c r="CY1844" s="287"/>
      <c r="CZ1844" s="287"/>
      <c r="DA1844" s="287"/>
      <c r="DB1844" s="287"/>
      <c r="DC1844" s="287"/>
      <c r="DD1844" s="287"/>
      <c r="DE1844" s="287"/>
      <c r="DF1844" s="287"/>
      <c r="DG1844" s="287"/>
      <c r="DH1844" s="287"/>
      <c r="DI1844" s="287"/>
      <c r="DJ1844" s="287"/>
      <c r="DK1844" s="287"/>
      <c r="DL1844" s="287"/>
      <c r="DM1844" s="287"/>
      <c r="DN1844" s="287"/>
      <c r="DO1844" s="287"/>
      <c r="DP1844" s="287"/>
      <c r="DQ1844" s="287"/>
      <c r="DR1844" s="287"/>
      <c r="DS1844" s="287"/>
      <c r="DT1844" s="287"/>
      <c r="DU1844" s="287"/>
      <c r="DV1844" s="287"/>
      <c r="DW1844" s="287"/>
      <c r="DX1844" s="287"/>
      <c r="DY1844" s="287"/>
      <c r="DZ1844" s="287"/>
      <c r="EA1844" s="287"/>
      <c r="EB1844" s="287"/>
      <c r="EC1844" s="287"/>
      <c r="ED1844" s="287"/>
      <c r="EE1844" s="287"/>
      <c r="EF1844" s="287"/>
      <c r="EG1844" s="287"/>
      <c r="EH1844" s="287"/>
      <c r="EI1844" s="287"/>
      <c r="EJ1844" s="287"/>
      <c r="EK1844" s="287"/>
      <c r="EL1844" s="287"/>
      <c r="EM1844" s="287"/>
      <c r="EN1844" s="287"/>
      <c r="EO1844" s="287"/>
      <c r="EP1844" s="287"/>
      <c r="EQ1844" s="287"/>
      <c r="ER1844" s="287"/>
      <c r="ES1844" s="287"/>
      <c r="ET1844" s="287"/>
      <c r="EU1844" s="287"/>
      <c r="EV1844" s="287"/>
      <c r="EW1844" s="287"/>
      <c r="EX1844" s="287"/>
      <c r="EY1844" s="287"/>
      <c r="EZ1844" s="287"/>
      <c r="FA1844" s="287"/>
      <c r="FB1844" s="287"/>
      <c r="FC1844" s="287"/>
      <c r="FD1844" s="287"/>
      <c r="FE1844" s="287"/>
      <c r="FF1844" s="287"/>
      <c r="FG1844" s="287"/>
      <c r="FH1844" s="287"/>
      <c r="FI1844" s="287"/>
    </row>
    <row r="1845" spans="1:165" s="265" customFormat="1" x14ac:dyDescent="0.2">
      <c r="A1845" s="236"/>
      <c r="B1845" s="239"/>
      <c r="C1845" s="239"/>
      <c r="AK1845" s="287"/>
      <c r="AL1845" s="287"/>
      <c r="AM1845" s="287"/>
      <c r="AN1845" s="287"/>
      <c r="AO1845" s="287"/>
      <c r="AP1845" s="287"/>
      <c r="AQ1845" s="287"/>
      <c r="AR1845" s="287"/>
      <c r="AS1845" s="287"/>
      <c r="AT1845" s="287"/>
      <c r="AU1845" s="287"/>
      <c r="AV1845" s="287"/>
      <c r="AW1845" s="287"/>
      <c r="AX1845" s="287"/>
      <c r="AY1845" s="287"/>
      <c r="AZ1845" s="287"/>
      <c r="BA1845" s="287"/>
      <c r="BB1845" s="287"/>
      <c r="BC1845" s="287"/>
      <c r="BD1845" s="287"/>
      <c r="BE1845" s="287"/>
      <c r="BF1845" s="287"/>
      <c r="BG1845" s="287"/>
      <c r="BH1845" s="287"/>
      <c r="BI1845" s="287"/>
      <c r="BJ1845" s="287"/>
      <c r="BK1845" s="287"/>
      <c r="BL1845" s="287"/>
      <c r="BM1845" s="287"/>
      <c r="BN1845" s="287"/>
      <c r="BO1845" s="287"/>
      <c r="BP1845" s="287"/>
      <c r="BQ1845" s="287"/>
      <c r="BR1845" s="287"/>
      <c r="BS1845" s="287"/>
      <c r="BT1845" s="287"/>
      <c r="BU1845" s="287"/>
      <c r="BV1845" s="287"/>
      <c r="BW1845" s="287"/>
      <c r="BX1845" s="287"/>
      <c r="BY1845" s="287"/>
      <c r="BZ1845" s="287"/>
      <c r="CA1845" s="287"/>
      <c r="CB1845" s="287"/>
      <c r="CC1845" s="287"/>
      <c r="CD1845" s="287"/>
      <c r="CE1845" s="287"/>
      <c r="CF1845" s="287"/>
      <c r="CG1845" s="287"/>
      <c r="CH1845" s="287"/>
      <c r="CI1845" s="287"/>
      <c r="CJ1845" s="287"/>
      <c r="CK1845" s="287"/>
      <c r="CL1845" s="287"/>
      <c r="CM1845" s="287"/>
      <c r="CN1845" s="287"/>
      <c r="CO1845" s="287"/>
      <c r="CP1845" s="287"/>
      <c r="CQ1845" s="287"/>
      <c r="CR1845" s="287"/>
      <c r="CS1845" s="287"/>
      <c r="CT1845" s="287"/>
      <c r="CU1845" s="287"/>
      <c r="CV1845" s="287"/>
      <c r="CW1845" s="287"/>
      <c r="CX1845" s="287"/>
      <c r="CY1845" s="287"/>
      <c r="CZ1845" s="287"/>
      <c r="DA1845" s="287"/>
      <c r="DB1845" s="287"/>
      <c r="DC1845" s="287"/>
      <c r="DD1845" s="287"/>
      <c r="DE1845" s="287"/>
      <c r="DF1845" s="287"/>
      <c r="DG1845" s="287"/>
      <c r="DH1845" s="287"/>
      <c r="DI1845" s="287"/>
      <c r="DJ1845" s="287"/>
      <c r="DK1845" s="287"/>
      <c r="DL1845" s="287"/>
      <c r="DM1845" s="287"/>
      <c r="DN1845" s="287"/>
      <c r="DO1845" s="287"/>
      <c r="DP1845" s="287"/>
      <c r="DQ1845" s="287"/>
      <c r="DR1845" s="287"/>
      <c r="DS1845" s="287"/>
      <c r="DT1845" s="287"/>
      <c r="DU1845" s="287"/>
      <c r="DV1845" s="287"/>
      <c r="DW1845" s="287"/>
      <c r="DX1845" s="287"/>
      <c r="DY1845" s="287"/>
      <c r="DZ1845" s="287"/>
      <c r="EA1845" s="287"/>
      <c r="EB1845" s="287"/>
      <c r="EC1845" s="287"/>
      <c r="ED1845" s="287"/>
      <c r="EE1845" s="287"/>
      <c r="EF1845" s="287"/>
      <c r="EG1845" s="287"/>
      <c r="EH1845" s="287"/>
      <c r="EI1845" s="287"/>
      <c r="EJ1845" s="287"/>
      <c r="EK1845" s="287"/>
      <c r="EL1845" s="287"/>
      <c r="EM1845" s="287"/>
      <c r="EN1845" s="287"/>
      <c r="EO1845" s="287"/>
      <c r="EP1845" s="287"/>
      <c r="EQ1845" s="287"/>
      <c r="ER1845" s="287"/>
      <c r="ES1845" s="287"/>
      <c r="ET1845" s="287"/>
      <c r="EU1845" s="287"/>
      <c r="EV1845" s="287"/>
      <c r="EW1845" s="287"/>
      <c r="EX1845" s="287"/>
      <c r="EY1845" s="287"/>
      <c r="EZ1845" s="287"/>
      <c r="FA1845" s="287"/>
      <c r="FB1845" s="287"/>
      <c r="FC1845" s="287"/>
      <c r="FD1845" s="287"/>
      <c r="FE1845" s="287"/>
      <c r="FF1845" s="287"/>
      <c r="FG1845" s="287"/>
      <c r="FH1845" s="287"/>
      <c r="FI1845" s="287"/>
    </row>
    <row r="1846" spans="1:165" s="265" customFormat="1" x14ac:dyDescent="0.2">
      <c r="A1846" s="236"/>
      <c r="B1846" s="239"/>
      <c r="C1846" s="239"/>
      <c r="AK1846" s="287"/>
      <c r="AL1846" s="287"/>
      <c r="AM1846" s="287"/>
      <c r="AN1846" s="287"/>
      <c r="AO1846" s="287"/>
      <c r="AP1846" s="287"/>
      <c r="AQ1846" s="287"/>
      <c r="AR1846" s="287"/>
      <c r="AS1846" s="287"/>
      <c r="AT1846" s="287"/>
      <c r="AU1846" s="287"/>
      <c r="AV1846" s="287"/>
      <c r="AW1846" s="287"/>
      <c r="AX1846" s="287"/>
      <c r="AY1846" s="287"/>
      <c r="AZ1846" s="287"/>
      <c r="BA1846" s="287"/>
      <c r="BB1846" s="287"/>
      <c r="BC1846" s="287"/>
      <c r="BD1846" s="287"/>
      <c r="BE1846" s="287"/>
      <c r="BF1846" s="287"/>
      <c r="BG1846" s="287"/>
      <c r="BH1846" s="287"/>
      <c r="BI1846" s="287"/>
      <c r="BJ1846" s="287"/>
      <c r="BK1846" s="287"/>
      <c r="BL1846" s="287"/>
      <c r="BM1846" s="287"/>
      <c r="BN1846" s="287"/>
      <c r="BO1846" s="287"/>
      <c r="BP1846" s="287"/>
      <c r="BQ1846" s="287"/>
      <c r="BR1846" s="287"/>
      <c r="BS1846" s="287"/>
      <c r="BT1846" s="287"/>
      <c r="BU1846" s="287"/>
      <c r="BV1846" s="287"/>
      <c r="BW1846" s="287"/>
      <c r="BX1846" s="287"/>
      <c r="BY1846" s="287"/>
      <c r="BZ1846" s="287"/>
      <c r="CA1846" s="287"/>
      <c r="CB1846" s="287"/>
      <c r="CC1846" s="287"/>
      <c r="CD1846" s="287"/>
      <c r="CE1846" s="287"/>
      <c r="CF1846" s="287"/>
      <c r="CG1846" s="287"/>
      <c r="CH1846" s="287"/>
      <c r="CI1846" s="287"/>
      <c r="CJ1846" s="287"/>
      <c r="CK1846" s="287"/>
      <c r="CL1846" s="287"/>
      <c r="CM1846" s="287"/>
      <c r="CN1846" s="287"/>
      <c r="CO1846" s="287"/>
      <c r="CP1846" s="287"/>
      <c r="CQ1846" s="287"/>
      <c r="CR1846" s="287"/>
      <c r="CS1846" s="287"/>
      <c r="CT1846" s="287"/>
      <c r="CU1846" s="287"/>
      <c r="CV1846" s="287"/>
      <c r="CW1846" s="287"/>
      <c r="CX1846" s="287"/>
      <c r="CY1846" s="287"/>
      <c r="CZ1846" s="287"/>
      <c r="DA1846" s="287"/>
      <c r="DB1846" s="287"/>
      <c r="DC1846" s="287"/>
      <c r="DD1846" s="287"/>
      <c r="DE1846" s="287"/>
      <c r="DF1846" s="287"/>
      <c r="DG1846" s="287"/>
      <c r="DH1846" s="287"/>
      <c r="DI1846" s="287"/>
      <c r="DJ1846" s="287"/>
      <c r="DK1846" s="287"/>
      <c r="DL1846" s="287"/>
      <c r="DM1846" s="287"/>
      <c r="DN1846" s="287"/>
      <c r="DO1846" s="287"/>
      <c r="DP1846" s="287"/>
      <c r="DQ1846" s="287"/>
      <c r="DR1846" s="287"/>
      <c r="DS1846" s="287"/>
      <c r="DT1846" s="287"/>
      <c r="DU1846" s="287"/>
      <c r="DV1846" s="287"/>
      <c r="DW1846" s="287"/>
      <c r="DX1846" s="287"/>
      <c r="DY1846" s="287"/>
      <c r="DZ1846" s="287"/>
      <c r="EA1846" s="287"/>
      <c r="EB1846" s="287"/>
      <c r="EC1846" s="287"/>
      <c r="ED1846" s="287"/>
      <c r="EE1846" s="287"/>
      <c r="EF1846" s="287"/>
      <c r="EG1846" s="287"/>
      <c r="EH1846" s="287"/>
      <c r="EI1846" s="287"/>
      <c r="EJ1846" s="287"/>
      <c r="EK1846" s="287"/>
      <c r="EL1846" s="287"/>
      <c r="EM1846" s="287"/>
      <c r="EN1846" s="287"/>
      <c r="EO1846" s="287"/>
      <c r="EP1846" s="287"/>
      <c r="EQ1846" s="287"/>
      <c r="ER1846" s="287"/>
      <c r="ES1846" s="287"/>
      <c r="ET1846" s="287"/>
      <c r="EU1846" s="287"/>
      <c r="EV1846" s="287"/>
      <c r="EW1846" s="287"/>
      <c r="EX1846" s="287"/>
      <c r="EY1846" s="287"/>
      <c r="EZ1846" s="287"/>
      <c r="FA1846" s="287"/>
      <c r="FB1846" s="287"/>
      <c r="FC1846" s="287"/>
      <c r="FD1846" s="287"/>
      <c r="FE1846" s="287"/>
      <c r="FF1846" s="287"/>
      <c r="FG1846" s="287"/>
      <c r="FH1846" s="287"/>
      <c r="FI1846" s="287"/>
    </row>
    <row r="1847" spans="1:165" x14ac:dyDescent="0.2">
      <c r="D1847" s="265"/>
      <c r="E1847" s="265"/>
      <c r="F1847" s="265"/>
      <c r="G1847" s="265"/>
      <c r="H1847" s="265"/>
      <c r="I1847" s="265"/>
      <c r="J1847" s="265"/>
      <c r="K1847" s="265"/>
      <c r="L1847" s="265"/>
      <c r="M1847" s="265"/>
      <c r="N1847" s="265"/>
      <c r="O1847" s="265"/>
      <c r="P1847" s="265"/>
      <c r="Q1847" s="265"/>
      <c r="R1847" s="265"/>
      <c r="S1847" s="265"/>
      <c r="T1847" s="265"/>
      <c r="U1847" s="265"/>
      <c r="V1847" s="265"/>
      <c r="W1847" s="265"/>
      <c r="X1847" s="265"/>
      <c r="Y1847" s="265"/>
      <c r="Z1847" s="265"/>
      <c r="AA1847" s="265"/>
      <c r="AB1847" s="265"/>
      <c r="AC1847" s="265"/>
      <c r="AD1847" s="265"/>
      <c r="AE1847" s="265"/>
      <c r="AF1847" s="265"/>
      <c r="AG1847" s="265"/>
      <c r="AH1847" s="265"/>
      <c r="AI1847" s="265"/>
      <c r="AJ1847" s="265"/>
      <c r="AK1847" s="287"/>
      <c r="AL1847" s="287"/>
      <c r="AM1847" s="287"/>
      <c r="AN1847" s="287"/>
      <c r="AO1847" s="287"/>
      <c r="AP1847" s="287"/>
      <c r="AQ1847" s="287"/>
      <c r="AR1847" s="287"/>
      <c r="AS1847" s="287"/>
      <c r="AT1847" s="287"/>
      <c r="AU1847" s="287"/>
      <c r="AV1847" s="287"/>
      <c r="AW1847" s="287"/>
      <c r="AX1847" s="287"/>
      <c r="AY1847" s="287"/>
      <c r="AZ1847" s="287"/>
      <c r="BA1847" s="287"/>
      <c r="BB1847" s="287"/>
      <c r="BC1847" s="287"/>
      <c r="BD1847" s="287"/>
      <c r="BE1847" s="287"/>
      <c r="BF1847" s="287"/>
      <c r="BG1847" s="287"/>
      <c r="BH1847" s="287"/>
      <c r="BI1847" s="287"/>
      <c r="BJ1847" s="287"/>
      <c r="BK1847" s="287"/>
      <c r="BL1847" s="287"/>
      <c r="BM1847" s="287"/>
      <c r="BN1847" s="287"/>
      <c r="BO1847" s="287"/>
      <c r="BP1847" s="287"/>
      <c r="BQ1847" s="287"/>
      <c r="BR1847" s="287"/>
      <c r="BS1847" s="287"/>
      <c r="BT1847" s="287"/>
      <c r="BU1847" s="287"/>
    </row>
    <row r="1848" spans="1:165" x14ac:dyDescent="0.2">
      <c r="D1848" s="265"/>
      <c r="E1848" s="265"/>
      <c r="F1848" s="265"/>
      <c r="G1848" s="265"/>
      <c r="H1848" s="265"/>
      <c r="I1848" s="265"/>
      <c r="J1848" s="265"/>
      <c r="K1848" s="265"/>
      <c r="L1848" s="265"/>
      <c r="M1848" s="265"/>
      <c r="N1848" s="265"/>
      <c r="O1848" s="265"/>
      <c r="P1848" s="265"/>
      <c r="Q1848" s="265"/>
      <c r="R1848" s="265"/>
      <c r="S1848" s="265"/>
      <c r="T1848" s="265"/>
      <c r="U1848" s="265"/>
      <c r="V1848" s="265"/>
      <c r="W1848" s="265"/>
      <c r="X1848" s="265"/>
      <c r="Y1848" s="265"/>
      <c r="Z1848" s="265"/>
      <c r="AA1848" s="265"/>
      <c r="AB1848" s="265"/>
      <c r="AC1848" s="265"/>
      <c r="AD1848" s="265"/>
      <c r="AE1848" s="265"/>
      <c r="AF1848" s="265"/>
      <c r="AG1848" s="265"/>
      <c r="AH1848" s="265"/>
      <c r="AI1848" s="265"/>
      <c r="AJ1848" s="265"/>
      <c r="AK1848" s="287"/>
      <c r="AL1848" s="287"/>
      <c r="AM1848" s="287"/>
      <c r="AN1848" s="287"/>
      <c r="AO1848" s="287"/>
      <c r="AP1848" s="287"/>
      <c r="AQ1848" s="287"/>
      <c r="AR1848" s="287"/>
      <c r="AS1848" s="287"/>
      <c r="AT1848" s="287"/>
      <c r="AU1848" s="287"/>
      <c r="AV1848" s="287"/>
      <c r="AW1848" s="287"/>
      <c r="AX1848" s="287"/>
      <c r="AY1848" s="287"/>
      <c r="AZ1848" s="287"/>
      <c r="BA1848" s="287"/>
      <c r="BB1848" s="287"/>
      <c r="BC1848" s="287"/>
      <c r="BD1848" s="287"/>
      <c r="BE1848" s="287"/>
      <c r="BF1848" s="287"/>
      <c r="BG1848" s="287"/>
      <c r="BH1848" s="287"/>
      <c r="BI1848" s="287"/>
      <c r="BJ1848" s="287"/>
      <c r="BK1848" s="287"/>
      <c r="BL1848" s="287"/>
      <c r="BM1848" s="287"/>
      <c r="BN1848" s="287"/>
      <c r="BO1848" s="287"/>
      <c r="BP1848" s="287"/>
      <c r="BQ1848" s="287"/>
      <c r="BR1848" s="287"/>
      <c r="BS1848" s="287"/>
      <c r="BT1848" s="287"/>
      <c r="BU1848" s="287"/>
    </row>
    <row r="1849" spans="1:165" x14ac:dyDescent="0.2">
      <c r="D1849" s="265"/>
      <c r="E1849" s="265"/>
      <c r="F1849" s="265"/>
      <c r="G1849" s="265"/>
      <c r="H1849" s="265"/>
      <c r="I1849" s="265"/>
      <c r="J1849" s="265"/>
      <c r="K1849" s="265"/>
      <c r="L1849" s="265"/>
      <c r="M1849" s="265"/>
      <c r="N1849" s="265"/>
      <c r="O1849" s="265"/>
      <c r="P1849" s="265"/>
      <c r="Q1849" s="265"/>
      <c r="R1849" s="265"/>
      <c r="S1849" s="265"/>
      <c r="T1849" s="265"/>
      <c r="U1849" s="265"/>
      <c r="V1849" s="265"/>
      <c r="W1849" s="265"/>
      <c r="X1849" s="265"/>
      <c r="Y1849" s="265"/>
      <c r="Z1849" s="265"/>
      <c r="AA1849" s="265"/>
      <c r="AB1849" s="265"/>
      <c r="AC1849" s="265"/>
      <c r="AD1849" s="265"/>
      <c r="AE1849" s="265"/>
      <c r="AF1849" s="265"/>
      <c r="AG1849" s="265"/>
      <c r="AH1849" s="265"/>
      <c r="AI1849" s="265"/>
      <c r="AJ1849" s="265"/>
      <c r="AK1849" s="287"/>
      <c r="AL1849" s="287"/>
      <c r="AM1849" s="287"/>
      <c r="AN1849" s="287"/>
      <c r="AO1849" s="287"/>
      <c r="AP1849" s="287"/>
      <c r="AQ1849" s="287"/>
      <c r="AR1849" s="287"/>
      <c r="AS1849" s="287"/>
      <c r="AT1849" s="287"/>
      <c r="AU1849" s="287"/>
      <c r="AV1849" s="287"/>
      <c r="AW1849" s="287"/>
      <c r="AX1849" s="287"/>
      <c r="AY1849" s="287"/>
      <c r="AZ1849" s="287"/>
      <c r="BA1849" s="287"/>
      <c r="BB1849" s="287"/>
      <c r="BC1849" s="287"/>
      <c r="BD1849" s="287"/>
      <c r="BE1849" s="287"/>
      <c r="BF1849" s="287"/>
      <c r="BG1849" s="287"/>
      <c r="BH1849" s="287"/>
      <c r="BI1849" s="287"/>
      <c r="BJ1849" s="287"/>
      <c r="BK1849" s="287"/>
      <c r="BL1849" s="287"/>
      <c r="BM1849" s="287"/>
      <c r="BN1849" s="287"/>
      <c r="BO1849" s="287"/>
      <c r="BP1849" s="287"/>
      <c r="BQ1849" s="287"/>
      <c r="BR1849" s="287"/>
      <c r="BS1849" s="287"/>
      <c r="BT1849" s="287"/>
      <c r="BU1849" s="287"/>
    </row>
    <row r="1850" spans="1:165" x14ac:dyDescent="0.2">
      <c r="D1850" s="265"/>
      <c r="E1850" s="265"/>
      <c r="F1850" s="265"/>
      <c r="G1850" s="265"/>
      <c r="H1850" s="265"/>
      <c r="I1850" s="265"/>
      <c r="J1850" s="265"/>
      <c r="K1850" s="265"/>
      <c r="L1850" s="265"/>
      <c r="M1850" s="265"/>
      <c r="N1850" s="265"/>
      <c r="O1850" s="265"/>
      <c r="P1850" s="265"/>
      <c r="Q1850" s="265"/>
      <c r="R1850" s="265"/>
      <c r="S1850" s="265"/>
      <c r="T1850" s="265"/>
      <c r="U1850" s="265"/>
      <c r="V1850" s="265"/>
      <c r="W1850" s="265"/>
      <c r="X1850" s="265"/>
      <c r="Y1850" s="265"/>
      <c r="Z1850" s="265"/>
      <c r="AA1850" s="265"/>
      <c r="AB1850" s="265"/>
      <c r="AC1850" s="265"/>
      <c r="AD1850" s="265"/>
      <c r="AE1850" s="265"/>
      <c r="AF1850" s="265"/>
      <c r="AG1850" s="265"/>
      <c r="AH1850" s="265"/>
      <c r="AI1850" s="265"/>
      <c r="AJ1850" s="265"/>
      <c r="AK1850" s="287"/>
      <c r="AL1850" s="287"/>
      <c r="AM1850" s="287"/>
      <c r="AN1850" s="287"/>
      <c r="AO1850" s="287"/>
      <c r="AP1850" s="287"/>
      <c r="AQ1850" s="287"/>
      <c r="AR1850" s="287"/>
      <c r="AS1850" s="287"/>
      <c r="AT1850" s="287"/>
      <c r="AU1850" s="287"/>
      <c r="AV1850" s="287"/>
      <c r="AW1850" s="287"/>
      <c r="AX1850" s="287"/>
      <c r="AY1850" s="287"/>
      <c r="AZ1850" s="287"/>
      <c r="BA1850" s="287"/>
      <c r="BB1850" s="287"/>
      <c r="BC1850" s="287"/>
      <c r="BD1850" s="287"/>
      <c r="BE1850" s="287"/>
      <c r="BF1850" s="287"/>
      <c r="BG1850" s="287"/>
      <c r="BH1850" s="287"/>
      <c r="BI1850" s="287"/>
      <c r="BJ1850" s="287"/>
      <c r="BK1850" s="287"/>
      <c r="BL1850" s="287"/>
      <c r="BM1850" s="287"/>
      <c r="BN1850" s="287"/>
      <c r="BO1850" s="287"/>
      <c r="BP1850" s="287"/>
      <c r="BQ1850" s="287"/>
      <c r="BR1850" s="287"/>
      <c r="BS1850" s="287"/>
      <c r="BT1850" s="287"/>
      <c r="BU1850" s="287"/>
    </row>
    <row r="1851" spans="1:165" x14ac:dyDescent="0.2">
      <c r="D1851" s="265"/>
      <c r="E1851" s="265"/>
      <c r="F1851" s="265"/>
      <c r="G1851" s="265"/>
      <c r="H1851" s="265"/>
      <c r="I1851" s="265"/>
      <c r="J1851" s="265"/>
      <c r="K1851" s="265"/>
      <c r="L1851" s="265"/>
      <c r="M1851" s="265"/>
      <c r="N1851" s="265"/>
      <c r="O1851" s="265"/>
      <c r="P1851" s="265"/>
      <c r="Q1851" s="265"/>
      <c r="R1851" s="265"/>
      <c r="S1851" s="265"/>
      <c r="T1851" s="265"/>
      <c r="U1851" s="265"/>
      <c r="V1851" s="265"/>
      <c r="W1851" s="265"/>
      <c r="X1851" s="265"/>
      <c r="Y1851" s="265"/>
      <c r="Z1851" s="265"/>
      <c r="AA1851" s="265"/>
      <c r="AB1851" s="265"/>
      <c r="AC1851" s="265"/>
      <c r="AD1851" s="265"/>
      <c r="AE1851" s="265"/>
      <c r="AF1851" s="265"/>
      <c r="AG1851" s="265"/>
      <c r="AH1851" s="265"/>
      <c r="AI1851" s="265"/>
      <c r="AJ1851" s="265"/>
      <c r="AK1851" s="287"/>
      <c r="AL1851" s="287"/>
      <c r="AM1851" s="287"/>
      <c r="AN1851" s="287"/>
      <c r="AO1851" s="287"/>
      <c r="AP1851" s="287"/>
      <c r="AQ1851" s="287"/>
      <c r="AR1851" s="287"/>
      <c r="AS1851" s="287"/>
      <c r="AT1851" s="287"/>
      <c r="AU1851" s="287"/>
      <c r="AV1851" s="287"/>
      <c r="AW1851" s="287"/>
      <c r="AX1851" s="287"/>
      <c r="AY1851" s="287"/>
      <c r="AZ1851" s="287"/>
      <c r="BA1851" s="287"/>
      <c r="BB1851" s="287"/>
      <c r="BC1851" s="287"/>
      <c r="BD1851" s="287"/>
      <c r="BE1851" s="287"/>
      <c r="BF1851" s="287"/>
      <c r="BG1851" s="287"/>
      <c r="BH1851" s="287"/>
      <c r="BI1851" s="287"/>
      <c r="BJ1851" s="287"/>
      <c r="BK1851" s="287"/>
      <c r="BL1851" s="287"/>
      <c r="BM1851" s="287"/>
      <c r="BN1851" s="287"/>
      <c r="BO1851" s="287"/>
      <c r="BP1851" s="287"/>
      <c r="BQ1851" s="287"/>
      <c r="BR1851" s="287"/>
      <c r="BS1851" s="287"/>
      <c r="BT1851" s="287"/>
      <c r="BU1851" s="287"/>
    </row>
    <row r="1852" spans="1:165" x14ac:dyDescent="0.2">
      <c r="D1852" s="265"/>
      <c r="E1852" s="265"/>
      <c r="F1852" s="265"/>
      <c r="G1852" s="265"/>
      <c r="H1852" s="265"/>
      <c r="I1852" s="265"/>
      <c r="J1852" s="265"/>
      <c r="K1852" s="265"/>
      <c r="L1852" s="265"/>
      <c r="M1852" s="265"/>
      <c r="N1852" s="265"/>
      <c r="O1852" s="265"/>
      <c r="P1852" s="265"/>
      <c r="Q1852" s="265"/>
      <c r="R1852" s="265"/>
      <c r="S1852" s="265"/>
      <c r="T1852" s="265"/>
      <c r="U1852" s="265"/>
      <c r="V1852" s="265"/>
      <c r="W1852" s="265"/>
      <c r="X1852" s="265"/>
      <c r="Y1852" s="265"/>
      <c r="Z1852" s="265"/>
      <c r="AA1852" s="265"/>
      <c r="AB1852" s="265"/>
      <c r="AC1852" s="265"/>
      <c r="AD1852" s="265"/>
      <c r="AE1852" s="265"/>
      <c r="AF1852" s="265"/>
      <c r="AG1852" s="265"/>
      <c r="AH1852" s="265"/>
      <c r="AI1852" s="265"/>
      <c r="AJ1852" s="265"/>
      <c r="AK1852" s="287"/>
      <c r="AL1852" s="287"/>
      <c r="AM1852" s="287"/>
      <c r="AN1852" s="287"/>
      <c r="AO1852" s="287"/>
      <c r="AP1852" s="287"/>
      <c r="AQ1852" s="287"/>
      <c r="AR1852" s="287"/>
      <c r="AS1852" s="287"/>
      <c r="AT1852" s="287"/>
      <c r="AU1852" s="287"/>
      <c r="AV1852" s="287"/>
      <c r="AW1852" s="287"/>
      <c r="AX1852" s="287"/>
      <c r="AY1852" s="287"/>
      <c r="AZ1852" s="287"/>
      <c r="BA1852" s="287"/>
      <c r="BB1852" s="287"/>
      <c r="BC1852" s="287"/>
      <c r="BD1852" s="287"/>
      <c r="BE1852" s="287"/>
      <c r="BF1852" s="287"/>
      <c r="BG1852" s="287"/>
      <c r="BH1852" s="287"/>
      <c r="BI1852" s="287"/>
      <c r="BJ1852" s="287"/>
      <c r="BK1852" s="287"/>
      <c r="BL1852" s="287"/>
      <c r="BM1852" s="287"/>
      <c r="BN1852" s="287"/>
      <c r="BO1852" s="287"/>
      <c r="BP1852" s="287"/>
      <c r="BQ1852" s="287"/>
      <c r="BR1852" s="287"/>
      <c r="BS1852" s="287"/>
      <c r="BT1852" s="287"/>
      <c r="BU1852" s="287"/>
    </row>
    <row r="1853" spans="1:165" x14ac:dyDescent="0.2">
      <c r="D1853" s="265"/>
      <c r="E1853" s="265"/>
      <c r="F1853" s="265"/>
      <c r="G1853" s="265"/>
      <c r="H1853" s="265"/>
      <c r="I1853" s="265"/>
      <c r="J1853" s="265"/>
      <c r="K1853" s="265"/>
      <c r="L1853" s="265"/>
      <c r="M1853" s="265"/>
      <c r="N1853" s="265"/>
      <c r="O1853" s="265"/>
      <c r="P1853" s="265"/>
      <c r="Q1853" s="265"/>
      <c r="R1853" s="265"/>
      <c r="S1853" s="265"/>
      <c r="T1853" s="265"/>
      <c r="U1853" s="265"/>
      <c r="V1853" s="265"/>
      <c r="W1853" s="265"/>
      <c r="X1853" s="265"/>
      <c r="Y1853" s="265"/>
      <c r="Z1853" s="265"/>
      <c r="AA1853" s="265"/>
      <c r="AB1853" s="265"/>
      <c r="AC1853" s="265"/>
      <c r="AD1853" s="265"/>
      <c r="AE1853" s="265"/>
      <c r="AF1853" s="265"/>
      <c r="AG1853" s="265"/>
      <c r="AH1853" s="265"/>
      <c r="AI1853" s="265"/>
      <c r="AJ1853" s="265"/>
      <c r="AK1853" s="287"/>
      <c r="AL1853" s="287"/>
      <c r="AM1853" s="287"/>
      <c r="AN1853" s="287"/>
      <c r="AO1853" s="287"/>
      <c r="AP1853" s="287"/>
      <c r="AQ1853" s="287"/>
      <c r="AR1853" s="287"/>
      <c r="AS1853" s="287"/>
      <c r="AT1853" s="287"/>
      <c r="AU1853" s="287"/>
      <c r="AV1853" s="287"/>
      <c r="AW1853" s="287"/>
      <c r="AX1853" s="287"/>
      <c r="AY1853" s="287"/>
      <c r="AZ1853" s="287"/>
      <c r="BA1853" s="287"/>
      <c r="BB1853" s="287"/>
      <c r="BC1853" s="287"/>
      <c r="BD1853" s="287"/>
      <c r="BE1853" s="287"/>
      <c r="BF1853" s="287"/>
      <c r="BG1853" s="287"/>
      <c r="BH1853" s="287"/>
      <c r="BI1853" s="287"/>
      <c r="BJ1853" s="287"/>
      <c r="BK1853" s="287"/>
      <c r="BL1853" s="287"/>
      <c r="BM1853" s="287"/>
      <c r="BN1853" s="287"/>
      <c r="BO1853" s="287"/>
      <c r="BP1853" s="287"/>
      <c r="BQ1853" s="287"/>
      <c r="BR1853" s="287"/>
      <c r="BS1853" s="287"/>
      <c r="BT1853" s="287"/>
      <c r="BU1853" s="287"/>
    </row>
    <row r="1854" spans="1:165" x14ac:dyDescent="0.2">
      <c r="D1854" s="265"/>
      <c r="E1854" s="265"/>
      <c r="F1854" s="265"/>
      <c r="G1854" s="265"/>
      <c r="H1854" s="265"/>
      <c r="I1854" s="265"/>
      <c r="J1854" s="265"/>
      <c r="K1854" s="265"/>
      <c r="L1854" s="265"/>
      <c r="M1854" s="265"/>
      <c r="N1854" s="265"/>
      <c r="O1854" s="265"/>
      <c r="P1854" s="265"/>
      <c r="Q1854" s="265"/>
      <c r="R1854" s="265"/>
      <c r="S1854" s="265"/>
      <c r="T1854" s="265"/>
      <c r="U1854" s="265"/>
      <c r="V1854" s="265"/>
      <c r="W1854" s="265"/>
      <c r="X1854" s="265"/>
      <c r="Y1854" s="265"/>
      <c r="Z1854" s="265"/>
      <c r="AA1854" s="265"/>
      <c r="AB1854" s="265"/>
      <c r="AC1854" s="265"/>
      <c r="AD1854" s="265"/>
      <c r="AE1854" s="265"/>
      <c r="AF1854" s="265"/>
      <c r="AG1854" s="265"/>
      <c r="AH1854" s="265"/>
      <c r="AI1854" s="265"/>
      <c r="AJ1854" s="265"/>
      <c r="AK1854" s="287"/>
      <c r="AL1854" s="287"/>
      <c r="AM1854" s="287"/>
      <c r="AN1854" s="287"/>
      <c r="AO1854" s="287"/>
      <c r="AP1854" s="287"/>
      <c r="AQ1854" s="287"/>
      <c r="AR1854" s="287"/>
      <c r="AS1854" s="287"/>
      <c r="AT1854" s="287"/>
      <c r="AU1854" s="287"/>
      <c r="AV1854" s="287"/>
      <c r="AW1854" s="287"/>
      <c r="AX1854" s="287"/>
      <c r="AY1854" s="287"/>
      <c r="AZ1854" s="287"/>
      <c r="BA1854" s="287"/>
      <c r="BB1854" s="287"/>
      <c r="BC1854" s="287"/>
      <c r="BD1854" s="287"/>
      <c r="BE1854" s="287"/>
      <c r="BF1854" s="287"/>
      <c r="BG1854" s="287"/>
      <c r="BH1854" s="287"/>
      <c r="BI1854" s="287"/>
      <c r="BJ1854" s="287"/>
      <c r="BK1854" s="287"/>
      <c r="BL1854" s="287"/>
      <c r="BM1854" s="287"/>
      <c r="BN1854" s="287"/>
      <c r="BO1854" s="287"/>
      <c r="BP1854" s="287"/>
      <c r="BQ1854" s="287"/>
      <c r="BR1854" s="287"/>
      <c r="BS1854" s="287"/>
      <c r="BT1854" s="287"/>
      <c r="BU1854" s="287"/>
    </row>
    <row r="1855" spans="1:165" x14ac:dyDescent="0.2">
      <c r="D1855" s="265"/>
      <c r="E1855" s="265"/>
      <c r="F1855" s="265"/>
      <c r="G1855" s="265"/>
      <c r="H1855" s="265"/>
      <c r="I1855" s="265"/>
      <c r="J1855" s="265"/>
      <c r="K1855" s="265"/>
      <c r="L1855" s="265"/>
      <c r="M1855" s="265"/>
      <c r="N1855" s="265"/>
      <c r="O1855" s="265"/>
      <c r="P1855" s="265"/>
      <c r="Q1855" s="265"/>
      <c r="R1855" s="265"/>
      <c r="S1855" s="265"/>
      <c r="T1855" s="265"/>
      <c r="U1855" s="265"/>
      <c r="V1855" s="265"/>
      <c r="W1855" s="265"/>
      <c r="X1855" s="265"/>
      <c r="Y1855" s="265"/>
      <c r="Z1855" s="265"/>
      <c r="AA1855" s="265"/>
      <c r="AB1855" s="265"/>
      <c r="AC1855" s="265"/>
      <c r="AD1855" s="265"/>
      <c r="AE1855" s="265"/>
      <c r="AF1855" s="265"/>
      <c r="AG1855" s="265"/>
      <c r="AH1855" s="265"/>
      <c r="AI1855" s="265"/>
      <c r="AJ1855" s="265"/>
      <c r="AK1855" s="287"/>
      <c r="AL1855" s="287"/>
      <c r="AM1855" s="287"/>
      <c r="AN1855" s="287"/>
      <c r="AO1855" s="287"/>
      <c r="AP1855" s="287"/>
      <c r="AQ1855" s="287"/>
      <c r="AR1855" s="287"/>
      <c r="AS1855" s="287"/>
      <c r="AT1855" s="287"/>
      <c r="AU1855" s="287"/>
      <c r="AV1855" s="287"/>
      <c r="AW1855" s="287"/>
      <c r="AX1855" s="287"/>
      <c r="AY1855" s="287"/>
      <c r="AZ1855" s="287"/>
      <c r="BA1855" s="287"/>
      <c r="BB1855" s="287"/>
      <c r="BC1855" s="287"/>
      <c r="BD1855" s="287"/>
      <c r="BE1855" s="287"/>
      <c r="BF1855" s="287"/>
      <c r="BG1855" s="287"/>
      <c r="BH1855" s="287"/>
      <c r="BI1855" s="287"/>
      <c r="BJ1855" s="287"/>
      <c r="BK1855" s="287"/>
      <c r="BL1855" s="287"/>
      <c r="BM1855" s="287"/>
      <c r="BN1855" s="287"/>
      <c r="BO1855" s="287"/>
      <c r="BP1855" s="287"/>
      <c r="BQ1855" s="287"/>
      <c r="BR1855" s="287"/>
      <c r="BS1855" s="287"/>
      <c r="BT1855" s="287"/>
      <c r="BU1855" s="287"/>
    </row>
    <row r="1856" spans="1:165" x14ac:dyDescent="0.2">
      <c r="D1856" s="265"/>
      <c r="E1856" s="265"/>
      <c r="F1856" s="265"/>
      <c r="G1856" s="265"/>
      <c r="H1856" s="265"/>
      <c r="I1856" s="265"/>
      <c r="J1856" s="265"/>
      <c r="K1856" s="265"/>
      <c r="L1856" s="265"/>
      <c r="M1856" s="265"/>
      <c r="N1856" s="265"/>
      <c r="O1856" s="265"/>
      <c r="P1856" s="265"/>
      <c r="Q1856" s="265"/>
      <c r="R1856" s="265"/>
      <c r="S1856" s="265"/>
      <c r="T1856" s="265"/>
      <c r="U1856" s="265"/>
      <c r="V1856" s="265"/>
      <c r="W1856" s="265"/>
      <c r="X1856" s="265"/>
      <c r="Y1856" s="265"/>
      <c r="Z1856" s="265"/>
      <c r="AA1856" s="265"/>
      <c r="AB1856" s="265"/>
      <c r="AC1856" s="265"/>
      <c r="AD1856" s="265"/>
      <c r="AE1856" s="265"/>
      <c r="AF1856" s="265"/>
      <c r="AG1856" s="265"/>
      <c r="AH1856" s="265"/>
      <c r="AI1856" s="265"/>
      <c r="AJ1856" s="265"/>
      <c r="AK1856" s="287"/>
      <c r="AL1856" s="287"/>
      <c r="AM1856" s="287"/>
      <c r="AN1856" s="287"/>
      <c r="AO1856" s="287"/>
      <c r="AP1856" s="287"/>
      <c r="AQ1856" s="287"/>
      <c r="AR1856" s="287"/>
      <c r="AS1856" s="287"/>
      <c r="AT1856" s="287"/>
      <c r="AU1856" s="287"/>
      <c r="AV1856" s="287"/>
      <c r="AW1856" s="287"/>
      <c r="AX1856" s="287"/>
      <c r="AY1856" s="287"/>
      <c r="AZ1856" s="287"/>
      <c r="BA1856" s="287"/>
      <c r="BB1856" s="287"/>
      <c r="BC1856" s="287"/>
      <c r="BD1856" s="287"/>
      <c r="BE1856" s="287"/>
      <c r="BF1856" s="287"/>
      <c r="BG1856" s="287"/>
      <c r="BH1856" s="287"/>
      <c r="BI1856" s="287"/>
      <c r="BJ1856" s="287"/>
      <c r="BK1856" s="287"/>
      <c r="BL1856" s="287"/>
      <c r="BM1856" s="287"/>
      <c r="BN1856" s="287"/>
      <c r="BO1856" s="287"/>
      <c r="BP1856" s="287"/>
      <c r="BQ1856" s="287"/>
      <c r="BR1856" s="287"/>
      <c r="BS1856" s="287"/>
      <c r="BT1856" s="287"/>
      <c r="BU1856" s="287"/>
    </row>
    <row r="1857" spans="4:73" x14ac:dyDescent="0.2">
      <c r="D1857" s="265"/>
      <c r="E1857" s="265"/>
      <c r="F1857" s="265"/>
      <c r="G1857" s="265"/>
      <c r="H1857" s="265"/>
      <c r="I1857" s="265"/>
      <c r="J1857" s="265"/>
      <c r="K1857" s="265"/>
      <c r="L1857" s="265"/>
      <c r="M1857" s="265"/>
      <c r="N1857" s="265"/>
      <c r="O1857" s="265"/>
      <c r="P1857" s="265"/>
      <c r="Q1857" s="265"/>
      <c r="R1857" s="265"/>
      <c r="S1857" s="265"/>
      <c r="T1857" s="265"/>
      <c r="U1857" s="265"/>
      <c r="V1857" s="265"/>
      <c r="W1857" s="265"/>
      <c r="X1857" s="265"/>
      <c r="Y1857" s="265"/>
      <c r="Z1857" s="265"/>
      <c r="AA1857" s="265"/>
      <c r="AB1857" s="265"/>
      <c r="AC1857" s="265"/>
      <c r="AD1857" s="265"/>
      <c r="AE1857" s="265"/>
      <c r="AF1857" s="265"/>
      <c r="AG1857" s="265"/>
      <c r="AH1857" s="265"/>
      <c r="AI1857" s="265"/>
      <c r="AJ1857" s="265"/>
      <c r="AK1857" s="287"/>
      <c r="AL1857" s="287"/>
      <c r="AM1857" s="287"/>
      <c r="AN1857" s="287"/>
      <c r="AO1857" s="287"/>
      <c r="AP1857" s="287"/>
      <c r="AQ1857" s="287"/>
      <c r="AR1857" s="287"/>
      <c r="AS1857" s="287"/>
      <c r="AT1857" s="287"/>
      <c r="AU1857" s="287"/>
      <c r="AV1857" s="287"/>
      <c r="AW1857" s="287"/>
      <c r="AX1857" s="287"/>
      <c r="AY1857" s="287"/>
      <c r="AZ1857" s="287"/>
      <c r="BA1857" s="287"/>
      <c r="BB1857" s="287"/>
      <c r="BC1857" s="287"/>
      <c r="BD1857" s="287"/>
      <c r="BE1857" s="287"/>
      <c r="BF1857" s="287"/>
      <c r="BG1857" s="287"/>
      <c r="BH1857" s="287"/>
      <c r="BI1857" s="287"/>
      <c r="BJ1857" s="287"/>
      <c r="BK1857" s="287"/>
      <c r="BL1857" s="287"/>
      <c r="BM1857" s="287"/>
      <c r="BN1857" s="287"/>
      <c r="BO1857" s="287"/>
      <c r="BP1857" s="287"/>
      <c r="BQ1857" s="287"/>
      <c r="BR1857" s="287"/>
      <c r="BS1857" s="287"/>
      <c r="BT1857" s="287"/>
      <c r="BU1857" s="287"/>
    </row>
    <row r="1858" spans="4:73" x14ac:dyDescent="0.2">
      <c r="D1858" s="265"/>
      <c r="E1858" s="265"/>
      <c r="F1858" s="265"/>
      <c r="G1858" s="265"/>
      <c r="H1858" s="265"/>
      <c r="I1858" s="265"/>
      <c r="J1858" s="265"/>
      <c r="K1858" s="265"/>
      <c r="L1858" s="265"/>
      <c r="M1858" s="265"/>
      <c r="N1858" s="265"/>
      <c r="O1858" s="265"/>
      <c r="P1858" s="265"/>
      <c r="Q1858" s="265"/>
      <c r="R1858" s="265"/>
      <c r="S1858" s="265"/>
      <c r="T1858" s="265"/>
      <c r="U1858" s="265"/>
      <c r="V1858" s="265"/>
      <c r="W1858" s="265"/>
      <c r="X1858" s="265"/>
      <c r="Y1858" s="265"/>
      <c r="Z1858" s="265"/>
      <c r="AA1858" s="265"/>
      <c r="AB1858" s="265"/>
      <c r="AC1858" s="265"/>
      <c r="AD1858" s="265"/>
      <c r="AE1858" s="265"/>
      <c r="AF1858" s="265"/>
      <c r="AG1858" s="265"/>
      <c r="AH1858" s="265"/>
      <c r="AI1858" s="265"/>
      <c r="AJ1858" s="265"/>
      <c r="AK1858" s="287"/>
      <c r="AL1858" s="287"/>
      <c r="AM1858" s="287"/>
      <c r="AN1858" s="287"/>
      <c r="AO1858" s="287"/>
      <c r="AP1858" s="287"/>
      <c r="AQ1858" s="287"/>
      <c r="AR1858" s="287"/>
      <c r="AS1858" s="287"/>
      <c r="AT1858" s="287"/>
      <c r="AU1858" s="287"/>
      <c r="AV1858" s="287"/>
      <c r="AW1858" s="287"/>
      <c r="AX1858" s="287"/>
      <c r="AY1858" s="287"/>
      <c r="AZ1858" s="287"/>
      <c r="BA1858" s="287"/>
      <c r="BB1858" s="287"/>
      <c r="BC1858" s="287"/>
      <c r="BD1858" s="287"/>
      <c r="BE1858" s="287"/>
      <c r="BF1858" s="287"/>
      <c r="BG1858" s="287"/>
      <c r="BH1858" s="287"/>
      <c r="BI1858" s="287"/>
      <c r="BJ1858" s="287"/>
      <c r="BK1858" s="287"/>
      <c r="BL1858" s="287"/>
      <c r="BM1858" s="287"/>
      <c r="BN1858" s="287"/>
      <c r="BO1858" s="287"/>
      <c r="BP1858" s="287"/>
      <c r="BQ1858" s="287"/>
      <c r="BR1858" s="287"/>
      <c r="BS1858" s="287"/>
      <c r="BT1858" s="287"/>
      <c r="BU1858" s="287"/>
    </row>
    <row r="1859" spans="4:73" x14ac:dyDescent="0.2">
      <c r="D1859" s="265"/>
      <c r="E1859" s="265"/>
      <c r="F1859" s="265"/>
      <c r="G1859" s="265"/>
      <c r="H1859" s="265"/>
      <c r="I1859" s="265"/>
      <c r="J1859" s="265"/>
      <c r="K1859" s="265"/>
      <c r="L1859" s="265"/>
      <c r="M1859" s="265"/>
      <c r="N1859" s="265"/>
      <c r="O1859" s="265"/>
      <c r="P1859" s="265"/>
      <c r="Q1859" s="265"/>
      <c r="R1859" s="265"/>
      <c r="S1859" s="265"/>
      <c r="T1859" s="265"/>
      <c r="U1859" s="265"/>
      <c r="V1859" s="265"/>
      <c r="W1859" s="265"/>
      <c r="X1859" s="265"/>
      <c r="Y1859" s="265"/>
      <c r="Z1859" s="265"/>
      <c r="AA1859" s="265"/>
      <c r="AB1859" s="265"/>
      <c r="AC1859" s="265"/>
      <c r="AD1859" s="265"/>
      <c r="AE1859" s="265"/>
      <c r="AF1859" s="265"/>
      <c r="AG1859" s="265"/>
      <c r="AH1859" s="265"/>
      <c r="AI1859" s="265"/>
      <c r="AJ1859" s="265"/>
      <c r="AK1859" s="287"/>
      <c r="AL1859" s="287"/>
      <c r="AM1859" s="287"/>
      <c r="AN1859" s="287"/>
      <c r="AO1859" s="287"/>
      <c r="AP1859" s="287"/>
      <c r="AQ1859" s="287"/>
      <c r="AR1859" s="287"/>
      <c r="AS1859" s="287"/>
      <c r="AT1859" s="287"/>
      <c r="AU1859" s="287"/>
      <c r="AV1859" s="287"/>
      <c r="AW1859" s="287"/>
      <c r="AX1859" s="287"/>
      <c r="AY1859" s="287"/>
      <c r="AZ1859" s="287"/>
      <c r="BA1859" s="287"/>
      <c r="BB1859" s="287"/>
      <c r="BC1859" s="287"/>
      <c r="BD1859" s="287"/>
      <c r="BE1859" s="287"/>
      <c r="BF1859" s="287"/>
      <c r="BG1859" s="287"/>
      <c r="BH1859" s="287"/>
      <c r="BI1859" s="287"/>
      <c r="BJ1859" s="287"/>
      <c r="BK1859" s="287"/>
      <c r="BL1859" s="287"/>
      <c r="BM1859" s="287"/>
      <c r="BN1859" s="287"/>
      <c r="BO1859" s="287"/>
      <c r="BP1859" s="287"/>
      <c r="BQ1859" s="287"/>
      <c r="BR1859" s="287"/>
      <c r="BS1859" s="287"/>
      <c r="BT1859" s="287"/>
      <c r="BU1859" s="287"/>
    </row>
    <row r="1860" spans="4:73" x14ac:dyDescent="0.2">
      <c r="D1860" s="265"/>
      <c r="E1860" s="265"/>
      <c r="F1860" s="265"/>
      <c r="G1860" s="265"/>
      <c r="H1860" s="265"/>
      <c r="I1860" s="265"/>
      <c r="J1860" s="265"/>
      <c r="K1860" s="265"/>
      <c r="L1860" s="265"/>
      <c r="M1860" s="265"/>
      <c r="N1860" s="265"/>
      <c r="O1860" s="265"/>
      <c r="P1860" s="265"/>
      <c r="Q1860" s="265"/>
      <c r="R1860" s="265"/>
      <c r="S1860" s="265"/>
      <c r="T1860" s="265"/>
      <c r="U1860" s="265"/>
      <c r="V1860" s="265"/>
      <c r="W1860" s="265"/>
      <c r="X1860" s="265"/>
      <c r="Y1860" s="265"/>
      <c r="Z1860" s="265"/>
      <c r="AA1860" s="265"/>
      <c r="AB1860" s="265"/>
      <c r="AC1860" s="265"/>
      <c r="AD1860" s="265"/>
      <c r="AE1860" s="265"/>
      <c r="AF1860" s="265"/>
      <c r="AG1860" s="265"/>
      <c r="AH1860" s="265"/>
      <c r="AI1860" s="265"/>
      <c r="AJ1860" s="265"/>
      <c r="AK1860" s="287"/>
      <c r="AL1860" s="287"/>
      <c r="AM1860" s="287"/>
      <c r="AN1860" s="287"/>
      <c r="AO1860" s="287"/>
      <c r="AP1860" s="287"/>
      <c r="AQ1860" s="287"/>
      <c r="AR1860" s="287"/>
      <c r="AS1860" s="287"/>
      <c r="AT1860" s="287"/>
      <c r="AU1860" s="287"/>
      <c r="AV1860" s="287"/>
      <c r="AW1860" s="287"/>
      <c r="AX1860" s="287"/>
      <c r="AY1860" s="287"/>
      <c r="AZ1860" s="287"/>
      <c r="BA1860" s="287"/>
      <c r="BB1860" s="287"/>
      <c r="BC1860" s="287"/>
      <c r="BD1860" s="287"/>
      <c r="BE1860" s="287"/>
      <c r="BF1860" s="287"/>
      <c r="BG1860" s="287"/>
      <c r="BH1860" s="287"/>
      <c r="BI1860" s="287"/>
      <c r="BJ1860" s="287"/>
      <c r="BK1860" s="287"/>
      <c r="BL1860" s="287"/>
      <c r="BM1860" s="287"/>
      <c r="BN1860" s="287"/>
      <c r="BO1860" s="287"/>
      <c r="BP1860" s="287"/>
      <c r="BQ1860" s="287"/>
      <c r="BR1860" s="287"/>
      <c r="BS1860" s="287"/>
      <c r="BT1860" s="287"/>
      <c r="BU1860" s="287"/>
    </row>
    <row r="1861" spans="4:73" x14ac:dyDescent="0.2">
      <c r="D1861" s="265"/>
      <c r="E1861" s="265"/>
      <c r="F1861" s="265"/>
      <c r="G1861" s="265"/>
      <c r="H1861" s="265"/>
      <c r="I1861" s="265"/>
      <c r="J1861" s="265"/>
      <c r="K1861" s="265"/>
      <c r="L1861" s="265"/>
      <c r="M1861" s="265"/>
      <c r="N1861" s="265"/>
      <c r="O1861" s="265"/>
      <c r="P1861" s="265"/>
      <c r="Q1861" s="265"/>
      <c r="R1861" s="265"/>
      <c r="S1861" s="265"/>
      <c r="T1861" s="265"/>
      <c r="U1861" s="265"/>
      <c r="V1861" s="265"/>
      <c r="W1861" s="265"/>
      <c r="X1861" s="265"/>
      <c r="Y1861" s="265"/>
      <c r="Z1861" s="265"/>
      <c r="AA1861" s="265"/>
      <c r="AB1861" s="265"/>
      <c r="AC1861" s="265"/>
      <c r="AD1861" s="265"/>
      <c r="AE1861" s="265"/>
      <c r="AF1861" s="265"/>
      <c r="AG1861" s="265"/>
      <c r="AH1861" s="265"/>
      <c r="AI1861" s="265"/>
      <c r="AJ1861" s="265"/>
      <c r="AK1861" s="287"/>
      <c r="AL1861" s="287"/>
      <c r="AM1861" s="287"/>
      <c r="AN1861" s="287"/>
      <c r="AO1861" s="287"/>
      <c r="AP1861" s="287"/>
      <c r="AQ1861" s="287"/>
      <c r="AR1861" s="287"/>
      <c r="AS1861" s="287"/>
      <c r="AT1861" s="287"/>
      <c r="AU1861" s="287"/>
      <c r="AV1861" s="287"/>
      <c r="AW1861" s="287"/>
      <c r="AX1861" s="287"/>
      <c r="AY1861" s="287"/>
      <c r="AZ1861" s="287"/>
      <c r="BA1861" s="287"/>
      <c r="BB1861" s="287"/>
      <c r="BC1861" s="287"/>
      <c r="BD1861" s="287"/>
      <c r="BE1861" s="287"/>
      <c r="BF1861" s="287"/>
      <c r="BG1861" s="287"/>
      <c r="BH1861" s="287"/>
      <c r="BI1861" s="287"/>
      <c r="BJ1861" s="287"/>
      <c r="BK1861" s="287"/>
      <c r="BL1861" s="287"/>
      <c r="BM1861" s="287"/>
      <c r="BN1861" s="287"/>
      <c r="BO1861" s="287"/>
      <c r="BP1861" s="287"/>
      <c r="BQ1861" s="287"/>
      <c r="BR1861" s="287"/>
      <c r="BS1861" s="287"/>
      <c r="BT1861" s="287"/>
      <c r="BU1861" s="287"/>
    </row>
    <row r="1862" spans="4:73" x14ac:dyDescent="0.2">
      <c r="D1862" s="265"/>
      <c r="E1862" s="265"/>
      <c r="F1862" s="265"/>
      <c r="G1862" s="265"/>
      <c r="H1862" s="265"/>
      <c r="I1862" s="265"/>
      <c r="J1862" s="265"/>
      <c r="K1862" s="265"/>
      <c r="L1862" s="265"/>
      <c r="M1862" s="265"/>
      <c r="N1862" s="265"/>
      <c r="O1862" s="265"/>
      <c r="P1862" s="265"/>
      <c r="Q1862" s="265"/>
      <c r="R1862" s="265"/>
      <c r="S1862" s="265"/>
      <c r="T1862" s="265"/>
      <c r="U1862" s="265"/>
      <c r="V1862" s="265"/>
      <c r="W1862" s="265"/>
      <c r="X1862" s="265"/>
      <c r="Y1862" s="265"/>
      <c r="Z1862" s="265"/>
      <c r="AA1862" s="265"/>
      <c r="AB1862" s="265"/>
      <c r="AC1862" s="265"/>
      <c r="AD1862" s="265"/>
      <c r="AE1862" s="265"/>
      <c r="AF1862" s="265"/>
      <c r="AG1862" s="265"/>
      <c r="AH1862" s="265"/>
      <c r="AI1862" s="265"/>
      <c r="AJ1862" s="265"/>
      <c r="AK1862" s="287"/>
      <c r="AL1862" s="287"/>
      <c r="AM1862" s="287"/>
      <c r="AN1862" s="287"/>
      <c r="AO1862" s="287"/>
      <c r="AP1862" s="287"/>
      <c r="AQ1862" s="287"/>
      <c r="AR1862" s="287"/>
      <c r="AS1862" s="287"/>
      <c r="AT1862" s="287"/>
      <c r="AU1862" s="287"/>
      <c r="AV1862" s="287"/>
      <c r="AW1862" s="287"/>
      <c r="AX1862" s="287"/>
      <c r="AY1862" s="287"/>
      <c r="AZ1862" s="287"/>
      <c r="BA1862" s="287"/>
      <c r="BB1862" s="287"/>
      <c r="BC1862" s="287"/>
      <c r="BD1862" s="287"/>
      <c r="BE1862" s="287"/>
      <c r="BF1862" s="287"/>
      <c r="BG1862" s="287"/>
      <c r="BH1862" s="287"/>
      <c r="BI1862" s="287"/>
      <c r="BJ1862" s="287"/>
      <c r="BK1862" s="287"/>
      <c r="BL1862" s="287"/>
      <c r="BM1862" s="287"/>
      <c r="BN1862" s="287"/>
      <c r="BO1862" s="287"/>
      <c r="BP1862" s="287"/>
      <c r="BQ1862" s="287"/>
      <c r="BR1862" s="287"/>
      <c r="BS1862" s="287"/>
      <c r="BT1862" s="287"/>
      <c r="BU1862" s="287"/>
    </row>
    <row r="1863" spans="4:73" x14ac:dyDescent="0.2">
      <c r="D1863" s="265"/>
      <c r="E1863" s="265"/>
      <c r="F1863" s="265"/>
      <c r="G1863" s="265"/>
      <c r="H1863" s="265"/>
      <c r="I1863" s="265"/>
      <c r="J1863" s="265"/>
      <c r="K1863" s="265"/>
      <c r="L1863" s="265"/>
      <c r="M1863" s="265"/>
      <c r="N1863" s="265"/>
      <c r="O1863" s="265"/>
      <c r="P1863" s="265"/>
      <c r="Q1863" s="265"/>
      <c r="R1863" s="265"/>
      <c r="S1863" s="265"/>
      <c r="T1863" s="265"/>
      <c r="U1863" s="265"/>
      <c r="V1863" s="265"/>
      <c r="W1863" s="265"/>
      <c r="X1863" s="265"/>
      <c r="Y1863" s="265"/>
      <c r="Z1863" s="265"/>
      <c r="AA1863" s="265"/>
      <c r="AB1863" s="265"/>
      <c r="AC1863" s="265"/>
      <c r="AD1863" s="265"/>
      <c r="AE1863" s="265"/>
      <c r="AF1863" s="265"/>
      <c r="AG1863" s="265"/>
      <c r="AH1863" s="265"/>
      <c r="AI1863" s="265"/>
      <c r="AJ1863" s="265"/>
      <c r="AK1863" s="287"/>
      <c r="AL1863" s="287"/>
      <c r="AM1863" s="287"/>
      <c r="AN1863" s="287"/>
      <c r="AO1863" s="287"/>
      <c r="AP1863" s="287"/>
      <c r="AQ1863" s="287"/>
      <c r="AR1863" s="287"/>
      <c r="AS1863" s="287"/>
      <c r="AT1863" s="287"/>
      <c r="AU1863" s="287"/>
      <c r="AV1863" s="287"/>
      <c r="AW1863" s="287"/>
      <c r="AX1863" s="287"/>
      <c r="AY1863" s="287"/>
      <c r="AZ1863" s="287"/>
      <c r="BA1863" s="287"/>
      <c r="BB1863" s="287"/>
      <c r="BC1863" s="287"/>
      <c r="BD1863" s="287"/>
      <c r="BE1863" s="287"/>
      <c r="BF1863" s="287"/>
      <c r="BG1863" s="287"/>
      <c r="BH1863" s="287"/>
      <c r="BI1863" s="287"/>
      <c r="BJ1863" s="287"/>
      <c r="BK1863" s="287"/>
      <c r="BL1863" s="287"/>
      <c r="BM1863" s="287"/>
      <c r="BN1863" s="287"/>
      <c r="BO1863" s="287"/>
      <c r="BP1863" s="287"/>
      <c r="BQ1863" s="287"/>
      <c r="BR1863" s="287"/>
      <c r="BS1863" s="287"/>
      <c r="BT1863" s="287"/>
      <c r="BU1863" s="287"/>
    </row>
    <row r="1864" spans="4:73" x14ac:dyDescent="0.2">
      <c r="D1864" s="265"/>
      <c r="E1864" s="265"/>
      <c r="F1864" s="265"/>
      <c r="G1864" s="265"/>
      <c r="H1864" s="265"/>
      <c r="I1864" s="265"/>
      <c r="J1864" s="265"/>
      <c r="K1864" s="265"/>
      <c r="L1864" s="265"/>
      <c r="M1864" s="265"/>
      <c r="N1864" s="265"/>
      <c r="O1864" s="265"/>
      <c r="P1864" s="265"/>
      <c r="Q1864" s="265"/>
      <c r="R1864" s="265"/>
      <c r="S1864" s="265"/>
      <c r="T1864" s="265"/>
      <c r="U1864" s="265"/>
      <c r="V1864" s="265"/>
      <c r="W1864" s="265"/>
      <c r="X1864" s="265"/>
      <c r="Y1864" s="265"/>
      <c r="Z1864" s="265"/>
      <c r="AA1864" s="265"/>
      <c r="AB1864" s="265"/>
      <c r="AC1864" s="265"/>
      <c r="AD1864" s="265"/>
      <c r="AE1864" s="265"/>
      <c r="AF1864" s="265"/>
      <c r="AG1864" s="265"/>
      <c r="AH1864" s="265"/>
      <c r="AI1864" s="265"/>
      <c r="AJ1864" s="265"/>
      <c r="AK1864" s="287"/>
      <c r="AL1864" s="287"/>
      <c r="AM1864" s="287"/>
      <c r="AN1864" s="287"/>
      <c r="AO1864" s="287"/>
      <c r="AP1864" s="287"/>
      <c r="AQ1864" s="287"/>
      <c r="AR1864" s="287"/>
      <c r="AS1864" s="287"/>
      <c r="AT1864" s="287"/>
      <c r="AU1864" s="287"/>
      <c r="AV1864" s="287"/>
      <c r="AW1864" s="287"/>
      <c r="AX1864" s="287"/>
      <c r="AY1864" s="287"/>
      <c r="AZ1864" s="287"/>
      <c r="BA1864" s="287"/>
      <c r="BB1864" s="287"/>
      <c r="BC1864" s="287"/>
      <c r="BD1864" s="287"/>
      <c r="BE1864" s="287"/>
      <c r="BF1864" s="287"/>
      <c r="BG1864" s="287"/>
      <c r="BH1864" s="287"/>
      <c r="BI1864" s="287"/>
      <c r="BJ1864" s="287"/>
      <c r="BK1864" s="287"/>
      <c r="BL1864" s="287"/>
      <c r="BM1864" s="287"/>
      <c r="BN1864" s="287"/>
      <c r="BO1864" s="287"/>
      <c r="BP1864" s="287"/>
      <c r="BQ1864" s="287"/>
      <c r="BR1864" s="287"/>
      <c r="BS1864" s="287"/>
      <c r="BT1864" s="287"/>
      <c r="BU1864" s="287"/>
    </row>
    <row r="1865" spans="4:73" x14ac:dyDescent="0.2">
      <c r="D1865" s="265"/>
      <c r="E1865" s="265"/>
      <c r="F1865" s="265"/>
      <c r="G1865" s="265"/>
      <c r="H1865" s="265"/>
      <c r="I1865" s="265"/>
      <c r="J1865" s="265"/>
      <c r="K1865" s="265"/>
      <c r="L1865" s="265"/>
      <c r="M1865" s="265"/>
      <c r="N1865" s="265"/>
      <c r="O1865" s="265"/>
      <c r="P1865" s="265"/>
      <c r="Q1865" s="265"/>
      <c r="R1865" s="265"/>
      <c r="S1865" s="265"/>
      <c r="T1865" s="265"/>
      <c r="U1865" s="265"/>
      <c r="V1865" s="265"/>
      <c r="W1865" s="265"/>
      <c r="X1865" s="265"/>
      <c r="Y1865" s="265"/>
      <c r="Z1865" s="265"/>
      <c r="AA1865" s="265"/>
      <c r="AB1865" s="265"/>
      <c r="AC1865" s="265"/>
      <c r="AD1865" s="265"/>
      <c r="AE1865" s="265"/>
      <c r="AF1865" s="265"/>
      <c r="AG1865" s="265"/>
      <c r="AH1865" s="265"/>
      <c r="AI1865" s="265"/>
      <c r="AJ1865" s="265"/>
      <c r="AK1865" s="287"/>
      <c r="AL1865" s="287"/>
      <c r="AM1865" s="287"/>
      <c r="AN1865" s="287"/>
      <c r="AO1865" s="287"/>
      <c r="AP1865" s="287"/>
      <c r="AQ1865" s="287"/>
      <c r="AR1865" s="287"/>
      <c r="AS1865" s="287"/>
      <c r="AT1865" s="287"/>
      <c r="AU1865" s="287"/>
      <c r="AV1865" s="287"/>
      <c r="AW1865" s="287"/>
      <c r="AX1865" s="287"/>
      <c r="AY1865" s="287"/>
      <c r="AZ1865" s="287"/>
      <c r="BA1865" s="287"/>
      <c r="BB1865" s="287"/>
      <c r="BC1865" s="287"/>
      <c r="BD1865" s="287"/>
      <c r="BE1865" s="287"/>
      <c r="BF1865" s="287"/>
      <c r="BG1865" s="287"/>
      <c r="BH1865" s="287"/>
      <c r="BI1865" s="287"/>
      <c r="BJ1865" s="287"/>
      <c r="BK1865" s="287"/>
      <c r="BL1865" s="287"/>
      <c r="BM1865" s="287"/>
      <c r="BN1865" s="287"/>
      <c r="BO1865" s="287"/>
      <c r="BP1865" s="287"/>
      <c r="BQ1865" s="287"/>
      <c r="BR1865" s="287"/>
      <c r="BS1865" s="287"/>
      <c r="BT1865" s="287"/>
      <c r="BU1865" s="287"/>
    </row>
    <row r="1866" spans="4:73" x14ac:dyDescent="0.2">
      <c r="D1866" s="265"/>
      <c r="E1866" s="265"/>
      <c r="F1866" s="265"/>
      <c r="G1866" s="265"/>
      <c r="H1866" s="265"/>
      <c r="I1866" s="265"/>
      <c r="J1866" s="265"/>
      <c r="K1866" s="265"/>
      <c r="L1866" s="265"/>
      <c r="M1866" s="265"/>
      <c r="N1866" s="265"/>
      <c r="O1866" s="265"/>
      <c r="P1866" s="265"/>
      <c r="Q1866" s="265"/>
      <c r="R1866" s="265"/>
      <c r="S1866" s="265"/>
      <c r="T1866" s="265"/>
      <c r="U1866" s="265"/>
      <c r="V1866" s="265"/>
      <c r="W1866" s="265"/>
      <c r="X1866" s="265"/>
      <c r="Y1866" s="265"/>
      <c r="Z1866" s="265"/>
      <c r="AA1866" s="265"/>
      <c r="AB1866" s="265"/>
      <c r="AC1866" s="265"/>
      <c r="AD1866" s="265"/>
      <c r="AE1866" s="265"/>
      <c r="AF1866" s="265"/>
      <c r="AG1866" s="265"/>
      <c r="AH1866" s="265"/>
      <c r="AI1866" s="265"/>
      <c r="AJ1866" s="265"/>
      <c r="AK1866" s="287"/>
      <c r="AL1866" s="287"/>
      <c r="AM1866" s="287"/>
      <c r="AN1866" s="287"/>
      <c r="AO1866" s="287"/>
      <c r="AP1866" s="287"/>
      <c r="AQ1866" s="287"/>
      <c r="AR1866" s="287"/>
      <c r="AS1866" s="287"/>
      <c r="AT1866" s="287"/>
      <c r="AU1866" s="287"/>
      <c r="AV1866" s="287"/>
      <c r="AW1866" s="287"/>
      <c r="AX1866" s="287"/>
      <c r="AY1866" s="287"/>
      <c r="AZ1866" s="287"/>
      <c r="BA1866" s="287"/>
      <c r="BB1866" s="287"/>
      <c r="BC1866" s="287"/>
      <c r="BD1866" s="287"/>
      <c r="BE1866" s="287"/>
      <c r="BF1866" s="287"/>
      <c r="BG1866" s="287"/>
      <c r="BH1866" s="287"/>
      <c r="BI1866" s="287"/>
      <c r="BJ1866" s="287"/>
      <c r="BK1866" s="287"/>
      <c r="BL1866" s="287"/>
      <c r="BM1866" s="287"/>
      <c r="BN1866" s="287"/>
      <c r="BO1866" s="287"/>
      <c r="BP1866" s="287"/>
      <c r="BQ1866" s="287"/>
      <c r="BR1866" s="287"/>
      <c r="BS1866" s="287"/>
      <c r="BT1866" s="287"/>
      <c r="BU1866" s="287"/>
    </row>
    <row r="1867" spans="4:73" x14ac:dyDescent="0.2">
      <c r="D1867" s="265"/>
      <c r="E1867" s="265"/>
      <c r="F1867" s="265"/>
      <c r="G1867" s="265"/>
      <c r="H1867" s="265"/>
      <c r="I1867" s="265"/>
      <c r="J1867" s="265"/>
      <c r="K1867" s="265"/>
      <c r="L1867" s="265"/>
      <c r="M1867" s="265"/>
      <c r="N1867" s="265"/>
      <c r="O1867" s="265"/>
      <c r="P1867" s="265"/>
      <c r="Q1867" s="265"/>
      <c r="R1867" s="265"/>
      <c r="S1867" s="265"/>
      <c r="T1867" s="265"/>
      <c r="U1867" s="265"/>
      <c r="V1867" s="265"/>
      <c r="W1867" s="265"/>
      <c r="X1867" s="265"/>
      <c r="Y1867" s="265"/>
      <c r="Z1867" s="265"/>
      <c r="AA1867" s="265"/>
      <c r="AB1867" s="265"/>
      <c r="AC1867" s="265"/>
      <c r="AD1867" s="265"/>
      <c r="AE1867" s="265"/>
      <c r="AF1867" s="265"/>
      <c r="AG1867" s="265"/>
      <c r="AH1867" s="265"/>
      <c r="AI1867" s="265"/>
      <c r="AJ1867" s="265"/>
      <c r="AK1867" s="287"/>
      <c r="AL1867" s="287"/>
      <c r="AM1867" s="287"/>
      <c r="AN1867" s="287"/>
      <c r="AO1867" s="287"/>
      <c r="AP1867" s="287"/>
      <c r="AQ1867" s="287"/>
      <c r="AR1867" s="287"/>
      <c r="AS1867" s="287"/>
      <c r="AT1867" s="287"/>
      <c r="AU1867" s="287"/>
      <c r="AV1867" s="287"/>
      <c r="AW1867" s="287"/>
      <c r="AX1867" s="287"/>
      <c r="AY1867" s="287"/>
      <c r="AZ1867" s="287"/>
      <c r="BA1867" s="287"/>
      <c r="BB1867" s="287"/>
      <c r="BC1867" s="287"/>
      <c r="BD1867" s="287"/>
      <c r="BE1867" s="287"/>
      <c r="BF1867" s="287"/>
      <c r="BG1867" s="287"/>
      <c r="BH1867" s="287"/>
      <c r="BI1867" s="287"/>
      <c r="BJ1867" s="287"/>
      <c r="BK1867" s="287"/>
      <c r="BL1867" s="287"/>
      <c r="BM1867" s="287"/>
      <c r="BN1867" s="287"/>
      <c r="BO1867" s="287"/>
      <c r="BP1867" s="287"/>
      <c r="BQ1867" s="287"/>
      <c r="BR1867" s="287"/>
      <c r="BS1867" s="287"/>
      <c r="BT1867" s="287"/>
      <c r="BU1867" s="287"/>
    </row>
    <row r="1868" spans="4:73" x14ac:dyDescent="0.2">
      <c r="D1868" s="265"/>
      <c r="E1868" s="265"/>
      <c r="F1868" s="265"/>
      <c r="G1868" s="265"/>
      <c r="H1868" s="265"/>
      <c r="I1868" s="265"/>
      <c r="J1868" s="265"/>
      <c r="K1868" s="265"/>
      <c r="L1868" s="265"/>
      <c r="M1868" s="265"/>
      <c r="N1868" s="265"/>
      <c r="O1868" s="265"/>
      <c r="P1868" s="265"/>
      <c r="Q1868" s="265"/>
      <c r="R1868" s="265"/>
      <c r="S1868" s="265"/>
      <c r="T1868" s="265"/>
      <c r="U1868" s="265"/>
      <c r="V1868" s="265"/>
      <c r="W1868" s="265"/>
      <c r="X1868" s="265"/>
      <c r="Y1868" s="265"/>
      <c r="Z1868" s="265"/>
      <c r="AA1868" s="265"/>
      <c r="AB1868" s="265"/>
      <c r="AC1868" s="265"/>
      <c r="AD1868" s="265"/>
      <c r="AE1868" s="265"/>
      <c r="AF1868" s="265"/>
      <c r="AG1868" s="265"/>
      <c r="AH1868" s="265"/>
      <c r="AI1868" s="265"/>
      <c r="AJ1868" s="265"/>
      <c r="AK1868" s="287"/>
      <c r="AL1868" s="287"/>
      <c r="AM1868" s="287"/>
      <c r="AN1868" s="287"/>
      <c r="AO1868" s="287"/>
      <c r="AP1868" s="287"/>
      <c r="AQ1868" s="287"/>
      <c r="AR1868" s="287"/>
      <c r="AS1868" s="287"/>
      <c r="AT1868" s="287"/>
      <c r="AU1868" s="287"/>
      <c r="AV1868" s="287"/>
      <c r="AW1868" s="287"/>
      <c r="AX1868" s="287"/>
      <c r="AY1868" s="287"/>
      <c r="AZ1868" s="287"/>
      <c r="BA1868" s="287"/>
      <c r="BB1868" s="287"/>
      <c r="BC1868" s="287"/>
      <c r="BD1868" s="287"/>
      <c r="BE1868" s="287"/>
      <c r="BF1868" s="287"/>
      <c r="BG1868" s="287"/>
      <c r="BH1868" s="287"/>
      <c r="BI1868" s="287"/>
      <c r="BJ1868" s="287"/>
      <c r="BK1868" s="287"/>
      <c r="BL1868" s="287"/>
      <c r="BM1868" s="287"/>
      <c r="BN1868" s="287"/>
      <c r="BO1868" s="287"/>
      <c r="BP1868" s="287"/>
      <c r="BQ1868" s="287"/>
      <c r="BR1868" s="287"/>
      <c r="BS1868" s="287"/>
      <c r="BT1868" s="287"/>
      <c r="BU1868" s="287"/>
    </row>
    <row r="1869" spans="4:73" x14ac:dyDescent="0.2">
      <c r="D1869" s="265"/>
      <c r="E1869" s="265"/>
      <c r="F1869" s="265"/>
      <c r="G1869" s="265"/>
      <c r="H1869" s="265"/>
      <c r="I1869" s="265"/>
      <c r="J1869" s="265"/>
      <c r="K1869" s="265"/>
      <c r="L1869" s="265"/>
      <c r="M1869" s="265"/>
      <c r="N1869" s="265"/>
      <c r="O1869" s="265"/>
      <c r="P1869" s="265"/>
      <c r="Q1869" s="265"/>
      <c r="R1869" s="265"/>
      <c r="S1869" s="265"/>
      <c r="T1869" s="265"/>
      <c r="U1869" s="265"/>
      <c r="V1869" s="265"/>
      <c r="W1869" s="265"/>
      <c r="X1869" s="265"/>
      <c r="Y1869" s="265"/>
      <c r="Z1869" s="265"/>
      <c r="AA1869" s="265"/>
      <c r="AB1869" s="265"/>
      <c r="AC1869" s="265"/>
      <c r="AD1869" s="265"/>
      <c r="AE1869" s="265"/>
      <c r="AF1869" s="265"/>
      <c r="AG1869" s="265"/>
      <c r="AH1869" s="265"/>
      <c r="AI1869" s="265"/>
      <c r="AJ1869" s="265"/>
      <c r="AK1869" s="287"/>
      <c r="AL1869" s="287"/>
      <c r="AM1869" s="287"/>
      <c r="AN1869" s="287"/>
      <c r="AO1869" s="287"/>
      <c r="AP1869" s="287"/>
      <c r="AQ1869" s="287"/>
      <c r="AR1869" s="287"/>
      <c r="AS1869" s="287"/>
      <c r="AT1869" s="287"/>
      <c r="AU1869" s="287"/>
      <c r="AV1869" s="287"/>
      <c r="AW1869" s="287"/>
      <c r="AX1869" s="287"/>
      <c r="AY1869" s="287"/>
      <c r="AZ1869" s="287"/>
      <c r="BA1869" s="287"/>
      <c r="BB1869" s="287"/>
      <c r="BC1869" s="287"/>
      <c r="BD1869" s="287"/>
      <c r="BE1869" s="287"/>
      <c r="BF1869" s="287"/>
      <c r="BG1869" s="287"/>
      <c r="BH1869" s="287"/>
      <c r="BI1869" s="287"/>
      <c r="BJ1869" s="287"/>
      <c r="BK1869" s="287"/>
      <c r="BL1869" s="287"/>
      <c r="BM1869" s="287"/>
      <c r="BN1869" s="287"/>
      <c r="BO1869" s="287"/>
      <c r="BP1869" s="287"/>
      <c r="BQ1869" s="287"/>
      <c r="BR1869" s="287"/>
      <c r="BS1869" s="287"/>
      <c r="BT1869" s="287"/>
      <c r="BU1869" s="287"/>
    </row>
    <row r="1870" spans="4:73" x14ac:dyDescent="0.2">
      <c r="D1870" s="265"/>
      <c r="E1870" s="265"/>
      <c r="F1870" s="265"/>
      <c r="G1870" s="265"/>
      <c r="H1870" s="265"/>
      <c r="I1870" s="265"/>
      <c r="J1870" s="265"/>
      <c r="K1870" s="265"/>
      <c r="L1870" s="265"/>
      <c r="M1870" s="265"/>
      <c r="N1870" s="265"/>
      <c r="O1870" s="265"/>
      <c r="P1870" s="265"/>
      <c r="Q1870" s="265"/>
      <c r="R1870" s="265"/>
      <c r="S1870" s="265"/>
      <c r="T1870" s="265"/>
      <c r="U1870" s="265"/>
      <c r="V1870" s="265"/>
      <c r="W1870" s="265"/>
      <c r="X1870" s="265"/>
      <c r="Y1870" s="265"/>
      <c r="Z1870" s="265"/>
      <c r="AA1870" s="265"/>
      <c r="AB1870" s="265"/>
      <c r="AC1870" s="265"/>
      <c r="AD1870" s="265"/>
      <c r="AE1870" s="265"/>
      <c r="AF1870" s="265"/>
      <c r="AG1870" s="265"/>
      <c r="AH1870" s="265"/>
      <c r="AI1870" s="265"/>
      <c r="AJ1870" s="265"/>
      <c r="AK1870" s="287"/>
      <c r="AL1870" s="287"/>
      <c r="AM1870" s="287"/>
      <c r="AN1870" s="287"/>
      <c r="AO1870" s="287"/>
      <c r="AP1870" s="287"/>
      <c r="AQ1870" s="287"/>
      <c r="AR1870" s="287"/>
      <c r="AS1870" s="287"/>
      <c r="AT1870" s="287"/>
      <c r="AU1870" s="287"/>
      <c r="AV1870" s="287"/>
      <c r="AW1870" s="287"/>
      <c r="AX1870" s="287"/>
      <c r="AY1870" s="287"/>
      <c r="AZ1870" s="287"/>
      <c r="BA1870" s="287"/>
      <c r="BB1870" s="287"/>
      <c r="BC1870" s="287"/>
      <c r="BD1870" s="287"/>
      <c r="BE1870" s="287"/>
      <c r="BF1870" s="287"/>
      <c r="BG1870" s="287"/>
      <c r="BH1870" s="287"/>
      <c r="BI1870" s="287"/>
      <c r="BJ1870" s="287"/>
      <c r="BK1870" s="287"/>
      <c r="BL1870" s="287"/>
      <c r="BM1870" s="287"/>
      <c r="BN1870" s="287"/>
      <c r="BO1870" s="287"/>
      <c r="BP1870" s="287"/>
      <c r="BQ1870" s="287"/>
      <c r="BR1870" s="287"/>
      <c r="BS1870" s="287"/>
      <c r="BT1870" s="287"/>
      <c r="BU1870" s="287"/>
    </row>
    <row r="1871" spans="4:73" x14ac:dyDescent="0.2">
      <c r="D1871" s="265"/>
      <c r="E1871" s="265"/>
      <c r="F1871" s="265"/>
      <c r="G1871" s="265"/>
      <c r="H1871" s="265"/>
      <c r="I1871" s="265"/>
      <c r="J1871" s="265"/>
      <c r="K1871" s="265"/>
      <c r="L1871" s="265"/>
      <c r="M1871" s="265"/>
      <c r="N1871" s="265"/>
      <c r="O1871" s="265"/>
      <c r="P1871" s="265"/>
      <c r="Q1871" s="265"/>
      <c r="R1871" s="265"/>
      <c r="S1871" s="265"/>
      <c r="T1871" s="265"/>
      <c r="U1871" s="265"/>
      <c r="V1871" s="265"/>
      <c r="W1871" s="265"/>
      <c r="X1871" s="265"/>
      <c r="Y1871" s="265"/>
      <c r="Z1871" s="265"/>
      <c r="AA1871" s="265"/>
      <c r="AB1871" s="265"/>
      <c r="AC1871" s="265"/>
      <c r="AD1871" s="265"/>
      <c r="AE1871" s="265"/>
      <c r="AF1871" s="265"/>
      <c r="AG1871" s="265"/>
      <c r="AH1871" s="265"/>
      <c r="AI1871" s="265"/>
      <c r="AJ1871" s="265"/>
      <c r="AK1871" s="287"/>
      <c r="AL1871" s="287"/>
      <c r="AM1871" s="287"/>
      <c r="AN1871" s="287"/>
      <c r="AO1871" s="287"/>
      <c r="AP1871" s="287"/>
      <c r="AQ1871" s="287"/>
      <c r="AR1871" s="287"/>
      <c r="AS1871" s="287"/>
      <c r="AT1871" s="287"/>
      <c r="AU1871" s="287"/>
      <c r="AV1871" s="287"/>
      <c r="AW1871" s="287"/>
      <c r="AX1871" s="287"/>
      <c r="AY1871" s="287"/>
      <c r="AZ1871" s="287"/>
      <c r="BA1871" s="287"/>
      <c r="BB1871" s="287"/>
      <c r="BC1871" s="287"/>
      <c r="BD1871" s="287"/>
      <c r="BE1871" s="287"/>
      <c r="BF1871" s="287"/>
      <c r="BG1871" s="287"/>
      <c r="BH1871" s="287"/>
      <c r="BI1871" s="287"/>
      <c r="BJ1871" s="287"/>
      <c r="BK1871" s="287"/>
      <c r="BL1871" s="287"/>
      <c r="BM1871" s="287"/>
      <c r="BN1871" s="287"/>
      <c r="BO1871" s="287"/>
      <c r="BP1871" s="287"/>
      <c r="BQ1871" s="287"/>
      <c r="BR1871" s="287"/>
      <c r="BS1871" s="287"/>
      <c r="BT1871" s="287"/>
      <c r="BU1871" s="287"/>
    </row>
    <row r="1872" spans="4:73" x14ac:dyDescent="0.2">
      <c r="D1872" s="265"/>
      <c r="E1872" s="265"/>
      <c r="F1872" s="265"/>
      <c r="G1872" s="265"/>
      <c r="H1872" s="265"/>
      <c r="I1872" s="265"/>
      <c r="J1872" s="265"/>
      <c r="K1872" s="265"/>
      <c r="L1872" s="265"/>
      <c r="M1872" s="265"/>
      <c r="N1872" s="265"/>
      <c r="O1872" s="265"/>
      <c r="P1872" s="265"/>
      <c r="Q1872" s="265"/>
      <c r="R1872" s="265"/>
      <c r="S1872" s="265"/>
      <c r="T1872" s="265"/>
      <c r="U1872" s="265"/>
      <c r="V1872" s="265"/>
      <c r="W1872" s="265"/>
      <c r="X1872" s="265"/>
      <c r="Y1872" s="265"/>
      <c r="Z1872" s="265"/>
      <c r="AA1872" s="265"/>
      <c r="AB1872" s="265"/>
      <c r="AC1872" s="265"/>
      <c r="AD1872" s="265"/>
      <c r="AE1872" s="265"/>
      <c r="AF1872" s="265"/>
      <c r="AG1872" s="265"/>
      <c r="AH1872" s="265"/>
      <c r="AI1872" s="265"/>
      <c r="AJ1872" s="265"/>
      <c r="AK1872" s="287"/>
      <c r="AL1872" s="287"/>
      <c r="AM1872" s="287"/>
      <c r="AN1872" s="287"/>
      <c r="AO1872" s="287"/>
      <c r="AP1872" s="287"/>
      <c r="AQ1872" s="287"/>
      <c r="AR1872" s="287"/>
      <c r="AS1872" s="287"/>
      <c r="AT1872" s="287"/>
      <c r="AU1872" s="287"/>
      <c r="AV1872" s="287"/>
      <c r="AW1872" s="287"/>
      <c r="AX1872" s="287"/>
      <c r="AY1872" s="287"/>
      <c r="AZ1872" s="287"/>
      <c r="BA1872" s="287"/>
      <c r="BB1872" s="287"/>
      <c r="BC1872" s="287"/>
      <c r="BD1872" s="287"/>
      <c r="BE1872" s="287"/>
      <c r="BF1872" s="287"/>
      <c r="BG1872" s="287"/>
      <c r="BH1872" s="287"/>
      <c r="BI1872" s="287"/>
      <c r="BJ1872" s="287"/>
      <c r="BK1872" s="287"/>
      <c r="BL1872" s="287"/>
      <c r="BM1872" s="287"/>
      <c r="BN1872" s="287"/>
      <c r="BO1872" s="287"/>
      <c r="BP1872" s="287"/>
      <c r="BQ1872" s="287"/>
      <c r="BR1872" s="287"/>
      <c r="BS1872" s="287"/>
      <c r="BT1872" s="287"/>
      <c r="BU1872" s="287"/>
    </row>
    <row r="1873" spans="4:73" x14ac:dyDescent="0.2">
      <c r="D1873" s="265"/>
      <c r="E1873" s="265"/>
      <c r="F1873" s="265"/>
      <c r="G1873" s="265"/>
      <c r="H1873" s="265"/>
      <c r="I1873" s="265"/>
      <c r="J1873" s="265"/>
      <c r="K1873" s="265"/>
      <c r="L1873" s="265"/>
      <c r="M1873" s="265"/>
      <c r="N1873" s="265"/>
      <c r="O1873" s="265"/>
      <c r="P1873" s="265"/>
      <c r="Q1873" s="265"/>
      <c r="R1873" s="265"/>
      <c r="S1873" s="265"/>
      <c r="T1873" s="265"/>
      <c r="U1873" s="265"/>
      <c r="V1873" s="265"/>
      <c r="W1873" s="265"/>
      <c r="X1873" s="265"/>
      <c r="Y1873" s="265"/>
      <c r="Z1873" s="265"/>
      <c r="AA1873" s="265"/>
      <c r="AB1873" s="265"/>
      <c r="AC1873" s="265"/>
      <c r="AD1873" s="265"/>
      <c r="AE1873" s="265"/>
      <c r="AF1873" s="265"/>
      <c r="AG1873" s="265"/>
      <c r="AH1873" s="265"/>
      <c r="AI1873" s="265"/>
      <c r="AJ1873" s="265"/>
      <c r="AK1873" s="287"/>
      <c r="AL1873" s="287"/>
      <c r="AM1873" s="287"/>
      <c r="AN1873" s="287"/>
      <c r="AO1873" s="287"/>
      <c r="AP1873" s="287"/>
      <c r="AQ1873" s="287"/>
      <c r="AR1873" s="287"/>
      <c r="AS1873" s="287"/>
      <c r="AT1873" s="287"/>
      <c r="AU1873" s="287"/>
      <c r="AV1873" s="287"/>
      <c r="AW1873" s="287"/>
      <c r="AX1873" s="287"/>
      <c r="AY1873" s="287"/>
      <c r="AZ1873" s="287"/>
      <c r="BA1873" s="287"/>
      <c r="BB1873" s="287"/>
      <c r="BC1873" s="287"/>
      <c r="BD1873" s="287"/>
      <c r="BE1873" s="287"/>
      <c r="BF1873" s="287"/>
      <c r="BG1873" s="287"/>
      <c r="BH1873" s="287"/>
      <c r="BI1873" s="287"/>
      <c r="BJ1873" s="287"/>
      <c r="BK1873" s="287"/>
      <c r="BL1873" s="287"/>
      <c r="BM1873" s="287"/>
      <c r="BN1873" s="287"/>
      <c r="BO1873" s="287"/>
      <c r="BP1873" s="287"/>
      <c r="BQ1873" s="287"/>
      <c r="BR1873" s="287"/>
      <c r="BS1873" s="287"/>
      <c r="BT1873" s="287"/>
      <c r="BU1873" s="287"/>
    </row>
    <row r="1874" spans="4:73" x14ac:dyDescent="0.2">
      <c r="D1874" s="265"/>
      <c r="E1874" s="265"/>
      <c r="F1874" s="265"/>
      <c r="G1874" s="265"/>
      <c r="H1874" s="265"/>
      <c r="I1874" s="265"/>
      <c r="J1874" s="265"/>
      <c r="K1874" s="265"/>
      <c r="L1874" s="265"/>
      <c r="M1874" s="265"/>
      <c r="N1874" s="265"/>
      <c r="O1874" s="265"/>
      <c r="P1874" s="265"/>
      <c r="Q1874" s="265"/>
      <c r="R1874" s="265"/>
      <c r="S1874" s="265"/>
      <c r="T1874" s="265"/>
      <c r="U1874" s="265"/>
      <c r="V1874" s="265"/>
      <c r="W1874" s="265"/>
      <c r="X1874" s="265"/>
      <c r="Y1874" s="265"/>
      <c r="Z1874" s="265"/>
      <c r="AA1874" s="265"/>
      <c r="AB1874" s="265"/>
      <c r="AC1874" s="265"/>
      <c r="AD1874" s="265"/>
      <c r="AE1874" s="265"/>
      <c r="AF1874" s="265"/>
      <c r="AG1874" s="265"/>
      <c r="AH1874" s="265"/>
      <c r="AI1874" s="265"/>
      <c r="AJ1874" s="265"/>
      <c r="AK1874" s="287"/>
      <c r="AL1874" s="287"/>
      <c r="AM1874" s="287"/>
      <c r="AN1874" s="287"/>
      <c r="AO1874" s="287"/>
      <c r="AP1874" s="287"/>
      <c r="AQ1874" s="287"/>
      <c r="AR1874" s="287"/>
      <c r="AS1874" s="287"/>
      <c r="AT1874" s="287"/>
      <c r="AU1874" s="287"/>
      <c r="AV1874" s="287"/>
      <c r="AW1874" s="287"/>
      <c r="AX1874" s="287"/>
      <c r="AY1874" s="287"/>
      <c r="AZ1874" s="287"/>
      <c r="BA1874" s="287"/>
      <c r="BB1874" s="287"/>
      <c r="BC1874" s="287"/>
      <c r="BD1874" s="287"/>
      <c r="BE1874" s="287"/>
      <c r="BF1874" s="287"/>
      <c r="BG1874" s="287"/>
      <c r="BH1874" s="287"/>
      <c r="BI1874" s="287"/>
      <c r="BJ1874" s="287"/>
      <c r="BK1874" s="287"/>
      <c r="BL1874" s="287"/>
      <c r="BM1874" s="287"/>
      <c r="BN1874" s="287"/>
      <c r="BO1874" s="287"/>
      <c r="BP1874" s="287"/>
      <c r="BQ1874" s="287"/>
      <c r="BR1874" s="287"/>
      <c r="BS1874" s="287"/>
      <c r="BT1874" s="287"/>
      <c r="BU1874" s="287"/>
    </row>
    <row r="1875" spans="4:73" x14ac:dyDescent="0.2">
      <c r="D1875" s="265"/>
      <c r="E1875" s="265"/>
      <c r="F1875" s="265"/>
      <c r="G1875" s="265"/>
      <c r="H1875" s="265"/>
      <c r="I1875" s="265"/>
      <c r="J1875" s="265"/>
      <c r="K1875" s="265"/>
      <c r="L1875" s="265"/>
      <c r="M1875" s="265"/>
      <c r="N1875" s="265"/>
      <c r="O1875" s="265"/>
      <c r="P1875" s="265"/>
      <c r="Q1875" s="265"/>
      <c r="R1875" s="265"/>
      <c r="S1875" s="265"/>
      <c r="T1875" s="265"/>
      <c r="U1875" s="265"/>
      <c r="V1875" s="265"/>
      <c r="W1875" s="265"/>
      <c r="X1875" s="265"/>
      <c r="Y1875" s="265"/>
      <c r="Z1875" s="265"/>
      <c r="AA1875" s="265"/>
      <c r="AB1875" s="265"/>
      <c r="AC1875" s="265"/>
      <c r="AD1875" s="265"/>
      <c r="AE1875" s="265"/>
      <c r="AF1875" s="265"/>
      <c r="AG1875" s="265"/>
      <c r="AH1875" s="265"/>
      <c r="AI1875" s="265"/>
      <c r="AJ1875" s="265"/>
      <c r="AK1875" s="287"/>
      <c r="AL1875" s="287"/>
      <c r="AM1875" s="287"/>
      <c r="AN1875" s="287"/>
      <c r="AO1875" s="287"/>
      <c r="AP1875" s="287"/>
      <c r="AQ1875" s="287"/>
      <c r="AR1875" s="287"/>
      <c r="AS1875" s="287"/>
      <c r="AT1875" s="287"/>
      <c r="AU1875" s="287"/>
      <c r="AV1875" s="287"/>
      <c r="AW1875" s="287"/>
      <c r="AX1875" s="287"/>
      <c r="AY1875" s="287"/>
      <c r="AZ1875" s="287"/>
      <c r="BA1875" s="287"/>
      <c r="BB1875" s="287"/>
      <c r="BC1875" s="287"/>
      <c r="BD1875" s="287"/>
      <c r="BE1875" s="287"/>
      <c r="BF1875" s="287"/>
      <c r="BG1875" s="287"/>
      <c r="BH1875" s="287"/>
      <c r="BI1875" s="287"/>
      <c r="BJ1875" s="287"/>
      <c r="BK1875" s="287"/>
      <c r="BL1875" s="287"/>
      <c r="BM1875" s="287"/>
      <c r="BN1875" s="287"/>
      <c r="BO1875" s="287"/>
      <c r="BP1875" s="287"/>
      <c r="BQ1875" s="287"/>
      <c r="BR1875" s="287"/>
      <c r="BS1875" s="287"/>
      <c r="BT1875" s="287"/>
      <c r="BU1875" s="287"/>
    </row>
    <row r="1876" spans="4:73" x14ac:dyDescent="0.2">
      <c r="D1876" s="265"/>
      <c r="E1876" s="265"/>
      <c r="F1876" s="265"/>
      <c r="G1876" s="265"/>
      <c r="H1876" s="265"/>
      <c r="I1876" s="265"/>
      <c r="J1876" s="265"/>
      <c r="K1876" s="265"/>
      <c r="L1876" s="265"/>
      <c r="M1876" s="265"/>
      <c r="N1876" s="265"/>
      <c r="O1876" s="265"/>
      <c r="P1876" s="265"/>
      <c r="Q1876" s="265"/>
      <c r="R1876" s="265"/>
      <c r="S1876" s="265"/>
      <c r="T1876" s="265"/>
      <c r="U1876" s="265"/>
      <c r="V1876" s="265"/>
      <c r="W1876" s="265"/>
      <c r="X1876" s="265"/>
      <c r="Y1876" s="265"/>
      <c r="Z1876" s="265"/>
      <c r="AA1876" s="265"/>
      <c r="AB1876" s="265"/>
      <c r="AC1876" s="265"/>
      <c r="AD1876" s="265"/>
      <c r="AE1876" s="265"/>
      <c r="AF1876" s="265"/>
      <c r="AG1876" s="265"/>
      <c r="AH1876" s="265"/>
      <c r="AI1876" s="265"/>
      <c r="AJ1876" s="265"/>
      <c r="AK1876" s="287"/>
      <c r="AL1876" s="287"/>
      <c r="AM1876" s="287"/>
      <c r="AN1876" s="287"/>
      <c r="AO1876" s="287"/>
      <c r="AP1876" s="287"/>
      <c r="AQ1876" s="287"/>
      <c r="AR1876" s="287"/>
      <c r="AS1876" s="287"/>
      <c r="AT1876" s="287"/>
      <c r="AU1876" s="287"/>
      <c r="AV1876" s="287"/>
      <c r="AW1876" s="287"/>
      <c r="AX1876" s="287"/>
      <c r="AY1876" s="287"/>
      <c r="AZ1876" s="287"/>
      <c r="BA1876" s="287"/>
      <c r="BB1876" s="287"/>
      <c r="BC1876" s="287"/>
      <c r="BD1876" s="287"/>
      <c r="BE1876" s="287"/>
      <c r="BF1876" s="287"/>
      <c r="BG1876" s="287"/>
      <c r="BH1876" s="287"/>
      <c r="BI1876" s="287"/>
      <c r="BJ1876" s="287"/>
      <c r="BK1876" s="287"/>
      <c r="BL1876" s="287"/>
      <c r="BM1876" s="287"/>
      <c r="BN1876" s="287"/>
      <c r="BO1876" s="287"/>
      <c r="BP1876" s="287"/>
      <c r="BQ1876" s="287"/>
      <c r="BR1876" s="287"/>
      <c r="BS1876" s="287"/>
      <c r="BT1876" s="287"/>
      <c r="BU1876" s="287"/>
    </row>
    <row r="1877" spans="4:73" x14ac:dyDescent="0.2">
      <c r="D1877" s="265"/>
      <c r="E1877" s="265"/>
      <c r="F1877" s="265"/>
      <c r="G1877" s="265"/>
      <c r="H1877" s="265"/>
      <c r="I1877" s="265"/>
      <c r="J1877" s="265"/>
      <c r="K1877" s="265"/>
      <c r="L1877" s="265"/>
      <c r="M1877" s="265"/>
      <c r="N1877" s="265"/>
      <c r="O1877" s="265"/>
      <c r="P1877" s="265"/>
      <c r="Q1877" s="265"/>
      <c r="R1877" s="265"/>
      <c r="S1877" s="265"/>
      <c r="T1877" s="265"/>
      <c r="U1877" s="265"/>
      <c r="V1877" s="265"/>
      <c r="W1877" s="265"/>
      <c r="X1877" s="265"/>
      <c r="Y1877" s="265"/>
      <c r="Z1877" s="265"/>
      <c r="AA1877" s="265"/>
      <c r="AB1877" s="265"/>
      <c r="AC1877" s="265"/>
      <c r="AD1877" s="265"/>
      <c r="AE1877" s="265"/>
      <c r="AF1877" s="265"/>
      <c r="AG1877" s="265"/>
      <c r="AH1877" s="265"/>
      <c r="AI1877" s="265"/>
      <c r="AJ1877" s="265"/>
      <c r="AK1877" s="287"/>
      <c r="AL1877" s="287"/>
      <c r="AM1877" s="287"/>
      <c r="AN1877" s="287"/>
      <c r="AO1877" s="287"/>
      <c r="AP1877" s="287"/>
      <c r="AQ1877" s="287"/>
      <c r="AR1877" s="287"/>
      <c r="AS1877" s="287"/>
      <c r="AT1877" s="287"/>
      <c r="AU1877" s="287"/>
      <c r="AV1877" s="287"/>
      <c r="AW1877" s="287"/>
      <c r="AX1877" s="287"/>
      <c r="AY1877" s="287"/>
      <c r="AZ1877" s="287"/>
      <c r="BA1877" s="287"/>
      <c r="BB1877" s="287"/>
      <c r="BC1877" s="287"/>
      <c r="BD1877" s="287"/>
      <c r="BE1877" s="287"/>
      <c r="BF1877" s="287"/>
      <c r="BG1877" s="287"/>
      <c r="BH1877" s="287"/>
      <c r="BI1877" s="287"/>
      <c r="BJ1877" s="287"/>
      <c r="BK1877" s="287"/>
      <c r="BL1877" s="287"/>
      <c r="BM1877" s="287"/>
      <c r="BN1877" s="287"/>
      <c r="BO1877" s="287"/>
      <c r="BP1877" s="287"/>
      <c r="BQ1877" s="287"/>
      <c r="BR1877" s="287"/>
      <c r="BS1877" s="287"/>
      <c r="BT1877" s="287"/>
      <c r="BU1877" s="287"/>
    </row>
    <row r="1878" spans="4:73" x14ac:dyDescent="0.2">
      <c r="D1878" s="265"/>
      <c r="E1878" s="265"/>
      <c r="F1878" s="265"/>
      <c r="G1878" s="265"/>
      <c r="H1878" s="265"/>
      <c r="I1878" s="265"/>
      <c r="J1878" s="265"/>
      <c r="K1878" s="265"/>
      <c r="L1878" s="265"/>
      <c r="M1878" s="265"/>
      <c r="N1878" s="265"/>
      <c r="O1878" s="265"/>
      <c r="P1878" s="265"/>
      <c r="Q1878" s="265"/>
      <c r="R1878" s="265"/>
      <c r="S1878" s="265"/>
      <c r="T1878" s="265"/>
      <c r="U1878" s="265"/>
      <c r="V1878" s="265"/>
      <c r="W1878" s="265"/>
      <c r="X1878" s="265"/>
      <c r="Y1878" s="265"/>
      <c r="Z1878" s="265"/>
      <c r="AA1878" s="265"/>
      <c r="AB1878" s="265"/>
      <c r="AC1878" s="265"/>
      <c r="AD1878" s="265"/>
      <c r="AE1878" s="265"/>
      <c r="AF1878" s="265"/>
      <c r="AG1878" s="265"/>
      <c r="AH1878" s="265"/>
      <c r="AI1878" s="265"/>
      <c r="AJ1878" s="265"/>
      <c r="AK1878" s="287"/>
      <c r="AL1878" s="287"/>
      <c r="AM1878" s="287"/>
      <c r="AN1878" s="287"/>
      <c r="AO1878" s="287"/>
      <c r="AP1878" s="287"/>
      <c r="AQ1878" s="287"/>
      <c r="AR1878" s="287"/>
      <c r="AS1878" s="287"/>
      <c r="AT1878" s="287"/>
      <c r="AU1878" s="287"/>
      <c r="AV1878" s="287"/>
      <c r="AW1878" s="287"/>
      <c r="AX1878" s="287"/>
      <c r="AY1878" s="287"/>
      <c r="AZ1878" s="287"/>
      <c r="BA1878" s="287"/>
      <c r="BB1878" s="287"/>
      <c r="BC1878" s="287"/>
      <c r="BD1878" s="287"/>
      <c r="BE1878" s="287"/>
      <c r="BF1878" s="287"/>
      <c r="BG1878" s="287"/>
      <c r="BH1878" s="287"/>
      <c r="BI1878" s="287"/>
      <c r="BJ1878" s="287"/>
      <c r="BK1878" s="287"/>
      <c r="BL1878" s="287"/>
      <c r="BM1878" s="287"/>
      <c r="BN1878" s="287"/>
      <c r="BO1878" s="287"/>
      <c r="BP1878" s="287"/>
      <c r="BQ1878" s="287"/>
      <c r="BR1878" s="287"/>
      <c r="BS1878" s="287"/>
      <c r="BT1878" s="287"/>
      <c r="BU1878" s="287"/>
    </row>
    <row r="1879" spans="4:73" x14ac:dyDescent="0.2">
      <c r="D1879" s="265"/>
      <c r="E1879" s="265"/>
      <c r="F1879" s="265"/>
      <c r="G1879" s="265"/>
      <c r="H1879" s="265"/>
      <c r="I1879" s="265"/>
      <c r="J1879" s="265"/>
      <c r="K1879" s="265"/>
      <c r="L1879" s="265"/>
      <c r="M1879" s="265"/>
      <c r="N1879" s="265"/>
      <c r="O1879" s="265"/>
      <c r="P1879" s="265"/>
      <c r="Q1879" s="265"/>
      <c r="R1879" s="265"/>
      <c r="S1879" s="265"/>
      <c r="T1879" s="265"/>
      <c r="U1879" s="265"/>
      <c r="V1879" s="265"/>
      <c r="W1879" s="265"/>
      <c r="X1879" s="265"/>
      <c r="Y1879" s="265"/>
      <c r="Z1879" s="265"/>
      <c r="AA1879" s="265"/>
      <c r="AB1879" s="265"/>
      <c r="AC1879" s="265"/>
      <c r="AD1879" s="265"/>
      <c r="AE1879" s="265"/>
      <c r="AF1879" s="265"/>
      <c r="AG1879" s="265"/>
      <c r="AH1879" s="265"/>
      <c r="AI1879" s="265"/>
      <c r="AJ1879" s="265"/>
      <c r="AK1879" s="287"/>
      <c r="AL1879" s="287"/>
      <c r="AM1879" s="287"/>
      <c r="AN1879" s="287"/>
      <c r="AO1879" s="287"/>
      <c r="AP1879" s="287"/>
      <c r="AQ1879" s="287"/>
      <c r="AR1879" s="287"/>
      <c r="AS1879" s="287"/>
      <c r="AT1879" s="287"/>
      <c r="AU1879" s="287"/>
      <c r="AV1879" s="287"/>
      <c r="AW1879" s="287"/>
      <c r="AX1879" s="287"/>
      <c r="AY1879" s="287"/>
      <c r="AZ1879" s="287"/>
      <c r="BA1879" s="287"/>
      <c r="BB1879" s="287"/>
      <c r="BC1879" s="287"/>
      <c r="BD1879" s="287"/>
      <c r="BE1879" s="287"/>
      <c r="BF1879" s="287"/>
      <c r="BG1879" s="287"/>
      <c r="BH1879" s="287"/>
      <c r="BI1879" s="287"/>
      <c r="BJ1879" s="287"/>
      <c r="BK1879" s="287"/>
      <c r="BL1879" s="287"/>
      <c r="BM1879" s="287"/>
      <c r="BN1879" s="287"/>
      <c r="BO1879" s="287"/>
      <c r="BP1879" s="287"/>
      <c r="BQ1879" s="287"/>
      <c r="BR1879" s="287"/>
      <c r="BS1879" s="287"/>
      <c r="BT1879" s="287"/>
      <c r="BU1879" s="287"/>
    </row>
    <row r="1880" spans="4:73" x14ac:dyDescent="0.2">
      <c r="D1880" s="265"/>
      <c r="E1880" s="265"/>
      <c r="F1880" s="265"/>
      <c r="G1880" s="265"/>
      <c r="H1880" s="265"/>
      <c r="I1880" s="265"/>
      <c r="J1880" s="265"/>
      <c r="K1880" s="265"/>
      <c r="L1880" s="265"/>
      <c r="M1880" s="265"/>
      <c r="N1880" s="265"/>
      <c r="O1880" s="265"/>
      <c r="P1880" s="265"/>
      <c r="Q1880" s="265"/>
      <c r="R1880" s="265"/>
      <c r="S1880" s="265"/>
      <c r="T1880" s="265"/>
      <c r="U1880" s="265"/>
      <c r="V1880" s="265"/>
      <c r="W1880" s="265"/>
      <c r="X1880" s="265"/>
      <c r="Y1880" s="265"/>
      <c r="Z1880" s="265"/>
      <c r="AA1880" s="265"/>
      <c r="AB1880" s="265"/>
      <c r="AC1880" s="265"/>
      <c r="AD1880" s="265"/>
      <c r="AE1880" s="265"/>
      <c r="AF1880" s="265"/>
      <c r="AG1880" s="265"/>
      <c r="AH1880" s="265"/>
      <c r="AI1880" s="265"/>
      <c r="AJ1880" s="265"/>
      <c r="AK1880" s="287"/>
      <c r="AL1880" s="287"/>
      <c r="AM1880" s="287"/>
      <c r="AN1880" s="287"/>
      <c r="AO1880" s="287"/>
      <c r="AP1880" s="287"/>
      <c r="AQ1880" s="287"/>
      <c r="AR1880" s="287"/>
      <c r="AS1880" s="287"/>
      <c r="AT1880" s="287"/>
      <c r="AU1880" s="287"/>
      <c r="AV1880" s="287"/>
      <c r="AW1880" s="287"/>
      <c r="AX1880" s="287"/>
      <c r="AY1880" s="287"/>
      <c r="AZ1880" s="287"/>
      <c r="BA1880" s="287"/>
      <c r="BB1880" s="287"/>
      <c r="BC1880" s="287"/>
      <c r="BD1880" s="287"/>
      <c r="BE1880" s="287"/>
      <c r="BF1880" s="287"/>
      <c r="BG1880" s="287"/>
      <c r="BH1880" s="287"/>
      <c r="BI1880" s="287"/>
      <c r="BJ1880" s="287"/>
      <c r="BK1880" s="287"/>
      <c r="BL1880" s="287"/>
      <c r="BM1880" s="287"/>
      <c r="BN1880" s="287"/>
      <c r="BO1880" s="287"/>
      <c r="BP1880" s="287"/>
      <c r="BQ1880" s="287"/>
      <c r="BR1880" s="287"/>
      <c r="BS1880" s="287"/>
      <c r="BT1880" s="287"/>
      <c r="BU1880" s="287"/>
    </row>
    <row r="1881" spans="4:73" x14ac:dyDescent="0.2">
      <c r="D1881" s="265"/>
      <c r="E1881" s="265"/>
      <c r="F1881" s="265"/>
      <c r="G1881" s="265"/>
      <c r="H1881" s="265"/>
      <c r="I1881" s="265"/>
      <c r="J1881" s="265"/>
      <c r="K1881" s="265"/>
      <c r="L1881" s="265"/>
      <c r="M1881" s="265"/>
      <c r="N1881" s="265"/>
      <c r="O1881" s="265"/>
      <c r="P1881" s="265"/>
      <c r="Q1881" s="265"/>
      <c r="R1881" s="265"/>
      <c r="S1881" s="265"/>
      <c r="T1881" s="265"/>
      <c r="U1881" s="265"/>
      <c r="V1881" s="265"/>
      <c r="W1881" s="265"/>
      <c r="X1881" s="265"/>
      <c r="Y1881" s="265"/>
      <c r="Z1881" s="265"/>
      <c r="AA1881" s="265"/>
      <c r="AB1881" s="265"/>
      <c r="AC1881" s="265"/>
      <c r="AD1881" s="265"/>
      <c r="AE1881" s="265"/>
      <c r="AF1881" s="265"/>
      <c r="AG1881" s="265"/>
      <c r="AH1881" s="265"/>
      <c r="AI1881" s="265"/>
      <c r="AJ1881" s="265"/>
      <c r="AK1881" s="287"/>
      <c r="AL1881" s="287"/>
      <c r="AM1881" s="287"/>
      <c r="AN1881" s="287"/>
      <c r="AO1881" s="287"/>
      <c r="AP1881" s="287"/>
      <c r="AQ1881" s="287"/>
      <c r="AR1881" s="287"/>
      <c r="AS1881" s="287"/>
      <c r="AT1881" s="287"/>
      <c r="AU1881" s="287"/>
      <c r="AV1881" s="287"/>
      <c r="AW1881" s="287"/>
      <c r="AX1881" s="287"/>
      <c r="AY1881" s="287"/>
      <c r="AZ1881" s="287"/>
      <c r="BA1881" s="287"/>
      <c r="BB1881" s="287"/>
      <c r="BC1881" s="287"/>
      <c r="BD1881" s="287"/>
      <c r="BE1881" s="287"/>
      <c r="BF1881" s="287"/>
      <c r="BG1881" s="287"/>
      <c r="BH1881" s="287"/>
      <c r="BI1881" s="287"/>
      <c r="BJ1881" s="287"/>
      <c r="BK1881" s="287"/>
      <c r="BL1881" s="287"/>
      <c r="BM1881" s="287"/>
      <c r="BN1881" s="287"/>
      <c r="BO1881" s="287"/>
      <c r="BP1881" s="287"/>
      <c r="BQ1881" s="287"/>
      <c r="BR1881" s="287"/>
      <c r="BS1881" s="287"/>
      <c r="BT1881" s="287"/>
      <c r="BU1881" s="287"/>
    </row>
    <row r="1882" spans="4:73" x14ac:dyDescent="0.2">
      <c r="D1882" s="265"/>
      <c r="E1882" s="265"/>
      <c r="F1882" s="265"/>
      <c r="G1882" s="265"/>
      <c r="H1882" s="265"/>
      <c r="I1882" s="265"/>
      <c r="J1882" s="265"/>
      <c r="K1882" s="265"/>
      <c r="L1882" s="265"/>
      <c r="M1882" s="265"/>
      <c r="N1882" s="265"/>
      <c r="O1882" s="265"/>
      <c r="P1882" s="265"/>
      <c r="Q1882" s="265"/>
      <c r="R1882" s="265"/>
      <c r="S1882" s="265"/>
      <c r="T1882" s="265"/>
      <c r="U1882" s="265"/>
      <c r="V1882" s="265"/>
      <c r="W1882" s="265"/>
      <c r="X1882" s="265"/>
      <c r="Y1882" s="265"/>
      <c r="Z1882" s="265"/>
      <c r="AA1882" s="265"/>
      <c r="AB1882" s="265"/>
      <c r="AC1882" s="265"/>
      <c r="AD1882" s="265"/>
      <c r="AE1882" s="265"/>
      <c r="AF1882" s="265"/>
      <c r="AG1882" s="265"/>
      <c r="AH1882" s="265"/>
      <c r="AI1882" s="265"/>
      <c r="AJ1882" s="265"/>
      <c r="AK1882" s="287"/>
      <c r="AL1882" s="287"/>
      <c r="AM1882" s="287"/>
      <c r="AN1882" s="287"/>
      <c r="AO1882" s="287"/>
      <c r="AP1882" s="287"/>
      <c r="AQ1882" s="287"/>
      <c r="AR1882" s="287"/>
      <c r="AS1882" s="287"/>
      <c r="AT1882" s="287"/>
      <c r="AU1882" s="287"/>
      <c r="AV1882" s="287"/>
      <c r="AW1882" s="287"/>
      <c r="AX1882" s="287"/>
      <c r="AY1882" s="287"/>
      <c r="AZ1882" s="287"/>
      <c r="BA1882" s="287"/>
      <c r="BB1882" s="287"/>
      <c r="BC1882" s="287"/>
      <c r="BD1882" s="287"/>
      <c r="BE1882" s="287"/>
      <c r="BF1882" s="287"/>
      <c r="BG1882" s="287"/>
      <c r="BH1882" s="287"/>
      <c r="BI1882" s="287"/>
      <c r="BJ1882" s="287"/>
      <c r="BK1882" s="287"/>
      <c r="BL1882" s="287"/>
      <c r="BM1882" s="287"/>
      <c r="BN1882" s="287"/>
      <c r="BO1882" s="287"/>
      <c r="BP1882" s="287"/>
      <c r="BQ1882" s="287"/>
      <c r="BR1882" s="287"/>
      <c r="BS1882" s="287"/>
      <c r="BT1882" s="287"/>
      <c r="BU1882" s="287"/>
    </row>
    <row r="1883" spans="4:73" x14ac:dyDescent="0.2">
      <c r="D1883" s="265"/>
      <c r="E1883" s="265"/>
      <c r="F1883" s="265"/>
      <c r="G1883" s="265"/>
      <c r="H1883" s="265"/>
      <c r="I1883" s="265"/>
      <c r="J1883" s="265"/>
      <c r="K1883" s="265"/>
      <c r="L1883" s="265"/>
      <c r="M1883" s="265"/>
      <c r="N1883" s="265"/>
      <c r="O1883" s="265"/>
      <c r="P1883" s="265"/>
      <c r="Q1883" s="265"/>
      <c r="R1883" s="265"/>
      <c r="S1883" s="265"/>
      <c r="T1883" s="265"/>
      <c r="U1883" s="265"/>
      <c r="V1883" s="265"/>
      <c r="W1883" s="265"/>
      <c r="X1883" s="265"/>
      <c r="Y1883" s="265"/>
      <c r="Z1883" s="265"/>
      <c r="AA1883" s="265"/>
      <c r="AB1883" s="265"/>
      <c r="AC1883" s="265"/>
      <c r="AD1883" s="265"/>
      <c r="AE1883" s="265"/>
      <c r="AF1883" s="265"/>
      <c r="AG1883" s="265"/>
      <c r="AH1883" s="265"/>
      <c r="AI1883" s="265"/>
      <c r="AJ1883" s="265"/>
      <c r="AK1883" s="287"/>
      <c r="AL1883" s="287"/>
      <c r="AM1883" s="287"/>
      <c r="AN1883" s="287"/>
      <c r="AO1883" s="287"/>
      <c r="AP1883" s="287"/>
      <c r="AQ1883" s="287"/>
      <c r="AR1883" s="287"/>
      <c r="AS1883" s="287"/>
      <c r="AT1883" s="287"/>
      <c r="AU1883" s="287"/>
      <c r="AV1883" s="287"/>
      <c r="AW1883" s="287"/>
      <c r="AX1883" s="287"/>
      <c r="AY1883" s="287"/>
      <c r="AZ1883" s="287"/>
      <c r="BA1883" s="287"/>
      <c r="BB1883" s="287"/>
      <c r="BC1883" s="287"/>
      <c r="BD1883" s="287"/>
      <c r="BE1883" s="287"/>
      <c r="BF1883" s="287"/>
      <c r="BG1883" s="287"/>
      <c r="BH1883" s="287"/>
      <c r="BI1883" s="287"/>
      <c r="BJ1883" s="287"/>
      <c r="BK1883" s="287"/>
      <c r="BL1883" s="287"/>
      <c r="BM1883" s="287"/>
      <c r="BN1883" s="287"/>
      <c r="BO1883" s="287"/>
      <c r="BP1883" s="287"/>
      <c r="BQ1883" s="287"/>
      <c r="BR1883" s="287"/>
      <c r="BS1883" s="287"/>
      <c r="BT1883" s="287"/>
      <c r="BU1883" s="287"/>
    </row>
    <row r="1884" spans="4:73" x14ac:dyDescent="0.2">
      <c r="D1884" s="265"/>
      <c r="E1884" s="265"/>
      <c r="F1884" s="265"/>
      <c r="G1884" s="265"/>
      <c r="H1884" s="265"/>
      <c r="I1884" s="265"/>
      <c r="J1884" s="265"/>
      <c r="K1884" s="265"/>
      <c r="L1884" s="265"/>
      <c r="M1884" s="265"/>
      <c r="N1884" s="265"/>
      <c r="O1884" s="265"/>
      <c r="P1884" s="265"/>
      <c r="Q1884" s="265"/>
      <c r="R1884" s="265"/>
      <c r="S1884" s="265"/>
      <c r="T1884" s="265"/>
      <c r="U1884" s="265"/>
      <c r="V1884" s="265"/>
      <c r="W1884" s="265"/>
      <c r="X1884" s="265"/>
      <c r="Y1884" s="265"/>
      <c r="Z1884" s="265"/>
      <c r="AA1884" s="265"/>
      <c r="AB1884" s="265"/>
      <c r="AC1884" s="265"/>
      <c r="AD1884" s="265"/>
      <c r="AE1884" s="265"/>
      <c r="AF1884" s="265"/>
      <c r="AG1884" s="265"/>
      <c r="AH1884" s="265"/>
      <c r="AI1884" s="265"/>
      <c r="AJ1884" s="265"/>
      <c r="AK1884" s="287"/>
      <c r="AL1884" s="287"/>
      <c r="AM1884" s="287"/>
      <c r="AN1884" s="287"/>
      <c r="AO1884" s="287"/>
      <c r="AP1884" s="287"/>
      <c r="AQ1884" s="287"/>
      <c r="AR1884" s="287"/>
      <c r="AS1884" s="287"/>
      <c r="AT1884" s="287"/>
      <c r="AU1884" s="287"/>
      <c r="AV1884" s="287"/>
      <c r="AW1884" s="287"/>
      <c r="AX1884" s="287"/>
      <c r="AY1884" s="287"/>
      <c r="AZ1884" s="287"/>
      <c r="BA1884" s="287"/>
      <c r="BB1884" s="287"/>
      <c r="BC1884" s="287"/>
      <c r="BD1884" s="287"/>
      <c r="BE1884" s="287"/>
      <c r="BF1884" s="287"/>
      <c r="BG1884" s="287"/>
      <c r="BH1884" s="287"/>
      <c r="BI1884" s="287"/>
      <c r="BJ1884" s="287"/>
      <c r="BK1884" s="287"/>
      <c r="BL1884" s="287"/>
      <c r="BM1884" s="287"/>
      <c r="BN1884" s="287"/>
      <c r="BO1884" s="287"/>
      <c r="BP1884" s="287"/>
      <c r="BQ1884" s="287"/>
      <c r="BR1884" s="287"/>
      <c r="BS1884" s="287"/>
      <c r="BT1884" s="287"/>
      <c r="BU1884" s="287"/>
    </row>
    <row r="1885" spans="4:73" x14ac:dyDescent="0.2">
      <c r="D1885" s="265"/>
      <c r="E1885" s="265"/>
      <c r="F1885" s="265"/>
      <c r="G1885" s="265"/>
      <c r="H1885" s="265"/>
      <c r="I1885" s="265"/>
      <c r="J1885" s="265"/>
      <c r="K1885" s="265"/>
      <c r="L1885" s="265"/>
      <c r="M1885" s="265"/>
      <c r="N1885" s="265"/>
      <c r="O1885" s="265"/>
      <c r="P1885" s="265"/>
      <c r="Q1885" s="265"/>
      <c r="R1885" s="265"/>
      <c r="S1885" s="265"/>
      <c r="T1885" s="265"/>
      <c r="U1885" s="265"/>
      <c r="V1885" s="265"/>
      <c r="W1885" s="265"/>
      <c r="X1885" s="265"/>
      <c r="Y1885" s="265"/>
      <c r="Z1885" s="265"/>
      <c r="AA1885" s="265"/>
      <c r="AB1885" s="265"/>
      <c r="AC1885" s="265"/>
      <c r="AD1885" s="265"/>
      <c r="AE1885" s="265"/>
      <c r="AF1885" s="265"/>
      <c r="AG1885" s="265"/>
      <c r="AH1885" s="265"/>
      <c r="AI1885" s="265"/>
      <c r="AJ1885" s="265"/>
      <c r="AK1885" s="287"/>
      <c r="AL1885" s="287"/>
      <c r="AM1885" s="287"/>
      <c r="AN1885" s="287"/>
      <c r="AO1885" s="287"/>
      <c r="AP1885" s="287"/>
      <c r="AQ1885" s="287"/>
      <c r="AR1885" s="287"/>
      <c r="AS1885" s="287"/>
      <c r="AT1885" s="287"/>
      <c r="AU1885" s="287"/>
      <c r="AV1885" s="287"/>
      <c r="AW1885" s="287"/>
      <c r="AX1885" s="287"/>
      <c r="AY1885" s="287"/>
      <c r="AZ1885" s="287"/>
      <c r="BA1885" s="287"/>
      <c r="BB1885" s="287"/>
      <c r="BC1885" s="287"/>
      <c r="BD1885" s="287"/>
      <c r="BE1885" s="287"/>
      <c r="BF1885" s="287"/>
      <c r="BG1885" s="287"/>
      <c r="BH1885" s="287"/>
      <c r="BI1885" s="287"/>
      <c r="BJ1885" s="287"/>
      <c r="BK1885" s="287"/>
      <c r="BL1885" s="287"/>
      <c r="BM1885" s="287"/>
      <c r="BN1885" s="287"/>
      <c r="BO1885" s="287"/>
      <c r="BP1885" s="287"/>
      <c r="BQ1885" s="287"/>
      <c r="BR1885" s="287"/>
      <c r="BS1885" s="287"/>
      <c r="BT1885" s="287"/>
      <c r="BU1885" s="287"/>
    </row>
    <row r="1886" spans="4:73" x14ac:dyDescent="0.2">
      <c r="D1886" s="265"/>
      <c r="E1886" s="265"/>
      <c r="F1886" s="265"/>
      <c r="G1886" s="265"/>
      <c r="H1886" s="265"/>
      <c r="I1886" s="265"/>
      <c r="J1886" s="265"/>
      <c r="K1886" s="265"/>
      <c r="L1886" s="265"/>
      <c r="M1886" s="265"/>
      <c r="N1886" s="265"/>
      <c r="O1886" s="265"/>
      <c r="P1886" s="265"/>
      <c r="Q1886" s="265"/>
      <c r="R1886" s="265"/>
      <c r="S1886" s="265"/>
      <c r="T1886" s="265"/>
      <c r="U1886" s="265"/>
      <c r="V1886" s="265"/>
      <c r="W1886" s="265"/>
      <c r="X1886" s="265"/>
      <c r="Y1886" s="265"/>
      <c r="Z1886" s="265"/>
      <c r="AA1886" s="265"/>
      <c r="AB1886" s="265"/>
      <c r="AC1886" s="265"/>
      <c r="AD1886" s="265"/>
      <c r="AE1886" s="265"/>
      <c r="AF1886" s="265"/>
      <c r="AG1886" s="265"/>
      <c r="AH1886" s="265"/>
      <c r="AI1886" s="265"/>
      <c r="AJ1886" s="265"/>
      <c r="AK1886" s="287"/>
      <c r="AL1886" s="287"/>
      <c r="AM1886" s="287"/>
      <c r="AN1886" s="287"/>
      <c r="AO1886" s="287"/>
      <c r="AP1886" s="287"/>
      <c r="AQ1886" s="287"/>
      <c r="AR1886" s="287"/>
      <c r="AS1886" s="287"/>
      <c r="AT1886" s="287"/>
      <c r="AU1886" s="287"/>
      <c r="AV1886" s="287"/>
      <c r="AW1886" s="287"/>
      <c r="AX1886" s="287"/>
      <c r="AY1886" s="287"/>
      <c r="AZ1886" s="287"/>
      <c r="BA1886" s="287"/>
      <c r="BB1886" s="287"/>
      <c r="BC1886" s="287"/>
      <c r="BD1886" s="287"/>
      <c r="BE1886" s="287"/>
      <c r="BF1886" s="287"/>
      <c r="BG1886" s="287"/>
      <c r="BH1886" s="287"/>
      <c r="BI1886" s="287"/>
      <c r="BJ1886" s="287"/>
      <c r="BK1886" s="287"/>
      <c r="BL1886" s="287"/>
      <c r="BM1886" s="287"/>
      <c r="BN1886" s="287"/>
      <c r="BO1886" s="287"/>
      <c r="BP1886" s="287"/>
      <c r="BQ1886" s="287"/>
      <c r="BR1886" s="287"/>
      <c r="BS1886" s="287"/>
      <c r="BT1886" s="287"/>
      <c r="BU1886" s="287"/>
    </row>
    <row r="1887" spans="4:73" x14ac:dyDescent="0.2">
      <c r="D1887" s="265"/>
      <c r="E1887" s="265"/>
      <c r="F1887" s="265"/>
      <c r="G1887" s="265"/>
      <c r="H1887" s="265"/>
      <c r="I1887" s="265"/>
      <c r="J1887" s="265"/>
      <c r="K1887" s="265"/>
      <c r="L1887" s="265"/>
      <c r="M1887" s="265"/>
      <c r="N1887" s="265"/>
      <c r="O1887" s="265"/>
      <c r="P1887" s="265"/>
      <c r="Q1887" s="265"/>
      <c r="R1887" s="265"/>
      <c r="S1887" s="265"/>
      <c r="T1887" s="265"/>
      <c r="U1887" s="265"/>
      <c r="V1887" s="265"/>
      <c r="W1887" s="265"/>
      <c r="X1887" s="265"/>
      <c r="Y1887" s="265"/>
      <c r="Z1887" s="265"/>
      <c r="AA1887" s="265"/>
      <c r="AB1887" s="265"/>
      <c r="AC1887" s="265"/>
      <c r="AD1887" s="265"/>
      <c r="AE1887" s="265"/>
      <c r="AF1887" s="265"/>
      <c r="AG1887" s="265"/>
      <c r="AH1887" s="265"/>
      <c r="AI1887" s="265"/>
      <c r="AJ1887" s="265"/>
      <c r="AK1887" s="287"/>
      <c r="AL1887" s="287"/>
      <c r="AM1887" s="287"/>
      <c r="AN1887" s="287"/>
      <c r="AO1887" s="287"/>
      <c r="AP1887" s="287"/>
      <c r="AQ1887" s="287"/>
      <c r="AR1887" s="287"/>
      <c r="AS1887" s="287"/>
      <c r="AT1887" s="287"/>
      <c r="AU1887" s="287"/>
      <c r="AV1887" s="287"/>
      <c r="AW1887" s="287"/>
      <c r="AX1887" s="287"/>
      <c r="AY1887" s="287"/>
      <c r="AZ1887" s="287"/>
      <c r="BA1887" s="287"/>
      <c r="BB1887" s="287"/>
      <c r="BC1887" s="287"/>
      <c r="BD1887" s="287"/>
      <c r="BE1887" s="287"/>
      <c r="BF1887" s="287"/>
      <c r="BG1887" s="287"/>
      <c r="BH1887" s="287"/>
      <c r="BI1887" s="287"/>
      <c r="BJ1887" s="287"/>
      <c r="BK1887" s="287"/>
      <c r="BL1887" s="287"/>
      <c r="BM1887" s="287"/>
      <c r="BN1887" s="287"/>
      <c r="BO1887" s="287"/>
      <c r="BP1887" s="287"/>
      <c r="BQ1887" s="287"/>
      <c r="BR1887" s="287"/>
      <c r="BS1887" s="287"/>
      <c r="BT1887" s="287"/>
      <c r="BU1887" s="287"/>
    </row>
    <row r="1888" spans="4:73" x14ac:dyDescent="0.2">
      <c r="D1888" s="265"/>
      <c r="E1888" s="265"/>
      <c r="F1888" s="265"/>
      <c r="G1888" s="265"/>
      <c r="H1888" s="265"/>
      <c r="I1888" s="265"/>
      <c r="J1888" s="265"/>
      <c r="K1888" s="265"/>
      <c r="L1888" s="265"/>
      <c r="M1888" s="265"/>
      <c r="N1888" s="265"/>
      <c r="O1888" s="265"/>
      <c r="P1888" s="265"/>
      <c r="Q1888" s="265"/>
      <c r="R1888" s="265"/>
      <c r="S1888" s="265"/>
      <c r="T1888" s="265"/>
      <c r="U1888" s="265"/>
      <c r="V1888" s="265"/>
      <c r="W1888" s="265"/>
      <c r="X1888" s="265"/>
      <c r="Y1888" s="265"/>
      <c r="Z1888" s="265"/>
      <c r="AA1888" s="265"/>
      <c r="AB1888" s="265"/>
      <c r="AC1888" s="265"/>
      <c r="AD1888" s="265"/>
      <c r="AE1888" s="265"/>
      <c r="AF1888" s="265"/>
      <c r="AG1888" s="265"/>
      <c r="AH1888" s="265"/>
      <c r="AI1888" s="265"/>
      <c r="AJ1888" s="265"/>
      <c r="AK1888" s="287"/>
      <c r="AL1888" s="287"/>
      <c r="AM1888" s="287"/>
      <c r="AN1888" s="287"/>
      <c r="AO1888" s="287"/>
      <c r="AP1888" s="287"/>
      <c r="AQ1888" s="287"/>
      <c r="AR1888" s="287"/>
      <c r="AS1888" s="287"/>
      <c r="AT1888" s="287"/>
      <c r="AU1888" s="287"/>
      <c r="AV1888" s="287"/>
      <c r="AW1888" s="287"/>
      <c r="AX1888" s="287"/>
      <c r="AY1888" s="287"/>
      <c r="AZ1888" s="287"/>
      <c r="BA1888" s="287"/>
      <c r="BB1888" s="287"/>
      <c r="BC1888" s="287"/>
      <c r="BD1888" s="287"/>
      <c r="BE1888" s="287"/>
      <c r="BF1888" s="287"/>
      <c r="BG1888" s="287"/>
      <c r="BH1888" s="287"/>
      <c r="BI1888" s="287"/>
      <c r="BJ1888" s="287"/>
      <c r="BK1888" s="287"/>
      <c r="BL1888" s="287"/>
      <c r="BM1888" s="287"/>
      <c r="BN1888" s="287"/>
      <c r="BO1888" s="287"/>
      <c r="BP1888" s="287"/>
      <c r="BQ1888" s="287"/>
      <c r="BR1888" s="287"/>
      <c r="BS1888" s="287"/>
      <c r="BT1888" s="287"/>
      <c r="BU1888" s="287"/>
    </row>
    <row r="1889" spans="4:73" x14ac:dyDescent="0.2">
      <c r="D1889" s="265"/>
      <c r="E1889" s="265"/>
      <c r="F1889" s="265"/>
      <c r="G1889" s="265"/>
      <c r="H1889" s="265"/>
      <c r="I1889" s="265"/>
      <c r="J1889" s="265"/>
      <c r="K1889" s="265"/>
      <c r="L1889" s="265"/>
      <c r="M1889" s="265"/>
      <c r="N1889" s="265"/>
      <c r="O1889" s="265"/>
      <c r="P1889" s="265"/>
      <c r="Q1889" s="265"/>
      <c r="R1889" s="265"/>
      <c r="S1889" s="265"/>
      <c r="T1889" s="265"/>
      <c r="U1889" s="265"/>
      <c r="V1889" s="265"/>
      <c r="W1889" s="265"/>
      <c r="X1889" s="265"/>
      <c r="Y1889" s="265"/>
      <c r="Z1889" s="265"/>
      <c r="AA1889" s="265"/>
      <c r="AB1889" s="265"/>
      <c r="AC1889" s="265"/>
      <c r="AD1889" s="265"/>
      <c r="AE1889" s="265"/>
      <c r="AF1889" s="265"/>
      <c r="AG1889" s="265"/>
      <c r="AH1889" s="265"/>
      <c r="AI1889" s="265"/>
      <c r="AJ1889" s="265"/>
      <c r="AK1889" s="287"/>
      <c r="AL1889" s="287"/>
      <c r="AM1889" s="287"/>
      <c r="AN1889" s="287"/>
      <c r="AO1889" s="287"/>
      <c r="AP1889" s="287"/>
      <c r="AQ1889" s="287"/>
      <c r="AR1889" s="287"/>
      <c r="AS1889" s="287"/>
      <c r="AT1889" s="287"/>
      <c r="AU1889" s="287"/>
      <c r="AV1889" s="287"/>
      <c r="AW1889" s="287"/>
      <c r="AX1889" s="287"/>
      <c r="AY1889" s="287"/>
      <c r="AZ1889" s="287"/>
      <c r="BA1889" s="287"/>
      <c r="BB1889" s="287"/>
      <c r="BC1889" s="287"/>
      <c r="BD1889" s="287"/>
      <c r="BE1889" s="287"/>
      <c r="BF1889" s="287"/>
      <c r="BG1889" s="287"/>
      <c r="BH1889" s="287"/>
      <c r="BI1889" s="287"/>
      <c r="BJ1889" s="287"/>
      <c r="BK1889" s="287"/>
      <c r="BL1889" s="287"/>
      <c r="BM1889" s="287"/>
      <c r="BN1889" s="287"/>
      <c r="BO1889" s="287"/>
      <c r="BP1889" s="287"/>
      <c r="BQ1889" s="287"/>
      <c r="BR1889" s="287"/>
      <c r="BS1889" s="287"/>
      <c r="BT1889" s="287"/>
      <c r="BU1889" s="287"/>
    </row>
    <row r="1890" spans="4:73" x14ac:dyDescent="0.2">
      <c r="D1890" s="265"/>
      <c r="E1890" s="265"/>
      <c r="F1890" s="265"/>
      <c r="G1890" s="265"/>
      <c r="H1890" s="265"/>
      <c r="I1890" s="265"/>
      <c r="J1890" s="265"/>
      <c r="K1890" s="265"/>
      <c r="L1890" s="265"/>
      <c r="M1890" s="265"/>
      <c r="N1890" s="265"/>
      <c r="O1890" s="265"/>
      <c r="P1890" s="265"/>
      <c r="Q1890" s="265"/>
      <c r="R1890" s="265"/>
      <c r="S1890" s="265"/>
      <c r="T1890" s="265"/>
      <c r="U1890" s="265"/>
      <c r="V1890" s="265"/>
      <c r="W1890" s="265"/>
      <c r="X1890" s="265"/>
      <c r="Y1890" s="265"/>
      <c r="Z1890" s="265"/>
      <c r="AA1890" s="265"/>
      <c r="AB1890" s="265"/>
      <c r="AC1890" s="265"/>
      <c r="AD1890" s="265"/>
      <c r="AE1890" s="265"/>
      <c r="AF1890" s="265"/>
      <c r="AG1890" s="265"/>
      <c r="AH1890" s="265"/>
      <c r="AI1890" s="265"/>
      <c r="AJ1890" s="265"/>
      <c r="AK1890" s="287"/>
      <c r="AL1890" s="287"/>
      <c r="AM1890" s="287"/>
      <c r="AN1890" s="287"/>
      <c r="AO1890" s="287"/>
      <c r="AP1890" s="287"/>
      <c r="AQ1890" s="287"/>
      <c r="AR1890" s="287"/>
      <c r="AS1890" s="287"/>
      <c r="AT1890" s="287"/>
      <c r="AU1890" s="287"/>
      <c r="AV1890" s="287"/>
      <c r="AW1890" s="287"/>
      <c r="AX1890" s="287"/>
      <c r="AY1890" s="287"/>
      <c r="AZ1890" s="287"/>
      <c r="BA1890" s="287"/>
      <c r="BB1890" s="287"/>
      <c r="BC1890" s="287"/>
      <c r="BD1890" s="287"/>
      <c r="BE1890" s="287"/>
      <c r="BF1890" s="287"/>
      <c r="BG1890" s="287"/>
      <c r="BH1890" s="287"/>
      <c r="BI1890" s="287"/>
      <c r="BJ1890" s="287"/>
      <c r="BK1890" s="287"/>
      <c r="BL1890" s="287"/>
      <c r="BM1890" s="287"/>
      <c r="BN1890" s="287"/>
      <c r="BO1890" s="287"/>
      <c r="BP1890" s="287"/>
      <c r="BQ1890" s="287"/>
      <c r="BR1890" s="287"/>
      <c r="BS1890" s="287"/>
      <c r="BT1890" s="287"/>
      <c r="BU1890" s="287"/>
    </row>
    <row r="1891" spans="4:73" x14ac:dyDescent="0.2">
      <c r="D1891" s="265"/>
      <c r="E1891" s="265"/>
      <c r="F1891" s="265"/>
      <c r="G1891" s="265"/>
      <c r="H1891" s="265"/>
      <c r="I1891" s="265"/>
      <c r="J1891" s="265"/>
      <c r="K1891" s="265"/>
      <c r="L1891" s="265"/>
      <c r="M1891" s="265"/>
      <c r="N1891" s="265"/>
      <c r="O1891" s="265"/>
      <c r="P1891" s="265"/>
      <c r="Q1891" s="265"/>
      <c r="R1891" s="265"/>
      <c r="S1891" s="265"/>
      <c r="T1891" s="265"/>
      <c r="U1891" s="265"/>
      <c r="V1891" s="265"/>
      <c r="W1891" s="265"/>
      <c r="X1891" s="265"/>
      <c r="Y1891" s="265"/>
      <c r="Z1891" s="265"/>
      <c r="AA1891" s="265"/>
      <c r="AB1891" s="265"/>
      <c r="AC1891" s="265"/>
      <c r="AD1891" s="265"/>
      <c r="AE1891" s="265"/>
      <c r="AF1891" s="265"/>
      <c r="AG1891" s="265"/>
      <c r="AH1891" s="265"/>
      <c r="AI1891" s="265"/>
      <c r="AJ1891" s="265"/>
      <c r="AK1891" s="287"/>
      <c r="AL1891" s="287"/>
      <c r="AM1891" s="287"/>
      <c r="AN1891" s="287"/>
      <c r="AO1891" s="287"/>
      <c r="AP1891" s="287"/>
      <c r="AQ1891" s="287"/>
      <c r="AR1891" s="287"/>
      <c r="AS1891" s="287"/>
      <c r="AT1891" s="287"/>
      <c r="AU1891" s="287"/>
      <c r="AV1891" s="287"/>
      <c r="AW1891" s="287"/>
      <c r="AX1891" s="287"/>
      <c r="AY1891" s="287"/>
      <c r="AZ1891" s="287"/>
      <c r="BA1891" s="287"/>
      <c r="BB1891" s="287"/>
      <c r="BC1891" s="287"/>
      <c r="BD1891" s="287"/>
      <c r="BE1891" s="287"/>
      <c r="BF1891" s="287"/>
      <c r="BG1891" s="287"/>
      <c r="BH1891" s="287"/>
      <c r="BI1891" s="287"/>
      <c r="BJ1891" s="287"/>
      <c r="BK1891" s="287"/>
      <c r="BL1891" s="287"/>
      <c r="BM1891" s="287"/>
      <c r="BN1891" s="287"/>
      <c r="BO1891" s="287"/>
      <c r="BP1891" s="287"/>
      <c r="BQ1891" s="287"/>
      <c r="BR1891" s="287"/>
      <c r="BS1891" s="287"/>
      <c r="BT1891" s="287"/>
      <c r="BU1891" s="287"/>
    </row>
    <row r="1892" spans="4:73" x14ac:dyDescent="0.2">
      <c r="D1892" s="265"/>
      <c r="E1892" s="265"/>
      <c r="F1892" s="265"/>
      <c r="G1892" s="265"/>
      <c r="H1892" s="265"/>
      <c r="I1892" s="265"/>
      <c r="J1892" s="265"/>
      <c r="K1892" s="265"/>
      <c r="L1892" s="265"/>
      <c r="M1892" s="265"/>
      <c r="N1892" s="265"/>
      <c r="O1892" s="265"/>
      <c r="P1892" s="265"/>
      <c r="Q1892" s="265"/>
      <c r="R1892" s="265"/>
      <c r="S1892" s="265"/>
      <c r="T1892" s="265"/>
      <c r="U1892" s="265"/>
      <c r="V1892" s="265"/>
      <c r="W1892" s="265"/>
      <c r="X1892" s="265"/>
      <c r="Y1892" s="265"/>
      <c r="Z1892" s="265"/>
      <c r="AA1892" s="265"/>
      <c r="AB1892" s="265"/>
      <c r="AC1892" s="265"/>
      <c r="AD1892" s="265"/>
      <c r="AE1892" s="265"/>
      <c r="AF1892" s="265"/>
      <c r="AG1892" s="265"/>
      <c r="AH1892" s="265"/>
      <c r="AI1892" s="265"/>
      <c r="AJ1892" s="265"/>
      <c r="AK1892" s="287"/>
      <c r="AL1892" s="287"/>
      <c r="AM1892" s="287"/>
      <c r="AN1892" s="287"/>
      <c r="AO1892" s="287"/>
      <c r="AP1892" s="287"/>
      <c r="AQ1892" s="287"/>
      <c r="AR1892" s="287"/>
      <c r="AS1892" s="287"/>
      <c r="AT1892" s="287"/>
      <c r="AU1892" s="287"/>
      <c r="AV1892" s="287"/>
      <c r="AW1892" s="287"/>
      <c r="AX1892" s="287"/>
      <c r="AY1892" s="287"/>
      <c r="AZ1892" s="287"/>
      <c r="BA1892" s="287"/>
      <c r="BB1892" s="287"/>
      <c r="BC1892" s="287"/>
      <c r="BD1892" s="287"/>
      <c r="BE1892" s="287"/>
      <c r="BF1892" s="287"/>
      <c r="BG1892" s="287"/>
      <c r="BH1892" s="287"/>
      <c r="BI1892" s="287"/>
      <c r="BJ1892" s="287"/>
      <c r="BK1892" s="287"/>
      <c r="BL1892" s="287"/>
      <c r="BM1892" s="287"/>
      <c r="BN1892" s="287"/>
      <c r="BO1892" s="287"/>
      <c r="BP1892" s="287"/>
      <c r="BQ1892" s="287"/>
      <c r="BR1892" s="287"/>
      <c r="BS1892" s="287"/>
      <c r="BT1892" s="287"/>
      <c r="BU1892" s="287"/>
    </row>
    <row r="1893" spans="4:73" x14ac:dyDescent="0.2">
      <c r="D1893" s="265"/>
      <c r="E1893" s="265"/>
      <c r="F1893" s="265"/>
      <c r="G1893" s="265"/>
      <c r="H1893" s="265"/>
      <c r="I1893" s="265"/>
      <c r="J1893" s="265"/>
      <c r="K1893" s="265"/>
      <c r="L1893" s="265"/>
      <c r="M1893" s="265"/>
      <c r="N1893" s="265"/>
      <c r="O1893" s="265"/>
      <c r="P1893" s="265"/>
      <c r="Q1893" s="265"/>
      <c r="R1893" s="265"/>
      <c r="S1893" s="265"/>
      <c r="T1893" s="265"/>
      <c r="U1893" s="265"/>
      <c r="V1893" s="265"/>
      <c r="W1893" s="265"/>
      <c r="X1893" s="265"/>
      <c r="Y1893" s="265"/>
      <c r="Z1893" s="265"/>
      <c r="AA1893" s="265"/>
      <c r="AB1893" s="265"/>
      <c r="AC1893" s="265"/>
      <c r="AD1893" s="265"/>
      <c r="AE1893" s="265"/>
      <c r="AF1893" s="265"/>
      <c r="AG1893" s="265"/>
      <c r="AH1893" s="265"/>
      <c r="AI1893" s="265"/>
      <c r="AJ1893" s="265"/>
      <c r="AK1893" s="287"/>
      <c r="AL1893" s="287"/>
      <c r="AM1893" s="287"/>
      <c r="AN1893" s="287"/>
      <c r="AO1893" s="287"/>
      <c r="AP1893" s="287"/>
      <c r="AQ1893" s="287"/>
      <c r="AR1893" s="287"/>
      <c r="AS1893" s="287"/>
      <c r="AT1893" s="287"/>
      <c r="AU1893" s="287"/>
      <c r="AV1893" s="287"/>
      <c r="AW1893" s="287"/>
      <c r="AX1893" s="287"/>
      <c r="AY1893" s="287"/>
      <c r="AZ1893" s="287"/>
      <c r="BA1893" s="287"/>
      <c r="BB1893" s="287"/>
      <c r="BC1893" s="287"/>
      <c r="BD1893" s="287"/>
      <c r="BE1893" s="287"/>
      <c r="BF1893" s="287"/>
      <c r="BG1893" s="287"/>
      <c r="BH1893" s="287"/>
      <c r="BI1893" s="287"/>
      <c r="BJ1893" s="287"/>
      <c r="BK1893" s="287"/>
      <c r="BL1893" s="287"/>
      <c r="BM1893" s="287"/>
      <c r="BN1893" s="287"/>
      <c r="BO1893" s="287"/>
      <c r="BP1893" s="287"/>
      <c r="BQ1893" s="287"/>
      <c r="BR1893" s="287"/>
      <c r="BS1893" s="287"/>
      <c r="BT1893" s="287"/>
      <c r="BU1893" s="287"/>
    </row>
    <row r="1894" spans="4:73" x14ac:dyDescent="0.2">
      <c r="D1894" s="265"/>
      <c r="E1894" s="265"/>
      <c r="F1894" s="265"/>
      <c r="G1894" s="265"/>
      <c r="H1894" s="265"/>
      <c r="I1894" s="265"/>
      <c r="J1894" s="265"/>
      <c r="K1894" s="265"/>
      <c r="L1894" s="265"/>
      <c r="M1894" s="265"/>
      <c r="N1894" s="265"/>
      <c r="O1894" s="265"/>
      <c r="P1894" s="265"/>
      <c r="Q1894" s="265"/>
      <c r="R1894" s="265"/>
      <c r="S1894" s="265"/>
      <c r="T1894" s="265"/>
      <c r="U1894" s="265"/>
      <c r="V1894" s="265"/>
      <c r="W1894" s="265"/>
      <c r="X1894" s="265"/>
      <c r="Y1894" s="265"/>
      <c r="Z1894" s="265"/>
      <c r="AA1894" s="265"/>
      <c r="AB1894" s="265"/>
      <c r="AC1894" s="265"/>
      <c r="AD1894" s="265"/>
      <c r="AE1894" s="265"/>
      <c r="AF1894" s="265"/>
      <c r="AG1894" s="265"/>
      <c r="AH1894" s="265"/>
      <c r="AI1894" s="265"/>
      <c r="AJ1894" s="265"/>
      <c r="AK1894" s="287"/>
      <c r="AL1894" s="287"/>
      <c r="AM1894" s="287"/>
      <c r="AN1894" s="287"/>
      <c r="AO1894" s="287"/>
      <c r="AP1894" s="287"/>
      <c r="AQ1894" s="287"/>
      <c r="AR1894" s="287"/>
      <c r="AS1894" s="287"/>
      <c r="AT1894" s="287"/>
      <c r="AU1894" s="287"/>
      <c r="AV1894" s="287"/>
      <c r="AW1894" s="287"/>
      <c r="AX1894" s="287"/>
      <c r="AY1894" s="287"/>
      <c r="AZ1894" s="287"/>
      <c r="BA1894" s="287"/>
      <c r="BB1894" s="287"/>
      <c r="BC1894" s="287"/>
      <c r="BD1894" s="287"/>
      <c r="BE1894" s="287"/>
      <c r="BF1894" s="287"/>
      <c r="BG1894" s="287"/>
      <c r="BH1894" s="287"/>
      <c r="BI1894" s="287"/>
      <c r="BJ1894" s="287"/>
      <c r="BK1894" s="287"/>
      <c r="BL1894" s="287"/>
      <c r="BM1894" s="287"/>
      <c r="BN1894" s="287"/>
      <c r="BO1894" s="287"/>
      <c r="BP1894" s="287"/>
      <c r="BQ1894" s="287"/>
      <c r="BR1894" s="287"/>
      <c r="BS1894" s="287"/>
      <c r="BT1894" s="287"/>
      <c r="BU1894" s="287"/>
    </row>
    <row r="1895" spans="4:73" x14ac:dyDescent="0.2">
      <c r="D1895" s="265"/>
      <c r="E1895" s="265"/>
      <c r="F1895" s="265"/>
      <c r="G1895" s="265"/>
      <c r="H1895" s="265"/>
      <c r="I1895" s="265"/>
      <c r="J1895" s="265"/>
      <c r="K1895" s="265"/>
      <c r="L1895" s="265"/>
      <c r="M1895" s="265"/>
      <c r="N1895" s="265"/>
      <c r="O1895" s="265"/>
      <c r="P1895" s="265"/>
      <c r="Q1895" s="265"/>
      <c r="R1895" s="265"/>
      <c r="S1895" s="265"/>
      <c r="T1895" s="265"/>
      <c r="U1895" s="265"/>
      <c r="V1895" s="265"/>
      <c r="W1895" s="265"/>
      <c r="X1895" s="265"/>
      <c r="Y1895" s="265"/>
      <c r="Z1895" s="265"/>
      <c r="AA1895" s="265"/>
      <c r="AB1895" s="265"/>
      <c r="AC1895" s="265"/>
      <c r="AD1895" s="265"/>
      <c r="AE1895" s="265"/>
      <c r="AF1895" s="265"/>
      <c r="AG1895" s="265"/>
      <c r="AH1895" s="265"/>
      <c r="AI1895" s="265"/>
      <c r="AJ1895" s="265"/>
      <c r="AK1895" s="287"/>
      <c r="AL1895" s="287"/>
      <c r="AM1895" s="287"/>
      <c r="AN1895" s="287"/>
      <c r="AO1895" s="287"/>
      <c r="AP1895" s="287"/>
      <c r="AQ1895" s="287"/>
      <c r="AR1895" s="287"/>
      <c r="AS1895" s="287"/>
      <c r="AT1895" s="287"/>
      <c r="AU1895" s="287"/>
      <c r="AV1895" s="287"/>
      <c r="AW1895" s="287"/>
      <c r="AX1895" s="287"/>
      <c r="AY1895" s="287"/>
      <c r="AZ1895" s="287"/>
      <c r="BA1895" s="287"/>
      <c r="BB1895" s="287"/>
      <c r="BC1895" s="287"/>
      <c r="BD1895" s="287"/>
      <c r="BE1895" s="287"/>
      <c r="BF1895" s="287"/>
      <c r="BG1895" s="287"/>
      <c r="BH1895" s="287"/>
      <c r="BI1895" s="287"/>
      <c r="BJ1895" s="287"/>
      <c r="BK1895" s="287"/>
      <c r="BL1895" s="287"/>
      <c r="BM1895" s="287"/>
      <c r="BN1895" s="287"/>
      <c r="BO1895" s="287"/>
      <c r="BP1895" s="287"/>
      <c r="BQ1895" s="287"/>
      <c r="BR1895" s="287"/>
      <c r="BS1895" s="287"/>
      <c r="BT1895" s="287"/>
      <c r="BU1895" s="287"/>
    </row>
    <row r="1896" spans="4:73" x14ac:dyDescent="0.2">
      <c r="D1896" s="265"/>
      <c r="E1896" s="265"/>
      <c r="F1896" s="265"/>
      <c r="G1896" s="265"/>
      <c r="H1896" s="265"/>
      <c r="I1896" s="265"/>
      <c r="J1896" s="265"/>
      <c r="K1896" s="265"/>
      <c r="L1896" s="265"/>
      <c r="M1896" s="265"/>
      <c r="N1896" s="265"/>
      <c r="O1896" s="265"/>
      <c r="P1896" s="265"/>
      <c r="Q1896" s="265"/>
      <c r="R1896" s="265"/>
      <c r="S1896" s="265"/>
      <c r="T1896" s="265"/>
      <c r="U1896" s="265"/>
      <c r="V1896" s="265"/>
      <c r="W1896" s="265"/>
      <c r="X1896" s="265"/>
      <c r="Y1896" s="265"/>
      <c r="Z1896" s="265"/>
      <c r="AA1896" s="265"/>
      <c r="AB1896" s="265"/>
      <c r="AC1896" s="265"/>
      <c r="AD1896" s="265"/>
      <c r="AE1896" s="265"/>
      <c r="AF1896" s="265"/>
      <c r="AG1896" s="265"/>
      <c r="AH1896" s="265"/>
      <c r="AI1896" s="265"/>
      <c r="AJ1896" s="265"/>
      <c r="AK1896" s="287"/>
      <c r="AL1896" s="287"/>
      <c r="AM1896" s="287"/>
      <c r="AN1896" s="287"/>
      <c r="AO1896" s="287"/>
      <c r="AP1896" s="287"/>
      <c r="AQ1896" s="287"/>
      <c r="AR1896" s="287"/>
      <c r="AS1896" s="287"/>
      <c r="AT1896" s="287"/>
      <c r="AU1896" s="287"/>
      <c r="AV1896" s="287"/>
      <c r="AW1896" s="287"/>
      <c r="AX1896" s="287"/>
      <c r="AY1896" s="287"/>
      <c r="AZ1896" s="287"/>
      <c r="BA1896" s="287"/>
      <c r="BB1896" s="287"/>
      <c r="BC1896" s="287"/>
      <c r="BD1896" s="287"/>
      <c r="BE1896" s="287"/>
      <c r="BF1896" s="287"/>
      <c r="BG1896" s="287"/>
      <c r="BH1896" s="287"/>
      <c r="BI1896" s="287"/>
      <c r="BJ1896" s="287"/>
      <c r="BK1896" s="287"/>
      <c r="BL1896" s="287"/>
      <c r="BM1896" s="287"/>
      <c r="BN1896" s="287"/>
      <c r="BO1896" s="287"/>
      <c r="BP1896" s="287"/>
      <c r="BQ1896" s="287"/>
      <c r="BR1896" s="287"/>
      <c r="BS1896" s="287"/>
      <c r="BT1896" s="287"/>
      <c r="BU1896" s="287"/>
    </row>
    <row r="1897" spans="4:73" x14ac:dyDescent="0.2">
      <c r="D1897" s="265"/>
      <c r="E1897" s="265"/>
      <c r="F1897" s="265"/>
      <c r="G1897" s="265"/>
      <c r="H1897" s="265"/>
      <c r="I1897" s="265"/>
      <c r="J1897" s="265"/>
      <c r="K1897" s="265"/>
      <c r="L1897" s="265"/>
      <c r="M1897" s="265"/>
      <c r="N1897" s="265"/>
      <c r="O1897" s="265"/>
      <c r="P1897" s="265"/>
      <c r="Q1897" s="265"/>
      <c r="R1897" s="265"/>
      <c r="S1897" s="265"/>
      <c r="T1897" s="265"/>
      <c r="U1897" s="265"/>
      <c r="V1897" s="265"/>
      <c r="W1897" s="265"/>
      <c r="X1897" s="265"/>
      <c r="Y1897" s="265"/>
      <c r="Z1897" s="265"/>
      <c r="AA1897" s="265"/>
      <c r="AB1897" s="265"/>
      <c r="AC1897" s="265"/>
      <c r="AD1897" s="265"/>
      <c r="AE1897" s="265"/>
      <c r="AF1897" s="265"/>
      <c r="AG1897" s="265"/>
      <c r="AH1897" s="265"/>
      <c r="AI1897" s="265"/>
      <c r="AJ1897" s="265"/>
      <c r="AK1897" s="287"/>
      <c r="AL1897" s="287"/>
      <c r="AM1897" s="287"/>
      <c r="AN1897" s="287"/>
      <c r="AO1897" s="287"/>
      <c r="AP1897" s="287"/>
      <c r="AQ1897" s="287"/>
      <c r="AR1897" s="287"/>
      <c r="AS1897" s="287"/>
      <c r="AT1897" s="287"/>
      <c r="AU1897" s="287"/>
      <c r="AV1897" s="287"/>
      <c r="AW1897" s="287"/>
      <c r="AX1897" s="287"/>
      <c r="AY1897" s="287"/>
      <c r="AZ1897" s="287"/>
      <c r="BA1897" s="287"/>
      <c r="BB1897" s="287"/>
      <c r="BC1897" s="287"/>
      <c r="BD1897" s="287"/>
      <c r="BE1897" s="287"/>
      <c r="BF1897" s="287"/>
      <c r="BG1897" s="287"/>
      <c r="BH1897" s="287"/>
      <c r="BI1897" s="287"/>
      <c r="BJ1897" s="287"/>
      <c r="BK1897" s="287"/>
      <c r="BL1897" s="287"/>
      <c r="BM1897" s="287"/>
      <c r="BN1897" s="287"/>
      <c r="BO1897" s="287"/>
      <c r="BP1897" s="287"/>
      <c r="BQ1897" s="287"/>
      <c r="BR1897" s="287"/>
      <c r="BS1897" s="287"/>
      <c r="BT1897" s="287"/>
      <c r="BU1897" s="287"/>
    </row>
    <row r="1898" spans="4:73" x14ac:dyDescent="0.2">
      <c r="D1898" s="265"/>
      <c r="E1898" s="265"/>
      <c r="F1898" s="265"/>
      <c r="G1898" s="265"/>
      <c r="H1898" s="265"/>
      <c r="I1898" s="265"/>
      <c r="J1898" s="265"/>
      <c r="K1898" s="265"/>
      <c r="L1898" s="265"/>
      <c r="M1898" s="265"/>
      <c r="N1898" s="265"/>
      <c r="O1898" s="265"/>
      <c r="P1898" s="265"/>
      <c r="Q1898" s="265"/>
      <c r="R1898" s="265"/>
      <c r="S1898" s="265"/>
      <c r="T1898" s="265"/>
      <c r="U1898" s="265"/>
      <c r="V1898" s="265"/>
      <c r="W1898" s="265"/>
      <c r="X1898" s="265"/>
      <c r="Y1898" s="265"/>
      <c r="Z1898" s="265"/>
      <c r="AA1898" s="265"/>
      <c r="AB1898" s="265"/>
      <c r="AC1898" s="265"/>
      <c r="AD1898" s="265"/>
      <c r="AE1898" s="265"/>
      <c r="AF1898" s="265"/>
      <c r="AG1898" s="265"/>
      <c r="AH1898" s="265"/>
      <c r="AI1898" s="265"/>
      <c r="AJ1898" s="265"/>
      <c r="AK1898" s="287"/>
      <c r="AL1898" s="287"/>
      <c r="AM1898" s="287"/>
      <c r="AN1898" s="287"/>
      <c r="AO1898" s="287"/>
      <c r="AP1898" s="287"/>
      <c r="AQ1898" s="287"/>
      <c r="AR1898" s="287"/>
      <c r="AS1898" s="287"/>
      <c r="AT1898" s="287"/>
      <c r="AU1898" s="287"/>
      <c r="AV1898" s="287"/>
      <c r="AW1898" s="287"/>
      <c r="AX1898" s="287"/>
      <c r="AY1898" s="287"/>
      <c r="AZ1898" s="287"/>
      <c r="BA1898" s="287"/>
      <c r="BB1898" s="287"/>
      <c r="BC1898" s="287"/>
      <c r="BD1898" s="287"/>
      <c r="BE1898" s="287"/>
      <c r="BF1898" s="287"/>
      <c r="BG1898" s="287"/>
      <c r="BH1898" s="287"/>
      <c r="BI1898" s="287"/>
      <c r="BJ1898" s="287"/>
      <c r="BK1898" s="287"/>
      <c r="BL1898" s="287"/>
      <c r="BM1898" s="287"/>
      <c r="BN1898" s="287"/>
      <c r="BO1898" s="287"/>
      <c r="BP1898" s="287"/>
      <c r="BQ1898" s="287"/>
      <c r="BR1898" s="287"/>
      <c r="BS1898" s="287"/>
      <c r="BT1898" s="287"/>
      <c r="BU1898" s="287"/>
    </row>
    <row r="1899" spans="4:73" x14ac:dyDescent="0.2">
      <c r="D1899" s="265"/>
      <c r="E1899" s="265"/>
      <c r="F1899" s="265"/>
      <c r="G1899" s="265"/>
      <c r="H1899" s="265"/>
      <c r="I1899" s="265"/>
      <c r="J1899" s="265"/>
      <c r="K1899" s="265"/>
      <c r="L1899" s="265"/>
      <c r="M1899" s="265"/>
      <c r="N1899" s="265"/>
      <c r="O1899" s="265"/>
      <c r="P1899" s="265"/>
      <c r="Q1899" s="265"/>
      <c r="R1899" s="265"/>
      <c r="S1899" s="265"/>
      <c r="T1899" s="265"/>
      <c r="U1899" s="265"/>
      <c r="V1899" s="265"/>
      <c r="W1899" s="265"/>
      <c r="X1899" s="265"/>
      <c r="Y1899" s="265"/>
      <c r="Z1899" s="265"/>
      <c r="AA1899" s="265"/>
      <c r="AB1899" s="265"/>
      <c r="AC1899" s="265"/>
      <c r="AD1899" s="265"/>
      <c r="AE1899" s="265"/>
      <c r="AF1899" s="265"/>
      <c r="AG1899" s="265"/>
      <c r="AH1899" s="265"/>
      <c r="AI1899" s="265"/>
      <c r="AJ1899" s="265"/>
      <c r="AK1899" s="287"/>
      <c r="AL1899" s="287"/>
      <c r="AM1899" s="287"/>
      <c r="AN1899" s="287"/>
      <c r="AO1899" s="287"/>
      <c r="AP1899" s="287"/>
      <c r="AQ1899" s="287"/>
      <c r="AR1899" s="287"/>
      <c r="AS1899" s="287"/>
      <c r="AT1899" s="287"/>
      <c r="AU1899" s="287"/>
      <c r="AV1899" s="287"/>
      <c r="AW1899" s="287"/>
      <c r="AX1899" s="287"/>
      <c r="AY1899" s="287"/>
      <c r="AZ1899" s="287"/>
      <c r="BA1899" s="287"/>
      <c r="BB1899" s="287"/>
      <c r="BC1899" s="287"/>
      <c r="BD1899" s="287"/>
      <c r="BE1899" s="287"/>
      <c r="BF1899" s="287"/>
      <c r="BG1899" s="287"/>
      <c r="BH1899" s="287"/>
      <c r="BI1899" s="287"/>
      <c r="BJ1899" s="287"/>
      <c r="BK1899" s="287"/>
      <c r="BL1899" s="287"/>
      <c r="BM1899" s="287"/>
      <c r="BN1899" s="287"/>
      <c r="BO1899" s="287"/>
      <c r="BP1899" s="287"/>
      <c r="BQ1899" s="287"/>
      <c r="BR1899" s="287"/>
      <c r="BS1899" s="287"/>
      <c r="BT1899" s="287"/>
      <c r="BU1899" s="287"/>
    </row>
    <row r="1900" spans="4:73" x14ac:dyDescent="0.2">
      <c r="D1900" s="265"/>
      <c r="E1900" s="265"/>
      <c r="F1900" s="265"/>
      <c r="G1900" s="265"/>
      <c r="H1900" s="265"/>
      <c r="I1900" s="265"/>
      <c r="J1900" s="265"/>
      <c r="K1900" s="265"/>
      <c r="L1900" s="265"/>
      <c r="M1900" s="265"/>
      <c r="N1900" s="265"/>
      <c r="O1900" s="265"/>
      <c r="P1900" s="265"/>
      <c r="Q1900" s="265"/>
      <c r="R1900" s="265"/>
      <c r="S1900" s="265"/>
      <c r="T1900" s="265"/>
      <c r="U1900" s="265"/>
      <c r="V1900" s="265"/>
      <c r="W1900" s="265"/>
      <c r="X1900" s="265"/>
      <c r="Y1900" s="265"/>
      <c r="Z1900" s="265"/>
      <c r="AA1900" s="265"/>
      <c r="AB1900" s="265"/>
      <c r="AC1900" s="265"/>
      <c r="AD1900" s="265"/>
      <c r="AE1900" s="265"/>
      <c r="AF1900" s="265"/>
      <c r="AG1900" s="265"/>
      <c r="AH1900" s="265"/>
      <c r="AI1900" s="265"/>
      <c r="AJ1900" s="265"/>
      <c r="AK1900" s="287"/>
      <c r="AL1900" s="287"/>
      <c r="AM1900" s="287"/>
      <c r="AN1900" s="287"/>
      <c r="AO1900" s="287"/>
      <c r="AP1900" s="287"/>
      <c r="AQ1900" s="287"/>
      <c r="AR1900" s="287"/>
      <c r="AS1900" s="287"/>
      <c r="AT1900" s="287"/>
      <c r="AU1900" s="287"/>
      <c r="AV1900" s="287"/>
      <c r="AW1900" s="287"/>
      <c r="AX1900" s="287"/>
      <c r="AY1900" s="287"/>
      <c r="AZ1900" s="287"/>
      <c r="BA1900" s="287"/>
      <c r="BB1900" s="287"/>
      <c r="BC1900" s="287"/>
      <c r="BD1900" s="287"/>
      <c r="BE1900" s="287"/>
      <c r="BF1900" s="287"/>
      <c r="BG1900" s="287"/>
      <c r="BH1900" s="287"/>
      <c r="BI1900" s="287"/>
      <c r="BJ1900" s="287"/>
      <c r="BK1900" s="287"/>
      <c r="BL1900" s="287"/>
      <c r="BM1900" s="287"/>
      <c r="BN1900" s="287"/>
      <c r="BO1900" s="287"/>
      <c r="BP1900" s="287"/>
      <c r="BQ1900" s="287"/>
      <c r="BR1900" s="287"/>
      <c r="BS1900" s="287"/>
      <c r="BT1900" s="287"/>
      <c r="BU1900" s="287"/>
    </row>
    <row r="1901" spans="4:73" x14ac:dyDescent="0.2">
      <c r="D1901" s="265"/>
      <c r="E1901" s="265"/>
      <c r="F1901" s="265"/>
      <c r="G1901" s="265"/>
      <c r="H1901" s="265"/>
      <c r="I1901" s="265"/>
      <c r="J1901" s="265"/>
      <c r="K1901" s="265"/>
      <c r="L1901" s="265"/>
      <c r="M1901" s="265"/>
      <c r="N1901" s="265"/>
      <c r="O1901" s="265"/>
      <c r="P1901" s="265"/>
      <c r="Q1901" s="265"/>
      <c r="R1901" s="265"/>
      <c r="S1901" s="265"/>
      <c r="T1901" s="265"/>
      <c r="U1901" s="265"/>
      <c r="V1901" s="265"/>
      <c r="W1901" s="265"/>
      <c r="X1901" s="265"/>
      <c r="Y1901" s="265"/>
      <c r="Z1901" s="265"/>
      <c r="AA1901" s="265"/>
      <c r="AB1901" s="265"/>
      <c r="AC1901" s="265"/>
      <c r="AD1901" s="265"/>
      <c r="AE1901" s="265"/>
      <c r="AF1901" s="265"/>
      <c r="AG1901" s="265"/>
      <c r="AH1901" s="265"/>
      <c r="AI1901" s="265"/>
      <c r="AJ1901" s="265"/>
      <c r="AK1901" s="287"/>
      <c r="AL1901" s="287"/>
      <c r="AM1901" s="287"/>
      <c r="AN1901" s="287"/>
      <c r="AO1901" s="287"/>
      <c r="AP1901" s="287"/>
      <c r="AQ1901" s="287"/>
      <c r="AR1901" s="287"/>
      <c r="AS1901" s="287"/>
      <c r="AT1901" s="287"/>
      <c r="AU1901" s="287"/>
      <c r="AV1901" s="287"/>
      <c r="AW1901" s="287"/>
      <c r="AX1901" s="287"/>
      <c r="AY1901" s="287"/>
      <c r="AZ1901" s="287"/>
      <c r="BA1901" s="287"/>
      <c r="BB1901" s="287"/>
      <c r="BC1901" s="287"/>
      <c r="BD1901" s="287"/>
      <c r="BE1901" s="287"/>
      <c r="BF1901" s="287"/>
      <c r="BG1901" s="287"/>
      <c r="BH1901" s="287"/>
      <c r="BI1901" s="287"/>
      <c r="BJ1901" s="287"/>
      <c r="BK1901" s="287"/>
      <c r="BL1901" s="287"/>
      <c r="BM1901" s="287"/>
      <c r="BN1901" s="287"/>
      <c r="BO1901" s="287"/>
      <c r="BP1901" s="287"/>
      <c r="BQ1901" s="287"/>
      <c r="BR1901" s="287"/>
      <c r="BS1901" s="287"/>
      <c r="BT1901" s="287"/>
      <c r="BU1901" s="287"/>
    </row>
    <row r="1902" spans="4:73" x14ac:dyDescent="0.2">
      <c r="D1902" s="265"/>
      <c r="E1902" s="265"/>
      <c r="F1902" s="265"/>
      <c r="G1902" s="265"/>
      <c r="H1902" s="265"/>
      <c r="I1902" s="265"/>
      <c r="J1902" s="265"/>
      <c r="K1902" s="265"/>
      <c r="L1902" s="265"/>
      <c r="M1902" s="265"/>
      <c r="N1902" s="265"/>
      <c r="O1902" s="265"/>
      <c r="P1902" s="265"/>
      <c r="Q1902" s="265"/>
      <c r="R1902" s="265"/>
      <c r="S1902" s="265"/>
      <c r="T1902" s="265"/>
      <c r="U1902" s="265"/>
      <c r="V1902" s="265"/>
      <c r="W1902" s="265"/>
      <c r="X1902" s="265"/>
      <c r="Y1902" s="265"/>
      <c r="Z1902" s="265"/>
      <c r="AA1902" s="265"/>
      <c r="AB1902" s="265"/>
      <c r="AC1902" s="265"/>
      <c r="AD1902" s="265"/>
      <c r="AE1902" s="265"/>
      <c r="AF1902" s="265"/>
      <c r="AG1902" s="265"/>
      <c r="AH1902" s="265"/>
      <c r="AI1902" s="265"/>
      <c r="AJ1902" s="265"/>
      <c r="AK1902" s="287"/>
      <c r="AL1902" s="287"/>
      <c r="AM1902" s="287"/>
      <c r="AN1902" s="287"/>
      <c r="AO1902" s="287"/>
      <c r="AP1902" s="287"/>
      <c r="AQ1902" s="287"/>
      <c r="AR1902" s="287"/>
      <c r="AS1902" s="287"/>
      <c r="AT1902" s="287"/>
      <c r="AU1902" s="287"/>
      <c r="AV1902" s="287"/>
      <c r="AW1902" s="287"/>
      <c r="AX1902" s="287"/>
      <c r="AY1902" s="287"/>
      <c r="AZ1902" s="287"/>
      <c r="BA1902" s="287"/>
      <c r="BB1902" s="287"/>
      <c r="BC1902" s="287"/>
      <c r="BD1902" s="287"/>
      <c r="BE1902" s="287"/>
      <c r="BF1902" s="287"/>
      <c r="BG1902" s="287"/>
      <c r="BH1902" s="287"/>
      <c r="BI1902" s="287"/>
      <c r="BJ1902" s="287"/>
      <c r="BK1902" s="287"/>
      <c r="BL1902" s="287"/>
      <c r="BM1902" s="287"/>
      <c r="BN1902" s="287"/>
      <c r="BO1902" s="287"/>
      <c r="BP1902" s="287"/>
      <c r="BQ1902" s="287"/>
      <c r="BR1902" s="287"/>
      <c r="BS1902" s="287"/>
      <c r="BT1902" s="287"/>
      <c r="BU1902" s="287"/>
    </row>
    <row r="1903" spans="4:73" x14ac:dyDescent="0.2">
      <c r="D1903" s="265"/>
      <c r="E1903" s="265"/>
      <c r="F1903" s="265"/>
      <c r="G1903" s="265"/>
      <c r="H1903" s="265"/>
      <c r="I1903" s="265"/>
      <c r="J1903" s="265"/>
      <c r="K1903" s="265"/>
      <c r="L1903" s="265"/>
      <c r="M1903" s="265"/>
      <c r="N1903" s="265"/>
      <c r="O1903" s="265"/>
      <c r="P1903" s="265"/>
      <c r="Q1903" s="265"/>
      <c r="R1903" s="265"/>
      <c r="S1903" s="265"/>
      <c r="T1903" s="265"/>
      <c r="U1903" s="265"/>
      <c r="V1903" s="265"/>
      <c r="W1903" s="265"/>
      <c r="X1903" s="265"/>
      <c r="Y1903" s="265"/>
      <c r="Z1903" s="265"/>
      <c r="AA1903" s="265"/>
      <c r="AB1903" s="265"/>
      <c r="AC1903" s="265"/>
      <c r="AD1903" s="265"/>
      <c r="AE1903" s="265"/>
      <c r="AF1903" s="265"/>
      <c r="AG1903" s="265"/>
      <c r="AH1903" s="265"/>
      <c r="AI1903" s="265"/>
      <c r="AJ1903" s="265"/>
      <c r="AK1903" s="287"/>
      <c r="AL1903" s="287"/>
      <c r="AM1903" s="287"/>
      <c r="AN1903" s="287"/>
      <c r="AO1903" s="287"/>
      <c r="AP1903" s="287"/>
      <c r="AQ1903" s="287"/>
      <c r="AR1903" s="287"/>
      <c r="AS1903" s="287"/>
      <c r="AT1903" s="287"/>
      <c r="AU1903" s="287"/>
      <c r="AV1903" s="287"/>
      <c r="AW1903" s="287"/>
      <c r="AX1903" s="287"/>
      <c r="AY1903" s="287"/>
      <c r="AZ1903" s="287"/>
      <c r="BA1903" s="287"/>
      <c r="BB1903" s="287"/>
      <c r="BC1903" s="287"/>
      <c r="BD1903" s="287"/>
      <c r="BE1903" s="287"/>
      <c r="BF1903" s="287"/>
      <c r="BG1903" s="287"/>
      <c r="BH1903" s="287"/>
      <c r="BI1903" s="287"/>
      <c r="BJ1903" s="287"/>
      <c r="BK1903" s="287"/>
      <c r="BL1903" s="287"/>
      <c r="BM1903" s="287"/>
      <c r="BN1903" s="287"/>
      <c r="BO1903" s="287"/>
      <c r="BP1903" s="287"/>
      <c r="BQ1903" s="287"/>
      <c r="BR1903" s="287"/>
      <c r="BS1903" s="287"/>
      <c r="BT1903" s="287"/>
      <c r="BU1903" s="287"/>
    </row>
    <row r="1904" spans="4:73" x14ac:dyDescent="0.2">
      <c r="D1904" s="265"/>
      <c r="E1904" s="265"/>
      <c r="F1904" s="265"/>
      <c r="G1904" s="265"/>
      <c r="H1904" s="265"/>
      <c r="I1904" s="265"/>
      <c r="J1904" s="265"/>
      <c r="K1904" s="265"/>
      <c r="L1904" s="265"/>
      <c r="M1904" s="265"/>
      <c r="N1904" s="265"/>
      <c r="O1904" s="265"/>
      <c r="P1904" s="265"/>
      <c r="Q1904" s="265"/>
      <c r="R1904" s="265"/>
      <c r="S1904" s="265"/>
      <c r="T1904" s="265"/>
      <c r="U1904" s="265"/>
      <c r="V1904" s="265"/>
      <c r="W1904" s="265"/>
      <c r="X1904" s="265"/>
      <c r="Y1904" s="265"/>
      <c r="Z1904" s="265"/>
      <c r="AA1904" s="265"/>
      <c r="AB1904" s="265"/>
      <c r="AC1904" s="265"/>
      <c r="AD1904" s="265"/>
      <c r="AE1904" s="265"/>
      <c r="AF1904" s="265"/>
      <c r="AG1904" s="265"/>
      <c r="AH1904" s="265"/>
      <c r="AI1904" s="265"/>
      <c r="AJ1904" s="265"/>
      <c r="AK1904" s="287"/>
      <c r="AL1904" s="287"/>
      <c r="AM1904" s="287"/>
      <c r="AN1904" s="287"/>
      <c r="AO1904" s="287"/>
      <c r="AP1904" s="287"/>
      <c r="AQ1904" s="287"/>
      <c r="AR1904" s="287"/>
      <c r="AS1904" s="287"/>
      <c r="AT1904" s="287"/>
      <c r="AU1904" s="287"/>
      <c r="AV1904" s="287"/>
      <c r="AW1904" s="287"/>
      <c r="AX1904" s="287"/>
      <c r="AY1904" s="287"/>
      <c r="AZ1904" s="287"/>
      <c r="BA1904" s="287"/>
      <c r="BB1904" s="287"/>
      <c r="BC1904" s="287"/>
      <c r="BD1904" s="287"/>
      <c r="BE1904" s="287"/>
      <c r="BF1904" s="287"/>
      <c r="BG1904" s="287"/>
      <c r="BH1904" s="287"/>
      <c r="BI1904" s="287"/>
      <c r="BJ1904" s="287"/>
      <c r="BK1904" s="287"/>
      <c r="BL1904" s="287"/>
      <c r="BM1904" s="287"/>
      <c r="BN1904" s="287"/>
      <c r="BO1904" s="287"/>
      <c r="BP1904" s="287"/>
      <c r="BQ1904" s="287"/>
      <c r="BR1904" s="287"/>
      <c r="BS1904" s="287"/>
      <c r="BT1904" s="287"/>
      <c r="BU1904" s="287"/>
    </row>
    <row r="1905" spans="4:73" x14ac:dyDescent="0.2">
      <c r="D1905" s="265"/>
      <c r="E1905" s="265"/>
      <c r="F1905" s="265"/>
      <c r="G1905" s="265"/>
      <c r="H1905" s="265"/>
      <c r="I1905" s="265"/>
      <c r="J1905" s="265"/>
      <c r="K1905" s="265"/>
      <c r="L1905" s="265"/>
      <c r="M1905" s="265"/>
      <c r="N1905" s="265"/>
      <c r="O1905" s="265"/>
      <c r="P1905" s="265"/>
      <c r="Q1905" s="265"/>
      <c r="R1905" s="265"/>
      <c r="S1905" s="265"/>
      <c r="T1905" s="265"/>
      <c r="U1905" s="265"/>
      <c r="V1905" s="265"/>
      <c r="W1905" s="265"/>
      <c r="X1905" s="265"/>
      <c r="Y1905" s="265"/>
      <c r="Z1905" s="265"/>
      <c r="AA1905" s="265"/>
      <c r="AB1905" s="265"/>
      <c r="AC1905" s="265"/>
      <c r="AD1905" s="265"/>
      <c r="AE1905" s="265"/>
      <c r="AF1905" s="265"/>
      <c r="AG1905" s="265"/>
      <c r="AH1905" s="265"/>
      <c r="AI1905" s="265"/>
      <c r="AJ1905" s="265"/>
      <c r="AK1905" s="287"/>
      <c r="AL1905" s="287"/>
      <c r="AM1905" s="287"/>
      <c r="AN1905" s="287"/>
      <c r="AO1905" s="287"/>
      <c r="AP1905" s="287"/>
      <c r="AQ1905" s="287"/>
      <c r="AR1905" s="287"/>
      <c r="AS1905" s="287"/>
      <c r="AT1905" s="287"/>
      <c r="AU1905" s="287"/>
      <c r="AV1905" s="287"/>
      <c r="AW1905" s="287"/>
      <c r="AX1905" s="287"/>
      <c r="AY1905" s="287"/>
      <c r="AZ1905" s="287"/>
      <c r="BA1905" s="287"/>
      <c r="BB1905" s="287"/>
      <c r="BC1905" s="287"/>
      <c r="BD1905" s="287"/>
      <c r="BE1905" s="287"/>
      <c r="BF1905" s="287"/>
      <c r="BG1905" s="287"/>
      <c r="BH1905" s="287"/>
      <c r="BI1905" s="287"/>
      <c r="BJ1905" s="287"/>
      <c r="BK1905" s="287"/>
      <c r="BL1905" s="287"/>
      <c r="BM1905" s="287"/>
      <c r="BN1905" s="287"/>
      <c r="BO1905" s="287"/>
      <c r="BP1905" s="287"/>
      <c r="BQ1905" s="287"/>
      <c r="BR1905" s="287"/>
      <c r="BS1905" s="287"/>
      <c r="BT1905" s="287"/>
      <c r="BU1905" s="287"/>
    </row>
    <row r="1906" spans="4:73" x14ac:dyDescent="0.2">
      <c r="D1906" s="265"/>
      <c r="E1906" s="265"/>
      <c r="F1906" s="265"/>
      <c r="G1906" s="265"/>
      <c r="H1906" s="265"/>
      <c r="I1906" s="265"/>
      <c r="J1906" s="265"/>
      <c r="K1906" s="265"/>
      <c r="L1906" s="265"/>
      <c r="M1906" s="265"/>
      <c r="N1906" s="265"/>
      <c r="O1906" s="265"/>
      <c r="P1906" s="265"/>
      <c r="Q1906" s="265"/>
      <c r="R1906" s="265"/>
      <c r="S1906" s="265"/>
      <c r="T1906" s="265"/>
      <c r="U1906" s="265"/>
      <c r="V1906" s="265"/>
      <c r="W1906" s="265"/>
      <c r="X1906" s="265"/>
      <c r="Y1906" s="265"/>
      <c r="Z1906" s="265"/>
      <c r="AA1906" s="265"/>
      <c r="AB1906" s="265"/>
      <c r="AC1906" s="265"/>
      <c r="AD1906" s="265"/>
      <c r="AE1906" s="265"/>
      <c r="AF1906" s="265"/>
      <c r="AG1906" s="265"/>
      <c r="AH1906" s="265"/>
      <c r="AI1906" s="265"/>
      <c r="AJ1906" s="265"/>
      <c r="AK1906" s="287"/>
      <c r="AL1906" s="287"/>
      <c r="AM1906" s="287"/>
      <c r="AN1906" s="287"/>
      <c r="AO1906" s="287"/>
      <c r="AP1906" s="287"/>
      <c r="AQ1906" s="287"/>
      <c r="AR1906" s="287"/>
      <c r="AS1906" s="287"/>
      <c r="AT1906" s="287"/>
      <c r="AU1906" s="287"/>
      <c r="AV1906" s="287"/>
      <c r="AW1906" s="287"/>
      <c r="AX1906" s="287"/>
      <c r="AY1906" s="287"/>
      <c r="AZ1906" s="287"/>
      <c r="BA1906" s="287"/>
      <c r="BB1906" s="287"/>
      <c r="BC1906" s="287"/>
      <c r="BD1906" s="287"/>
      <c r="BE1906" s="287"/>
      <c r="BF1906" s="287"/>
      <c r="BG1906" s="287"/>
      <c r="BH1906" s="287"/>
      <c r="BI1906" s="287"/>
      <c r="BJ1906" s="287"/>
      <c r="BK1906" s="287"/>
      <c r="BL1906" s="287"/>
      <c r="BM1906" s="287"/>
      <c r="BN1906" s="287"/>
      <c r="BO1906" s="287"/>
      <c r="BP1906" s="287"/>
      <c r="BQ1906" s="287"/>
      <c r="BR1906" s="287"/>
      <c r="BS1906" s="287"/>
      <c r="BT1906" s="287"/>
      <c r="BU1906" s="287"/>
    </row>
    <row r="1907" spans="4:73" x14ac:dyDescent="0.2">
      <c r="D1907" s="265"/>
      <c r="E1907" s="265"/>
      <c r="F1907" s="265"/>
      <c r="G1907" s="265"/>
      <c r="H1907" s="265"/>
      <c r="I1907" s="265"/>
      <c r="J1907" s="265"/>
      <c r="K1907" s="265"/>
      <c r="L1907" s="265"/>
      <c r="M1907" s="265"/>
      <c r="N1907" s="265"/>
      <c r="O1907" s="265"/>
      <c r="P1907" s="265"/>
      <c r="Q1907" s="265"/>
      <c r="R1907" s="265"/>
      <c r="S1907" s="265"/>
      <c r="T1907" s="265"/>
      <c r="U1907" s="265"/>
      <c r="V1907" s="265"/>
      <c r="W1907" s="265"/>
      <c r="X1907" s="265"/>
      <c r="Y1907" s="265"/>
      <c r="Z1907" s="265"/>
      <c r="AA1907" s="265"/>
      <c r="AB1907" s="265"/>
      <c r="AC1907" s="265"/>
      <c r="AD1907" s="265"/>
      <c r="AE1907" s="265"/>
      <c r="AF1907" s="265"/>
      <c r="AG1907" s="265"/>
      <c r="AH1907" s="265"/>
      <c r="AI1907" s="265"/>
      <c r="AJ1907" s="265"/>
      <c r="AK1907" s="287"/>
      <c r="AL1907" s="287"/>
      <c r="AM1907" s="287"/>
      <c r="AN1907" s="287"/>
      <c r="AO1907" s="287"/>
      <c r="AP1907" s="287"/>
      <c r="AQ1907" s="287"/>
      <c r="AR1907" s="287"/>
      <c r="AS1907" s="287"/>
      <c r="AT1907" s="287"/>
      <c r="AU1907" s="287"/>
      <c r="AV1907" s="287"/>
      <c r="AW1907" s="287"/>
      <c r="AX1907" s="287"/>
      <c r="AY1907" s="287"/>
      <c r="AZ1907" s="287"/>
      <c r="BA1907" s="287"/>
      <c r="BB1907" s="287"/>
      <c r="BC1907" s="287"/>
      <c r="BD1907" s="287"/>
      <c r="BE1907" s="287"/>
      <c r="BF1907" s="287"/>
      <c r="BG1907" s="287"/>
      <c r="BH1907" s="287"/>
      <c r="BI1907" s="287"/>
      <c r="BJ1907" s="287"/>
      <c r="BK1907" s="287"/>
      <c r="BL1907" s="287"/>
      <c r="BM1907" s="287"/>
      <c r="BN1907" s="287"/>
      <c r="BO1907" s="287"/>
      <c r="BP1907" s="287"/>
      <c r="BQ1907" s="287"/>
      <c r="BR1907" s="287"/>
      <c r="BS1907" s="287"/>
      <c r="BT1907" s="287"/>
      <c r="BU1907" s="287"/>
    </row>
    <row r="1908" spans="4:73" x14ac:dyDescent="0.2">
      <c r="D1908" s="265"/>
      <c r="E1908" s="265"/>
      <c r="F1908" s="265"/>
      <c r="G1908" s="265"/>
      <c r="H1908" s="265"/>
      <c r="I1908" s="265"/>
      <c r="J1908" s="265"/>
      <c r="K1908" s="265"/>
      <c r="L1908" s="265"/>
      <c r="M1908" s="265"/>
      <c r="N1908" s="265"/>
      <c r="O1908" s="265"/>
      <c r="P1908" s="265"/>
      <c r="Q1908" s="265"/>
      <c r="R1908" s="265"/>
      <c r="S1908" s="265"/>
      <c r="T1908" s="265"/>
      <c r="U1908" s="265"/>
      <c r="V1908" s="265"/>
      <c r="W1908" s="265"/>
      <c r="X1908" s="265"/>
      <c r="Y1908" s="265"/>
      <c r="Z1908" s="265"/>
      <c r="AA1908" s="265"/>
      <c r="AB1908" s="265"/>
      <c r="AC1908" s="265"/>
      <c r="AD1908" s="265"/>
      <c r="AE1908" s="265"/>
      <c r="AF1908" s="265"/>
      <c r="AG1908" s="265"/>
      <c r="AH1908" s="265"/>
      <c r="AI1908" s="265"/>
      <c r="AJ1908" s="265"/>
      <c r="AK1908" s="287"/>
      <c r="AL1908" s="287"/>
      <c r="AM1908" s="287"/>
      <c r="AN1908" s="287"/>
      <c r="AO1908" s="287"/>
      <c r="AP1908" s="287"/>
      <c r="AQ1908" s="287"/>
      <c r="AR1908" s="287"/>
      <c r="AS1908" s="287"/>
      <c r="AT1908" s="287"/>
      <c r="AU1908" s="287"/>
      <c r="AV1908" s="287"/>
      <c r="AW1908" s="287"/>
      <c r="AX1908" s="287"/>
      <c r="AY1908" s="287"/>
      <c r="AZ1908" s="287"/>
      <c r="BA1908" s="287"/>
      <c r="BB1908" s="287"/>
      <c r="BC1908" s="287"/>
      <c r="BD1908" s="287"/>
      <c r="BE1908" s="287"/>
      <c r="BF1908" s="287"/>
      <c r="BG1908" s="287"/>
      <c r="BH1908" s="287"/>
      <c r="BI1908" s="287"/>
      <c r="BJ1908" s="287"/>
      <c r="BK1908" s="287"/>
      <c r="BL1908" s="287"/>
      <c r="BM1908" s="287"/>
      <c r="BN1908" s="287"/>
      <c r="BO1908" s="287"/>
      <c r="BP1908" s="287"/>
      <c r="BQ1908" s="287"/>
      <c r="BR1908" s="287"/>
      <c r="BS1908" s="287"/>
      <c r="BT1908" s="287"/>
      <c r="BU1908" s="287"/>
    </row>
    <row r="1909" spans="4:73" x14ac:dyDescent="0.2">
      <c r="D1909" s="265"/>
      <c r="E1909" s="265"/>
      <c r="F1909" s="265"/>
      <c r="G1909" s="265"/>
      <c r="H1909" s="265"/>
      <c r="I1909" s="265"/>
      <c r="J1909" s="265"/>
      <c r="K1909" s="265"/>
      <c r="L1909" s="265"/>
      <c r="M1909" s="265"/>
      <c r="N1909" s="265"/>
      <c r="O1909" s="265"/>
      <c r="P1909" s="265"/>
      <c r="Q1909" s="265"/>
      <c r="R1909" s="265"/>
      <c r="S1909" s="265"/>
      <c r="T1909" s="265"/>
      <c r="U1909" s="265"/>
      <c r="V1909" s="265"/>
      <c r="W1909" s="265"/>
      <c r="X1909" s="265"/>
      <c r="Y1909" s="265"/>
      <c r="Z1909" s="265"/>
      <c r="AA1909" s="265"/>
      <c r="AB1909" s="265"/>
      <c r="AC1909" s="265"/>
      <c r="AD1909" s="265"/>
      <c r="AE1909" s="265"/>
      <c r="AF1909" s="265"/>
      <c r="AG1909" s="265"/>
      <c r="AH1909" s="265"/>
      <c r="AI1909" s="265"/>
      <c r="AJ1909" s="265"/>
      <c r="AK1909" s="287"/>
      <c r="AL1909" s="287"/>
      <c r="AM1909" s="287"/>
      <c r="AN1909" s="287"/>
      <c r="AO1909" s="287"/>
      <c r="AP1909" s="287"/>
      <c r="AQ1909" s="287"/>
      <c r="AR1909" s="287"/>
      <c r="AS1909" s="287"/>
      <c r="AT1909" s="287"/>
      <c r="AU1909" s="287"/>
      <c r="AV1909" s="287"/>
      <c r="AW1909" s="287"/>
      <c r="AX1909" s="287"/>
      <c r="AY1909" s="287"/>
      <c r="AZ1909" s="287"/>
      <c r="BA1909" s="287"/>
      <c r="BB1909" s="287"/>
      <c r="BC1909" s="287"/>
      <c r="BD1909" s="287"/>
      <c r="BE1909" s="287"/>
      <c r="BF1909" s="287"/>
      <c r="BG1909" s="287"/>
      <c r="BH1909" s="287"/>
      <c r="BI1909" s="287"/>
      <c r="BJ1909" s="287"/>
      <c r="BK1909" s="287"/>
      <c r="BL1909" s="287"/>
      <c r="BM1909" s="287"/>
      <c r="BN1909" s="287"/>
      <c r="BO1909" s="287"/>
      <c r="BP1909" s="287"/>
      <c r="BQ1909" s="287"/>
      <c r="BR1909" s="287"/>
      <c r="BS1909" s="287"/>
      <c r="BT1909" s="287"/>
      <c r="BU1909" s="287"/>
    </row>
    <row r="1910" spans="4:73" x14ac:dyDescent="0.2">
      <c r="D1910" s="265"/>
      <c r="E1910" s="265"/>
      <c r="F1910" s="265"/>
      <c r="G1910" s="265"/>
      <c r="H1910" s="265"/>
      <c r="I1910" s="265"/>
      <c r="J1910" s="265"/>
      <c r="K1910" s="265"/>
      <c r="L1910" s="265"/>
      <c r="M1910" s="265"/>
      <c r="N1910" s="265"/>
      <c r="O1910" s="265"/>
      <c r="P1910" s="265"/>
      <c r="Q1910" s="265"/>
      <c r="R1910" s="265"/>
      <c r="S1910" s="265"/>
      <c r="T1910" s="265"/>
      <c r="U1910" s="265"/>
      <c r="V1910" s="265"/>
      <c r="W1910" s="265"/>
      <c r="X1910" s="265"/>
      <c r="Y1910" s="265"/>
      <c r="Z1910" s="265"/>
      <c r="AA1910" s="265"/>
      <c r="AB1910" s="265"/>
      <c r="AC1910" s="265"/>
      <c r="AD1910" s="265"/>
      <c r="AE1910" s="265"/>
      <c r="AF1910" s="265"/>
      <c r="AG1910" s="265"/>
      <c r="AH1910" s="265"/>
      <c r="AI1910" s="265"/>
      <c r="AJ1910" s="265"/>
      <c r="AK1910" s="287"/>
      <c r="AL1910" s="287"/>
      <c r="AM1910" s="287"/>
      <c r="AN1910" s="287"/>
      <c r="AO1910" s="287"/>
      <c r="AP1910" s="287"/>
      <c r="AQ1910" s="287"/>
      <c r="AR1910" s="287"/>
      <c r="AS1910" s="287"/>
      <c r="AT1910" s="287"/>
      <c r="AU1910" s="287"/>
      <c r="AV1910" s="287"/>
      <c r="AW1910" s="287"/>
      <c r="AX1910" s="287"/>
      <c r="AY1910" s="287"/>
      <c r="AZ1910" s="287"/>
      <c r="BA1910" s="287"/>
      <c r="BB1910" s="287"/>
      <c r="BC1910" s="287"/>
      <c r="BD1910" s="287"/>
      <c r="BE1910" s="287"/>
      <c r="BF1910" s="287"/>
      <c r="BG1910" s="287"/>
      <c r="BH1910" s="287"/>
      <c r="BI1910" s="287"/>
      <c r="BJ1910" s="287"/>
      <c r="BK1910" s="287"/>
      <c r="BL1910" s="287"/>
      <c r="BM1910" s="287"/>
      <c r="BN1910" s="287"/>
      <c r="BO1910" s="287"/>
      <c r="BP1910" s="287"/>
      <c r="BQ1910" s="287"/>
      <c r="BR1910" s="287"/>
      <c r="BS1910" s="287"/>
      <c r="BT1910" s="287"/>
      <c r="BU1910" s="287"/>
    </row>
    <row r="1911" spans="4:73" x14ac:dyDescent="0.2">
      <c r="D1911" s="265"/>
      <c r="E1911" s="265"/>
      <c r="F1911" s="265"/>
      <c r="G1911" s="265"/>
      <c r="H1911" s="265"/>
      <c r="I1911" s="265"/>
      <c r="J1911" s="265"/>
      <c r="K1911" s="265"/>
      <c r="L1911" s="265"/>
      <c r="M1911" s="265"/>
      <c r="N1911" s="265"/>
      <c r="O1911" s="265"/>
      <c r="P1911" s="265"/>
      <c r="Q1911" s="265"/>
      <c r="R1911" s="265"/>
      <c r="S1911" s="265"/>
      <c r="T1911" s="265"/>
      <c r="U1911" s="265"/>
      <c r="V1911" s="265"/>
      <c r="W1911" s="265"/>
      <c r="X1911" s="265"/>
      <c r="Y1911" s="265"/>
      <c r="Z1911" s="265"/>
      <c r="AA1911" s="265"/>
      <c r="AB1911" s="265"/>
      <c r="AC1911" s="265"/>
      <c r="AD1911" s="265"/>
      <c r="AE1911" s="265"/>
      <c r="AF1911" s="265"/>
      <c r="AG1911" s="265"/>
      <c r="AH1911" s="265"/>
      <c r="AI1911" s="265"/>
      <c r="AJ1911" s="265"/>
      <c r="AK1911" s="287"/>
      <c r="AL1911" s="287"/>
      <c r="AM1911" s="287"/>
      <c r="AN1911" s="287"/>
      <c r="AO1911" s="287"/>
      <c r="AP1911" s="287"/>
      <c r="AQ1911" s="287"/>
      <c r="AR1911" s="287"/>
      <c r="AS1911" s="287"/>
      <c r="AT1911" s="287"/>
      <c r="AU1911" s="287"/>
      <c r="AV1911" s="287"/>
      <c r="AW1911" s="287"/>
      <c r="AX1911" s="287"/>
      <c r="AY1911" s="287"/>
      <c r="AZ1911" s="287"/>
      <c r="BA1911" s="287"/>
      <c r="BB1911" s="287"/>
      <c r="BC1911" s="287"/>
      <c r="BD1911" s="287"/>
      <c r="BE1911" s="287"/>
      <c r="BF1911" s="287"/>
      <c r="BG1911" s="287"/>
      <c r="BH1911" s="287"/>
      <c r="BI1911" s="287"/>
      <c r="BJ1911" s="287"/>
      <c r="BK1911" s="287"/>
      <c r="BL1911" s="287"/>
      <c r="BM1911" s="287"/>
      <c r="BN1911" s="287"/>
      <c r="BO1911" s="287"/>
      <c r="BP1911" s="287"/>
      <c r="BQ1911" s="287"/>
      <c r="BR1911" s="287"/>
      <c r="BS1911" s="287"/>
      <c r="BT1911" s="287"/>
      <c r="BU1911" s="287"/>
    </row>
    <row r="1912" spans="4:73" x14ac:dyDescent="0.2">
      <c r="D1912" s="265"/>
      <c r="E1912" s="265"/>
      <c r="F1912" s="265"/>
      <c r="G1912" s="265"/>
      <c r="H1912" s="265"/>
      <c r="I1912" s="265"/>
      <c r="J1912" s="265"/>
      <c r="K1912" s="265"/>
      <c r="L1912" s="265"/>
      <c r="M1912" s="265"/>
      <c r="N1912" s="265"/>
      <c r="O1912" s="265"/>
      <c r="P1912" s="265"/>
      <c r="Q1912" s="265"/>
      <c r="R1912" s="265"/>
      <c r="S1912" s="265"/>
      <c r="T1912" s="265"/>
      <c r="U1912" s="265"/>
      <c r="V1912" s="265"/>
      <c r="W1912" s="265"/>
      <c r="X1912" s="265"/>
      <c r="Y1912" s="265"/>
      <c r="Z1912" s="265"/>
      <c r="AA1912" s="265"/>
      <c r="AB1912" s="265"/>
      <c r="AC1912" s="265"/>
      <c r="AD1912" s="265"/>
      <c r="AE1912" s="265"/>
      <c r="AF1912" s="265"/>
      <c r="AG1912" s="265"/>
      <c r="AH1912" s="265"/>
      <c r="AI1912" s="265"/>
      <c r="AJ1912" s="265"/>
      <c r="AK1912" s="287"/>
      <c r="AL1912" s="287"/>
      <c r="AM1912" s="287"/>
      <c r="AN1912" s="287"/>
      <c r="AO1912" s="287"/>
      <c r="AP1912" s="287"/>
      <c r="AQ1912" s="287"/>
      <c r="AR1912" s="287"/>
      <c r="AS1912" s="287"/>
      <c r="AT1912" s="287"/>
      <c r="AU1912" s="287"/>
      <c r="AV1912" s="287"/>
      <c r="AW1912" s="287"/>
      <c r="AX1912" s="287"/>
      <c r="AY1912" s="287"/>
      <c r="AZ1912" s="287"/>
      <c r="BA1912" s="287"/>
      <c r="BB1912" s="287"/>
      <c r="BC1912" s="287"/>
      <c r="BD1912" s="287"/>
      <c r="BE1912" s="287"/>
      <c r="BF1912" s="287"/>
      <c r="BG1912" s="287"/>
      <c r="BH1912" s="287"/>
      <c r="BI1912" s="287"/>
      <c r="BJ1912" s="287"/>
      <c r="BK1912" s="287"/>
      <c r="BL1912" s="287"/>
      <c r="BM1912" s="287"/>
      <c r="BN1912" s="287"/>
      <c r="BO1912" s="287"/>
      <c r="BP1912" s="287"/>
      <c r="BQ1912" s="287"/>
      <c r="BR1912" s="287"/>
      <c r="BS1912" s="287"/>
      <c r="BT1912" s="287"/>
      <c r="BU1912" s="287"/>
    </row>
    <row r="1913" spans="4:73" x14ac:dyDescent="0.2">
      <c r="D1913" s="265"/>
      <c r="E1913" s="265"/>
      <c r="F1913" s="265"/>
      <c r="G1913" s="265"/>
      <c r="H1913" s="265"/>
      <c r="I1913" s="265"/>
      <c r="J1913" s="265"/>
      <c r="K1913" s="265"/>
      <c r="L1913" s="265"/>
      <c r="M1913" s="265"/>
      <c r="N1913" s="265"/>
      <c r="O1913" s="265"/>
      <c r="P1913" s="265"/>
      <c r="Q1913" s="265"/>
      <c r="R1913" s="265"/>
      <c r="S1913" s="265"/>
      <c r="T1913" s="265"/>
      <c r="U1913" s="265"/>
      <c r="V1913" s="265"/>
      <c r="W1913" s="265"/>
      <c r="X1913" s="265"/>
      <c r="Y1913" s="265"/>
      <c r="Z1913" s="265"/>
      <c r="AA1913" s="265"/>
      <c r="AB1913" s="265"/>
      <c r="AC1913" s="265"/>
      <c r="AD1913" s="265"/>
      <c r="AE1913" s="265"/>
      <c r="AF1913" s="265"/>
      <c r="AG1913" s="265"/>
      <c r="AH1913" s="265"/>
      <c r="AI1913" s="265"/>
      <c r="AJ1913" s="265"/>
      <c r="AK1913" s="287"/>
      <c r="AL1913" s="287"/>
      <c r="AM1913" s="287"/>
      <c r="AN1913" s="287"/>
      <c r="AO1913" s="287"/>
      <c r="AP1913" s="287"/>
      <c r="AQ1913" s="287"/>
      <c r="AR1913" s="287"/>
      <c r="AS1913" s="287"/>
      <c r="AT1913" s="287"/>
      <c r="AU1913" s="287"/>
      <c r="AV1913" s="287"/>
      <c r="AW1913" s="287"/>
      <c r="AX1913" s="287"/>
      <c r="AY1913" s="287"/>
      <c r="AZ1913" s="287"/>
      <c r="BA1913" s="287"/>
      <c r="BB1913" s="287"/>
      <c r="BC1913" s="287"/>
      <c r="BD1913" s="287"/>
      <c r="BE1913" s="287"/>
      <c r="BF1913" s="287"/>
      <c r="BG1913" s="287"/>
      <c r="BH1913" s="287"/>
      <c r="BI1913" s="287"/>
      <c r="BJ1913" s="287"/>
      <c r="BK1913" s="287"/>
      <c r="BL1913" s="287"/>
      <c r="BM1913" s="287"/>
      <c r="BN1913" s="287"/>
      <c r="BO1913" s="287"/>
      <c r="BP1913" s="287"/>
      <c r="BQ1913" s="287"/>
      <c r="BR1913" s="287"/>
      <c r="BS1913" s="287"/>
      <c r="BT1913" s="287"/>
      <c r="BU1913" s="287"/>
    </row>
    <row r="1914" spans="4:73" x14ac:dyDescent="0.2">
      <c r="D1914" s="265"/>
      <c r="E1914" s="265"/>
      <c r="F1914" s="265"/>
      <c r="G1914" s="265"/>
      <c r="H1914" s="265"/>
      <c r="I1914" s="265"/>
      <c r="J1914" s="265"/>
      <c r="K1914" s="265"/>
      <c r="L1914" s="265"/>
      <c r="M1914" s="265"/>
      <c r="N1914" s="265"/>
      <c r="O1914" s="265"/>
      <c r="P1914" s="265"/>
      <c r="Q1914" s="265"/>
      <c r="R1914" s="265"/>
      <c r="S1914" s="265"/>
      <c r="T1914" s="265"/>
      <c r="U1914" s="265"/>
      <c r="V1914" s="265"/>
      <c r="W1914" s="265"/>
      <c r="X1914" s="265"/>
      <c r="Y1914" s="265"/>
      <c r="Z1914" s="265"/>
      <c r="AA1914" s="265"/>
      <c r="AB1914" s="265"/>
      <c r="AC1914" s="265"/>
      <c r="AD1914" s="265"/>
      <c r="AE1914" s="265"/>
      <c r="AF1914" s="265"/>
      <c r="AG1914" s="265"/>
      <c r="AH1914" s="265"/>
      <c r="AI1914" s="265"/>
      <c r="AJ1914" s="265"/>
      <c r="AK1914" s="287"/>
      <c r="AL1914" s="287"/>
      <c r="AM1914" s="287"/>
      <c r="AN1914" s="287"/>
      <c r="AO1914" s="287"/>
      <c r="AP1914" s="287"/>
      <c r="AQ1914" s="287"/>
      <c r="AR1914" s="287"/>
      <c r="AS1914" s="287"/>
      <c r="AT1914" s="287"/>
      <c r="AU1914" s="287"/>
      <c r="AV1914" s="287"/>
      <c r="AW1914" s="287"/>
      <c r="AX1914" s="287"/>
      <c r="AY1914" s="287"/>
      <c r="AZ1914" s="287"/>
      <c r="BA1914" s="287"/>
      <c r="BB1914" s="287"/>
      <c r="BC1914" s="287"/>
      <c r="BD1914" s="287"/>
      <c r="BE1914" s="287"/>
      <c r="BF1914" s="287"/>
      <c r="BG1914" s="287"/>
      <c r="BH1914" s="287"/>
      <c r="BI1914" s="287"/>
      <c r="BJ1914" s="287"/>
      <c r="BK1914" s="287"/>
      <c r="BL1914" s="287"/>
      <c r="BM1914" s="287"/>
      <c r="BN1914" s="287"/>
      <c r="BO1914" s="287"/>
      <c r="BP1914" s="287"/>
      <c r="BQ1914" s="287"/>
      <c r="BR1914" s="287"/>
      <c r="BS1914" s="287"/>
      <c r="BT1914" s="287"/>
      <c r="BU1914" s="287"/>
    </row>
    <row r="1915" spans="4:73" x14ac:dyDescent="0.2">
      <c r="D1915" s="265"/>
      <c r="E1915" s="265"/>
      <c r="F1915" s="265"/>
      <c r="G1915" s="265"/>
      <c r="H1915" s="265"/>
      <c r="I1915" s="265"/>
      <c r="J1915" s="265"/>
      <c r="K1915" s="265"/>
      <c r="L1915" s="265"/>
      <c r="M1915" s="265"/>
      <c r="N1915" s="265"/>
      <c r="O1915" s="265"/>
      <c r="P1915" s="265"/>
      <c r="Q1915" s="265"/>
      <c r="R1915" s="265"/>
      <c r="S1915" s="265"/>
      <c r="T1915" s="265"/>
      <c r="U1915" s="265"/>
      <c r="V1915" s="265"/>
      <c r="W1915" s="265"/>
      <c r="X1915" s="265"/>
      <c r="Y1915" s="265"/>
      <c r="Z1915" s="265"/>
      <c r="AA1915" s="265"/>
      <c r="AB1915" s="265"/>
      <c r="AC1915" s="265"/>
      <c r="AD1915" s="265"/>
      <c r="AE1915" s="265"/>
      <c r="AF1915" s="265"/>
      <c r="AG1915" s="265"/>
      <c r="AH1915" s="265"/>
      <c r="AI1915" s="265"/>
      <c r="AJ1915" s="265"/>
      <c r="AK1915" s="287"/>
      <c r="AL1915" s="287"/>
      <c r="AM1915" s="287"/>
      <c r="AN1915" s="287"/>
      <c r="AO1915" s="287"/>
      <c r="AP1915" s="287"/>
      <c r="AQ1915" s="287"/>
      <c r="AR1915" s="287"/>
      <c r="AS1915" s="287"/>
      <c r="AT1915" s="287"/>
      <c r="AU1915" s="287"/>
      <c r="AV1915" s="287"/>
      <c r="AW1915" s="287"/>
      <c r="AX1915" s="287"/>
      <c r="AY1915" s="287"/>
      <c r="AZ1915" s="287"/>
      <c r="BA1915" s="287"/>
      <c r="BB1915" s="287"/>
      <c r="BC1915" s="287"/>
      <c r="BD1915" s="287"/>
      <c r="BE1915" s="287"/>
      <c r="BF1915" s="287"/>
      <c r="BG1915" s="287"/>
      <c r="BH1915" s="287"/>
      <c r="BI1915" s="287"/>
      <c r="BJ1915" s="287"/>
      <c r="BK1915" s="287"/>
      <c r="BL1915" s="287"/>
      <c r="BM1915" s="287"/>
      <c r="BN1915" s="287"/>
      <c r="BO1915" s="287"/>
      <c r="BP1915" s="287"/>
      <c r="BQ1915" s="287"/>
      <c r="BR1915" s="287"/>
      <c r="BS1915" s="287"/>
      <c r="BT1915" s="287"/>
      <c r="BU1915" s="287"/>
    </row>
    <row r="1916" spans="4:73" x14ac:dyDescent="0.2">
      <c r="D1916" s="265"/>
      <c r="E1916" s="265"/>
      <c r="F1916" s="265"/>
      <c r="G1916" s="265"/>
      <c r="H1916" s="265"/>
      <c r="I1916" s="265"/>
      <c r="J1916" s="265"/>
      <c r="K1916" s="265"/>
      <c r="L1916" s="265"/>
      <c r="M1916" s="265"/>
      <c r="N1916" s="265"/>
      <c r="O1916" s="265"/>
      <c r="P1916" s="265"/>
      <c r="Q1916" s="265"/>
      <c r="R1916" s="265"/>
      <c r="S1916" s="265"/>
      <c r="T1916" s="265"/>
      <c r="U1916" s="265"/>
      <c r="V1916" s="265"/>
      <c r="W1916" s="265"/>
      <c r="X1916" s="265"/>
      <c r="Y1916" s="265"/>
      <c r="Z1916" s="265"/>
      <c r="AA1916" s="265"/>
      <c r="AB1916" s="265"/>
      <c r="AC1916" s="265"/>
      <c r="AD1916" s="265"/>
      <c r="AE1916" s="265"/>
      <c r="AF1916" s="265"/>
      <c r="AG1916" s="265"/>
      <c r="AH1916" s="265"/>
      <c r="AI1916" s="265"/>
      <c r="AJ1916" s="265"/>
      <c r="AK1916" s="287"/>
      <c r="AL1916" s="287"/>
      <c r="AM1916" s="287"/>
      <c r="AN1916" s="287"/>
      <c r="AO1916" s="287"/>
      <c r="AP1916" s="287"/>
      <c r="AQ1916" s="287"/>
      <c r="AR1916" s="287"/>
      <c r="AS1916" s="287"/>
      <c r="AT1916" s="287"/>
      <c r="AU1916" s="287"/>
      <c r="AV1916" s="287"/>
      <c r="AW1916" s="287"/>
      <c r="AX1916" s="287"/>
      <c r="AY1916" s="287"/>
      <c r="AZ1916" s="287"/>
      <c r="BA1916" s="287"/>
      <c r="BB1916" s="287"/>
      <c r="BC1916" s="287"/>
      <c r="BD1916" s="287"/>
      <c r="BE1916" s="287"/>
      <c r="BF1916" s="287"/>
      <c r="BG1916" s="287"/>
      <c r="BH1916" s="287"/>
      <c r="BI1916" s="287"/>
      <c r="BJ1916" s="287"/>
      <c r="BK1916" s="287"/>
      <c r="BL1916" s="287"/>
      <c r="BM1916" s="287"/>
      <c r="BN1916" s="287"/>
      <c r="BO1916" s="287"/>
      <c r="BP1916" s="287"/>
      <c r="BQ1916" s="287"/>
      <c r="BR1916" s="287"/>
      <c r="BS1916" s="287"/>
      <c r="BT1916" s="287"/>
      <c r="BU1916" s="287"/>
    </row>
    <row r="1917" spans="4:73" x14ac:dyDescent="0.2">
      <c r="D1917" s="265"/>
      <c r="E1917" s="265"/>
      <c r="F1917" s="265"/>
      <c r="G1917" s="265"/>
      <c r="H1917" s="265"/>
      <c r="I1917" s="265"/>
      <c r="J1917" s="265"/>
      <c r="K1917" s="265"/>
      <c r="L1917" s="265"/>
      <c r="M1917" s="265"/>
      <c r="N1917" s="265"/>
      <c r="O1917" s="265"/>
      <c r="P1917" s="265"/>
      <c r="Q1917" s="265"/>
      <c r="R1917" s="265"/>
      <c r="S1917" s="265"/>
      <c r="T1917" s="265"/>
      <c r="U1917" s="265"/>
      <c r="V1917" s="265"/>
      <c r="W1917" s="265"/>
      <c r="X1917" s="265"/>
      <c r="Y1917" s="265"/>
      <c r="Z1917" s="265"/>
      <c r="AA1917" s="265"/>
      <c r="AB1917" s="265"/>
      <c r="AC1917" s="265"/>
      <c r="AD1917" s="265"/>
      <c r="AE1917" s="265"/>
      <c r="AF1917" s="265"/>
      <c r="AG1917" s="265"/>
      <c r="AH1917" s="265"/>
      <c r="AI1917" s="265"/>
      <c r="AJ1917" s="265"/>
      <c r="AK1917" s="287"/>
      <c r="AL1917" s="287"/>
      <c r="AM1917" s="287"/>
      <c r="AN1917" s="287"/>
      <c r="AO1917" s="287"/>
      <c r="AP1917" s="287"/>
      <c r="AQ1917" s="287"/>
      <c r="AR1917" s="287"/>
      <c r="AS1917" s="287"/>
      <c r="AT1917" s="287"/>
      <c r="AU1917" s="287"/>
      <c r="AV1917" s="287"/>
      <c r="AW1917" s="287"/>
      <c r="AX1917" s="287"/>
      <c r="AY1917" s="287"/>
      <c r="AZ1917" s="287"/>
      <c r="BA1917" s="287"/>
      <c r="BB1917" s="287"/>
      <c r="BC1917" s="287"/>
      <c r="BD1917" s="287"/>
      <c r="BE1917" s="287"/>
      <c r="BF1917" s="287"/>
      <c r="BG1917" s="287"/>
      <c r="BH1917" s="287"/>
      <c r="BI1917" s="287"/>
      <c r="BJ1917" s="287"/>
      <c r="BK1917" s="287"/>
      <c r="BL1917" s="287"/>
      <c r="BM1917" s="287"/>
      <c r="BN1917" s="287"/>
      <c r="BO1917" s="287"/>
      <c r="BP1917" s="287"/>
      <c r="BQ1917" s="287"/>
      <c r="BR1917" s="287"/>
      <c r="BS1917" s="287"/>
      <c r="BT1917" s="287"/>
      <c r="BU1917" s="287"/>
    </row>
    <row r="1918" spans="4:73" x14ac:dyDescent="0.2">
      <c r="D1918" s="265"/>
      <c r="E1918" s="265"/>
      <c r="F1918" s="265"/>
      <c r="G1918" s="265"/>
      <c r="H1918" s="265"/>
      <c r="I1918" s="265"/>
      <c r="J1918" s="265"/>
      <c r="K1918" s="265"/>
      <c r="L1918" s="265"/>
      <c r="M1918" s="265"/>
      <c r="N1918" s="265"/>
      <c r="O1918" s="265"/>
      <c r="P1918" s="265"/>
      <c r="Q1918" s="265"/>
      <c r="R1918" s="265"/>
      <c r="S1918" s="265"/>
      <c r="T1918" s="265"/>
      <c r="U1918" s="265"/>
      <c r="V1918" s="265"/>
      <c r="W1918" s="265"/>
      <c r="X1918" s="265"/>
      <c r="Y1918" s="265"/>
      <c r="Z1918" s="265"/>
      <c r="AA1918" s="265"/>
      <c r="AB1918" s="265"/>
      <c r="AC1918" s="265"/>
      <c r="AD1918" s="265"/>
      <c r="AE1918" s="265"/>
      <c r="AF1918" s="265"/>
      <c r="AG1918" s="265"/>
      <c r="AH1918" s="265"/>
      <c r="AI1918" s="265"/>
      <c r="AJ1918" s="265"/>
      <c r="AK1918" s="287"/>
      <c r="AL1918" s="287"/>
      <c r="AM1918" s="287"/>
      <c r="AN1918" s="287"/>
      <c r="AO1918" s="287"/>
      <c r="AP1918" s="287"/>
      <c r="AQ1918" s="287"/>
      <c r="AR1918" s="287"/>
      <c r="AS1918" s="287"/>
      <c r="AT1918" s="287"/>
      <c r="AU1918" s="287"/>
      <c r="AV1918" s="287"/>
      <c r="AW1918" s="287"/>
      <c r="AX1918" s="287"/>
      <c r="AY1918" s="287"/>
      <c r="AZ1918" s="287"/>
      <c r="BA1918" s="287"/>
      <c r="BB1918" s="287"/>
      <c r="BC1918" s="287"/>
      <c r="BD1918" s="287"/>
      <c r="BE1918" s="287"/>
      <c r="BF1918" s="287"/>
      <c r="BG1918" s="287"/>
      <c r="BH1918" s="287"/>
      <c r="BI1918" s="287"/>
      <c r="BJ1918" s="287"/>
      <c r="BK1918" s="287"/>
      <c r="BL1918" s="287"/>
      <c r="BM1918" s="287"/>
      <c r="BN1918" s="287"/>
      <c r="BO1918" s="287"/>
      <c r="BP1918" s="287"/>
      <c r="BQ1918" s="287"/>
      <c r="BR1918" s="287"/>
      <c r="BS1918" s="287"/>
      <c r="BT1918" s="287"/>
      <c r="BU1918" s="287"/>
    </row>
    <row r="1919" spans="4:73" x14ac:dyDescent="0.2">
      <c r="D1919" s="265"/>
      <c r="E1919" s="265"/>
      <c r="F1919" s="265"/>
      <c r="G1919" s="265"/>
      <c r="H1919" s="265"/>
      <c r="I1919" s="265"/>
      <c r="J1919" s="265"/>
      <c r="K1919" s="265"/>
      <c r="L1919" s="265"/>
      <c r="M1919" s="265"/>
      <c r="N1919" s="265"/>
      <c r="O1919" s="265"/>
      <c r="P1919" s="265"/>
      <c r="Q1919" s="265"/>
      <c r="R1919" s="265"/>
      <c r="S1919" s="265"/>
      <c r="T1919" s="265"/>
      <c r="U1919" s="265"/>
      <c r="V1919" s="265"/>
      <c r="W1919" s="265"/>
      <c r="X1919" s="265"/>
      <c r="Y1919" s="265"/>
      <c r="Z1919" s="265"/>
      <c r="AA1919" s="265"/>
      <c r="AB1919" s="265"/>
      <c r="AC1919" s="265"/>
      <c r="AD1919" s="265"/>
      <c r="AE1919" s="265"/>
      <c r="AF1919" s="265"/>
      <c r="AG1919" s="265"/>
      <c r="AH1919" s="265"/>
      <c r="AI1919" s="265"/>
      <c r="AJ1919" s="265"/>
      <c r="AK1919" s="287"/>
      <c r="AL1919" s="287"/>
      <c r="AM1919" s="287"/>
      <c r="AN1919" s="287"/>
      <c r="AO1919" s="287"/>
      <c r="AP1919" s="287"/>
      <c r="AQ1919" s="287"/>
      <c r="AR1919" s="287"/>
      <c r="AS1919" s="287"/>
      <c r="AT1919" s="287"/>
      <c r="AU1919" s="287"/>
      <c r="AV1919" s="287"/>
      <c r="AW1919" s="287"/>
      <c r="AX1919" s="287"/>
      <c r="AY1919" s="287"/>
      <c r="AZ1919" s="287"/>
      <c r="BA1919" s="287"/>
      <c r="BB1919" s="287"/>
      <c r="BC1919" s="287"/>
      <c r="BD1919" s="287"/>
      <c r="BE1919" s="287"/>
      <c r="BF1919" s="287"/>
      <c r="BG1919" s="287"/>
      <c r="BH1919" s="287"/>
      <c r="BI1919" s="287"/>
      <c r="BJ1919" s="287"/>
      <c r="BK1919" s="287"/>
      <c r="BL1919" s="287"/>
      <c r="BM1919" s="287"/>
      <c r="BN1919" s="287"/>
      <c r="BO1919" s="287"/>
      <c r="BP1919" s="287"/>
      <c r="BQ1919" s="287"/>
      <c r="BR1919" s="287"/>
      <c r="BS1919" s="287"/>
      <c r="BT1919" s="287"/>
      <c r="BU1919" s="287"/>
    </row>
    <row r="1920" spans="4:73" x14ac:dyDescent="0.2">
      <c r="D1920" s="265"/>
      <c r="E1920" s="265"/>
      <c r="F1920" s="265"/>
      <c r="G1920" s="265"/>
      <c r="H1920" s="265"/>
      <c r="I1920" s="265"/>
      <c r="J1920" s="265"/>
      <c r="K1920" s="265"/>
      <c r="L1920" s="265"/>
      <c r="M1920" s="265"/>
      <c r="N1920" s="265"/>
      <c r="O1920" s="265"/>
      <c r="P1920" s="265"/>
      <c r="Q1920" s="265"/>
      <c r="R1920" s="265"/>
      <c r="S1920" s="265"/>
      <c r="T1920" s="265"/>
      <c r="U1920" s="265"/>
      <c r="V1920" s="265"/>
      <c r="W1920" s="265"/>
      <c r="X1920" s="265"/>
      <c r="Y1920" s="265"/>
      <c r="Z1920" s="265"/>
      <c r="AA1920" s="265"/>
      <c r="AB1920" s="265"/>
      <c r="AC1920" s="265"/>
      <c r="AD1920" s="265"/>
      <c r="AE1920" s="265"/>
      <c r="AF1920" s="265"/>
      <c r="AG1920" s="265"/>
      <c r="AH1920" s="265"/>
      <c r="AI1920" s="265"/>
      <c r="AJ1920" s="265"/>
      <c r="AK1920" s="287"/>
      <c r="AL1920" s="287"/>
      <c r="AM1920" s="287"/>
      <c r="AN1920" s="287"/>
      <c r="AO1920" s="287"/>
      <c r="AP1920" s="287"/>
      <c r="AQ1920" s="287"/>
      <c r="AR1920" s="287"/>
      <c r="AS1920" s="287"/>
      <c r="AT1920" s="287"/>
      <c r="AU1920" s="287"/>
      <c r="AV1920" s="287"/>
      <c r="AW1920" s="287"/>
      <c r="AX1920" s="287"/>
      <c r="AY1920" s="287"/>
      <c r="AZ1920" s="287"/>
      <c r="BA1920" s="287"/>
      <c r="BB1920" s="287"/>
      <c r="BC1920" s="287"/>
      <c r="BD1920" s="287"/>
      <c r="BE1920" s="287"/>
      <c r="BF1920" s="287"/>
      <c r="BG1920" s="287"/>
      <c r="BH1920" s="287"/>
      <c r="BI1920" s="287"/>
      <c r="BJ1920" s="287"/>
      <c r="BK1920" s="287"/>
      <c r="BL1920" s="287"/>
      <c r="BM1920" s="287"/>
      <c r="BN1920" s="287"/>
      <c r="BO1920" s="287"/>
      <c r="BP1920" s="287"/>
      <c r="BQ1920" s="287"/>
      <c r="BR1920" s="287"/>
      <c r="BS1920" s="287"/>
      <c r="BT1920" s="287"/>
      <c r="BU1920" s="287"/>
    </row>
    <row r="1921" spans="4:73" x14ac:dyDescent="0.2">
      <c r="D1921" s="265"/>
      <c r="E1921" s="265"/>
      <c r="F1921" s="265"/>
      <c r="G1921" s="265"/>
      <c r="H1921" s="265"/>
      <c r="I1921" s="265"/>
      <c r="J1921" s="265"/>
      <c r="K1921" s="265"/>
      <c r="L1921" s="265"/>
      <c r="M1921" s="265"/>
      <c r="N1921" s="265"/>
      <c r="O1921" s="265"/>
      <c r="P1921" s="265"/>
      <c r="Q1921" s="265"/>
      <c r="R1921" s="265"/>
      <c r="S1921" s="265"/>
      <c r="T1921" s="265"/>
      <c r="U1921" s="265"/>
      <c r="V1921" s="265"/>
      <c r="W1921" s="265"/>
      <c r="X1921" s="265"/>
      <c r="Y1921" s="265"/>
      <c r="Z1921" s="265"/>
      <c r="AA1921" s="265"/>
      <c r="AB1921" s="265"/>
      <c r="AC1921" s="265"/>
      <c r="AD1921" s="265"/>
      <c r="AE1921" s="265"/>
      <c r="AF1921" s="265"/>
      <c r="AG1921" s="265"/>
      <c r="AH1921" s="265"/>
      <c r="AI1921" s="265"/>
      <c r="AJ1921" s="265"/>
      <c r="AK1921" s="287"/>
      <c r="AL1921" s="287"/>
      <c r="AM1921" s="287"/>
      <c r="AN1921" s="287"/>
      <c r="AO1921" s="287"/>
      <c r="AP1921" s="287"/>
      <c r="AQ1921" s="287"/>
      <c r="AR1921" s="287"/>
      <c r="AS1921" s="287"/>
      <c r="AT1921" s="287"/>
      <c r="AU1921" s="287"/>
      <c r="AV1921" s="287"/>
      <c r="AW1921" s="287"/>
      <c r="AX1921" s="287"/>
      <c r="AY1921" s="287"/>
      <c r="AZ1921" s="287"/>
      <c r="BA1921" s="287"/>
      <c r="BB1921" s="287"/>
      <c r="BC1921" s="287"/>
      <c r="BD1921" s="287"/>
      <c r="BE1921" s="287"/>
      <c r="BF1921" s="287"/>
      <c r="BG1921" s="287"/>
      <c r="BH1921" s="287"/>
      <c r="BI1921" s="287"/>
      <c r="BJ1921" s="287"/>
      <c r="BK1921" s="287"/>
      <c r="BL1921" s="287"/>
      <c r="BM1921" s="287"/>
      <c r="BN1921" s="287"/>
      <c r="BO1921" s="287"/>
      <c r="BP1921" s="287"/>
      <c r="BQ1921" s="287"/>
      <c r="BR1921" s="287"/>
      <c r="BS1921" s="287"/>
      <c r="BT1921" s="287"/>
      <c r="BU1921" s="287"/>
    </row>
    <row r="1922" spans="4:73" x14ac:dyDescent="0.2">
      <c r="D1922" s="265"/>
      <c r="E1922" s="265"/>
      <c r="F1922" s="265"/>
      <c r="G1922" s="265"/>
      <c r="H1922" s="265"/>
      <c r="I1922" s="265"/>
      <c r="J1922" s="265"/>
      <c r="K1922" s="265"/>
      <c r="L1922" s="265"/>
      <c r="M1922" s="265"/>
      <c r="N1922" s="265"/>
      <c r="O1922" s="265"/>
      <c r="P1922" s="265"/>
      <c r="Q1922" s="265"/>
      <c r="R1922" s="265"/>
      <c r="S1922" s="265"/>
      <c r="T1922" s="265"/>
      <c r="U1922" s="265"/>
      <c r="V1922" s="265"/>
      <c r="W1922" s="265"/>
      <c r="X1922" s="265"/>
      <c r="Y1922" s="265"/>
      <c r="Z1922" s="265"/>
      <c r="AA1922" s="265"/>
      <c r="AB1922" s="265"/>
      <c r="AC1922" s="265"/>
      <c r="AD1922" s="265"/>
      <c r="AE1922" s="265"/>
      <c r="AF1922" s="265"/>
      <c r="AG1922" s="265"/>
      <c r="AH1922" s="265"/>
      <c r="AI1922" s="265"/>
      <c r="AJ1922" s="265"/>
      <c r="AK1922" s="287"/>
      <c r="AL1922" s="287"/>
      <c r="AM1922" s="287"/>
      <c r="AN1922" s="287"/>
      <c r="AO1922" s="287"/>
      <c r="AP1922" s="287"/>
      <c r="AQ1922" s="287"/>
      <c r="AR1922" s="287"/>
      <c r="AS1922" s="287"/>
      <c r="AT1922" s="287"/>
      <c r="AU1922" s="287"/>
      <c r="AV1922" s="287"/>
      <c r="AW1922" s="287"/>
      <c r="AX1922" s="287"/>
      <c r="AY1922" s="287"/>
      <c r="AZ1922" s="287"/>
      <c r="BA1922" s="287"/>
      <c r="BB1922" s="287"/>
      <c r="BC1922" s="287"/>
      <c r="BD1922" s="287"/>
      <c r="BE1922" s="287"/>
      <c r="BF1922" s="287"/>
      <c r="BG1922" s="287"/>
      <c r="BH1922" s="287"/>
      <c r="BI1922" s="287"/>
      <c r="BJ1922" s="287"/>
      <c r="BK1922" s="287"/>
      <c r="BL1922" s="287"/>
      <c r="BM1922" s="287"/>
      <c r="BN1922" s="287"/>
      <c r="BO1922" s="287"/>
      <c r="BP1922" s="287"/>
      <c r="BQ1922" s="287"/>
      <c r="BR1922" s="287"/>
      <c r="BS1922" s="287"/>
      <c r="BT1922" s="287"/>
      <c r="BU1922" s="287"/>
    </row>
    <row r="1923" spans="4:73" x14ac:dyDescent="0.2">
      <c r="D1923" s="265"/>
      <c r="E1923" s="265"/>
      <c r="F1923" s="265"/>
      <c r="G1923" s="265"/>
      <c r="H1923" s="265"/>
      <c r="I1923" s="265"/>
      <c r="J1923" s="265"/>
      <c r="K1923" s="265"/>
      <c r="L1923" s="265"/>
      <c r="M1923" s="265"/>
      <c r="N1923" s="265"/>
      <c r="O1923" s="265"/>
      <c r="P1923" s="265"/>
      <c r="Q1923" s="265"/>
      <c r="R1923" s="265"/>
      <c r="S1923" s="265"/>
      <c r="T1923" s="265"/>
      <c r="U1923" s="265"/>
      <c r="V1923" s="265"/>
      <c r="W1923" s="265"/>
      <c r="X1923" s="265"/>
      <c r="Y1923" s="265"/>
      <c r="Z1923" s="265"/>
      <c r="AA1923" s="265"/>
      <c r="AB1923" s="265"/>
      <c r="AC1923" s="265"/>
      <c r="AD1923" s="265"/>
      <c r="AE1923" s="265"/>
      <c r="AF1923" s="265"/>
      <c r="AG1923" s="265"/>
      <c r="AH1923" s="265"/>
      <c r="AI1923" s="265"/>
      <c r="AJ1923" s="265"/>
      <c r="AK1923" s="287"/>
      <c r="AL1923" s="287"/>
      <c r="AM1923" s="287"/>
      <c r="AN1923" s="287"/>
      <c r="AO1923" s="287"/>
      <c r="AP1923" s="287"/>
      <c r="AQ1923" s="287"/>
      <c r="AR1923" s="287"/>
      <c r="AS1923" s="287"/>
      <c r="AT1923" s="287"/>
      <c r="AU1923" s="287"/>
      <c r="AV1923" s="287"/>
      <c r="AW1923" s="287"/>
      <c r="AX1923" s="287"/>
      <c r="AY1923" s="287"/>
      <c r="AZ1923" s="287"/>
      <c r="BA1923" s="287"/>
      <c r="BB1923" s="287"/>
      <c r="BC1923" s="287"/>
      <c r="BD1923" s="287"/>
      <c r="BE1923" s="287"/>
      <c r="BF1923" s="287"/>
      <c r="BG1923" s="287"/>
      <c r="BH1923" s="287"/>
      <c r="BI1923" s="287"/>
      <c r="BJ1923" s="287"/>
      <c r="BK1923" s="287"/>
      <c r="BL1923" s="287"/>
      <c r="BM1923" s="287"/>
      <c r="BN1923" s="287"/>
      <c r="BO1923" s="287"/>
      <c r="BP1923" s="287"/>
      <c r="BQ1923" s="287"/>
      <c r="BR1923" s="287"/>
      <c r="BS1923" s="287"/>
      <c r="BT1923" s="287"/>
      <c r="BU1923" s="287"/>
    </row>
    <row r="1924" spans="4:73" x14ac:dyDescent="0.2">
      <c r="D1924" s="265"/>
      <c r="E1924" s="265"/>
      <c r="F1924" s="265"/>
      <c r="G1924" s="265"/>
      <c r="H1924" s="265"/>
      <c r="I1924" s="265"/>
      <c r="J1924" s="265"/>
      <c r="K1924" s="265"/>
      <c r="L1924" s="265"/>
      <c r="M1924" s="265"/>
      <c r="N1924" s="265"/>
      <c r="O1924" s="265"/>
      <c r="P1924" s="265"/>
      <c r="Q1924" s="265"/>
      <c r="R1924" s="265"/>
      <c r="S1924" s="265"/>
      <c r="T1924" s="265"/>
      <c r="U1924" s="265"/>
      <c r="V1924" s="265"/>
      <c r="W1924" s="265"/>
      <c r="X1924" s="265"/>
      <c r="Y1924" s="265"/>
      <c r="Z1924" s="265"/>
      <c r="AA1924" s="265"/>
      <c r="AB1924" s="265"/>
      <c r="AC1924" s="265"/>
      <c r="AD1924" s="265"/>
      <c r="AE1924" s="265"/>
      <c r="AF1924" s="265"/>
      <c r="AG1924" s="265"/>
      <c r="AH1924" s="265"/>
      <c r="AI1924" s="265"/>
      <c r="AJ1924" s="265"/>
      <c r="AK1924" s="287"/>
      <c r="AL1924" s="287"/>
      <c r="AM1924" s="287"/>
      <c r="AN1924" s="287"/>
      <c r="AO1924" s="287"/>
      <c r="AP1924" s="287"/>
      <c r="AQ1924" s="287"/>
      <c r="AR1924" s="287"/>
      <c r="AS1924" s="287"/>
      <c r="AT1924" s="287"/>
      <c r="AU1924" s="287"/>
      <c r="AV1924" s="287"/>
      <c r="AW1924" s="287"/>
      <c r="AX1924" s="287"/>
      <c r="AY1924" s="287"/>
      <c r="AZ1924" s="287"/>
      <c r="BA1924" s="287"/>
      <c r="BB1924" s="287"/>
      <c r="BC1924" s="287"/>
      <c r="BD1924" s="287"/>
      <c r="BE1924" s="287"/>
      <c r="BF1924" s="287"/>
      <c r="BG1924" s="287"/>
      <c r="BH1924" s="287"/>
      <c r="BI1924" s="287"/>
      <c r="BJ1924" s="287"/>
      <c r="BK1924" s="287"/>
      <c r="BL1924" s="287"/>
      <c r="BM1924" s="287"/>
      <c r="BN1924" s="287"/>
      <c r="BO1924" s="287"/>
      <c r="BP1924" s="287"/>
      <c r="BQ1924" s="287"/>
      <c r="BR1924" s="287"/>
      <c r="BS1924" s="287"/>
      <c r="BT1924" s="287"/>
      <c r="BU1924" s="287"/>
    </row>
    <row r="1925" spans="4:73" x14ac:dyDescent="0.2">
      <c r="D1925" s="265"/>
      <c r="E1925" s="265"/>
      <c r="F1925" s="265"/>
      <c r="G1925" s="265"/>
      <c r="H1925" s="265"/>
      <c r="I1925" s="265"/>
      <c r="J1925" s="265"/>
      <c r="K1925" s="265"/>
      <c r="L1925" s="265"/>
      <c r="M1925" s="265"/>
      <c r="N1925" s="265"/>
      <c r="O1925" s="265"/>
      <c r="P1925" s="265"/>
      <c r="Q1925" s="265"/>
      <c r="R1925" s="265"/>
      <c r="S1925" s="265"/>
      <c r="T1925" s="265"/>
      <c r="U1925" s="265"/>
      <c r="V1925" s="265"/>
      <c r="W1925" s="265"/>
      <c r="X1925" s="265"/>
      <c r="Y1925" s="265"/>
      <c r="Z1925" s="265"/>
      <c r="AA1925" s="265"/>
      <c r="AB1925" s="265"/>
      <c r="AC1925" s="265"/>
      <c r="AD1925" s="265"/>
      <c r="AE1925" s="265"/>
      <c r="AF1925" s="265"/>
      <c r="AG1925" s="265"/>
      <c r="AH1925" s="265"/>
      <c r="AI1925" s="265"/>
      <c r="AJ1925" s="265"/>
      <c r="AK1925" s="287"/>
      <c r="AL1925" s="287"/>
      <c r="AM1925" s="287"/>
      <c r="AN1925" s="287"/>
      <c r="AO1925" s="287"/>
      <c r="AP1925" s="287"/>
      <c r="AQ1925" s="287"/>
      <c r="AR1925" s="287"/>
      <c r="AS1925" s="287"/>
      <c r="AT1925" s="287"/>
      <c r="AU1925" s="287"/>
      <c r="AV1925" s="287"/>
      <c r="AW1925" s="287"/>
      <c r="AX1925" s="287"/>
      <c r="AY1925" s="287"/>
      <c r="AZ1925" s="287"/>
      <c r="BA1925" s="287"/>
      <c r="BB1925" s="287"/>
      <c r="BC1925" s="287"/>
      <c r="BD1925" s="287"/>
      <c r="BE1925" s="287"/>
      <c r="BF1925" s="287"/>
      <c r="BG1925" s="287"/>
      <c r="BH1925" s="287"/>
      <c r="BI1925" s="287"/>
      <c r="BJ1925" s="287"/>
      <c r="BK1925" s="287"/>
      <c r="BL1925" s="287"/>
      <c r="BM1925" s="287"/>
      <c r="BN1925" s="287"/>
      <c r="BO1925" s="287"/>
      <c r="BP1925" s="287"/>
      <c r="BQ1925" s="287"/>
      <c r="BR1925" s="287"/>
      <c r="BS1925" s="287"/>
      <c r="BT1925" s="287"/>
      <c r="BU1925" s="287"/>
    </row>
    <row r="1926" spans="4:73" x14ac:dyDescent="0.2">
      <c r="D1926" s="265"/>
      <c r="E1926" s="265"/>
      <c r="F1926" s="265"/>
      <c r="G1926" s="265"/>
      <c r="H1926" s="265"/>
      <c r="I1926" s="265"/>
      <c r="J1926" s="265"/>
      <c r="K1926" s="265"/>
      <c r="L1926" s="265"/>
      <c r="M1926" s="265"/>
      <c r="N1926" s="265"/>
      <c r="O1926" s="265"/>
      <c r="P1926" s="265"/>
      <c r="Q1926" s="265"/>
      <c r="R1926" s="265"/>
      <c r="S1926" s="265"/>
      <c r="T1926" s="265"/>
      <c r="U1926" s="265"/>
      <c r="V1926" s="265"/>
      <c r="W1926" s="265"/>
      <c r="X1926" s="265"/>
      <c r="Y1926" s="265"/>
      <c r="Z1926" s="265"/>
      <c r="AA1926" s="265"/>
      <c r="AB1926" s="265"/>
      <c r="AC1926" s="265"/>
      <c r="AD1926" s="265"/>
      <c r="AE1926" s="265"/>
      <c r="AF1926" s="265"/>
      <c r="AG1926" s="265"/>
      <c r="AH1926" s="265"/>
      <c r="AI1926" s="265"/>
      <c r="AJ1926" s="265"/>
      <c r="AK1926" s="287"/>
      <c r="AL1926" s="287"/>
      <c r="AM1926" s="287"/>
      <c r="AN1926" s="287"/>
      <c r="AO1926" s="287"/>
      <c r="AP1926" s="287"/>
      <c r="AQ1926" s="287"/>
      <c r="AR1926" s="287"/>
      <c r="AS1926" s="287"/>
      <c r="AT1926" s="287"/>
      <c r="AU1926" s="287"/>
      <c r="AV1926" s="287"/>
      <c r="AW1926" s="287"/>
      <c r="AX1926" s="287"/>
      <c r="AY1926" s="287"/>
      <c r="AZ1926" s="287"/>
      <c r="BA1926" s="287"/>
      <c r="BB1926" s="287"/>
      <c r="BC1926" s="287"/>
      <c r="BD1926" s="287"/>
      <c r="BE1926" s="287"/>
      <c r="BF1926" s="287"/>
      <c r="BG1926" s="287"/>
      <c r="BH1926" s="287"/>
      <c r="BI1926" s="287"/>
      <c r="BJ1926" s="287"/>
      <c r="BK1926" s="287"/>
      <c r="BL1926" s="287"/>
      <c r="BM1926" s="287"/>
      <c r="BN1926" s="287"/>
      <c r="BO1926" s="287"/>
      <c r="BP1926" s="287"/>
      <c r="BQ1926" s="287"/>
      <c r="BR1926" s="287"/>
      <c r="BS1926" s="287"/>
      <c r="BT1926" s="287"/>
      <c r="BU1926" s="287"/>
    </row>
    <row r="1927" spans="4:73" x14ac:dyDescent="0.2">
      <c r="D1927" s="265"/>
      <c r="E1927" s="265"/>
      <c r="F1927" s="265"/>
      <c r="G1927" s="265"/>
      <c r="H1927" s="265"/>
      <c r="I1927" s="265"/>
      <c r="J1927" s="265"/>
      <c r="K1927" s="265"/>
      <c r="L1927" s="265"/>
      <c r="M1927" s="265"/>
      <c r="N1927" s="265"/>
      <c r="O1927" s="265"/>
      <c r="P1927" s="265"/>
      <c r="Q1927" s="265"/>
      <c r="R1927" s="265"/>
      <c r="S1927" s="265"/>
      <c r="T1927" s="265"/>
      <c r="U1927" s="265"/>
      <c r="V1927" s="265"/>
      <c r="W1927" s="265"/>
      <c r="X1927" s="265"/>
      <c r="Y1927" s="265"/>
      <c r="Z1927" s="265"/>
      <c r="AA1927" s="265"/>
      <c r="AB1927" s="265"/>
      <c r="AC1927" s="265"/>
      <c r="AD1927" s="265"/>
      <c r="AE1927" s="265"/>
      <c r="AF1927" s="265"/>
      <c r="AG1927" s="265"/>
      <c r="AH1927" s="265"/>
      <c r="AI1927" s="265"/>
      <c r="AJ1927" s="265"/>
      <c r="AK1927" s="287"/>
      <c r="AL1927" s="287"/>
      <c r="AM1927" s="287"/>
      <c r="AN1927" s="287"/>
      <c r="AO1927" s="287"/>
      <c r="AP1927" s="287"/>
      <c r="AQ1927" s="287"/>
      <c r="AR1927" s="287"/>
      <c r="AS1927" s="287"/>
      <c r="AT1927" s="287"/>
      <c r="AU1927" s="287"/>
      <c r="AV1927" s="287"/>
      <c r="AW1927" s="287"/>
      <c r="AX1927" s="287"/>
      <c r="AY1927" s="287"/>
      <c r="AZ1927" s="287"/>
      <c r="BA1927" s="287"/>
      <c r="BB1927" s="287"/>
      <c r="BC1927" s="287"/>
      <c r="BD1927" s="287"/>
      <c r="BE1927" s="287"/>
      <c r="BF1927" s="287"/>
      <c r="BG1927" s="287"/>
      <c r="BH1927" s="287"/>
      <c r="BI1927" s="287"/>
      <c r="BJ1927" s="287"/>
      <c r="BK1927" s="287"/>
      <c r="BL1927" s="287"/>
      <c r="BM1927" s="287"/>
      <c r="BN1927" s="287"/>
      <c r="BO1927" s="287"/>
      <c r="BP1927" s="287"/>
      <c r="BQ1927" s="287"/>
      <c r="BR1927" s="287"/>
      <c r="BS1927" s="287"/>
      <c r="BT1927" s="287"/>
      <c r="BU1927" s="287"/>
    </row>
    <row r="1928" spans="4:73" x14ac:dyDescent="0.2">
      <c r="D1928" s="265"/>
      <c r="E1928" s="265"/>
      <c r="F1928" s="265"/>
      <c r="G1928" s="265"/>
      <c r="H1928" s="265"/>
      <c r="I1928" s="265"/>
      <c r="J1928" s="265"/>
      <c r="K1928" s="265"/>
      <c r="L1928" s="265"/>
      <c r="M1928" s="265"/>
      <c r="N1928" s="265"/>
      <c r="O1928" s="265"/>
      <c r="P1928" s="265"/>
      <c r="Q1928" s="265"/>
      <c r="R1928" s="265"/>
      <c r="S1928" s="265"/>
      <c r="T1928" s="265"/>
      <c r="U1928" s="265"/>
      <c r="V1928" s="265"/>
      <c r="W1928" s="265"/>
      <c r="X1928" s="265"/>
      <c r="Y1928" s="265"/>
      <c r="Z1928" s="265"/>
      <c r="AA1928" s="265"/>
      <c r="AB1928" s="265"/>
      <c r="AC1928" s="265"/>
      <c r="AD1928" s="265"/>
      <c r="AE1928" s="265"/>
      <c r="AF1928" s="265"/>
      <c r="AG1928" s="265"/>
      <c r="AH1928" s="265"/>
      <c r="AI1928" s="265"/>
      <c r="AJ1928" s="265"/>
      <c r="AK1928" s="287"/>
      <c r="AL1928" s="287"/>
      <c r="AM1928" s="287"/>
      <c r="AN1928" s="287"/>
      <c r="AO1928" s="287"/>
      <c r="AP1928" s="287"/>
      <c r="AQ1928" s="287"/>
      <c r="AR1928" s="287"/>
      <c r="AS1928" s="287"/>
      <c r="AT1928" s="287"/>
      <c r="AU1928" s="287"/>
      <c r="AV1928" s="287"/>
      <c r="AW1928" s="287"/>
      <c r="AX1928" s="287"/>
      <c r="AY1928" s="287"/>
      <c r="AZ1928" s="287"/>
      <c r="BA1928" s="287"/>
      <c r="BB1928" s="287"/>
      <c r="BC1928" s="287"/>
      <c r="BD1928" s="287"/>
      <c r="BE1928" s="287"/>
      <c r="BF1928" s="287"/>
      <c r="BG1928" s="287"/>
      <c r="BH1928" s="287"/>
      <c r="BI1928" s="287"/>
      <c r="BJ1928" s="287"/>
      <c r="BK1928" s="287"/>
      <c r="BL1928" s="287"/>
      <c r="BM1928" s="287"/>
      <c r="BN1928" s="287"/>
      <c r="BO1928" s="287"/>
      <c r="BP1928" s="287"/>
      <c r="BQ1928" s="287"/>
      <c r="BR1928" s="287"/>
      <c r="BS1928" s="287"/>
      <c r="BT1928" s="287"/>
      <c r="BU1928" s="287"/>
    </row>
    <row r="1929" spans="4:73" x14ac:dyDescent="0.2">
      <c r="D1929" s="265"/>
      <c r="E1929" s="265"/>
      <c r="F1929" s="265"/>
      <c r="G1929" s="265"/>
      <c r="H1929" s="265"/>
      <c r="I1929" s="265"/>
      <c r="J1929" s="265"/>
      <c r="K1929" s="265"/>
      <c r="L1929" s="265"/>
      <c r="M1929" s="265"/>
      <c r="N1929" s="265"/>
      <c r="O1929" s="265"/>
      <c r="P1929" s="265"/>
      <c r="Q1929" s="265"/>
      <c r="R1929" s="265"/>
      <c r="S1929" s="265"/>
      <c r="T1929" s="265"/>
      <c r="U1929" s="265"/>
      <c r="V1929" s="265"/>
      <c r="W1929" s="265"/>
      <c r="X1929" s="265"/>
      <c r="Y1929" s="265"/>
      <c r="Z1929" s="265"/>
      <c r="AA1929" s="265"/>
      <c r="AB1929" s="265"/>
      <c r="AC1929" s="265"/>
      <c r="AD1929" s="265"/>
      <c r="AE1929" s="265"/>
      <c r="AF1929" s="265"/>
      <c r="AG1929" s="265"/>
      <c r="AH1929" s="265"/>
      <c r="AI1929" s="265"/>
      <c r="AJ1929" s="265"/>
      <c r="AK1929" s="287"/>
      <c r="AL1929" s="287"/>
      <c r="AM1929" s="287"/>
      <c r="AN1929" s="287"/>
      <c r="AO1929" s="287"/>
      <c r="AP1929" s="287"/>
      <c r="AQ1929" s="287"/>
      <c r="AR1929" s="287"/>
      <c r="AS1929" s="287"/>
      <c r="AT1929" s="287"/>
      <c r="AU1929" s="287"/>
      <c r="AV1929" s="287"/>
      <c r="AW1929" s="287"/>
      <c r="AX1929" s="287"/>
      <c r="AY1929" s="287"/>
      <c r="AZ1929" s="287"/>
      <c r="BA1929" s="287"/>
      <c r="BB1929" s="287"/>
      <c r="BC1929" s="287"/>
      <c r="BD1929" s="287"/>
      <c r="BE1929" s="287"/>
      <c r="BF1929" s="287"/>
      <c r="BG1929" s="287"/>
      <c r="BH1929" s="287"/>
      <c r="BI1929" s="287"/>
      <c r="BJ1929" s="287"/>
      <c r="BK1929" s="287"/>
      <c r="BL1929" s="287"/>
      <c r="BM1929" s="287"/>
      <c r="BN1929" s="287"/>
      <c r="BO1929" s="287"/>
      <c r="BP1929" s="287"/>
      <c r="BQ1929" s="287"/>
      <c r="BR1929" s="287"/>
      <c r="BS1929" s="287"/>
      <c r="BT1929" s="287"/>
      <c r="BU1929" s="287"/>
    </row>
    <row r="1930" spans="4:73" x14ac:dyDescent="0.2">
      <c r="D1930" s="265"/>
      <c r="E1930" s="265"/>
      <c r="F1930" s="265"/>
      <c r="G1930" s="265"/>
      <c r="H1930" s="265"/>
      <c r="I1930" s="265"/>
      <c r="J1930" s="265"/>
      <c r="K1930" s="265"/>
      <c r="L1930" s="265"/>
      <c r="M1930" s="265"/>
      <c r="N1930" s="265"/>
      <c r="O1930" s="265"/>
      <c r="P1930" s="265"/>
      <c r="Q1930" s="265"/>
      <c r="R1930" s="265"/>
      <c r="S1930" s="265"/>
      <c r="T1930" s="265"/>
      <c r="U1930" s="265"/>
      <c r="V1930" s="265"/>
      <c r="W1930" s="265"/>
      <c r="X1930" s="265"/>
      <c r="Y1930" s="265"/>
      <c r="Z1930" s="265"/>
      <c r="AA1930" s="265"/>
      <c r="AB1930" s="265"/>
      <c r="AC1930" s="265"/>
      <c r="AD1930" s="265"/>
      <c r="AE1930" s="265"/>
      <c r="AF1930" s="265"/>
      <c r="AG1930" s="265"/>
      <c r="AH1930" s="265"/>
      <c r="AI1930" s="265"/>
      <c r="AJ1930" s="265"/>
      <c r="AK1930" s="287"/>
      <c r="AL1930" s="287"/>
      <c r="AM1930" s="287"/>
      <c r="AN1930" s="287"/>
      <c r="AO1930" s="287"/>
      <c r="AP1930" s="287"/>
      <c r="AQ1930" s="287"/>
      <c r="AR1930" s="287"/>
      <c r="AS1930" s="287"/>
      <c r="AT1930" s="287"/>
      <c r="AU1930" s="287"/>
      <c r="AV1930" s="287"/>
      <c r="AW1930" s="287"/>
      <c r="AX1930" s="287"/>
      <c r="AY1930" s="287"/>
      <c r="AZ1930" s="287"/>
      <c r="BA1930" s="287"/>
      <c r="BB1930" s="287"/>
      <c r="BC1930" s="287"/>
      <c r="BD1930" s="287"/>
      <c r="BE1930" s="287"/>
      <c r="BF1930" s="287"/>
      <c r="BG1930" s="287"/>
      <c r="BH1930" s="287"/>
      <c r="BI1930" s="287"/>
      <c r="BJ1930" s="287"/>
      <c r="BK1930" s="287"/>
      <c r="BL1930" s="287"/>
      <c r="BM1930" s="287"/>
      <c r="BN1930" s="287"/>
      <c r="BO1930" s="287"/>
      <c r="BP1930" s="287"/>
      <c r="BQ1930" s="287"/>
      <c r="BR1930" s="287"/>
      <c r="BS1930" s="287"/>
      <c r="BT1930" s="287"/>
      <c r="BU1930" s="287"/>
    </row>
    <row r="1931" spans="4:73" x14ac:dyDescent="0.2">
      <c r="D1931" s="265"/>
      <c r="E1931" s="265"/>
      <c r="F1931" s="265"/>
      <c r="G1931" s="265"/>
      <c r="H1931" s="265"/>
      <c r="I1931" s="265"/>
      <c r="J1931" s="265"/>
      <c r="K1931" s="265"/>
      <c r="L1931" s="265"/>
      <c r="M1931" s="265"/>
      <c r="N1931" s="265"/>
      <c r="O1931" s="265"/>
      <c r="P1931" s="265"/>
      <c r="Q1931" s="265"/>
      <c r="R1931" s="265"/>
      <c r="S1931" s="265"/>
      <c r="T1931" s="265"/>
      <c r="U1931" s="265"/>
      <c r="V1931" s="265"/>
      <c r="W1931" s="265"/>
      <c r="X1931" s="265"/>
      <c r="Y1931" s="265"/>
      <c r="Z1931" s="265"/>
      <c r="AA1931" s="265"/>
      <c r="AB1931" s="265"/>
      <c r="AC1931" s="265"/>
      <c r="AD1931" s="265"/>
      <c r="AE1931" s="265"/>
      <c r="AF1931" s="265"/>
      <c r="AG1931" s="265"/>
      <c r="AH1931" s="265"/>
      <c r="AI1931" s="265"/>
      <c r="AJ1931" s="265"/>
      <c r="AK1931" s="287"/>
      <c r="AL1931" s="287"/>
      <c r="AM1931" s="287"/>
      <c r="AN1931" s="287"/>
      <c r="AO1931" s="287"/>
      <c r="AP1931" s="287"/>
      <c r="AQ1931" s="287"/>
      <c r="AR1931" s="287"/>
      <c r="AS1931" s="287"/>
      <c r="AT1931" s="287"/>
      <c r="AU1931" s="287"/>
      <c r="AV1931" s="287"/>
      <c r="AW1931" s="287"/>
      <c r="AX1931" s="287"/>
      <c r="AY1931" s="287"/>
      <c r="AZ1931" s="287"/>
      <c r="BA1931" s="287"/>
      <c r="BB1931" s="287"/>
      <c r="BC1931" s="287"/>
      <c r="BD1931" s="287"/>
      <c r="BE1931" s="287"/>
      <c r="BF1931" s="287"/>
      <c r="BG1931" s="287"/>
      <c r="BH1931" s="287"/>
      <c r="BI1931" s="287"/>
      <c r="BJ1931" s="287"/>
      <c r="BK1931" s="287"/>
      <c r="BL1931" s="287"/>
      <c r="BM1931" s="287"/>
      <c r="BN1931" s="287"/>
      <c r="BO1931" s="287"/>
      <c r="BP1931" s="287"/>
      <c r="BQ1931" s="287"/>
      <c r="BR1931" s="287"/>
      <c r="BS1931" s="287"/>
      <c r="BT1931" s="287"/>
      <c r="BU1931" s="287"/>
    </row>
    <row r="1932" spans="4:73" x14ac:dyDescent="0.2">
      <c r="D1932" s="265"/>
      <c r="E1932" s="265"/>
      <c r="F1932" s="265"/>
      <c r="G1932" s="265"/>
      <c r="H1932" s="265"/>
      <c r="I1932" s="265"/>
      <c r="J1932" s="265"/>
      <c r="K1932" s="265"/>
      <c r="L1932" s="265"/>
      <c r="M1932" s="265"/>
      <c r="N1932" s="265"/>
      <c r="O1932" s="265"/>
      <c r="P1932" s="265"/>
      <c r="Q1932" s="265"/>
      <c r="R1932" s="265"/>
      <c r="S1932" s="265"/>
      <c r="T1932" s="265"/>
      <c r="U1932" s="265"/>
      <c r="V1932" s="265"/>
      <c r="W1932" s="265"/>
      <c r="X1932" s="265"/>
      <c r="Y1932" s="265"/>
      <c r="Z1932" s="265"/>
      <c r="AA1932" s="265"/>
      <c r="AB1932" s="265"/>
      <c r="AC1932" s="265"/>
      <c r="AD1932" s="265"/>
      <c r="AE1932" s="265"/>
      <c r="AF1932" s="265"/>
      <c r="AG1932" s="265"/>
      <c r="AH1932" s="265"/>
      <c r="AI1932" s="265"/>
      <c r="AJ1932" s="265"/>
      <c r="AK1932" s="287"/>
      <c r="AL1932" s="287"/>
      <c r="AM1932" s="287"/>
      <c r="AN1932" s="287"/>
      <c r="AO1932" s="287"/>
      <c r="AP1932" s="287"/>
      <c r="AQ1932" s="287"/>
      <c r="AR1932" s="287"/>
      <c r="AS1932" s="287"/>
      <c r="AT1932" s="287"/>
      <c r="AU1932" s="287"/>
      <c r="AV1932" s="287"/>
      <c r="AW1932" s="287"/>
      <c r="AX1932" s="287"/>
      <c r="AY1932" s="287"/>
      <c r="AZ1932" s="287"/>
      <c r="BA1932" s="287"/>
      <c r="BB1932" s="287"/>
      <c r="BC1932" s="287"/>
      <c r="BD1932" s="287"/>
      <c r="BE1932" s="287"/>
      <c r="BF1932" s="287"/>
      <c r="BG1932" s="287"/>
      <c r="BH1932" s="287"/>
      <c r="BI1932" s="287"/>
      <c r="BJ1932" s="287"/>
      <c r="BK1932" s="287"/>
      <c r="BL1932" s="287"/>
      <c r="BM1932" s="287"/>
      <c r="BN1932" s="287"/>
      <c r="BO1932" s="287"/>
      <c r="BP1932" s="287"/>
      <c r="BQ1932" s="287"/>
      <c r="BR1932" s="287"/>
      <c r="BS1932" s="287"/>
      <c r="BT1932" s="287"/>
      <c r="BU1932" s="287"/>
    </row>
    <row r="1933" spans="4:73" x14ac:dyDescent="0.2">
      <c r="D1933" s="265"/>
      <c r="E1933" s="265"/>
      <c r="F1933" s="265"/>
      <c r="G1933" s="265"/>
      <c r="H1933" s="265"/>
      <c r="I1933" s="265"/>
      <c r="J1933" s="265"/>
      <c r="K1933" s="265"/>
      <c r="L1933" s="265"/>
      <c r="M1933" s="265"/>
      <c r="N1933" s="265"/>
      <c r="O1933" s="265"/>
      <c r="P1933" s="265"/>
      <c r="Q1933" s="265"/>
      <c r="R1933" s="265"/>
      <c r="S1933" s="265"/>
      <c r="T1933" s="265"/>
      <c r="U1933" s="265"/>
      <c r="V1933" s="265"/>
      <c r="W1933" s="265"/>
      <c r="X1933" s="265"/>
      <c r="Y1933" s="265"/>
      <c r="Z1933" s="265"/>
      <c r="AA1933" s="265"/>
      <c r="AB1933" s="265"/>
      <c r="AC1933" s="265"/>
      <c r="AD1933" s="265"/>
      <c r="AE1933" s="265"/>
      <c r="AF1933" s="265"/>
      <c r="AG1933" s="265"/>
      <c r="AH1933" s="265"/>
      <c r="AI1933" s="265"/>
      <c r="AJ1933" s="265"/>
      <c r="AK1933" s="287"/>
      <c r="AL1933" s="287"/>
      <c r="AM1933" s="287"/>
      <c r="AN1933" s="287"/>
      <c r="AO1933" s="287"/>
      <c r="AP1933" s="287"/>
      <c r="AQ1933" s="287"/>
      <c r="AR1933" s="287"/>
      <c r="AS1933" s="287"/>
      <c r="AT1933" s="287"/>
      <c r="AU1933" s="287"/>
      <c r="AV1933" s="287"/>
      <c r="AW1933" s="287"/>
      <c r="AX1933" s="287"/>
      <c r="AY1933" s="287"/>
      <c r="AZ1933" s="287"/>
      <c r="BA1933" s="287"/>
      <c r="BB1933" s="287"/>
      <c r="BC1933" s="287"/>
      <c r="BD1933" s="287"/>
      <c r="BE1933" s="287"/>
      <c r="BF1933" s="287"/>
      <c r="BG1933" s="287"/>
      <c r="BH1933" s="287"/>
      <c r="BI1933" s="287"/>
      <c r="BJ1933" s="287"/>
      <c r="BK1933" s="287"/>
      <c r="BL1933" s="287"/>
      <c r="BM1933" s="287"/>
      <c r="BN1933" s="287"/>
      <c r="BO1933" s="287"/>
      <c r="BP1933" s="287"/>
      <c r="BQ1933" s="287"/>
      <c r="BR1933" s="287"/>
      <c r="BS1933" s="287"/>
      <c r="BT1933" s="287"/>
      <c r="BU1933" s="287"/>
    </row>
    <row r="1934" spans="4:73" x14ac:dyDescent="0.2">
      <c r="D1934" s="265"/>
      <c r="E1934" s="265"/>
      <c r="F1934" s="265"/>
      <c r="G1934" s="265"/>
      <c r="H1934" s="265"/>
      <c r="I1934" s="265"/>
      <c r="J1934" s="265"/>
      <c r="K1934" s="265"/>
      <c r="L1934" s="265"/>
      <c r="M1934" s="265"/>
      <c r="N1934" s="265"/>
      <c r="O1934" s="265"/>
      <c r="P1934" s="265"/>
      <c r="Q1934" s="265"/>
      <c r="R1934" s="265"/>
      <c r="S1934" s="265"/>
      <c r="T1934" s="265"/>
      <c r="U1934" s="265"/>
      <c r="V1934" s="265"/>
      <c r="W1934" s="265"/>
      <c r="X1934" s="265"/>
      <c r="Y1934" s="265"/>
      <c r="Z1934" s="265"/>
      <c r="AA1934" s="265"/>
      <c r="AB1934" s="265"/>
      <c r="AC1934" s="265"/>
      <c r="AD1934" s="265"/>
      <c r="AE1934" s="265"/>
      <c r="AF1934" s="265"/>
      <c r="AG1934" s="265"/>
      <c r="AH1934" s="265"/>
      <c r="AI1934" s="265"/>
      <c r="AJ1934" s="265"/>
      <c r="AK1934" s="287"/>
      <c r="AL1934" s="287"/>
      <c r="AM1934" s="287"/>
      <c r="AN1934" s="287"/>
      <c r="AO1934" s="287"/>
      <c r="AP1934" s="287"/>
      <c r="AQ1934" s="287"/>
      <c r="AR1934" s="287"/>
      <c r="AS1934" s="287"/>
      <c r="AT1934" s="287"/>
      <c r="AU1934" s="287"/>
      <c r="AV1934" s="287"/>
      <c r="AW1934" s="287"/>
      <c r="AX1934" s="287"/>
      <c r="AY1934" s="287"/>
      <c r="AZ1934" s="287"/>
      <c r="BA1934" s="287"/>
      <c r="BB1934" s="287"/>
      <c r="BC1934" s="287"/>
      <c r="BD1934" s="287"/>
      <c r="BE1934" s="287"/>
      <c r="BF1934" s="287"/>
      <c r="BG1934" s="287"/>
      <c r="BH1934" s="287"/>
      <c r="BI1934" s="287"/>
      <c r="BJ1934" s="287"/>
      <c r="BK1934" s="287"/>
      <c r="BL1934" s="287"/>
      <c r="BM1934" s="287"/>
      <c r="BN1934" s="287"/>
      <c r="BO1934" s="287"/>
      <c r="BP1934" s="287"/>
      <c r="BQ1934" s="287"/>
      <c r="BR1934" s="287"/>
      <c r="BS1934" s="287"/>
      <c r="BT1934" s="287"/>
      <c r="BU1934" s="287"/>
    </row>
    <row r="1935" spans="4:73" x14ac:dyDescent="0.2">
      <c r="D1935" s="265"/>
      <c r="E1935" s="265"/>
      <c r="F1935" s="265"/>
      <c r="G1935" s="265"/>
      <c r="H1935" s="265"/>
      <c r="I1935" s="265"/>
      <c r="J1935" s="265"/>
      <c r="K1935" s="265"/>
      <c r="L1935" s="265"/>
      <c r="M1935" s="265"/>
      <c r="N1935" s="265"/>
      <c r="O1935" s="265"/>
      <c r="P1935" s="265"/>
      <c r="Q1935" s="265"/>
      <c r="R1935" s="265"/>
      <c r="S1935" s="265"/>
      <c r="T1935" s="265"/>
      <c r="U1935" s="265"/>
      <c r="V1935" s="265"/>
      <c r="W1935" s="265"/>
      <c r="X1935" s="265"/>
      <c r="Y1935" s="265"/>
      <c r="Z1935" s="265"/>
      <c r="AA1935" s="265"/>
      <c r="AB1935" s="265"/>
      <c r="AC1935" s="265"/>
      <c r="AD1935" s="265"/>
      <c r="AE1935" s="265"/>
      <c r="AF1935" s="265"/>
      <c r="AG1935" s="265"/>
      <c r="AH1935" s="265"/>
      <c r="AI1935" s="265"/>
      <c r="AJ1935" s="265"/>
      <c r="AK1935" s="287"/>
      <c r="AL1935" s="287"/>
      <c r="AM1935" s="287"/>
      <c r="AN1935" s="287"/>
      <c r="AO1935" s="287"/>
      <c r="AP1935" s="287"/>
      <c r="AQ1935" s="287"/>
      <c r="AR1935" s="287"/>
      <c r="AS1935" s="287"/>
      <c r="AT1935" s="287"/>
      <c r="AU1935" s="287"/>
      <c r="AV1935" s="287"/>
      <c r="AW1935" s="287"/>
      <c r="AX1935" s="287"/>
      <c r="AY1935" s="287"/>
      <c r="AZ1935" s="287"/>
      <c r="BA1935" s="287"/>
      <c r="BB1935" s="287"/>
      <c r="BC1935" s="287"/>
      <c r="BD1935" s="287"/>
      <c r="BE1935" s="287"/>
      <c r="BF1935" s="287"/>
      <c r="BG1935" s="287"/>
      <c r="BH1935" s="287"/>
      <c r="BI1935" s="287"/>
      <c r="BJ1935" s="287"/>
      <c r="BK1935" s="287"/>
      <c r="BL1935" s="287"/>
      <c r="BM1935" s="287"/>
      <c r="BN1935" s="287"/>
      <c r="BO1935" s="287"/>
      <c r="BP1935" s="287"/>
      <c r="BQ1935" s="287"/>
      <c r="BR1935" s="287"/>
      <c r="BS1935" s="287"/>
      <c r="BT1935" s="287"/>
      <c r="BU1935" s="287"/>
    </row>
    <row r="1936" spans="4:73" x14ac:dyDescent="0.2">
      <c r="D1936" s="265"/>
      <c r="E1936" s="265"/>
      <c r="F1936" s="265"/>
      <c r="G1936" s="265"/>
      <c r="H1936" s="265"/>
      <c r="I1936" s="265"/>
      <c r="J1936" s="265"/>
      <c r="K1936" s="265"/>
      <c r="L1936" s="265"/>
      <c r="M1936" s="265"/>
      <c r="N1936" s="265"/>
      <c r="O1936" s="265"/>
      <c r="P1936" s="265"/>
      <c r="Q1936" s="265"/>
      <c r="R1936" s="265"/>
      <c r="S1936" s="265"/>
      <c r="T1936" s="265"/>
      <c r="U1936" s="265"/>
      <c r="V1936" s="265"/>
      <c r="W1936" s="265"/>
      <c r="X1936" s="265"/>
      <c r="Y1936" s="265"/>
      <c r="Z1936" s="265"/>
      <c r="AA1936" s="265"/>
      <c r="AB1936" s="265"/>
      <c r="AC1936" s="265"/>
      <c r="AD1936" s="265"/>
      <c r="AE1936" s="265"/>
      <c r="AF1936" s="265"/>
      <c r="AG1936" s="265"/>
      <c r="AH1936" s="265"/>
      <c r="AI1936" s="265"/>
      <c r="AJ1936" s="265"/>
      <c r="AK1936" s="287"/>
      <c r="AL1936" s="287"/>
      <c r="AM1936" s="287"/>
      <c r="AN1936" s="287"/>
      <c r="AO1936" s="287"/>
      <c r="AP1936" s="287"/>
      <c r="AQ1936" s="287"/>
      <c r="AR1936" s="287"/>
      <c r="AS1936" s="287"/>
      <c r="AT1936" s="287"/>
      <c r="AU1936" s="287"/>
      <c r="AV1936" s="287"/>
      <c r="AW1936" s="287"/>
      <c r="AX1936" s="287"/>
      <c r="AY1936" s="287"/>
      <c r="AZ1936" s="287"/>
      <c r="BA1936" s="287"/>
      <c r="BB1936" s="287"/>
      <c r="BC1936" s="287"/>
      <c r="BD1936" s="287"/>
      <c r="BE1936" s="287"/>
      <c r="BF1936" s="287"/>
      <c r="BG1936" s="287"/>
      <c r="BH1936" s="287"/>
      <c r="BI1936" s="287"/>
      <c r="BJ1936" s="287"/>
      <c r="BK1936" s="287"/>
      <c r="BL1936" s="287"/>
      <c r="BM1936" s="287"/>
      <c r="BN1936" s="287"/>
      <c r="BO1936" s="287"/>
      <c r="BP1936" s="287"/>
      <c r="BQ1936" s="287"/>
      <c r="BR1936" s="287"/>
      <c r="BS1936" s="287"/>
      <c r="BT1936" s="287"/>
      <c r="BU1936" s="287"/>
    </row>
    <row r="1937" spans="4:73" x14ac:dyDescent="0.2">
      <c r="D1937" s="265"/>
      <c r="E1937" s="265"/>
      <c r="F1937" s="265"/>
      <c r="G1937" s="265"/>
      <c r="H1937" s="265"/>
      <c r="I1937" s="265"/>
      <c r="J1937" s="265"/>
      <c r="K1937" s="265"/>
      <c r="L1937" s="265"/>
      <c r="M1937" s="265"/>
      <c r="N1937" s="265"/>
      <c r="O1937" s="265"/>
      <c r="P1937" s="265"/>
      <c r="Q1937" s="265"/>
      <c r="R1937" s="265"/>
      <c r="S1937" s="265"/>
      <c r="T1937" s="265"/>
      <c r="U1937" s="265"/>
      <c r="V1937" s="265"/>
      <c r="W1937" s="265"/>
      <c r="X1937" s="265"/>
      <c r="Y1937" s="265"/>
      <c r="Z1937" s="265"/>
      <c r="AA1937" s="265"/>
      <c r="AB1937" s="265"/>
      <c r="AC1937" s="265"/>
      <c r="AD1937" s="265"/>
      <c r="AE1937" s="265"/>
      <c r="AF1937" s="265"/>
      <c r="AG1937" s="265"/>
      <c r="AH1937" s="265"/>
      <c r="AI1937" s="265"/>
      <c r="AJ1937" s="265"/>
      <c r="AK1937" s="287"/>
      <c r="AL1937" s="287"/>
      <c r="AM1937" s="287"/>
      <c r="AN1937" s="287"/>
      <c r="AO1937" s="287"/>
      <c r="AP1937" s="287"/>
      <c r="AQ1937" s="287"/>
      <c r="AR1937" s="287"/>
      <c r="AS1937" s="287"/>
      <c r="AT1937" s="287"/>
      <c r="AU1937" s="287"/>
      <c r="AV1937" s="287"/>
      <c r="AW1937" s="287"/>
      <c r="AX1937" s="287"/>
      <c r="AY1937" s="287"/>
      <c r="AZ1937" s="287"/>
      <c r="BA1937" s="287"/>
      <c r="BB1937" s="287"/>
      <c r="BC1937" s="287"/>
      <c r="BD1937" s="287"/>
      <c r="BE1937" s="287"/>
      <c r="BF1937" s="287"/>
      <c r="BG1937" s="287"/>
      <c r="BH1937" s="287"/>
      <c r="BI1937" s="287"/>
      <c r="BJ1937" s="287"/>
      <c r="BK1937" s="287"/>
      <c r="BL1937" s="287"/>
      <c r="BM1937" s="287"/>
      <c r="BN1937" s="287"/>
      <c r="BO1937" s="287"/>
      <c r="BP1937" s="287"/>
      <c r="BQ1937" s="287"/>
      <c r="BR1937" s="287"/>
      <c r="BS1937" s="287"/>
      <c r="BT1937" s="287"/>
      <c r="BU1937" s="287"/>
    </row>
    <row r="1938" spans="4:73" x14ac:dyDescent="0.2">
      <c r="D1938" s="265"/>
      <c r="E1938" s="265"/>
      <c r="F1938" s="265"/>
      <c r="G1938" s="265"/>
      <c r="H1938" s="265"/>
      <c r="I1938" s="265"/>
      <c r="J1938" s="265"/>
      <c r="K1938" s="265"/>
      <c r="L1938" s="265"/>
      <c r="M1938" s="265"/>
      <c r="N1938" s="265"/>
      <c r="O1938" s="265"/>
      <c r="P1938" s="265"/>
      <c r="Q1938" s="265"/>
      <c r="R1938" s="265"/>
      <c r="S1938" s="265"/>
      <c r="T1938" s="265"/>
      <c r="U1938" s="265"/>
      <c r="V1938" s="265"/>
      <c r="W1938" s="265"/>
      <c r="X1938" s="265"/>
      <c r="Y1938" s="265"/>
      <c r="Z1938" s="265"/>
      <c r="AA1938" s="265"/>
      <c r="AB1938" s="265"/>
      <c r="AC1938" s="265"/>
      <c r="AD1938" s="265"/>
      <c r="AE1938" s="265"/>
      <c r="AF1938" s="265"/>
      <c r="AG1938" s="265"/>
      <c r="AH1938" s="265"/>
      <c r="AI1938" s="265"/>
      <c r="AJ1938" s="265"/>
      <c r="AK1938" s="287"/>
      <c r="AL1938" s="287"/>
      <c r="AM1938" s="287"/>
      <c r="AN1938" s="287"/>
      <c r="AO1938" s="287"/>
      <c r="AP1938" s="287"/>
      <c r="AQ1938" s="287"/>
      <c r="AR1938" s="287"/>
      <c r="AS1938" s="287"/>
      <c r="AT1938" s="287"/>
      <c r="AU1938" s="287"/>
      <c r="AV1938" s="287"/>
      <c r="AW1938" s="287"/>
      <c r="AX1938" s="287"/>
      <c r="AY1938" s="287"/>
      <c r="AZ1938" s="287"/>
      <c r="BA1938" s="287"/>
      <c r="BB1938" s="287"/>
      <c r="BC1938" s="287"/>
      <c r="BD1938" s="287"/>
      <c r="BE1938" s="287"/>
      <c r="BF1938" s="287"/>
      <c r="BG1938" s="287"/>
      <c r="BH1938" s="287"/>
      <c r="BI1938" s="287"/>
      <c r="BJ1938" s="287"/>
      <c r="BK1938" s="287"/>
      <c r="BL1938" s="287"/>
      <c r="BM1938" s="287"/>
      <c r="BN1938" s="287"/>
      <c r="BO1938" s="287"/>
      <c r="BP1938" s="287"/>
      <c r="BQ1938" s="287"/>
      <c r="BR1938" s="287"/>
      <c r="BS1938" s="287"/>
      <c r="BT1938" s="287"/>
      <c r="BU1938" s="287"/>
    </row>
    <row r="1939" spans="4:73" x14ac:dyDescent="0.2">
      <c r="D1939" s="265"/>
      <c r="E1939" s="265"/>
      <c r="F1939" s="265"/>
      <c r="G1939" s="265"/>
      <c r="H1939" s="265"/>
      <c r="I1939" s="265"/>
      <c r="J1939" s="265"/>
      <c r="K1939" s="265"/>
      <c r="L1939" s="265"/>
      <c r="M1939" s="265"/>
      <c r="N1939" s="265"/>
      <c r="O1939" s="265"/>
      <c r="P1939" s="265"/>
      <c r="Q1939" s="265"/>
      <c r="R1939" s="265"/>
      <c r="S1939" s="265"/>
      <c r="T1939" s="265"/>
      <c r="U1939" s="265"/>
      <c r="V1939" s="265"/>
      <c r="W1939" s="265"/>
      <c r="X1939" s="265"/>
      <c r="Y1939" s="265"/>
      <c r="Z1939" s="265"/>
      <c r="AA1939" s="265"/>
      <c r="AB1939" s="265"/>
      <c r="AC1939" s="265"/>
      <c r="AD1939" s="265"/>
      <c r="AE1939" s="265"/>
      <c r="AF1939" s="265"/>
      <c r="AG1939" s="265"/>
      <c r="AH1939" s="265"/>
      <c r="AI1939" s="265"/>
      <c r="AJ1939" s="265"/>
      <c r="AK1939" s="287"/>
      <c r="AL1939" s="287"/>
      <c r="AM1939" s="287"/>
      <c r="AN1939" s="287"/>
      <c r="AO1939" s="287"/>
      <c r="AP1939" s="287"/>
      <c r="AQ1939" s="287"/>
      <c r="AR1939" s="287"/>
      <c r="AS1939" s="287"/>
      <c r="AT1939" s="287"/>
      <c r="AU1939" s="287"/>
      <c r="AV1939" s="287"/>
      <c r="AW1939" s="287"/>
      <c r="AX1939" s="287"/>
      <c r="AY1939" s="287"/>
      <c r="AZ1939" s="287"/>
      <c r="BA1939" s="287"/>
      <c r="BB1939" s="287"/>
      <c r="BC1939" s="287"/>
      <c r="BD1939" s="287"/>
      <c r="BE1939" s="287"/>
      <c r="BF1939" s="287"/>
      <c r="BG1939" s="287"/>
      <c r="BH1939" s="287"/>
      <c r="BI1939" s="287"/>
      <c r="BJ1939" s="287"/>
      <c r="BK1939" s="287"/>
      <c r="BL1939" s="287"/>
      <c r="BM1939" s="287"/>
      <c r="BN1939" s="287"/>
      <c r="BO1939" s="287"/>
      <c r="BP1939" s="287"/>
      <c r="BQ1939" s="287"/>
      <c r="BR1939" s="287"/>
      <c r="BS1939" s="287"/>
      <c r="BT1939" s="287"/>
      <c r="BU1939" s="287"/>
    </row>
    <row r="1940" spans="4:73" x14ac:dyDescent="0.2">
      <c r="D1940" s="265"/>
      <c r="E1940" s="265"/>
      <c r="F1940" s="265"/>
      <c r="G1940" s="265"/>
      <c r="H1940" s="265"/>
      <c r="I1940" s="265"/>
      <c r="J1940" s="265"/>
      <c r="K1940" s="265"/>
      <c r="L1940" s="265"/>
      <c r="M1940" s="265"/>
      <c r="N1940" s="265"/>
      <c r="O1940" s="265"/>
      <c r="P1940" s="265"/>
      <c r="Q1940" s="265"/>
      <c r="R1940" s="265"/>
      <c r="S1940" s="265"/>
      <c r="T1940" s="265"/>
      <c r="U1940" s="265"/>
      <c r="V1940" s="265"/>
      <c r="W1940" s="265"/>
      <c r="X1940" s="265"/>
      <c r="Y1940" s="265"/>
      <c r="Z1940" s="265"/>
      <c r="AA1940" s="265"/>
      <c r="AB1940" s="265"/>
      <c r="AC1940" s="265"/>
      <c r="AD1940" s="265"/>
      <c r="AE1940" s="265"/>
      <c r="AF1940" s="265"/>
      <c r="AG1940" s="265"/>
      <c r="AH1940" s="265"/>
      <c r="AI1940" s="265"/>
      <c r="AJ1940" s="265"/>
      <c r="AK1940" s="287"/>
      <c r="AL1940" s="287"/>
      <c r="AM1940" s="287"/>
      <c r="AN1940" s="287"/>
      <c r="AO1940" s="287"/>
      <c r="AP1940" s="287"/>
      <c r="AQ1940" s="287"/>
      <c r="AR1940" s="287"/>
      <c r="AS1940" s="287"/>
      <c r="AT1940" s="287"/>
      <c r="AU1940" s="287"/>
      <c r="AV1940" s="287"/>
      <c r="AW1940" s="287"/>
      <c r="AX1940" s="287"/>
      <c r="AY1940" s="287"/>
      <c r="AZ1940" s="287"/>
      <c r="BA1940" s="287"/>
      <c r="BB1940" s="287"/>
      <c r="BC1940" s="287"/>
      <c r="BD1940" s="287"/>
      <c r="BE1940" s="287"/>
      <c r="BF1940" s="287"/>
      <c r="BG1940" s="287"/>
      <c r="BH1940" s="287"/>
      <c r="BI1940" s="287"/>
      <c r="BJ1940" s="287"/>
      <c r="BK1940" s="287"/>
      <c r="BL1940" s="287"/>
      <c r="BM1940" s="287"/>
      <c r="BN1940" s="287"/>
      <c r="BO1940" s="287"/>
      <c r="BP1940" s="287"/>
      <c r="BQ1940" s="287"/>
      <c r="BR1940" s="287"/>
      <c r="BS1940" s="287"/>
      <c r="BT1940" s="287"/>
      <c r="BU1940" s="287"/>
    </row>
    <row r="1941" spans="4:73" x14ac:dyDescent="0.2">
      <c r="D1941" s="265"/>
      <c r="E1941" s="265"/>
      <c r="F1941" s="265"/>
      <c r="G1941" s="265"/>
      <c r="H1941" s="265"/>
      <c r="I1941" s="265"/>
      <c r="J1941" s="265"/>
      <c r="K1941" s="265"/>
      <c r="L1941" s="265"/>
      <c r="M1941" s="265"/>
      <c r="N1941" s="265"/>
      <c r="O1941" s="265"/>
      <c r="P1941" s="265"/>
      <c r="Q1941" s="265"/>
      <c r="R1941" s="265"/>
      <c r="S1941" s="265"/>
      <c r="T1941" s="265"/>
      <c r="U1941" s="265"/>
      <c r="V1941" s="265"/>
      <c r="W1941" s="265"/>
      <c r="X1941" s="265"/>
      <c r="Y1941" s="265"/>
      <c r="Z1941" s="265"/>
      <c r="AA1941" s="265"/>
      <c r="AB1941" s="265"/>
      <c r="AC1941" s="265"/>
      <c r="AD1941" s="265"/>
      <c r="AE1941" s="265"/>
      <c r="AF1941" s="265"/>
      <c r="AG1941" s="265"/>
      <c r="AH1941" s="265"/>
      <c r="AI1941" s="265"/>
      <c r="AJ1941" s="265"/>
      <c r="AK1941" s="287"/>
      <c r="AL1941" s="287"/>
      <c r="AM1941" s="287"/>
      <c r="AN1941" s="287"/>
      <c r="AO1941" s="287"/>
      <c r="AP1941" s="287"/>
      <c r="AQ1941" s="287"/>
      <c r="AR1941" s="287"/>
      <c r="AS1941" s="287"/>
      <c r="AT1941" s="287"/>
      <c r="AU1941" s="287"/>
      <c r="AV1941" s="287"/>
      <c r="AW1941" s="287"/>
      <c r="AX1941" s="287"/>
      <c r="AY1941" s="287"/>
      <c r="AZ1941" s="287"/>
      <c r="BA1941" s="287"/>
      <c r="BB1941" s="287"/>
      <c r="BC1941" s="287"/>
      <c r="BD1941" s="287"/>
      <c r="BE1941" s="287"/>
      <c r="BF1941" s="287"/>
      <c r="BG1941" s="287"/>
      <c r="BH1941" s="287"/>
      <c r="BI1941" s="287"/>
      <c r="BJ1941" s="287"/>
      <c r="BK1941" s="287"/>
      <c r="BL1941" s="287"/>
      <c r="BM1941" s="287"/>
      <c r="BN1941" s="287"/>
      <c r="BO1941" s="287"/>
      <c r="BP1941" s="287"/>
      <c r="BQ1941" s="287"/>
      <c r="BR1941" s="287"/>
      <c r="BS1941" s="287"/>
      <c r="BT1941" s="287"/>
      <c r="BU1941" s="287"/>
    </row>
    <row r="1942" spans="4:73" x14ac:dyDescent="0.2">
      <c r="D1942" s="265"/>
      <c r="E1942" s="265"/>
      <c r="F1942" s="265"/>
      <c r="G1942" s="265"/>
      <c r="H1942" s="265"/>
      <c r="I1942" s="265"/>
      <c r="J1942" s="265"/>
      <c r="K1942" s="265"/>
      <c r="L1942" s="265"/>
      <c r="M1942" s="265"/>
      <c r="N1942" s="265"/>
      <c r="O1942" s="265"/>
      <c r="P1942" s="265"/>
      <c r="Q1942" s="265"/>
      <c r="R1942" s="265"/>
      <c r="S1942" s="265"/>
      <c r="T1942" s="265"/>
      <c r="U1942" s="265"/>
      <c r="V1942" s="265"/>
      <c r="W1942" s="265"/>
      <c r="X1942" s="265"/>
      <c r="Y1942" s="265"/>
      <c r="Z1942" s="265"/>
      <c r="AA1942" s="265"/>
      <c r="AB1942" s="265"/>
      <c r="AC1942" s="265"/>
      <c r="AD1942" s="265"/>
      <c r="AE1942" s="265"/>
      <c r="AF1942" s="265"/>
      <c r="AG1942" s="265"/>
      <c r="AH1942" s="265"/>
      <c r="AI1942" s="265"/>
      <c r="AJ1942" s="265"/>
      <c r="AK1942" s="287"/>
      <c r="AL1942" s="287"/>
      <c r="AM1942" s="287"/>
      <c r="AN1942" s="287"/>
      <c r="AO1942" s="287"/>
      <c r="AP1942" s="287"/>
      <c r="AQ1942" s="287"/>
      <c r="AR1942" s="287"/>
      <c r="AS1942" s="287"/>
      <c r="AT1942" s="287"/>
      <c r="AU1942" s="287"/>
      <c r="AV1942" s="287"/>
      <c r="AW1942" s="287"/>
      <c r="AX1942" s="287"/>
      <c r="AY1942" s="287"/>
      <c r="AZ1942" s="287"/>
      <c r="BA1942" s="287"/>
      <c r="BB1942" s="287"/>
      <c r="BC1942" s="287"/>
      <c r="BD1942" s="287"/>
      <c r="BE1942" s="287"/>
      <c r="BF1942" s="287"/>
      <c r="BG1942" s="287"/>
      <c r="BH1942" s="287"/>
      <c r="BI1942" s="287"/>
      <c r="BJ1942" s="287"/>
      <c r="BK1942" s="287"/>
      <c r="BL1942" s="287"/>
      <c r="BM1942" s="287"/>
      <c r="BN1942" s="287"/>
      <c r="BO1942" s="287"/>
      <c r="BP1942" s="287"/>
      <c r="BQ1942" s="287"/>
      <c r="BR1942" s="287"/>
      <c r="BS1942" s="287"/>
      <c r="BT1942" s="287"/>
      <c r="BU1942" s="287"/>
    </row>
    <row r="1943" spans="4:73" x14ac:dyDescent="0.2">
      <c r="D1943" s="265"/>
      <c r="E1943" s="265"/>
      <c r="F1943" s="265"/>
      <c r="G1943" s="265"/>
      <c r="H1943" s="265"/>
      <c r="I1943" s="265"/>
      <c r="J1943" s="265"/>
      <c r="K1943" s="265"/>
      <c r="L1943" s="265"/>
      <c r="M1943" s="265"/>
      <c r="N1943" s="265"/>
      <c r="O1943" s="265"/>
      <c r="P1943" s="265"/>
      <c r="Q1943" s="265"/>
      <c r="R1943" s="265"/>
      <c r="S1943" s="265"/>
      <c r="T1943" s="265"/>
      <c r="U1943" s="265"/>
      <c r="V1943" s="265"/>
      <c r="W1943" s="265"/>
      <c r="X1943" s="265"/>
      <c r="Y1943" s="265"/>
      <c r="Z1943" s="265"/>
      <c r="AA1943" s="265"/>
      <c r="AB1943" s="265"/>
      <c r="AC1943" s="265"/>
      <c r="AD1943" s="265"/>
      <c r="AE1943" s="265"/>
      <c r="AF1943" s="265"/>
      <c r="AG1943" s="265"/>
      <c r="AH1943" s="265"/>
      <c r="AI1943" s="265"/>
      <c r="AJ1943" s="265"/>
      <c r="AK1943" s="287"/>
      <c r="AL1943" s="287"/>
      <c r="AM1943" s="287"/>
      <c r="AN1943" s="287"/>
      <c r="AO1943" s="287"/>
      <c r="AP1943" s="287"/>
      <c r="AQ1943" s="287"/>
      <c r="AR1943" s="287"/>
      <c r="AS1943" s="287"/>
      <c r="AT1943" s="287"/>
      <c r="AU1943" s="287"/>
      <c r="AV1943" s="287"/>
      <c r="AW1943" s="287"/>
      <c r="AX1943" s="287"/>
      <c r="AY1943" s="287"/>
      <c r="AZ1943" s="287"/>
      <c r="BA1943" s="287"/>
      <c r="BB1943" s="287"/>
      <c r="BC1943" s="287"/>
      <c r="BD1943" s="287"/>
      <c r="BE1943" s="287"/>
      <c r="BF1943" s="287"/>
      <c r="BG1943" s="287"/>
      <c r="BH1943" s="287"/>
      <c r="BI1943" s="287"/>
      <c r="BJ1943" s="287"/>
      <c r="BK1943" s="287"/>
      <c r="BL1943" s="287"/>
      <c r="BM1943" s="287"/>
      <c r="BN1943" s="287"/>
      <c r="BO1943" s="287"/>
      <c r="BP1943" s="287"/>
      <c r="BQ1943" s="287"/>
      <c r="BR1943" s="287"/>
      <c r="BS1943" s="287"/>
      <c r="BT1943" s="287"/>
      <c r="BU1943" s="287"/>
    </row>
    <row r="1944" spans="4:73" x14ac:dyDescent="0.2">
      <c r="D1944" s="265"/>
      <c r="E1944" s="265"/>
      <c r="F1944" s="265"/>
      <c r="G1944" s="265"/>
      <c r="H1944" s="265"/>
      <c r="I1944" s="265"/>
      <c r="J1944" s="265"/>
      <c r="K1944" s="265"/>
      <c r="L1944" s="265"/>
      <c r="M1944" s="265"/>
      <c r="N1944" s="265"/>
      <c r="O1944" s="265"/>
      <c r="P1944" s="265"/>
      <c r="Q1944" s="265"/>
      <c r="R1944" s="265"/>
      <c r="S1944" s="265"/>
      <c r="T1944" s="265"/>
      <c r="U1944" s="265"/>
      <c r="V1944" s="265"/>
      <c r="W1944" s="265"/>
      <c r="X1944" s="265"/>
      <c r="Y1944" s="265"/>
      <c r="Z1944" s="265"/>
      <c r="AA1944" s="265"/>
      <c r="AB1944" s="265"/>
      <c r="AC1944" s="265"/>
      <c r="AD1944" s="265"/>
      <c r="AE1944" s="265"/>
      <c r="AF1944" s="265"/>
      <c r="AG1944" s="265"/>
      <c r="AH1944" s="265"/>
      <c r="AI1944" s="265"/>
      <c r="AJ1944" s="265"/>
      <c r="AK1944" s="287"/>
      <c r="AL1944" s="287"/>
      <c r="AM1944" s="287"/>
      <c r="AN1944" s="287"/>
      <c r="AO1944" s="287"/>
      <c r="AP1944" s="287"/>
      <c r="AQ1944" s="287"/>
      <c r="AR1944" s="287"/>
      <c r="AS1944" s="287"/>
      <c r="AT1944" s="287"/>
      <c r="AU1944" s="287"/>
      <c r="AV1944" s="287"/>
      <c r="AW1944" s="287"/>
      <c r="AX1944" s="287"/>
      <c r="AY1944" s="287"/>
      <c r="AZ1944" s="287"/>
      <c r="BA1944" s="287"/>
      <c r="BB1944" s="287"/>
      <c r="BC1944" s="287"/>
      <c r="BD1944" s="287"/>
      <c r="BE1944" s="287"/>
      <c r="BF1944" s="287"/>
      <c r="BG1944" s="287"/>
      <c r="BH1944" s="287"/>
      <c r="BI1944" s="287"/>
      <c r="BJ1944" s="287"/>
      <c r="BK1944" s="287"/>
      <c r="BL1944" s="287"/>
      <c r="BM1944" s="287"/>
      <c r="BN1944" s="287"/>
      <c r="BO1944" s="287"/>
      <c r="BP1944" s="287"/>
      <c r="BQ1944" s="287"/>
      <c r="BR1944" s="287"/>
      <c r="BS1944" s="287"/>
      <c r="BT1944" s="287"/>
      <c r="BU1944" s="287"/>
    </row>
    <row r="1945" spans="4:73" x14ac:dyDescent="0.2">
      <c r="D1945" s="265"/>
      <c r="E1945" s="265"/>
      <c r="F1945" s="265"/>
      <c r="G1945" s="265"/>
      <c r="H1945" s="265"/>
      <c r="I1945" s="265"/>
      <c r="J1945" s="265"/>
      <c r="K1945" s="265"/>
      <c r="L1945" s="265"/>
      <c r="M1945" s="265"/>
      <c r="N1945" s="265"/>
      <c r="O1945" s="265"/>
      <c r="P1945" s="265"/>
      <c r="Q1945" s="265"/>
      <c r="R1945" s="265"/>
      <c r="S1945" s="265"/>
      <c r="T1945" s="265"/>
      <c r="U1945" s="265"/>
      <c r="V1945" s="265"/>
      <c r="W1945" s="265"/>
      <c r="X1945" s="265"/>
      <c r="Y1945" s="265"/>
      <c r="Z1945" s="265"/>
      <c r="AA1945" s="265"/>
      <c r="AB1945" s="265"/>
      <c r="AC1945" s="265"/>
      <c r="AD1945" s="265"/>
      <c r="AE1945" s="265"/>
      <c r="AF1945" s="265"/>
      <c r="AG1945" s="265"/>
      <c r="AH1945" s="265"/>
      <c r="AI1945" s="265"/>
      <c r="AJ1945" s="265"/>
      <c r="AK1945" s="287"/>
      <c r="AL1945" s="287"/>
      <c r="AM1945" s="287"/>
      <c r="AN1945" s="287"/>
      <c r="AO1945" s="287"/>
      <c r="AP1945" s="287"/>
      <c r="AQ1945" s="287"/>
      <c r="AR1945" s="287"/>
      <c r="AS1945" s="287"/>
      <c r="AT1945" s="287"/>
      <c r="AU1945" s="287"/>
      <c r="AV1945" s="287"/>
      <c r="AW1945" s="287"/>
      <c r="AX1945" s="287"/>
      <c r="AY1945" s="287"/>
      <c r="AZ1945" s="287"/>
      <c r="BA1945" s="287"/>
      <c r="BB1945" s="287"/>
      <c r="BC1945" s="287"/>
      <c r="BD1945" s="287"/>
      <c r="BE1945" s="287"/>
      <c r="BF1945" s="287"/>
      <c r="BG1945" s="287"/>
      <c r="BH1945" s="287"/>
      <c r="BI1945" s="287"/>
      <c r="BJ1945" s="287"/>
      <c r="BK1945" s="287"/>
      <c r="BL1945" s="287"/>
      <c r="BM1945" s="287"/>
      <c r="BN1945" s="287"/>
      <c r="BO1945" s="287"/>
      <c r="BP1945" s="287"/>
      <c r="BQ1945" s="287"/>
      <c r="BR1945" s="287"/>
      <c r="BS1945" s="287"/>
      <c r="BT1945" s="287"/>
      <c r="BU1945" s="287"/>
    </row>
    <row r="1946" spans="4:73" x14ac:dyDescent="0.2">
      <c r="D1946" s="265"/>
      <c r="E1946" s="265"/>
      <c r="F1946" s="265"/>
      <c r="G1946" s="265"/>
      <c r="H1946" s="265"/>
      <c r="I1946" s="265"/>
      <c r="J1946" s="265"/>
      <c r="K1946" s="265"/>
      <c r="L1946" s="265"/>
      <c r="M1946" s="265"/>
      <c r="N1946" s="265"/>
      <c r="O1946" s="265"/>
      <c r="P1946" s="265"/>
      <c r="Q1946" s="265"/>
      <c r="R1946" s="265"/>
      <c r="S1946" s="265"/>
      <c r="T1946" s="265"/>
      <c r="U1946" s="265"/>
      <c r="V1946" s="265"/>
      <c r="W1946" s="265"/>
      <c r="X1946" s="265"/>
      <c r="Y1946" s="265"/>
      <c r="Z1946" s="265"/>
      <c r="AA1946" s="265"/>
      <c r="AB1946" s="265"/>
      <c r="AC1946" s="265"/>
      <c r="AD1946" s="265"/>
      <c r="AE1946" s="265"/>
      <c r="AF1946" s="265"/>
      <c r="AG1946" s="265"/>
      <c r="AH1946" s="265"/>
      <c r="AI1946" s="265"/>
      <c r="AJ1946" s="265"/>
      <c r="AK1946" s="287"/>
      <c r="AL1946" s="287"/>
      <c r="AM1946" s="287"/>
      <c r="AN1946" s="287"/>
      <c r="AO1946" s="287"/>
      <c r="AP1946" s="287"/>
      <c r="AQ1946" s="287"/>
      <c r="AR1946" s="287"/>
      <c r="AS1946" s="287"/>
      <c r="AT1946" s="287"/>
      <c r="AU1946" s="287"/>
      <c r="AV1946" s="287"/>
      <c r="AW1946" s="287"/>
      <c r="AX1946" s="287"/>
      <c r="AY1946" s="287"/>
      <c r="AZ1946" s="287"/>
      <c r="BA1946" s="287"/>
      <c r="BB1946" s="287"/>
      <c r="BC1946" s="287"/>
      <c r="BD1946" s="287"/>
      <c r="BE1946" s="287"/>
      <c r="BF1946" s="287"/>
      <c r="BG1946" s="287"/>
      <c r="BH1946" s="287"/>
      <c r="BI1946" s="287"/>
      <c r="BJ1946" s="287"/>
      <c r="BK1946" s="287"/>
      <c r="BL1946" s="287"/>
      <c r="BM1946" s="287"/>
      <c r="BN1946" s="287"/>
      <c r="BO1946" s="287"/>
      <c r="BP1946" s="287"/>
      <c r="BQ1946" s="287"/>
      <c r="BR1946" s="287"/>
      <c r="BS1946" s="287"/>
      <c r="BT1946" s="287"/>
      <c r="BU1946" s="287"/>
    </row>
    <row r="1947" spans="4:73" x14ac:dyDescent="0.2">
      <c r="D1947" s="265"/>
      <c r="E1947" s="265"/>
      <c r="F1947" s="265"/>
      <c r="G1947" s="265"/>
      <c r="H1947" s="265"/>
      <c r="I1947" s="265"/>
      <c r="J1947" s="265"/>
      <c r="K1947" s="265"/>
      <c r="L1947" s="265"/>
      <c r="M1947" s="265"/>
      <c r="N1947" s="265"/>
      <c r="O1947" s="265"/>
      <c r="P1947" s="265"/>
      <c r="Q1947" s="265"/>
      <c r="R1947" s="265"/>
      <c r="S1947" s="265"/>
      <c r="T1947" s="265"/>
      <c r="U1947" s="265"/>
      <c r="V1947" s="265"/>
      <c r="W1947" s="265"/>
      <c r="X1947" s="265"/>
      <c r="Y1947" s="265"/>
      <c r="Z1947" s="265"/>
      <c r="AA1947" s="265"/>
      <c r="AB1947" s="265"/>
      <c r="AC1947" s="265"/>
      <c r="AD1947" s="265"/>
      <c r="AE1947" s="265"/>
      <c r="AF1947" s="265"/>
      <c r="AG1947" s="265"/>
      <c r="AH1947" s="265"/>
      <c r="AI1947" s="265"/>
      <c r="AJ1947" s="265"/>
      <c r="AK1947" s="287"/>
      <c r="AL1947" s="287"/>
      <c r="AM1947" s="287"/>
      <c r="AN1947" s="287"/>
      <c r="AO1947" s="287"/>
      <c r="AP1947" s="287"/>
      <c r="AQ1947" s="287"/>
      <c r="AR1947" s="287"/>
      <c r="AS1947" s="287"/>
      <c r="AT1947" s="287"/>
      <c r="AU1947" s="287"/>
      <c r="AV1947" s="287"/>
      <c r="AW1947" s="287"/>
      <c r="AX1947" s="287"/>
      <c r="AY1947" s="287"/>
      <c r="AZ1947" s="287"/>
      <c r="BA1947" s="287"/>
      <c r="BB1947" s="287"/>
      <c r="BC1947" s="287"/>
      <c r="BD1947" s="287"/>
      <c r="BE1947" s="287"/>
      <c r="BF1947" s="287"/>
      <c r="BG1947" s="287"/>
      <c r="BH1947" s="287"/>
      <c r="BI1947" s="287"/>
      <c r="BJ1947" s="287"/>
      <c r="BK1947" s="287"/>
      <c r="BL1947" s="287"/>
      <c r="BM1947" s="287"/>
      <c r="BN1947" s="287"/>
      <c r="BO1947" s="287"/>
      <c r="BP1947" s="287"/>
      <c r="BQ1947" s="287"/>
      <c r="BR1947" s="287"/>
      <c r="BS1947" s="287"/>
      <c r="BT1947" s="287"/>
      <c r="BU1947" s="287"/>
    </row>
    <row r="1948" spans="4:73" x14ac:dyDescent="0.2">
      <c r="D1948" s="265"/>
      <c r="E1948" s="265"/>
      <c r="F1948" s="265"/>
      <c r="G1948" s="265"/>
      <c r="H1948" s="265"/>
      <c r="I1948" s="265"/>
      <c r="J1948" s="265"/>
      <c r="K1948" s="265"/>
      <c r="L1948" s="265"/>
      <c r="M1948" s="265"/>
      <c r="N1948" s="265"/>
      <c r="O1948" s="265"/>
      <c r="P1948" s="265"/>
      <c r="Q1948" s="265"/>
      <c r="R1948" s="265"/>
      <c r="S1948" s="265"/>
      <c r="T1948" s="265"/>
      <c r="U1948" s="265"/>
      <c r="V1948" s="265"/>
      <c r="W1948" s="265"/>
      <c r="X1948" s="265"/>
      <c r="Y1948" s="265"/>
      <c r="Z1948" s="265"/>
      <c r="AA1948" s="265"/>
      <c r="AB1948" s="265"/>
      <c r="AC1948" s="265"/>
      <c r="AD1948" s="265"/>
      <c r="AE1948" s="265"/>
      <c r="AF1948" s="265"/>
      <c r="AG1948" s="265"/>
      <c r="AH1948" s="265"/>
      <c r="AI1948" s="265"/>
      <c r="AJ1948" s="265"/>
      <c r="AK1948" s="287"/>
      <c r="AL1948" s="287"/>
      <c r="AM1948" s="287"/>
      <c r="AN1948" s="287"/>
      <c r="AO1948" s="287"/>
      <c r="AP1948" s="287"/>
      <c r="AQ1948" s="287"/>
      <c r="AR1948" s="287"/>
      <c r="AS1948" s="287"/>
      <c r="AT1948" s="287"/>
      <c r="AU1948" s="287"/>
      <c r="AV1948" s="287"/>
      <c r="AW1948" s="287"/>
      <c r="AX1948" s="287"/>
      <c r="AY1948" s="287"/>
      <c r="AZ1948" s="287"/>
      <c r="BA1948" s="287"/>
      <c r="BB1948" s="287"/>
      <c r="BC1948" s="287"/>
      <c r="BD1948" s="287"/>
      <c r="BE1948" s="287"/>
      <c r="BF1948" s="287"/>
      <c r="BG1948" s="287"/>
      <c r="BH1948" s="287"/>
      <c r="BI1948" s="287"/>
      <c r="BJ1948" s="287"/>
      <c r="BK1948" s="287"/>
      <c r="BL1948" s="287"/>
      <c r="BM1948" s="287"/>
      <c r="BN1948" s="287"/>
      <c r="BO1948" s="287"/>
      <c r="BP1948" s="287"/>
      <c r="BQ1948" s="287"/>
      <c r="BR1948" s="287"/>
      <c r="BS1948" s="287"/>
      <c r="BT1948" s="287"/>
      <c r="BU1948" s="287"/>
    </row>
    <row r="1949" spans="4:73" x14ac:dyDescent="0.2">
      <c r="D1949" s="265"/>
      <c r="E1949" s="265"/>
      <c r="F1949" s="265"/>
      <c r="G1949" s="265"/>
      <c r="H1949" s="265"/>
      <c r="I1949" s="265"/>
      <c r="J1949" s="265"/>
      <c r="K1949" s="265"/>
      <c r="L1949" s="265"/>
      <c r="M1949" s="265"/>
      <c r="N1949" s="265"/>
      <c r="O1949" s="265"/>
      <c r="P1949" s="265"/>
      <c r="Q1949" s="265"/>
      <c r="R1949" s="265"/>
      <c r="S1949" s="265"/>
      <c r="T1949" s="265"/>
      <c r="U1949" s="265"/>
      <c r="V1949" s="265"/>
      <c r="W1949" s="265"/>
      <c r="X1949" s="265"/>
      <c r="Y1949" s="265"/>
      <c r="Z1949" s="265"/>
      <c r="AA1949" s="265"/>
      <c r="AB1949" s="265"/>
      <c r="AC1949" s="265"/>
      <c r="AD1949" s="265"/>
      <c r="AE1949" s="265"/>
      <c r="AF1949" s="265"/>
      <c r="AG1949" s="265"/>
      <c r="AH1949" s="265"/>
      <c r="AI1949" s="265"/>
      <c r="AJ1949" s="265"/>
      <c r="AK1949" s="287"/>
      <c r="AL1949" s="287"/>
      <c r="AM1949" s="287"/>
      <c r="AN1949" s="287"/>
      <c r="AO1949" s="287"/>
      <c r="AP1949" s="287"/>
      <c r="AQ1949" s="287"/>
      <c r="AR1949" s="287"/>
      <c r="AS1949" s="287"/>
      <c r="AT1949" s="287"/>
      <c r="AU1949" s="287"/>
      <c r="AV1949" s="287"/>
      <c r="AW1949" s="287"/>
      <c r="AX1949" s="287"/>
      <c r="AY1949" s="287"/>
      <c r="AZ1949" s="287"/>
      <c r="BA1949" s="287"/>
      <c r="BB1949" s="287"/>
      <c r="BC1949" s="287"/>
      <c r="BD1949" s="287"/>
      <c r="BE1949" s="287"/>
      <c r="BF1949" s="287"/>
      <c r="BG1949" s="287"/>
      <c r="BH1949" s="287"/>
      <c r="BI1949" s="287"/>
      <c r="BJ1949" s="287"/>
      <c r="BK1949" s="287"/>
      <c r="BL1949" s="287"/>
      <c r="BM1949" s="287"/>
      <c r="BN1949" s="287"/>
      <c r="BO1949" s="287"/>
      <c r="BP1949" s="287"/>
      <c r="BQ1949" s="287"/>
      <c r="BR1949" s="287"/>
      <c r="BS1949" s="287"/>
      <c r="BT1949" s="287"/>
      <c r="BU1949" s="287"/>
    </row>
    <row r="1950" spans="4:73" x14ac:dyDescent="0.2">
      <c r="D1950" s="265"/>
      <c r="E1950" s="265"/>
      <c r="F1950" s="265"/>
      <c r="G1950" s="265"/>
      <c r="H1950" s="265"/>
      <c r="I1950" s="265"/>
      <c r="J1950" s="265"/>
      <c r="K1950" s="265"/>
      <c r="L1950" s="265"/>
      <c r="M1950" s="265"/>
      <c r="N1950" s="265"/>
      <c r="O1950" s="265"/>
      <c r="P1950" s="265"/>
      <c r="Q1950" s="265"/>
      <c r="R1950" s="265"/>
      <c r="S1950" s="265"/>
      <c r="T1950" s="265"/>
      <c r="U1950" s="265"/>
      <c r="V1950" s="265"/>
      <c r="W1950" s="265"/>
      <c r="X1950" s="265"/>
      <c r="Y1950" s="265"/>
      <c r="Z1950" s="265"/>
      <c r="AA1950" s="265"/>
      <c r="AB1950" s="265"/>
      <c r="AC1950" s="265"/>
      <c r="AD1950" s="265"/>
      <c r="AE1950" s="265"/>
      <c r="AF1950" s="265"/>
      <c r="AG1950" s="265"/>
      <c r="AH1950" s="265"/>
      <c r="AI1950" s="265"/>
      <c r="AJ1950" s="265"/>
      <c r="AK1950" s="287"/>
      <c r="AL1950" s="287"/>
      <c r="AM1950" s="287"/>
      <c r="AN1950" s="287"/>
      <c r="AO1950" s="287"/>
      <c r="AP1950" s="287"/>
      <c r="AQ1950" s="287"/>
      <c r="AR1950" s="287"/>
      <c r="AS1950" s="287"/>
      <c r="AT1950" s="287"/>
      <c r="AU1950" s="287"/>
      <c r="AV1950" s="287"/>
      <c r="AW1950" s="287"/>
      <c r="AX1950" s="287"/>
      <c r="AY1950" s="287"/>
      <c r="AZ1950" s="287"/>
      <c r="BA1950" s="287"/>
      <c r="BB1950" s="287"/>
      <c r="BC1950" s="287"/>
      <c r="BD1950" s="287"/>
      <c r="BE1950" s="287"/>
      <c r="BF1950" s="287"/>
      <c r="BG1950" s="287"/>
      <c r="BH1950" s="287"/>
      <c r="BI1950" s="287"/>
      <c r="BJ1950" s="287"/>
      <c r="BK1950" s="287"/>
      <c r="BL1950" s="287"/>
      <c r="BM1950" s="287"/>
      <c r="BN1950" s="287"/>
      <c r="BO1950" s="287"/>
      <c r="BP1950" s="287"/>
      <c r="BQ1950" s="287"/>
      <c r="BR1950" s="287"/>
      <c r="BS1950" s="287"/>
      <c r="BT1950" s="287"/>
      <c r="BU1950" s="287"/>
    </row>
    <row r="1951" spans="4:73" x14ac:dyDescent="0.2">
      <c r="D1951" s="265"/>
      <c r="E1951" s="265"/>
      <c r="F1951" s="265"/>
      <c r="G1951" s="265"/>
      <c r="H1951" s="265"/>
      <c r="I1951" s="265"/>
      <c r="J1951" s="265"/>
      <c r="K1951" s="265"/>
      <c r="L1951" s="265"/>
      <c r="M1951" s="265"/>
      <c r="N1951" s="265"/>
      <c r="O1951" s="265"/>
      <c r="P1951" s="265"/>
      <c r="Q1951" s="265"/>
      <c r="R1951" s="265"/>
      <c r="S1951" s="265"/>
      <c r="T1951" s="265"/>
      <c r="U1951" s="265"/>
      <c r="V1951" s="265"/>
      <c r="W1951" s="265"/>
      <c r="X1951" s="265"/>
      <c r="Y1951" s="265"/>
      <c r="Z1951" s="265"/>
      <c r="AA1951" s="265"/>
      <c r="AB1951" s="265"/>
      <c r="AC1951" s="265"/>
      <c r="AD1951" s="265"/>
      <c r="AE1951" s="265"/>
      <c r="AF1951" s="265"/>
      <c r="AG1951" s="265"/>
      <c r="AH1951" s="265"/>
      <c r="AI1951" s="265"/>
      <c r="AJ1951" s="265"/>
      <c r="AK1951" s="287"/>
      <c r="AL1951" s="287"/>
      <c r="AM1951" s="287"/>
      <c r="AN1951" s="287"/>
      <c r="AO1951" s="287"/>
      <c r="AP1951" s="287"/>
      <c r="AQ1951" s="287"/>
      <c r="AR1951" s="287"/>
      <c r="AS1951" s="287"/>
      <c r="AT1951" s="287"/>
      <c r="AU1951" s="287"/>
      <c r="AV1951" s="287"/>
      <c r="AW1951" s="287"/>
      <c r="AX1951" s="287"/>
      <c r="AY1951" s="287"/>
      <c r="AZ1951" s="287"/>
      <c r="BA1951" s="287"/>
      <c r="BB1951" s="287"/>
      <c r="BC1951" s="287"/>
      <c r="BD1951" s="287"/>
      <c r="BE1951" s="287"/>
      <c r="BF1951" s="287"/>
      <c r="BG1951" s="287"/>
      <c r="BH1951" s="287"/>
      <c r="BI1951" s="287"/>
      <c r="BJ1951" s="287"/>
      <c r="BK1951" s="287"/>
      <c r="BL1951" s="287"/>
      <c r="BM1951" s="287"/>
      <c r="BN1951" s="287"/>
      <c r="BO1951" s="287"/>
      <c r="BP1951" s="287"/>
      <c r="BQ1951" s="287"/>
      <c r="BR1951" s="287"/>
      <c r="BS1951" s="287"/>
      <c r="BT1951" s="287"/>
      <c r="BU1951" s="287"/>
    </row>
    <row r="1952" spans="4:73" x14ac:dyDescent="0.2">
      <c r="D1952" s="265"/>
      <c r="E1952" s="265"/>
      <c r="F1952" s="265"/>
      <c r="G1952" s="265"/>
      <c r="H1952" s="265"/>
      <c r="I1952" s="265"/>
      <c r="J1952" s="265"/>
      <c r="K1952" s="265"/>
      <c r="L1952" s="265"/>
      <c r="M1952" s="265"/>
      <c r="N1952" s="265"/>
      <c r="O1952" s="265"/>
      <c r="P1952" s="265"/>
      <c r="Q1952" s="265"/>
      <c r="R1952" s="265"/>
      <c r="S1952" s="265"/>
      <c r="T1952" s="265"/>
      <c r="U1952" s="265"/>
      <c r="V1952" s="265"/>
      <c r="W1952" s="265"/>
      <c r="X1952" s="265"/>
      <c r="Y1952" s="265"/>
      <c r="Z1952" s="265"/>
      <c r="AA1952" s="265"/>
      <c r="AB1952" s="265"/>
      <c r="AC1952" s="265"/>
      <c r="AD1952" s="265"/>
      <c r="AE1952" s="265"/>
      <c r="AF1952" s="265"/>
      <c r="AG1952" s="265"/>
      <c r="AH1952" s="265"/>
      <c r="AI1952" s="265"/>
      <c r="AJ1952" s="265"/>
      <c r="AK1952" s="287"/>
      <c r="AL1952" s="287"/>
      <c r="AM1952" s="287"/>
      <c r="AN1952" s="287"/>
      <c r="AO1952" s="287"/>
      <c r="AP1952" s="287"/>
      <c r="AQ1952" s="287"/>
      <c r="AR1952" s="287"/>
      <c r="AS1952" s="287"/>
      <c r="AT1952" s="287"/>
      <c r="AU1952" s="287"/>
      <c r="AV1952" s="287"/>
      <c r="AW1952" s="287"/>
      <c r="AX1952" s="287"/>
      <c r="AY1952" s="287"/>
      <c r="AZ1952" s="287"/>
      <c r="BA1952" s="287"/>
      <c r="BB1952" s="287"/>
      <c r="BC1952" s="287"/>
      <c r="BD1952" s="287"/>
      <c r="BE1952" s="287"/>
      <c r="BF1952" s="287"/>
      <c r="BG1952" s="287"/>
      <c r="BH1952" s="287"/>
      <c r="BI1952" s="287"/>
      <c r="BJ1952" s="287"/>
      <c r="BK1952" s="287"/>
      <c r="BL1952" s="287"/>
      <c r="BM1952" s="287"/>
      <c r="BN1952" s="287"/>
      <c r="BO1952" s="287"/>
      <c r="BP1952" s="287"/>
      <c r="BQ1952" s="287"/>
      <c r="BR1952" s="287"/>
      <c r="BS1952" s="287"/>
      <c r="BT1952" s="287"/>
      <c r="BU1952" s="287"/>
    </row>
    <row r="1953" spans="4:73" x14ac:dyDescent="0.2">
      <c r="D1953" s="265"/>
      <c r="E1953" s="265"/>
      <c r="F1953" s="265"/>
      <c r="G1953" s="265"/>
      <c r="H1953" s="265"/>
      <c r="I1953" s="265"/>
      <c r="J1953" s="265"/>
      <c r="K1953" s="265"/>
      <c r="L1953" s="265"/>
      <c r="M1953" s="265"/>
      <c r="N1953" s="265"/>
      <c r="O1953" s="265"/>
      <c r="P1953" s="265"/>
      <c r="Q1953" s="265"/>
      <c r="R1953" s="265"/>
      <c r="S1953" s="265"/>
      <c r="T1953" s="265"/>
      <c r="U1953" s="265"/>
      <c r="V1953" s="265"/>
      <c r="W1953" s="265"/>
      <c r="X1953" s="265"/>
      <c r="Y1953" s="265"/>
      <c r="Z1953" s="265"/>
      <c r="AA1953" s="265"/>
      <c r="AB1953" s="265"/>
      <c r="AC1953" s="265"/>
      <c r="AD1953" s="265"/>
      <c r="AE1953" s="265"/>
      <c r="AF1953" s="265"/>
      <c r="AG1953" s="265"/>
      <c r="AH1953" s="265"/>
      <c r="AI1953" s="265"/>
      <c r="AJ1953" s="265"/>
      <c r="AK1953" s="287"/>
      <c r="AL1953" s="287"/>
      <c r="AM1953" s="287"/>
      <c r="AN1953" s="287"/>
      <c r="AO1953" s="287"/>
      <c r="AP1953" s="287"/>
      <c r="AQ1953" s="287"/>
      <c r="AR1953" s="287"/>
      <c r="AS1953" s="287"/>
      <c r="AT1953" s="287"/>
      <c r="AU1953" s="287"/>
      <c r="AV1953" s="287"/>
      <c r="AW1953" s="287"/>
      <c r="AX1953" s="287"/>
      <c r="AY1953" s="287"/>
      <c r="AZ1953" s="287"/>
      <c r="BA1953" s="287"/>
      <c r="BB1953" s="287"/>
      <c r="BC1953" s="287"/>
      <c r="BD1953" s="287"/>
      <c r="BE1953" s="287"/>
      <c r="BF1953" s="287"/>
      <c r="BG1953" s="287"/>
      <c r="BH1953" s="287"/>
      <c r="BI1953" s="287"/>
      <c r="BJ1953" s="287"/>
      <c r="BK1953" s="287"/>
      <c r="BL1953" s="287"/>
      <c r="BM1953" s="287"/>
      <c r="BN1953" s="287"/>
      <c r="BO1953" s="287"/>
      <c r="BP1953" s="287"/>
      <c r="BQ1953" s="287"/>
      <c r="BR1953" s="287"/>
      <c r="BS1953" s="287"/>
      <c r="BT1953" s="287"/>
      <c r="BU1953" s="287"/>
    </row>
    <row r="1954" spans="4:73" x14ac:dyDescent="0.2">
      <c r="D1954" s="265"/>
      <c r="E1954" s="265"/>
      <c r="F1954" s="265"/>
      <c r="G1954" s="265"/>
      <c r="H1954" s="265"/>
      <c r="I1954" s="265"/>
      <c r="J1954" s="265"/>
      <c r="K1954" s="265"/>
      <c r="L1954" s="265"/>
      <c r="M1954" s="265"/>
      <c r="N1954" s="265"/>
      <c r="O1954" s="265"/>
      <c r="P1954" s="265"/>
      <c r="Q1954" s="265"/>
      <c r="R1954" s="265"/>
      <c r="S1954" s="265"/>
      <c r="T1954" s="265"/>
      <c r="U1954" s="265"/>
      <c r="V1954" s="265"/>
      <c r="W1954" s="265"/>
      <c r="X1954" s="265"/>
      <c r="Y1954" s="265"/>
      <c r="Z1954" s="265"/>
      <c r="AA1954" s="265"/>
      <c r="AB1954" s="265"/>
      <c r="AC1954" s="265"/>
      <c r="AD1954" s="265"/>
      <c r="AE1954" s="265"/>
      <c r="AF1954" s="265"/>
      <c r="AG1954" s="265"/>
      <c r="AH1954" s="265"/>
      <c r="AI1954" s="265"/>
      <c r="AJ1954" s="265"/>
      <c r="AK1954" s="287"/>
      <c r="AL1954" s="287"/>
      <c r="AM1954" s="287"/>
      <c r="AN1954" s="287"/>
      <c r="AO1954" s="287"/>
      <c r="AP1954" s="287"/>
      <c r="AQ1954" s="287"/>
      <c r="AR1954" s="287"/>
      <c r="AS1954" s="287"/>
      <c r="AT1954" s="287"/>
      <c r="AU1954" s="287"/>
      <c r="AV1954" s="287"/>
      <c r="AW1954" s="287"/>
      <c r="AX1954" s="287"/>
      <c r="AY1954" s="287"/>
      <c r="AZ1954" s="287"/>
      <c r="BA1954" s="287"/>
      <c r="BB1954" s="287"/>
      <c r="BC1954" s="287"/>
      <c r="BD1954" s="287"/>
      <c r="BE1954" s="287"/>
      <c r="BF1954" s="287"/>
      <c r="BG1954" s="287"/>
      <c r="BH1954" s="287"/>
      <c r="BI1954" s="287"/>
      <c r="BJ1954" s="287"/>
      <c r="BK1954" s="287"/>
      <c r="BL1954" s="287"/>
      <c r="BM1954" s="287"/>
      <c r="BN1954" s="287"/>
      <c r="BO1954" s="287"/>
      <c r="BP1954" s="287"/>
      <c r="BQ1954" s="287"/>
      <c r="BR1954" s="287"/>
      <c r="BS1954" s="287"/>
      <c r="BT1954" s="287"/>
      <c r="BU1954" s="287"/>
    </row>
    <row r="1955" spans="4:73" x14ac:dyDescent="0.2">
      <c r="D1955" s="265"/>
      <c r="E1955" s="265"/>
      <c r="F1955" s="265"/>
      <c r="G1955" s="265"/>
      <c r="H1955" s="265"/>
      <c r="I1955" s="265"/>
      <c r="J1955" s="265"/>
      <c r="K1955" s="265"/>
      <c r="L1955" s="265"/>
      <c r="M1955" s="265"/>
      <c r="N1955" s="265"/>
      <c r="O1955" s="265"/>
      <c r="P1955" s="265"/>
      <c r="Q1955" s="265"/>
      <c r="R1955" s="265"/>
      <c r="S1955" s="265"/>
      <c r="T1955" s="265"/>
      <c r="U1955" s="265"/>
      <c r="V1955" s="265"/>
      <c r="W1955" s="265"/>
      <c r="X1955" s="265"/>
      <c r="Y1955" s="265"/>
      <c r="Z1955" s="265"/>
      <c r="AA1955" s="265"/>
      <c r="AB1955" s="265"/>
      <c r="AC1955" s="265"/>
      <c r="AD1955" s="265"/>
      <c r="AE1955" s="265"/>
      <c r="AF1955" s="265"/>
      <c r="AG1955" s="265"/>
      <c r="AH1955" s="265"/>
      <c r="AI1955" s="265"/>
      <c r="AJ1955" s="265"/>
      <c r="AK1955" s="287"/>
      <c r="AL1955" s="287"/>
      <c r="AM1955" s="287"/>
      <c r="AN1955" s="287"/>
      <c r="AO1955" s="287"/>
      <c r="AP1955" s="287"/>
      <c r="AQ1955" s="287"/>
      <c r="AR1955" s="287"/>
      <c r="AS1955" s="287"/>
      <c r="AT1955" s="287"/>
      <c r="AU1955" s="287"/>
      <c r="AV1955" s="287"/>
      <c r="AW1955" s="287"/>
      <c r="AX1955" s="287"/>
      <c r="AY1955" s="287"/>
      <c r="AZ1955" s="287"/>
      <c r="BA1955" s="287"/>
      <c r="BB1955" s="287"/>
      <c r="BC1955" s="287"/>
      <c r="BD1955" s="287"/>
      <c r="BE1955" s="287"/>
      <c r="BF1955" s="287"/>
      <c r="BG1955" s="287"/>
      <c r="BH1955" s="287"/>
      <c r="BI1955" s="287"/>
      <c r="BJ1955" s="287"/>
      <c r="BK1955" s="287"/>
      <c r="BL1955" s="287"/>
      <c r="BM1955" s="287"/>
      <c r="BN1955" s="287"/>
      <c r="BO1955" s="287"/>
      <c r="BP1955" s="287"/>
      <c r="BQ1955" s="287"/>
      <c r="BR1955" s="287"/>
      <c r="BS1955" s="287"/>
      <c r="BT1955" s="287"/>
      <c r="BU1955" s="287"/>
    </row>
    <row r="1956" spans="4:73" x14ac:dyDescent="0.2">
      <c r="D1956" s="265"/>
      <c r="E1956" s="265"/>
      <c r="F1956" s="265"/>
      <c r="G1956" s="265"/>
      <c r="H1956" s="265"/>
      <c r="I1956" s="265"/>
      <c r="J1956" s="265"/>
      <c r="K1956" s="265"/>
      <c r="L1956" s="265"/>
      <c r="M1956" s="265"/>
      <c r="N1956" s="265"/>
      <c r="O1956" s="265"/>
      <c r="P1956" s="265"/>
      <c r="Q1956" s="265"/>
      <c r="R1956" s="265"/>
      <c r="S1956" s="265"/>
      <c r="T1956" s="265"/>
      <c r="U1956" s="265"/>
      <c r="V1956" s="265"/>
      <c r="W1956" s="265"/>
      <c r="X1956" s="265"/>
      <c r="Y1956" s="265"/>
      <c r="Z1956" s="265"/>
      <c r="AA1956" s="265"/>
      <c r="AB1956" s="265"/>
      <c r="AC1956" s="265"/>
      <c r="AD1956" s="265"/>
      <c r="AE1956" s="265"/>
      <c r="AF1956" s="265"/>
      <c r="AG1956" s="265"/>
      <c r="AH1956" s="265"/>
      <c r="AI1956" s="265"/>
      <c r="AJ1956" s="265"/>
      <c r="AK1956" s="287"/>
      <c r="AL1956" s="287"/>
      <c r="AM1956" s="287"/>
      <c r="AN1956" s="287"/>
      <c r="AO1956" s="287"/>
      <c r="AP1956" s="287"/>
      <c r="AQ1956" s="287"/>
      <c r="AR1956" s="287"/>
      <c r="AS1956" s="287"/>
      <c r="AT1956" s="287"/>
      <c r="AU1956" s="287"/>
      <c r="AV1956" s="287"/>
      <c r="AW1956" s="287"/>
      <c r="AX1956" s="287"/>
      <c r="AY1956" s="287"/>
      <c r="AZ1956" s="287"/>
      <c r="BA1956" s="287"/>
      <c r="BB1956" s="287"/>
      <c r="BC1956" s="287"/>
      <c r="BD1956" s="287"/>
      <c r="BE1956" s="287"/>
      <c r="BF1956" s="287"/>
      <c r="BG1956" s="287"/>
      <c r="BH1956" s="287"/>
      <c r="BI1956" s="287"/>
      <c r="BJ1956" s="287"/>
      <c r="BK1956" s="287"/>
      <c r="BL1956" s="287"/>
      <c r="BM1956" s="287"/>
      <c r="BN1956" s="287"/>
      <c r="BO1956" s="287"/>
      <c r="BP1956" s="287"/>
      <c r="BQ1956" s="287"/>
      <c r="BR1956" s="287"/>
      <c r="BS1956" s="287"/>
      <c r="BT1956" s="287"/>
      <c r="BU1956" s="287"/>
    </row>
    <row r="1957" spans="4:73" x14ac:dyDescent="0.2">
      <c r="D1957" s="265"/>
      <c r="E1957" s="265"/>
      <c r="F1957" s="265"/>
      <c r="G1957" s="265"/>
      <c r="H1957" s="265"/>
      <c r="I1957" s="265"/>
      <c r="J1957" s="265"/>
      <c r="K1957" s="265"/>
      <c r="L1957" s="265"/>
      <c r="M1957" s="265"/>
      <c r="N1957" s="265"/>
      <c r="O1957" s="265"/>
      <c r="P1957" s="265"/>
      <c r="Q1957" s="265"/>
      <c r="R1957" s="265"/>
      <c r="S1957" s="265"/>
      <c r="T1957" s="265"/>
      <c r="U1957" s="265"/>
      <c r="V1957" s="265"/>
      <c r="W1957" s="265"/>
      <c r="X1957" s="265"/>
      <c r="Y1957" s="265"/>
      <c r="Z1957" s="265"/>
      <c r="AA1957" s="265"/>
      <c r="AB1957" s="265"/>
      <c r="AC1957" s="265"/>
      <c r="AD1957" s="265"/>
      <c r="AE1957" s="265"/>
      <c r="AF1957" s="265"/>
      <c r="AG1957" s="265"/>
      <c r="AH1957" s="265"/>
      <c r="AI1957" s="265"/>
      <c r="AJ1957" s="265"/>
      <c r="AK1957" s="287"/>
      <c r="AL1957" s="287"/>
      <c r="AM1957" s="287"/>
      <c r="AN1957" s="287"/>
      <c r="AO1957" s="287"/>
      <c r="AP1957" s="287"/>
      <c r="AQ1957" s="287"/>
      <c r="AR1957" s="287"/>
      <c r="AS1957" s="287"/>
      <c r="AT1957" s="287"/>
      <c r="AU1957" s="287"/>
      <c r="AV1957" s="287"/>
      <c r="AW1957" s="287"/>
      <c r="AX1957" s="287"/>
      <c r="AY1957" s="287"/>
      <c r="AZ1957" s="287"/>
      <c r="BA1957" s="287"/>
      <c r="BB1957" s="287"/>
      <c r="BC1957" s="287"/>
      <c r="BD1957" s="287"/>
      <c r="BE1957" s="287"/>
      <c r="BF1957" s="287"/>
      <c r="BG1957" s="287"/>
      <c r="BH1957" s="287"/>
      <c r="BI1957" s="287"/>
      <c r="BJ1957" s="287"/>
      <c r="BK1957" s="287"/>
      <c r="BL1957" s="287"/>
      <c r="BM1957" s="287"/>
      <c r="BN1957" s="287"/>
      <c r="BO1957" s="287"/>
      <c r="BP1957" s="287"/>
      <c r="BQ1957" s="287"/>
      <c r="BR1957" s="287"/>
      <c r="BS1957" s="287"/>
      <c r="BT1957" s="287"/>
      <c r="BU1957" s="287"/>
    </row>
    <row r="1958" spans="4:73" x14ac:dyDescent="0.2">
      <c r="D1958" s="265"/>
      <c r="E1958" s="265"/>
      <c r="F1958" s="265"/>
      <c r="G1958" s="265"/>
      <c r="H1958" s="265"/>
      <c r="I1958" s="265"/>
      <c r="J1958" s="265"/>
      <c r="K1958" s="265"/>
      <c r="L1958" s="265"/>
      <c r="M1958" s="265"/>
      <c r="N1958" s="265"/>
      <c r="O1958" s="265"/>
      <c r="P1958" s="265"/>
      <c r="Q1958" s="265"/>
      <c r="R1958" s="265"/>
      <c r="S1958" s="265"/>
      <c r="T1958" s="265"/>
      <c r="U1958" s="265"/>
      <c r="V1958" s="265"/>
      <c r="W1958" s="265"/>
      <c r="X1958" s="265"/>
      <c r="Y1958" s="265"/>
      <c r="Z1958" s="265"/>
      <c r="AA1958" s="265"/>
      <c r="AB1958" s="265"/>
      <c r="AC1958" s="265"/>
      <c r="AD1958" s="265"/>
      <c r="AE1958" s="265"/>
      <c r="AF1958" s="265"/>
      <c r="AG1958" s="265"/>
      <c r="AH1958" s="265"/>
      <c r="AI1958" s="265"/>
      <c r="AJ1958" s="265"/>
      <c r="AK1958" s="287"/>
      <c r="AL1958" s="287"/>
      <c r="AM1958" s="287"/>
      <c r="AN1958" s="287"/>
      <c r="AO1958" s="287"/>
      <c r="AP1958" s="287"/>
      <c r="AQ1958" s="287"/>
      <c r="AR1958" s="287"/>
      <c r="AS1958" s="287"/>
      <c r="AT1958" s="287"/>
      <c r="AU1958" s="287"/>
      <c r="AV1958" s="287"/>
      <c r="AW1958" s="287"/>
      <c r="AX1958" s="287"/>
      <c r="AY1958" s="287"/>
      <c r="AZ1958" s="287"/>
      <c r="BA1958" s="287"/>
      <c r="BB1958" s="287"/>
      <c r="BC1958" s="287"/>
      <c r="BD1958" s="287"/>
      <c r="BE1958" s="287"/>
      <c r="BF1958" s="287"/>
      <c r="BG1958" s="287"/>
      <c r="BH1958" s="287"/>
      <c r="BI1958" s="287"/>
      <c r="BJ1958" s="287"/>
      <c r="BK1958" s="287"/>
      <c r="BL1958" s="287"/>
      <c r="BM1958" s="287"/>
      <c r="BN1958" s="287"/>
      <c r="BO1958" s="287"/>
      <c r="BP1958" s="287"/>
      <c r="BQ1958" s="287"/>
      <c r="BR1958" s="287"/>
      <c r="BS1958" s="287"/>
      <c r="BT1958" s="287"/>
      <c r="BU1958" s="287"/>
    </row>
    <row r="1959" spans="4:73" x14ac:dyDescent="0.2">
      <c r="D1959" s="265"/>
      <c r="E1959" s="265"/>
      <c r="F1959" s="265"/>
      <c r="G1959" s="265"/>
      <c r="H1959" s="265"/>
      <c r="I1959" s="265"/>
      <c r="J1959" s="265"/>
      <c r="K1959" s="265"/>
      <c r="L1959" s="265"/>
      <c r="M1959" s="265"/>
      <c r="N1959" s="265"/>
      <c r="O1959" s="265"/>
      <c r="P1959" s="265"/>
      <c r="Q1959" s="265"/>
      <c r="R1959" s="265"/>
      <c r="S1959" s="265"/>
      <c r="T1959" s="265"/>
      <c r="U1959" s="265"/>
      <c r="V1959" s="265"/>
      <c r="W1959" s="265"/>
      <c r="X1959" s="265"/>
      <c r="Y1959" s="265"/>
      <c r="Z1959" s="265"/>
      <c r="AA1959" s="265"/>
      <c r="AB1959" s="265"/>
      <c r="AC1959" s="265"/>
      <c r="AD1959" s="265"/>
      <c r="AE1959" s="265"/>
      <c r="AF1959" s="265"/>
      <c r="AG1959" s="265"/>
      <c r="AH1959" s="265"/>
      <c r="AI1959" s="265"/>
      <c r="AJ1959" s="265"/>
      <c r="AK1959" s="287"/>
      <c r="AL1959" s="287"/>
      <c r="AM1959" s="287"/>
      <c r="AN1959" s="287"/>
      <c r="AO1959" s="287"/>
      <c r="AP1959" s="287"/>
      <c r="AQ1959" s="287"/>
      <c r="AR1959" s="287"/>
      <c r="AS1959" s="287"/>
      <c r="AT1959" s="287"/>
      <c r="AU1959" s="287"/>
      <c r="AV1959" s="287"/>
      <c r="AW1959" s="287"/>
      <c r="AX1959" s="287"/>
      <c r="AY1959" s="287"/>
      <c r="AZ1959" s="287"/>
      <c r="BA1959" s="287"/>
      <c r="BB1959" s="287"/>
      <c r="BC1959" s="287"/>
      <c r="BD1959" s="287"/>
      <c r="BE1959" s="287"/>
      <c r="BF1959" s="287"/>
      <c r="BG1959" s="287"/>
      <c r="BH1959" s="287"/>
      <c r="BI1959" s="287"/>
      <c r="BJ1959" s="287"/>
      <c r="BK1959" s="287"/>
      <c r="BL1959" s="287"/>
      <c r="BM1959" s="287"/>
      <c r="BN1959" s="287"/>
      <c r="BO1959" s="287"/>
      <c r="BP1959" s="287"/>
      <c r="BQ1959" s="287"/>
      <c r="BR1959" s="287"/>
      <c r="BS1959" s="287"/>
      <c r="BT1959" s="287"/>
      <c r="BU1959" s="287"/>
    </row>
    <row r="1960" spans="4:73" x14ac:dyDescent="0.2">
      <c r="D1960" s="265"/>
      <c r="E1960" s="265"/>
      <c r="F1960" s="265"/>
      <c r="G1960" s="265"/>
      <c r="H1960" s="265"/>
      <c r="I1960" s="265"/>
      <c r="J1960" s="265"/>
      <c r="K1960" s="265"/>
      <c r="L1960" s="265"/>
      <c r="M1960" s="265"/>
      <c r="N1960" s="265"/>
      <c r="O1960" s="265"/>
      <c r="P1960" s="265"/>
      <c r="Q1960" s="265"/>
      <c r="R1960" s="265"/>
      <c r="S1960" s="265"/>
      <c r="T1960" s="265"/>
      <c r="U1960" s="265"/>
      <c r="V1960" s="265"/>
      <c r="W1960" s="265"/>
      <c r="X1960" s="265"/>
      <c r="Y1960" s="265"/>
      <c r="Z1960" s="265"/>
      <c r="AA1960" s="265"/>
      <c r="AB1960" s="265"/>
      <c r="AC1960" s="265"/>
      <c r="AD1960" s="265"/>
      <c r="AE1960" s="265"/>
      <c r="AF1960" s="265"/>
      <c r="AG1960" s="265"/>
      <c r="AH1960" s="265"/>
      <c r="AI1960" s="265"/>
      <c r="AJ1960" s="265"/>
      <c r="AK1960" s="287"/>
      <c r="AL1960" s="287"/>
      <c r="AM1960" s="287"/>
      <c r="AN1960" s="287"/>
      <c r="AO1960" s="287"/>
      <c r="AP1960" s="287"/>
      <c r="AQ1960" s="287"/>
      <c r="AR1960" s="287"/>
      <c r="AS1960" s="287"/>
      <c r="AT1960" s="287"/>
      <c r="AU1960" s="287"/>
      <c r="AV1960" s="287"/>
      <c r="AW1960" s="287"/>
      <c r="AX1960" s="287"/>
      <c r="AY1960" s="287"/>
      <c r="AZ1960" s="287"/>
      <c r="BA1960" s="287"/>
      <c r="BB1960" s="287"/>
      <c r="BC1960" s="287"/>
      <c r="BD1960" s="287"/>
      <c r="BE1960" s="287"/>
      <c r="BF1960" s="287"/>
      <c r="BG1960" s="287"/>
      <c r="BH1960" s="287"/>
      <c r="BI1960" s="287"/>
      <c r="BJ1960" s="287"/>
      <c r="BK1960" s="287"/>
      <c r="BL1960" s="287"/>
      <c r="BM1960" s="287"/>
      <c r="BN1960" s="287"/>
      <c r="BO1960" s="287"/>
      <c r="BP1960" s="287"/>
      <c r="BQ1960" s="287"/>
      <c r="BR1960" s="287"/>
      <c r="BS1960" s="287"/>
      <c r="BT1960" s="287"/>
      <c r="BU1960" s="287"/>
    </row>
    <row r="1961" spans="4:73" x14ac:dyDescent="0.2">
      <c r="D1961" s="265"/>
      <c r="E1961" s="265"/>
      <c r="F1961" s="265"/>
      <c r="G1961" s="265"/>
      <c r="H1961" s="265"/>
      <c r="I1961" s="265"/>
      <c r="J1961" s="265"/>
      <c r="K1961" s="265"/>
      <c r="L1961" s="265"/>
      <c r="M1961" s="265"/>
      <c r="N1961" s="265"/>
      <c r="O1961" s="265"/>
      <c r="P1961" s="265"/>
      <c r="Q1961" s="265"/>
      <c r="R1961" s="265"/>
      <c r="S1961" s="265"/>
      <c r="T1961" s="265"/>
      <c r="U1961" s="265"/>
      <c r="V1961" s="265"/>
      <c r="W1961" s="265"/>
      <c r="X1961" s="265"/>
      <c r="Y1961" s="265"/>
      <c r="Z1961" s="265"/>
      <c r="AA1961" s="265"/>
      <c r="AB1961" s="265"/>
      <c r="AC1961" s="265"/>
      <c r="AD1961" s="265"/>
      <c r="AE1961" s="265"/>
      <c r="AF1961" s="265"/>
      <c r="AG1961" s="265"/>
      <c r="AH1961" s="265"/>
      <c r="AI1961" s="265"/>
      <c r="AJ1961" s="265"/>
      <c r="AK1961" s="287"/>
      <c r="AL1961" s="287"/>
      <c r="AM1961" s="287"/>
      <c r="AN1961" s="287"/>
      <c r="AO1961" s="287"/>
      <c r="AP1961" s="287"/>
      <c r="AQ1961" s="287"/>
      <c r="AR1961" s="287"/>
      <c r="AS1961" s="287"/>
      <c r="AT1961" s="287"/>
      <c r="AU1961" s="287"/>
      <c r="AV1961" s="287"/>
      <c r="AW1961" s="287"/>
      <c r="AX1961" s="287"/>
      <c r="AY1961" s="287"/>
      <c r="AZ1961" s="287"/>
      <c r="BA1961" s="287"/>
      <c r="BB1961" s="287"/>
      <c r="BC1961" s="287"/>
      <c r="BD1961" s="287"/>
      <c r="BE1961" s="287"/>
      <c r="BF1961" s="287"/>
      <c r="BG1961" s="287"/>
      <c r="BH1961" s="287"/>
      <c r="BI1961" s="287"/>
      <c r="BJ1961" s="287"/>
      <c r="BK1961" s="287"/>
      <c r="BL1961" s="287"/>
      <c r="BM1961" s="287"/>
      <c r="BN1961" s="287"/>
      <c r="BO1961" s="287"/>
      <c r="BP1961" s="287"/>
      <c r="BQ1961" s="287"/>
      <c r="BR1961" s="287"/>
      <c r="BS1961" s="287"/>
      <c r="BT1961" s="287"/>
      <c r="BU1961" s="287"/>
    </row>
    <row r="1962" spans="4:73" x14ac:dyDescent="0.2">
      <c r="D1962" s="265"/>
      <c r="E1962" s="265"/>
      <c r="F1962" s="265"/>
      <c r="G1962" s="265"/>
      <c r="H1962" s="265"/>
      <c r="I1962" s="265"/>
      <c r="J1962" s="265"/>
      <c r="K1962" s="265"/>
      <c r="L1962" s="265"/>
      <c r="M1962" s="265"/>
      <c r="N1962" s="265"/>
      <c r="O1962" s="265"/>
      <c r="P1962" s="265"/>
      <c r="Q1962" s="265"/>
      <c r="R1962" s="265"/>
      <c r="S1962" s="265"/>
      <c r="T1962" s="265"/>
      <c r="U1962" s="265"/>
      <c r="V1962" s="265"/>
      <c r="W1962" s="265"/>
      <c r="X1962" s="265"/>
      <c r="Y1962" s="265"/>
      <c r="Z1962" s="265"/>
      <c r="AA1962" s="265"/>
      <c r="AB1962" s="265"/>
      <c r="AC1962" s="265"/>
      <c r="AD1962" s="265"/>
      <c r="AE1962" s="265"/>
      <c r="AF1962" s="265"/>
      <c r="AG1962" s="265"/>
      <c r="AH1962" s="265"/>
      <c r="AI1962" s="265"/>
      <c r="AJ1962" s="265"/>
      <c r="AK1962" s="287"/>
      <c r="AL1962" s="287"/>
      <c r="AM1962" s="287"/>
      <c r="AN1962" s="287"/>
      <c r="AO1962" s="287"/>
      <c r="AP1962" s="287"/>
      <c r="AQ1962" s="287"/>
      <c r="AR1962" s="287"/>
      <c r="AS1962" s="287"/>
      <c r="AT1962" s="287"/>
      <c r="AU1962" s="287"/>
      <c r="AV1962" s="287"/>
      <c r="AW1962" s="287"/>
      <c r="AX1962" s="287"/>
      <c r="AY1962" s="287"/>
      <c r="AZ1962" s="287"/>
      <c r="BA1962" s="287"/>
      <c r="BB1962" s="287"/>
      <c r="BC1962" s="287"/>
      <c r="BD1962" s="287"/>
      <c r="BE1962" s="287"/>
      <c r="BF1962" s="287"/>
      <c r="BG1962" s="287"/>
      <c r="BH1962" s="287"/>
      <c r="BI1962" s="287"/>
      <c r="BJ1962" s="287"/>
      <c r="BK1962" s="287"/>
      <c r="BL1962" s="287"/>
      <c r="BM1962" s="287"/>
      <c r="BN1962" s="287"/>
      <c r="BO1962" s="287"/>
      <c r="BP1962" s="287"/>
      <c r="BQ1962" s="287"/>
      <c r="BR1962" s="287"/>
      <c r="BS1962" s="287"/>
      <c r="BT1962" s="287"/>
      <c r="BU1962" s="287"/>
    </row>
    <row r="1963" spans="4:73" x14ac:dyDescent="0.2">
      <c r="D1963" s="265"/>
      <c r="E1963" s="265"/>
      <c r="F1963" s="265"/>
      <c r="G1963" s="265"/>
      <c r="H1963" s="265"/>
      <c r="I1963" s="265"/>
      <c r="J1963" s="265"/>
      <c r="K1963" s="265"/>
      <c r="L1963" s="265"/>
      <c r="M1963" s="265"/>
      <c r="N1963" s="265"/>
      <c r="O1963" s="265"/>
      <c r="P1963" s="265"/>
      <c r="Q1963" s="265"/>
      <c r="R1963" s="265"/>
      <c r="S1963" s="265"/>
      <c r="T1963" s="265"/>
      <c r="U1963" s="265"/>
      <c r="V1963" s="265"/>
      <c r="W1963" s="265"/>
      <c r="X1963" s="265"/>
      <c r="Y1963" s="265"/>
      <c r="Z1963" s="265"/>
      <c r="AA1963" s="265"/>
      <c r="AB1963" s="265"/>
      <c r="AC1963" s="265"/>
      <c r="AD1963" s="265"/>
      <c r="AE1963" s="265"/>
      <c r="AF1963" s="265"/>
      <c r="AG1963" s="265"/>
      <c r="AH1963" s="265"/>
      <c r="AI1963" s="265"/>
      <c r="AJ1963" s="265"/>
      <c r="AK1963" s="287"/>
      <c r="AL1963" s="287"/>
      <c r="AM1963" s="287"/>
      <c r="AN1963" s="287"/>
      <c r="AO1963" s="287"/>
      <c r="AP1963" s="287"/>
      <c r="AQ1963" s="287"/>
      <c r="AR1963" s="287"/>
      <c r="AS1963" s="287"/>
      <c r="AT1963" s="287"/>
      <c r="AU1963" s="287"/>
      <c r="AV1963" s="287"/>
      <c r="AW1963" s="287"/>
      <c r="AX1963" s="287"/>
      <c r="AY1963" s="287"/>
      <c r="AZ1963" s="287"/>
      <c r="BA1963" s="287"/>
      <c r="BB1963" s="287"/>
      <c r="BC1963" s="287"/>
      <c r="BD1963" s="287"/>
      <c r="BE1963" s="287"/>
      <c r="BF1963" s="287"/>
      <c r="BG1963" s="287"/>
      <c r="BH1963" s="287"/>
      <c r="BI1963" s="287"/>
      <c r="BJ1963" s="287"/>
      <c r="BK1963" s="287"/>
      <c r="BL1963" s="287"/>
      <c r="BM1963" s="287"/>
      <c r="BN1963" s="287"/>
      <c r="BO1963" s="287"/>
      <c r="BP1963" s="287"/>
      <c r="BQ1963" s="287"/>
      <c r="BR1963" s="287"/>
      <c r="BS1963" s="287"/>
      <c r="BT1963" s="287"/>
      <c r="BU1963" s="287"/>
    </row>
    <row r="1964" spans="4:73" x14ac:dyDescent="0.2">
      <c r="D1964" s="265"/>
      <c r="E1964" s="265"/>
      <c r="F1964" s="265"/>
      <c r="G1964" s="265"/>
      <c r="H1964" s="265"/>
      <c r="I1964" s="265"/>
      <c r="J1964" s="265"/>
      <c r="K1964" s="265"/>
      <c r="L1964" s="265"/>
      <c r="M1964" s="265"/>
      <c r="N1964" s="265"/>
      <c r="O1964" s="265"/>
      <c r="P1964" s="265"/>
      <c r="Q1964" s="265"/>
      <c r="R1964" s="265"/>
      <c r="S1964" s="265"/>
      <c r="T1964" s="265"/>
      <c r="U1964" s="265"/>
      <c r="V1964" s="265"/>
      <c r="W1964" s="265"/>
      <c r="X1964" s="265"/>
      <c r="Y1964" s="265"/>
      <c r="Z1964" s="265"/>
      <c r="AA1964" s="265"/>
      <c r="AB1964" s="265"/>
      <c r="AC1964" s="265"/>
      <c r="AD1964" s="265"/>
      <c r="AE1964" s="265"/>
      <c r="AF1964" s="265"/>
      <c r="AG1964" s="265"/>
      <c r="AH1964" s="265"/>
      <c r="AI1964" s="265"/>
      <c r="AJ1964" s="265"/>
      <c r="AK1964" s="287"/>
      <c r="AL1964" s="287"/>
      <c r="AM1964" s="287"/>
      <c r="AN1964" s="287"/>
      <c r="AO1964" s="287"/>
      <c r="AP1964" s="287"/>
      <c r="AQ1964" s="287"/>
      <c r="AR1964" s="287"/>
      <c r="AS1964" s="287"/>
      <c r="AT1964" s="287"/>
      <c r="AU1964" s="287"/>
      <c r="AV1964" s="287"/>
      <c r="AW1964" s="287"/>
      <c r="AX1964" s="287"/>
      <c r="AY1964" s="287"/>
      <c r="AZ1964" s="287"/>
      <c r="BA1964" s="287"/>
      <c r="BB1964" s="287"/>
      <c r="BC1964" s="287"/>
      <c r="BD1964" s="287"/>
      <c r="BE1964" s="287"/>
      <c r="BF1964" s="287"/>
      <c r="BG1964" s="287"/>
      <c r="BH1964" s="287"/>
      <c r="BI1964" s="287"/>
      <c r="BJ1964" s="287"/>
      <c r="BK1964" s="287"/>
      <c r="BL1964" s="287"/>
      <c r="BM1964" s="287"/>
      <c r="BN1964" s="287"/>
      <c r="BO1964" s="287"/>
      <c r="BP1964" s="287"/>
      <c r="BQ1964" s="287"/>
      <c r="BR1964" s="287"/>
      <c r="BS1964" s="287"/>
      <c r="BT1964" s="287"/>
      <c r="BU1964" s="287"/>
    </row>
    <row r="1965" spans="4:73" x14ac:dyDescent="0.2">
      <c r="D1965" s="265"/>
      <c r="E1965" s="265"/>
      <c r="F1965" s="265"/>
      <c r="G1965" s="265"/>
      <c r="H1965" s="265"/>
      <c r="I1965" s="265"/>
      <c r="J1965" s="265"/>
      <c r="K1965" s="265"/>
      <c r="L1965" s="265"/>
      <c r="M1965" s="265"/>
      <c r="N1965" s="265"/>
      <c r="O1965" s="265"/>
      <c r="P1965" s="265"/>
      <c r="Q1965" s="265"/>
      <c r="R1965" s="265"/>
      <c r="S1965" s="265"/>
      <c r="T1965" s="265"/>
      <c r="U1965" s="265"/>
      <c r="V1965" s="265"/>
      <c r="W1965" s="265"/>
      <c r="X1965" s="265"/>
      <c r="Y1965" s="265"/>
      <c r="Z1965" s="265"/>
      <c r="AA1965" s="265"/>
      <c r="AB1965" s="265"/>
      <c r="AC1965" s="265"/>
      <c r="AD1965" s="265"/>
      <c r="AE1965" s="265"/>
      <c r="AF1965" s="265"/>
      <c r="AG1965" s="265"/>
      <c r="AH1965" s="265"/>
      <c r="AI1965" s="265"/>
      <c r="AJ1965" s="265"/>
      <c r="AK1965" s="287"/>
      <c r="AL1965" s="287"/>
      <c r="AM1965" s="287"/>
      <c r="AN1965" s="287"/>
      <c r="AO1965" s="287"/>
      <c r="AP1965" s="287"/>
      <c r="AQ1965" s="287"/>
      <c r="AR1965" s="287"/>
      <c r="AS1965" s="287"/>
      <c r="AT1965" s="287"/>
      <c r="AU1965" s="287"/>
      <c r="AV1965" s="287"/>
      <c r="AW1965" s="287"/>
      <c r="AX1965" s="287"/>
      <c r="AY1965" s="287"/>
      <c r="AZ1965" s="287"/>
      <c r="BA1965" s="287"/>
      <c r="BB1965" s="287"/>
      <c r="BC1965" s="287"/>
      <c r="BD1965" s="287"/>
      <c r="BE1965" s="287"/>
      <c r="BF1965" s="287"/>
      <c r="BG1965" s="287"/>
      <c r="BH1965" s="287"/>
      <c r="BI1965" s="287"/>
      <c r="BJ1965" s="287"/>
      <c r="BK1965" s="287"/>
      <c r="BL1965" s="287"/>
      <c r="BM1965" s="287"/>
      <c r="BN1965" s="287"/>
      <c r="BO1965" s="287"/>
      <c r="BP1965" s="287"/>
      <c r="BQ1965" s="287"/>
      <c r="BR1965" s="287"/>
      <c r="BS1965" s="287"/>
      <c r="BT1965" s="287"/>
      <c r="BU1965" s="287"/>
    </row>
    <row r="1966" spans="4:73" x14ac:dyDescent="0.2">
      <c r="D1966" s="265"/>
      <c r="E1966" s="265"/>
      <c r="F1966" s="265"/>
      <c r="G1966" s="265"/>
      <c r="H1966" s="265"/>
      <c r="I1966" s="265"/>
      <c r="J1966" s="265"/>
      <c r="K1966" s="265"/>
      <c r="L1966" s="265"/>
      <c r="M1966" s="265"/>
      <c r="N1966" s="265"/>
      <c r="O1966" s="265"/>
      <c r="P1966" s="265"/>
      <c r="Q1966" s="265"/>
      <c r="R1966" s="265"/>
      <c r="S1966" s="265"/>
      <c r="T1966" s="265"/>
      <c r="U1966" s="265"/>
      <c r="V1966" s="265"/>
      <c r="W1966" s="265"/>
      <c r="X1966" s="265"/>
      <c r="Y1966" s="265"/>
      <c r="Z1966" s="265"/>
      <c r="AA1966" s="265"/>
      <c r="AB1966" s="265"/>
      <c r="AC1966" s="265"/>
      <c r="AD1966" s="265"/>
      <c r="AE1966" s="265"/>
      <c r="AF1966" s="265"/>
      <c r="AG1966" s="265"/>
      <c r="AH1966" s="265"/>
      <c r="AI1966" s="265"/>
      <c r="AJ1966" s="265"/>
      <c r="AK1966" s="287"/>
      <c r="AL1966" s="287"/>
      <c r="AM1966" s="287"/>
      <c r="AN1966" s="287"/>
      <c r="AO1966" s="287"/>
      <c r="AP1966" s="287"/>
      <c r="AQ1966" s="287"/>
      <c r="AR1966" s="287"/>
      <c r="AS1966" s="287"/>
      <c r="AT1966" s="287"/>
      <c r="AU1966" s="287"/>
      <c r="AV1966" s="287"/>
      <c r="AW1966" s="287"/>
      <c r="AX1966" s="287"/>
      <c r="AY1966" s="287"/>
      <c r="AZ1966" s="287"/>
      <c r="BA1966" s="287"/>
      <c r="BB1966" s="287"/>
      <c r="BC1966" s="287"/>
      <c r="BD1966" s="287"/>
      <c r="BE1966" s="287"/>
      <c r="BF1966" s="287"/>
      <c r="BG1966" s="287"/>
      <c r="BH1966" s="287"/>
      <c r="BI1966" s="287"/>
      <c r="BJ1966" s="287"/>
      <c r="BK1966" s="287"/>
      <c r="BL1966" s="287"/>
      <c r="BM1966" s="287"/>
      <c r="BN1966" s="287"/>
      <c r="BO1966" s="287"/>
      <c r="BP1966" s="287"/>
      <c r="BQ1966" s="287"/>
      <c r="BR1966" s="287"/>
      <c r="BS1966" s="287"/>
      <c r="BT1966" s="287"/>
      <c r="BU1966" s="287"/>
    </row>
    <row r="1967" spans="4:73" x14ac:dyDescent="0.2">
      <c r="D1967" s="265"/>
      <c r="E1967" s="265"/>
      <c r="F1967" s="265"/>
      <c r="G1967" s="265"/>
      <c r="H1967" s="265"/>
      <c r="I1967" s="265"/>
      <c r="J1967" s="265"/>
      <c r="K1967" s="265"/>
      <c r="L1967" s="265"/>
      <c r="M1967" s="265"/>
      <c r="N1967" s="265"/>
      <c r="O1967" s="265"/>
      <c r="P1967" s="265"/>
      <c r="Q1967" s="265"/>
      <c r="R1967" s="265"/>
      <c r="S1967" s="265"/>
      <c r="T1967" s="265"/>
      <c r="U1967" s="265"/>
      <c r="V1967" s="265"/>
      <c r="W1967" s="265"/>
      <c r="X1967" s="265"/>
      <c r="Y1967" s="265"/>
      <c r="Z1967" s="265"/>
      <c r="AA1967" s="265"/>
      <c r="AB1967" s="265"/>
      <c r="AC1967" s="265"/>
      <c r="AD1967" s="265"/>
      <c r="AE1967" s="265"/>
      <c r="AF1967" s="265"/>
      <c r="AG1967" s="265"/>
      <c r="AH1967" s="265"/>
      <c r="AI1967" s="265"/>
      <c r="AJ1967" s="265"/>
      <c r="AK1967" s="287"/>
      <c r="AL1967" s="287"/>
      <c r="AM1967" s="287"/>
      <c r="AN1967" s="287"/>
      <c r="AO1967" s="287"/>
      <c r="AP1967" s="287"/>
      <c r="AQ1967" s="287"/>
      <c r="AR1967" s="287"/>
      <c r="AS1967" s="287"/>
      <c r="AT1967" s="287"/>
      <c r="AU1967" s="287"/>
      <c r="AV1967" s="287"/>
      <c r="AW1967" s="287"/>
      <c r="AX1967" s="287"/>
      <c r="AY1967" s="287"/>
      <c r="AZ1967" s="287"/>
      <c r="BA1967" s="287"/>
      <c r="BB1967" s="287"/>
      <c r="BC1967" s="287"/>
      <c r="BD1967" s="287"/>
      <c r="BE1967" s="287"/>
      <c r="BF1967" s="287"/>
      <c r="BG1967" s="287"/>
      <c r="BH1967" s="287"/>
      <c r="BI1967" s="287"/>
      <c r="BJ1967" s="287"/>
      <c r="BK1967" s="287"/>
      <c r="BL1967" s="287"/>
      <c r="BM1967" s="287"/>
      <c r="BN1967" s="287"/>
      <c r="BO1967" s="287"/>
      <c r="BP1967" s="287"/>
      <c r="BQ1967" s="287"/>
      <c r="BR1967" s="287"/>
      <c r="BS1967" s="287"/>
      <c r="BT1967" s="287"/>
      <c r="BU1967" s="287"/>
    </row>
    <row r="1968" spans="4:73" x14ac:dyDescent="0.2">
      <c r="D1968" s="265"/>
      <c r="E1968" s="265"/>
      <c r="F1968" s="265"/>
      <c r="G1968" s="265"/>
      <c r="H1968" s="265"/>
      <c r="I1968" s="265"/>
      <c r="J1968" s="265"/>
      <c r="K1968" s="265"/>
      <c r="L1968" s="265"/>
      <c r="M1968" s="265"/>
      <c r="N1968" s="265"/>
      <c r="O1968" s="265"/>
      <c r="P1968" s="265"/>
      <c r="Q1968" s="265"/>
      <c r="R1968" s="265"/>
      <c r="S1968" s="265"/>
      <c r="T1968" s="265"/>
      <c r="U1968" s="265"/>
      <c r="V1968" s="265"/>
      <c r="W1968" s="265"/>
      <c r="X1968" s="265"/>
      <c r="Y1968" s="265"/>
      <c r="Z1968" s="265"/>
      <c r="AA1968" s="265"/>
      <c r="AB1968" s="265"/>
      <c r="AC1968" s="265"/>
      <c r="AD1968" s="265"/>
      <c r="AE1968" s="265"/>
      <c r="AF1968" s="265"/>
      <c r="AG1968" s="265"/>
      <c r="AH1968" s="265"/>
      <c r="AI1968" s="265"/>
      <c r="AJ1968" s="265"/>
      <c r="AK1968" s="287"/>
      <c r="AL1968" s="287"/>
      <c r="AM1968" s="287"/>
      <c r="AN1968" s="287"/>
      <c r="AO1968" s="287"/>
      <c r="AP1968" s="287"/>
      <c r="AQ1968" s="287"/>
      <c r="AR1968" s="287"/>
      <c r="AS1968" s="287"/>
      <c r="AT1968" s="287"/>
      <c r="AU1968" s="287"/>
      <c r="AV1968" s="287"/>
      <c r="AW1968" s="287"/>
      <c r="AX1968" s="287"/>
      <c r="AY1968" s="287"/>
      <c r="AZ1968" s="287"/>
      <c r="BA1968" s="287"/>
      <c r="BB1968" s="287"/>
      <c r="BC1968" s="287"/>
      <c r="BD1968" s="287"/>
      <c r="BE1968" s="287"/>
      <c r="BF1968" s="287"/>
      <c r="BG1968" s="287"/>
      <c r="BH1968" s="287"/>
      <c r="BI1968" s="287"/>
      <c r="BJ1968" s="287"/>
      <c r="BK1968" s="287"/>
      <c r="BL1968" s="287"/>
      <c r="BM1968" s="287"/>
      <c r="BN1968" s="287"/>
      <c r="BO1968" s="287"/>
      <c r="BP1968" s="287"/>
      <c r="BQ1968" s="287"/>
      <c r="BR1968" s="287"/>
      <c r="BS1968" s="287"/>
      <c r="BT1968" s="287"/>
      <c r="BU1968" s="287"/>
    </row>
    <row r="1969" spans="4:73" x14ac:dyDescent="0.2">
      <c r="D1969" s="265"/>
      <c r="E1969" s="265"/>
      <c r="F1969" s="265"/>
      <c r="G1969" s="265"/>
      <c r="H1969" s="265"/>
      <c r="I1969" s="265"/>
      <c r="J1969" s="265"/>
      <c r="K1969" s="265"/>
      <c r="L1969" s="265"/>
      <c r="M1969" s="265"/>
      <c r="N1969" s="265"/>
      <c r="O1969" s="265"/>
      <c r="P1969" s="265"/>
      <c r="Q1969" s="265"/>
      <c r="R1969" s="265"/>
      <c r="S1969" s="265"/>
      <c r="T1969" s="265"/>
      <c r="U1969" s="265"/>
      <c r="V1969" s="265"/>
      <c r="W1969" s="265"/>
      <c r="X1969" s="265"/>
      <c r="Y1969" s="265"/>
      <c r="Z1969" s="265"/>
      <c r="AA1969" s="265"/>
      <c r="AB1969" s="265"/>
      <c r="AC1969" s="265"/>
      <c r="AD1969" s="265"/>
      <c r="AE1969" s="265"/>
      <c r="AF1969" s="265"/>
      <c r="AG1969" s="265"/>
      <c r="AH1969" s="265"/>
      <c r="AI1969" s="265"/>
      <c r="AJ1969" s="265"/>
      <c r="AK1969" s="287"/>
      <c r="AL1969" s="287"/>
      <c r="AM1969" s="287"/>
      <c r="AN1969" s="287"/>
      <c r="AO1969" s="287"/>
      <c r="AP1969" s="287"/>
      <c r="AQ1969" s="287"/>
      <c r="AR1969" s="287"/>
      <c r="AS1969" s="287"/>
      <c r="AT1969" s="287"/>
      <c r="AU1969" s="287"/>
      <c r="AV1969" s="287"/>
      <c r="AW1969" s="287"/>
      <c r="AX1969" s="287"/>
      <c r="AY1969" s="287"/>
      <c r="AZ1969" s="287"/>
      <c r="BA1969" s="287"/>
      <c r="BB1969" s="287"/>
      <c r="BC1969" s="287"/>
      <c r="BD1969" s="287"/>
      <c r="BE1969" s="287"/>
      <c r="BF1969" s="287"/>
      <c r="BG1969" s="287"/>
      <c r="BH1969" s="287"/>
      <c r="BI1969" s="287"/>
      <c r="BJ1969" s="287"/>
      <c r="BK1969" s="287"/>
      <c r="BL1969" s="287"/>
      <c r="BM1969" s="287"/>
      <c r="BN1969" s="287"/>
      <c r="BO1969" s="287"/>
      <c r="BP1969" s="287"/>
      <c r="BQ1969" s="287"/>
      <c r="BR1969" s="287"/>
      <c r="BS1969" s="287"/>
      <c r="BT1969" s="287"/>
      <c r="BU1969" s="287"/>
    </row>
    <row r="1970" spans="4:73" x14ac:dyDescent="0.2">
      <c r="D1970" s="265"/>
      <c r="E1970" s="265"/>
      <c r="F1970" s="265"/>
      <c r="G1970" s="265"/>
      <c r="H1970" s="265"/>
      <c r="I1970" s="265"/>
      <c r="J1970" s="265"/>
      <c r="K1970" s="265"/>
      <c r="L1970" s="265"/>
      <c r="M1970" s="265"/>
      <c r="N1970" s="265"/>
      <c r="O1970" s="265"/>
      <c r="P1970" s="265"/>
      <c r="Q1970" s="265"/>
      <c r="R1970" s="265"/>
      <c r="S1970" s="265"/>
      <c r="T1970" s="265"/>
      <c r="U1970" s="265"/>
      <c r="V1970" s="265"/>
      <c r="W1970" s="265"/>
      <c r="X1970" s="265"/>
      <c r="Y1970" s="265"/>
      <c r="Z1970" s="265"/>
      <c r="AA1970" s="265"/>
      <c r="AB1970" s="265"/>
      <c r="AC1970" s="265"/>
      <c r="AD1970" s="265"/>
      <c r="AE1970" s="265"/>
      <c r="AF1970" s="265"/>
      <c r="AG1970" s="265"/>
      <c r="AH1970" s="265"/>
      <c r="AI1970" s="265"/>
      <c r="AJ1970" s="265"/>
      <c r="AK1970" s="287"/>
      <c r="AL1970" s="287"/>
      <c r="AM1970" s="287"/>
      <c r="AN1970" s="287"/>
      <c r="AO1970" s="287"/>
      <c r="AP1970" s="287"/>
      <c r="AQ1970" s="287"/>
      <c r="AR1970" s="287"/>
      <c r="AS1970" s="287"/>
      <c r="AT1970" s="287"/>
      <c r="AU1970" s="287"/>
      <c r="AV1970" s="287"/>
      <c r="AW1970" s="287"/>
      <c r="AX1970" s="287"/>
      <c r="AY1970" s="287"/>
      <c r="AZ1970" s="287"/>
      <c r="BA1970" s="287"/>
      <c r="BB1970" s="287"/>
      <c r="BC1970" s="287"/>
      <c r="BD1970" s="287"/>
      <c r="BE1970" s="287"/>
      <c r="BF1970" s="287"/>
      <c r="BG1970" s="287"/>
      <c r="BH1970" s="287"/>
      <c r="BI1970" s="287"/>
      <c r="BJ1970" s="287"/>
      <c r="BK1970" s="287"/>
      <c r="BL1970" s="287"/>
      <c r="BM1970" s="287"/>
      <c r="BN1970" s="287"/>
      <c r="BO1970" s="287"/>
      <c r="BP1970" s="287"/>
      <c r="BQ1970" s="287"/>
      <c r="BR1970" s="287"/>
      <c r="BS1970" s="287"/>
      <c r="BT1970" s="287"/>
      <c r="BU1970" s="287"/>
    </row>
    <row r="1971" spans="4:73" x14ac:dyDescent="0.2">
      <c r="D1971" s="265"/>
      <c r="E1971" s="265"/>
      <c r="F1971" s="265"/>
      <c r="G1971" s="265"/>
      <c r="H1971" s="265"/>
      <c r="I1971" s="265"/>
      <c r="J1971" s="265"/>
      <c r="K1971" s="265"/>
      <c r="L1971" s="265"/>
      <c r="M1971" s="265"/>
      <c r="N1971" s="265"/>
      <c r="O1971" s="265"/>
      <c r="P1971" s="265"/>
      <c r="Q1971" s="265"/>
      <c r="R1971" s="265"/>
      <c r="S1971" s="265"/>
      <c r="T1971" s="265"/>
      <c r="U1971" s="265"/>
      <c r="V1971" s="265"/>
      <c r="W1971" s="265"/>
      <c r="X1971" s="265"/>
      <c r="Y1971" s="265"/>
      <c r="Z1971" s="265"/>
      <c r="AA1971" s="265"/>
      <c r="AB1971" s="265"/>
      <c r="AC1971" s="265"/>
      <c r="AD1971" s="265"/>
      <c r="AE1971" s="265"/>
      <c r="AF1971" s="265"/>
      <c r="AG1971" s="265"/>
      <c r="AH1971" s="265"/>
      <c r="AI1971" s="265"/>
      <c r="AJ1971" s="265"/>
      <c r="AK1971" s="287"/>
      <c r="AL1971" s="287"/>
      <c r="AM1971" s="287"/>
      <c r="AN1971" s="287"/>
      <c r="AO1971" s="287"/>
      <c r="AP1971" s="287"/>
      <c r="AQ1971" s="287"/>
      <c r="AR1971" s="287"/>
      <c r="AS1971" s="287"/>
      <c r="AT1971" s="287"/>
      <c r="AU1971" s="287"/>
      <c r="AV1971" s="287"/>
      <c r="AW1971" s="287"/>
      <c r="AX1971" s="287"/>
      <c r="AY1971" s="287"/>
      <c r="AZ1971" s="287"/>
      <c r="BA1971" s="287"/>
      <c r="BB1971" s="287"/>
      <c r="BC1971" s="287"/>
      <c r="BD1971" s="287"/>
      <c r="BE1971" s="287"/>
      <c r="BF1971" s="287"/>
      <c r="BG1971" s="287"/>
      <c r="BH1971" s="287"/>
      <c r="BI1971" s="287"/>
      <c r="BJ1971" s="287"/>
      <c r="BK1971" s="287"/>
      <c r="BL1971" s="287"/>
      <c r="BM1971" s="287"/>
      <c r="BN1971" s="287"/>
      <c r="BO1971" s="287"/>
      <c r="BP1971" s="287"/>
      <c r="BQ1971" s="287"/>
      <c r="BR1971" s="287"/>
      <c r="BS1971" s="287"/>
      <c r="BT1971" s="287"/>
      <c r="BU1971" s="287"/>
    </row>
    <row r="1972" spans="4:73" x14ac:dyDescent="0.2">
      <c r="D1972" s="265"/>
      <c r="E1972" s="265"/>
      <c r="F1972" s="265"/>
      <c r="G1972" s="265"/>
      <c r="H1972" s="265"/>
      <c r="I1972" s="265"/>
      <c r="J1972" s="265"/>
      <c r="K1972" s="265"/>
      <c r="L1972" s="265"/>
      <c r="M1972" s="265"/>
      <c r="N1972" s="265"/>
      <c r="O1972" s="265"/>
      <c r="P1972" s="265"/>
      <c r="Q1972" s="265"/>
      <c r="R1972" s="265"/>
      <c r="S1972" s="265"/>
      <c r="T1972" s="265"/>
      <c r="U1972" s="265"/>
      <c r="V1972" s="265"/>
      <c r="W1972" s="265"/>
      <c r="X1972" s="265"/>
      <c r="Y1972" s="265"/>
      <c r="Z1972" s="265"/>
      <c r="AA1972" s="265"/>
      <c r="AB1972" s="265"/>
      <c r="AC1972" s="265"/>
      <c r="AD1972" s="265"/>
      <c r="AE1972" s="265"/>
      <c r="AF1972" s="265"/>
      <c r="AG1972" s="265"/>
      <c r="AH1972" s="265"/>
      <c r="AI1972" s="265"/>
      <c r="AJ1972" s="265"/>
      <c r="AK1972" s="287"/>
      <c r="AL1972" s="287"/>
      <c r="AM1972" s="287"/>
      <c r="AN1972" s="287"/>
      <c r="AO1972" s="287"/>
      <c r="AP1972" s="287"/>
      <c r="AQ1972" s="287"/>
      <c r="AR1972" s="287"/>
      <c r="AS1972" s="287"/>
      <c r="AT1972" s="287"/>
      <c r="AU1972" s="287"/>
      <c r="AV1972" s="287"/>
      <c r="AW1972" s="287"/>
      <c r="AX1972" s="287"/>
      <c r="AY1972" s="287"/>
      <c r="AZ1972" s="287"/>
      <c r="BA1972" s="287"/>
      <c r="BB1972" s="287"/>
      <c r="BC1972" s="287"/>
      <c r="BD1972" s="287"/>
      <c r="BE1972" s="287"/>
      <c r="BF1972" s="287"/>
      <c r="BG1972" s="287"/>
      <c r="BH1972" s="287"/>
      <c r="BI1972" s="287"/>
      <c r="BJ1972" s="287"/>
      <c r="BK1972" s="287"/>
      <c r="BL1972" s="287"/>
      <c r="BM1972" s="287"/>
      <c r="BN1972" s="287"/>
      <c r="BO1972" s="287"/>
      <c r="BP1972" s="287"/>
      <c r="BQ1972" s="287"/>
      <c r="BR1972" s="287"/>
      <c r="BS1972" s="287"/>
      <c r="BT1972" s="287"/>
      <c r="BU1972" s="287"/>
    </row>
    <row r="1973" spans="4:73" x14ac:dyDescent="0.2">
      <c r="D1973" s="265"/>
      <c r="E1973" s="265"/>
      <c r="F1973" s="265"/>
      <c r="G1973" s="265"/>
      <c r="H1973" s="265"/>
      <c r="I1973" s="265"/>
      <c r="J1973" s="265"/>
      <c r="K1973" s="265"/>
      <c r="L1973" s="265"/>
      <c r="M1973" s="265"/>
      <c r="N1973" s="265"/>
      <c r="O1973" s="265"/>
      <c r="P1973" s="265"/>
      <c r="Q1973" s="265"/>
      <c r="R1973" s="265"/>
      <c r="S1973" s="265"/>
      <c r="T1973" s="265"/>
      <c r="U1973" s="265"/>
      <c r="V1973" s="265"/>
      <c r="W1973" s="265"/>
      <c r="X1973" s="265"/>
      <c r="Y1973" s="265"/>
      <c r="Z1973" s="265"/>
      <c r="AA1973" s="265"/>
      <c r="AB1973" s="265"/>
      <c r="AC1973" s="265"/>
      <c r="AD1973" s="265"/>
      <c r="AE1973" s="265"/>
      <c r="AF1973" s="265"/>
      <c r="AG1973" s="265"/>
      <c r="AH1973" s="265"/>
      <c r="AI1973" s="265"/>
      <c r="AJ1973" s="265"/>
      <c r="AK1973" s="287"/>
      <c r="AL1973" s="287"/>
      <c r="AM1973" s="287"/>
      <c r="AN1973" s="287"/>
      <c r="AO1973" s="287"/>
      <c r="AP1973" s="287"/>
      <c r="AQ1973" s="287"/>
      <c r="AR1973" s="287"/>
      <c r="AS1973" s="287"/>
      <c r="AT1973" s="287"/>
      <c r="AU1973" s="287"/>
      <c r="AV1973" s="287"/>
      <c r="AW1973" s="287"/>
      <c r="AX1973" s="287"/>
      <c r="AY1973" s="287"/>
      <c r="AZ1973" s="287"/>
      <c r="BA1973" s="287"/>
      <c r="BB1973" s="287"/>
      <c r="BC1973" s="287"/>
      <c r="BD1973" s="287"/>
      <c r="BE1973" s="287"/>
      <c r="BF1973" s="287"/>
      <c r="BG1973" s="287"/>
      <c r="BH1973" s="287"/>
      <c r="BI1973" s="287"/>
      <c r="BJ1973" s="287"/>
      <c r="BK1973" s="287"/>
      <c r="BL1973" s="287"/>
      <c r="BM1973" s="287"/>
      <c r="BN1973" s="287"/>
      <c r="BO1973" s="287"/>
      <c r="BP1973" s="287"/>
      <c r="BQ1973" s="287"/>
      <c r="BR1973" s="287"/>
      <c r="BS1973" s="287"/>
      <c r="BT1973" s="287"/>
      <c r="BU1973" s="287"/>
    </row>
    <row r="1974" spans="4:73" x14ac:dyDescent="0.2">
      <c r="D1974" s="265"/>
      <c r="E1974" s="265"/>
      <c r="F1974" s="265"/>
      <c r="G1974" s="265"/>
      <c r="H1974" s="265"/>
      <c r="I1974" s="265"/>
      <c r="J1974" s="265"/>
      <c r="K1974" s="265"/>
      <c r="L1974" s="265"/>
      <c r="M1974" s="265"/>
      <c r="N1974" s="265"/>
      <c r="O1974" s="265"/>
      <c r="P1974" s="265"/>
      <c r="Q1974" s="265"/>
      <c r="R1974" s="265"/>
      <c r="S1974" s="265"/>
      <c r="T1974" s="265"/>
      <c r="U1974" s="265"/>
      <c r="V1974" s="265"/>
      <c r="W1974" s="265"/>
      <c r="X1974" s="265"/>
      <c r="Y1974" s="265"/>
      <c r="Z1974" s="265"/>
      <c r="AA1974" s="265"/>
      <c r="AB1974" s="265"/>
      <c r="AC1974" s="265"/>
      <c r="AD1974" s="265"/>
      <c r="AE1974" s="265"/>
      <c r="AF1974" s="265"/>
      <c r="AG1974" s="265"/>
      <c r="AH1974" s="265"/>
      <c r="AI1974" s="265"/>
      <c r="AJ1974" s="265"/>
      <c r="AK1974" s="287"/>
      <c r="AL1974" s="287"/>
      <c r="AM1974" s="287"/>
      <c r="AN1974" s="287"/>
      <c r="AO1974" s="287"/>
      <c r="AP1974" s="287"/>
      <c r="AQ1974" s="287"/>
      <c r="AR1974" s="287"/>
      <c r="AS1974" s="287"/>
      <c r="AT1974" s="287"/>
      <c r="AU1974" s="287"/>
      <c r="AV1974" s="287"/>
      <c r="AW1974" s="287"/>
      <c r="AX1974" s="287"/>
      <c r="AY1974" s="287"/>
      <c r="AZ1974" s="287"/>
      <c r="BA1974" s="287"/>
      <c r="BB1974" s="287"/>
      <c r="BC1974" s="287"/>
      <c r="BD1974" s="287"/>
      <c r="BE1974" s="287"/>
      <c r="BF1974" s="287"/>
      <c r="BG1974" s="287"/>
      <c r="BH1974" s="287"/>
      <c r="BI1974" s="287"/>
      <c r="BJ1974" s="287"/>
      <c r="BK1974" s="287"/>
      <c r="BL1974" s="287"/>
      <c r="BM1974" s="287"/>
      <c r="BN1974" s="287"/>
      <c r="BO1974" s="287"/>
      <c r="BP1974" s="287"/>
      <c r="BQ1974" s="287"/>
      <c r="BR1974" s="287"/>
      <c r="BS1974" s="287"/>
      <c r="BT1974" s="287"/>
      <c r="BU1974" s="287"/>
    </row>
    <row r="1975" spans="4:73" x14ac:dyDescent="0.2">
      <c r="D1975" s="265"/>
      <c r="E1975" s="265"/>
      <c r="F1975" s="265"/>
      <c r="G1975" s="265"/>
      <c r="H1975" s="265"/>
      <c r="I1975" s="265"/>
      <c r="J1975" s="265"/>
      <c r="K1975" s="265"/>
      <c r="L1975" s="265"/>
      <c r="M1975" s="265"/>
      <c r="N1975" s="265"/>
      <c r="O1975" s="265"/>
      <c r="P1975" s="265"/>
      <c r="Q1975" s="265"/>
      <c r="R1975" s="265"/>
      <c r="S1975" s="265"/>
      <c r="T1975" s="265"/>
      <c r="U1975" s="265"/>
      <c r="V1975" s="265"/>
      <c r="W1975" s="265"/>
      <c r="X1975" s="265"/>
      <c r="Y1975" s="265"/>
      <c r="Z1975" s="265"/>
      <c r="AA1975" s="265"/>
      <c r="AB1975" s="265"/>
      <c r="AC1975" s="265"/>
      <c r="AD1975" s="265"/>
      <c r="AE1975" s="265"/>
      <c r="AF1975" s="265"/>
      <c r="AG1975" s="265"/>
      <c r="AH1975" s="265"/>
      <c r="AI1975" s="265"/>
      <c r="AJ1975" s="265"/>
      <c r="AK1975" s="287"/>
      <c r="AL1975" s="287"/>
      <c r="AM1975" s="287"/>
      <c r="AN1975" s="287"/>
      <c r="AO1975" s="287"/>
      <c r="AP1975" s="287"/>
      <c r="AQ1975" s="287"/>
      <c r="AR1975" s="287"/>
      <c r="AS1975" s="287"/>
      <c r="AT1975" s="287"/>
      <c r="AU1975" s="287"/>
      <c r="AV1975" s="287"/>
      <c r="AW1975" s="287"/>
      <c r="AX1975" s="287"/>
      <c r="AY1975" s="287"/>
      <c r="AZ1975" s="287"/>
      <c r="BA1975" s="287"/>
      <c r="BB1975" s="287"/>
      <c r="BC1975" s="287"/>
      <c r="BD1975" s="287"/>
      <c r="BE1975" s="287"/>
      <c r="BF1975" s="287"/>
      <c r="BG1975" s="287"/>
      <c r="BH1975" s="287"/>
      <c r="BI1975" s="287"/>
      <c r="BJ1975" s="287"/>
      <c r="BK1975" s="287"/>
      <c r="BL1975" s="287"/>
      <c r="BM1975" s="287"/>
      <c r="BN1975" s="287"/>
      <c r="BO1975" s="287"/>
      <c r="BP1975" s="287"/>
      <c r="BQ1975" s="287"/>
      <c r="BR1975" s="287"/>
      <c r="BS1975" s="287"/>
      <c r="BT1975" s="287"/>
      <c r="BU1975" s="287"/>
    </row>
    <row r="1976" spans="4:73" x14ac:dyDescent="0.2">
      <c r="D1976" s="265"/>
      <c r="E1976" s="265"/>
      <c r="F1976" s="265"/>
      <c r="G1976" s="265"/>
      <c r="H1976" s="265"/>
      <c r="I1976" s="265"/>
      <c r="J1976" s="265"/>
      <c r="K1976" s="265"/>
      <c r="L1976" s="265"/>
      <c r="M1976" s="265"/>
      <c r="N1976" s="265"/>
      <c r="O1976" s="265"/>
      <c r="P1976" s="265"/>
      <c r="Q1976" s="265"/>
      <c r="R1976" s="265"/>
      <c r="S1976" s="265"/>
      <c r="T1976" s="265"/>
      <c r="U1976" s="265"/>
      <c r="V1976" s="265"/>
      <c r="W1976" s="265"/>
      <c r="X1976" s="265"/>
      <c r="Y1976" s="265"/>
      <c r="Z1976" s="265"/>
      <c r="AA1976" s="265"/>
      <c r="AB1976" s="265"/>
      <c r="AC1976" s="265"/>
      <c r="AD1976" s="265"/>
      <c r="AE1976" s="265"/>
      <c r="AF1976" s="265"/>
      <c r="AG1976" s="265"/>
      <c r="AH1976" s="265"/>
      <c r="AI1976" s="265"/>
      <c r="AJ1976" s="265"/>
      <c r="AK1976" s="287"/>
      <c r="AL1976" s="287"/>
      <c r="AM1976" s="287"/>
      <c r="AN1976" s="287"/>
      <c r="AO1976" s="287"/>
      <c r="AP1976" s="287"/>
      <c r="AQ1976" s="287"/>
      <c r="AR1976" s="287"/>
      <c r="AS1976" s="287"/>
      <c r="AT1976" s="287"/>
      <c r="AU1976" s="287"/>
      <c r="AV1976" s="287"/>
      <c r="AW1976" s="287"/>
      <c r="AX1976" s="287"/>
      <c r="AY1976" s="287"/>
      <c r="AZ1976" s="287"/>
      <c r="BA1976" s="287"/>
      <c r="BB1976" s="287"/>
      <c r="BC1976" s="287"/>
      <c r="BD1976" s="287"/>
      <c r="BE1976" s="287"/>
      <c r="BF1976" s="287"/>
      <c r="BG1976" s="287"/>
      <c r="BH1976" s="287"/>
      <c r="BI1976" s="287"/>
      <c r="BJ1976" s="287"/>
      <c r="BK1976" s="287"/>
      <c r="BL1976" s="287"/>
      <c r="BM1976" s="287"/>
      <c r="BN1976" s="287"/>
      <c r="BO1976" s="287"/>
      <c r="BP1976" s="287"/>
      <c r="BQ1976" s="287"/>
      <c r="BR1976" s="287"/>
      <c r="BS1976" s="287"/>
      <c r="BT1976" s="287"/>
      <c r="BU1976" s="287"/>
    </row>
    <row r="1977" spans="4:73" x14ac:dyDescent="0.2">
      <c r="D1977" s="265"/>
      <c r="E1977" s="265"/>
      <c r="F1977" s="265"/>
      <c r="G1977" s="265"/>
      <c r="H1977" s="265"/>
      <c r="I1977" s="265"/>
      <c r="J1977" s="265"/>
      <c r="K1977" s="265"/>
      <c r="L1977" s="265"/>
      <c r="M1977" s="265"/>
      <c r="N1977" s="265"/>
      <c r="O1977" s="265"/>
      <c r="P1977" s="265"/>
      <c r="Q1977" s="265"/>
      <c r="R1977" s="265"/>
      <c r="S1977" s="265"/>
      <c r="T1977" s="265"/>
      <c r="U1977" s="265"/>
      <c r="V1977" s="265"/>
      <c r="W1977" s="265"/>
      <c r="X1977" s="265"/>
      <c r="Y1977" s="265"/>
      <c r="Z1977" s="265"/>
      <c r="AA1977" s="265"/>
      <c r="AB1977" s="265"/>
      <c r="AC1977" s="265"/>
      <c r="AD1977" s="265"/>
      <c r="AE1977" s="265"/>
      <c r="AF1977" s="265"/>
      <c r="AG1977" s="265"/>
      <c r="AH1977" s="265"/>
      <c r="AI1977" s="265"/>
      <c r="AJ1977" s="265"/>
      <c r="AK1977" s="287"/>
      <c r="AL1977" s="287"/>
      <c r="AM1977" s="287"/>
      <c r="AN1977" s="287"/>
      <c r="AO1977" s="287"/>
      <c r="AP1977" s="287"/>
      <c r="AQ1977" s="287"/>
      <c r="AR1977" s="287"/>
      <c r="AS1977" s="287"/>
      <c r="AT1977" s="287"/>
      <c r="AU1977" s="287"/>
      <c r="AV1977" s="287"/>
      <c r="AW1977" s="287"/>
      <c r="AX1977" s="287"/>
      <c r="AY1977" s="287"/>
      <c r="AZ1977" s="287"/>
      <c r="BA1977" s="287"/>
      <c r="BB1977" s="287"/>
      <c r="BC1977" s="287"/>
      <c r="BD1977" s="287"/>
      <c r="BE1977" s="287"/>
      <c r="BF1977" s="287"/>
      <c r="BG1977" s="287"/>
      <c r="BH1977" s="287"/>
      <c r="BI1977" s="287"/>
      <c r="BJ1977" s="287"/>
      <c r="BK1977" s="287"/>
      <c r="BL1977" s="287"/>
      <c r="BM1977" s="287"/>
      <c r="BN1977" s="287"/>
      <c r="BO1977" s="287"/>
      <c r="BP1977" s="287"/>
      <c r="BQ1977" s="287"/>
      <c r="BR1977" s="287"/>
      <c r="BS1977" s="287"/>
      <c r="BT1977" s="287"/>
      <c r="BU1977" s="287"/>
    </row>
    <row r="1978" spans="4:73" x14ac:dyDescent="0.2">
      <c r="D1978" s="265"/>
      <c r="E1978" s="265"/>
      <c r="F1978" s="265"/>
      <c r="G1978" s="265"/>
      <c r="H1978" s="265"/>
      <c r="I1978" s="265"/>
      <c r="J1978" s="265"/>
      <c r="K1978" s="265"/>
      <c r="L1978" s="265"/>
      <c r="M1978" s="265"/>
      <c r="N1978" s="265"/>
      <c r="O1978" s="265"/>
      <c r="P1978" s="265"/>
      <c r="Q1978" s="265"/>
      <c r="R1978" s="265"/>
      <c r="S1978" s="265"/>
      <c r="T1978" s="265"/>
      <c r="U1978" s="265"/>
      <c r="V1978" s="265"/>
      <c r="W1978" s="265"/>
      <c r="X1978" s="265"/>
      <c r="Y1978" s="265"/>
      <c r="Z1978" s="265"/>
      <c r="AA1978" s="265"/>
      <c r="AB1978" s="265"/>
      <c r="AC1978" s="265"/>
      <c r="AD1978" s="265"/>
      <c r="AE1978" s="265"/>
      <c r="AF1978" s="265"/>
      <c r="AG1978" s="265"/>
      <c r="AH1978" s="265"/>
      <c r="AI1978" s="265"/>
      <c r="AJ1978" s="265"/>
      <c r="AK1978" s="287"/>
      <c r="AL1978" s="287"/>
      <c r="AM1978" s="287"/>
      <c r="AN1978" s="287"/>
      <c r="AO1978" s="287"/>
      <c r="AP1978" s="287"/>
      <c r="AQ1978" s="287"/>
      <c r="AR1978" s="287"/>
      <c r="AS1978" s="287"/>
      <c r="AT1978" s="287"/>
      <c r="AU1978" s="287"/>
      <c r="AV1978" s="287"/>
      <c r="AW1978" s="287"/>
      <c r="AX1978" s="287"/>
      <c r="AY1978" s="287"/>
      <c r="AZ1978" s="287"/>
      <c r="BA1978" s="287"/>
      <c r="BB1978" s="287"/>
      <c r="BC1978" s="287"/>
      <c r="BD1978" s="287"/>
      <c r="BE1978" s="287"/>
      <c r="BF1978" s="287"/>
      <c r="BG1978" s="287"/>
      <c r="BH1978" s="287"/>
      <c r="BI1978" s="287"/>
      <c r="BJ1978" s="287"/>
      <c r="BK1978" s="287"/>
      <c r="BL1978" s="287"/>
      <c r="BM1978" s="287"/>
      <c r="BN1978" s="287"/>
      <c r="BO1978" s="287"/>
      <c r="BP1978" s="287"/>
      <c r="BQ1978" s="287"/>
      <c r="BR1978" s="287"/>
      <c r="BS1978" s="287"/>
      <c r="BT1978" s="287"/>
      <c r="BU1978" s="287"/>
    </row>
    <row r="1979" spans="4:73" x14ac:dyDescent="0.2">
      <c r="D1979" s="265"/>
      <c r="E1979" s="265"/>
      <c r="F1979" s="265"/>
      <c r="G1979" s="265"/>
      <c r="H1979" s="265"/>
      <c r="I1979" s="265"/>
      <c r="J1979" s="265"/>
      <c r="K1979" s="265"/>
      <c r="L1979" s="265"/>
      <c r="M1979" s="265"/>
      <c r="N1979" s="265"/>
      <c r="O1979" s="265"/>
      <c r="P1979" s="265"/>
      <c r="Q1979" s="265"/>
      <c r="R1979" s="265"/>
      <c r="S1979" s="265"/>
      <c r="T1979" s="265"/>
      <c r="U1979" s="265"/>
      <c r="V1979" s="265"/>
      <c r="W1979" s="265"/>
      <c r="X1979" s="265"/>
      <c r="Y1979" s="265"/>
      <c r="Z1979" s="265"/>
      <c r="AA1979" s="265"/>
      <c r="AB1979" s="265"/>
      <c r="AC1979" s="265"/>
      <c r="AD1979" s="265"/>
      <c r="AE1979" s="265"/>
      <c r="AF1979" s="265"/>
      <c r="AG1979" s="265"/>
      <c r="AH1979" s="265"/>
      <c r="AI1979" s="265"/>
      <c r="AJ1979" s="265"/>
      <c r="AK1979" s="287"/>
      <c r="AL1979" s="287"/>
      <c r="AM1979" s="287"/>
      <c r="AN1979" s="287"/>
      <c r="AO1979" s="287"/>
      <c r="AP1979" s="287"/>
      <c r="AQ1979" s="287"/>
      <c r="AR1979" s="287"/>
      <c r="AS1979" s="287"/>
      <c r="AT1979" s="287"/>
      <c r="AU1979" s="287"/>
      <c r="AV1979" s="287"/>
      <c r="AW1979" s="287"/>
      <c r="AX1979" s="287"/>
      <c r="AY1979" s="287"/>
      <c r="AZ1979" s="287"/>
      <c r="BA1979" s="287"/>
      <c r="BB1979" s="287"/>
      <c r="BC1979" s="287"/>
      <c r="BD1979" s="287"/>
      <c r="BE1979" s="287"/>
      <c r="BF1979" s="287"/>
      <c r="BG1979" s="287"/>
      <c r="BH1979" s="287"/>
      <c r="BI1979" s="287"/>
      <c r="BJ1979" s="287"/>
      <c r="BK1979" s="287"/>
      <c r="BL1979" s="287"/>
      <c r="BM1979" s="287"/>
      <c r="BN1979" s="287"/>
      <c r="BO1979" s="287"/>
      <c r="BP1979" s="287"/>
      <c r="BQ1979" s="287"/>
      <c r="BR1979" s="287"/>
      <c r="BS1979" s="287"/>
      <c r="BT1979" s="287"/>
      <c r="BU1979" s="287"/>
    </row>
    <row r="1980" spans="4:73" x14ac:dyDescent="0.2">
      <c r="D1980" s="265"/>
      <c r="E1980" s="265"/>
      <c r="F1980" s="265"/>
      <c r="G1980" s="265"/>
      <c r="H1980" s="265"/>
      <c r="I1980" s="265"/>
      <c r="J1980" s="265"/>
      <c r="K1980" s="265"/>
      <c r="L1980" s="265"/>
      <c r="M1980" s="265"/>
      <c r="N1980" s="265"/>
      <c r="O1980" s="265"/>
      <c r="P1980" s="265"/>
      <c r="Q1980" s="265"/>
      <c r="R1980" s="265"/>
      <c r="S1980" s="265"/>
      <c r="T1980" s="265"/>
      <c r="U1980" s="265"/>
      <c r="V1980" s="265"/>
      <c r="W1980" s="265"/>
      <c r="X1980" s="265"/>
      <c r="Y1980" s="265"/>
      <c r="Z1980" s="265"/>
      <c r="AA1980" s="265"/>
      <c r="AB1980" s="265"/>
      <c r="AC1980" s="265"/>
      <c r="AD1980" s="265"/>
      <c r="AE1980" s="265"/>
      <c r="AF1980" s="265"/>
      <c r="AG1980" s="265"/>
      <c r="AH1980" s="265"/>
      <c r="AI1980" s="265"/>
      <c r="AJ1980" s="265"/>
      <c r="AK1980" s="287"/>
      <c r="AL1980" s="287"/>
      <c r="AM1980" s="287"/>
      <c r="AN1980" s="287"/>
      <c r="AO1980" s="287"/>
      <c r="AP1980" s="287"/>
      <c r="AQ1980" s="287"/>
      <c r="AR1980" s="287"/>
      <c r="AS1980" s="287"/>
      <c r="AT1980" s="287"/>
      <c r="AU1980" s="287"/>
      <c r="AV1980" s="287"/>
      <c r="AW1980" s="287"/>
      <c r="AX1980" s="287"/>
      <c r="AY1980" s="287"/>
      <c r="AZ1980" s="287"/>
      <c r="BA1980" s="287"/>
      <c r="BB1980" s="287"/>
      <c r="BC1980" s="287"/>
      <c r="BD1980" s="287"/>
      <c r="BE1980" s="287"/>
      <c r="BF1980" s="287"/>
      <c r="BG1980" s="287"/>
      <c r="BH1980" s="287"/>
      <c r="BI1980" s="287"/>
      <c r="BJ1980" s="287"/>
      <c r="BK1980" s="287"/>
      <c r="BL1980" s="287"/>
      <c r="BM1980" s="287"/>
      <c r="BN1980" s="287"/>
      <c r="BO1980" s="287"/>
      <c r="BP1980" s="287"/>
      <c r="BQ1980" s="287"/>
      <c r="BR1980" s="287"/>
      <c r="BS1980" s="287"/>
      <c r="BT1980" s="287"/>
      <c r="BU1980" s="287"/>
    </row>
    <row r="1981" spans="4:73" x14ac:dyDescent="0.2">
      <c r="D1981" s="265"/>
      <c r="E1981" s="265"/>
      <c r="F1981" s="265"/>
      <c r="G1981" s="265"/>
      <c r="H1981" s="265"/>
      <c r="I1981" s="265"/>
      <c r="J1981" s="265"/>
      <c r="K1981" s="265"/>
      <c r="L1981" s="265"/>
      <c r="M1981" s="265"/>
      <c r="N1981" s="265"/>
      <c r="O1981" s="265"/>
      <c r="P1981" s="265"/>
      <c r="Q1981" s="265"/>
      <c r="R1981" s="265"/>
      <c r="S1981" s="265"/>
      <c r="T1981" s="265"/>
      <c r="U1981" s="265"/>
      <c r="V1981" s="265"/>
      <c r="W1981" s="265"/>
      <c r="X1981" s="265"/>
      <c r="Y1981" s="265"/>
      <c r="Z1981" s="265"/>
      <c r="AA1981" s="265"/>
      <c r="AB1981" s="265"/>
      <c r="AC1981" s="265"/>
      <c r="AD1981" s="265"/>
      <c r="AE1981" s="265"/>
      <c r="AF1981" s="265"/>
      <c r="AG1981" s="265"/>
      <c r="AH1981" s="265"/>
      <c r="AI1981" s="265"/>
      <c r="AJ1981" s="265"/>
      <c r="AK1981" s="287"/>
      <c r="AL1981" s="287"/>
      <c r="AM1981" s="287"/>
      <c r="AN1981" s="287"/>
      <c r="AO1981" s="287"/>
      <c r="AP1981" s="287"/>
      <c r="AQ1981" s="287"/>
      <c r="AR1981" s="287"/>
      <c r="AS1981" s="287"/>
      <c r="AT1981" s="287"/>
      <c r="AU1981" s="287"/>
      <c r="AV1981" s="287"/>
      <c r="AW1981" s="287"/>
      <c r="AX1981" s="287"/>
      <c r="AY1981" s="287"/>
      <c r="AZ1981" s="287"/>
      <c r="BA1981" s="287"/>
      <c r="BB1981" s="287"/>
      <c r="BC1981" s="287"/>
      <c r="BD1981" s="287"/>
      <c r="BE1981" s="287"/>
      <c r="BF1981" s="287"/>
      <c r="BG1981" s="287"/>
      <c r="BH1981" s="287"/>
      <c r="BI1981" s="287"/>
      <c r="BJ1981" s="287"/>
      <c r="BK1981" s="287"/>
      <c r="BL1981" s="287"/>
      <c r="BM1981" s="287"/>
      <c r="BN1981" s="287"/>
      <c r="BO1981" s="287"/>
      <c r="BP1981" s="287"/>
      <c r="BQ1981" s="287"/>
      <c r="BR1981" s="287"/>
      <c r="BS1981" s="287"/>
      <c r="BT1981" s="287"/>
      <c r="BU1981" s="287"/>
    </row>
    <row r="1982" spans="4:73" x14ac:dyDescent="0.2">
      <c r="D1982" s="265"/>
      <c r="E1982" s="265"/>
      <c r="F1982" s="265"/>
      <c r="G1982" s="265"/>
      <c r="H1982" s="265"/>
      <c r="I1982" s="265"/>
      <c r="J1982" s="265"/>
      <c r="K1982" s="265"/>
      <c r="L1982" s="265"/>
      <c r="M1982" s="265"/>
      <c r="N1982" s="265"/>
      <c r="O1982" s="265"/>
      <c r="P1982" s="265"/>
      <c r="Q1982" s="265"/>
      <c r="R1982" s="265"/>
      <c r="S1982" s="265"/>
      <c r="T1982" s="265"/>
      <c r="U1982" s="265"/>
      <c r="V1982" s="265"/>
      <c r="W1982" s="265"/>
      <c r="X1982" s="265"/>
      <c r="Y1982" s="265"/>
      <c r="Z1982" s="265"/>
      <c r="AA1982" s="265"/>
      <c r="AB1982" s="265"/>
      <c r="AC1982" s="265"/>
      <c r="AD1982" s="265"/>
      <c r="AE1982" s="265"/>
      <c r="AF1982" s="265"/>
      <c r="AG1982" s="265"/>
      <c r="AH1982" s="265"/>
      <c r="AI1982" s="265"/>
      <c r="AJ1982" s="265"/>
      <c r="AK1982" s="287"/>
      <c r="AL1982" s="287"/>
      <c r="AM1982" s="287"/>
      <c r="AN1982" s="287"/>
      <c r="AO1982" s="287"/>
      <c r="AP1982" s="287"/>
      <c r="AQ1982" s="287"/>
      <c r="AR1982" s="287"/>
      <c r="AS1982" s="287"/>
      <c r="AT1982" s="287"/>
      <c r="AU1982" s="287"/>
      <c r="AV1982" s="287"/>
      <c r="AW1982" s="287"/>
      <c r="AX1982" s="287"/>
      <c r="AY1982" s="287"/>
      <c r="AZ1982" s="287"/>
      <c r="BA1982" s="287"/>
      <c r="BB1982" s="287"/>
      <c r="BC1982" s="287"/>
      <c r="BD1982" s="287"/>
      <c r="BE1982" s="287"/>
      <c r="BF1982" s="287"/>
      <c r="BG1982" s="287"/>
      <c r="BH1982" s="287"/>
      <c r="BI1982" s="287"/>
      <c r="BJ1982" s="287"/>
      <c r="BK1982" s="287"/>
      <c r="BL1982" s="287"/>
      <c r="BM1982" s="287"/>
      <c r="BN1982" s="287"/>
      <c r="BO1982" s="287"/>
      <c r="BP1982" s="287"/>
      <c r="BQ1982" s="287"/>
      <c r="BR1982" s="287"/>
      <c r="BS1982" s="287"/>
      <c r="BT1982" s="287"/>
      <c r="BU1982" s="287"/>
    </row>
    <row r="1983" spans="4:73" x14ac:dyDescent="0.2">
      <c r="D1983" s="265"/>
      <c r="E1983" s="265"/>
      <c r="F1983" s="265"/>
      <c r="G1983" s="265"/>
      <c r="H1983" s="265"/>
      <c r="I1983" s="265"/>
      <c r="J1983" s="265"/>
      <c r="K1983" s="265"/>
      <c r="L1983" s="265"/>
      <c r="M1983" s="265"/>
      <c r="N1983" s="265"/>
      <c r="O1983" s="265"/>
      <c r="P1983" s="265"/>
      <c r="Q1983" s="265"/>
      <c r="R1983" s="265"/>
      <c r="S1983" s="265"/>
      <c r="T1983" s="265"/>
      <c r="U1983" s="265"/>
      <c r="V1983" s="265"/>
      <c r="W1983" s="265"/>
      <c r="X1983" s="265"/>
      <c r="Y1983" s="265"/>
      <c r="Z1983" s="265"/>
      <c r="AA1983" s="265"/>
      <c r="AB1983" s="265"/>
      <c r="AC1983" s="265"/>
      <c r="AD1983" s="265"/>
      <c r="AE1983" s="265"/>
      <c r="AF1983" s="265"/>
      <c r="AG1983" s="265"/>
      <c r="AH1983" s="265"/>
      <c r="AI1983" s="265"/>
      <c r="AJ1983" s="265"/>
      <c r="AK1983" s="287"/>
      <c r="AL1983" s="287"/>
      <c r="AM1983" s="287"/>
      <c r="AN1983" s="287"/>
      <c r="AO1983" s="287"/>
      <c r="AP1983" s="287"/>
      <c r="AQ1983" s="287"/>
      <c r="AR1983" s="287"/>
      <c r="AS1983" s="287"/>
      <c r="AT1983" s="287"/>
      <c r="AU1983" s="287"/>
      <c r="AV1983" s="287"/>
      <c r="AW1983" s="287"/>
      <c r="AX1983" s="287"/>
      <c r="AY1983" s="287"/>
      <c r="AZ1983" s="287"/>
      <c r="BA1983" s="287"/>
      <c r="BB1983" s="287"/>
      <c r="BC1983" s="287"/>
      <c r="BD1983" s="287"/>
      <c r="BE1983" s="287"/>
      <c r="BF1983" s="287"/>
      <c r="BG1983" s="287"/>
      <c r="BH1983" s="287"/>
      <c r="BI1983" s="287"/>
      <c r="BJ1983" s="287"/>
      <c r="BK1983" s="287"/>
      <c r="BL1983" s="287"/>
      <c r="BM1983" s="287"/>
      <c r="BN1983" s="287"/>
      <c r="BO1983" s="287"/>
      <c r="BP1983" s="287"/>
      <c r="BQ1983" s="287"/>
      <c r="BR1983" s="287"/>
      <c r="BS1983" s="287"/>
      <c r="BT1983" s="287"/>
      <c r="BU1983" s="287"/>
    </row>
    <row r="1984" spans="4:73" x14ac:dyDescent="0.2">
      <c r="D1984" s="265"/>
      <c r="E1984" s="265"/>
      <c r="F1984" s="265"/>
      <c r="G1984" s="265"/>
      <c r="H1984" s="265"/>
      <c r="I1984" s="265"/>
      <c r="J1984" s="265"/>
      <c r="K1984" s="265"/>
      <c r="L1984" s="265"/>
      <c r="M1984" s="265"/>
      <c r="N1984" s="265"/>
      <c r="O1984" s="265"/>
      <c r="P1984" s="265"/>
      <c r="Q1984" s="265"/>
      <c r="R1984" s="265"/>
      <c r="S1984" s="265"/>
      <c r="T1984" s="265"/>
      <c r="U1984" s="265"/>
      <c r="V1984" s="265"/>
      <c r="W1984" s="265"/>
      <c r="X1984" s="265"/>
      <c r="Y1984" s="265"/>
      <c r="Z1984" s="265"/>
      <c r="AA1984" s="265"/>
      <c r="AB1984" s="265"/>
      <c r="AC1984" s="265"/>
      <c r="AD1984" s="265"/>
      <c r="AE1984" s="265"/>
      <c r="AF1984" s="265"/>
      <c r="AG1984" s="265"/>
      <c r="AH1984" s="265"/>
      <c r="AI1984" s="265"/>
      <c r="AJ1984" s="265"/>
      <c r="AK1984" s="287"/>
      <c r="AL1984" s="287"/>
      <c r="AM1984" s="287"/>
      <c r="AN1984" s="287"/>
      <c r="AO1984" s="287"/>
      <c r="AP1984" s="287"/>
      <c r="AQ1984" s="287"/>
      <c r="AR1984" s="287"/>
      <c r="AS1984" s="287"/>
      <c r="AT1984" s="287"/>
      <c r="AU1984" s="287"/>
      <c r="AV1984" s="287"/>
      <c r="AW1984" s="287"/>
      <c r="AX1984" s="287"/>
      <c r="AY1984" s="287"/>
      <c r="AZ1984" s="287"/>
      <c r="BA1984" s="287"/>
      <c r="BB1984" s="287"/>
      <c r="BC1984" s="287"/>
      <c r="BD1984" s="287"/>
      <c r="BE1984" s="287"/>
      <c r="BF1984" s="287"/>
      <c r="BG1984" s="287"/>
      <c r="BH1984" s="287"/>
      <c r="BI1984" s="287"/>
      <c r="BJ1984" s="287"/>
      <c r="BK1984" s="287"/>
      <c r="BL1984" s="287"/>
      <c r="BM1984" s="287"/>
      <c r="BN1984" s="287"/>
      <c r="BO1984" s="287"/>
      <c r="BP1984" s="287"/>
      <c r="BQ1984" s="287"/>
      <c r="BR1984" s="287"/>
      <c r="BS1984" s="287"/>
      <c r="BT1984" s="287"/>
      <c r="BU1984" s="287"/>
    </row>
    <row r="1985" spans="4:73" x14ac:dyDescent="0.2">
      <c r="D1985" s="265"/>
      <c r="E1985" s="265"/>
      <c r="F1985" s="265"/>
      <c r="G1985" s="265"/>
      <c r="H1985" s="265"/>
      <c r="I1985" s="265"/>
      <c r="J1985" s="265"/>
      <c r="K1985" s="265"/>
      <c r="L1985" s="265"/>
      <c r="M1985" s="265"/>
      <c r="N1985" s="265"/>
      <c r="O1985" s="265"/>
      <c r="P1985" s="265"/>
      <c r="Q1985" s="265"/>
      <c r="R1985" s="265"/>
      <c r="S1985" s="265"/>
      <c r="T1985" s="265"/>
      <c r="U1985" s="265"/>
      <c r="V1985" s="265"/>
      <c r="W1985" s="265"/>
      <c r="X1985" s="265"/>
      <c r="Y1985" s="265"/>
      <c r="Z1985" s="265"/>
      <c r="AA1985" s="265"/>
      <c r="AB1985" s="265"/>
      <c r="AC1985" s="265"/>
      <c r="AD1985" s="265"/>
      <c r="AE1985" s="265"/>
      <c r="AF1985" s="265"/>
      <c r="AG1985" s="265"/>
      <c r="AH1985" s="265"/>
      <c r="AI1985" s="265"/>
      <c r="AJ1985" s="265"/>
      <c r="AK1985" s="287"/>
      <c r="AL1985" s="287"/>
      <c r="AM1985" s="287"/>
      <c r="AN1985" s="287"/>
      <c r="AO1985" s="287"/>
      <c r="AP1985" s="287"/>
      <c r="AQ1985" s="287"/>
      <c r="AR1985" s="287"/>
      <c r="AS1985" s="287"/>
      <c r="AT1985" s="287"/>
      <c r="AU1985" s="287"/>
      <c r="AV1985" s="287"/>
      <c r="AW1985" s="287"/>
      <c r="AX1985" s="287"/>
      <c r="AY1985" s="287"/>
      <c r="AZ1985" s="287"/>
      <c r="BA1985" s="287"/>
      <c r="BB1985" s="287"/>
      <c r="BC1985" s="287"/>
      <c r="BD1985" s="287"/>
      <c r="BE1985" s="287"/>
      <c r="BF1985" s="287"/>
      <c r="BG1985" s="287"/>
      <c r="BH1985" s="287"/>
      <c r="BI1985" s="287"/>
      <c r="BJ1985" s="287"/>
      <c r="BK1985" s="287"/>
      <c r="BL1985" s="287"/>
      <c r="BM1985" s="287"/>
      <c r="BN1985" s="287"/>
      <c r="BO1985" s="287"/>
      <c r="BP1985" s="287"/>
      <c r="BQ1985" s="287"/>
      <c r="BR1985" s="287"/>
      <c r="BS1985" s="287"/>
      <c r="BT1985" s="287"/>
      <c r="BU1985" s="287"/>
    </row>
    <row r="1986" spans="4:73" x14ac:dyDescent="0.2">
      <c r="D1986" s="265"/>
      <c r="E1986" s="265"/>
      <c r="F1986" s="265"/>
      <c r="G1986" s="265"/>
      <c r="H1986" s="265"/>
      <c r="I1986" s="265"/>
      <c r="J1986" s="265"/>
      <c r="K1986" s="265"/>
      <c r="L1986" s="265"/>
      <c r="M1986" s="265"/>
      <c r="N1986" s="265"/>
      <c r="O1986" s="265"/>
      <c r="P1986" s="265"/>
      <c r="Q1986" s="265"/>
      <c r="R1986" s="265"/>
      <c r="S1986" s="265"/>
      <c r="T1986" s="265"/>
      <c r="U1986" s="265"/>
      <c r="V1986" s="265"/>
      <c r="W1986" s="265"/>
      <c r="X1986" s="265"/>
      <c r="Y1986" s="265"/>
      <c r="Z1986" s="265"/>
      <c r="AA1986" s="265"/>
      <c r="AB1986" s="265"/>
      <c r="AC1986" s="265"/>
      <c r="AD1986" s="265"/>
      <c r="AE1986" s="265"/>
      <c r="AF1986" s="265"/>
      <c r="AG1986" s="265"/>
      <c r="AH1986" s="265"/>
      <c r="AI1986" s="265"/>
      <c r="AJ1986" s="265"/>
      <c r="AK1986" s="287"/>
      <c r="AL1986" s="287"/>
      <c r="AM1986" s="287"/>
      <c r="AN1986" s="287"/>
      <c r="AO1986" s="287"/>
      <c r="AP1986" s="287"/>
      <c r="AQ1986" s="287"/>
      <c r="AR1986" s="287"/>
      <c r="AS1986" s="287"/>
      <c r="AT1986" s="287"/>
      <c r="AU1986" s="287"/>
      <c r="AV1986" s="287"/>
      <c r="AW1986" s="287"/>
      <c r="AX1986" s="287"/>
      <c r="AY1986" s="287"/>
      <c r="AZ1986" s="287"/>
      <c r="BA1986" s="287"/>
      <c r="BB1986" s="287"/>
      <c r="BC1986" s="287"/>
      <c r="BD1986" s="287"/>
      <c r="BE1986" s="287"/>
      <c r="BF1986" s="287"/>
      <c r="BG1986" s="287"/>
      <c r="BH1986" s="287"/>
      <c r="BI1986" s="287"/>
      <c r="BJ1986" s="287"/>
      <c r="BK1986" s="287"/>
      <c r="BL1986" s="287"/>
      <c r="BM1986" s="287"/>
      <c r="BN1986" s="287"/>
      <c r="BO1986" s="287"/>
      <c r="BP1986" s="287"/>
      <c r="BQ1986" s="287"/>
      <c r="BR1986" s="287"/>
      <c r="BS1986" s="287"/>
      <c r="BT1986" s="287"/>
      <c r="BU1986" s="287"/>
    </row>
    <row r="1987" spans="4:73" x14ac:dyDescent="0.2">
      <c r="D1987" s="265"/>
      <c r="E1987" s="265"/>
      <c r="F1987" s="265"/>
      <c r="G1987" s="265"/>
      <c r="H1987" s="265"/>
      <c r="I1987" s="265"/>
      <c r="J1987" s="265"/>
      <c r="K1987" s="265"/>
      <c r="L1987" s="265"/>
      <c r="M1987" s="265"/>
      <c r="N1987" s="265"/>
      <c r="O1987" s="265"/>
      <c r="P1987" s="265"/>
      <c r="Q1987" s="265"/>
      <c r="R1987" s="265"/>
      <c r="S1987" s="265"/>
      <c r="T1987" s="265"/>
      <c r="U1987" s="265"/>
      <c r="V1987" s="265"/>
      <c r="W1987" s="265"/>
      <c r="X1987" s="265"/>
      <c r="Y1987" s="265"/>
      <c r="Z1987" s="265"/>
      <c r="AA1987" s="265"/>
      <c r="AB1987" s="265"/>
      <c r="AC1987" s="265"/>
      <c r="AD1987" s="265"/>
      <c r="AE1987" s="265"/>
      <c r="AF1987" s="265"/>
      <c r="AG1987" s="265"/>
      <c r="AH1987" s="265"/>
      <c r="AI1987" s="265"/>
      <c r="AJ1987" s="265"/>
      <c r="AK1987" s="287"/>
      <c r="AL1987" s="287"/>
      <c r="AM1987" s="287"/>
      <c r="AN1987" s="287"/>
      <c r="AO1987" s="287"/>
      <c r="AP1987" s="287"/>
      <c r="AQ1987" s="287"/>
      <c r="AR1987" s="287"/>
      <c r="AS1987" s="287"/>
      <c r="AT1987" s="287"/>
      <c r="AU1987" s="287"/>
      <c r="AV1987" s="287"/>
      <c r="AW1987" s="287"/>
      <c r="AX1987" s="287"/>
      <c r="AY1987" s="287"/>
      <c r="AZ1987" s="287"/>
      <c r="BA1987" s="287"/>
      <c r="BB1987" s="287"/>
      <c r="BC1987" s="287"/>
      <c r="BD1987" s="287"/>
      <c r="BE1987" s="287"/>
      <c r="BF1987" s="287"/>
      <c r="BG1987" s="287"/>
      <c r="BH1987" s="287"/>
      <c r="BI1987" s="287"/>
      <c r="BJ1987" s="287"/>
      <c r="BK1987" s="287"/>
      <c r="BL1987" s="287"/>
      <c r="BM1987" s="287"/>
      <c r="BN1987" s="287"/>
      <c r="BO1987" s="287"/>
      <c r="BP1987" s="287"/>
      <c r="BQ1987" s="287"/>
      <c r="BR1987" s="287"/>
      <c r="BS1987" s="287"/>
      <c r="BT1987" s="287"/>
      <c r="BU1987" s="287"/>
    </row>
    <row r="1988" spans="4:73" x14ac:dyDescent="0.2">
      <c r="D1988" s="265"/>
      <c r="E1988" s="265"/>
      <c r="F1988" s="265"/>
      <c r="G1988" s="265"/>
      <c r="H1988" s="265"/>
      <c r="I1988" s="265"/>
      <c r="J1988" s="265"/>
      <c r="K1988" s="265"/>
      <c r="L1988" s="265"/>
      <c r="M1988" s="265"/>
      <c r="N1988" s="265"/>
      <c r="O1988" s="265"/>
      <c r="P1988" s="265"/>
      <c r="Q1988" s="265"/>
      <c r="R1988" s="265"/>
      <c r="S1988" s="265"/>
      <c r="T1988" s="265"/>
      <c r="U1988" s="265"/>
      <c r="V1988" s="265"/>
      <c r="W1988" s="265"/>
      <c r="X1988" s="265"/>
      <c r="Y1988" s="265"/>
      <c r="Z1988" s="265"/>
      <c r="AA1988" s="265"/>
      <c r="AB1988" s="265"/>
      <c r="AC1988" s="265"/>
      <c r="AD1988" s="265"/>
      <c r="AE1988" s="265"/>
      <c r="AF1988" s="265"/>
      <c r="AG1988" s="265"/>
      <c r="AH1988" s="265"/>
      <c r="AI1988" s="265"/>
      <c r="AJ1988" s="265"/>
      <c r="AK1988" s="287"/>
      <c r="AL1988" s="287"/>
      <c r="AM1988" s="287"/>
      <c r="AN1988" s="287"/>
      <c r="AO1988" s="287"/>
      <c r="AP1988" s="287"/>
      <c r="AQ1988" s="287"/>
      <c r="AR1988" s="287"/>
      <c r="AS1988" s="287"/>
      <c r="AT1988" s="287"/>
      <c r="AU1988" s="287"/>
      <c r="AV1988" s="287"/>
      <c r="AW1988" s="287"/>
      <c r="AX1988" s="287"/>
      <c r="AY1988" s="287"/>
      <c r="AZ1988" s="287"/>
      <c r="BA1988" s="287"/>
      <c r="BB1988" s="287"/>
      <c r="BC1988" s="287"/>
      <c r="BD1988" s="287"/>
      <c r="BE1988" s="287"/>
      <c r="BF1988" s="287"/>
      <c r="BG1988" s="287"/>
      <c r="BH1988" s="287"/>
      <c r="BI1988" s="287"/>
      <c r="BJ1988" s="287"/>
      <c r="BK1988" s="287"/>
      <c r="BL1988" s="287"/>
      <c r="BM1988" s="287"/>
      <c r="BN1988" s="287"/>
      <c r="BO1988" s="287"/>
      <c r="BP1988" s="287"/>
      <c r="BQ1988" s="287"/>
      <c r="BR1988" s="287"/>
      <c r="BS1988" s="287"/>
      <c r="BT1988" s="287"/>
      <c r="BU1988" s="287"/>
    </row>
    <row r="1989" spans="4:73" x14ac:dyDescent="0.2">
      <c r="D1989" s="265"/>
      <c r="E1989" s="265"/>
      <c r="F1989" s="265"/>
      <c r="G1989" s="265"/>
      <c r="H1989" s="265"/>
      <c r="I1989" s="265"/>
      <c r="J1989" s="265"/>
      <c r="K1989" s="265"/>
      <c r="L1989" s="265"/>
      <c r="M1989" s="265"/>
      <c r="N1989" s="265"/>
      <c r="O1989" s="265"/>
      <c r="P1989" s="265"/>
      <c r="Q1989" s="265"/>
      <c r="R1989" s="265"/>
      <c r="S1989" s="265"/>
      <c r="T1989" s="265"/>
      <c r="U1989" s="265"/>
      <c r="V1989" s="265"/>
      <c r="W1989" s="265"/>
      <c r="X1989" s="265"/>
      <c r="Y1989" s="265"/>
      <c r="Z1989" s="265"/>
      <c r="AA1989" s="265"/>
      <c r="AB1989" s="265"/>
      <c r="AC1989" s="265"/>
      <c r="AD1989" s="265"/>
      <c r="AE1989" s="265"/>
      <c r="AF1989" s="265"/>
      <c r="AG1989" s="265"/>
      <c r="AH1989" s="265"/>
      <c r="AI1989" s="265"/>
      <c r="AJ1989" s="265"/>
      <c r="AK1989" s="287"/>
      <c r="AL1989" s="287"/>
      <c r="AM1989" s="287"/>
      <c r="AN1989" s="287"/>
      <c r="AO1989" s="287"/>
      <c r="AP1989" s="287"/>
      <c r="AQ1989" s="287"/>
      <c r="AR1989" s="287"/>
      <c r="AS1989" s="287"/>
      <c r="AT1989" s="287"/>
      <c r="AU1989" s="287"/>
      <c r="AV1989" s="287"/>
      <c r="AW1989" s="287"/>
      <c r="AX1989" s="287"/>
      <c r="AY1989" s="287"/>
      <c r="AZ1989" s="287"/>
      <c r="BA1989" s="287"/>
      <c r="BB1989" s="287"/>
      <c r="BC1989" s="287"/>
      <c r="BD1989" s="287"/>
      <c r="BE1989" s="287"/>
      <c r="BF1989" s="287"/>
      <c r="BG1989" s="287"/>
      <c r="BH1989" s="287"/>
      <c r="BI1989" s="287"/>
      <c r="BJ1989" s="287"/>
      <c r="BK1989" s="287"/>
      <c r="BL1989" s="287"/>
      <c r="BM1989" s="287"/>
      <c r="BN1989" s="287"/>
      <c r="BO1989" s="287"/>
      <c r="BP1989" s="287"/>
      <c r="BQ1989" s="287"/>
      <c r="BR1989" s="287"/>
      <c r="BS1989" s="287"/>
      <c r="BT1989" s="287"/>
      <c r="BU1989" s="287"/>
    </row>
    <row r="1990" spans="4:73" x14ac:dyDescent="0.2">
      <c r="D1990" s="265"/>
      <c r="E1990" s="265"/>
      <c r="F1990" s="265"/>
      <c r="G1990" s="265"/>
      <c r="H1990" s="265"/>
      <c r="I1990" s="265"/>
      <c r="J1990" s="265"/>
      <c r="K1990" s="265"/>
      <c r="L1990" s="265"/>
      <c r="M1990" s="265"/>
      <c r="N1990" s="265"/>
      <c r="O1990" s="265"/>
      <c r="P1990" s="265"/>
      <c r="Q1990" s="265"/>
      <c r="R1990" s="265"/>
      <c r="S1990" s="265"/>
      <c r="T1990" s="265"/>
      <c r="U1990" s="265"/>
      <c r="V1990" s="265"/>
      <c r="W1990" s="265"/>
      <c r="X1990" s="265"/>
      <c r="Y1990" s="265"/>
      <c r="Z1990" s="265"/>
      <c r="AA1990" s="265"/>
      <c r="AB1990" s="265"/>
      <c r="AC1990" s="265"/>
      <c r="AD1990" s="265"/>
      <c r="AE1990" s="265"/>
      <c r="AF1990" s="265"/>
      <c r="AG1990" s="265"/>
      <c r="AH1990" s="265"/>
      <c r="AI1990" s="265"/>
      <c r="AJ1990" s="265"/>
      <c r="AK1990" s="287"/>
      <c r="AL1990" s="287"/>
      <c r="AM1990" s="287"/>
      <c r="AN1990" s="287"/>
      <c r="AO1990" s="287"/>
      <c r="AP1990" s="287"/>
      <c r="AQ1990" s="287"/>
      <c r="AR1990" s="287"/>
      <c r="AS1990" s="287"/>
      <c r="AT1990" s="287"/>
      <c r="AU1990" s="287"/>
      <c r="AV1990" s="287"/>
      <c r="AW1990" s="287"/>
      <c r="AX1990" s="287"/>
      <c r="AY1990" s="287"/>
      <c r="AZ1990" s="287"/>
      <c r="BA1990" s="287"/>
      <c r="BB1990" s="287"/>
      <c r="BC1990" s="287"/>
      <c r="BD1990" s="287"/>
      <c r="BE1990" s="287"/>
      <c r="BF1990" s="287"/>
      <c r="BG1990" s="287"/>
      <c r="BH1990" s="287"/>
      <c r="BI1990" s="287"/>
      <c r="BJ1990" s="287"/>
      <c r="BK1990" s="287"/>
      <c r="BL1990" s="287"/>
      <c r="BM1990" s="287"/>
      <c r="BN1990" s="287"/>
      <c r="BO1990" s="287"/>
      <c r="BP1990" s="287"/>
      <c r="BQ1990" s="287"/>
      <c r="BR1990" s="287"/>
      <c r="BS1990" s="287"/>
      <c r="BT1990" s="287"/>
      <c r="BU1990" s="287"/>
    </row>
    <row r="1991" spans="4:73" x14ac:dyDescent="0.2">
      <c r="D1991" s="265"/>
      <c r="E1991" s="265"/>
      <c r="F1991" s="265"/>
      <c r="G1991" s="265"/>
      <c r="H1991" s="265"/>
      <c r="I1991" s="265"/>
      <c r="J1991" s="265"/>
      <c r="K1991" s="265"/>
      <c r="L1991" s="265"/>
      <c r="M1991" s="265"/>
      <c r="N1991" s="265"/>
      <c r="O1991" s="265"/>
      <c r="P1991" s="265"/>
      <c r="Q1991" s="265"/>
      <c r="R1991" s="265"/>
      <c r="S1991" s="265"/>
      <c r="T1991" s="265"/>
      <c r="U1991" s="265"/>
      <c r="V1991" s="265"/>
      <c r="W1991" s="265"/>
      <c r="X1991" s="265"/>
      <c r="Y1991" s="265"/>
      <c r="Z1991" s="265"/>
      <c r="AA1991" s="265"/>
      <c r="AB1991" s="265"/>
      <c r="AC1991" s="265"/>
      <c r="AD1991" s="265"/>
      <c r="AE1991" s="265"/>
      <c r="AF1991" s="265"/>
      <c r="AG1991" s="265"/>
      <c r="AH1991" s="265"/>
      <c r="AI1991" s="265"/>
      <c r="AJ1991" s="265"/>
      <c r="AK1991" s="287"/>
      <c r="AL1991" s="287"/>
      <c r="AM1991" s="287"/>
      <c r="AN1991" s="287"/>
      <c r="AO1991" s="287"/>
      <c r="AP1991" s="287"/>
      <c r="AQ1991" s="287"/>
      <c r="AR1991" s="287"/>
      <c r="AS1991" s="287"/>
      <c r="AT1991" s="287"/>
      <c r="AU1991" s="287"/>
      <c r="AV1991" s="287"/>
      <c r="AW1991" s="287"/>
      <c r="AX1991" s="287"/>
      <c r="AY1991" s="287"/>
      <c r="AZ1991" s="287"/>
      <c r="BA1991" s="287"/>
      <c r="BB1991" s="287"/>
      <c r="BC1991" s="287"/>
      <c r="BD1991" s="287"/>
      <c r="BE1991" s="287"/>
      <c r="BF1991" s="287"/>
      <c r="BG1991" s="287"/>
      <c r="BH1991" s="287"/>
      <c r="BI1991" s="287"/>
      <c r="BJ1991" s="287"/>
      <c r="BK1991" s="287"/>
      <c r="BL1991" s="287"/>
      <c r="BM1991" s="287"/>
      <c r="BN1991" s="287"/>
      <c r="BO1991" s="287"/>
      <c r="BP1991" s="287"/>
      <c r="BQ1991" s="287"/>
      <c r="BR1991" s="287"/>
      <c r="BS1991" s="287"/>
      <c r="BT1991" s="287"/>
      <c r="BU1991" s="287"/>
    </row>
    <row r="1992" spans="4:73" x14ac:dyDescent="0.2">
      <c r="D1992" s="265"/>
      <c r="E1992" s="265"/>
      <c r="F1992" s="265"/>
      <c r="G1992" s="265"/>
      <c r="H1992" s="265"/>
      <c r="I1992" s="265"/>
      <c r="J1992" s="265"/>
      <c r="K1992" s="265"/>
      <c r="L1992" s="265"/>
      <c r="M1992" s="265"/>
      <c r="N1992" s="265"/>
      <c r="O1992" s="265"/>
      <c r="P1992" s="265"/>
      <c r="Q1992" s="265"/>
      <c r="R1992" s="265"/>
      <c r="S1992" s="265"/>
      <c r="T1992" s="265"/>
      <c r="U1992" s="265"/>
      <c r="V1992" s="265"/>
      <c r="W1992" s="265"/>
      <c r="X1992" s="265"/>
      <c r="Y1992" s="265"/>
      <c r="Z1992" s="265"/>
      <c r="AA1992" s="265"/>
      <c r="AB1992" s="265"/>
      <c r="AC1992" s="265"/>
      <c r="AD1992" s="265"/>
      <c r="AE1992" s="265"/>
      <c r="AF1992" s="265"/>
      <c r="AG1992" s="265"/>
      <c r="AH1992" s="265"/>
      <c r="AI1992" s="265"/>
      <c r="AJ1992" s="265"/>
      <c r="AK1992" s="287"/>
      <c r="AL1992" s="287"/>
      <c r="AM1992" s="287"/>
      <c r="AN1992" s="287"/>
      <c r="AO1992" s="287"/>
      <c r="AP1992" s="287"/>
      <c r="AQ1992" s="287"/>
      <c r="AR1992" s="287"/>
      <c r="AS1992" s="287"/>
      <c r="AT1992" s="287"/>
      <c r="AU1992" s="287"/>
      <c r="AV1992" s="287"/>
      <c r="AW1992" s="287"/>
      <c r="AX1992" s="287"/>
      <c r="AY1992" s="287"/>
      <c r="AZ1992" s="287"/>
      <c r="BA1992" s="287"/>
      <c r="BB1992" s="287"/>
      <c r="BC1992" s="287"/>
      <c r="BD1992" s="287"/>
      <c r="BE1992" s="287"/>
      <c r="BF1992" s="287"/>
      <c r="BG1992" s="287"/>
      <c r="BH1992" s="287"/>
      <c r="BI1992" s="287"/>
      <c r="BJ1992" s="287"/>
      <c r="BK1992" s="287"/>
      <c r="BL1992" s="287"/>
      <c r="BM1992" s="287"/>
      <c r="BN1992" s="287"/>
      <c r="BO1992" s="287"/>
      <c r="BP1992" s="287"/>
      <c r="BQ1992" s="287"/>
      <c r="BR1992" s="287"/>
      <c r="BS1992" s="287"/>
      <c r="BT1992" s="287"/>
      <c r="BU1992" s="287"/>
    </row>
    <row r="1993" spans="4:73" x14ac:dyDescent="0.2">
      <c r="D1993" s="265"/>
      <c r="E1993" s="265"/>
      <c r="F1993" s="265"/>
      <c r="G1993" s="265"/>
      <c r="H1993" s="265"/>
      <c r="I1993" s="265"/>
      <c r="J1993" s="265"/>
      <c r="K1993" s="265"/>
      <c r="L1993" s="265"/>
      <c r="M1993" s="265"/>
      <c r="N1993" s="265"/>
      <c r="O1993" s="265"/>
      <c r="P1993" s="265"/>
      <c r="Q1993" s="265"/>
      <c r="R1993" s="265"/>
      <c r="S1993" s="265"/>
      <c r="T1993" s="265"/>
      <c r="U1993" s="265"/>
      <c r="V1993" s="265"/>
      <c r="W1993" s="265"/>
      <c r="X1993" s="265"/>
      <c r="Y1993" s="265"/>
      <c r="Z1993" s="265"/>
      <c r="AA1993" s="265"/>
      <c r="AB1993" s="265"/>
      <c r="AC1993" s="265"/>
      <c r="AD1993" s="265"/>
      <c r="AE1993" s="265"/>
      <c r="AF1993" s="265"/>
      <c r="AG1993" s="265"/>
      <c r="AH1993" s="265"/>
      <c r="AI1993" s="265"/>
      <c r="AJ1993" s="265"/>
      <c r="AK1993" s="287"/>
      <c r="AL1993" s="287"/>
      <c r="AM1993" s="287"/>
      <c r="AN1993" s="287"/>
      <c r="AO1993" s="287"/>
      <c r="AP1993" s="287"/>
      <c r="AQ1993" s="287"/>
      <c r="AR1993" s="287"/>
      <c r="AS1993" s="287"/>
      <c r="AT1993" s="287"/>
      <c r="AU1993" s="287"/>
      <c r="AV1993" s="287"/>
      <c r="AW1993" s="287"/>
      <c r="AX1993" s="287"/>
      <c r="AY1993" s="287"/>
      <c r="AZ1993" s="287"/>
      <c r="BA1993" s="287"/>
      <c r="BB1993" s="287"/>
      <c r="BC1993" s="287"/>
      <c r="BD1993" s="287"/>
      <c r="BE1993" s="287"/>
      <c r="BF1993" s="287"/>
      <c r="BG1993" s="287"/>
      <c r="BH1993" s="287"/>
      <c r="BI1993" s="287"/>
      <c r="BJ1993" s="287"/>
      <c r="BK1993" s="287"/>
      <c r="BL1993" s="287"/>
      <c r="BM1993" s="287"/>
      <c r="BN1993" s="287"/>
      <c r="BO1993" s="287"/>
      <c r="BP1993" s="287"/>
      <c r="BQ1993" s="287"/>
      <c r="BR1993" s="287"/>
      <c r="BS1993" s="287"/>
      <c r="BT1993" s="287"/>
      <c r="BU1993" s="287"/>
    </row>
    <row r="1994" spans="4:73" x14ac:dyDescent="0.2">
      <c r="D1994" s="265"/>
      <c r="E1994" s="265"/>
      <c r="F1994" s="265"/>
      <c r="G1994" s="265"/>
      <c r="H1994" s="265"/>
      <c r="I1994" s="265"/>
      <c r="J1994" s="265"/>
      <c r="K1994" s="265"/>
      <c r="L1994" s="265"/>
      <c r="M1994" s="265"/>
      <c r="N1994" s="265"/>
      <c r="O1994" s="265"/>
      <c r="P1994" s="265"/>
      <c r="Q1994" s="265"/>
      <c r="R1994" s="265"/>
      <c r="S1994" s="265"/>
      <c r="T1994" s="265"/>
      <c r="U1994" s="265"/>
      <c r="V1994" s="265"/>
      <c r="W1994" s="265"/>
      <c r="X1994" s="265"/>
      <c r="Y1994" s="265"/>
      <c r="Z1994" s="265"/>
      <c r="AA1994" s="265"/>
      <c r="AB1994" s="265"/>
      <c r="AC1994" s="265"/>
      <c r="AD1994" s="265"/>
      <c r="AE1994" s="265"/>
      <c r="AF1994" s="265"/>
      <c r="AG1994" s="265"/>
      <c r="AH1994" s="265"/>
      <c r="AI1994" s="265"/>
      <c r="AJ1994" s="265"/>
      <c r="AK1994" s="287"/>
      <c r="AL1994" s="287"/>
      <c r="AM1994" s="287"/>
      <c r="AN1994" s="287"/>
      <c r="AO1994" s="287"/>
      <c r="AP1994" s="287"/>
      <c r="AQ1994" s="287"/>
      <c r="AR1994" s="287"/>
      <c r="AS1994" s="287"/>
      <c r="AT1994" s="287"/>
      <c r="AU1994" s="287"/>
      <c r="AV1994" s="287"/>
      <c r="AW1994" s="287"/>
      <c r="AX1994" s="287"/>
      <c r="AY1994" s="287"/>
      <c r="AZ1994" s="287"/>
      <c r="BA1994" s="287"/>
      <c r="BB1994" s="287"/>
      <c r="BC1994" s="287"/>
      <c r="BD1994" s="287"/>
      <c r="BE1994" s="287"/>
      <c r="BF1994" s="287"/>
      <c r="BG1994" s="287"/>
      <c r="BH1994" s="287"/>
      <c r="BI1994" s="287"/>
      <c r="BJ1994" s="287"/>
      <c r="BK1994" s="287"/>
      <c r="BL1994" s="287"/>
      <c r="BM1994" s="287"/>
      <c r="BN1994" s="287"/>
      <c r="BO1994" s="287"/>
      <c r="BP1994" s="287"/>
      <c r="BQ1994" s="287"/>
      <c r="BR1994" s="287"/>
      <c r="BS1994" s="287"/>
      <c r="BT1994" s="287"/>
      <c r="BU1994" s="287"/>
    </row>
    <row r="1995" spans="4:73" x14ac:dyDescent="0.2">
      <c r="D1995" s="265"/>
      <c r="E1995" s="265"/>
      <c r="F1995" s="265"/>
      <c r="G1995" s="265"/>
      <c r="H1995" s="265"/>
      <c r="I1995" s="265"/>
      <c r="J1995" s="265"/>
      <c r="K1995" s="265"/>
      <c r="L1995" s="265"/>
      <c r="M1995" s="265"/>
      <c r="N1995" s="265"/>
      <c r="O1995" s="265"/>
      <c r="P1995" s="265"/>
      <c r="Q1995" s="265"/>
      <c r="R1995" s="265"/>
      <c r="S1995" s="265"/>
      <c r="T1995" s="265"/>
      <c r="U1995" s="265"/>
      <c r="V1995" s="265"/>
      <c r="W1995" s="265"/>
      <c r="X1995" s="265"/>
      <c r="Y1995" s="265"/>
      <c r="Z1995" s="265"/>
      <c r="AA1995" s="265"/>
      <c r="AB1995" s="265"/>
      <c r="AC1995" s="265"/>
      <c r="AD1995" s="265"/>
      <c r="AE1995" s="265"/>
      <c r="AF1995" s="265"/>
      <c r="AG1995" s="265"/>
      <c r="AH1995" s="265"/>
      <c r="AI1995" s="265"/>
      <c r="AJ1995" s="265"/>
      <c r="AK1995" s="287"/>
      <c r="AL1995" s="287"/>
      <c r="AM1995" s="287"/>
      <c r="AN1995" s="287"/>
      <c r="AO1995" s="287"/>
      <c r="AP1995" s="287"/>
      <c r="AQ1995" s="287"/>
      <c r="AR1995" s="287"/>
      <c r="AS1995" s="287"/>
      <c r="AT1995" s="287"/>
      <c r="AU1995" s="287"/>
      <c r="AV1995" s="287"/>
      <c r="AW1995" s="287"/>
      <c r="AX1995" s="287"/>
      <c r="AY1995" s="287"/>
      <c r="AZ1995" s="287"/>
      <c r="BA1995" s="287"/>
      <c r="BB1995" s="287"/>
      <c r="BC1995" s="287"/>
      <c r="BD1995" s="287"/>
      <c r="BE1995" s="287"/>
      <c r="BF1995" s="287"/>
      <c r="BG1995" s="287"/>
      <c r="BH1995" s="287"/>
      <c r="BI1995" s="287"/>
      <c r="BJ1995" s="287"/>
      <c r="BK1995" s="287"/>
      <c r="BL1995" s="287"/>
      <c r="BM1995" s="287"/>
      <c r="BN1995" s="287"/>
      <c r="BO1995" s="287"/>
      <c r="BP1995" s="287"/>
      <c r="BQ1995" s="287"/>
      <c r="BR1995" s="287"/>
      <c r="BS1995" s="287"/>
      <c r="BT1995" s="287"/>
      <c r="BU1995" s="287"/>
    </row>
    <row r="1996" spans="4:73" x14ac:dyDescent="0.2">
      <c r="D1996" s="265"/>
      <c r="E1996" s="265"/>
      <c r="F1996" s="265"/>
      <c r="G1996" s="265"/>
      <c r="H1996" s="265"/>
      <c r="I1996" s="265"/>
      <c r="J1996" s="265"/>
      <c r="K1996" s="265"/>
      <c r="L1996" s="265"/>
      <c r="M1996" s="265"/>
      <c r="N1996" s="265"/>
      <c r="O1996" s="265"/>
      <c r="P1996" s="265"/>
      <c r="Q1996" s="265"/>
      <c r="R1996" s="265"/>
      <c r="S1996" s="265"/>
      <c r="T1996" s="265"/>
      <c r="U1996" s="265"/>
      <c r="V1996" s="265"/>
      <c r="W1996" s="265"/>
      <c r="X1996" s="265"/>
      <c r="Y1996" s="265"/>
      <c r="Z1996" s="265"/>
      <c r="AA1996" s="265"/>
      <c r="AB1996" s="265"/>
      <c r="AC1996" s="265"/>
      <c r="AD1996" s="265"/>
      <c r="AE1996" s="265"/>
      <c r="AF1996" s="265"/>
      <c r="AG1996" s="265"/>
      <c r="AH1996" s="265"/>
      <c r="AI1996" s="265"/>
      <c r="AJ1996" s="265"/>
      <c r="AK1996" s="287"/>
      <c r="AL1996" s="287"/>
      <c r="AM1996" s="287"/>
      <c r="AN1996" s="287"/>
      <c r="AO1996" s="287"/>
      <c r="AP1996" s="287"/>
      <c r="AQ1996" s="287"/>
      <c r="AR1996" s="287"/>
      <c r="AS1996" s="287"/>
      <c r="AT1996" s="287"/>
      <c r="AU1996" s="287"/>
      <c r="AV1996" s="287"/>
      <c r="AW1996" s="287"/>
      <c r="AX1996" s="287"/>
      <c r="AY1996" s="287"/>
      <c r="AZ1996" s="287"/>
      <c r="BA1996" s="287"/>
      <c r="BB1996" s="287"/>
      <c r="BC1996" s="287"/>
      <c r="BD1996" s="287"/>
      <c r="BE1996" s="287"/>
      <c r="BF1996" s="287"/>
      <c r="BG1996" s="287"/>
      <c r="BH1996" s="287"/>
      <c r="BI1996" s="287"/>
      <c r="BJ1996" s="287"/>
      <c r="BK1996" s="287"/>
      <c r="BL1996" s="287"/>
      <c r="BM1996" s="287"/>
      <c r="BN1996" s="287"/>
      <c r="BO1996" s="287"/>
      <c r="BP1996" s="287"/>
      <c r="BQ1996" s="287"/>
      <c r="BR1996" s="287"/>
      <c r="BS1996" s="287"/>
      <c r="BT1996" s="287"/>
      <c r="BU1996" s="287"/>
    </row>
    <row r="1997" spans="4:73" x14ac:dyDescent="0.2">
      <c r="D1997" s="265"/>
      <c r="E1997" s="265"/>
      <c r="F1997" s="265"/>
      <c r="G1997" s="265"/>
      <c r="H1997" s="265"/>
      <c r="I1997" s="265"/>
      <c r="J1997" s="265"/>
      <c r="K1997" s="265"/>
      <c r="L1997" s="265"/>
      <c r="M1997" s="265"/>
      <c r="N1997" s="265"/>
      <c r="O1997" s="265"/>
      <c r="P1997" s="265"/>
      <c r="Q1997" s="265"/>
      <c r="R1997" s="265"/>
      <c r="S1997" s="265"/>
      <c r="T1997" s="265"/>
      <c r="U1997" s="265"/>
      <c r="V1997" s="265"/>
      <c r="W1997" s="265"/>
      <c r="X1997" s="265"/>
      <c r="Y1997" s="265"/>
      <c r="Z1997" s="265"/>
      <c r="AA1997" s="265"/>
      <c r="AB1997" s="265"/>
      <c r="AC1997" s="265"/>
      <c r="AD1997" s="265"/>
      <c r="AE1997" s="265"/>
      <c r="AF1997" s="265"/>
      <c r="AG1997" s="265"/>
      <c r="AH1997" s="265"/>
      <c r="AI1997" s="265"/>
      <c r="AJ1997" s="265"/>
      <c r="AK1997" s="287"/>
      <c r="AL1997" s="287"/>
      <c r="AM1997" s="287"/>
      <c r="AN1997" s="287"/>
      <c r="AO1997" s="287"/>
      <c r="AP1997" s="287"/>
      <c r="AQ1997" s="287"/>
      <c r="AR1997" s="287"/>
      <c r="AS1997" s="287"/>
      <c r="AT1997" s="287"/>
      <c r="AU1997" s="287"/>
      <c r="AV1997" s="287"/>
      <c r="AW1997" s="287"/>
      <c r="AX1997" s="287"/>
      <c r="AY1997" s="287"/>
      <c r="AZ1997" s="287"/>
      <c r="BA1997" s="287"/>
      <c r="BB1997" s="287"/>
      <c r="BC1997" s="287"/>
      <c r="BD1997" s="287"/>
      <c r="BE1997" s="287"/>
      <c r="BF1997" s="287"/>
      <c r="BG1997" s="287"/>
      <c r="BH1997" s="287"/>
      <c r="BI1997" s="287"/>
      <c r="BJ1997" s="287"/>
      <c r="BK1997" s="287"/>
      <c r="BL1997" s="287"/>
      <c r="BM1997" s="287"/>
      <c r="BN1997" s="287"/>
      <c r="BO1997" s="287"/>
      <c r="BP1997" s="287"/>
      <c r="BQ1997" s="287"/>
      <c r="BR1997" s="287"/>
      <c r="BS1997" s="287"/>
      <c r="BT1997" s="287"/>
      <c r="BU1997" s="287"/>
    </row>
    <row r="1998" spans="4:73" x14ac:dyDescent="0.2">
      <c r="D1998" s="265"/>
      <c r="E1998" s="265"/>
      <c r="F1998" s="265"/>
      <c r="G1998" s="265"/>
      <c r="H1998" s="265"/>
      <c r="I1998" s="265"/>
      <c r="J1998" s="265"/>
      <c r="K1998" s="265"/>
      <c r="L1998" s="265"/>
      <c r="M1998" s="265"/>
      <c r="N1998" s="265"/>
      <c r="O1998" s="265"/>
      <c r="P1998" s="265"/>
      <c r="Q1998" s="265"/>
      <c r="R1998" s="265"/>
      <c r="S1998" s="265"/>
      <c r="T1998" s="265"/>
      <c r="U1998" s="265"/>
      <c r="V1998" s="265"/>
      <c r="W1998" s="265"/>
      <c r="X1998" s="265"/>
      <c r="Y1998" s="265"/>
      <c r="Z1998" s="265"/>
      <c r="AA1998" s="265"/>
      <c r="AB1998" s="265"/>
      <c r="AC1998" s="265"/>
      <c r="AD1998" s="265"/>
      <c r="AE1998" s="265"/>
      <c r="AF1998" s="265"/>
      <c r="AG1998" s="265"/>
      <c r="AH1998" s="265"/>
      <c r="AI1998" s="265"/>
      <c r="AJ1998" s="265"/>
      <c r="AK1998" s="287"/>
      <c r="AL1998" s="287"/>
      <c r="AM1998" s="287"/>
      <c r="AN1998" s="287"/>
      <c r="AO1998" s="287"/>
      <c r="AP1998" s="287"/>
      <c r="AQ1998" s="287"/>
      <c r="AR1998" s="287"/>
      <c r="AS1998" s="287"/>
      <c r="AT1998" s="287"/>
      <c r="AU1998" s="287"/>
      <c r="AV1998" s="287"/>
      <c r="AW1998" s="287"/>
      <c r="AX1998" s="287"/>
      <c r="AY1998" s="287"/>
      <c r="AZ1998" s="287"/>
      <c r="BA1998" s="287"/>
      <c r="BB1998" s="287"/>
      <c r="BC1998" s="287"/>
      <c r="BD1998" s="287"/>
      <c r="BE1998" s="287"/>
      <c r="BF1998" s="287"/>
      <c r="BG1998" s="287"/>
      <c r="BH1998" s="287"/>
      <c r="BI1998" s="287"/>
      <c r="BJ1998" s="287"/>
      <c r="BK1998" s="287"/>
      <c r="BL1998" s="287"/>
      <c r="BM1998" s="287"/>
      <c r="BN1998" s="287"/>
      <c r="BO1998" s="287"/>
      <c r="BP1998" s="287"/>
      <c r="BQ1998" s="287"/>
      <c r="BR1998" s="287"/>
      <c r="BS1998" s="287"/>
      <c r="BT1998" s="287"/>
      <c r="BU1998" s="287"/>
    </row>
    <row r="1999" spans="4:73" x14ac:dyDescent="0.2">
      <c r="D1999" s="265"/>
      <c r="E1999" s="265"/>
      <c r="F1999" s="265"/>
      <c r="G1999" s="265"/>
      <c r="H1999" s="265"/>
      <c r="I1999" s="265"/>
      <c r="J1999" s="265"/>
      <c r="K1999" s="265"/>
      <c r="L1999" s="265"/>
      <c r="M1999" s="265"/>
      <c r="N1999" s="265"/>
      <c r="O1999" s="265"/>
      <c r="P1999" s="265"/>
      <c r="Q1999" s="265"/>
      <c r="R1999" s="265"/>
      <c r="S1999" s="265"/>
      <c r="T1999" s="265"/>
      <c r="U1999" s="265"/>
      <c r="V1999" s="265"/>
      <c r="W1999" s="265"/>
      <c r="X1999" s="265"/>
      <c r="Y1999" s="265"/>
      <c r="Z1999" s="265"/>
      <c r="AA1999" s="265"/>
      <c r="AB1999" s="265"/>
      <c r="AC1999" s="265"/>
      <c r="AD1999" s="265"/>
      <c r="AE1999" s="265"/>
      <c r="AF1999" s="265"/>
      <c r="AG1999" s="265"/>
      <c r="AH1999" s="265"/>
      <c r="AI1999" s="265"/>
      <c r="AJ1999" s="265"/>
      <c r="AK1999" s="287"/>
      <c r="AL1999" s="287"/>
      <c r="AM1999" s="287"/>
      <c r="AN1999" s="287"/>
      <c r="AO1999" s="287"/>
      <c r="AP1999" s="287"/>
      <c r="AQ1999" s="287"/>
      <c r="AR1999" s="287"/>
      <c r="AS1999" s="287"/>
      <c r="AT1999" s="287"/>
      <c r="AU1999" s="287"/>
      <c r="AV1999" s="287"/>
      <c r="AW1999" s="287"/>
      <c r="AX1999" s="287"/>
      <c r="AY1999" s="287"/>
      <c r="AZ1999" s="287"/>
      <c r="BA1999" s="287"/>
      <c r="BB1999" s="287"/>
      <c r="BC1999" s="287"/>
      <c r="BD1999" s="287"/>
      <c r="BE1999" s="287"/>
      <c r="BF1999" s="287"/>
      <c r="BG1999" s="287"/>
      <c r="BH1999" s="287"/>
      <c r="BI1999" s="287"/>
      <c r="BJ1999" s="287"/>
      <c r="BK1999" s="287"/>
      <c r="BL1999" s="287"/>
      <c r="BM1999" s="287"/>
      <c r="BN1999" s="287"/>
      <c r="BO1999" s="287"/>
      <c r="BP1999" s="287"/>
      <c r="BQ1999" s="287"/>
      <c r="BR1999" s="287"/>
      <c r="BS1999" s="287"/>
      <c r="BT1999" s="287"/>
      <c r="BU1999" s="287"/>
    </row>
    <row r="2000" spans="4:73" x14ac:dyDescent="0.2">
      <c r="D2000" s="265"/>
      <c r="E2000" s="265"/>
      <c r="F2000" s="265"/>
      <c r="G2000" s="265"/>
      <c r="H2000" s="265"/>
      <c r="I2000" s="265"/>
      <c r="J2000" s="265"/>
      <c r="K2000" s="265"/>
      <c r="L2000" s="265"/>
      <c r="M2000" s="265"/>
      <c r="N2000" s="265"/>
      <c r="O2000" s="265"/>
      <c r="P2000" s="265"/>
      <c r="Q2000" s="265"/>
      <c r="R2000" s="265"/>
      <c r="S2000" s="265"/>
      <c r="T2000" s="265"/>
      <c r="U2000" s="265"/>
      <c r="V2000" s="265"/>
      <c r="W2000" s="265"/>
      <c r="X2000" s="265"/>
      <c r="Y2000" s="265"/>
      <c r="Z2000" s="265"/>
      <c r="AA2000" s="265"/>
      <c r="AB2000" s="265"/>
      <c r="AC2000" s="265"/>
      <c r="AD2000" s="265"/>
      <c r="AE2000" s="265"/>
      <c r="AF2000" s="265"/>
      <c r="AG2000" s="265"/>
      <c r="AH2000" s="265"/>
      <c r="AI2000" s="265"/>
      <c r="AJ2000" s="265"/>
      <c r="AK2000" s="287"/>
      <c r="AL2000" s="287"/>
      <c r="AM2000" s="287"/>
      <c r="AN2000" s="287"/>
      <c r="AO2000" s="287"/>
      <c r="AP2000" s="287"/>
      <c r="AQ2000" s="287"/>
      <c r="AR2000" s="287"/>
      <c r="AS2000" s="287"/>
      <c r="AT2000" s="287"/>
      <c r="AU2000" s="287"/>
      <c r="AV2000" s="287"/>
      <c r="AW2000" s="287"/>
      <c r="AX2000" s="287"/>
      <c r="AY2000" s="287"/>
      <c r="AZ2000" s="287"/>
      <c r="BA2000" s="287"/>
      <c r="BB2000" s="287"/>
      <c r="BC2000" s="287"/>
      <c r="BD2000" s="287"/>
      <c r="BE2000" s="287"/>
      <c r="BF2000" s="287"/>
      <c r="BG2000" s="287"/>
      <c r="BH2000" s="287"/>
      <c r="BI2000" s="287"/>
      <c r="BJ2000" s="287"/>
      <c r="BK2000" s="287"/>
      <c r="BL2000" s="287"/>
      <c r="BM2000" s="287"/>
      <c r="BN2000" s="287"/>
      <c r="BO2000" s="287"/>
      <c r="BP2000" s="287"/>
      <c r="BQ2000" s="287"/>
      <c r="BR2000" s="287"/>
      <c r="BS2000" s="287"/>
      <c r="BT2000" s="287"/>
      <c r="BU2000" s="287"/>
    </row>
    <row r="2001" spans="4:73" x14ac:dyDescent="0.2">
      <c r="D2001" s="265"/>
      <c r="E2001" s="265"/>
      <c r="F2001" s="265"/>
      <c r="G2001" s="265"/>
      <c r="H2001" s="265"/>
      <c r="I2001" s="265"/>
      <c r="J2001" s="265"/>
      <c r="K2001" s="265"/>
      <c r="L2001" s="265"/>
      <c r="M2001" s="265"/>
      <c r="N2001" s="265"/>
      <c r="O2001" s="265"/>
      <c r="P2001" s="265"/>
      <c r="Q2001" s="265"/>
      <c r="R2001" s="265"/>
      <c r="S2001" s="265"/>
      <c r="T2001" s="265"/>
      <c r="U2001" s="265"/>
      <c r="V2001" s="265"/>
      <c r="W2001" s="265"/>
      <c r="X2001" s="265"/>
      <c r="Y2001" s="265"/>
      <c r="Z2001" s="265"/>
      <c r="AA2001" s="265"/>
      <c r="AB2001" s="265"/>
      <c r="AC2001" s="265"/>
      <c r="AD2001" s="265"/>
      <c r="AE2001" s="265"/>
      <c r="AF2001" s="265"/>
      <c r="AG2001" s="265"/>
      <c r="AH2001" s="265"/>
      <c r="AI2001" s="265"/>
      <c r="AJ2001" s="265"/>
      <c r="AK2001" s="287"/>
      <c r="AL2001" s="287"/>
      <c r="AM2001" s="287"/>
      <c r="AN2001" s="287"/>
      <c r="AO2001" s="287"/>
      <c r="AP2001" s="287"/>
      <c r="AQ2001" s="287"/>
      <c r="AR2001" s="287"/>
      <c r="AS2001" s="287"/>
      <c r="AT2001" s="287"/>
      <c r="AU2001" s="287"/>
      <c r="AV2001" s="287"/>
      <c r="AW2001" s="287"/>
      <c r="AX2001" s="287"/>
      <c r="AY2001" s="287"/>
      <c r="AZ2001" s="287"/>
      <c r="BA2001" s="287"/>
      <c r="BB2001" s="287"/>
      <c r="BC2001" s="287"/>
      <c r="BD2001" s="287"/>
      <c r="BE2001" s="287"/>
      <c r="BF2001" s="287"/>
      <c r="BG2001" s="287"/>
      <c r="BH2001" s="287"/>
      <c r="BI2001" s="287"/>
      <c r="BJ2001" s="287"/>
      <c r="BK2001" s="287"/>
      <c r="BL2001" s="287"/>
      <c r="BM2001" s="287"/>
      <c r="BN2001" s="287"/>
      <c r="BO2001" s="287"/>
      <c r="BP2001" s="287"/>
      <c r="BQ2001" s="287"/>
      <c r="BR2001" s="287"/>
      <c r="BS2001" s="287"/>
      <c r="BT2001" s="287"/>
      <c r="BU2001" s="287"/>
    </row>
    <row r="2002" spans="4:73" x14ac:dyDescent="0.2">
      <c r="D2002" s="265"/>
      <c r="E2002" s="265"/>
      <c r="F2002" s="265"/>
      <c r="G2002" s="265"/>
      <c r="H2002" s="265"/>
      <c r="I2002" s="265"/>
      <c r="J2002" s="265"/>
      <c r="K2002" s="265"/>
      <c r="L2002" s="265"/>
      <c r="M2002" s="265"/>
      <c r="N2002" s="265"/>
      <c r="O2002" s="265"/>
      <c r="P2002" s="265"/>
      <c r="Q2002" s="265"/>
      <c r="R2002" s="265"/>
      <c r="S2002" s="265"/>
      <c r="T2002" s="265"/>
      <c r="U2002" s="265"/>
      <c r="V2002" s="265"/>
      <c r="W2002" s="265"/>
      <c r="X2002" s="265"/>
      <c r="Y2002" s="265"/>
      <c r="Z2002" s="265"/>
      <c r="AA2002" s="265"/>
      <c r="AB2002" s="265"/>
      <c r="AC2002" s="265"/>
      <c r="AD2002" s="265"/>
      <c r="AE2002" s="265"/>
      <c r="AF2002" s="265"/>
      <c r="AG2002" s="265"/>
      <c r="AH2002" s="265"/>
      <c r="AI2002" s="265"/>
      <c r="AJ2002" s="265"/>
      <c r="AK2002" s="287"/>
      <c r="AL2002" s="287"/>
      <c r="AM2002" s="287"/>
      <c r="AN2002" s="287"/>
      <c r="AO2002" s="287"/>
      <c r="AP2002" s="287"/>
      <c r="AQ2002" s="287"/>
      <c r="AR2002" s="287"/>
      <c r="AS2002" s="287"/>
      <c r="AT2002" s="287"/>
      <c r="AU2002" s="287"/>
      <c r="AV2002" s="287"/>
      <c r="AW2002" s="287"/>
      <c r="AX2002" s="287"/>
      <c r="AY2002" s="287"/>
      <c r="AZ2002" s="287"/>
      <c r="BA2002" s="287"/>
      <c r="BB2002" s="287"/>
      <c r="BC2002" s="287"/>
      <c r="BD2002" s="287"/>
      <c r="BE2002" s="287"/>
      <c r="BF2002" s="287"/>
      <c r="BG2002" s="287"/>
      <c r="BH2002" s="287"/>
      <c r="BI2002" s="287"/>
      <c r="BJ2002" s="287"/>
      <c r="BK2002" s="287"/>
      <c r="BL2002" s="287"/>
      <c r="BM2002" s="287"/>
      <c r="BN2002" s="287"/>
      <c r="BO2002" s="287"/>
      <c r="BP2002" s="287"/>
      <c r="BQ2002" s="287"/>
      <c r="BR2002" s="287"/>
      <c r="BS2002" s="287"/>
      <c r="BT2002" s="287"/>
      <c r="BU2002" s="287"/>
    </row>
    <row r="2003" spans="4:73" x14ac:dyDescent="0.2">
      <c r="D2003" s="265"/>
      <c r="E2003" s="265"/>
      <c r="F2003" s="265"/>
      <c r="G2003" s="265"/>
      <c r="H2003" s="265"/>
      <c r="I2003" s="265"/>
      <c r="J2003" s="265"/>
      <c r="K2003" s="265"/>
      <c r="L2003" s="265"/>
      <c r="M2003" s="265"/>
      <c r="N2003" s="265"/>
      <c r="O2003" s="265"/>
      <c r="P2003" s="265"/>
      <c r="Q2003" s="265"/>
      <c r="R2003" s="265"/>
      <c r="S2003" s="265"/>
      <c r="T2003" s="265"/>
      <c r="U2003" s="265"/>
      <c r="V2003" s="265"/>
      <c r="W2003" s="265"/>
      <c r="X2003" s="265"/>
      <c r="Y2003" s="265"/>
      <c r="Z2003" s="265"/>
      <c r="AA2003" s="265"/>
      <c r="AB2003" s="265"/>
      <c r="AC2003" s="265"/>
      <c r="AD2003" s="265"/>
      <c r="AE2003" s="265"/>
      <c r="AF2003" s="265"/>
      <c r="AG2003" s="265"/>
      <c r="AH2003" s="265"/>
      <c r="AI2003" s="265"/>
      <c r="AJ2003" s="265"/>
      <c r="AK2003" s="287"/>
      <c r="AL2003" s="287"/>
      <c r="AM2003" s="287"/>
      <c r="AN2003" s="287"/>
      <c r="AO2003" s="287"/>
      <c r="AP2003" s="287"/>
      <c r="AQ2003" s="287"/>
      <c r="AR2003" s="287"/>
      <c r="AS2003" s="287"/>
      <c r="AT2003" s="287"/>
      <c r="AU2003" s="287"/>
      <c r="AV2003" s="287"/>
      <c r="AW2003" s="287"/>
      <c r="AX2003" s="287"/>
      <c r="AY2003" s="287"/>
      <c r="AZ2003" s="287"/>
      <c r="BA2003" s="287"/>
      <c r="BB2003" s="287"/>
      <c r="BC2003" s="287"/>
      <c r="BD2003" s="287"/>
      <c r="BE2003" s="287"/>
      <c r="BF2003" s="287"/>
      <c r="BG2003" s="287"/>
      <c r="BH2003" s="287"/>
      <c r="BI2003" s="287"/>
      <c r="BJ2003" s="287"/>
      <c r="BK2003" s="287"/>
      <c r="BL2003" s="287"/>
      <c r="BM2003" s="287"/>
      <c r="BN2003" s="287"/>
      <c r="BO2003" s="287"/>
      <c r="BP2003" s="287"/>
      <c r="BQ2003" s="287"/>
      <c r="BR2003" s="287"/>
      <c r="BS2003" s="287"/>
      <c r="BT2003" s="287"/>
      <c r="BU2003" s="287"/>
    </row>
    <row r="2004" spans="4:73" x14ac:dyDescent="0.2">
      <c r="D2004" s="265"/>
      <c r="E2004" s="265"/>
      <c r="F2004" s="265"/>
      <c r="G2004" s="265"/>
      <c r="H2004" s="265"/>
      <c r="I2004" s="265"/>
      <c r="J2004" s="265"/>
      <c r="K2004" s="265"/>
      <c r="L2004" s="265"/>
      <c r="M2004" s="265"/>
      <c r="N2004" s="265"/>
      <c r="O2004" s="265"/>
      <c r="P2004" s="265"/>
      <c r="Q2004" s="265"/>
      <c r="R2004" s="265"/>
      <c r="S2004" s="265"/>
      <c r="T2004" s="265"/>
      <c r="U2004" s="265"/>
      <c r="V2004" s="265"/>
      <c r="W2004" s="265"/>
      <c r="X2004" s="265"/>
      <c r="Y2004" s="265"/>
      <c r="Z2004" s="265"/>
      <c r="AA2004" s="265"/>
      <c r="AB2004" s="265"/>
      <c r="AC2004" s="265"/>
      <c r="AD2004" s="265"/>
      <c r="AE2004" s="265"/>
      <c r="AF2004" s="265"/>
      <c r="AG2004" s="265"/>
      <c r="AH2004" s="265"/>
      <c r="AI2004" s="265"/>
      <c r="AJ2004" s="265"/>
      <c r="AK2004" s="287"/>
      <c r="AL2004" s="287"/>
      <c r="AM2004" s="287"/>
      <c r="AN2004" s="287"/>
      <c r="AO2004" s="287"/>
      <c r="AP2004" s="287"/>
      <c r="AQ2004" s="287"/>
      <c r="AR2004" s="287"/>
      <c r="AS2004" s="287"/>
      <c r="AT2004" s="287"/>
      <c r="AU2004" s="287"/>
      <c r="AV2004" s="287"/>
      <c r="AW2004" s="287"/>
      <c r="AX2004" s="287"/>
      <c r="AY2004" s="287"/>
      <c r="AZ2004" s="287"/>
      <c r="BA2004" s="287"/>
      <c r="BB2004" s="287"/>
      <c r="BC2004" s="287"/>
      <c r="BD2004" s="287"/>
      <c r="BE2004" s="287"/>
      <c r="BF2004" s="287"/>
      <c r="BG2004" s="287"/>
      <c r="BH2004" s="287"/>
      <c r="BI2004" s="287"/>
      <c r="BJ2004" s="287"/>
      <c r="BK2004" s="287"/>
      <c r="BL2004" s="287"/>
      <c r="BM2004" s="287"/>
      <c r="BN2004" s="287"/>
      <c r="BO2004" s="287"/>
      <c r="BP2004" s="287"/>
      <c r="BQ2004" s="287"/>
      <c r="BR2004" s="287"/>
      <c r="BS2004" s="287"/>
      <c r="BT2004" s="287"/>
      <c r="BU2004" s="287"/>
    </row>
    <row r="2005" spans="4:73" x14ac:dyDescent="0.2">
      <c r="D2005" s="265"/>
      <c r="E2005" s="265"/>
      <c r="F2005" s="265"/>
      <c r="G2005" s="265"/>
      <c r="H2005" s="265"/>
      <c r="I2005" s="265"/>
      <c r="J2005" s="265"/>
      <c r="K2005" s="265"/>
      <c r="L2005" s="265"/>
      <c r="M2005" s="265"/>
      <c r="N2005" s="265"/>
      <c r="O2005" s="265"/>
      <c r="P2005" s="265"/>
      <c r="Q2005" s="265"/>
      <c r="R2005" s="265"/>
      <c r="S2005" s="265"/>
      <c r="T2005" s="265"/>
      <c r="U2005" s="265"/>
      <c r="V2005" s="265"/>
      <c r="W2005" s="265"/>
      <c r="X2005" s="265"/>
      <c r="Y2005" s="265"/>
      <c r="Z2005" s="265"/>
      <c r="AA2005" s="265"/>
      <c r="AB2005" s="265"/>
      <c r="AC2005" s="265"/>
      <c r="AD2005" s="265"/>
      <c r="AE2005" s="265"/>
      <c r="AF2005" s="265"/>
      <c r="AG2005" s="265"/>
      <c r="AH2005" s="265"/>
      <c r="AI2005" s="265"/>
      <c r="AJ2005" s="265"/>
      <c r="AK2005" s="287"/>
      <c r="AL2005" s="287"/>
      <c r="AM2005" s="287"/>
      <c r="AN2005" s="287"/>
      <c r="AO2005" s="287"/>
      <c r="AP2005" s="287"/>
      <c r="AQ2005" s="287"/>
      <c r="AR2005" s="287"/>
      <c r="AS2005" s="287"/>
      <c r="AT2005" s="287"/>
      <c r="AU2005" s="287"/>
      <c r="AV2005" s="287"/>
      <c r="AW2005" s="287"/>
      <c r="AX2005" s="287"/>
      <c r="AY2005" s="287"/>
      <c r="AZ2005" s="287"/>
      <c r="BA2005" s="287"/>
      <c r="BB2005" s="287"/>
      <c r="BC2005" s="287"/>
      <c r="BD2005" s="287"/>
      <c r="BE2005" s="287"/>
      <c r="BF2005" s="287"/>
      <c r="BG2005" s="287"/>
      <c r="BH2005" s="287"/>
      <c r="BI2005" s="287"/>
      <c r="BJ2005" s="287"/>
      <c r="BK2005" s="287"/>
      <c r="BL2005" s="287"/>
      <c r="BM2005" s="287"/>
      <c r="BN2005" s="287"/>
      <c r="BO2005" s="287"/>
      <c r="BP2005" s="287"/>
      <c r="BQ2005" s="287"/>
      <c r="BR2005" s="287"/>
      <c r="BS2005" s="287"/>
      <c r="BT2005" s="287"/>
      <c r="BU2005" s="287"/>
    </row>
    <row r="2006" spans="4:73" x14ac:dyDescent="0.2">
      <c r="D2006" s="265"/>
      <c r="E2006" s="265"/>
      <c r="F2006" s="265"/>
      <c r="G2006" s="265"/>
      <c r="H2006" s="265"/>
      <c r="I2006" s="265"/>
      <c r="J2006" s="265"/>
      <c r="K2006" s="265"/>
      <c r="L2006" s="265"/>
      <c r="M2006" s="265"/>
      <c r="N2006" s="265"/>
      <c r="O2006" s="265"/>
      <c r="P2006" s="265"/>
      <c r="Q2006" s="265"/>
      <c r="R2006" s="265"/>
      <c r="S2006" s="265"/>
      <c r="T2006" s="265"/>
      <c r="U2006" s="265"/>
      <c r="V2006" s="265"/>
      <c r="W2006" s="265"/>
      <c r="X2006" s="265"/>
      <c r="Y2006" s="265"/>
      <c r="Z2006" s="265"/>
      <c r="AA2006" s="265"/>
      <c r="AB2006" s="265"/>
      <c r="AC2006" s="265"/>
      <c r="AD2006" s="265"/>
      <c r="AE2006" s="265"/>
      <c r="AF2006" s="265"/>
      <c r="AG2006" s="265"/>
      <c r="AH2006" s="265"/>
      <c r="AI2006" s="265"/>
      <c r="AJ2006" s="265"/>
      <c r="AK2006" s="287"/>
      <c r="AL2006" s="287"/>
      <c r="AM2006" s="287"/>
      <c r="AN2006" s="287"/>
      <c r="AO2006" s="287"/>
      <c r="AP2006" s="287"/>
      <c r="AQ2006" s="287"/>
      <c r="AR2006" s="287"/>
      <c r="AS2006" s="287"/>
      <c r="AT2006" s="287"/>
      <c r="AU2006" s="287"/>
      <c r="AV2006" s="287"/>
      <c r="AW2006" s="287"/>
      <c r="AX2006" s="287"/>
      <c r="AY2006" s="287"/>
      <c r="AZ2006" s="287"/>
      <c r="BA2006" s="287"/>
      <c r="BB2006" s="287"/>
      <c r="BC2006" s="287"/>
      <c r="BD2006" s="287"/>
      <c r="BE2006" s="287"/>
      <c r="BF2006" s="287"/>
      <c r="BG2006" s="287"/>
      <c r="BH2006" s="287"/>
      <c r="BI2006" s="287"/>
      <c r="BJ2006" s="287"/>
      <c r="BK2006" s="287"/>
      <c r="BL2006" s="287"/>
      <c r="BM2006" s="287"/>
      <c r="BN2006" s="287"/>
      <c r="BO2006" s="287"/>
      <c r="BP2006" s="287"/>
      <c r="BQ2006" s="287"/>
      <c r="BR2006" s="287"/>
      <c r="BS2006" s="287"/>
      <c r="BT2006" s="287"/>
      <c r="BU2006" s="287"/>
    </row>
    <row r="2007" spans="4:73" x14ac:dyDescent="0.2">
      <c r="D2007" s="265"/>
      <c r="E2007" s="265"/>
      <c r="F2007" s="265"/>
      <c r="G2007" s="265"/>
      <c r="H2007" s="265"/>
      <c r="I2007" s="265"/>
      <c r="J2007" s="265"/>
      <c r="K2007" s="265"/>
      <c r="L2007" s="265"/>
      <c r="M2007" s="265"/>
      <c r="N2007" s="265"/>
      <c r="O2007" s="265"/>
      <c r="P2007" s="265"/>
      <c r="Q2007" s="265"/>
      <c r="R2007" s="265"/>
      <c r="S2007" s="265"/>
      <c r="T2007" s="265"/>
      <c r="U2007" s="265"/>
      <c r="V2007" s="265"/>
      <c r="W2007" s="265"/>
      <c r="X2007" s="265"/>
      <c r="Y2007" s="265"/>
      <c r="Z2007" s="265"/>
      <c r="AA2007" s="265"/>
      <c r="AB2007" s="265"/>
      <c r="AC2007" s="265"/>
      <c r="AD2007" s="265"/>
      <c r="AE2007" s="265"/>
      <c r="AF2007" s="265"/>
      <c r="AG2007" s="265"/>
      <c r="AH2007" s="265"/>
      <c r="AI2007" s="265"/>
      <c r="AJ2007" s="265"/>
      <c r="AK2007" s="287"/>
      <c r="AL2007" s="287"/>
      <c r="AM2007" s="287"/>
      <c r="AN2007" s="287"/>
      <c r="AO2007" s="287"/>
      <c r="AP2007" s="287"/>
      <c r="AQ2007" s="287"/>
      <c r="AR2007" s="287"/>
      <c r="AS2007" s="287"/>
      <c r="AT2007" s="287"/>
      <c r="AU2007" s="287"/>
      <c r="AV2007" s="287"/>
      <c r="AW2007" s="287"/>
      <c r="AX2007" s="287"/>
      <c r="AY2007" s="287"/>
      <c r="AZ2007" s="287"/>
      <c r="BA2007" s="287"/>
      <c r="BB2007" s="287"/>
      <c r="BC2007" s="287"/>
      <c r="BD2007" s="287"/>
      <c r="BE2007" s="287"/>
      <c r="BF2007" s="287"/>
      <c r="BG2007" s="287"/>
      <c r="BH2007" s="287"/>
      <c r="BI2007" s="287"/>
      <c r="BJ2007" s="287"/>
      <c r="BK2007" s="287"/>
      <c r="BL2007" s="287"/>
      <c r="BM2007" s="287"/>
      <c r="BN2007" s="287"/>
      <c r="BO2007" s="287"/>
      <c r="BP2007" s="287"/>
      <c r="BQ2007" s="287"/>
      <c r="BR2007" s="287"/>
      <c r="BS2007" s="287"/>
      <c r="BT2007" s="287"/>
      <c r="BU2007" s="287"/>
    </row>
    <row r="2008" spans="4:73" x14ac:dyDescent="0.2">
      <c r="D2008" s="265"/>
      <c r="E2008" s="265"/>
      <c r="F2008" s="265"/>
      <c r="G2008" s="265"/>
      <c r="H2008" s="265"/>
      <c r="I2008" s="265"/>
      <c r="J2008" s="265"/>
      <c r="K2008" s="265"/>
      <c r="L2008" s="265"/>
      <c r="M2008" s="265"/>
      <c r="N2008" s="265"/>
      <c r="O2008" s="265"/>
      <c r="P2008" s="265"/>
      <c r="Q2008" s="265"/>
      <c r="R2008" s="265"/>
      <c r="S2008" s="265"/>
      <c r="T2008" s="265"/>
      <c r="U2008" s="265"/>
      <c r="V2008" s="265"/>
      <c r="W2008" s="265"/>
      <c r="X2008" s="265"/>
      <c r="Y2008" s="265"/>
      <c r="Z2008" s="265"/>
      <c r="AA2008" s="265"/>
      <c r="AB2008" s="265"/>
      <c r="AC2008" s="265"/>
      <c r="AD2008" s="265"/>
      <c r="AE2008" s="265"/>
      <c r="AF2008" s="265"/>
      <c r="AG2008" s="265"/>
      <c r="AH2008" s="265"/>
      <c r="AI2008" s="265"/>
      <c r="AJ2008" s="265"/>
      <c r="AK2008" s="287"/>
      <c r="AL2008" s="287"/>
      <c r="AM2008" s="287"/>
      <c r="AN2008" s="287"/>
      <c r="AO2008" s="287"/>
      <c r="AP2008" s="287"/>
      <c r="AQ2008" s="287"/>
      <c r="AR2008" s="287"/>
      <c r="AS2008" s="287"/>
      <c r="AT2008" s="287"/>
      <c r="AU2008" s="287"/>
      <c r="AV2008" s="287"/>
      <c r="AW2008" s="287"/>
      <c r="AX2008" s="287"/>
      <c r="AY2008" s="287"/>
      <c r="AZ2008" s="287"/>
      <c r="BA2008" s="287"/>
      <c r="BB2008" s="287"/>
      <c r="BC2008" s="287"/>
      <c r="BD2008" s="287"/>
      <c r="BE2008" s="287"/>
      <c r="BF2008" s="287"/>
      <c r="BG2008" s="287"/>
      <c r="BH2008" s="287"/>
      <c r="BI2008" s="287"/>
      <c r="BJ2008" s="287"/>
      <c r="BK2008" s="287"/>
      <c r="BL2008" s="287"/>
      <c r="BM2008" s="287"/>
      <c r="BN2008" s="287"/>
      <c r="BO2008" s="287"/>
      <c r="BP2008" s="287"/>
      <c r="BQ2008" s="287"/>
      <c r="BR2008" s="287"/>
      <c r="BS2008" s="287"/>
      <c r="BT2008" s="287"/>
      <c r="BU2008" s="287"/>
    </row>
    <row r="2009" spans="4:73" x14ac:dyDescent="0.2">
      <c r="D2009" s="265"/>
      <c r="E2009" s="265"/>
      <c r="F2009" s="265"/>
      <c r="G2009" s="265"/>
      <c r="H2009" s="265"/>
      <c r="I2009" s="265"/>
      <c r="J2009" s="265"/>
      <c r="K2009" s="265"/>
      <c r="L2009" s="265"/>
      <c r="M2009" s="265"/>
      <c r="N2009" s="265"/>
      <c r="O2009" s="265"/>
      <c r="P2009" s="265"/>
      <c r="Q2009" s="265"/>
      <c r="R2009" s="265"/>
      <c r="S2009" s="265"/>
      <c r="T2009" s="265"/>
      <c r="U2009" s="265"/>
      <c r="V2009" s="265"/>
      <c r="W2009" s="265"/>
      <c r="X2009" s="265"/>
      <c r="Y2009" s="265"/>
      <c r="Z2009" s="265"/>
      <c r="AA2009" s="265"/>
      <c r="AB2009" s="265"/>
      <c r="AC2009" s="265"/>
      <c r="AD2009" s="265"/>
      <c r="AE2009" s="265"/>
      <c r="AF2009" s="265"/>
      <c r="AG2009" s="265"/>
      <c r="AH2009" s="265"/>
      <c r="AI2009" s="265"/>
      <c r="AJ2009" s="265"/>
      <c r="AK2009" s="287"/>
      <c r="AL2009" s="287"/>
      <c r="AM2009" s="287"/>
      <c r="AN2009" s="287"/>
      <c r="AO2009" s="287"/>
      <c r="AP2009" s="287"/>
      <c r="AQ2009" s="287"/>
      <c r="AR2009" s="287"/>
      <c r="AS2009" s="287"/>
      <c r="AT2009" s="287"/>
      <c r="AU2009" s="287"/>
      <c r="AV2009" s="287"/>
      <c r="AW2009" s="287"/>
      <c r="AX2009" s="287"/>
      <c r="AY2009" s="287"/>
      <c r="AZ2009" s="287"/>
      <c r="BA2009" s="287"/>
      <c r="BB2009" s="287"/>
      <c r="BC2009" s="287"/>
      <c r="BD2009" s="287"/>
      <c r="BE2009" s="287"/>
      <c r="BF2009" s="287"/>
      <c r="BG2009" s="287"/>
      <c r="BH2009" s="287"/>
      <c r="BI2009" s="287"/>
      <c r="BJ2009" s="287"/>
      <c r="BK2009" s="287"/>
      <c r="BL2009" s="287"/>
      <c r="BM2009" s="287"/>
      <c r="BN2009" s="287"/>
      <c r="BO2009" s="287"/>
      <c r="BP2009" s="287"/>
      <c r="BQ2009" s="287"/>
      <c r="BR2009" s="287"/>
      <c r="BS2009" s="287"/>
      <c r="BT2009" s="287"/>
      <c r="BU2009" s="287"/>
    </row>
    <row r="2010" spans="4:73" x14ac:dyDescent="0.2">
      <c r="D2010" s="265"/>
      <c r="E2010" s="265"/>
      <c r="F2010" s="265"/>
      <c r="G2010" s="265"/>
      <c r="H2010" s="265"/>
      <c r="I2010" s="265"/>
      <c r="J2010" s="265"/>
      <c r="K2010" s="265"/>
      <c r="L2010" s="265"/>
      <c r="M2010" s="265"/>
      <c r="N2010" s="265"/>
      <c r="O2010" s="265"/>
      <c r="P2010" s="265"/>
      <c r="Q2010" s="265"/>
      <c r="R2010" s="265"/>
      <c r="S2010" s="265"/>
      <c r="T2010" s="265"/>
      <c r="U2010" s="265"/>
      <c r="V2010" s="265"/>
      <c r="W2010" s="265"/>
      <c r="X2010" s="265"/>
      <c r="Y2010" s="265"/>
      <c r="Z2010" s="265"/>
      <c r="AA2010" s="265"/>
      <c r="AB2010" s="265"/>
      <c r="AC2010" s="265"/>
      <c r="AD2010" s="265"/>
      <c r="AE2010" s="265"/>
      <c r="AF2010" s="265"/>
      <c r="AG2010" s="265"/>
      <c r="AH2010" s="265"/>
      <c r="AI2010" s="265"/>
      <c r="AJ2010" s="265"/>
      <c r="AK2010" s="287"/>
      <c r="AL2010" s="287"/>
      <c r="AM2010" s="287"/>
      <c r="AN2010" s="287"/>
      <c r="AO2010" s="287"/>
      <c r="AP2010" s="287"/>
      <c r="AQ2010" s="287"/>
      <c r="AR2010" s="287"/>
      <c r="AS2010" s="287"/>
      <c r="AT2010" s="287"/>
      <c r="AU2010" s="287"/>
      <c r="AV2010" s="287"/>
      <c r="AW2010" s="287"/>
      <c r="AX2010" s="287"/>
      <c r="AY2010" s="287"/>
      <c r="AZ2010" s="287"/>
      <c r="BA2010" s="287"/>
      <c r="BB2010" s="287"/>
      <c r="BC2010" s="287"/>
      <c r="BD2010" s="287"/>
      <c r="BE2010" s="287"/>
      <c r="BF2010" s="287"/>
      <c r="BG2010" s="287"/>
      <c r="BH2010" s="287"/>
      <c r="BI2010" s="287"/>
      <c r="BJ2010" s="287"/>
      <c r="BK2010" s="287"/>
      <c r="BL2010" s="287"/>
      <c r="BM2010" s="287"/>
      <c r="BN2010" s="287"/>
      <c r="BO2010" s="287"/>
      <c r="BP2010" s="287"/>
      <c r="BQ2010" s="287"/>
      <c r="BR2010" s="287"/>
      <c r="BS2010" s="287"/>
      <c r="BT2010" s="287"/>
      <c r="BU2010" s="287"/>
    </row>
    <row r="2011" spans="4:73" x14ac:dyDescent="0.2">
      <c r="D2011" s="265"/>
      <c r="E2011" s="265"/>
      <c r="F2011" s="265"/>
      <c r="G2011" s="265"/>
      <c r="H2011" s="265"/>
      <c r="I2011" s="265"/>
      <c r="J2011" s="265"/>
      <c r="K2011" s="265"/>
      <c r="L2011" s="265"/>
      <c r="M2011" s="265"/>
      <c r="N2011" s="265"/>
      <c r="O2011" s="265"/>
      <c r="P2011" s="265"/>
      <c r="Q2011" s="265"/>
      <c r="R2011" s="265"/>
      <c r="S2011" s="265"/>
      <c r="T2011" s="265"/>
      <c r="U2011" s="265"/>
      <c r="V2011" s="265"/>
      <c r="W2011" s="265"/>
      <c r="X2011" s="265"/>
      <c r="Y2011" s="265"/>
      <c r="Z2011" s="265"/>
      <c r="AA2011" s="265"/>
      <c r="AB2011" s="265"/>
      <c r="AC2011" s="265"/>
      <c r="AD2011" s="265"/>
      <c r="AE2011" s="265"/>
      <c r="AF2011" s="265"/>
      <c r="AG2011" s="265"/>
      <c r="AH2011" s="265"/>
      <c r="AI2011" s="265"/>
      <c r="AJ2011" s="265"/>
      <c r="AK2011" s="287"/>
      <c r="AL2011" s="287"/>
      <c r="AM2011" s="287"/>
      <c r="AN2011" s="287"/>
      <c r="AO2011" s="287"/>
      <c r="AP2011" s="287"/>
      <c r="AQ2011" s="287"/>
      <c r="AR2011" s="287"/>
      <c r="AS2011" s="287"/>
      <c r="AT2011" s="287"/>
      <c r="AU2011" s="287"/>
      <c r="AV2011" s="287"/>
      <c r="AW2011" s="287"/>
      <c r="AX2011" s="287"/>
      <c r="AY2011" s="287"/>
      <c r="AZ2011" s="287"/>
      <c r="BA2011" s="287"/>
      <c r="BB2011" s="287"/>
      <c r="BC2011" s="287"/>
      <c r="BD2011" s="287"/>
      <c r="BE2011" s="287"/>
      <c r="BF2011" s="287"/>
      <c r="BG2011" s="287"/>
      <c r="BH2011" s="287"/>
      <c r="BI2011" s="287"/>
      <c r="BJ2011" s="287"/>
      <c r="BK2011" s="287"/>
      <c r="BL2011" s="287"/>
      <c r="BM2011" s="287"/>
      <c r="BN2011" s="287"/>
      <c r="BO2011" s="287"/>
      <c r="BP2011" s="287"/>
      <c r="BQ2011" s="287"/>
      <c r="BR2011" s="287"/>
      <c r="BS2011" s="287"/>
      <c r="BT2011" s="287"/>
      <c r="BU2011" s="287"/>
    </row>
    <row r="2012" spans="4:73" x14ac:dyDescent="0.2">
      <c r="D2012" s="265"/>
      <c r="E2012" s="265"/>
      <c r="F2012" s="265"/>
      <c r="G2012" s="265"/>
      <c r="H2012" s="265"/>
      <c r="I2012" s="265"/>
      <c r="J2012" s="265"/>
      <c r="K2012" s="265"/>
      <c r="L2012" s="265"/>
      <c r="M2012" s="265"/>
      <c r="N2012" s="265"/>
      <c r="O2012" s="265"/>
      <c r="P2012" s="265"/>
      <c r="Q2012" s="265"/>
      <c r="R2012" s="265"/>
      <c r="S2012" s="265"/>
      <c r="T2012" s="265"/>
      <c r="U2012" s="265"/>
      <c r="V2012" s="265"/>
      <c r="W2012" s="265"/>
      <c r="X2012" s="265"/>
      <c r="Y2012" s="265"/>
      <c r="Z2012" s="265"/>
      <c r="AA2012" s="265"/>
      <c r="AB2012" s="265"/>
      <c r="AC2012" s="265"/>
      <c r="AD2012" s="265"/>
      <c r="AE2012" s="265"/>
      <c r="AF2012" s="265"/>
      <c r="AG2012" s="265"/>
      <c r="AH2012" s="265"/>
      <c r="AI2012" s="265"/>
      <c r="AJ2012" s="265"/>
      <c r="AK2012" s="287"/>
      <c r="AL2012" s="287"/>
      <c r="AM2012" s="287"/>
      <c r="AN2012" s="287"/>
      <c r="AO2012" s="287"/>
      <c r="AP2012" s="287"/>
      <c r="AQ2012" s="287"/>
      <c r="AR2012" s="287"/>
      <c r="AS2012" s="287"/>
      <c r="AT2012" s="287"/>
      <c r="AU2012" s="287"/>
      <c r="AV2012" s="287"/>
      <c r="AW2012" s="287"/>
      <c r="AX2012" s="287"/>
      <c r="AY2012" s="287"/>
      <c r="AZ2012" s="287"/>
      <c r="BA2012" s="287"/>
      <c r="BB2012" s="287"/>
      <c r="BC2012" s="287"/>
      <c r="BD2012" s="287"/>
      <c r="BE2012" s="287"/>
      <c r="BF2012" s="287"/>
      <c r="BG2012" s="287"/>
      <c r="BH2012" s="287"/>
      <c r="BI2012" s="287"/>
      <c r="BJ2012" s="287"/>
      <c r="BK2012" s="287"/>
      <c r="BL2012" s="287"/>
      <c r="BM2012" s="287"/>
      <c r="BN2012" s="287"/>
      <c r="BO2012" s="287"/>
      <c r="BP2012" s="287"/>
      <c r="BQ2012" s="287"/>
      <c r="BR2012" s="287"/>
      <c r="BS2012" s="287"/>
      <c r="BT2012" s="287"/>
      <c r="BU2012" s="287"/>
    </row>
    <row r="2013" spans="4:73" x14ac:dyDescent="0.2">
      <c r="D2013" s="265"/>
      <c r="E2013" s="265"/>
      <c r="F2013" s="265"/>
      <c r="G2013" s="265"/>
      <c r="H2013" s="265"/>
      <c r="I2013" s="265"/>
      <c r="J2013" s="265"/>
      <c r="K2013" s="265"/>
      <c r="L2013" s="265"/>
      <c r="M2013" s="265"/>
      <c r="N2013" s="265"/>
      <c r="O2013" s="265"/>
      <c r="P2013" s="265"/>
      <c r="Q2013" s="265"/>
      <c r="R2013" s="265"/>
      <c r="S2013" s="265"/>
      <c r="T2013" s="265"/>
      <c r="U2013" s="265"/>
      <c r="V2013" s="265"/>
      <c r="W2013" s="265"/>
      <c r="X2013" s="265"/>
      <c r="Y2013" s="265"/>
      <c r="Z2013" s="265"/>
      <c r="AA2013" s="265"/>
      <c r="AB2013" s="265"/>
      <c r="AC2013" s="265"/>
      <c r="AD2013" s="265"/>
      <c r="AE2013" s="265"/>
      <c r="AF2013" s="265"/>
      <c r="AG2013" s="265"/>
      <c r="AH2013" s="265"/>
      <c r="AI2013" s="265"/>
      <c r="AJ2013" s="265"/>
      <c r="AK2013" s="287"/>
      <c r="AL2013" s="287"/>
      <c r="AM2013" s="287"/>
      <c r="AN2013" s="287"/>
      <c r="AO2013" s="287"/>
      <c r="AP2013" s="287"/>
      <c r="AQ2013" s="287"/>
      <c r="AR2013" s="287"/>
      <c r="AS2013" s="287"/>
      <c r="AT2013" s="287"/>
      <c r="AU2013" s="287"/>
      <c r="AV2013" s="287"/>
      <c r="AW2013" s="287"/>
      <c r="AX2013" s="287"/>
      <c r="AY2013" s="287"/>
      <c r="AZ2013" s="287"/>
      <c r="BA2013" s="287"/>
      <c r="BB2013" s="287"/>
      <c r="BC2013" s="287"/>
      <c r="BD2013" s="287"/>
      <c r="BE2013" s="287"/>
      <c r="BF2013" s="287"/>
      <c r="BG2013" s="287"/>
      <c r="BH2013" s="287"/>
      <c r="BI2013" s="287"/>
      <c r="BJ2013" s="287"/>
      <c r="BK2013" s="287"/>
      <c r="BL2013" s="287"/>
      <c r="BM2013" s="287"/>
      <c r="BN2013" s="287"/>
      <c r="BO2013" s="287"/>
      <c r="BP2013" s="287"/>
      <c r="BQ2013" s="287"/>
      <c r="BR2013" s="287"/>
      <c r="BS2013" s="287"/>
      <c r="BT2013" s="287"/>
      <c r="BU2013" s="287"/>
    </row>
    <row r="2014" spans="4:73" x14ac:dyDescent="0.2">
      <c r="D2014" s="265"/>
      <c r="E2014" s="265"/>
      <c r="F2014" s="265"/>
      <c r="G2014" s="265"/>
      <c r="H2014" s="265"/>
      <c r="I2014" s="265"/>
      <c r="J2014" s="265"/>
      <c r="K2014" s="265"/>
      <c r="L2014" s="265"/>
      <c r="M2014" s="265"/>
      <c r="N2014" s="265"/>
      <c r="O2014" s="265"/>
      <c r="P2014" s="265"/>
      <c r="Q2014" s="265"/>
      <c r="R2014" s="265"/>
      <c r="S2014" s="265"/>
      <c r="T2014" s="265"/>
      <c r="U2014" s="265"/>
      <c r="V2014" s="265"/>
      <c r="W2014" s="265"/>
      <c r="X2014" s="265"/>
      <c r="Y2014" s="265"/>
      <c r="Z2014" s="265"/>
      <c r="AA2014" s="265"/>
      <c r="AB2014" s="265"/>
      <c r="AC2014" s="265"/>
      <c r="AD2014" s="265"/>
      <c r="AE2014" s="265"/>
      <c r="AF2014" s="265"/>
      <c r="AG2014" s="265"/>
      <c r="AH2014" s="265"/>
      <c r="AI2014" s="265"/>
      <c r="AJ2014" s="265"/>
      <c r="AK2014" s="287"/>
      <c r="AL2014" s="287"/>
      <c r="AM2014" s="287"/>
      <c r="AN2014" s="287"/>
      <c r="AO2014" s="287"/>
      <c r="AP2014" s="287"/>
      <c r="AQ2014" s="287"/>
      <c r="AR2014" s="287"/>
      <c r="AS2014" s="287"/>
      <c r="AT2014" s="287"/>
      <c r="AU2014" s="287"/>
      <c r="AV2014" s="287"/>
      <c r="AW2014" s="287"/>
      <c r="AX2014" s="287"/>
      <c r="AY2014" s="287"/>
      <c r="AZ2014" s="287"/>
      <c r="BA2014" s="287"/>
      <c r="BB2014" s="287"/>
      <c r="BC2014" s="287"/>
      <c r="BD2014" s="287"/>
      <c r="BE2014" s="287"/>
      <c r="BF2014" s="287"/>
      <c r="BG2014" s="287"/>
      <c r="BH2014" s="287"/>
      <c r="BI2014" s="287"/>
      <c r="BJ2014" s="287"/>
      <c r="BK2014" s="287"/>
      <c r="BL2014" s="287"/>
      <c r="BM2014" s="287"/>
      <c r="BN2014" s="287"/>
      <c r="BO2014" s="287"/>
      <c r="BP2014" s="287"/>
      <c r="BQ2014" s="287"/>
      <c r="BR2014" s="287"/>
      <c r="BS2014" s="287"/>
      <c r="BT2014" s="287"/>
      <c r="BU2014" s="287"/>
    </row>
    <row r="2015" spans="4:73" x14ac:dyDescent="0.2">
      <c r="D2015" s="265"/>
      <c r="E2015" s="265"/>
      <c r="F2015" s="265"/>
      <c r="G2015" s="265"/>
      <c r="H2015" s="265"/>
      <c r="I2015" s="265"/>
      <c r="J2015" s="265"/>
      <c r="K2015" s="265"/>
      <c r="L2015" s="265"/>
      <c r="M2015" s="265"/>
      <c r="N2015" s="265"/>
      <c r="O2015" s="265"/>
      <c r="P2015" s="265"/>
      <c r="Q2015" s="265"/>
      <c r="R2015" s="265"/>
      <c r="S2015" s="265"/>
      <c r="T2015" s="265"/>
      <c r="U2015" s="265"/>
      <c r="V2015" s="265"/>
      <c r="W2015" s="265"/>
      <c r="X2015" s="265"/>
      <c r="Y2015" s="265"/>
      <c r="Z2015" s="265"/>
      <c r="AA2015" s="265"/>
      <c r="AB2015" s="265"/>
      <c r="AC2015" s="265"/>
      <c r="AD2015" s="265"/>
      <c r="AE2015" s="265"/>
      <c r="AF2015" s="265"/>
      <c r="AG2015" s="265"/>
      <c r="AH2015" s="265"/>
      <c r="AI2015" s="265"/>
      <c r="AJ2015" s="265"/>
      <c r="AK2015" s="287"/>
      <c r="AL2015" s="287"/>
      <c r="AM2015" s="287"/>
      <c r="AN2015" s="287"/>
      <c r="AO2015" s="287"/>
      <c r="AP2015" s="287"/>
      <c r="AQ2015" s="287"/>
      <c r="AR2015" s="287"/>
      <c r="AS2015" s="287"/>
      <c r="AT2015" s="287"/>
      <c r="AU2015" s="287"/>
      <c r="AV2015" s="287"/>
      <c r="AW2015" s="287"/>
      <c r="AX2015" s="287"/>
      <c r="AY2015" s="287"/>
      <c r="AZ2015" s="287"/>
      <c r="BA2015" s="287"/>
      <c r="BB2015" s="287"/>
      <c r="BC2015" s="287"/>
      <c r="BD2015" s="287"/>
      <c r="BE2015" s="287"/>
      <c r="BF2015" s="287"/>
      <c r="BG2015" s="287"/>
      <c r="BH2015" s="287"/>
      <c r="BI2015" s="287"/>
      <c r="BJ2015" s="287"/>
      <c r="BK2015" s="287"/>
      <c r="BL2015" s="287"/>
      <c r="BM2015" s="287"/>
      <c r="BN2015" s="287"/>
      <c r="BO2015" s="287"/>
      <c r="BP2015" s="287"/>
      <c r="BQ2015" s="287"/>
      <c r="BR2015" s="287"/>
      <c r="BS2015" s="287"/>
      <c r="BT2015" s="287"/>
      <c r="BU2015" s="287"/>
    </row>
    <row r="2016" spans="4:73" x14ac:dyDescent="0.2">
      <c r="D2016" s="265"/>
      <c r="E2016" s="265"/>
      <c r="F2016" s="265"/>
      <c r="G2016" s="265"/>
      <c r="H2016" s="265"/>
      <c r="I2016" s="265"/>
      <c r="J2016" s="265"/>
      <c r="K2016" s="265"/>
      <c r="L2016" s="265"/>
      <c r="M2016" s="265"/>
      <c r="N2016" s="265"/>
      <c r="O2016" s="265"/>
      <c r="P2016" s="265"/>
      <c r="Q2016" s="265"/>
      <c r="R2016" s="265"/>
      <c r="S2016" s="265"/>
      <c r="T2016" s="265"/>
      <c r="U2016" s="265"/>
      <c r="V2016" s="265"/>
      <c r="W2016" s="265"/>
      <c r="X2016" s="265"/>
      <c r="Y2016" s="265"/>
      <c r="Z2016" s="265"/>
      <c r="AA2016" s="265"/>
      <c r="AB2016" s="265"/>
      <c r="AC2016" s="265"/>
      <c r="AD2016" s="265"/>
      <c r="AE2016" s="265"/>
      <c r="AF2016" s="265"/>
      <c r="AG2016" s="265"/>
      <c r="AH2016" s="265"/>
      <c r="AI2016" s="265"/>
      <c r="AJ2016" s="265"/>
      <c r="AK2016" s="287"/>
      <c r="AL2016" s="287"/>
      <c r="AM2016" s="287"/>
      <c r="AN2016" s="287"/>
      <c r="AO2016" s="287"/>
      <c r="AP2016" s="287"/>
      <c r="AQ2016" s="287"/>
      <c r="AR2016" s="287"/>
      <c r="AS2016" s="287"/>
      <c r="AT2016" s="287"/>
      <c r="AU2016" s="287"/>
      <c r="AV2016" s="287"/>
      <c r="AW2016" s="287"/>
      <c r="AX2016" s="287"/>
      <c r="AY2016" s="287"/>
      <c r="AZ2016" s="287"/>
      <c r="BA2016" s="287"/>
      <c r="BB2016" s="287"/>
      <c r="BC2016" s="287"/>
      <c r="BD2016" s="287"/>
      <c r="BE2016" s="287"/>
      <c r="BF2016" s="287"/>
      <c r="BG2016" s="287"/>
      <c r="BH2016" s="287"/>
      <c r="BI2016" s="287"/>
      <c r="BJ2016" s="287"/>
      <c r="BK2016" s="287"/>
      <c r="BL2016" s="287"/>
      <c r="BM2016" s="287"/>
      <c r="BN2016" s="287"/>
      <c r="BO2016" s="287"/>
      <c r="BP2016" s="287"/>
      <c r="BQ2016" s="287"/>
      <c r="BR2016" s="287"/>
      <c r="BS2016" s="287"/>
      <c r="BT2016" s="287"/>
      <c r="BU2016" s="287"/>
    </row>
    <row r="2017" spans="4:73" x14ac:dyDescent="0.2">
      <c r="D2017" s="265"/>
      <c r="E2017" s="265"/>
      <c r="F2017" s="265"/>
      <c r="G2017" s="265"/>
      <c r="H2017" s="265"/>
      <c r="I2017" s="265"/>
      <c r="J2017" s="265"/>
      <c r="K2017" s="265"/>
      <c r="L2017" s="265"/>
      <c r="M2017" s="265"/>
      <c r="N2017" s="265"/>
      <c r="O2017" s="265"/>
      <c r="P2017" s="265"/>
      <c r="Q2017" s="265"/>
      <c r="R2017" s="265"/>
      <c r="S2017" s="265"/>
      <c r="T2017" s="265"/>
      <c r="U2017" s="265"/>
      <c r="V2017" s="265"/>
      <c r="W2017" s="265"/>
      <c r="X2017" s="265"/>
      <c r="Y2017" s="265"/>
      <c r="Z2017" s="265"/>
      <c r="AA2017" s="265"/>
      <c r="AB2017" s="265"/>
      <c r="AC2017" s="265"/>
      <c r="AD2017" s="265"/>
      <c r="AE2017" s="265"/>
      <c r="AF2017" s="265"/>
      <c r="AG2017" s="265"/>
      <c r="AH2017" s="265"/>
      <c r="AI2017" s="265"/>
      <c r="AJ2017" s="265"/>
      <c r="AK2017" s="287"/>
      <c r="AL2017" s="287"/>
      <c r="AM2017" s="287"/>
      <c r="AN2017" s="287"/>
      <c r="AO2017" s="287"/>
      <c r="AP2017" s="287"/>
      <c r="AQ2017" s="287"/>
      <c r="AR2017" s="287"/>
      <c r="AS2017" s="287"/>
      <c r="AT2017" s="287"/>
      <c r="AU2017" s="287"/>
      <c r="AV2017" s="287"/>
      <c r="AW2017" s="287"/>
      <c r="AX2017" s="287"/>
      <c r="AY2017" s="287"/>
      <c r="AZ2017" s="287"/>
      <c r="BA2017" s="287"/>
      <c r="BB2017" s="287"/>
      <c r="BC2017" s="287"/>
      <c r="BD2017" s="287"/>
      <c r="BE2017" s="287"/>
      <c r="BF2017" s="287"/>
      <c r="BG2017" s="287"/>
      <c r="BH2017" s="287"/>
      <c r="BI2017" s="287"/>
      <c r="BJ2017" s="287"/>
      <c r="BK2017" s="287"/>
      <c r="BL2017" s="287"/>
      <c r="BM2017" s="287"/>
      <c r="BN2017" s="287"/>
      <c r="BO2017" s="287"/>
      <c r="BP2017" s="287"/>
      <c r="BQ2017" s="287"/>
      <c r="BR2017" s="287"/>
      <c r="BS2017" s="287"/>
      <c r="BT2017" s="287"/>
      <c r="BU2017" s="287"/>
    </row>
    <row r="2018" spans="4:73" x14ac:dyDescent="0.2">
      <c r="D2018" s="265"/>
      <c r="E2018" s="265"/>
      <c r="F2018" s="265"/>
      <c r="G2018" s="265"/>
      <c r="H2018" s="265"/>
      <c r="I2018" s="265"/>
      <c r="J2018" s="265"/>
      <c r="K2018" s="265"/>
      <c r="L2018" s="265"/>
      <c r="M2018" s="265"/>
      <c r="N2018" s="265"/>
      <c r="O2018" s="265"/>
      <c r="P2018" s="265"/>
      <c r="Q2018" s="265"/>
      <c r="R2018" s="265"/>
      <c r="S2018" s="265"/>
      <c r="T2018" s="265"/>
      <c r="U2018" s="265"/>
      <c r="V2018" s="265"/>
      <c r="W2018" s="265"/>
      <c r="X2018" s="265"/>
      <c r="Y2018" s="265"/>
      <c r="Z2018" s="265"/>
      <c r="AA2018" s="265"/>
      <c r="AB2018" s="265"/>
      <c r="AC2018" s="265"/>
      <c r="AD2018" s="265"/>
      <c r="AE2018" s="265"/>
      <c r="AF2018" s="265"/>
      <c r="AG2018" s="265"/>
      <c r="AH2018" s="265"/>
      <c r="AI2018" s="265"/>
      <c r="AJ2018" s="265"/>
      <c r="AK2018" s="287"/>
      <c r="AL2018" s="287"/>
      <c r="AM2018" s="287"/>
      <c r="AN2018" s="287"/>
      <c r="AO2018" s="287"/>
      <c r="AP2018" s="287"/>
      <c r="AQ2018" s="287"/>
      <c r="AR2018" s="287"/>
      <c r="AS2018" s="287"/>
      <c r="AT2018" s="287"/>
      <c r="AU2018" s="287"/>
      <c r="AV2018" s="287"/>
      <c r="AW2018" s="287"/>
      <c r="AX2018" s="287"/>
      <c r="AY2018" s="287"/>
      <c r="AZ2018" s="287"/>
      <c r="BA2018" s="287"/>
      <c r="BB2018" s="287"/>
      <c r="BC2018" s="287"/>
      <c r="BD2018" s="287"/>
      <c r="BE2018" s="287"/>
      <c r="BF2018" s="287"/>
      <c r="BG2018" s="287"/>
      <c r="BH2018" s="287"/>
      <c r="BI2018" s="287"/>
      <c r="BJ2018" s="287"/>
      <c r="BK2018" s="287"/>
      <c r="BL2018" s="287"/>
      <c r="BM2018" s="287"/>
      <c r="BN2018" s="287"/>
      <c r="BO2018" s="287"/>
      <c r="BP2018" s="287"/>
      <c r="BQ2018" s="287"/>
      <c r="BR2018" s="287"/>
      <c r="BS2018" s="287"/>
      <c r="BT2018" s="287"/>
      <c r="BU2018" s="287"/>
    </row>
    <row r="2019" spans="4:73" x14ac:dyDescent="0.2">
      <c r="D2019" s="265"/>
      <c r="E2019" s="265"/>
      <c r="F2019" s="265"/>
      <c r="G2019" s="265"/>
      <c r="H2019" s="265"/>
      <c r="I2019" s="265"/>
      <c r="J2019" s="265"/>
      <c r="K2019" s="265"/>
      <c r="L2019" s="265"/>
      <c r="M2019" s="265"/>
      <c r="N2019" s="265"/>
      <c r="O2019" s="265"/>
      <c r="P2019" s="265"/>
      <c r="Q2019" s="265"/>
      <c r="R2019" s="265"/>
      <c r="S2019" s="265"/>
      <c r="T2019" s="265"/>
      <c r="U2019" s="265"/>
      <c r="V2019" s="265"/>
      <c r="W2019" s="265"/>
      <c r="X2019" s="265"/>
      <c r="Y2019" s="265"/>
      <c r="Z2019" s="265"/>
      <c r="AA2019" s="265"/>
      <c r="AB2019" s="265"/>
      <c r="AC2019" s="265"/>
      <c r="AD2019" s="265"/>
      <c r="AE2019" s="265"/>
      <c r="AF2019" s="265"/>
      <c r="AG2019" s="265"/>
      <c r="AH2019" s="265"/>
      <c r="AI2019" s="265"/>
      <c r="AJ2019" s="265"/>
      <c r="AK2019" s="287"/>
      <c r="AL2019" s="287"/>
      <c r="AM2019" s="287"/>
      <c r="AN2019" s="287"/>
      <c r="AO2019" s="287"/>
      <c r="AP2019" s="287"/>
      <c r="AQ2019" s="287"/>
      <c r="AR2019" s="287"/>
      <c r="AS2019" s="287"/>
      <c r="AT2019" s="287"/>
      <c r="AU2019" s="287"/>
      <c r="AV2019" s="287"/>
      <c r="AW2019" s="287"/>
      <c r="AX2019" s="287"/>
      <c r="AY2019" s="287"/>
      <c r="AZ2019" s="287"/>
      <c r="BA2019" s="287"/>
      <c r="BB2019" s="287"/>
      <c r="BC2019" s="287"/>
      <c r="BD2019" s="287"/>
      <c r="BE2019" s="287"/>
      <c r="BF2019" s="287"/>
      <c r="BG2019" s="287"/>
      <c r="BH2019" s="287"/>
      <c r="BI2019" s="287"/>
      <c r="BJ2019" s="287"/>
      <c r="BK2019" s="287"/>
      <c r="BL2019" s="287"/>
      <c r="BM2019" s="287"/>
      <c r="BN2019" s="287"/>
      <c r="BO2019" s="287"/>
      <c r="BP2019" s="287"/>
      <c r="BQ2019" s="287"/>
      <c r="BR2019" s="287"/>
      <c r="BS2019" s="287"/>
      <c r="BT2019" s="287"/>
      <c r="BU2019" s="287"/>
    </row>
    <row r="2020" spans="4:73" x14ac:dyDescent="0.2">
      <c r="D2020" s="265"/>
      <c r="E2020" s="265"/>
      <c r="F2020" s="265"/>
      <c r="G2020" s="265"/>
      <c r="H2020" s="265"/>
      <c r="I2020" s="265"/>
      <c r="J2020" s="265"/>
      <c r="K2020" s="265"/>
      <c r="L2020" s="265"/>
      <c r="M2020" s="265"/>
      <c r="N2020" s="265"/>
      <c r="O2020" s="265"/>
      <c r="P2020" s="265"/>
      <c r="Q2020" s="265"/>
      <c r="R2020" s="265"/>
      <c r="S2020" s="265"/>
      <c r="T2020" s="265"/>
      <c r="U2020" s="265"/>
      <c r="V2020" s="265"/>
      <c r="W2020" s="265"/>
      <c r="X2020" s="265"/>
      <c r="Y2020" s="265"/>
      <c r="Z2020" s="265"/>
      <c r="AA2020" s="265"/>
      <c r="AB2020" s="265"/>
      <c r="AC2020" s="265"/>
      <c r="AD2020" s="265"/>
      <c r="AE2020" s="265"/>
      <c r="AF2020" s="265"/>
      <c r="AG2020" s="265"/>
      <c r="AH2020" s="265"/>
      <c r="AI2020" s="265"/>
      <c r="AJ2020" s="265"/>
      <c r="AK2020" s="287"/>
      <c r="AL2020" s="287"/>
      <c r="AM2020" s="287"/>
      <c r="AN2020" s="287"/>
      <c r="AO2020" s="287"/>
      <c r="AP2020" s="287"/>
      <c r="AQ2020" s="287"/>
      <c r="AR2020" s="287"/>
      <c r="AS2020" s="287"/>
      <c r="AT2020" s="287"/>
      <c r="AU2020" s="287"/>
      <c r="AV2020" s="287"/>
      <c r="AW2020" s="287"/>
      <c r="AX2020" s="287"/>
      <c r="AY2020" s="287"/>
      <c r="AZ2020" s="287"/>
      <c r="BA2020" s="287"/>
      <c r="BB2020" s="287"/>
      <c r="BC2020" s="287"/>
      <c r="BD2020" s="287"/>
      <c r="BE2020" s="287"/>
      <c r="BF2020" s="287"/>
      <c r="BG2020" s="287"/>
      <c r="BH2020" s="287"/>
      <c r="BI2020" s="287"/>
      <c r="BJ2020" s="287"/>
      <c r="BK2020" s="287"/>
      <c r="BL2020" s="287"/>
      <c r="BM2020" s="287"/>
      <c r="BN2020" s="287"/>
      <c r="BO2020" s="287"/>
      <c r="BP2020" s="287"/>
      <c r="BQ2020" s="287"/>
      <c r="BR2020" s="287"/>
      <c r="BS2020" s="287"/>
      <c r="BT2020" s="287"/>
      <c r="BU2020" s="287"/>
    </row>
    <row r="2021" spans="4:73" x14ac:dyDescent="0.2">
      <c r="D2021" s="265"/>
      <c r="E2021" s="265"/>
      <c r="F2021" s="265"/>
      <c r="G2021" s="265"/>
      <c r="H2021" s="265"/>
      <c r="I2021" s="265"/>
      <c r="J2021" s="265"/>
      <c r="K2021" s="265"/>
      <c r="L2021" s="265"/>
      <c r="M2021" s="265"/>
      <c r="N2021" s="265"/>
      <c r="O2021" s="265"/>
      <c r="P2021" s="265"/>
      <c r="Q2021" s="265"/>
      <c r="R2021" s="265"/>
      <c r="S2021" s="265"/>
      <c r="T2021" s="265"/>
      <c r="U2021" s="265"/>
      <c r="V2021" s="265"/>
      <c r="W2021" s="265"/>
      <c r="X2021" s="265"/>
      <c r="Y2021" s="265"/>
      <c r="Z2021" s="265"/>
      <c r="AA2021" s="265"/>
      <c r="AB2021" s="265"/>
      <c r="AC2021" s="265"/>
      <c r="AD2021" s="265"/>
      <c r="AE2021" s="265"/>
      <c r="AF2021" s="265"/>
      <c r="AG2021" s="265"/>
      <c r="AH2021" s="265"/>
      <c r="AI2021" s="265"/>
      <c r="AJ2021" s="265"/>
      <c r="AK2021" s="287"/>
      <c r="AL2021" s="287"/>
      <c r="AM2021" s="287"/>
      <c r="AN2021" s="287"/>
      <c r="AO2021" s="287"/>
      <c r="AP2021" s="287"/>
      <c r="AQ2021" s="287"/>
      <c r="AR2021" s="287"/>
      <c r="AS2021" s="287"/>
      <c r="AT2021" s="287"/>
      <c r="AU2021" s="287"/>
      <c r="AV2021" s="287"/>
      <c r="AW2021" s="287"/>
      <c r="AX2021" s="287"/>
      <c r="AY2021" s="287"/>
      <c r="AZ2021" s="287"/>
      <c r="BA2021" s="287"/>
      <c r="BB2021" s="287"/>
      <c r="BC2021" s="287"/>
      <c r="BD2021" s="287"/>
      <c r="BE2021" s="287"/>
      <c r="BF2021" s="287"/>
      <c r="BG2021" s="287"/>
      <c r="BH2021" s="287"/>
      <c r="BI2021" s="287"/>
      <c r="BJ2021" s="287"/>
      <c r="BK2021" s="287"/>
      <c r="BL2021" s="287"/>
      <c r="BM2021" s="287"/>
      <c r="BN2021" s="287"/>
      <c r="BO2021" s="287"/>
      <c r="BP2021" s="287"/>
      <c r="BQ2021" s="287"/>
      <c r="BR2021" s="287"/>
      <c r="BS2021" s="287"/>
      <c r="BT2021" s="287"/>
      <c r="BU2021" s="287"/>
    </row>
    <row r="2022" spans="4:73" x14ac:dyDescent="0.2">
      <c r="D2022" s="265"/>
      <c r="E2022" s="265"/>
      <c r="F2022" s="265"/>
      <c r="G2022" s="265"/>
      <c r="H2022" s="265"/>
      <c r="I2022" s="265"/>
      <c r="J2022" s="265"/>
      <c r="K2022" s="265"/>
      <c r="L2022" s="265"/>
      <c r="M2022" s="265"/>
      <c r="N2022" s="265"/>
      <c r="O2022" s="265"/>
      <c r="P2022" s="265"/>
      <c r="Q2022" s="265"/>
      <c r="R2022" s="265"/>
      <c r="S2022" s="265"/>
      <c r="T2022" s="265"/>
      <c r="U2022" s="265"/>
      <c r="V2022" s="265"/>
      <c r="W2022" s="265"/>
      <c r="X2022" s="265"/>
      <c r="Y2022" s="265"/>
      <c r="Z2022" s="265"/>
      <c r="AA2022" s="265"/>
      <c r="AB2022" s="265"/>
      <c r="AC2022" s="265"/>
      <c r="AD2022" s="265"/>
      <c r="AE2022" s="265"/>
      <c r="AF2022" s="265"/>
      <c r="AG2022" s="265"/>
      <c r="AH2022" s="265"/>
      <c r="AI2022" s="265"/>
      <c r="AJ2022" s="265"/>
      <c r="AK2022" s="287"/>
      <c r="AL2022" s="287"/>
      <c r="AM2022" s="287"/>
      <c r="AN2022" s="287"/>
      <c r="AO2022" s="287"/>
      <c r="AP2022" s="287"/>
      <c r="AQ2022" s="287"/>
      <c r="AR2022" s="287"/>
      <c r="AS2022" s="287"/>
      <c r="AT2022" s="287"/>
      <c r="AU2022" s="287"/>
      <c r="AV2022" s="287"/>
      <c r="AW2022" s="287"/>
      <c r="AX2022" s="287"/>
      <c r="AY2022" s="287"/>
      <c r="AZ2022" s="287"/>
      <c r="BA2022" s="287"/>
      <c r="BB2022" s="287"/>
      <c r="BC2022" s="287"/>
      <c r="BD2022" s="287"/>
      <c r="BE2022" s="287"/>
      <c r="BF2022" s="287"/>
      <c r="BG2022" s="287"/>
      <c r="BH2022" s="287"/>
      <c r="BI2022" s="287"/>
      <c r="BJ2022" s="287"/>
      <c r="BK2022" s="287"/>
      <c r="BL2022" s="287"/>
      <c r="BM2022" s="287"/>
      <c r="BN2022" s="287"/>
      <c r="BO2022" s="287"/>
      <c r="BP2022" s="287"/>
      <c r="BQ2022" s="287"/>
      <c r="BR2022" s="287"/>
      <c r="BS2022" s="287"/>
      <c r="BT2022" s="287"/>
      <c r="BU2022" s="287"/>
    </row>
    <row r="2023" spans="4:73" x14ac:dyDescent="0.2">
      <c r="D2023" s="265"/>
      <c r="E2023" s="265"/>
      <c r="F2023" s="265"/>
      <c r="G2023" s="265"/>
      <c r="H2023" s="265"/>
      <c r="I2023" s="265"/>
      <c r="J2023" s="265"/>
      <c r="K2023" s="265"/>
      <c r="L2023" s="265"/>
      <c r="M2023" s="265"/>
      <c r="N2023" s="265"/>
      <c r="O2023" s="265"/>
      <c r="P2023" s="265"/>
      <c r="Q2023" s="265"/>
      <c r="R2023" s="265"/>
      <c r="S2023" s="265"/>
      <c r="T2023" s="265"/>
      <c r="U2023" s="265"/>
      <c r="V2023" s="265"/>
      <c r="W2023" s="265"/>
      <c r="X2023" s="265"/>
      <c r="Y2023" s="265"/>
      <c r="Z2023" s="265"/>
      <c r="AA2023" s="265"/>
      <c r="AB2023" s="265"/>
      <c r="AC2023" s="265"/>
      <c r="AD2023" s="265"/>
      <c r="AE2023" s="265"/>
      <c r="AF2023" s="265"/>
      <c r="AG2023" s="265"/>
      <c r="AH2023" s="265"/>
      <c r="AI2023" s="265"/>
      <c r="AJ2023" s="265"/>
      <c r="AK2023" s="287"/>
      <c r="AL2023" s="287"/>
      <c r="AM2023" s="287"/>
      <c r="AN2023" s="287"/>
      <c r="AO2023" s="287"/>
      <c r="AP2023" s="287"/>
      <c r="AQ2023" s="287"/>
      <c r="AR2023" s="287"/>
      <c r="AS2023" s="287"/>
      <c r="AT2023" s="287"/>
      <c r="AU2023" s="287"/>
      <c r="AV2023" s="287"/>
      <c r="AW2023" s="287"/>
      <c r="AX2023" s="287"/>
      <c r="AY2023" s="287"/>
      <c r="AZ2023" s="287"/>
      <c r="BA2023" s="287"/>
      <c r="BB2023" s="287"/>
      <c r="BC2023" s="287"/>
      <c r="BD2023" s="287"/>
      <c r="BE2023" s="287"/>
      <c r="BF2023" s="287"/>
      <c r="BG2023" s="287"/>
      <c r="BH2023" s="287"/>
      <c r="BI2023" s="287"/>
      <c r="BJ2023" s="287"/>
      <c r="BK2023" s="287"/>
      <c r="BL2023" s="287"/>
      <c r="BM2023" s="287"/>
      <c r="BN2023" s="287"/>
      <c r="BO2023" s="287"/>
      <c r="BP2023" s="287"/>
      <c r="BQ2023" s="287"/>
      <c r="BR2023" s="287"/>
      <c r="BS2023" s="287"/>
      <c r="BT2023" s="287"/>
      <c r="BU2023" s="287"/>
    </row>
    <row r="2024" spans="4:73" x14ac:dyDescent="0.2">
      <c r="D2024" s="265"/>
      <c r="E2024" s="265"/>
      <c r="F2024" s="265"/>
      <c r="G2024" s="265"/>
      <c r="H2024" s="265"/>
      <c r="I2024" s="265"/>
      <c r="J2024" s="265"/>
      <c r="K2024" s="265"/>
      <c r="L2024" s="265"/>
      <c r="M2024" s="265"/>
      <c r="N2024" s="265"/>
      <c r="O2024" s="265"/>
      <c r="P2024" s="265"/>
      <c r="Q2024" s="265"/>
      <c r="R2024" s="265"/>
      <c r="S2024" s="265"/>
      <c r="T2024" s="265"/>
      <c r="U2024" s="265"/>
      <c r="V2024" s="265"/>
      <c r="W2024" s="265"/>
      <c r="X2024" s="265"/>
      <c r="Y2024" s="265"/>
      <c r="Z2024" s="265"/>
      <c r="AA2024" s="265"/>
      <c r="AB2024" s="265"/>
      <c r="AC2024" s="265"/>
      <c r="AD2024" s="265"/>
      <c r="AE2024" s="265"/>
      <c r="AF2024" s="265"/>
      <c r="AG2024" s="265"/>
      <c r="AH2024" s="265"/>
      <c r="AI2024" s="265"/>
      <c r="AJ2024" s="265"/>
      <c r="AK2024" s="287"/>
      <c r="AL2024" s="287"/>
      <c r="AM2024" s="287"/>
      <c r="AN2024" s="287"/>
      <c r="AO2024" s="287"/>
      <c r="AP2024" s="287"/>
      <c r="AQ2024" s="287"/>
      <c r="AR2024" s="287"/>
      <c r="AS2024" s="287"/>
      <c r="AT2024" s="287"/>
      <c r="AU2024" s="287"/>
      <c r="AV2024" s="287"/>
      <c r="AW2024" s="287"/>
      <c r="AX2024" s="287"/>
      <c r="AY2024" s="287"/>
      <c r="AZ2024" s="287"/>
      <c r="BA2024" s="287"/>
      <c r="BB2024" s="287"/>
      <c r="BC2024" s="287"/>
      <c r="BD2024" s="287"/>
      <c r="BE2024" s="287"/>
      <c r="BF2024" s="287"/>
      <c r="BG2024" s="287"/>
      <c r="BH2024" s="287"/>
      <c r="BI2024" s="287"/>
      <c r="BJ2024" s="287"/>
      <c r="BK2024" s="287"/>
      <c r="BL2024" s="287"/>
      <c r="BM2024" s="287"/>
      <c r="BN2024" s="287"/>
      <c r="BO2024" s="287"/>
      <c r="BP2024" s="287"/>
      <c r="BQ2024" s="287"/>
      <c r="BR2024" s="287"/>
      <c r="BS2024" s="287"/>
      <c r="BT2024" s="287"/>
      <c r="BU2024" s="287"/>
    </row>
    <row r="2025" spans="4:73" x14ac:dyDescent="0.2">
      <c r="D2025" s="265"/>
      <c r="E2025" s="265"/>
      <c r="F2025" s="265"/>
      <c r="G2025" s="265"/>
      <c r="H2025" s="265"/>
      <c r="I2025" s="265"/>
      <c r="J2025" s="265"/>
      <c r="K2025" s="265"/>
      <c r="L2025" s="265"/>
      <c r="M2025" s="265"/>
      <c r="N2025" s="265"/>
      <c r="O2025" s="265"/>
      <c r="P2025" s="265"/>
      <c r="Q2025" s="265"/>
      <c r="R2025" s="265"/>
      <c r="S2025" s="265"/>
      <c r="T2025" s="265"/>
      <c r="U2025" s="265"/>
      <c r="V2025" s="265"/>
      <c r="W2025" s="265"/>
      <c r="X2025" s="265"/>
      <c r="Y2025" s="265"/>
      <c r="Z2025" s="265"/>
      <c r="AA2025" s="265"/>
      <c r="AB2025" s="265"/>
      <c r="AC2025" s="265"/>
      <c r="AD2025" s="265"/>
      <c r="AE2025" s="265"/>
      <c r="AF2025" s="265"/>
      <c r="AG2025" s="265"/>
      <c r="AH2025" s="265"/>
      <c r="AI2025" s="265"/>
      <c r="AJ2025" s="265"/>
      <c r="AK2025" s="287"/>
      <c r="AL2025" s="287"/>
      <c r="AM2025" s="287"/>
      <c r="AN2025" s="287"/>
      <c r="AO2025" s="287"/>
      <c r="AP2025" s="287"/>
      <c r="AQ2025" s="287"/>
      <c r="AR2025" s="287"/>
      <c r="AS2025" s="287"/>
      <c r="AT2025" s="287"/>
      <c r="AU2025" s="287"/>
      <c r="AV2025" s="287"/>
      <c r="AW2025" s="287"/>
      <c r="AX2025" s="287"/>
      <c r="AY2025" s="287"/>
      <c r="AZ2025" s="287"/>
      <c r="BA2025" s="287"/>
      <c r="BB2025" s="287"/>
      <c r="BC2025" s="287"/>
      <c r="BD2025" s="287"/>
      <c r="BE2025" s="287"/>
      <c r="BF2025" s="287"/>
      <c r="BG2025" s="287"/>
      <c r="BH2025" s="287"/>
      <c r="BI2025" s="287"/>
      <c r="BJ2025" s="287"/>
      <c r="BK2025" s="287"/>
      <c r="BL2025" s="287"/>
      <c r="BM2025" s="287"/>
      <c r="BN2025" s="287"/>
      <c r="BO2025" s="287"/>
      <c r="BP2025" s="287"/>
      <c r="BQ2025" s="287"/>
      <c r="BR2025" s="287"/>
      <c r="BS2025" s="287"/>
      <c r="BT2025" s="287"/>
      <c r="BU2025" s="287"/>
    </row>
    <row r="2026" spans="4:73" x14ac:dyDescent="0.2">
      <c r="D2026" s="265"/>
      <c r="E2026" s="265"/>
      <c r="F2026" s="265"/>
      <c r="G2026" s="265"/>
      <c r="H2026" s="265"/>
      <c r="I2026" s="265"/>
      <c r="J2026" s="265"/>
      <c r="K2026" s="265"/>
      <c r="L2026" s="265"/>
      <c r="M2026" s="265"/>
      <c r="N2026" s="265"/>
      <c r="O2026" s="265"/>
      <c r="P2026" s="265"/>
      <c r="Q2026" s="265"/>
      <c r="R2026" s="265"/>
      <c r="S2026" s="265"/>
      <c r="T2026" s="265"/>
      <c r="U2026" s="265"/>
      <c r="V2026" s="265"/>
      <c r="W2026" s="265"/>
      <c r="X2026" s="265"/>
      <c r="Y2026" s="265"/>
      <c r="Z2026" s="265"/>
      <c r="AA2026" s="265"/>
      <c r="AB2026" s="265"/>
      <c r="AC2026" s="265"/>
      <c r="AD2026" s="265"/>
      <c r="AE2026" s="265"/>
      <c r="AF2026" s="265"/>
      <c r="AG2026" s="265"/>
      <c r="AH2026" s="265"/>
      <c r="AI2026" s="265"/>
      <c r="AJ2026" s="265"/>
      <c r="AK2026" s="287"/>
      <c r="AL2026" s="287"/>
      <c r="AM2026" s="287"/>
      <c r="AN2026" s="287"/>
      <c r="AO2026" s="287"/>
      <c r="AP2026" s="287"/>
      <c r="AQ2026" s="287"/>
      <c r="AR2026" s="287"/>
      <c r="AS2026" s="287"/>
      <c r="AT2026" s="287"/>
      <c r="AU2026" s="287"/>
      <c r="AV2026" s="287"/>
      <c r="AW2026" s="287"/>
      <c r="AX2026" s="287"/>
      <c r="AY2026" s="287"/>
      <c r="AZ2026" s="287"/>
      <c r="BA2026" s="287"/>
      <c r="BB2026" s="287"/>
      <c r="BC2026" s="287"/>
      <c r="BD2026" s="287"/>
      <c r="BE2026" s="287"/>
      <c r="BF2026" s="287"/>
      <c r="BG2026" s="287"/>
      <c r="BH2026" s="287"/>
      <c r="BI2026" s="287"/>
      <c r="BJ2026" s="287"/>
      <c r="BK2026" s="287"/>
      <c r="BL2026" s="287"/>
      <c r="BM2026" s="287"/>
      <c r="BN2026" s="287"/>
      <c r="BO2026" s="287"/>
      <c r="BP2026" s="287"/>
      <c r="BQ2026" s="287"/>
      <c r="BR2026" s="287"/>
      <c r="BS2026" s="287"/>
      <c r="BT2026" s="287"/>
      <c r="BU2026" s="287"/>
    </row>
    <row r="2027" spans="4:73" x14ac:dyDescent="0.2">
      <c r="D2027" s="265"/>
      <c r="E2027" s="265"/>
      <c r="F2027" s="265"/>
      <c r="G2027" s="265"/>
      <c r="H2027" s="265"/>
      <c r="I2027" s="265"/>
      <c r="J2027" s="265"/>
      <c r="K2027" s="265"/>
      <c r="L2027" s="265"/>
      <c r="M2027" s="265"/>
      <c r="N2027" s="265"/>
      <c r="O2027" s="265"/>
      <c r="P2027" s="265"/>
      <c r="Q2027" s="265"/>
      <c r="R2027" s="265"/>
      <c r="S2027" s="265"/>
      <c r="T2027" s="265"/>
      <c r="U2027" s="265"/>
      <c r="V2027" s="265"/>
      <c r="W2027" s="265"/>
      <c r="X2027" s="265"/>
      <c r="Y2027" s="265"/>
      <c r="Z2027" s="265"/>
      <c r="AA2027" s="265"/>
      <c r="AB2027" s="265"/>
      <c r="AC2027" s="265"/>
      <c r="AD2027" s="265"/>
      <c r="AE2027" s="265"/>
      <c r="AF2027" s="265"/>
      <c r="AG2027" s="265"/>
      <c r="AH2027" s="265"/>
      <c r="AI2027" s="265"/>
      <c r="AJ2027" s="265"/>
      <c r="AK2027" s="287"/>
      <c r="AL2027" s="287"/>
      <c r="AM2027" s="287"/>
      <c r="AN2027" s="287"/>
      <c r="AO2027" s="287"/>
      <c r="AP2027" s="287"/>
      <c r="AQ2027" s="287"/>
      <c r="AR2027" s="287"/>
      <c r="AS2027" s="287"/>
      <c r="AT2027" s="287"/>
      <c r="AU2027" s="287"/>
      <c r="AV2027" s="287"/>
      <c r="AW2027" s="287"/>
      <c r="AX2027" s="287"/>
      <c r="AY2027" s="287"/>
      <c r="AZ2027" s="287"/>
      <c r="BA2027" s="287"/>
      <c r="BB2027" s="287"/>
      <c r="BC2027" s="287"/>
      <c r="BD2027" s="287"/>
      <c r="BE2027" s="287"/>
      <c r="BF2027" s="287"/>
      <c r="BG2027" s="287"/>
      <c r="BH2027" s="287"/>
      <c r="BI2027" s="287"/>
      <c r="BJ2027" s="287"/>
      <c r="BK2027" s="287"/>
      <c r="BL2027" s="287"/>
      <c r="BM2027" s="287"/>
      <c r="BN2027" s="287"/>
      <c r="BO2027" s="287"/>
      <c r="BP2027" s="287"/>
      <c r="BQ2027" s="287"/>
      <c r="BR2027" s="287"/>
      <c r="BS2027" s="287"/>
      <c r="BT2027" s="287"/>
      <c r="BU2027" s="287"/>
    </row>
    <row r="2028" spans="4:73" x14ac:dyDescent="0.2">
      <c r="D2028" s="265"/>
      <c r="E2028" s="265"/>
      <c r="F2028" s="265"/>
      <c r="G2028" s="265"/>
      <c r="H2028" s="265"/>
      <c r="I2028" s="265"/>
      <c r="J2028" s="265"/>
      <c r="K2028" s="265"/>
      <c r="L2028" s="265"/>
      <c r="M2028" s="265"/>
      <c r="N2028" s="265"/>
      <c r="O2028" s="265"/>
      <c r="P2028" s="265"/>
      <c r="Q2028" s="265"/>
      <c r="R2028" s="265"/>
      <c r="S2028" s="265"/>
      <c r="T2028" s="265"/>
      <c r="U2028" s="265"/>
      <c r="V2028" s="265"/>
      <c r="W2028" s="265"/>
      <c r="X2028" s="265"/>
      <c r="Y2028" s="265"/>
      <c r="Z2028" s="265"/>
      <c r="AA2028" s="265"/>
      <c r="AB2028" s="265"/>
      <c r="AC2028" s="265"/>
      <c r="AD2028" s="265"/>
      <c r="AE2028" s="265"/>
      <c r="AF2028" s="265"/>
      <c r="AG2028" s="265"/>
      <c r="AH2028" s="265"/>
      <c r="AI2028" s="265"/>
      <c r="AJ2028" s="265"/>
      <c r="AK2028" s="287"/>
      <c r="AL2028" s="287"/>
      <c r="AM2028" s="287"/>
      <c r="AN2028" s="287"/>
      <c r="AO2028" s="287"/>
      <c r="AP2028" s="287"/>
      <c r="AQ2028" s="287"/>
      <c r="AR2028" s="287"/>
      <c r="AS2028" s="287"/>
      <c r="AT2028" s="287"/>
      <c r="AU2028" s="287"/>
      <c r="AV2028" s="287"/>
      <c r="AW2028" s="287"/>
      <c r="AX2028" s="287"/>
      <c r="AY2028" s="287"/>
      <c r="AZ2028" s="287"/>
      <c r="BA2028" s="287"/>
      <c r="BB2028" s="287"/>
      <c r="BC2028" s="287"/>
      <c r="BD2028" s="287"/>
      <c r="BE2028" s="287"/>
      <c r="BF2028" s="287"/>
      <c r="BG2028" s="287"/>
      <c r="BH2028" s="287"/>
      <c r="BI2028" s="287"/>
      <c r="BJ2028" s="287"/>
      <c r="BK2028" s="287"/>
      <c r="BL2028" s="287"/>
      <c r="BM2028" s="287"/>
      <c r="BN2028" s="287"/>
      <c r="BO2028" s="287"/>
      <c r="BP2028" s="287"/>
      <c r="BQ2028" s="287"/>
      <c r="BR2028" s="287"/>
      <c r="BS2028" s="287"/>
      <c r="BT2028" s="287"/>
      <c r="BU2028" s="287"/>
    </row>
    <row r="2029" spans="4:73" x14ac:dyDescent="0.2">
      <c r="D2029" s="265"/>
      <c r="E2029" s="265"/>
      <c r="F2029" s="265"/>
      <c r="G2029" s="265"/>
      <c r="H2029" s="265"/>
      <c r="I2029" s="265"/>
      <c r="J2029" s="265"/>
      <c r="K2029" s="265"/>
      <c r="L2029" s="265"/>
      <c r="M2029" s="265"/>
      <c r="N2029" s="265"/>
      <c r="O2029" s="265"/>
      <c r="P2029" s="265"/>
      <c r="Q2029" s="265"/>
      <c r="R2029" s="265"/>
      <c r="S2029" s="265"/>
      <c r="T2029" s="265"/>
      <c r="U2029" s="265"/>
      <c r="V2029" s="265"/>
      <c r="W2029" s="265"/>
      <c r="X2029" s="265"/>
      <c r="Y2029" s="265"/>
      <c r="Z2029" s="265"/>
      <c r="AA2029" s="265"/>
      <c r="AB2029" s="265"/>
      <c r="AC2029" s="265"/>
      <c r="AD2029" s="265"/>
      <c r="AE2029" s="265"/>
      <c r="AF2029" s="265"/>
      <c r="AG2029" s="265"/>
      <c r="AH2029" s="265"/>
      <c r="AI2029" s="265"/>
      <c r="AJ2029" s="265"/>
      <c r="AK2029" s="287"/>
      <c r="AL2029" s="287"/>
      <c r="AM2029" s="287"/>
      <c r="AN2029" s="287"/>
      <c r="AO2029" s="287"/>
      <c r="AP2029" s="287"/>
      <c r="AQ2029" s="287"/>
      <c r="AR2029" s="287"/>
      <c r="AS2029" s="287"/>
      <c r="AT2029" s="287"/>
      <c r="AU2029" s="287"/>
      <c r="AV2029" s="287"/>
      <c r="AW2029" s="287"/>
      <c r="AX2029" s="287"/>
      <c r="AY2029" s="287"/>
      <c r="AZ2029" s="287"/>
      <c r="BA2029" s="287"/>
      <c r="BB2029" s="287"/>
      <c r="BC2029" s="287"/>
      <c r="BD2029" s="287"/>
      <c r="BE2029" s="287"/>
      <c r="BF2029" s="287"/>
      <c r="BG2029" s="287"/>
      <c r="BH2029" s="287"/>
      <c r="BI2029" s="287"/>
      <c r="BJ2029" s="287"/>
      <c r="BK2029" s="287"/>
      <c r="BL2029" s="287"/>
      <c r="BM2029" s="287"/>
      <c r="BN2029" s="287"/>
      <c r="BO2029" s="287"/>
      <c r="BP2029" s="287"/>
      <c r="BQ2029" s="287"/>
      <c r="BR2029" s="287"/>
      <c r="BS2029" s="287"/>
      <c r="BT2029" s="287"/>
      <c r="BU2029" s="287"/>
    </row>
    <row r="2030" spans="4:73" x14ac:dyDescent="0.2">
      <c r="D2030" s="265"/>
      <c r="E2030" s="265"/>
      <c r="F2030" s="265"/>
      <c r="G2030" s="265"/>
      <c r="H2030" s="265"/>
      <c r="I2030" s="265"/>
      <c r="J2030" s="265"/>
      <c r="K2030" s="265"/>
      <c r="L2030" s="265"/>
      <c r="M2030" s="265"/>
      <c r="N2030" s="265"/>
      <c r="O2030" s="265"/>
      <c r="P2030" s="265"/>
      <c r="Q2030" s="265"/>
      <c r="R2030" s="265"/>
      <c r="S2030" s="265"/>
      <c r="T2030" s="265"/>
      <c r="U2030" s="265"/>
      <c r="V2030" s="265"/>
      <c r="W2030" s="265"/>
      <c r="X2030" s="265"/>
      <c r="Y2030" s="265"/>
      <c r="Z2030" s="265"/>
      <c r="AA2030" s="265"/>
      <c r="AB2030" s="265"/>
      <c r="AC2030" s="265"/>
      <c r="AD2030" s="265"/>
      <c r="AE2030" s="265"/>
      <c r="AF2030" s="265"/>
      <c r="AG2030" s="265"/>
      <c r="AH2030" s="265"/>
      <c r="AI2030" s="265"/>
      <c r="AJ2030" s="265"/>
      <c r="AK2030" s="287"/>
      <c r="AL2030" s="287"/>
      <c r="AM2030" s="287"/>
      <c r="AN2030" s="287"/>
      <c r="AO2030" s="287"/>
      <c r="AP2030" s="287"/>
      <c r="AQ2030" s="287"/>
      <c r="AR2030" s="287"/>
      <c r="AS2030" s="287"/>
      <c r="AT2030" s="287"/>
      <c r="AU2030" s="287"/>
      <c r="AV2030" s="287"/>
      <c r="AW2030" s="287"/>
      <c r="AX2030" s="287"/>
      <c r="AY2030" s="287"/>
      <c r="AZ2030" s="287"/>
      <c r="BA2030" s="287"/>
      <c r="BB2030" s="287"/>
      <c r="BC2030" s="287"/>
      <c r="BD2030" s="287"/>
      <c r="BE2030" s="287"/>
      <c r="BF2030" s="287"/>
      <c r="BG2030" s="287"/>
      <c r="BH2030" s="287"/>
      <c r="BI2030" s="287"/>
      <c r="BJ2030" s="287"/>
      <c r="BK2030" s="287"/>
      <c r="BL2030" s="287"/>
      <c r="BM2030" s="287"/>
      <c r="BN2030" s="287"/>
      <c r="BO2030" s="287"/>
      <c r="BP2030" s="287"/>
      <c r="BQ2030" s="287"/>
      <c r="BR2030" s="287"/>
      <c r="BS2030" s="287"/>
      <c r="BT2030" s="287"/>
      <c r="BU2030" s="287"/>
    </row>
    <row r="2031" spans="4:73" x14ac:dyDescent="0.2">
      <c r="D2031" s="265"/>
      <c r="E2031" s="265"/>
      <c r="F2031" s="265"/>
      <c r="G2031" s="265"/>
      <c r="H2031" s="265"/>
      <c r="I2031" s="265"/>
      <c r="J2031" s="265"/>
      <c r="K2031" s="265"/>
      <c r="L2031" s="265"/>
      <c r="M2031" s="265"/>
      <c r="N2031" s="265"/>
      <c r="O2031" s="265"/>
      <c r="P2031" s="265"/>
      <c r="Q2031" s="265"/>
      <c r="R2031" s="265"/>
      <c r="S2031" s="265"/>
      <c r="T2031" s="265"/>
      <c r="U2031" s="265"/>
      <c r="V2031" s="265"/>
      <c r="W2031" s="265"/>
      <c r="X2031" s="265"/>
      <c r="Y2031" s="265"/>
      <c r="Z2031" s="265"/>
      <c r="AA2031" s="265"/>
      <c r="AB2031" s="265"/>
      <c r="AC2031" s="265"/>
      <c r="AD2031" s="265"/>
      <c r="AE2031" s="265"/>
      <c r="AF2031" s="265"/>
      <c r="AG2031" s="265"/>
      <c r="AH2031" s="265"/>
      <c r="AI2031" s="265"/>
      <c r="AJ2031" s="265"/>
      <c r="AK2031" s="287"/>
      <c r="AL2031" s="287"/>
      <c r="AM2031" s="287"/>
      <c r="AN2031" s="287"/>
      <c r="AO2031" s="287"/>
      <c r="AP2031" s="287"/>
      <c r="AQ2031" s="287"/>
      <c r="AR2031" s="287"/>
      <c r="AS2031" s="287"/>
      <c r="AT2031" s="287"/>
      <c r="AU2031" s="287"/>
      <c r="AV2031" s="287"/>
      <c r="AW2031" s="287"/>
      <c r="AX2031" s="287"/>
      <c r="AY2031" s="287"/>
      <c r="AZ2031" s="287"/>
      <c r="BA2031" s="287"/>
      <c r="BB2031" s="287"/>
      <c r="BC2031" s="287"/>
      <c r="BD2031" s="287"/>
      <c r="BE2031" s="287"/>
      <c r="BF2031" s="287"/>
      <c r="BG2031" s="287"/>
      <c r="BH2031" s="287"/>
      <c r="BI2031" s="287"/>
      <c r="BJ2031" s="287"/>
      <c r="BK2031" s="287"/>
      <c r="BL2031" s="287"/>
      <c r="BM2031" s="287"/>
      <c r="BN2031" s="287"/>
      <c r="BO2031" s="287"/>
      <c r="BP2031" s="287"/>
      <c r="BQ2031" s="287"/>
      <c r="BR2031" s="287"/>
      <c r="BS2031" s="287"/>
      <c r="BT2031" s="287"/>
      <c r="BU2031" s="287"/>
    </row>
    <row r="2032" spans="4:73" x14ac:dyDescent="0.2">
      <c r="D2032" s="265"/>
      <c r="E2032" s="265"/>
      <c r="F2032" s="265"/>
      <c r="G2032" s="265"/>
      <c r="H2032" s="265"/>
      <c r="I2032" s="265"/>
      <c r="J2032" s="265"/>
      <c r="K2032" s="265"/>
      <c r="L2032" s="265"/>
      <c r="M2032" s="265"/>
      <c r="N2032" s="265"/>
      <c r="O2032" s="265"/>
      <c r="P2032" s="265"/>
      <c r="Q2032" s="265"/>
      <c r="R2032" s="265"/>
      <c r="S2032" s="265"/>
      <c r="T2032" s="265"/>
      <c r="U2032" s="265"/>
      <c r="V2032" s="265"/>
      <c r="W2032" s="265"/>
      <c r="X2032" s="265"/>
      <c r="Y2032" s="265"/>
      <c r="Z2032" s="265"/>
      <c r="AA2032" s="265"/>
      <c r="AB2032" s="265"/>
      <c r="AC2032" s="265"/>
      <c r="AD2032" s="265"/>
      <c r="AE2032" s="265"/>
      <c r="AF2032" s="265"/>
      <c r="AG2032" s="265"/>
      <c r="AH2032" s="265"/>
      <c r="AI2032" s="265"/>
      <c r="AJ2032" s="265"/>
      <c r="AK2032" s="287"/>
      <c r="AL2032" s="287"/>
      <c r="AM2032" s="287"/>
      <c r="AN2032" s="287"/>
      <c r="AO2032" s="287"/>
      <c r="AP2032" s="287"/>
      <c r="AQ2032" s="287"/>
      <c r="AR2032" s="287"/>
      <c r="AS2032" s="287"/>
      <c r="AT2032" s="287"/>
      <c r="AU2032" s="287"/>
      <c r="AV2032" s="287"/>
      <c r="AW2032" s="287"/>
      <c r="AX2032" s="287"/>
      <c r="AY2032" s="287"/>
      <c r="AZ2032" s="287"/>
      <c r="BA2032" s="287"/>
      <c r="BB2032" s="287"/>
      <c r="BC2032" s="287"/>
      <c r="BD2032" s="287"/>
      <c r="BE2032" s="287"/>
      <c r="BF2032" s="287"/>
      <c r="BG2032" s="287"/>
      <c r="BH2032" s="287"/>
      <c r="BI2032" s="287"/>
      <c r="BJ2032" s="287"/>
      <c r="BK2032" s="287"/>
      <c r="BL2032" s="287"/>
      <c r="BM2032" s="287"/>
      <c r="BN2032" s="287"/>
      <c r="BO2032" s="287"/>
      <c r="BP2032" s="287"/>
      <c r="BQ2032" s="287"/>
      <c r="BR2032" s="287"/>
      <c r="BS2032" s="287"/>
      <c r="BT2032" s="287"/>
      <c r="BU2032" s="287"/>
    </row>
    <row r="2033" spans="4:73" x14ac:dyDescent="0.2">
      <c r="D2033" s="265"/>
      <c r="E2033" s="265"/>
      <c r="F2033" s="265"/>
      <c r="G2033" s="265"/>
      <c r="H2033" s="265"/>
      <c r="I2033" s="265"/>
      <c r="J2033" s="265"/>
      <c r="K2033" s="265"/>
      <c r="L2033" s="265"/>
      <c r="M2033" s="265"/>
      <c r="N2033" s="265"/>
      <c r="O2033" s="265"/>
      <c r="P2033" s="265"/>
      <c r="Q2033" s="265"/>
      <c r="R2033" s="265"/>
      <c r="S2033" s="265"/>
      <c r="T2033" s="265"/>
      <c r="U2033" s="265"/>
      <c r="V2033" s="265"/>
      <c r="W2033" s="265"/>
      <c r="X2033" s="265"/>
      <c r="Y2033" s="265"/>
      <c r="Z2033" s="265"/>
      <c r="AA2033" s="265"/>
      <c r="AB2033" s="265"/>
      <c r="AC2033" s="265"/>
      <c r="AD2033" s="265"/>
      <c r="AE2033" s="265"/>
      <c r="AF2033" s="265"/>
      <c r="AG2033" s="265"/>
      <c r="AH2033" s="265"/>
      <c r="AI2033" s="265"/>
      <c r="AJ2033" s="265"/>
      <c r="AK2033" s="287"/>
      <c r="AL2033" s="287"/>
      <c r="AM2033" s="287"/>
      <c r="AN2033" s="287"/>
      <c r="AO2033" s="287"/>
      <c r="AP2033" s="287"/>
      <c r="AQ2033" s="287"/>
      <c r="AR2033" s="287"/>
      <c r="AS2033" s="287"/>
      <c r="AT2033" s="287"/>
      <c r="AU2033" s="287"/>
      <c r="AV2033" s="287"/>
      <c r="AW2033" s="287"/>
      <c r="AX2033" s="287"/>
      <c r="AY2033" s="287"/>
      <c r="AZ2033" s="287"/>
      <c r="BA2033" s="287"/>
      <c r="BB2033" s="287"/>
      <c r="BC2033" s="287"/>
      <c r="BD2033" s="287"/>
      <c r="BE2033" s="287"/>
      <c r="BF2033" s="287"/>
      <c r="BG2033" s="287"/>
      <c r="BH2033" s="287"/>
      <c r="BI2033" s="287"/>
      <c r="BJ2033" s="287"/>
      <c r="BK2033" s="287"/>
      <c r="BL2033" s="287"/>
      <c r="BM2033" s="287"/>
      <c r="BN2033" s="287"/>
      <c r="BO2033" s="287"/>
      <c r="BP2033" s="287"/>
      <c r="BQ2033" s="287"/>
      <c r="BR2033" s="287"/>
      <c r="BS2033" s="287"/>
      <c r="BT2033" s="287"/>
      <c r="BU2033" s="287"/>
    </row>
    <row r="2034" spans="4:73" x14ac:dyDescent="0.2">
      <c r="D2034" s="265"/>
      <c r="E2034" s="265"/>
      <c r="F2034" s="265"/>
      <c r="G2034" s="265"/>
      <c r="H2034" s="265"/>
      <c r="I2034" s="265"/>
      <c r="J2034" s="265"/>
      <c r="K2034" s="265"/>
      <c r="L2034" s="265"/>
      <c r="M2034" s="265"/>
      <c r="N2034" s="265"/>
      <c r="O2034" s="265"/>
      <c r="P2034" s="265"/>
      <c r="Q2034" s="265"/>
      <c r="R2034" s="265"/>
      <c r="S2034" s="265"/>
      <c r="T2034" s="265"/>
      <c r="U2034" s="265"/>
      <c r="V2034" s="265"/>
      <c r="W2034" s="265"/>
      <c r="X2034" s="265"/>
      <c r="Y2034" s="265"/>
      <c r="Z2034" s="265"/>
      <c r="AA2034" s="265"/>
      <c r="AB2034" s="265"/>
      <c r="AC2034" s="265"/>
      <c r="AD2034" s="265"/>
      <c r="AE2034" s="265"/>
      <c r="AF2034" s="265"/>
      <c r="AG2034" s="265"/>
      <c r="AH2034" s="265"/>
      <c r="AI2034" s="265"/>
      <c r="AJ2034" s="265"/>
      <c r="AK2034" s="287"/>
      <c r="AL2034" s="287"/>
      <c r="AM2034" s="287"/>
      <c r="AN2034" s="287"/>
      <c r="AO2034" s="287"/>
      <c r="AP2034" s="287"/>
      <c r="AQ2034" s="287"/>
      <c r="AR2034" s="287"/>
      <c r="AS2034" s="287"/>
      <c r="AT2034" s="287"/>
      <c r="AU2034" s="287"/>
      <c r="AV2034" s="287"/>
      <c r="AW2034" s="287"/>
      <c r="AX2034" s="287"/>
      <c r="AY2034" s="287"/>
      <c r="AZ2034" s="287"/>
      <c r="BA2034" s="287"/>
      <c r="BB2034" s="287"/>
      <c r="BC2034" s="287"/>
      <c r="BD2034" s="287"/>
      <c r="BE2034" s="287"/>
      <c r="BF2034" s="287"/>
      <c r="BG2034" s="287"/>
      <c r="BH2034" s="287"/>
      <c r="BI2034" s="287"/>
      <c r="BJ2034" s="287"/>
      <c r="BK2034" s="287"/>
      <c r="BL2034" s="287"/>
      <c r="BM2034" s="287"/>
      <c r="BN2034" s="287"/>
      <c r="BO2034" s="287"/>
      <c r="BP2034" s="287"/>
      <c r="BQ2034" s="287"/>
      <c r="BR2034" s="287"/>
      <c r="BS2034" s="287"/>
      <c r="BT2034" s="287"/>
      <c r="BU2034" s="287"/>
    </row>
    <row r="2035" spans="4:73" x14ac:dyDescent="0.2">
      <c r="D2035" s="265"/>
      <c r="E2035" s="265"/>
      <c r="F2035" s="265"/>
      <c r="G2035" s="265"/>
      <c r="H2035" s="265"/>
      <c r="I2035" s="265"/>
      <c r="J2035" s="265"/>
      <c r="K2035" s="265"/>
      <c r="L2035" s="265"/>
      <c r="M2035" s="265"/>
      <c r="N2035" s="265"/>
      <c r="O2035" s="265"/>
      <c r="P2035" s="265"/>
      <c r="Q2035" s="265"/>
      <c r="R2035" s="265"/>
      <c r="S2035" s="265"/>
      <c r="T2035" s="265"/>
      <c r="U2035" s="265"/>
      <c r="V2035" s="265"/>
      <c r="W2035" s="265"/>
      <c r="X2035" s="265"/>
      <c r="Y2035" s="265"/>
      <c r="Z2035" s="265"/>
      <c r="AA2035" s="265"/>
      <c r="AB2035" s="265"/>
      <c r="AC2035" s="265"/>
      <c r="AD2035" s="265"/>
      <c r="AE2035" s="265"/>
      <c r="AF2035" s="265"/>
      <c r="AG2035" s="265"/>
      <c r="AH2035" s="265"/>
      <c r="AI2035" s="265"/>
      <c r="AJ2035" s="265"/>
      <c r="AK2035" s="287"/>
      <c r="AL2035" s="287"/>
      <c r="AM2035" s="287"/>
      <c r="AN2035" s="287"/>
      <c r="AO2035" s="287"/>
      <c r="AP2035" s="287"/>
      <c r="AQ2035" s="287"/>
      <c r="AR2035" s="287"/>
      <c r="AS2035" s="287"/>
      <c r="AT2035" s="287"/>
      <c r="AU2035" s="287"/>
      <c r="AV2035" s="287"/>
      <c r="AW2035" s="287"/>
      <c r="AX2035" s="287"/>
      <c r="AY2035" s="287"/>
      <c r="AZ2035" s="287"/>
      <c r="BA2035" s="287"/>
      <c r="BB2035" s="287"/>
      <c r="BC2035" s="287"/>
      <c r="BD2035" s="287"/>
      <c r="BE2035" s="287"/>
      <c r="BF2035" s="287"/>
      <c r="BG2035" s="287"/>
      <c r="BH2035" s="287"/>
      <c r="BI2035" s="287"/>
      <c r="BJ2035" s="287"/>
      <c r="BK2035" s="287"/>
      <c r="BL2035" s="287"/>
      <c r="BM2035" s="287"/>
      <c r="BN2035" s="287"/>
      <c r="BO2035" s="287"/>
      <c r="BP2035" s="287"/>
      <c r="BQ2035" s="287"/>
      <c r="BR2035" s="287"/>
      <c r="BS2035" s="287"/>
      <c r="BT2035" s="287"/>
      <c r="BU2035" s="287"/>
    </row>
    <row r="2036" spans="4:73" x14ac:dyDescent="0.2">
      <c r="D2036" s="265"/>
      <c r="E2036" s="265"/>
      <c r="F2036" s="265"/>
      <c r="G2036" s="265"/>
      <c r="H2036" s="265"/>
      <c r="I2036" s="265"/>
      <c r="J2036" s="265"/>
      <c r="K2036" s="265"/>
      <c r="L2036" s="265"/>
      <c r="M2036" s="265"/>
      <c r="N2036" s="265"/>
      <c r="O2036" s="265"/>
      <c r="P2036" s="265"/>
      <c r="Q2036" s="265"/>
      <c r="R2036" s="265"/>
      <c r="S2036" s="265"/>
      <c r="T2036" s="265"/>
      <c r="U2036" s="265"/>
      <c r="V2036" s="265"/>
      <c r="W2036" s="265"/>
      <c r="X2036" s="265"/>
      <c r="Y2036" s="265"/>
      <c r="Z2036" s="265"/>
      <c r="AA2036" s="265"/>
      <c r="AB2036" s="265"/>
      <c r="AC2036" s="265"/>
      <c r="AD2036" s="265"/>
      <c r="AE2036" s="265"/>
      <c r="AF2036" s="265"/>
      <c r="AG2036" s="265"/>
      <c r="AH2036" s="265"/>
      <c r="AI2036" s="265"/>
      <c r="AJ2036" s="265"/>
      <c r="AK2036" s="287"/>
      <c r="AL2036" s="287"/>
      <c r="AM2036" s="287"/>
      <c r="AN2036" s="287"/>
      <c r="AO2036" s="287"/>
      <c r="AP2036" s="287"/>
      <c r="AQ2036" s="287"/>
      <c r="AR2036" s="287"/>
      <c r="AS2036" s="287"/>
      <c r="AT2036" s="287"/>
      <c r="AU2036" s="287"/>
      <c r="AV2036" s="287"/>
      <c r="AW2036" s="287"/>
      <c r="AX2036" s="287"/>
      <c r="AY2036" s="287"/>
      <c r="AZ2036" s="287"/>
      <c r="BA2036" s="287"/>
      <c r="BB2036" s="287"/>
      <c r="BC2036" s="287"/>
      <c r="BD2036" s="287"/>
      <c r="BE2036" s="287"/>
      <c r="BF2036" s="287"/>
      <c r="BG2036" s="287"/>
      <c r="BH2036" s="287"/>
      <c r="BI2036" s="287"/>
      <c r="BJ2036" s="287"/>
      <c r="BK2036" s="287"/>
      <c r="BL2036" s="287"/>
      <c r="BM2036" s="287"/>
      <c r="BN2036" s="287"/>
      <c r="BO2036" s="287"/>
      <c r="BP2036" s="287"/>
      <c r="BQ2036" s="287"/>
      <c r="BR2036" s="287"/>
      <c r="BS2036" s="287"/>
      <c r="BT2036" s="287"/>
      <c r="BU2036" s="287"/>
    </row>
    <row r="2037" spans="4:73" x14ac:dyDescent="0.2">
      <c r="D2037" s="265"/>
      <c r="E2037" s="265"/>
      <c r="F2037" s="265"/>
      <c r="G2037" s="265"/>
      <c r="H2037" s="265"/>
      <c r="I2037" s="265"/>
      <c r="J2037" s="265"/>
      <c r="K2037" s="265"/>
      <c r="L2037" s="265"/>
      <c r="M2037" s="265"/>
      <c r="N2037" s="265"/>
      <c r="O2037" s="265"/>
      <c r="P2037" s="265"/>
      <c r="Q2037" s="265"/>
      <c r="R2037" s="265"/>
      <c r="S2037" s="265"/>
      <c r="T2037" s="265"/>
      <c r="U2037" s="265"/>
      <c r="V2037" s="265"/>
      <c r="W2037" s="265"/>
      <c r="X2037" s="265"/>
      <c r="Y2037" s="265"/>
      <c r="Z2037" s="265"/>
      <c r="AA2037" s="265"/>
      <c r="AB2037" s="265"/>
      <c r="AC2037" s="265"/>
      <c r="AD2037" s="265"/>
      <c r="AE2037" s="265"/>
      <c r="AF2037" s="265"/>
      <c r="AG2037" s="265"/>
      <c r="AH2037" s="265"/>
      <c r="AI2037" s="265"/>
      <c r="AJ2037" s="265"/>
      <c r="AK2037" s="287"/>
      <c r="AL2037" s="287"/>
      <c r="AM2037" s="287"/>
      <c r="AN2037" s="287"/>
      <c r="AO2037" s="287"/>
      <c r="AP2037" s="287"/>
      <c r="AQ2037" s="287"/>
      <c r="AR2037" s="287"/>
      <c r="AS2037" s="287"/>
      <c r="AT2037" s="287"/>
      <c r="AU2037" s="287"/>
      <c r="AV2037" s="287"/>
      <c r="AW2037" s="287"/>
      <c r="AX2037" s="287"/>
      <c r="AY2037" s="287"/>
      <c r="AZ2037" s="287"/>
      <c r="BA2037" s="287"/>
      <c r="BB2037" s="287"/>
      <c r="BC2037" s="287"/>
      <c r="BD2037" s="287"/>
      <c r="BE2037" s="287"/>
      <c r="BF2037" s="287"/>
      <c r="BG2037" s="287"/>
      <c r="BH2037" s="287"/>
      <c r="BI2037" s="287"/>
      <c r="BJ2037" s="287"/>
      <c r="BK2037" s="287"/>
      <c r="BL2037" s="287"/>
      <c r="BM2037" s="287"/>
      <c r="BN2037" s="287"/>
      <c r="BO2037" s="287"/>
      <c r="BP2037" s="287"/>
      <c r="BQ2037" s="287"/>
      <c r="BR2037" s="287"/>
      <c r="BS2037" s="287"/>
      <c r="BT2037" s="287"/>
      <c r="BU2037" s="287"/>
    </row>
    <row r="2038" spans="4:73" x14ac:dyDescent="0.2">
      <c r="D2038" s="265"/>
      <c r="E2038" s="265"/>
      <c r="F2038" s="265"/>
      <c r="G2038" s="265"/>
      <c r="H2038" s="265"/>
      <c r="I2038" s="265"/>
      <c r="J2038" s="265"/>
      <c r="K2038" s="265"/>
      <c r="L2038" s="265"/>
      <c r="M2038" s="265"/>
      <c r="N2038" s="265"/>
      <c r="O2038" s="265"/>
      <c r="P2038" s="265"/>
      <c r="Q2038" s="265"/>
      <c r="R2038" s="265"/>
      <c r="S2038" s="265"/>
      <c r="T2038" s="265"/>
      <c r="U2038" s="265"/>
      <c r="V2038" s="265"/>
      <c r="W2038" s="265"/>
      <c r="X2038" s="265"/>
      <c r="Y2038" s="265"/>
      <c r="Z2038" s="265"/>
      <c r="AA2038" s="265"/>
      <c r="AB2038" s="265"/>
      <c r="AC2038" s="265"/>
      <c r="AD2038" s="265"/>
      <c r="AE2038" s="265"/>
      <c r="AF2038" s="265"/>
      <c r="AG2038" s="265"/>
      <c r="AH2038" s="265"/>
      <c r="AI2038" s="265"/>
      <c r="AJ2038" s="265"/>
      <c r="AK2038" s="287"/>
      <c r="AL2038" s="287"/>
      <c r="AM2038" s="287"/>
      <c r="AN2038" s="287"/>
      <c r="AO2038" s="287"/>
      <c r="AP2038" s="287"/>
      <c r="AQ2038" s="287"/>
      <c r="AR2038" s="287"/>
      <c r="AS2038" s="287"/>
      <c r="AT2038" s="287"/>
      <c r="AU2038" s="287"/>
      <c r="AV2038" s="287"/>
      <c r="AW2038" s="287"/>
      <c r="AX2038" s="287"/>
      <c r="AY2038" s="287"/>
      <c r="AZ2038" s="287"/>
      <c r="BA2038" s="287"/>
      <c r="BB2038" s="287"/>
      <c r="BC2038" s="287"/>
      <c r="BD2038" s="287"/>
      <c r="BE2038" s="287"/>
      <c r="BF2038" s="287"/>
      <c r="BG2038" s="287"/>
      <c r="BH2038" s="287"/>
      <c r="BI2038" s="287"/>
      <c r="BJ2038" s="287"/>
      <c r="BK2038" s="287"/>
      <c r="BL2038" s="287"/>
      <c r="BM2038" s="287"/>
      <c r="BN2038" s="287"/>
      <c r="BO2038" s="287"/>
      <c r="BP2038" s="287"/>
      <c r="BQ2038" s="287"/>
      <c r="BR2038" s="287"/>
      <c r="BS2038" s="287"/>
      <c r="BT2038" s="287"/>
      <c r="BU2038" s="287"/>
    </row>
    <row r="2039" spans="4:73" x14ac:dyDescent="0.2">
      <c r="D2039" s="265"/>
      <c r="E2039" s="265"/>
      <c r="F2039" s="265"/>
      <c r="G2039" s="265"/>
      <c r="H2039" s="265"/>
      <c r="I2039" s="265"/>
      <c r="J2039" s="265"/>
      <c r="K2039" s="265"/>
      <c r="L2039" s="265"/>
      <c r="M2039" s="265"/>
      <c r="N2039" s="265"/>
      <c r="O2039" s="265"/>
      <c r="P2039" s="265"/>
      <c r="Q2039" s="265"/>
      <c r="R2039" s="265"/>
      <c r="S2039" s="265"/>
      <c r="T2039" s="265"/>
      <c r="U2039" s="265"/>
      <c r="V2039" s="265"/>
      <c r="W2039" s="265"/>
      <c r="X2039" s="265"/>
      <c r="Y2039" s="265"/>
      <c r="Z2039" s="265"/>
      <c r="AA2039" s="265"/>
      <c r="AB2039" s="265"/>
      <c r="AC2039" s="265"/>
      <c r="AD2039" s="265"/>
      <c r="AE2039" s="265"/>
      <c r="AF2039" s="265"/>
      <c r="AG2039" s="265"/>
      <c r="AH2039" s="265"/>
      <c r="AI2039" s="265"/>
      <c r="AJ2039" s="265"/>
      <c r="AK2039" s="287"/>
      <c r="AL2039" s="287"/>
      <c r="AM2039" s="287"/>
      <c r="AN2039" s="287"/>
      <c r="AO2039" s="287"/>
      <c r="AP2039" s="287"/>
      <c r="AQ2039" s="287"/>
      <c r="AR2039" s="287"/>
      <c r="AS2039" s="287"/>
      <c r="AT2039" s="287"/>
      <c r="AU2039" s="287"/>
      <c r="AV2039" s="287"/>
      <c r="AW2039" s="287"/>
      <c r="AX2039" s="287"/>
      <c r="AY2039" s="287"/>
      <c r="AZ2039" s="287"/>
      <c r="BA2039" s="287"/>
      <c r="BB2039" s="287"/>
      <c r="BC2039" s="287"/>
      <c r="BD2039" s="287"/>
      <c r="BE2039" s="287"/>
      <c r="BF2039" s="287"/>
      <c r="BG2039" s="287"/>
      <c r="BH2039" s="287"/>
      <c r="BI2039" s="287"/>
      <c r="BJ2039" s="287"/>
      <c r="BK2039" s="287"/>
      <c r="BL2039" s="287"/>
      <c r="BM2039" s="287"/>
      <c r="BN2039" s="287"/>
      <c r="BO2039" s="287"/>
      <c r="BP2039" s="287"/>
      <c r="BQ2039" s="287"/>
      <c r="BR2039" s="287"/>
      <c r="BS2039" s="287"/>
      <c r="BT2039" s="287"/>
      <c r="BU2039" s="287"/>
    </row>
    <row r="2040" spans="4:73" x14ac:dyDescent="0.2">
      <c r="D2040" s="265"/>
      <c r="E2040" s="265"/>
      <c r="F2040" s="265"/>
      <c r="G2040" s="265"/>
      <c r="H2040" s="265"/>
      <c r="I2040" s="265"/>
      <c r="J2040" s="265"/>
      <c r="K2040" s="265"/>
      <c r="L2040" s="265"/>
      <c r="M2040" s="265"/>
      <c r="N2040" s="265"/>
      <c r="O2040" s="265"/>
      <c r="P2040" s="265"/>
      <c r="Q2040" s="265"/>
      <c r="R2040" s="265"/>
      <c r="S2040" s="265"/>
      <c r="T2040" s="265"/>
      <c r="U2040" s="265"/>
      <c r="V2040" s="265"/>
      <c r="W2040" s="265"/>
      <c r="X2040" s="265"/>
      <c r="Y2040" s="265"/>
      <c r="Z2040" s="265"/>
      <c r="AA2040" s="265"/>
      <c r="AB2040" s="265"/>
      <c r="AC2040" s="265"/>
      <c r="AD2040" s="265"/>
      <c r="AE2040" s="265"/>
      <c r="AF2040" s="265"/>
      <c r="AG2040" s="265"/>
      <c r="AH2040" s="265"/>
      <c r="AI2040" s="265"/>
      <c r="AJ2040" s="265"/>
      <c r="AK2040" s="287"/>
      <c r="AL2040" s="287"/>
      <c r="AM2040" s="287"/>
      <c r="AN2040" s="287"/>
      <c r="AO2040" s="287"/>
      <c r="AP2040" s="287"/>
      <c r="AQ2040" s="287"/>
      <c r="AR2040" s="287"/>
      <c r="AS2040" s="287"/>
      <c r="AT2040" s="287"/>
      <c r="AU2040" s="287"/>
      <c r="AV2040" s="287"/>
      <c r="AW2040" s="287"/>
      <c r="AX2040" s="287"/>
      <c r="AY2040" s="287"/>
      <c r="AZ2040" s="287"/>
      <c r="BA2040" s="287"/>
      <c r="BB2040" s="287"/>
      <c r="BC2040" s="287"/>
      <c r="BD2040" s="287"/>
      <c r="BE2040" s="287"/>
      <c r="BF2040" s="287"/>
      <c r="BG2040" s="287"/>
      <c r="BH2040" s="287"/>
      <c r="BI2040" s="287"/>
      <c r="BJ2040" s="287"/>
      <c r="BK2040" s="287"/>
      <c r="BL2040" s="287"/>
      <c r="BM2040" s="287"/>
      <c r="BN2040" s="287"/>
      <c r="BO2040" s="287"/>
      <c r="BP2040" s="287"/>
      <c r="BQ2040" s="287"/>
      <c r="BR2040" s="287"/>
      <c r="BS2040" s="287"/>
      <c r="BT2040" s="287"/>
      <c r="BU2040" s="287"/>
    </row>
    <row r="2041" spans="4:73" x14ac:dyDescent="0.2">
      <c r="D2041" s="265"/>
      <c r="E2041" s="265"/>
      <c r="F2041" s="265"/>
      <c r="G2041" s="265"/>
      <c r="H2041" s="265"/>
      <c r="I2041" s="265"/>
      <c r="J2041" s="265"/>
      <c r="K2041" s="265"/>
      <c r="L2041" s="265"/>
      <c r="M2041" s="265"/>
      <c r="N2041" s="265"/>
      <c r="O2041" s="265"/>
      <c r="P2041" s="265"/>
      <c r="Q2041" s="265"/>
      <c r="R2041" s="265"/>
      <c r="S2041" s="265"/>
      <c r="T2041" s="265"/>
      <c r="U2041" s="265"/>
      <c r="V2041" s="265"/>
      <c r="W2041" s="265"/>
      <c r="X2041" s="265"/>
      <c r="Y2041" s="265"/>
      <c r="Z2041" s="265"/>
      <c r="AA2041" s="265"/>
      <c r="AB2041" s="265"/>
      <c r="AC2041" s="265"/>
      <c r="AD2041" s="265"/>
      <c r="AE2041" s="265"/>
      <c r="AF2041" s="265"/>
      <c r="AG2041" s="265"/>
      <c r="AH2041" s="265"/>
      <c r="AI2041" s="265"/>
      <c r="AJ2041" s="265"/>
      <c r="AK2041" s="287"/>
      <c r="AL2041" s="287"/>
      <c r="AM2041" s="287"/>
      <c r="AN2041" s="287"/>
      <c r="AO2041" s="287"/>
      <c r="AP2041" s="287"/>
      <c r="AQ2041" s="287"/>
      <c r="AR2041" s="287"/>
      <c r="AS2041" s="287"/>
      <c r="AT2041" s="287"/>
      <c r="AU2041" s="287"/>
      <c r="AV2041" s="287"/>
      <c r="AW2041" s="287"/>
      <c r="AX2041" s="287"/>
      <c r="AY2041" s="287"/>
      <c r="AZ2041" s="287"/>
      <c r="BA2041" s="287"/>
      <c r="BB2041" s="287"/>
      <c r="BC2041" s="287"/>
      <c r="BD2041" s="287"/>
      <c r="BE2041" s="287"/>
      <c r="BF2041" s="287"/>
      <c r="BG2041" s="287"/>
      <c r="BH2041" s="287"/>
      <c r="BI2041" s="287"/>
      <c r="BJ2041" s="287"/>
      <c r="BK2041" s="287"/>
      <c r="BL2041" s="287"/>
      <c r="BM2041" s="287"/>
      <c r="BN2041" s="287"/>
      <c r="BO2041" s="287"/>
      <c r="BP2041" s="287"/>
      <c r="BQ2041" s="287"/>
      <c r="BR2041" s="287"/>
      <c r="BS2041" s="287"/>
      <c r="BT2041" s="287"/>
      <c r="BU2041" s="287"/>
    </row>
    <row r="2042" spans="4:73" x14ac:dyDescent="0.2">
      <c r="D2042" s="265"/>
      <c r="E2042" s="265"/>
      <c r="F2042" s="265"/>
      <c r="G2042" s="265"/>
      <c r="H2042" s="265"/>
      <c r="I2042" s="265"/>
      <c r="J2042" s="265"/>
      <c r="K2042" s="265"/>
      <c r="L2042" s="265"/>
      <c r="M2042" s="265"/>
      <c r="N2042" s="265"/>
      <c r="O2042" s="265"/>
      <c r="P2042" s="265"/>
      <c r="Q2042" s="265"/>
      <c r="R2042" s="265"/>
      <c r="S2042" s="265"/>
      <c r="T2042" s="265"/>
      <c r="U2042" s="265"/>
      <c r="V2042" s="265"/>
      <c r="W2042" s="265"/>
      <c r="X2042" s="265"/>
      <c r="Y2042" s="265"/>
      <c r="Z2042" s="265"/>
      <c r="AA2042" s="265"/>
      <c r="AB2042" s="265"/>
      <c r="AC2042" s="265"/>
      <c r="AD2042" s="265"/>
      <c r="AE2042" s="265"/>
      <c r="AF2042" s="265"/>
      <c r="AG2042" s="265"/>
      <c r="AH2042" s="265"/>
      <c r="AI2042" s="265"/>
      <c r="AJ2042" s="265"/>
      <c r="AK2042" s="287"/>
      <c r="AL2042" s="287"/>
      <c r="AM2042" s="287"/>
      <c r="AN2042" s="287"/>
      <c r="AO2042" s="287"/>
      <c r="AP2042" s="287"/>
      <c r="AQ2042" s="287"/>
      <c r="AR2042" s="287"/>
      <c r="AS2042" s="287"/>
      <c r="AT2042" s="287"/>
      <c r="AU2042" s="287"/>
      <c r="AV2042" s="287"/>
      <c r="AW2042" s="287"/>
      <c r="AX2042" s="287"/>
      <c r="AY2042" s="287"/>
      <c r="AZ2042" s="287"/>
      <c r="BA2042" s="287"/>
      <c r="BB2042" s="287"/>
      <c r="BC2042" s="287"/>
      <c r="BD2042" s="287"/>
      <c r="BE2042" s="287"/>
      <c r="BF2042" s="287"/>
      <c r="BG2042" s="287"/>
      <c r="BH2042" s="287"/>
      <c r="BI2042" s="287"/>
      <c r="BJ2042" s="287"/>
      <c r="BK2042" s="287"/>
      <c r="BL2042" s="287"/>
      <c r="BM2042" s="287"/>
      <c r="BN2042" s="287"/>
      <c r="BO2042" s="287"/>
      <c r="BP2042" s="287"/>
      <c r="BQ2042" s="287"/>
      <c r="BR2042" s="287"/>
      <c r="BS2042" s="287"/>
      <c r="BT2042" s="287"/>
      <c r="BU2042" s="287"/>
    </row>
    <row r="2043" spans="4:73" x14ac:dyDescent="0.2">
      <c r="D2043" s="265"/>
      <c r="E2043" s="265"/>
      <c r="F2043" s="265"/>
      <c r="G2043" s="265"/>
      <c r="H2043" s="265"/>
      <c r="I2043" s="265"/>
      <c r="J2043" s="265"/>
      <c r="K2043" s="265"/>
      <c r="L2043" s="265"/>
      <c r="M2043" s="265"/>
      <c r="N2043" s="265"/>
      <c r="O2043" s="265"/>
      <c r="P2043" s="265"/>
      <c r="Q2043" s="265"/>
      <c r="R2043" s="265"/>
      <c r="S2043" s="265"/>
      <c r="T2043" s="265"/>
      <c r="U2043" s="265"/>
      <c r="V2043" s="265"/>
      <c r="W2043" s="265"/>
      <c r="X2043" s="265"/>
      <c r="Y2043" s="265"/>
      <c r="Z2043" s="265"/>
      <c r="AA2043" s="265"/>
      <c r="AB2043" s="265"/>
      <c r="AC2043" s="265"/>
      <c r="AD2043" s="265"/>
      <c r="AE2043" s="265"/>
      <c r="AF2043" s="265"/>
      <c r="AG2043" s="265"/>
      <c r="AH2043" s="265"/>
      <c r="AI2043" s="265"/>
      <c r="AJ2043" s="265"/>
      <c r="AK2043" s="287"/>
      <c r="AL2043" s="287"/>
      <c r="AM2043" s="287"/>
      <c r="AN2043" s="287"/>
      <c r="AO2043" s="287"/>
      <c r="AP2043" s="287"/>
      <c r="AQ2043" s="287"/>
      <c r="AR2043" s="287"/>
      <c r="AS2043" s="287"/>
      <c r="AT2043" s="287"/>
      <c r="AU2043" s="287"/>
      <c r="AV2043" s="287"/>
      <c r="AW2043" s="287"/>
      <c r="AX2043" s="287"/>
      <c r="AY2043" s="287"/>
      <c r="AZ2043" s="287"/>
      <c r="BA2043" s="287"/>
      <c r="BB2043" s="287"/>
      <c r="BC2043" s="287"/>
      <c r="BD2043" s="287"/>
      <c r="BE2043" s="287"/>
      <c r="BF2043" s="287"/>
      <c r="BG2043" s="287"/>
      <c r="BH2043" s="287"/>
      <c r="BI2043" s="287"/>
      <c r="BJ2043" s="287"/>
      <c r="BK2043" s="287"/>
      <c r="BL2043" s="287"/>
      <c r="BM2043" s="287"/>
      <c r="BN2043" s="287"/>
      <c r="BO2043" s="287"/>
      <c r="BP2043" s="287"/>
      <c r="BQ2043" s="287"/>
      <c r="BR2043" s="287"/>
      <c r="BS2043" s="287"/>
      <c r="BT2043" s="287"/>
      <c r="BU2043" s="287"/>
    </row>
    <row r="2044" spans="4:73" x14ac:dyDescent="0.2">
      <c r="D2044" s="265"/>
      <c r="E2044" s="265"/>
      <c r="F2044" s="265"/>
      <c r="G2044" s="265"/>
      <c r="H2044" s="265"/>
      <c r="I2044" s="265"/>
      <c r="J2044" s="265"/>
      <c r="K2044" s="265"/>
      <c r="L2044" s="265"/>
      <c r="M2044" s="265"/>
      <c r="N2044" s="265"/>
      <c r="O2044" s="265"/>
      <c r="P2044" s="265"/>
      <c r="Q2044" s="265"/>
      <c r="R2044" s="265"/>
      <c r="S2044" s="265"/>
      <c r="T2044" s="265"/>
      <c r="U2044" s="265"/>
      <c r="V2044" s="265"/>
      <c r="W2044" s="265"/>
      <c r="X2044" s="265"/>
      <c r="Y2044" s="265"/>
      <c r="Z2044" s="265"/>
      <c r="AA2044" s="265"/>
      <c r="AB2044" s="265"/>
      <c r="AC2044" s="265"/>
      <c r="AD2044" s="265"/>
      <c r="AE2044" s="265"/>
      <c r="AF2044" s="265"/>
      <c r="AG2044" s="265"/>
      <c r="AH2044" s="265"/>
      <c r="AI2044" s="265"/>
      <c r="AJ2044" s="265"/>
      <c r="AK2044" s="287"/>
      <c r="AL2044" s="287"/>
      <c r="AM2044" s="287"/>
      <c r="AN2044" s="287"/>
      <c r="AO2044" s="287"/>
      <c r="AP2044" s="287"/>
      <c r="AQ2044" s="287"/>
      <c r="AR2044" s="287"/>
      <c r="AS2044" s="287"/>
      <c r="AT2044" s="287"/>
      <c r="AU2044" s="287"/>
      <c r="AV2044" s="287"/>
      <c r="AW2044" s="287"/>
      <c r="AX2044" s="287"/>
      <c r="AY2044" s="287"/>
      <c r="AZ2044" s="287"/>
      <c r="BA2044" s="287"/>
      <c r="BB2044" s="287"/>
      <c r="BC2044" s="287"/>
      <c r="BD2044" s="287"/>
      <c r="BE2044" s="287"/>
      <c r="BF2044" s="287"/>
      <c r="BG2044" s="287"/>
      <c r="BH2044" s="287"/>
      <c r="BI2044" s="287"/>
      <c r="BJ2044" s="287"/>
      <c r="BK2044" s="287"/>
      <c r="BL2044" s="287"/>
      <c r="BM2044" s="287"/>
      <c r="BN2044" s="287"/>
      <c r="BO2044" s="287"/>
      <c r="BP2044" s="287"/>
      <c r="BQ2044" s="287"/>
      <c r="BR2044" s="287"/>
      <c r="BS2044" s="287"/>
      <c r="BT2044" s="287"/>
      <c r="BU2044" s="287"/>
    </row>
    <row r="2045" spans="4:73" x14ac:dyDescent="0.2">
      <c r="D2045" s="265"/>
      <c r="E2045" s="265"/>
      <c r="F2045" s="265"/>
      <c r="G2045" s="265"/>
      <c r="H2045" s="265"/>
      <c r="I2045" s="265"/>
      <c r="J2045" s="265"/>
      <c r="K2045" s="265"/>
      <c r="L2045" s="265"/>
      <c r="M2045" s="265"/>
      <c r="N2045" s="265"/>
      <c r="O2045" s="265"/>
      <c r="P2045" s="265"/>
      <c r="Q2045" s="265"/>
      <c r="R2045" s="265"/>
      <c r="S2045" s="265"/>
      <c r="T2045" s="265"/>
      <c r="U2045" s="265"/>
      <c r="V2045" s="265"/>
      <c r="W2045" s="265"/>
      <c r="X2045" s="265"/>
      <c r="Y2045" s="265"/>
      <c r="Z2045" s="265"/>
      <c r="AA2045" s="265"/>
      <c r="AB2045" s="265"/>
      <c r="AC2045" s="265"/>
      <c r="AD2045" s="265"/>
      <c r="AE2045" s="265"/>
      <c r="AF2045" s="265"/>
      <c r="AG2045" s="265"/>
      <c r="AH2045" s="265"/>
      <c r="AI2045" s="265"/>
      <c r="AJ2045" s="265"/>
      <c r="AK2045" s="287"/>
      <c r="AL2045" s="287"/>
      <c r="AM2045" s="287"/>
      <c r="AN2045" s="287"/>
      <c r="AO2045" s="287"/>
      <c r="AP2045" s="287"/>
      <c r="AQ2045" s="287"/>
      <c r="AR2045" s="287"/>
      <c r="AS2045" s="287"/>
      <c r="AT2045" s="287"/>
      <c r="AU2045" s="287"/>
      <c r="AV2045" s="287"/>
      <c r="AW2045" s="287"/>
      <c r="AX2045" s="287"/>
      <c r="AY2045" s="287"/>
      <c r="AZ2045" s="287"/>
      <c r="BA2045" s="287"/>
      <c r="BB2045" s="287"/>
      <c r="BC2045" s="287"/>
      <c r="BD2045" s="287"/>
      <c r="BE2045" s="287"/>
      <c r="BF2045" s="287"/>
      <c r="BG2045" s="287"/>
      <c r="BH2045" s="287"/>
      <c r="BI2045" s="287"/>
      <c r="BJ2045" s="287"/>
      <c r="BK2045" s="287"/>
      <c r="BL2045" s="287"/>
      <c r="BM2045" s="287"/>
      <c r="BN2045" s="287"/>
      <c r="BO2045" s="287"/>
      <c r="BP2045" s="287"/>
      <c r="BQ2045" s="287"/>
      <c r="BR2045" s="287"/>
      <c r="BS2045" s="287"/>
      <c r="BT2045" s="287"/>
      <c r="BU2045" s="287"/>
    </row>
    <row r="2046" spans="4:73" x14ac:dyDescent="0.2">
      <c r="D2046" s="265"/>
      <c r="E2046" s="265"/>
      <c r="F2046" s="265"/>
      <c r="G2046" s="265"/>
      <c r="H2046" s="265"/>
      <c r="I2046" s="265"/>
      <c r="J2046" s="265"/>
      <c r="K2046" s="265"/>
      <c r="L2046" s="265"/>
      <c r="M2046" s="265"/>
      <c r="N2046" s="265"/>
      <c r="O2046" s="265"/>
      <c r="P2046" s="265"/>
      <c r="Q2046" s="265"/>
      <c r="R2046" s="265"/>
      <c r="S2046" s="265"/>
      <c r="T2046" s="265"/>
      <c r="U2046" s="265"/>
      <c r="V2046" s="265"/>
      <c r="W2046" s="265"/>
      <c r="X2046" s="265"/>
      <c r="Y2046" s="265"/>
      <c r="Z2046" s="265"/>
      <c r="AA2046" s="265"/>
      <c r="AB2046" s="265"/>
      <c r="AC2046" s="265"/>
      <c r="AD2046" s="265"/>
      <c r="AE2046" s="265"/>
      <c r="AF2046" s="265"/>
      <c r="AG2046" s="265"/>
      <c r="AH2046" s="265"/>
      <c r="AI2046" s="265"/>
      <c r="AJ2046" s="265"/>
      <c r="AK2046" s="287"/>
      <c r="AL2046" s="287"/>
      <c r="AM2046" s="287"/>
      <c r="AN2046" s="287"/>
      <c r="AO2046" s="287"/>
      <c r="AP2046" s="287"/>
      <c r="AQ2046" s="287"/>
      <c r="AR2046" s="287"/>
      <c r="AS2046" s="287"/>
      <c r="AT2046" s="287"/>
      <c r="AU2046" s="287"/>
      <c r="AV2046" s="287"/>
      <c r="AW2046" s="287"/>
      <c r="AX2046" s="287"/>
      <c r="AY2046" s="287"/>
      <c r="AZ2046" s="287"/>
      <c r="BA2046" s="287"/>
      <c r="BB2046" s="287"/>
      <c r="BC2046" s="287"/>
      <c r="BD2046" s="287"/>
      <c r="BE2046" s="287"/>
      <c r="BF2046" s="287"/>
      <c r="BG2046" s="287"/>
      <c r="BH2046" s="287"/>
      <c r="BI2046" s="287"/>
      <c r="BJ2046" s="287"/>
      <c r="BK2046" s="287"/>
      <c r="BL2046" s="287"/>
      <c r="BM2046" s="287"/>
      <c r="BN2046" s="287"/>
      <c r="BO2046" s="287"/>
      <c r="BP2046" s="287"/>
      <c r="BQ2046" s="287"/>
      <c r="BR2046" s="287"/>
      <c r="BS2046" s="287"/>
      <c r="BT2046" s="287"/>
      <c r="BU2046" s="287"/>
    </row>
    <row r="2047" spans="4:73" x14ac:dyDescent="0.2">
      <c r="D2047" s="265"/>
      <c r="E2047" s="265"/>
      <c r="F2047" s="265"/>
      <c r="G2047" s="265"/>
      <c r="H2047" s="265"/>
      <c r="I2047" s="265"/>
      <c r="J2047" s="265"/>
      <c r="K2047" s="265"/>
      <c r="L2047" s="265"/>
      <c r="M2047" s="265"/>
      <c r="N2047" s="265"/>
      <c r="O2047" s="265"/>
      <c r="P2047" s="265"/>
      <c r="Q2047" s="265"/>
      <c r="R2047" s="265"/>
      <c r="S2047" s="265"/>
      <c r="T2047" s="265"/>
      <c r="U2047" s="265"/>
      <c r="V2047" s="265"/>
      <c r="W2047" s="265"/>
      <c r="X2047" s="265"/>
      <c r="Y2047" s="265"/>
      <c r="Z2047" s="265"/>
      <c r="AA2047" s="265"/>
      <c r="AB2047" s="265"/>
      <c r="AC2047" s="265"/>
      <c r="AD2047" s="265"/>
      <c r="AE2047" s="265"/>
      <c r="AF2047" s="265"/>
      <c r="AG2047" s="265"/>
      <c r="AH2047" s="265"/>
      <c r="AI2047" s="265"/>
      <c r="AJ2047" s="265"/>
      <c r="AK2047" s="287"/>
      <c r="AL2047" s="287"/>
      <c r="AM2047" s="287"/>
      <c r="AN2047" s="287"/>
      <c r="AO2047" s="287"/>
      <c r="AP2047" s="287"/>
      <c r="AQ2047" s="287"/>
      <c r="AR2047" s="287"/>
      <c r="AS2047" s="287"/>
      <c r="AT2047" s="287"/>
      <c r="AU2047" s="287"/>
      <c r="AV2047" s="287"/>
      <c r="AW2047" s="287"/>
      <c r="AX2047" s="287"/>
      <c r="AY2047" s="287"/>
      <c r="AZ2047" s="287"/>
      <c r="BA2047" s="287"/>
      <c r="BB2047" s="287"/>
      <c r="BC2047" s="287"/>
      <c r="BD2047" s="287"/>
      <c r="BE2047" s="287"/>
      <c r="BF2047" s="287"/>
      <c r="BG2047" s="287"/>
      <c r="BH2047" s="287"/>
      <c r="BI2047" s="287"/>
      <c r="BJ2047" s="287"/>
      <c r="BK2047" s="287"/>
      <c r="BL2047" s="287"/>
      <c r="BM2047" s="287"/>
      <c r="BN2047" s="287"/>
      <c r="BO2047" s="287"/>
      <c r="BP2047" s="287"/>
      <c r="BQ2047" s="287"/>
      <c r="BR2047" s="287"/>
      <c r="BS2047" s="287"/>
      <c r="BT2047" s="287"/>
      <c r="BU2047" s="287"/>
    </row>
    <row r="2048" spans="4:73" x14ac:dyDescent="0.2">
      <c r="D2048" s="265"/>
      <c r="E2048" s="265"/>
      <c r="F2048" s="265"/>
      <c r="G2048" s="265"/>
      <c r="H2048" s="265"/>
      <c r="I2048" s="265"/>
      <c r="J2048" s="265"/>
      <c r="K2048" s="265"/>
      <c r="L2048" s="265"/>
      <c r="M2048" s="265"/>
      <c r="N2048" s="265"/>
      <c r="O2048" s="265"/>
      <c r="P2048" s="265"/>
      <c r="Q2048" s="265"/>
      <c r="R2048" s="265"/>
      <c r="S2048" s="265"/>
      <c r="T2048" s="265"/>
      <c r="U2048" s="265"/>
      <c r="V2048" s="265"/>
      <c r="W2048" s="265"/>
      <c r="X2048" s="265"/>
      <c r="Y2048" s="265"/>
      <c r="Z2048" s="265"/>
      <c r="AA2048" s="265"/>
      <c r="AB2048" s="265"/>
      <c r="AC2048" s="265"/>
      <c r="AD2048" s="265"/>
      <c r="AE2048" s="265"/>
      <c r="AF2048" s="265"/>
      <c r="AG2048" s="265"/>
      <c r="AH2048" s="265"/>
      <c r="AI2048" s="265"/>
      <c r="AJ2048" s="265"/>
      <c r="AK2048" s="287"/>
      <c r="AL2048" s="287"/>
      <c r="AM2048" s="287"/>
      <c r="AN2048" s="287"/>
      <c r="AO2048" s="287"/>
      <c r="AP2048" s="287"/>
      <c r="AQ2048" s="287"/>
      <c r="AR2048" s="287"/>
      <c r="AS2048" s="287"/>
      <c r="AT2048" s="287"/>
      <c r="AU2048" s="287"/>
      <c r="AV2048" s="287"/>
      <c r="AW2048" s="287"/>
      <c r="AX2048" s="287"/>
      <c r="AY2048" s="287"/>
      <c r="AZ2048" s="287"/>
      <c r="BA2048" s="287"/>
      <c r="BB2048" s="287"/>
      <c r="BC2048" s="287"/>
      <c r="BD2048" s="287"/>
      <c r="BE2048" s="287"/>
      <c r="BF2048" s="287"/>
      <c r="BG2048" s="287"/>
      <c r="BH2048" s="287"/>
      <c r="BI2048" s="287"/>
      <c r="BJ2048" s="287"/>
      <c r="BK2048" s="287"/>
      <c r="BL2048" s="287"/>
      <c r="BM2048" s="287"/>
      <c r="BN2048" s="287"/>
      <c r="BO2048" s="287"/>
      <c r="BP2048" s="287"/>
      <c r="BQ2048" s="287"/>
      <c r="BR2048" s="287"/>
      <c r="BS2048" s="287"/>
      <c r="BT2048" s="287"/>
      <c r="BU2048" s="287"/>
    </row>
    <row r="2049" spans="4:73" x14ac:dyDescent="0.2">
      <c r="D2049" s="265"/>
      <c r="E2049" s="265"/>
      <c r="F2049" s="265"/>
      <c r="G2049" s="265"/>
      <c r="H2049" s="265"/>
      <c r="I2049" s="265"/>
      <c r="J2049" s="265"/>
      <c r="K2049" s="265"/>
      <c r="L2049" s="265"/>
      <c r="M2049" s="265"/>
      <c r="N2049" s="265"/>
      <c r="O2049" s="265"/>
      <c r="P2049" s="265"/>
      <c r="Q2049" s="265"/>
      <c r="R2049" s="265"/>
      <c r="S2049" s="265"/>
      <c r="T2049" s="265"/>
      <c r="U2049" s="265"/>
      <c r="V2049" s="265"/>
      <c r="W2049" s="265"/>
      <c r="X2049" s="265"/>
      <c r="Y2049" s="265"/>
      <c r="Z2049" s="265"/>
      <c r="AA2049" s="265"/>
      <c r="AB2049" s="265"/>
      <c r="AC2049" s="265"/>
      <c r="AD2049" s="265"/>
      <c r="AE2049" s="265"/>
      <c r="AF2049" s="265"/>
      <c r="AG2049" s="265"/>
      <c r="AH2049" s="265"/>
      <c r="AI2049" s="265"/>
      <c r="AJ2049" s="265"/>
      <c r="AK2049" s="287"/>
      <c r="AL2049" s="287"/>
      <c r="AM2049" s="287"/>
      <c r="AN2049" s="287"/>
      <c r="AO2049" s="287"/>
      <c r="AP2049" s="287"/>
      <c r="AQ2049" s="287"/>
      <c r="AR2049" s="287"/>
      <c r="AS2049" s="287"/>
      <c r="AT2049" s="287"/>
      <c r="AU2049" s="287"/>
      <c r="AV2049" s="287"/>
      <c r="AW2049" s="287"/>
      <c r="AX2049" s="287"/>
      <c r="AY2049" s="287"/>
      <c r="AZ2049" s="287"/>
      <c r="BA2049" s="287"/>
      <c r="BB2049" s="287"/>
      <c r="BC2049" s="287"/>
      <c r="BD2049" s="287"/>
      <c r="BE2049" s="287"/>
      <c r="BF2049" s="287"/>
      <c r="BG2049" s="287"/>
      <c r="BH2049" s="287"/>
      <c r="BI2049" s="287"/>
      <c r="BJ2049" s="287"/>
      <c r="BK2049" s="287"/>
      <c r="BL2049" s="287"/>
      <c r="BM2049" s="287"/>
      <c r="BN2049" s="287"/>
      <c r="BO2049" s="287"/>
      <c r="BP2049" s="287"/>
      <c r="BQ2049" s="287"/>
      <c r="BR2049" s="287"/>
      <c r="BS2049" s="287"/>
      <c r="BT2049" s="287"/>
      <c r="BU2049" s="287"/>
    </row>
    <row r="2050" spans="4:73" x14ac:dyDescent="0.2">
      <c r="D2050" s="265"/>
      <c r="E2050" s="265"/>
      <c r="F2050" s="265"/>
      <c r="G2050" s="265"/>
      <c r="H2050" s="265"/>
      <c r="I2050" s="265"/>
      <c r="J2050" s="265"/>
      <c r="K2050" s="265"/>
      <c r="L2050" s="265"/>
      <c r="M2050" s="265"/>
      <c r="N2050" s="265"/>
      <c r="O2050" s="265"/>
      <c r="P2050" s="265"/>
      <c r="Q2050" s="265"/>
      <c r="R2050" s="265"/>
      <c r="S2050" s="265"/>
      <c r="T2050" s="265"/>
      <c r="U2050" s="265"/>
      <c r="V2050" s="265"/>
      <c r="W2050" s="265"/>
      <c r="X2050" s="265"/>
      <c r="Y2050" s="265"/>
      <c r="Z2050" s="265"/>
      <c r="AA2050" s="265"/>
      <c r="AB2050" s="265"/>
      <c r="AC2050" s="265"/>
      <c r="AD2050" s="265"/>
      <c r="AE2050" s="265"/>
      <c r="AF2050" s="265"/>
      <c r="AG2050" s="265"/>
      <c r="AH2050" s="265"/>
      <c r="AI2050" s="265"/>
      <c r="AJ2050" s="265"/>
      <c r="AK2050" s="287"/>
      <c r="AL2050" s="287"/>
      <c r="AM2050" s="287"/>
      <c r="AN2050" s="287"/>
      <c r="AO2050" s="287"/>
      <c r="AP2050" s="287"/>
      <c r="AQ2050" s="287"/>
      <c r="AR2050" s="287"/>
      <c r="AS2050" s="287"/>
      <c r="AT2050" s="287"/>
      <c r="AU2050" s="287"/>
      <c r="AV2050" s="287"/>
      <c r="AW2050" s="287"/>
      <c r="AX2050" s="287"/>
      <c r="AY2050" s="287"/>
      <c r="AZ2050" s="287"/>
      <c r="BA2050" s="287"/>
      <c r="BB2050" s="287"/>
      <c r="BC2050" s="287"/>
      <c r="BD2050" s="287"/>
      <c r="BE2050" s="287"/>
      <c r="BF2050" s="287"/>
      <c r="BG2050" s="287"/>
      <c r="BH2050" s="287"/>
      <c r="BI2050" s="287"/>
      <c r="BJ2050" s="287"/>
      <c r="BK2050" s="287"/>
      <c r="BL2050" s="287"/>
      <c r="BM2050" s="287"/>
      <c r="BN2050" s="287"/>
      <c r="BO2050" s="287"/>
      <c r="BP2050" s="287"/>
      <c r="BQ2050" s="287"/>
      <c r="BR2050" s="287"/>
      <c r="BS2050" s="287"/>
      <c r="BT2050" s="287"/>
      <c r="BU2050" s="287"/>
    </row>
    <row r="2051" spans="4:73" x14ac:dyDescent="0.2">
      <c r="D2051" s="265"/>
      <c r="E2051" s="265"/>
      <c r="F2051" s="265"/>
      <c r="G2051" s="265"/>
      <c r="H2051" s="265"/>
      <c r="I2051" s="265"/>
      <c r="J2051" s="265"/>
      <c r="K2051" s="265"/>
      <c r="L2051" s="265"/>
      <c r="M2051" s="265"/>
      <c r="N2051" s="265"/>
      <c r="O2051" s="265"/>
      <c r="P2051" s="265"/>
      <c r="Q2051" s="265"/>
      <c r="R2051" s="265"/>
      <c r="S2051" s="265"/>
      <c r="T2051" s="265"/>
      <c r="U2051" s="265"/>
      <c r="V2051" s="265"/>
      <c r="W2051" s="265"/>
      <c r="X2051" s="265"/>
      <c r="Y2051" s="265"/>
      <c r="Z2051" s="265"/>
      <c r="AA2051" s="265"/>
      <c r="AB2051" s="265"/>
      <c r="AC2051" s="265"/>
      <c r="AD2051" s="265"/>
      <c r="AE2051" s="265"/>
      <c r="AF2051" s="265"/>
      <c r="AG2051" s="265"/>
      <c r="AH2051" s="265"/>
      <c r="AI2051" s="265"/>
      <c r="AJ2051" s="265"/>
      <c r="AK2051" s="287"/>
      <c r="AL2051" s="287"/>
      <c r="AM2051" s="287"/>
      <c r="AN2051" s="287"/>
      <c r="AO2051" s="287"/>
      <c r="AP2051" s="287"/>
      <c r="AQ2051" s="287"/>
      <c r="AR2051" s="287"/>
      <c r="AS2051" s="287"/>
      <c r="AT2051" s="287"/>
      <c r="AU2051" s="287"/>
      <c r="AV2051" s="287"/>
      <c r="AW2051" s="287"/>
      <c r="AX2051" s="287"/>
      <c r="AY2051" s="287"/>
      <c r="AZ2051" s="287"/>
      <c r="BA2051" s="287"/>
      <c r="BB2051" s="287"/>
      <c r="BC2051" s="287"/>
      <c r="BD2051" s="287"/>
      <c r="BE2051" s="287"/>
      <c r="BF2051" s="287"/>
      <c r="BG2051" s="287"/>
      <c r="BH2051" s="287"/>
      <c r="BI2051" s="287"/>
      <c r="BJ2051" s="287"/>
      <c r="BK2051" s="287"/>
      <c r="BL2051" s="287"/>
      <c r="BM2051" s="287"/>
      <c r="BN2051" s="287"/>
      <c r="BO2051" s="287"/>
      <c r="BP2051" s="287"/>
      <c r="BQ2051" s="287"/>
      <c r="BR2051" s="287"/>
      <c r="BS2051" s="287"/>
      <c r="BT2051" s="287"/>
      <c r="BU2051" s="287"/>
    </row>
    <row r="2052" spans="4:73" x14ac:dyDescent="0.2">
      <c r="D2052" s="265"/>
      <c r="E2052" s="265"/>
      <c r="F2052" s="265"/>
      <c r="G2052" s="265"/>
      <c r="H2052" s="265"/>
      <c r="I2052" s="265"/>
      <c r="J2052" s="265"/>
      <c r="K2052" s="265"/>
      <c r="L2052" s="265"/>
      <c r="M2052" s="265"/>
      <c r="N2052" s="265"/>
      <c r="O2052" s="265"/>
      <c r="P2052" s="265"/>
      <c r="Q2052" s="265"/>
      <c r="R2052" s="265"/>
      <c r="S2052" s="265"/>
      <c r="T2052" s="265"/>
      <c r="U2052" s="265"/>
      <c r="V2052" s="265"/>
      <c r="W2052" s="265"/>
      <c r="X2052" s="265"/>
      <c r="Y2052" s="265"/>
      <c r="Z2052" s="265"/>
      <c r="AA2052" s="265"/>
      <c r="AB2052" s="265"/>
      <c r="AC2052" s="265"/>
      <c r="AD2052" s="265"/>
      <c r="AE2052" s="265"/>
      <c r="AF2052" s="265"/>
      <c r="AG2052" s="265"/>
      <c r="AH2052" s="265"/>
      <c r="AI2052" s="265"/>
      <c r="AJ2052" s="265"/>
      <c r="AK2052" s="287"/>
      <c r="AL2052" s="287"/>
      <c r="AM2052" s="287"/>
      <c r="AN2052" s="287"/>
      <c r="AO2052" s="287"/>
      <c r="AP2052" s="287"/>
      <c r="AQ2052" s="287"/>
      <c r="AR2052" s="287"/>
      <c r="AS2052" s="287"/>
      <c r="AT2052" s="287"/>
      <c r="AU2052" s="287"/>
      <c r="AV2052" s="287"/>
      <c r="AW2052" s="287"/>
      <c r="AX2052" s="287"/>
      <c r="AY2052" s="287"/>
      <c r="AZ2052" s="287"/>
      <c r="BA2052" s="287"/>
      <c r="BB2052" s="287"/>
      <c r="BC2052" s="287"/>
      <c r="BD2052" s="287"/>
      <c r="BE2052" s="287"/>
      <c r="BF2052" s="287"/>
      <c r="BG2052" s="287"/>
      <c r="BH2052" s="287"/>
      <c r="BI2052" s="287"/>
      <c r="BJ2052" s="287"/>
      <c r="BK2052" s="287"/>
      <c r="BL2052" s="287"/>
      <c r="BM2052" s="287"/>
      <c r="BN2052" s="287"/>
      <c r="BO2052" s="287"/>
      <c r="BP2052" s="287"/>
      <c r="BQ2052" s="287"/>
      <c r="BR2052" s="287"/>
      <c r="BS2052" s="287"/>
      <c r="BT2052" s="287"/>
      <c r="BU2052" s="287"/>
    </row>
    <row r="2053" spans="4:73" x14ac:dyDescent="0.2">
      <c r="D2053" s="265"/>
      <c r="E2053" s="265"/>
      <c r="F2053" s="265"/>
      <c r="G2053" s="265"/>
      <c r="H2053" s="265"/>
      <c r="I2053" s="265"/>
      <c r="J2053" s="265"/>
      <c r="K2053" s="265"/>
      <c r="L2053" s="265"/>
      <c r="M2053" s="265"/>
      <c r="N2053" s="265"/>
      <c r="O2053" s="265"/>
      <c r="P2053" s="265"/>
      <c r="Q2053" s="265"/>
      <c r="R2053" s="265"/>
      <c r="S2053" s="265"/>
      <c r="T2053" s="265"/>
      <c r="U2053" s="265"/>
      <c r="V2053" s="265"/>
      <c r="W2053" s="265"/>
      <c r="X2053" s="265"/>
      <c r="Y2053" s="265"/>
      <c r="Z2053" s="265"/>
      <c r="AA2053" s="265"/>
      <c r="AB2053" s="265"/>
      <c r="AC2053" s="265"/>
      <c r="AD2053" s="265"/>
      <c r="AE2053" s="265"/>
      <c r="AF2053" s="265"/>
      <c r="AG2053" s="265"/>
      <c r="AH2053" s="265"/>
      <c r="AI2053" s="265"/>
      <c r="AJ2053" s="265"/>
      <c r="AK2053" s="287"/>
      <c r="AL2053" s="287"/>
      <c r="AM2053" s="287"/>
      <c r="AN2053" s="287"/>
      <c r="AO2053" s="287"/>
      <c r="AP2053" s="287"/>
      <c r="AQ2053" s="287"/>
      <c r="AR2053" s="287"/>
      <c r="AS2053" s="287"/>
      <c r="AT2053" s="287"/>
      <c r="AU2053" s="287"/>
      <c r="AV2053" s="287"/>
      <c r="AW2053" s="287"/>
      <c r="AX2053" s="287"/>
      <c r="AY2053" s="287"/>
      <c r="AZ2053" s="287"/>
      <c r="BA2053" s="287"/>
      <c r="BB2053" s="287"/>
      <c r="BC2053" s="287"/>
      <c r="BD2053" s="287"/>
      <c r="BE2053" s="287"/>
      <c r="BF2053" s="287"/>
      <c r="BG2053" s="287"/>
      <c r="BH2053" s="287"/>
      <c r="BI2053" s="287"/>
      <c r="BJ2053" s="287"/>
      <c r="BK2053" s="287"/>
      <c r="BL2053" s="287"/>
      <c r="BM2053" s="287"/>
      <c r="BN2053" s="287"/>
      <c r="BO2053" s="287"/>
      <c r="BP2053" s="287"/>
      <c r="BQ2053" s="287"/>
      <c r="BR2053" s="287"/>
      <c r="BS2053" s="287"/>
      <c r="BT2053" s="287"/>
      <c r="BU2053" s="287"/>
    </row>
    <row r="2054" spans="4:73" x14ac:dyDescent="0.2">
      <c r="D2054" s="265"/>
      <c r="E2054" s="265"/>
      <c r="F2054" s="265"/>
      <c r="G2054" s="265"/>
      <c r="H2054" s="265"/>
      <c r="I2054" s="265"/>
      <c r="J2054" s="265"/>
      <c r="K2054" s="265"/>
      <c r="L2054" s="265"/>
      <c r="M2054" s="265"/>
      <c r="N2054" s="265"/>
      <c r="O2054" s="265"/>
      <c r="P2054" s="265"/>
      <c r="Q2054" s="265"/>
      <c r="R2054" s="265"/>
      <c r="S2054" s="265"/>
      <c r="T2054" s="265"/>
      <c r="U2054" s="265"/>
      <c r="V2054" s="265"/>
      <c r="W2054" s="265"/>
      <c r="X2054" s="265"/>
      <c r="Y2054" s="265"/>
      <c r="Z2054" s="265"/>
      <c r="AA2054" s="265"/>
      <c r="AB2054" s="265"/>
      <c r="AC2054" s="265"/>
      <c r="AD2054" s="265"/>
      <c r="AE2054" s="265"/>
      <c r="AF2054" s="265"/>
      <c r="AG2054" s="265"/>
      <c r="AH2054" s="265"/>
      <c r="AI2054" s="265"/>
      <c r="AJ2054" s="265"/>
      <c r="AK2054" s="287"/>
      <c r="AL2054" s="287"/>
      <c r="AM2054" s="287"/>
      <c r="AN2054" s="287"/>
      <c r="AO2054" s="287"/>
      <c r="AP2054" s="287"/>
      <c r="AQ2054" s="287"/>
      <c r="AR2054" s="287"/>
      <c r="AS2054" s="287"/>
      <c r="AT2054" s="287"/>
      <c r="AU2054" s="287"/>
      <c r="AV2054" s="287"/>
      <c r="AW2054" s="287"/>
      <c r="AX2054" s="287"/>
      <c r="AY2054" s="287"/>
      <c r="AZ2054" s="287"/>
      <c r="BA2054" s="287"/>
      <c r="BB2054" s="287"/>
      <c r="BC2054" s="287"/>
      <c r="BD2054" s="287"/>
      <c r="BE2054" s="287"/>
      <c r="BF2054" s="287"/>
      <c r="BG2054" s="287"/>
      <c r="BH2054" s="287"/>
      <c r="BI2054" s="287"/>
      <c r="BJ2054" s="287"/>
      <c r="BK2054" s="287"/>
      <c r="BL2054" s="287"/>
      <c r="BM2054" s="287"/>
      <c r="BN2054" s="287"/>
      <c r="BO2054" s="287"/>
      <c r="BP2054" s="287"/>
      <c r="BQ2054" s="287"/>
      <c r="BR2054" s="287"/>
      <c r="BS2054" s="287"/>
      <c r="BT2054" s="287"/>
      <c r="BU2054" s="287"/>
    </row>
    <row r="2055" spans="4:73" x14ac:dyDescent="0.2">
      <c r="D2055" s="265"/>
      <c r="E2055" s="265"/>
      <c r="F2055" s="265"/>
      <c r="G2055" s="265"/>
      <c r="H2055" s="265"/>
      <c r="I2055" s="265"/>
      <c r="J2055" s="265"/>
      <c r="K2055" s="265"/>
      <c r="L2055" s="265"/>
      <c r="M2055" s="265"/>
      <c r="N2055" s="265"/>
      <c r="O2055" s="265"/>
      <c r="P2055" s="265"/>
      <c r="Q2055" s="265"/>
      <c r="R2055" s="265"/>
      <c r="S2055" s="265"/>
      <c r="T2055" s="265"/>
      <c r="U2055" s="265"/>
      <c r="V2055" s="265"/>
      <c r="W2055" s="265"/>
      <c r="X2055" s="265"/>
      <c r="Y2055" s="265"/>
      <c r="Z2055" s="265"/>
      <c r="AA2055" s="265"/>
      <c r="AB2055" s="265"/>
      <c r="AC2055" s="265"/>
      <c r="AD2055" s="265"/>
      <c r="AE2055" s="265"/>
      <c r="AF2055" s="265"/>
      <c r="AG2055" s="265"/>
      <c r="AH2055" s="265"/>
      <c r="AI2055" s="265"/>
      <c r="AJ2055" s="265"/>
      <c r="AK2055" s="287"/>
      <c r="AL2055" s="287"/>
      <c r="AM2055" s="287"/>
      <c r="AN2055" s="287"/>
      <c r="AO2055" s="287"/>
      <c r="AP2055" s="287"/>
      <c r="AQ2055" s="287"/>
      <c r="AR2055" s="287"/>
      <c r="AS2055" s="287"/>
      <c r="AT2055" s="287"/>
      <c r="AU2055" s="287"/>
      <c r="AV2055" s="287"/>
      <c r="AW2055" s="287"/>
      <c r="AX2055" s="287"/>
      <c r="AY2055" s="287"/>
      <c r="AZ2055" s="287"/>
      <c r="BA2055" s="287"/>
      <c r="BB2055" s="287"/>
      <c r="BC2055" s="287"/>
      <c r="BD2055" s="287"/>
      <c r="BE2055" s="287"/>
      <c r="BF2055" s="287"/>
      <c r="BG2055" s="287"/>
      <c r="BH2055" s="287"/>
      <c r="BI2055" s="287"/>
      <c r="BJ2055" s="287"/>
      <c r="BK2055" s="287"/>
      <c r="BL2055" s="287"/>
      <c r="BM2055" s="287"/>
      <c r="BN2055" s="287"/>
      <c r="BO2055" s="287"/>
      <c r="BP2055" s="287"/>
      <c r="BQ2055" s="287"/>
      <c r="BR2055" s="287"/>
      <c r="BS2055" s="287"/>
      <c r="BT2055" s="287"/>
      <c r="BU2055" s="287"/>
    </row>
    <row r="2056" spans="4:73" x14ac:dyDescent="0.2">
      <c r="D2056" s="265"/>
      <c r="E2056" s="265"/>
      <c r="F2056" s="265"/>
      <c r="G2056" s="265"/>
      <c r="H2056" s="265"/>
      <c r="I2056" s="265"/>
      <c r="J2056" s="265"/>
      <c r="K2056" s="265"/>
      <c r="L2056" s="265"/>
      <c r="M2056" s="265"/>
      <c r="N2056" s="265"/>
      <c r="O2056" s="265"/>
      <c r="P2056" s="265"/>
      <c r="Q2056" s="265"/>
      <c r="R2056" s="265"/>
      <c r="S2056" s="265"/>
      <c r="T2056" s="265"/>
      <c r="U2056" s="265"/>
      <c r="V2056" s="265"/>
      <c r="W2056" s="265"/>
      <c r="X2056" s="265"/>
      <c r="Y2056" s="265"/>
      <c r="Z2056" s="265"/>
      <c r="AA2056" s="265"/>
      <c r="AB2056" s="265"/>
      <c r="AC2056" s="265"/>
      <c r="AD2056" s="265"/>
      <c r="AE2056" s="265"/>
      <c r="AF2056" s="265"/>
      <c r="AG2056" s="265"/>
      <c r="AH2056" s="265"/>
      <c r="AI2056" s="265"/>
      <c r="AJ2056" s="265"/>
      <c r="AK2056" s="287"/>
      <c r="AL2056" s="287"/>
      <c r="AM2056" s="287"/>
      <c r="AN2056" s="287"/>
      <c r="AO2056" s="287"/>
      <c r="AP2056" s="287"/>
      <c r="AQ2056" s="287"/>
      <c r="AR2056" s="287"/>
      <c r="AS2056" s="287"/>
      <c r="AT2056" s="287"/>
      <c r="AU2056" s="287"/>
      <c r="AV2056" s="287"/>
      <c r="AW2056" s="287"/>
      <c r="AX2056" s="287"/>
      <c r="AY2056" s="287"/>
      <c r="AZ2056" s="287"/>
      <c r="BA2056" s="287"/>
      <c r="BB2056" s="287"/>
      <c r="BC2056" s="287"/>
      <c r="BD2056" s="287"/>
      <c r="BE2056" s="287"/>
      <c r="BF2056" s="287"/>
      <c r="BG2056" s="287"/>
      <c r="BH2056" s="287"/>
      <c r="BI2056" s="287"/>
      <c r="BJ2056" s="287"/>
      <c r="BK2056" s="287"/>
      <c r="BL2056" s="287"/>
      <c r="BM2056" s="287"/>
      <c r="BN2056" s="287"/>
      <c r="BO2056" s="287"/>
      <c r="BP2056" s="287"/>
      <c r="BQ2056" s="287"/>
      <c r="BR2056" s="287"/>
      <c r="BS2056" s="287"/>
      <c r="BT2056" s="287"/>
      <c r="BU2056" s="287"/>
    </row>
    <row r="2057" spans="4:73" x14ac:dyDescent="0.2">
      <c r="D2057" s="265"/>
      <c r="E2057" s="265"/>
      <c r="F2057" s="265"/>
      <c r="G2057" s="265"/>
      <c r="H2057" s="265"/>
      <c r="I2057" s="265"/>
      <c r="J2057" s="265"/>
      <c r="K2057" s="265"/>
      <c r="L2057" s="265"/>
      <c r="M2057" s="265"/>
      <c r="N2057" s="265"/>
      <c r="O2057" s="265"/>
      <c r="P2057" s="265"/>
      <c r="Q2057" s="265"/>
      <c r="R2057" s="265"/>
      <c r="S2057" s="265"/>
      <c r="T2057" s="265"/>
      <c r="U2057" s="265"/>
      <c r="V2057" s="265"/>
      <c r="W2057" s="265"/>
      <c r="X2057" s="265"/>
      <c r="Y2057" s="265"/>
      <c r="Z2057" s="265"/>
      <c r="AA2057" s="265"/>
      <c r="AB2057" s="265"/>
      <c r="AC2057" s="265"/>
      <c r="AD2057" s="265"/>
      <c r="AE2057" s="265"/>
      <c r="AF2057" s="265"/>
      <c r="AG2057" s="265"/>
      <c r="AH2057" s="265"/>
      <c r="AI2057" s="265"/>
      <c r="AJ2057" s="265"/>
      <c r="AK2057" s="287"/>
      <c r="AL2057" s="287"/>
      <c r="AM2057" s="287"/>
      <c r="AN2057" s="287"/>
      <c r="AO2057" s="287"/>
      <c r="AP2057" s="287"/>
      <c r="AQ2057" s="287"/>
      <c r="AR2057" s="287"/>
      <c r="AS2057" s="287"/>
      <c r="AT2057" s="287"/>
      <c r="AU2057" s="287"/>
      <c r="AV2057" s="287"/>
      <c r="AW2057" s="287"/>
      <c r="AX2057" s="287"/>
      <c r="AY2057" s="287"/>
      <c r="AZ2057" s="287"/>
      <c r="BA2057" s="287"/>
      <c r="BB2057" s="287"/>
      <c r="BC2057" s="287"/>
      <c r="BD2057" s="287"/>
      <c r="BE2057" s="287"/>
      <c r="BF2057" s="287"/>
      <c r="BG2057" s="287"/>
      <c r="BH2057" s="287"/>
      <c r="BI2057" s="287"/>
      <c r="BJ2057" s="287"/>
      <c r="BK2057" s="287"/>
      <c r="BL2057" s="287"/>
      <c r="BM2057" s="287"/>
      <c r="BN2057" s="287"/>
      <c r="BO2057" s="287"/>
      <c r="BP2057" s="287"/>
      <c r="BQ2057" s="287"/>
      <c r="BR2057" s="287"/>
      <c r="BS2057" s="287"/>
      <c r="BT2057" s="287"/>
      <c r="BU2057" s="287"/>
    </row>
    <row r="2058" spans="4:73" x14ac:dyDescent="0.2">
      <c r="D2058" s="265"/>
      <c r="E2058" s="265"/>
      <c r="F2058" s="265"/>
      <c r="G2058" s="265"/>
      <c r="H2058" s="265"/>
      <c r="I2058" s="265"/>
      <c r="J2058" s="265"/>
      <c r="K2058" s="265"/>
      <c r="L2058" s="265"/>
      <c r="M2058" s="265"/>
      <c r="N2058" s="265"/>
      <c r="O2058" s="265"/>
      <c r="P2058" s="265"/>
      <c r="Q2058" s="265"/>
      <c r="R2058" s="265"/>
      <c r="S2058" s="265"/>
      <c r="T2058" s="265"/>
      <c r="U2058" s="265"/>
      <c r="V2058" s="265"/>
      <c r="W2058" s="265"/>
      <c r="X2058" s="265"/>
      <c r="Y2058" s="265"/>
      <c r="Z2058" s="265"/>
      <c r="AA2058" s="265"/>
      <c r="AB2058" s="265"/>
      <c r="AC2058" s="265"/>
      <c r="AD2058" s="265"/>
      <c r="AE2058" s="265"/>
      <c r="AF2058" s="265"/>
      <c r="AG2058" s="265"/>
      <c r="AH2058" s="265"/>
      <c r="AI2058" s="265"/>
      <c r="AJ2058" s="265"/>
      <c r="AK2058" s="287"/>
      <c r="AL2058" s="287"/>
      <c r="AM2058" s="287"/>
      <c r="AN2058" s="287"/>
      <c r="AO2058" s="287"/>
      <c r="AP2058" s="287"/>
      <c r="AQ2058" s="287"/>
      <c r="AR2058" s="287"/>
      <c r="AS2058" s="287"/>
      <c r="AT2058" s="287"/>
      <c r="AU2058" s="287"/>
      <c r="AV2058" s="287"/>
      <c r="AW2058" s="287"/>
      <c r="AX2058" s="287"/>
      <c r="AY2058" s="287"/>
      <c r="AZ2058" s="287"/>
      <c r="BA2058" s="287"/>
      <c r="BB2058" s="287"/>
      <c r="BC2058" s="287"/>
      <c r="BD2058" s="287"/>
      <c r="BE2058" s="287"/>
      <c r="BF2058" s="287"/>
      <c r="BG2058" s="287"/>
      <c r="BH2058" s="287"/>
      <c r="BI2058" s="287"/>
      <c r="BJ2058" s="287"/>
      <c r="BK2058" s="287"/>
      <c r="BL2058" s="287"/>
      <c r="BM2058" s="287"/>
      <c r="BN2058" s="287"/>
      <c r="BO2058" s="287"/>
      <c r="BP2058" s="287"/>
      <c r="BQ2058" s="287"/>
      <c r="BR2058" s="287"/>
      <c r="BS2058" s="287"/>
      <c r="BT2058" s="287"/>
      <c r="BU2058" s="287"/>
    </row>
    <row r="2059" spans="4:73" x14ac:dyDescent="0.2">
      <c r="D2059" s="265"/>
      <c r="E2059" s="265"/>
      <c r="F2059" s="265"/>
      <c r="G2059" s="265"/>
      <c r="H2059" s="265"/>
      <c r="I2059" s="265"/>
      <c r="J2059" s="265"/>
      <c r="K2059" s="265"/>
      <c r="L2059" s="265"/>
      <c r="M2059" s="265"/>
      <c r="N2059" s="265"/>
      <c r="O2059" s="265"/>
      <c r="P2059" s="265"/>
      <c r="Q2059" s="265"/>
      <c r="R2059" s="265"/>
      <c r="S2059" s="265"/>
      <c r="T2059" s="265"/>
      <c r="U2059" s="265"/>
      <c r="V2059" s="265"/>
      <c r="W2059" s="265"/>
      <c r="X2059" s="265"/>
      <c r="Y2059" s="265"/>
      <c r="Z2059" s="265"/>
      <c r="AA2059" s="265"/>
      <c r="AB2059" s="265"/>
      <c r="AC2059" s="265"/>
      <c r="AD2059" s="265"/>
      <c r="AE2059" s="265"/>
      <c r="AF2059" s="265"/>
      <c r="AG2059" s="265"/>
      <c r="AH2059" s="265"/>
      <c r="AI2059" s="265"/>
      <c r="AJ2059" s="265"/>
      <c r="AK2059" s="287"/>
      <c r="AL2059" s="287"/>
      <c r="AM2059" s="287"/>
      <c r="AN2059" s="287"/>
      <c r="AO2059" s="287"/>
      <c r="AP2059" s="287"/>
      <c r="AQ2059" s="287"/>
      <c r="AR2059" s="287"/>
      <c r="AS2059" s="287"/>
      <c r="AT2059" s="287"/>
      <c r="AU2059" s="287"/>
      <c r="AV2059" s="287"/>
      <c r="AW2059" s="287"/>
      <c r="AX2059" s="287"/>
      <c r="AY2059" s="287"/>
      <c r="AZ2059" s="287"/>
      <c r="BA2059" s="287"/>
      <c r="BB2059" s="287"/>
      <c r="BC2059" s="287"/>
      <c r="BD2059" s="287"/>
      <c r="BE2059" s="287"/>
      <c r="BF2059" s="287"/>
      <c r="BG2059" s="287"/>
      <c r="BH2059" s="287"/>
      <c r="BI2059" s="287"/>
      <c r="BJ2059" s="287"/>
      <c r="BK2059" s="287"/>
      <c r="BL2059" s="287"/>
      <c r="BM2059" s="287"/>
      <c r="BN2059" s="287"/>
      <c r="BO2059" s="287"/>
      <c r="BP2059" s="287"/>
      <c r="BQ2059" s="287"/>
      <c r="BR2059" s="287"/>
      <c r="BS2059" s="287"/>
      <c r="BT2059" s="287"/>
      <c r="BU2059" s="287"/>
    </row>
    <row r="2060" spans="4:73" x14ac:dyDescent="0.2">
      <c r="D2060" s="265"/>
      <c r="E2060" s="265"/>
      <c r="F2060" s="265"/>
      <c r="G2060" s="265"/>
      <c r="H2060" s="265"/>
      <c r="I2060" s="265"/>
      <c r="J2060" s="265"/>
      <c r="K2060" s="265"/>
      <c r="L2060" s="265"/>
      <c r="M2060" s="265"/>
      <c r="N2060" s="265"/>
      <c r="O2060" s="265"/>
      <c r="P2060" s="265"/>
      <c r="Q2060" s="265"/>
      <c r="R2060" s="265"/>
      <c r="S2060" s="265"/>
      <c r="T2060" s="265"/>
      <c r="U2060" s="265"/>
      <c r="V2060" s="265"/>
      <c r="W2060" s="265"/>
      <c r="X2060" s="265"/>
      <c r="Y2060" s="265"/>
      <c r="Z2060" s="265"/>
      <c r="AA2060" s="265"/>
      <c r="AB2060" s="265"/>
      <c r="AC2060" s="265"/>
      <c r="AD2060" s="265"/>
      <c r="AE2060" s="265"/>
      <c r="AF2060" s="265"/>
      <c r="AG2060" s="265"/>
      <c r="AH2060" s="265"/>
      <c r="AI2060" s="265"/>
      <c r="AJ2060" s="265"/>
      <c r="AK2060" s="287"/>
      <c r="AL2060" s="287"/>
      <c r="AM2060" s="287"/>
      <c r="AN2060" s="287"/>
      <c r="AO2060" s="287"/>
      <c r="AP2060" s="287"/>
      <c r="AQ2060" s="287"/>
      <c r="AR2060" s="287"/>
      <c r="AS2060" s="287"/>
      <c r="AT2060" s="287"/>
      <c r="AU2060" s="287"/>
      <c r="AV2060" s="287"/>
      <c r="AW2060" s="287"/>
      <c r="AX2060" s="287"/>
      <c r="AY2060" s="287"/>
      <c r="AZ2060" s="287"/>
      <c r="BA2060" s="287"/>
      <c r="BB2060" s="287"/>
      <c r="BC2060" s="287"/>
      <c r="BD2060" s="287"/>
      <c r="BE2060" s="287"/>
      <c r="BF2060" s="287"/>
      <c r="BG2060" s="287"/>
      <c r="BH2060" s="287"/>
      <c r="BI2060" s="287"/>
      <c r="BJ2060" s="287"/>
      <c r="BK2060" s="287"/>
      <c r="BL2060" s="287"/>
      <c r="BM2060" s="287"/>
      <c r="BN2060" s="287"/>
      <c r="BO2060" s="287"/>
      <c r="BP2060" s="287"/>
      <c r="BQ2060" s="287"/>
      <c r="BR2060" s="287"/>
      <c r="BS2060" s="287"/>
      <c r="BT2060" s="287"/>
      <c r="BU2060" s="287"/>
    </row>
    <row r="2061" spans="4:73" x14ac:dyDescent="0.2">
      <c r="D2061" s="265"/>
      <c r="E2061" s="265"/>
      <c r="F2061" s="265"/>
      <c r="G2061" s="265"/>
      <c r="H2061" s="265"/>
      <c r="I2061" s="265"/>
      <c r="J2061" s="265"/>
      <c r="K2061" s="265"/>
      <c r="L2061" s="265"/>
      <c r="M2061" s="265"/>
      <c r="N2061" s="265"/>
      <c r="O2061" s="265"/>
      <c r="P2061" s="265"/>
      <c r="Q2061" s="265"/>
      <c r="R2061" s="265"/>
      <c r="S2061" s="265"/>
      <c r="T2061" s="265"/>
      <c r="U2061" s="265"/>
      <c r="V2061" s="265"/>
      <c r="W2061" s="265"/>
      <c r="X2061" s="265"/>
      <c r="Y2061" s="265"/>
      <c r="Z2061" s="265"/>
      <c r="AA2061" s="265"/>
      <c r="AB2061" s="265"/>
      <c r="AC2061" s="265"/>
      <c r="AD2061" s="265"/>
      <c r="AE2061" s="265"/>
      <c r="AF2061" s="265"/>
      <c r="AG2061" s="265"/>
      <c r="AH2061" s="265"/>
      <c r="AI2061" s="265"/>
      <c r="AJ2061" s="265"/>
      <c r="AK2061" s="287"/>
      <c r="AL2061" s="287"/>
      <c r="AM2061" s="287"/>
      <c r="AN2061" s="287"/>
      <c r="AO2061" s="287"/>
      <c r="AP2061" s="287"/>
      <c r="AQ2061" s="287"/>
      <c r="AR2061" s="287"/>
      <c r="AS2061" s="287"/>
      <c r="AT2061" s="287"/>
      <c r="AU2061" s="287"/>
      <c r="AV2061" s="287"/>
      <c r="AW2061" s="287"/>
      <c r="AX2061" s="287"/>
      <c r="AY2061" s="287"/>
      <c r="AZ2061" s="287"/>
      <c r="BA2061" s="287"/>
      <c r="BB2061" s="287"/>
      <c r="BC2061" s="287"/>
      <c r="BD2061" s="287"/>
      <c r="BE2061" s="287"/>
      <c r="BF2061" s="287"/>
      <c r="BG2061" s="287"/>
      <c r="BH2061" s="287"/>
      <c r="BI2061" s="287"/>
      <c r="BJ2061" s="287"/>
      <c r="BK2061" s="287"/>
      <c r="BL2061" s="287"/>
      <c r="BM2061" s="287"/>
      <c r="BN2061" s="287"/>
      <c r="BO2061" s="287"/>
      <c r="BP2061" s="287"/>
      <c r="BQ2061" s="287"/>
      <c r="BR2061" s="287"/>
      <c r="BS2061" s="287"/>
      <c r="BT2061" s="287"/>
      <c r="BU2061" s="287"/>
    </row>
    <row r="2062" spans="4:73" x14ac:dyDescent="0.2">
      <c r="D2062" s="265"/>
      <c r="E2062" s="265"/>
      <c r="F2062" s="265"/>
      <c r="G2062" s="265"/>
      <c r="H2062" s="265"/>
      <c r="I2062" s="265"/>
      <c r="J2062" s="265"/>
      <c r="K2062" s="265"/>
      <c r="L2062" s="265"/>
      <c r="M2062" s="265"/>
      <c r="N2062" s="265"/>
      <c r="O2062" s="265"/>
      <c r="P2062" s="265"/>
      <c r="Q2062" s="265"/>
      <c r="R2062" s="265"/>
      <c r="S2062" s="265"/>
      <c r="T2062" s="265"/>
      <c r="U2062" s="265"/>
      <c r="V2062" s="265"/>
      <c r="W2062" s="265"/>
      <c r="X2062" s="265"/>
      <c r="Y2062" s="265"/>
      <c r="Z2062" s="265"/>
      <c r="AA2062" s="265"/>
      <c r="AB2062" s="265"/>
      <c r="AC2062" s="265"/>
      <c r="AD2062" s="265"/>
      <c r="AE2062" s="265"/>
      <c r="AF2062" s="265"/>
      <c r="AG2062" s="265"/>
      <c r="AH2062" s="265"/>
      <c r="AI2062" s="265"/>
      <c r="AJ2062" s="265"/>
      <c r="AK2062" s="287"/>
      <c r="AL2062" s="287"/>
      <c r="AM2062" s="287"/>
      <c r="AN2062" s="287"/>
      <c r="AO2062" s="287"/>
      <c r="AP2062" s="287"/>
      <c r="AQ2062" s="287"/>
      <c r="AR2062" s="287"/>
      <c r="AS2062" s="287"/>
      <c r="AT2062" s="287"/>
      <c r="AU2062" s="287"/>
      <c r="AV2062" s="287"/>
      <c r="AW2062" s="287"/>
      <c r="AX2062" s="287"/>
      <c r="AY2062" s="287"/>
      <c r="AZ2062" s="287"/>
      <c r="BA2062" s="287"/>
      <c r="BB2062" s="287"/>
      <c r="BC2062" s="287"/>
      <c r="BD2062" s="287"/>
      <c r="BE2062" s="287"/>
      <c r="BF2062" s="287"/>
      <c r="BG2062" s="287"/>
      <c r="BH2062" s="287"/>
      <c r="BI2062" s="287"/>
      <c r="BJ2062" s="287"/>
      <c r="BK2062" s="287"/>
      <c r="BL2062" s="287"/>
      <c r="BM2062" s="287"/>
      <c r="BN2062" s="287"/>
      <c r="BO2062" s="287"/>
      <c r="BP2062" s="287"/>
      <c r="BQ2062" s="287"/>
      <c r="BR2062" s="287"/>
      <c r="BS2062" s="287"/>
      <c r="BT2062" s="287"/>
      <c r="BU2062" s="287"/>
    </row>
    <row r="2063" spans="4:73" x14ac:dyDescent="0.2">
      <c r="D2063" s="265"/>
      <c r="E2063" s="265"/>
      <c r="F2063" s="265"/>
      <c r="G2063" s="265"/>
      <c r="H2063" s="265"/>
      <c r="I2063" s="265"/>
      <c r="J2063" s="265"/>
      <c r="K2063" s="265"/>
      <c r="L2063" s="265"/>
      <c r="M2063" s="265"/>
      <c r="N2063" s="265"/>
      <c r="O2063" s="265"/>
      <c r="P2063" s="265"/>
      <c r="Q2063" s="265"/>
      <c r="R2063" s="265"/>
      <c r="S2063" s="265"/>
      <c r="T2063" s="265"/>
      <c r="U2063" s="265"/>
      <c r="V2063" s="265"/>
      <c r="W2063" s="265"/>
      <c r="X2063" s="265"/>
      <c r="Y2063" s="265"/>
      <c r="Z2063" s="265"/>
      <c r="AA2063" s="265"/>
      <c r="AB2063" s="265"/>
      <c r="AC2063" s="265"/>
      <c r="AD2063" s="265"/>
      <c r="AE2063" s="265"/>
      <c r="AF2063" s="265"/>
      <c r="AG2063" s="265"/>
      <c r="AH2063" s="265"/>
      <c r="AI2063" s="265"/>
      <c r="AJ2063" s="265"/>
      <c r="AK2063" s="287"/>
      <c r="AL2063" s="287"/>
      <c r="AM2063" s="287"/>
      <c r="AN2063" s="287"/>
      <c r="AO2063" s="287"/>
      <c r="AP2063" s="287"/>
      <c r="AQ2063" s="287"/>
      <c r="AR2063" s="287"/>
      <c r="AS2063" s="287"/>
      <c r="AT2063" s="287"/>
      <c r="AU2063" s="287"/>
      <c r="AV2063" s="287"/>
      <c r="AW2063" s="287"/>
      <c r="AX2063" s="287"/>
      <c r="AY2063" s="287"/>
      <c r="AZ2063" s="287"/>
      <c r="BA2063" s="287"/>
      <c r="BB2063" s="287"/>
      <c r="BC2063" s="287"/>
      <c r="BD2063" s="287"/>
      <c r="BE2063" s="287"/>
      <c r="BF2063" s="287"/>
      <c r="BG2063" s="287"/>
      <c r="BH2063" s="287"/>
      <c r="BI2063" s="287"/>
      <c r="BJ2063" s="287"/>
      <c r="BK2063" s="287"/>
      <c r="BL2063" s="287"/>
      <c r="BM2063" s="287"/>
      <c r="BN2063" s="287"/>
      <c r="BO2063" s="287"/>
      <c r="BP2063" s="287"/>
      <c r="BQ2063" s="287"/>
      <c r="BR2063" s="287"/>
      <c r="BS2063" s="287"/>
      <c r="BT2063" s="287"/>
      <c r="BU2063" s="287"/>
    </row>
    <row r="2064" spans="4:73" x14ac:dyDescent="0.2">
      <c r="D2064" s="265"/>
      <c r="E2064" s="265"/>
      <c r="F2064" s="265"/>
      <c r="G2064" s="265"/>
      <c r="H2064" s="265"/>
      <c r="I2064" s="265"/>
      <c r="J2064" s="265"/>
      <c r="K2064" s="265"/>
      <c r="L2064" s="265"/>
      <c r="M2064" s="265"/>
      <c r="N2064" s="265"/>
      <c r="O2064" s="265"/>
      <c r="P2064" s="265"/>
      <c r="Q2064" s="265"/>
      <c r="R2064" s="265"/>
      <c r="S2064" s="265"/>
      <c r="T2064" s="265"/>
      <c r="U2064" s="265"/>
      <c r="V2064" s="265"/>
      <c r="W2064" s="265"/>
      <c r="X2064" s="265"/>
      <c r="Y2064" s="265"/>
      <c r="Z2064" s="265"/>
      <c r="AA2064" s="265"/>
      <c r="AB2064" s="265"/>
      <c r="AC2064" s="265"/>
      <c r="AD2064" s="265"/>
      <c r="AE2064" s="265"/>
      <c r="AF2064" s="265"/>
      <c r="AG2064" s="265"/>
      <c r="AH2064" s="265"/>
      <c r="AI2064" s="265"/>
      <c r="AJ2064" s="265"/>
      <c r="AK2064" s="287"/>
      <c r="AL2064" s="287"/>
      <c r="AM2064" s="287"/>
      <c r="AN2064" s="287"/>
      <c r="AO2064" s="287"/>
      <c r="AP2064" s="287"/>
      <c r="AQ2064" s="287"/>
      <c r="AR2064" s="287"/>
      <c r="AS2064" s="287"/>
      <c r="AT2064" s="287"/>
      <c r="AU2064" s="287"/>
      <c r="AV2064" s="287"/>
      <c r="AW2064" s="287"/>
      <c r="AX2064" s="287"/>
      <c r="AY2064" s="287"/>
      <c r="AZ2064" s="287"/>
      <c r="BA2064" s="287"/>
      <c r="BB2064" s="287"/>
      <c r="BC2064" s="287"/>
      <c r="BD2064" s="287"/>
      <c r="BE2064" s="287"/>
      <c r="BF2064" s="287"/>
      <c r="BG2064" s="287"/>
      <c r="BH2064" s="287"/>
      <c r="BI2064" s="287"/>
      <c r="BJ2064" s="287"/>
      <c r="BK2064" s="287"/>
      <c r="BL2064" s="287"/>
      <c r="BM2064" s="287"/>
      <c r="BN2064" s="287"/>
      <c r="BO2064" s="287"/>
      <c r="BP2064" s="287"/>
      <c r="BQ2064" s="287"/>
      <c r="BR2064" s="287"/>
      <c r="BS2064" s="287"/>
      <c r="BT2064" s="287"/>
      <c r="BU2064" s="287"/>
    </row>
    <row r="2065" spans="4:73" x14ac:dyDescent="0.2">
      <c r="D2065" s="265"/>
      <c r="E2065" s="265"/>
      <c r="F2065" s="265"/>
      <c r="G2065" s="265"/>
      <c r="H2065" s="265"/>
      <c r="I2065" s="265"/>
      <c r="J2065" s="265"/>
      <c r="K2065" s="265"/>
      <c r="L2065" s="265"/>
      <c r="M2065" s="265"/>
      <c r="N2065" s="265"/>
      <c r="O2065" s="265"/>
      <c r="P2065" s="265"/>
      <c r="Q2065" s="265"/>
      <c r="R2065" s="265"/>
      <c r="S2065" s="265"/>
      <c r="T2065" s="265"/>
      <c r="U2065" s="265"/>
      <c r="V2065" s="265"/>
      <c r="W2065" s="265"/>
      <c r="X2065" s="265"/>
      <c r="Y2065" s="265"/>
      <c r="Z2065" s="265"/>
      <c r="AA2065" s="265"/>
      <c r="AB2065" s="265"/>
      <c r="AC2065" s="265"/>
      <c r="AD2065" s="265"/>
      <c r="AE2065" s="265"/>
      <c r="AF2065" s="265"/>
      <c r="AG2065" s="265"/>
      <c r="AH2065" s="265"/>
      <c r="AI2065" s="265"/>
      <c r="AJ2065" s="265"/>
      <c r="AK2065" s="287"/>
      <c r="AL2065" s="287"/>
      <c r="AM2065" s="287"/>
      <c r="AN2065" s="287"/>
      <c r="AO2065" s="287"/>
      <c r="AP2065" s="287"/>
      <c r="AQ2065" s="287"/>
      <c r="AR2065" s="287"/>
      <c r="AS2065" s="287"/>
      <c r="AT2065" s="287"/>
      <c r="AU2065" s="287"/>
      <c r="AV2065" s="287"/>
      <c r="AW2065" s="287"/>
      <c r="AX2065" s="287"/>
      <c r="AY2065" s="287"/>
      <c r="AZ2065" s="287"/>
      <c r="BA2065" s="287"/>
      <c r="BB2065" s="287"/>
      <c r="BC2065" s="287"/>
      <c r="BD2065" s="287"/>
      <c r="BE2065" s="287"/>
      <c r="BF2065" s="287"/>
      <c r="BG2065" s="287"/>
      <c r="BH2065" s="287"/>
      <c r="BI2065" s="287"/>
      <c r="BJ2065" s="287"/>
      <c r="BK2065" s="287"/>
      <c r="BL2065" s="287"/>
      <c r="BM2065" s="287"/>
      <c r="BN2065" s="287"/>
      <c r="BO2065" s="287"/>
      <c r="BP2065" s="287"/>
      <c r="BQ2065" s="287"/>
      <c r="BR2065" s="287"/>
      <c r="BS2065" s="287"/>
      <c r="BT2065" s="287"/>
      <c r="BU2065" s="287"/>
    </row>
    <row r="2066" spans="4:73" x14ac:dyDescent="0.2">
      <c r="D2066" s="265"/>
      <c r="E2066" s="265"/>
      <c r="F2066" s="265"/>
      <c r="G2066" s="265"/>
      <c r="H2066" s="265"/>
      <c r="I2066" s="265"/>
      <c r="J2066" s="265"/>
      <c r="K2066" s="265"/>
      <c r="L2066" s="265"/>
      <c r="M2066" s="265"/>
      <c r="N2066" s="265"/>
      <c r="O2066" s="265"/>
      <c r="P2066" s="265"/>
      <c r="Q2066" s="265"/>
      <c r="R2066" s="265"/>
      <c r="S2066" s="265"/>
      <c r="T2066" s="265"/>
      <c r="U2066" s="265"/>
      <c r="V2066" s="265"/>
      <c r="W2066" s="265"/>
      <c r="X2066" s="265"/>
      <c r="Y2066" s="265"/>
      <c r="Z2066" s="265"/>
      <c r="AA2066" s="265"/>
      <c r="AB2066" s="265"/>
      <c r="AC2066" s="265"/>
      <c r="AD2066" s="265"/>
      <c r="AE2066" s="265"/>
      <c r="AF2066" s="265"/>
      <c r="AG2066" s="265"/>
      <c r="AH2066" s="265"/>
      <c r="AI2066" s="265"/>
      <c r="AJ2066" s="265"/>
      <c r="AK2066" s="287"/>
      <c r="AL2066" s="287"/>
      <c r="AM2066" s="287"/>
      <c r="AN2066" s="287"/>
      <c r="AO2066" s="287"/>
      <c r="AP2066" s="287"/>
      <c r="AQ2066" s="287"/>
      <c r="AR2066" s="287"/>
      <c r="AS2066" s="287"/>
      <c r="AT2066" s="287"/>
      <c r="AU2066" s="287"/>
      <c r="AV2066" s="287"/>
      <c r="AW2066" s="287"/>
      <c r="AX2066" s="287"/>
      <c r="AY2066" s="287"/>
      <c r="AZ2066" s="287"/>
      <c r="BA2066" s="287"/>
      <c r="BB2066" s="287"/>
      <c r="BC2066" s="287"/>
      <c r="BD2066" s="287"/>
      <c r="BE2066" s="287"/>
      <c r="BF2066" s="287"/>
      <c r="BG2066" s="287"/>
      <c r="BH2066" s="287"/>
      <c r="BI2066" s="287"/>
      <c r="BJ2066" s="287"/>
      <c r="BK2066" s="287"/>
      <c r="BL2066" s="287"/>
      <c r="BM2066" s="287"/>
      <c r="BN2066" s="287"/>
      <c r="BO2066" s="287"/>
      <c r="BP2066" s="287"/>
      <c r="BQ2066" s="287"/>
      <c r="BR2066" s="287"/>
      <c r="BS2066" s="287"/>
      <c r="BT2066" s="287"/>
      <c r="BU2066" s="287"/>
    </row>
    <row r="2067" spans="4:73" x14ac:dyDescent="0.2">
      <c r="D2067" s="265"/>
      <c r="E2067" s="265"/>
      <c r="F2067" s="265"/>
      <c r="G2067" s="265"/>
      <c r="H2067" s="265"/>
      <c r="I2067" s="265"/>
      <c r="J2067" s="265"/>
      <c r="K2067" s="265"/>
      <c r="L2067" s="265"/>
      <c r="M2067" s="265"/>
      <c r="N2067" s="265"/>
      <c r="O2067" s="265"/>
      <c r="P2067" s="265"/>
      <c r="Q2067" s="265"/>
      <c r="R2067" s="265"/>
      <c r="S2067" s="265"/>
      <c r="T2067" s="265"/>
      <c r="U2067" s="265"/>
      <c r="V2067" s="265"/>
      <c r="W2067" s="265"/>
      <c r="X2067" s="265"/>
      <c r="Y2067" s="265"/>
      <c r="Z2067" s="265"/>
      <c r="AA2067" s="265"/>
      <c r="AB2067" s="265"/>
      <c r="AC2067" s="265"/>
      <c r="AD2067" s="265"/>
      <c r="AE2067" s="265"/>
      <c r="AF2067" s="265"/>
      <c r="AG2067" s="265"/>
      <c r="AH2067" s="265"/>
      <c r="AI2067" s="265"/>
      <c r="AJ2067" s="265"/>
      <c r="AK2067" s="287"/>
      <c r="AL2067" s="287"/>
      <c r="AM2067" s="287"/>
      <c r="AN2067" s="287"/>
      <c r="AO2067" s="287"/>
      <c r="AP2067" s="287"/>
      <c r="AQ2067" s="287"/>
      <c r="AR2067" s="287"/>
      <c r="AS2067" s="287"/>
      <c r="AT2067" s="287"/>
      <c r="AU2067" s="287"/>
      <c r="AV2067" s="287"/>
      <c r="AW2067" s="287"/>
      <c r="AX2067" s="287"/>
      <c r="AY2067" s="287"/>
      <c r="AZ2067" s="287"/>
      <c r="BA2067" s="287"/>
      <c r="BB2067" s="287"/>
      <c r="BC2067" s="287"/>
      <c r="BD2067" s="287"/>
      <c r="BE2067" s="287"/>
      <c r="BF2067" s="287"/>
      <c r="BG2067" s="287"/>
      <c r="BH2067" s="287"/>
      <c r="BI2067" s="287"/>
      <c r="BJ2067" s="287"/>
      <c r="BK2067" s="287"/>
      <c r="BL2067" s="287"/>
      <c r="BM2067" s="287"/>
      <c r="BN2067" s="287"/>
      <c r="BO2067" s="287"/>
      <c r="BP2067" s="287"/>
      <c r="BQ2067" s="287"/>
      <c r="BR2067" s="287"/>
      <c r="BS2067" s="287"/>
      <c r="BT2067" s="287"/>
      <c r="BU2067" s="287"/>
    </row>
    <row r="2068" spans="4:73" x14ac:dyDescent="0.2">
      <c r="D2068" s="265"/>
      <c r="E2068" s="265"/>
      <c r="F2068" s="265"/>
      <c r="G2068" s="265"/>
      <c r="H2068" s="265"/>
      <c r="I2068" s="265"/>
      <c r="J2068" s="265"/>
      <c r="K2068" s="265"/>
      <c r="L2068" s="265"/>
      <c r="M2068" s="265"/>
      <c r="N2068" s="265"/>
      <c r="O2068" s="265"/>
      <c r="P2068" s="265"/>
      <c r="Q2068" s="265"/>
      <c r="R2068" s="265"/>
      <c r="S2068" s="265"/>
      <c r="T2068" s="265"/>
      <c r="U2068" s="265"/>
      <c r="V2068" s="265"/>
      <c r="W2068" s="265"/>
      <c r="X2068" s="265"/>
      <c r="Y2068" s="265"/>
      <c r="Z2068" s="265"/>
      <c r="AA2068" s="265"/>
      <c r="AB2068" s="265"/>
      <c r="AC2068" s="265"/>
      <c r="AD2068" s="265"/>
      <c r="AE2068" s="265"/>
      <c r="AF2068" s="265"/>
      <c r="AG2068" s="265"/>
      <c r="AH2068" s="265"/>
      <c r="AI2068" s="265"/>
      <c r="AJ2068" s="265"/>
      <c r="AK2068" s="287"/>
      <c r="AL2068" s="287"/>
      <c r="AM2068" s="287"/>
      <c r="AN2068" s="287"/>
      <c r="AO2068" s="287"/>
      <c r="AP2068" s="287"/>
      <c r="AQ2068" s="287"/>
      <c r="AR2068" s="287"/>
      <c r="AS2068" s="287"/>
      <c r="AT2068" s="287"/>
      <c r="AU2068" s="287"/>
      <c r="AV2068" s="287"/>
      <c r="AW2068" s="287"/>
      <c r="AX2068" s="287"/>
      <c r="AY2068" s="287"/>
      <c r="AZ2068" s="287"/>
      <c r="BA2068" s="287"/>
      <c r="BB2068" s="287"/>
      <c r="BC2068" s="287"/>
      <c r="BD2068" s="287"/>
      <c r="BE2068" s="287"/>
      <c r="BF2068" s="287"/>
      <c r="BG2068" s="287"/>
      <c r="BH2068" s="287"/>
      <c r="BI2068" s="287"/>
      <c r="BJ2068" s="287"/>
      <c r="BK2068" s="287"/>
      <c r="BL2068" s="287"/>
      <c r="BM2068" s="287"/>
      <c r="BN2068" s="287"/>
      <c r="BO2068" s="287"/>
      <c r="BP2068" s="287"/>
      <c r="BQ2068" s="287"/>
      <c r="BR2068" s="287"/>
      <c r="BS2068" s="287"/>
      <c r="BT2068" s="287"/>
      <c r="BU2068" s="287"/>
    </row>
    <row r="2069" spans="4:73" x14ac:dyDescent="0.2">
      <c r="D2069" s="265"/>
      <c r="E2069" s="265"/>
      <c r="F2069" s="265"/>
      <c r="G2069" s="265"/>
      <c r="H2069" s="265"/>
      <c r="I2069" s="265"/>
      <c r="J2069" s="265"/>
      <c r="K2069" s="265"/>
      <c r="L2069" s="265"/>
      <c r="M2069" s="265"/>
      <c r="N2069" s="265"/>
      <c r="O2069" s="265"/>
      <c r="P2069" s="265"/>
      <c r="Q2069" s="265"/>
      <c r="R2069" s="265"/>
      <c r="S2069" s="265"/>
      <c r="T2069" s="265"/>
      <c r="U2069" s="265"/>
      <c r="V2069" s="265"/>
      <c r="W2069" s="265"/>
      <c r="X2069" s="265"/>
      <c r="Y2069" s="265"/>
      <c r="Z2069" s="265"/>
      <c r="AA2069" s="265"/>
      <c r="AB2069" s="265"/>
      <c r="AC2069" s="265"/>
      <c r="AD2069" s="265"/>
      <c r="AE2069" s="265"/>
      <c r="AF2069" s="265"/>
      <c r="AG2069" s="265"/>
      <c r="AH2069" s="265"/>
      <c r="AI2069" s="265"/>
      <c r="AJ2069" s="265"/>
      <c r="AK2069" s="287"/>
      <c r="AL2069" s="287"/>
      <c r="AM2069" s="287"/>
      <c r="AN2069" s="287"/>
      <c r="AO2069" s="287"/>
      <c r="AP2069" s="287"/>
      <c r="AQ2069" s="287"/>
      <c r="AR2069" s="287"/>
      <c r="AS2069" s="287"/>
      <c r="AT2069" s="287"/>
      <c r="AU2069" s="287"/>
      <c r="AV2069" s="287"/>
      <c r="AW2069" s="287"/>
      <c r="AX2069" s="287"/>
      <c r="AY2069" s="287"/>
      <c r="AZ2069" s="287"/>
      <c r="BA2069" s="287"/>
      <c r="BB2069" s="287"/>
      <c r="BC2069" s="287"/>
      <c r="BD2069" s="287"/>
      <c r="BE2069" s="287"/>
      <c r="BF2069" s="287"/>
      <c r="BG2069" s="287"/>
      <c r="BH2069" s="287"/>
      <c r="BI2069" s="287"/>
      <c r="BJ2069" s="287"/>
      <c r="BK2069" s="287"/>
      <c r="BL2069" s="287"/>
      <c r="BM2069" s="287"/>
      <c r="BN2069" s="287"/>
      <c r="BO2069" s="287"/>
      <c r="BP2069" s="287"/>
      <c r="BQ2069" s="287"/>
      <c r="BR2069" s="287"/>
      <c r="BS2069" s="287"/>
      <c r="BT2069" s="287"/>
      <c r="BU2069" s="287"/>
    </row>
    <row r="2070" spans="4:73" x14ac:dyDescent="0.2">
      <c r="D2070" s="265"/>
      <c r="E2070" s="265"/>
      <c r="F2070" s="265"/>
      <c r="G2070" s="265"/>
      <c r="H2070" s="265"/>
      <c r="I2070" s="265"/>
      <c r="J2070" s="265"/>
      <c r="K2070" s="265"/>
      <c r="L2070" s="265"/>
      <c r="M2070" s="265"/>
      <c r="N2070" s="265"/>
      <c r="O2070" s="265"/>
      <c r="P2070" s="265"/>
      <c r="Q2070" s="265"/>
      <c r="R2070" s="265"/>
      <c r="S2070" s="265"/>
      <c r="T2070" s="265"/>
      <c r="U2070" s="265"/>
      <c r="V2070" s="265"/>
      <c r="W2070" s="265"/>
      <c r="X2070" s="265"/>
      <c r="Y2070" s="265"/>
      <c r="Z2070" s="265"/>
      <c r="AA2070" s="265"/>
      <c r="AB2070" s="265"/>
      <c r="AC2070" s="265"/>
      <c r="AD2070" s="265"/>
      <c r="AE2070" s="265"/>
      <c r="AF2070" s="265"/>
      <c r="AG2070" s="265"/>
      <c r="AH2070" s="265"/>
      <c r="AI2070" s="265"/>
      <c r="AJ2070" s="265"/>
      <c r="AK2070" s="287"/>
      <c r="AL2070" s="287"/>
      <c r="AM2070" s="287"/>
      <c r="AN2070" s="287"/>
      <c r="AO2070" s="287"/>
      <c r="AP2070" s="287"/>
      <c r="AQ2070" s="287"/>
      <c r="AR2070" s="287"/>
      <c r="AS2070" s="287"/>
      <c r="AT2070" s="287"/>
      <c r="AU2070" s="287"/>
      <c r="AV2070" s="287"/>
      <c r="AW2070" s="287"/>
      <c r="AX2070" s="287"/>
      <c r="AY2070" s="287"/>
      <c r="AZ2070" s="287"/>
      <c r="BA2070" s="287"/>
      <c r="BB2070" s="287"/>
      <c r="BC2070" s="287"/>
      <c r="BD2070" s="287"/>
      <c r="BE2070" s="287"/>
      <c r="BF2070" s="287"/>
      <c r="BG2070" s="287"/>
      <c r="BH2070" s="287"/>
      <c r="BI2070" s="287"/>
      <c r="BJ2070" s="287"/>
      <c r="BK2070" s="287"/>
      <c r="BL2070" s="287"/>
      <c r="BM2070" s="287"/>
      <c r="BN2070" s="287"/>
      <c r="BO2070" s="287"/>
      <c r="BP2070" s="287"/>
      <c r="BQ2070" s="287"/>
      <c r="BR2070" s="287"/>
      <c r="BS2070" s="287"/>
      <c r="BT2070" s="287"/>
      <c r="BU2070" s="287"/>
    </row>
    <row r="2071" spans="4:73" x14ac:dyDescent="0.2">
      <c r="D2071" s="265"/>
      <c r="E2071" s="265"/>
      <c r="F2071" s="265"/>
      <c r="G2071" s="265"/>
      <c r="H2071" s="265"/>
      <c r="I2071" s="265"/>
      <c r="J2071" s="265"/>
      <c r="K2071" s="265"/>
      <c r="L2071" s="265"/>
      <c r="M2071" s="265"/>
      <c r="N2071" s="265"/>
      <c r="O2071" s="265"/>
      <c r="P2071" s="265"/>
      <c r="Q2071" s="265"/>
      <c r="R2071" s="265"/>
      <c r="S2071" s="265"/>
      <c r="T2071" s="265"/>
      <c r="U2071" s="265"/>
      <c r="V2071" s="265"/>
      <c r="W2071" s="265"/>
      <c r="X2071" s="265"/>
      <c r="Y2071" s="265"/>
      <c r="Z2071" s="265"/>
      <c r="AA2071" s="265"/>
      <c r="AB2071" s="265"/>
      <c r="AC2071" s="265"/>
      <c r="AD2071" s="265"/>
      <c r="AE2071" s="265"/>
      <c r="AF2071" s="265"/>
      <c r="AG2071" s="265"/>
      <c r="AH2071" s="265"/>
      <c r="AI2071" s="265"/>
      <c r="AJ2071" s="265"/>
      <c r="AK2071" s="287"/>
      <c r="AL2071" s="287"/>
      <c r="AM2071" s="287"/>
      <c r="AN2071" s="287"/>
      <c r="AO2071" s="287"/>
      <c r="AP2071" s="287"/>
      <c r="AQ2071" s="287"/>
      <c r="AR2071" s="287"/>
      <c r="AS2071" s="287"/>
      <c r="AT2071" s="287"/>
      <c r="AU2071" s="287"/>
      <c r="AV2071" s="287"/>
      <c r="AW2071" s="287"/>
      <c r="AX2071" s="287"/>
      <c r="AY2071" s="287"/>
      <c r="AZ2071" s="287"/>
      <c r="BA2071" s="287"/>
      <c r="BB2071" s="287"/>
      <c r="BC2071" s="287"/>
      <c r="BD2071" s="287"/>
      <c r="BE2071" s="287"/>
      <c r="BF2071" s="287"/>
      <c r="BG2071" s="287"/>
      <c r="BH2071" s="287"/>
      <c r="BI2071" s="287"/>
      <c r="BJ2071" s="287"/>
      <c r="BK2071" s="287"/>
      <c r="BL2071" s="287"/>
      <c r="BM2071" s="287"/>
      <c r="BN2071" s="287"/>
      <c r="BO2071" s="287"/>
      <c r="BP2071" s="287"/>
      <c r="BQ2071" s="287"/>
      <c r="BR2071" s="287"/>
      <c r="BS2071" s="287"/>
      <c r="BT2071" s="287"/>
      <c r="BU2071" s="287"/>
    </row>
    <row r="2072" spans="4:73" x14ac:dyDescent="0.2">
      <c r="D2072" s="265"/>
      <c r="E2072" s="265"/>
      <c r="F2072" s="265"/>
      <c r="G2072" s="265"/>
      <c r="H2072" s="265"/>
      <c r="I2072" s="265"/>
      <c r="J2072" s="265"/>
      <c r="K2072" s="265"/>
      <c r="L2072" s="265"/>
      <c r="M2072" s="265"/>
      <c r="N2072" s="265"/>
      <c r="O2072" s="265"/>
      <c r="P2072" s="265"/>
      <c r="Q2072" s="265"/>
      <c r="R2072" s="265"/>
      <c r="S2072" s="265"/>
      <c r="T2072" s="265"/>
      <c r="U2072" s="265"/>
      <c r="V2072" s="265"/>
      <c r="W2072" s="265"/>
      <c r="X2072" s="265"/>
      <c r="Y2072" s="265"/>
      <c r="Z2072" s="265"/>
      <c r="AA2072" s="265"/>
      <c r="AB2072" s="265"/>
      <c r="AC2072" s="265"/>
      <c r="AD2072" s="265"/>
      <c r="AE2072" s="265"/>
      <c r="AF2072" s="265"/>
      <c r="AG2072" s="265"/>
      <c r="AH2072" s="265"/>
      <c r="AI2072" s="265"/>
      <c r="AJ2072" s="265"/>
      <c r="AK2072" s="287"/>
      <c r="AL2072" s="287"/>
      <c r="AM2072" s="287"/>
      <c r="AN2072" s="287"/>
      <c r="AO2072" s="287"/>
      <c r="AP2072" s="287"/>
      <c r="AQ2072" s="287"/>
      <c r="AR2072" s="287"/>
      <c r="AS2072" s="287"/>
      <c r="AT2072" s="287"/>
      <c r="AU2072" s="287"/>
      <c r="AV2072" s="287"/>
      <c r="AW2072" s="287"/>
      <c r="AX2072" s="287"/>
      <c r="AY2072" s="287"/>
      <c r="AZ2072" s="287"/>
      <c r="BA2072" s="287"/>
      <c r="BB2072" s="287"/>
      <c r="BC2072" s="287"/>
      <c r="BD2072" s="287"/>
      <c r="BE2072" s="287"/>
      <c r="BF2072" s="287"/>
      <c r="BG2072" s="287"/>
      <c r="BH2072" s="287"/>
      <c r="BI2072" s="287"/>
      <c r="BJ2072" s="287"/>
      <c r="BK2072" s="287"/>
      <c r="BL2072" s="287"/>
      <c r="BM2072" s="287"/>
      <c r="BN2072" s="287"/>
      <c r="BO2072" s="287"/>
      <c r="BP2072" s="287"/>
      <c r="BQ2072" s="287"/>
      <c r="BR2072" s="287"/>
      <c r="BS2072" s="287"/>
      <c r="BT2072" s="287"/>
      <c r="BU2072" s="287"/>
    </row>
    <row r="2073" spans="4:73" x14ac:dyDescent="0.2">
      <c r="D2073" s="265"/>
      <c r="E2073" s="265"/>
      <c r="F2073" s="265"/>
      <c r="G2073" s="265"/>
      <c r="H2073" s="265"/>
      <c r="I2073" s="265"/>
      <c r="J2073" s="265"/>
      <c r="K2073" s="265"/>
      <c r="L2073" s="265"/>
      <c r="M2073" s="265"/>
      <c r="N2073" s="265"/>
      <c r="O2073" s="265"/>
      <c r="P2073" s="265"/>
      <c r="Q2073" s="265"/>
      <c r="R2073" s="265"/>
      <c r="S2073" s="265"/>
      <c r="T2073" s="265"/>
      <c r="U2073" s="265"/>
      <c r="V2073" s="265"/>
      <c r="W2073" s="265"/>
      <c r="X2073" s="265"/>
      <c r="Y2073" s="265"/>
      <c r="Z2073" s="265"/>
      <c r="AA2073" s="265"/>
      <c r="AB2073" s="265"/>
      <c r="AC2073" s="265"/>
      <c r="AD2073" s="265"/>
      <c r="AE2073" s="265"/>
      <c r="AF2073" s="265"/>
      <c r="AG2073" s="265"/>
      <c r="AH2073" s="265"/>
      <c r="AI2073" s="265"/>
      <c r="AJ2073" s="265"/>
      <c r="AK2073" s="287"/>
      <c r="AL2073" s="287"/>
      <c r="AM2073" s="287"/>
      <c r="AN2073" s="287"/>
      <c r="AO2073" s="287"/>
      <c r="AP2073" s="287"/>
      <c r="AQ2073" s="287"/>
      <c r="AR2073" s="287"/>
      <c r="AS2073" s="287"/>
      <c r="AT2073" s="287"/>
      <c r="AU2073" s="287"/>
      <c r="AV2073" s="287"/>
      <c r="AW2073" s="287"/>
      <c r="AX2073" s="287"/>
      <c r="AY2073" s="287"/>
      <c r="AZ2073" s="287"/>
      <c r="BA2073" s="287"/>
      <c r="BB2073" s="287"/>
      <c r="BC2073" s="287"/>
      <c r="BD2073" s="287"/>
      <c r="BE2073" s="287"/>
      <c r="BF2073" s="287"/>
      <c r="BG2073" s="287"/>
      <c r="BH2073" s="287"/>
      <c r="BI2073" s="287"/>
      <c r="BJ2073" s="287"/>
      <c r="BK2073" s="287"/>
      <c r="BL2073" s="287"/>
      <c r="BM2073" s="287"/>
      <c r="BN2073" s="287"/>
      <c r="BO2073" s="287"/>
      <c r="BP2073" s="287"/>
      <c r="BQ2073" s="287"/>
      <c r="BR2073" s="287"/>
      <c r="BS2073" s="287"/>
      <c r="BT2073" s="287"/>
      <c r="BU2073" s="287"/>
    </row>
    <row r="2074" spans="4:73" x14ac:dyDescent="0.2">
      <c r="D2074" s="265"/>
      <c r="E2074" s="265"/>
      <c r="F2074" s="265"/>
      <c r="G2074" s="265"/>
      <c r="H2074" s="265"/>
      <c r="I2074" s="265"/>
      <c r="J2074" s="265"/>
      <c r="K2074" s="265"/>
      <c r="L2074" s="265"/>
      <c r="M2074" s="265"/>
      <c r="N2074" s="265"/>
      <c r="O2074" s="265"/>
      <c r="P2074" s="265"/>
      <c r="Q2074" s="265"/>
      <c r="R2074" s="265"/>
      <c r="S2074" s="265"/>
      <c r="T2074" s="265"/>
      <c r="U2074" s="265"/>
      <c r="V2074" s="265"/>
      <c r="W2074" s="265"/>
      <c r="X2074" s="265"/>
      <c r="Y2074" s="265"/>
      <c r="Z2074" s="265"/>
      <c r="AA2074" s="265"/>
      <c r="AB2074" s="265"/>
      <c r="AC2074" s="265"/>
      <c r="AD2074" s="265"/>
      <c r="AE2074" s="265"/>
      <c r="AF2074" s="265"/>
      <c r="AG2074" s="265"/>
      <c r="AH2074" s="265"/>
      <c r="AI2074" s="265"/>
      <c r="AJ2074" s="265"/>
      <c r="AK2074" s="287"/>
      <c r="AL2074" s="287"/>
      <c r="AM2074" s="287"/>
      <c r="AN2074" s="287"/>
      <c r="AO2074" s="287"/>
      <c r="AP2074" s="287"/>
      <c r="AQ2074" s="287"/>
      <c r="AR2074" s="287"/>
      <c r="AS2074" s="287"/>
      <c r="AT2074" s="287"/>
      <c r="AU2074" s="287"/>
      <c r="AV2074" s="287"/>
      <c r="AW2074" s="287"/>
      <c r="AX2074" s="287"/>
      <c r="AY2074" s="287"/>
      <c r="AZ2074" s="287"/>
      <c r="BA2074" s="287"/>
      <c r="BB2074" s="287"/>
      <c r="BC2074" s="287"/>
      <c r="BD2074" s="287"/>
      <c r="BE2074" s="287"/>
      <c r="BF2074" s="287"/>
      <c r="BG2074" s="287"/>
      <c r="BH2074" s="287"/>
      <c r="BI2074" s="287"/>
      <c r="BJ2074" s="287"/>
      <c r="BK2074" s="287"/>
      <c r="BL2074" s="287"/>
      <c r="BM2074" s="287"/>
      <c r="BN2074" s="287"/>
      <c r="BO2074" s="287"/>
      <c r="BP2074" s="287"/>
      <c r="BQ2074" s="287"/>
      <c r="BR2074" s="287"/>
      <c r="BS2074" s="287"/>
      <c r="BT2074" s="287"/>
      <c r="BU2074" s="287"/>
    </row>
    <row r="2075" spans="4:73" x14ac:dyDescent="0.2">
      <c r="D2075" s="265"/>
      <c r="E2075" s="265"/>
      <c r="F2075" s="265"/>
      <c r="G2075" s="265"/>
      <c r="H2075" s="265"/>
      <c r="I2075" s="265"/>
      <c r="J2075" s="265"/>
      <c r="K2075" s="265"/>
      <c r="L2075" s="265"/>
      <c r="M2075" s="265"/>
      <c r="N2075" s="265"/>
      <c r="O2075" s="265"/>
      <c r="P2075" s="265"/>
      <c r="Q2075" s="265"/>
      <c r="R2075" s="265"/>
      <c r="S2075" s="265"/>
      <c r="T2075" s="265"/>
      <c r="U2075" s="265"/>
      <c r="V2075" s="265"/>
      <c r="W2075" s="265"/>
      <c r="X2075" s="265"/>
      <c r="Y2075" s="265"/>
      <c r="Z2075" s="265"/>
      <c r="AA2075" s="265"/>
      <c r="AB2075" s="265"/>
      <c r="AC2075" s="265"/>
      <c r="AD2075" s="265"/>
      <c r="AE2075" s="265"/>
      <c r="AF2075" s="265"/>
      <c r="AG2075" s="265"/>
      <c r="AH2075" s="265"/>
      <c r="AI2075" s="265"/>
      <c r="AJ2075" s="265"/>
      <c r="AK2075" s="287"/>
      <c r="AL2075" s="287"/>
      <c r="AM2075" s="287"/>
      <c r="AN2075" s="287"/>
      <c r="AO2075" s="287"/>
      <c r="AP2075" s="287"/>
      <c r="AQ2075" s="287"/>
      <c r="AR2075" s="287"/>
      <c r="AS2075" s="287"/>
      <c r="AT2075" s="287"/>
      <c r="AU2075" s="287"/>
      <c r="AV2075" s="287"/>
      <c r="AW2075" s="287"/>
      <c r="AX2075" s="287"/>
      <c r="AY2075" s="287"/>
      <c r="AZ2075" s="287"/>
      <c r="BA2075" s="287"/>
      <c r="BB2075" s="287"/>
      <c r="BC2075" s="287"/>
      <c r="BD2075" s="287"/>
      <c r="BE2075" s="287"/>
      <c r="BF2075" s="287"/>
      <c r="BG2075" s="287"/>
      <c r="BH2075" s="287"/>
      <c r="BI2075" s="287"/>
      <c r="BJ2075" s="287"/>
      <c r="BK2075" s="287"/>
      <c r="BL2075" s="287"/>
      <c r="BM2075" s="287"/>
      <c r="BN2075" s="287"/>
      <c r="BO2075" s="287"/>
      <c r="BP2075" s="287"/>
      <c r="BQ2075" s="287"/>
      <c r="BR2075" s="287"/>
      <c r="BS2075" s="287"/>
      <c r="BT2075" s="287"/>
      <c r="BU2075" s="287"/>
    </row>
    <row r="2076" spans="4:73" x14ac:dyDescent="0.2">
      <c r="D2076" s="265"/>
      <c r="E2076" s="265"/>
      <c r="F2076" s="265"/>
      <c r="G2076" s="265"/>
      <c r="H2076" s="265"/>
      <c r="I2076" s="265"/>
      <c r="J2076" s="265"/>
      <c r="K2076" s="265"/>
      <c r="L2076" s="265"/>
      <c r="M2076" s="265"/>
      <c r="N2076" s="265"/>
      <c r="O2076" s="265"/>
      <c r="P2076" s="265"/>
      <c r="Q2076" s="265"/>
      <c r="R2076" s="265"/>
      <c r="S2076" s="265"/>
      <c r="T2076" s="265"/>
      <c r="U2076" s="265"/>
      <c r="V2076" s="265"/>
      <c r="W2076" s="265"/>
      <c r="X2076" s="265"/>
      <c r="Y2076" s="265"/>
      <c r="Z2076" s="265"/>
      <c r="AA2076" s="265"/>
      <c r="AB2076" s="265"/>
      <c r="AC2076" s="265"/>
      <c r="AD2076" s="265"/>
      <c r="AE2076" s="265"/>
      <c r="AF2076" s="265"/>
      <c r="AG2076" s="265"/>
      <c r="AH2076" s="265"/>
      <c r="AI2076" s="265"/>
      <c r="AJ2076" s="265"/>
      <c r="AK2076" s="287"/>
      <c r="AL2076" s="287"/>
      <c r="AM2076" s="287"/>
      <c r="AN2076" s="287"/>
      <c r="AO2076" s="287"/>
      <c r="AP2076" s="287"/>
      <c r="AQ2076" s="287"/>
      <c r="AR2076" s="287"/>
      <c r="AS2076" s="287"/>
      <c r="AT2076" s="287"/>
      <c r="AU2076" s="287"/>
      <c r="AV2076" s="287"/>
      <c r="AW2076" s="287"/>
      <c r="AX2076" s="287"/>
      <c r="AY2076" s="287"/>
      <c r="AZ2076" s="287"/>
      <c r="BA2076" s="287"/>
      <c r="BB2076" s="287"/>
      <c r="BC2076" s="287"/>
      <c r="BD2076" s="287"/>
      <c r="BE2076" s="287"/>
      <c r="BF2076" s="287"/>
      <c r="BG2076" s="287"/>
      <c r="BH2076" s="287"/>
      <c r="BI2076" s="287"/>
      <c r="BJ2076" s="287"/>
      <c r="BK2076" s="287"/>
      <c r="BL2076" s="287"/>
      <c r="BM2076" s="287"/>
      <c r="BN2076" s="287"/>
      <c r="BO2076" s="287"/>
      <c r="BP2076" s="287"/>
      <c r="BQ2076" s="287"/>
      <c r="BR2076" s="287"/>
      <c r="BS2076" s="287"/>
      <c r="BT2076" s="287"/>
      <c r="BU2076" s="287"/>
    </row>
    <row r="2077" spans="4:73" x14ac:dyDescent="0.2">
      <c r="D2077" s="265"/>
      <c r="E2077" s="265"/>
      <c r="F2077" s="265"/>
      <c r="G2077" s="265"/>
      <c r="H2077" s="265"/>
      <c r="I2077" s="265"/>
      <c r="J2077" s="265"/>
      <c r="K2077" s="265"/>
      <c r="L2077" s="265"/>
      <c r="M2077" s="265"/>
      <c r="N2077" s="265"/>
      <c r="O2077" s="265"/>
      <c r="P2077" s="265"/>
      <c r="Q2077" s="265"/>
      <c r="R2077" s="265"/>
      <c r="S2077" s="265"/>
      <c r="T2077" s="265"/>
      <c r="U2077" s="265"/>
      <c r="V2077" s="265"/>
      <c r="W2077" s="265"/>
      <c r="X2077" s="265"/>
      <c r="Y2077" s="265"/>
      <c r="Z2077" s="265"/>
      <c r="AA2077" s="265"/>
      <c r="AB2077" s="265"/>
      <c r="AC2077" s="265"/>
      <c r="AD2077" s="265"/>
      <c r="AE2077" s="265"/>
      <c r="AF2077" s="265"/>
      <c r="AG2077" s="265"/>
      <c r="AH2077" s="265"/>
      <c r="AI2077" s="265"/>
      <c r="AJ2077" s="265"/>
      <c r="AK2077" s="287"/>
      <c r="AL2077" s="287"/>
      <c r="AM2077" s="287"/>
      <c r="AN2077" s="287"/>
      <c r="AO2077" s="287"/>
      <c r="AP2077" s="287"/>
      <c r="AQ2077" s="287"/>
      <c r="AR2077" s="287"/>
      <c r="AS2077" s="287"/>
      <c r="AT2077" s="287"/>
      <c r="AU2077" s="287"/>
      <c r="AV2077" s="287"/>
      <c r="AW2077" s="287"/>
      <c r="AX2077" s="287"/>
      <c r="AY2077" s="287"/>
      <c r="AZ2077" s="287"/>
      <c r="BA2077" s="287"/>
      <c r="BB2077" s="287"/>
      <c r="BC2077" s="287"/>
      <c r="BD2077" s="287"/>
      <c r="BE2077" s="287"/>
      <c r="BF2077" s="287"/>
      <c r="BG2077" s="287"/>
      <c r="BH2077" s="287"/>
      <c r="BI2077" s="287"/>
      <c r="BJ2077" s="287"/>
      <c r="BK2077" s="287"/>
      <c r="BL2077" s="287"/>
      <c r="BM2077" s="287"/>
      <c r="BN2077" s="287"/>
      <c r="BO2077" s="287"/>
      <c r="BP2077" s="287"/>
      <c r="BQ2077" s="287"/>
      <c r="BR2077" s="287"/>
      <c r="BS2077" s="287"/>
      <c r="BT2077" s="287"/>
      <c r="BU2077" s="287"/>
    </row>
    <row r="2078" spans="4:73" x14ac:dyDescent="0.2">
      <c r="D2078" s="265"/>
      <c r="E2078" s="265"/>
      <c r="F2078" s="265"/>
      <c r="G2078" s="265"/>
      <c r="H2078" s="265"/>
      <c r="I2078" s="265"/>
      <c r="J2078" s="265"/>
      <c r="K2078" s="265"/>
      <c r="L2078" s="265"/>
      <c r="M2078" s="265"/>
      <c r="N2078" s="265"/>
      <c r="O2078" s="265"/>
      <c r="P2078" s="265"/>
      <c r="Q2078" s="265"/>
      <c r="R2078" s="265"/>
      <c r="S2078" s="265"/>
      <c r="T2078" s="265"/>
      <c r="U2078" s="265"/>
      <c r="V2078" s="265"/>
      <c r="W2078" s="265"/>
      <c r="X2078" s="265"/>
      <c r="Y2078" s="265"/>
      <c r="Z2078" s="265"/>
      <c r="AA2078" s="265"/>
      <c r="AB2078" s="265"/>
      <c r="AC2078" s="265"/>
      <c r="AD2078" s="265"/>
      <c r="AE2078" s="265"/>
      <c r="AF2078" s="265"/>
      <c r="AG2078" s="265"/>
      <c r="AH2078" s="265"/>
      <c r="AI2078" s="265"/>
      <c r="AJ2078" s="265"/>
      <c r="AK2078" s="287"/>
      <c r="AL2078" s="287"/>
      <c r="AM2078" s="287"/>
      <c r="AN2078" s="287"/>
      <c r="AO2078" s="287"/>
      <c r="AP2078" s="287"/>
      <c r="AQ2078" s="287"/>
      <c r="AR2078" s="287"/>
      <c r="AS2078" s="287"/>
      <c r="AT2078" s="287"/>
      <c r="AU2078" s="287"/>
      <c r="AV2078" s="287"/>
      <c r="AW2078" s="287"/>
      <c r="AX2078" s="287"/>
      <c r="AY2078" s="287"/>
      <c r="AZ2078" s="287"/>
      <c r="BA2078" s="287"/>
      <c r="BB2078" s="287"/>
      <c r="BC2078" s="287"/>
      <c r="BD2078" s="287"/>
      <c r="BE2078" s="287"/>
      <c r="BF2078" s="287"/>
      <c r="BG2078" s="287"/>
      <c r="BH2078" s="287"/>
      <c r="BI2078" s="287"/>
      <c r="BJ2078" s="287"/>
      <c r="BK2078" s="287"/>
      <c r="BL2078" s="287"/>
      <c r="BM2078" s="287"/>
      <c r="BN2078" s="287"/>
      <c r="BO2078" s="287"/>
      <c r="BP2078" s="287"/>
      <c r="BQ2078" s="287"/>
      <c r="BR2078" s="287"/>
      <c r="BS2078" s="287"/>
      <c r="BT2078" s="287"/>
      <c r="BU2078" s="287"/>
    </row>
    <row r="2079" spans="4:73" x14ac:dyDescent="0.2">
      <c r="D2079" s="265"/>
      <c r="E2079" s="265"/>
      <c r="F2079" s="265"/>
      <c r="G2079" s="265"/>
      <c r="H2079" s="265"/>
      <c r="I2079" s="265"/>
      <c r="J2079" s="265"/>
      <c r="K2079" s="265"/>
      <c r="L2079" s="265"/>
      <c r="M2079" s="265"/>
      <c r="N2079" s="265"/>
      <c r="O2079" s="265"/>
      <c r="P2079" s="265"/>
      <c r="Q2079" s="265"/>
      <c r="R2079" s="265"/>
      <c r="S2079" s="265"/>
      <c r="T2079" s="265"/>
      <c r="U2079" s="265"/>
      <c r="V2079" s="265"/>
      <c r="W2079" s="265"/>
      <c r="X2079" s="265"/>
      <c r="Y2079" s="265"/>
      <c r="Z2079" s="265"/>
      <c r="AA2079" s="265"/>
      <c r="AB2079" s="265"/>
      <c r="AC2079" s="265"/>
      <c r="AD2079" s="265"/>
      <c r="AE2079" s="265"/>
      <c r="AF2079" s="265"/>
      <c r="AG2079" s="265"/>
      <c r="AH2079" s="265"/>
      <c r="AI2079" s="265"/>
      <c r="AJ2079" s="265"/>
      <c r="AK2079" s="287"/>
      <c r="AL2079" s="287"/>
      <c r="AM2079" s="287"/>
      <c r="AN2079" s="287"/>
      <c r="AO2079" s="287"/>
      <c r="AP2079" s="287"/>
      <c r="AQ2079" s="287"/>
      <c r="AR2079" s="287"/>
      <c r="AS2079" s="287"/>
      <c r="AT2079" s="287"/>
      <c r="AU2079" s="287"/>
      <c r="AV2079" s="287"/>
      <c r="AW2079" s="287"/>
      <c r="AX2079" s="287"/>
      <c r="AY2079" s="287"/>
      <c r="AZ2079" s="287"/>
      <c r="BA2079" s="287"/>
      <c r="BB2079" s="287"/>
      <c r="BC2079" s="287"/>
      <c r="BD2079" s="287"/>
      <c r="BE2079" s="287"/>
      <c r="BF2079" s="287"/>
      <c r="BG2079" s="287"/>
      <c r="BH2079" s="287"/>
      <c r="BI2079" s="287"/>
      <c r="BJ2079" s="287"/>
      <c r="BK2079" s="287"/>
      <c r="BL2079" s="287"/>
      <c r="BM2079" s="287"/>
      <c r="BN2079" s="287"/>
      <c r="BO2079" s="287"/>
      <c r="BP2079" s="287"/>
      <c r="BQ2079" s="287"/>
      <c r="BR2079" s="287"/>
      <c r="BS2079" s="287"/>
      <c r="BT2079" s="287"/>
      <c r="BU2079" s="287"/>
    </row>
    <row r="2080" spans="4:73" x14ac:dyDescent="0.2">
      <c r="D2080" s="265"/>
      <c r="E2080" s="265"/>
      <c r="F2080" s="265"/>
      <c r="G2080" s="265"/>
      <c r="H2080" s="265"/>
      <c r="I2080" s="265"/>
      <c r="J2080" s="265"/>
      <c r="K2080" s="265"/>
      <c r="L2080" s="265"/>
      <c r="M2080" s="265"/>
      <c r="N2080" s="265"/>
      <c r="O2080" s="265"/>
      <c r="P2080" s="265"/>
      <c r="Q2080" s="265"/>
      <c r="R2080" s="265"/>
      <c r="S2080" s="265"/>
      <c r="T2080" s="265"/>
      <c r="U2080" s="265"/>
      <c r="V2080" s="265"/>
      <c r="W2080" s="265"/>
      <c r="X2080" s="265"/>
      <c r="Y2080" s="265"/>
      <c r="Z2080" s="265"/>
      <c r="AA2080" s="265"/>
      <c r="AB2080" s="265"/>
      <c r="AC2080" s="265"/>
      <c r="AD2080" s="265"/>
      <c r="AE2080" s="265"/>
      <c r="AF2080" s="265"/>
      <c r="AG2080" s="265"/>
      <c r="AH2080" s="265"/>
      <c r="AI2080" s="265"/>
      <c r="AJ2080" s="265"/>
      <c r="AK2080" s="287"/>
      <c r="AL2080" s="287"/>
      <c r="AM2080" s="287"/>
      <c r="AN2080" s="287"/>
      <c r="AO2080" s="287"/>
      <c r="AP2080" s="287"/>
      <c r="AQ2080" s="287"/>
      <c r="AR2080" s="287"/>
      <c r="AS2080" s="287"/>
      <c r="AT2080" s="287"/>
      <c r="AU2080" s="287"/>
      <c r="AV2080" s="287"/>
      <c r="AW2080" s="287"/>
      <c r="AX2080" s="287"/>
      <c r="AY2080" s="287"/>
      <c r="AZ2080" s="287"/>
      <c r="BA2080" s="287"/>
      <c r="BB2080" s="287"/>
      <c r="BC2080" s="287"/>
      <c r="BD2080" s="287"/>
      <c r="BE2080" s="287"/>
      <c r="BF2080" s="287"/>
      <c r="BG2080" s="287"/>
      <c r="BH2080" s="287"/>
      <c r="BI2080" s="287"/>
      <c r="BJ2080" s="287"/>
      <c r="BK2080" s="287"/>
      <c r="BL2080" s="287"/>
      <c r="BM2080" s="287"/>
      <c r="BN2080" s="287"/>
      <c r="BO2080" s="287"/>
      <c r="BP2080" s="287"/>
      <c r="BQ2080" s="287"/>
      <c r="BR2080" s="287"/>
      <c r="BS2080" s="287"/>
      <c r="BT2080" s="287"/>
      <c r="BU2080" s="287"/>
    </row>
    <row r="2081" spans="4:73" x14ac:dyDescent="0.2">
      <c r="D2081" s="265"/>
      <c r="E2081" s="265"/>
      <c r="F2081" s="265"/>
      <c r="G2081" s="265"/>
      <c r="H2081" s="265"/>
      <c r="I2081" s="265"/>
      <c r="J2081" s="265"/>
      <c r="K2081" s="265"/>
      <c r="L2081" s="265"/>
      <c r="M2081" s="265"/>
      <c r="N2081" s="265"/>
      <c r="O2081" s="265"/>
      <c r="P2081" s="265"/>
      <c r="Q2081" s="265"/>
      <c r="R2081" s="265"/>
      <c r="S2081" s="265"/>
      <c r="T2081" s="265"/>
      <c r="U2081" s="265"/>
      <c r="V2081" s="265"/>
      <c r="W2081" s="265"/>
      <c r="X2081" s="265"/>
      <c r="Y2081" s="265"/>
      <c r="Z2081" s="265"/>
      <c r="AA2081" s="265"/>
      <c r="AB2081" s="265"/>
      <c r="AC2081" s="265"/>
      <c r="AD2081" s="265"/>
      <c r="AE2081" s="265"/>
      <c r="AF2081" s="265"/>
      <c r="AG2081" s="265"/>
      <c r="AH2081" s="265"/>
      <c r="AI2081" s="265"/>
      <c r="AJ2081" s="265"/>
      <c r="AK2081" s="287"/>
      <c r="AL2081" s="287"/>
      <c r="AM2081" s="287"/>
      <c r="AN2081" s="287"/>
      <c r="AO2081" s="287"/>
      <c r="AP2081" s="287"/>
      <c r="AQ2081" s="287"/>
      <c r="AR2081" s="287"/>
      <c r="AS2081" s="287"/>
      <c r="AT2081" s="287"/>
      <c r="AU2081" s="287"/>
      <c r="AV2081" s="287"/>
      <c r="AW2081" s="287"/>
      <c r="AX2081" s="287"/>
      <c r="AY2081" s="287"/>
      <c r="AZ2081" s="287"/>
      <c r="BA2081" s="287"/>
      <c r="BB2081" s="287"/>
      <c r="BC2081" s="287"/>
      <c r="BD2081" s="287"/>
      <c r="BE2081" s="287"/>
      <c r="BF2081" s="287"/>
      <c r="BG2081" s="287"/>
      <c r="BH2081" s="287"/>
      <c r="BI2081" s="287"/>
      <c r="BJ2081" s="287"/>
      <c r="BK2081" s="287"/>
      <c r="BL2081" s="287"/>
      <c r="BM2081" s="287"/>
      <c r="BN2081" s="287"/>
      <c r="BO2081" s="287"/>
      <c r="BP2081" s="287"/>
      <c r="BQ2081" s="287"/>
      <c r="BR2081" s="287"/>
      <c r="BS2081" s="287"/>
      <c r="BT2081" s="287"/>
      <c r="BU2081" s="287"/>
    </row>
    <row r="2082" spans="4:73" x14ac:dyDescent="0.2">
      <c r="D2082" s="265"/>
      <c r="E2082" s="265"/>
      <c r="F2082" s="265"/>
      <c r="G2082" s="265"/>
      <c r="H2082" s="265"/>
      <c r="I2082" s="265"/>
      <c r="J2082" s="265"/>
      <c r="K2082" s="265"/>
      <c r="L2082" s="265"/>
      <c r="M2082" s="265"/>
      <c r="N2082" s="265"/>
      <c r="O2082" s="265"/>
      <c r="P2082" s="265"/>
      <c r="Q2082" s="265"/>
      <c r="R2082" s="265"/>
      <c r="S2082" s="265"/>
      <c r="T2082" s="265"/>
      <c r="U2082" s="265"/>
      <c r="V2082" s="265"/>
      <c r="W2082" s="265"/>
      <c r="X2082" s="265"/>
      <c r="Y2082" s="265"/>
      <c r="Z2082" s="265"/>
      <c r="AA2082" s="265"/>
      <c r="AB2082" s="265"/>
      <c r="AC2082" s="265"/>
      <c r="AD2082" s="265"/>
      <c r="AE2082" s="265"/>
      <c r="AF2082" s="265"/>
      <c r="AG2082" s="265"/>
      <c r="AH2082" s="265"/>
      <c r="AI2082" s="265"/>
      <c r="AJ2082" s="265"/>
      <c r="AK2082" s="287"/>
      <c r="AL2082" s="287"/>
      <c r="AM2082" s="287"/>
      <c r="AN2082" s="287"/>
      <c r="AO2082" s="287"/>
      <c r="AP2082" s="287"/>
      <c r="AQ2082" s="287"/>
      <c r="AR2082" s="287"/>
      <c r="AS2082" s="287"/>
      <c r="AT2082" s="287"/>
      <c r="AU2082" s="287"/>
      <c r="AV2082" s="287"/>
      <c r="AW2082" s="287"/>
      <c r="AX2082" s="287"/>
      <c r="AY2082" s="287"/>
      <c r="AZ2082" s="287"/>
      <c r="BA2082" s="287"/>
      <c r="BB2082" s="287"/>
      <c r="BC2082" s="287"/>
      <c r="BD2082" s="287"/>
      <c r="BE2082" s="287"/>
      <c r="BF2082" s="287"/>
      <c r="BG2082" s="287"/>
      <c r="BH2082" s="287"/>
      <c r="BI2082" s="287"/>
      <c r="BJ2082" s="287"/>
      <c r="BK2082" s="287"/>
      <c r="BL2082" s="287"/>
      <c r="BM2082" s="287"/>
      <c r="BN2082" s="287"/>
      <c r="BO2082" s="287"/>
      <c r="BP2082" s="287"/>
      <c r="BQ2082" s="287"/>
      <c r="BR2082" s="287"/>
      <c r="BS2082" s="287"/>
      <c r="BT2082" s="287"/>
      <c r="BU2082" s="287"/>
    </row>
    <row r="2083" spans="4:73" x14ac:dyDescent="0.2">
      <c r="D2083" s="265"/>
      <c r="E2083" s="265"/>
      <c r="F2083" s="265"/>
      <c r="G2083" s="265"/>
      <c r="H2083" s="265"/>
      <c r="I2083" s="265"/>
      <c r="J2083" s="265"/>
      <c r="K2083" s="265"/>
      <c r="L2083" s="265"/>
      <c r="M2083" s="265"/>
      <c r="N2083" s="265"/>
      <c r="O2083" s="265"/>
      <c r="P2083" s="265"/>
      <c r="Q2083" s="265"/>
      <c r="R2083" s="265"/>
      <c r="S2083" s="265"/>
      <c r="T2083" s="265"/>
      <c r="U2083" s="265"/>
      <c r="V2083" s="265"/>
      <c r="W2083" s="265"/>
      <c r="X2083" s="265"/>
      <c r="Y2083" s="265"/>
      <c r="Z2083" s="265"/>
      <c r="AA2083" s="265"/>
      <c r="AB2083" s="265"/>
      <c r="AC2083" s="265"/>
      <c r="AD2083" s="265"/>
      <c r="AE2083" s="265"/>
      <c r="AF2083" s="265"/>
      <c r="AG2083" s="265"/>
      <c r="AH2083" s="265"/>
      <c r="AI2083" s="265"/>
      <c r="AJ2083" s="265"/>
      <c r="AK2083" s="287"/>
      <c r="AL2083" s="287"/>
      <c r="AM2083" s="287"/>
      <c r="AN2083" s="287"/>
      <c r="AO2083" s="287"/>
      <c r="AP2083" s="287"/>
      <c r="AQ2083" s="287"/>
      <c r="AR2083" s="287"/>
      <c r="AS2083" s="287"/>
      <c r="AT2083" s="287"/>
      <c r="AU2083" s="287"/>
      <c r="AV2083" s="287"/>
      <c r="AW2083" s="287"/>
      <c r="AX2083" s="287"/>
      <c r="AY2083" s="287"/>
      <c r="AZ2083" s="287"/>
      <c r="BA2083" s="287"/>
      <c r="BB2083" s="287"/>
      <c r="BC2083" s="287"/>
      <c r="BD2083" s="287"/>
      <c r="BE2083" s="287"/>
      <c r="BF2083" s="287"/>
      <c r="BG2083" s="287"/>
      <c r="BH2083" s="287"/>
      <c r="BI2083" s="287"/>
      <c r="BJ2083" s="287"/>
      <c r="BK2083" s="287"/>
      <c r="BL2083" s="287"/>
      <c r="BM2083" s="287"/>
      <c r="BN2083" s="287"/>
      <c r="BO2083" s="287"/>
      <c r="BP2083" s="287"/>
      <c r="BQ2083" s="287"/>
      <c r="BR2083" s="287"/>
      <c r="BS2083" s="287"/>
      <c r="BT2083" s="287"/>
      <c r="BU2083" s="287"/>
    </row>
    <row r="2084" spans="4:73" x14ac:dyDescent="0.2">
      <c r="D2084" s="265"/>
      <c r="E2084" s="265"/>
      <c r="F2084" s="265"/>
      <c r="G2084" s="265"/>
      <c r="H2084" s="265"/>
      <c r="I2084" s="265"/>
      <c r="J2084" s="265"/>
      <c r="K2084" s="265"/>
      <c r="L2084" s="265"/>
      <c r="M2084" s="265"/>
      <c r="N2084" s="265"/>
      <c r="O2084" s="265"/>
      <c r="P2084" s="265"/>
      <c r="Q2084" s="265"/>
      <c r="R2084" s="265"/>
      <c r="S2084" s="265"/>
      <c r="T2084" s="265"/>
      <c r="U2084" s="265"/>
      <c r="V2084" s="265"/>
      <c r="W2084" s="265"/>
      <c r="X2084" s="265"/>
      <c r="Y2084" s="265"/>
      <c r="Z2084" s="265"/>
      <c r="AA2084" s="265"/>
      <c r="AB2084" s="265"/>
      <c r="AC2084" s="265"/>
      <c r="AD2084" s="265"/>
      <c r="AE2084" s="265"/>
      <c r="AF2084" s="265"/>
      <c r="AG2084" s="265"/>
      <c r="AH2084" s="265"/>
      <c r="AI2084" s="265"/>
      <c r="AJ2084" s="265"/>
      <c r="AK2084" s="287"/>
      <c r="AL2084" s="287"/>
      <c r="AM2084" s="287"/>
      <c r="AN2084" s="287"/>
      <c r="AO2084" s="287"/>
      <c r="AP2084" s="287"/>
      <c r="AQ2084" s="287"/>
      <c r="AR2084" s="287"/>
      <c r="AS2084" s="287"/>
      <c r="AT2084" s="287"/>
      <c r="AU2084" s="287"/>
      <c r="AV2084" s="287"/>
      <c r="AW2084" s="287"/>
      <c r="AX2084" s="287"/>
      <c r="AY2084" s="287"/>
      <c r="AZ2084" s="287"/>
      <c r="BA2084" s="287"/>
      <c r="BB2084" s="287"/>
      <c r="BC2084" s="287"/>
      <c r="BD2084" s="287"/>
      <c r="BE2084" s="287"/>
      <c r="BF2084" s="287"/>
      <c r="BG2084" s="287"/>
      <c r="BH2084" s="287"/>
      <c r="BI2084" s="287"/>
      <c r="BJ2084" s="287"/>
      <c r="BK2084" s="287"/>
      <c r="BL2084" s="287"/>
      <c r="BM2084" s="287"/>
      <c r="BN2084" s="287"/>
      <c r="BO2084" s="287"/>
      <c r="BP2084" s="287"/>
      <c r="BQ2084" s="287"/>
      <c r="BR2084" s="287"/>
      <c r="BS2084" s="287"/>
      <c r="BT2084" s="287"/>
      <c r="BU2084" s="287"/>
    </row>
    <row r="2085" spans="4:73" x14ac:dyDescent="0.2">
      <c r="D2085" s="265"/>
      <c r="E2085" s="265"/>
      <c r="F2085" s="265"/>
      <c r="G2085" s="265"/>
      <c r="H2085" s="265"/>
      <c r="I2085" s="265"/>
      <c r="J2085" s="265"/>
      <c r="K2085" s="265"/>
      <c r="L2085" s="265"/>
      <c r="M2085" s="265"/>
      <c r="N2085" s="265"/>
      <c r="O2085" s="265"/>
      <c r="P2085" s="265"/>
      <c r="Q2085" s="265"/>
      <c r="R2085" s="265"/>
      <c r="S2085" s="265"/>
      <c r="T2085" s="265"/>
      <c r="U2085" s="265"/>
      <c r="V2085" s="265"/>
      <c r="W2085" s="265"/>
      <c r="X2085" s="265"/>
      <c r="Y2085" s="265"/>
      <c r="Z2085" s="265"/>
      <c r="AA2085" s="265"/>
      <c r="AB2085" s="265"/>
      <c r="AC2085" s="265"/>
      <c r="AD2085" s="265"/>
      <c r="AE2085" s="265"/>
      <c r="AF2085" s="265"/>
      <c r="AG2085" s="265"/>
      <c r="AH2085" s="265"/>
      <c r="AI2085" s="265"/>
      <c r="AJ2085" s="265"/>
      <c r="AK2085" s="287"/>
      <c r="AL2085" s="287"/>
      <c r="AM2085" s="287"/>
      <c r="AN2085" s="287"/>
      <c r="AO2085" s="287"/>
      <c r="AP2085" s="287"/>
      <c r="AQ2085" s="287"/>
      <c r="AR2085" s="287"/>
      <c r="AS2085" s="287"/>
      <c r="AT2085" s="287"/>
      <c r="AU2085" s="287"/>
      <c r="AV2085" s="287"/>
      <c r="AW2085" s="287"/>
      <c r="AX2085" s="287"/>
      <c r="AY2085" s="287"/>
      <c r="AZ2085" s="287"/>
      <c r="BA2085" s="287"/>
      <c r="BB2085" s="287"/>
      <c r="BC2085" s="287"/>
      <c r="BD2085" s="287"/>
      <c r="BE2085" s="287"/>
      <c r="BF2085" s="287"/>
      <c r="BG2085" s="287"/>
      <c r="BH2085" s="287"/>
      <c r="BI2085" s="287"/>
      <c r="BJ2085" s="287"/>
      <c r="BK2085" s="287"/>
      <c r="BL2085" s="287"/>
      <c r="BM2085" s="287"/>
      <c r="BN2085" s="287"/>
      <c r="BO2085" s="287"/>
      <c r="BP2085" s="287"/>
      <c r="BQ2085" s="287"/>
      <c r="BR2085" s="287"/>
      <c r="BS2085" s="287"/>
      <c r="BT2085" s="287"/>
      <c r="BU2085" s="287"/>
    </row>
    <row r="2086" spans="4:73" x14ac:dyDescent="0.2">
      <c r="D2086" s="265"/>
      <c r="E2086" s="265"/>
      <c r="F2086" s="265"/>
      <c r="G2086" s="265"/>
      <c r="H2086" s="265"/>
      <c r="I2086" s="265"/>
      <c r="J2086" s="265"/>
      <c r="K2086" s="265"/>
      <c r="L2086" s="265"/>
      <c r="M2086" s="265"/>
      <c r="N2086" s="265"/>
      <c r="O2086" s="265"/>
      <c r="P2086" s="265"/>
      <c r="Q2086" s="265"/>
      <c r="R2086" s="265"/>
      <c r="S2086" s="265"/>
      <c r="T2086" s="265"/>
      <c r="U2086" s="265"/>
      <c r="V2086" s="265"/>
      <c r="W2086" s="265"/>
      <c r="X2086" s="265"/>
      <c r="Y2086" s="265"/>
      <c r="Z2086" s="265"/>
      <c r="AA2086" s="265"/>
      <c r="AB2086" s="265"/>
      <c r="AC2086" s="265"/>
      <c r="AD2086" s="265"/>
      <c r="AE2086" s="265"/>
      <c r="AF2086" s="265"/>
      <c r="AG2086" s="265"/>
      <c r="AH2086" s="265"/>
      <c r="AI2086" s="265"/>
      <c r="AJ2086" s="265"/>
      <c r="AK2086" s="287"/>
      <c r="AL2086" s="287"/>
      <c r="AM2086" s="287"/>
      <c r="AN2086" s="287"/>
      <c r="AO2086" s="287"/>
      <c r="AP2086" s="287"/>
      <c r="AQ2086" s="287"/>
      <c r="AR2086" s="287"/>
      <c r="AS2086" s="287"/>
      <c r="AT2086" s="287"/>
      <c r="AU2086" s="287"/>
      <c r="AV2086" s="287"/>
      <c r="AW2086" s="287"/>
      <c r="AX2086" s="287"/>
      <c r="AY2086" s="287"/>
      <c r="AZ2086" s="287"/>
      <c r="BA2086" s="287"/>
      <c r="BB2086" s="287"/>
      <c r="BC2086" s="287"/>
      <c r="BD2086" s="287"/>
      <c r="BE2086" s="287"/>
      <c r="BF2086" s="287"/>
      <c r="BG2086" s="287"/>
      <c r="BH2086" s="287"/>
      <c r="BI2086" s="287"/>
      <c r="BJ2086" s="287"/>
      <c r="BK2086" s="287"/>
      <c r="BL2086" s="287"/>
      <c r="BM2086" s="287"/>
      <c r="BN2086" s="287"/>
      <c r="BO2086" s="287"/>
      <c r="BP2086" s="287"/>
      <c r="BQ2086" s="287"/>
      <c r="BR2086" s="287"/>
      <c r="BS2086" s="287"/>
      <c r="BT2086" s="287"/>
      <c r="BU2086" s="287"/>
    </row>
    <row r="2087" spans="4:73" x14ac:dyDescent="0.2">
      <c r="D2087" s="265"/>
      <c r="E2087" s="265"/>
      <c r="F2087" s="265"/>
      <c r="G2087" s="265"/>
      <c r="H2087" s="265"/>
      <c r="I2087" s="265"/>
      <c r="J2087" s="265"/>
      <c r="K2087" s="265"/>
      <c r="L2087" s="265"/>
      <c r="M2087" s="265"/>
      <c r="N2087" s="265"/>
      <c r="O2087" s="265"/>
      <c r="P2087" s="265"/>
      <c r="Q2087" s="265"/>
      <c r="R2087" s="265"/>
      <c r="S2087" s="265"/>
      <c r="T2087" s="265"/>
      <c r="U2087" s="265"/>
      <c r="V2087" s="265"/>
      <c r="W2087" s="265"/>
      <c r="X2087" s="265"/>
      <c r="Y2087" s="265"/>
      <c r="Z2087" s="265"/>
      <c r="AA2087" s="265"/>
      <c r="AB2087" s="265"/>
      <c r="AC2087" s="265"/>
      <c r="AD2087" s="265"/>
      <c r="AE2087" s="265"/>
      <c r="AF2087" s="265"/>
      <c r="AG2087" s="265"/>
      <c r="AH2087" s="265"/>
      <c r="AI2087" s="265"/>
      <c r="AJ2087" s="265"/>
      <c r="AK2087" s="287"/>
      <c r="AL2087" s="287"/>
      <c r="AM2087" s="287"/>
      <c r="AN2087" s="287"/>
      <c r="AO2087" s="287"/>
      <c r="AP2087" s="287"/>
      <c r="AQ2087" s="287"/>
      <c r="AR2087" s="287"/>
      <c r="AS2087" s="287"/>
      <c r="AT2087" s="287"/>
      <c r="AU2087" s="287"/>
      <c r="AV2087" s="287"/>
      <c r="AW2087" s="287"/>
      <c r="AX2087" s="287"/>
      <c r="AY2087" s="287"/>
      <c r="AZ2087" s="287"/>
      <c r="BA2087" s="287"/>
      <c r="BB2087" s="287"/>
      <c r="BC2087" s="287"/>
      <c r="BD2087" s="287"/>
      <c r="BE2087" s="287"/>
      <c r="BF2087" s="287"/>
      <c r="BG2087" s="287"/>
      <c r="BH2087" s="287"/>
      <c r="BI2087" s="287"/>
      <c r="BJ2087" s="287"/>
      <c r="BK2087" s="287"/>
      <c r="BL2087" s="287"/>
      <c r="BM2087" s="287"/>
      <c r="BN2087" s="287"/>
      <c r="BO2087" s="287"/>
      <c r="BP2087" s="287"/>
      <c r="BQ2087" s="287"/>
      <c r="BR2087" s="287"/>
      <c r="BS2087" s="287"/>
      <c r="BT2087" s="287"/>
      <c r="BU2087" s="287"/>
    </row>
    <row r="2088" spans="4:73" x14ac:dyDescent="0.2">
      <c r="D2088" s="265"/>
      <c r="E2088" s="265"/>
      <c r="F2088" s="265"/>
      <c r="G2088" s="265"/>
      <c r="H2088" s="265"/>
      <c r="I2088" s="265"/>
      <c r="J2088" s="265"/>
      <c r="K2088" s="265"/>
      <c r="L2088" s="265"/>
      <c r="M2088" s="265"/>
      <c r="N2088" s="265"/>
      <c r="O2088" s="265"/>
      <c r="P2088" s="265"/>
      <c r="Q2088" s="265"/>
      <c r="R2088" s="265"/>
      <c r="S2088" s="265"/>
      <c r="T2088" s="265"/>
      <c r="U2088" s="265"/>
      <c r="V2088" s="265"/>
      <c r="W2088" s="265"/>
      <c r="X2088" s="265"/>
      <c r="Y2088" s="265"/>
      <c r="Z2088" s="265"/>
      <c r="AA2088" s="265"/>
      <c r="AB2088" s="265"/>
      <c r="AC2088" s="265"/>
      <c r="AD2088" s="265"/>
      <c r="AE2088" s="265"/>
      <c r="AF2088" s="265"/>
      <c r="AG2088" s="265"/>
      <c r="AH2088" s="265"/>
      <c r="AI2088" s="265"/>
      <c r="AJ2088" s="265"/>
      <c r="AK2088" s="287"/>
      <c r="AL2088" s="287"/>
      <c r="AM2088" s="287"/>
      <c r="AN2088" s="287"/>
      <c r="AO2088" s="287"/>
      <c r="AP2088" s="287"/>
      <c r="AQ2088" s="287"/>
      <c r="AR2088" s="287"/>
      <c r="AS2088" s="287"/>
      <c r="AT2088" s="287"/>
      <c r="AU2088" s="287"/>
      <c r="AV2088" s="287"/>
      <c r="AW2088" s="287"/>
      <c r="AX2088" s="287"/>
      <c r="AY2088" s="287"/>
      <c r="AZ2088" s="287"/>
      <c r="BA2088" s="287"/>
      <c r="BB2088" s="287"/>
      <c r="BC2088" s="287"/>
      <c r="BD2088" s="287"/>
      <c r="BE2088" s="287"/>
      <c r="BF2088" s="287"/>
      <c r="BG2088" s="287"/>
      <c r="BH2088" s="287"/>
      <c r="BI2088" s="287"/>
      <c r="BJ2088" s="287"/>
      <c r="BK2088" s="287"/>
      <c r="BL2088" s="287"/>
      <c r="BM2088" s="287"/>
      <c r="BN2088" s="287"/>
      <c r="BO2088" s="287"/>
      <c r="BP2088" s="287"/>
      <c r="BQ2088" s="287"/>
      <c r="BR2088" s="287"/>
      <c r="BS2088" s="287"/>
      <c r="BT2088" s="287"/>
      <c r="BU2088" s="287"/>
    </row>
    <row r="2089" spans="4:73" x14ac:dyDescent="0.2">
      <c r="D2089" s="265"/>
      <c r="E2089" s="265"/>
      <c r="F2089" s="265"/>
      <c r="G2089" s="265"/>
      <c r="H2089" s="265"/>
      <c r="I2089" s="265"/>
      <c r="J2089" s="265"/>
      <c r="K2089" s="265"/>
      <c r="L2089" s="265"/>
      <c r="M2089" s="265"/>
      <c r="N2089" s="265"/>
      <c r="O2089" s="265"/>
      <c r="P2089" s="265"/>
      <c r="Q2089" s="265"/>
      <c r="R2089" s="265"/>
      <c r="S2089" s="265"/>
      <c r="T2089" s="265"/>
      <c r="U2089" s="265"/>
      <c r="V2089" s="265"/>
      <c r="W2089" s="265"/>
      <c r="X2089" s="265"/>
      <c r="Y2089" s="265"/>
      <c r="Z2089" s="265"/>
      <c r="AA2089" s="265"/>
      <c r="AB2089" s="265"/>
      <c r="AC2089" s="265"/>
      <c r="AD2089" s="265"/>
      <c r="AE2089" s="265"/>
      <c r="AF2089" s="265"/>
      <c r="AG2089" s="265"/>
      <c r="AH2089" s="265"/>
      <c r="AI2089" s="265"/>
      <c r="AJ2089" s="265"/>
      <c r="AK2089" s="287"/>
      <c r="AL2089" s="287"/>
      <c r="AM2089" s="287"/>
      <c r="AN2089" s="287"/>
      <c r="AO2089" s="287"/>
      <c r="AP2089" s="287"/>
      <c r="AQ2089" s="287"/>
      <c r="AR2089" s="287"/>
      <c r="AS2089" s="287"/>
      <c r="AT2089" s="287"/>
      <c r="AU2089" s="287"/>
      <c r="AV2089" s="287"/>
      <c r="AW2089" s="287"/>
      <c r="AX2089" s="287"/>
      <c r="AY2089" s="287"/>
      <c r="AZ2089" s="287"/>
      <c r="BA2089" s="287"/>
      <c r="BB2089" s="287"/>
      <c r="BC2089" s="287"/>
      <c r="BD2089" s="287"/>
      <c r="BE2089" s="287"/>
      <c r="BF2089" s="287"/>
      <c r="BG2089" s="287"/>
      <c r="BH2089" s="287"/>
      <c r="BI2089" s="287"/>
      <c r="BJ2089" s="287"/>
      <c r="BK2089" s="287"/>
      <c r="BL2089" s="287"/>
      <c r="BM2089" s="287"/>
      <c r="BN2089" s="287"/>
      <c r="BO2089" s="287"/>
      <c r="BP2089" s="287"/>
      <c r="BQ2089" s="287"/>
      <c r="BR2089" s="287"/>
      <c r="BS2089" s="287"/>
      <c r="BT2089" s="287"/>
      <c r="BU2089" s="287"/>
    </row>
    <row r="2090" spans="4:73" x14ac:dyDescent="0.2">
      <c r="D2090" s="265"/>
      <c r="E2090" s="265"/>
      <c r="F2090" s="265"/>
      <c r="G2090" s="265"/>
      <c r="H2090" s="265"/>
      <c r="I2090" s="265"/>
      <c r="J2090" s="265"/>
      <c r="K2090" s="265"/>
      <c r="L2090" s="265"/>
      <c r="M2090" s="265"/>
      <c r="N2090" s="265"/>
      <c r="O2090" s="265"/>
      <c r="P2090" s="265"/>
      <c r="Q2090" s="265"/>
      <c r="R2090" s="265"/>
      <c r="S2090" s="265"/>
      <c r="T2090" s="265"/>
      <c r="U2090" s="265"/>
      <c r="V2090" s="265"/>
      <c r="W2090" s="265"/>
      <c r="X2090" s="265"/>
      <c r="Y2090" s="265"/>
      <c r="Z2090" s="265"/>
      <c r="AA2090" s="265"/>
      <c r="AB2090" s="265"/>
      <c r="AC2090" s="265"/>
      <c r="AD2090" s="265"/>
      <c r="AE2090" s="265"/>
      <c r="AF2090" s="265"/>
      <c r="AG2090" s="265"/>
      <c r="AH2090" s="265"/>
      <c r="AI2090" s="265"/>
      <c r="AJ2090" s="265"/>
      <c r="AK2090" s="287"/>
      <c r="AL2090" s="287"/>
      <c r="AM2090" s="287"/>
      <c r="AN2090" s="287"/>
      <c r="AO2090" s="287"/>
      <c r="AP2090" s="287"/>
      <c r="AQ2090" s="287"/>
      <c r="AR2090" s="287"/>
      <c r="AS2090" s="287"/>
      <c r="AT2090" s="287"/>
      <c r="AU2090" s="287"/>
      <c r="AV2090" s="287"/>
      <c r="AW2090" s="287"/>
      <c r="AX2090" s="287"/>
      <c r="AY2090" s="287"/>
      <c r="AZ2090" s="287"/>
      <c r="BA2090" s="287"/>
      <c r="BB2090" s="287"/>
      <c r="BC2090" s="287"/>
      <c r="BD2090" s="287"/>
      <c r="BE2090" s="287"/>
      <c r="BF2090" s="287"/>
      <c r="BG2090" s="287"/>
      <c r="BH2090" s="287"/>
      <c r="BI2090" s="287"/>
      <c r="BJ2090" s="287"/>
      <c r="BK2090" s="287"/>
      <c r="BL2090" s="287"/>
      <c r="BM2090" s="287"/>
      <c r="BN2090" s="287"/>
      <c r="BO2090" s="287"/>
      <c r="BP2090" s="287"/>
      <c r="BQ2090" s="287"/>
      <c r="BR2090" s="287"/>
      <c r="BS2090" s="287"/>
      <c r="BT2090" s="287"/>
      <c r="BU2090" s="287"/>
    </row>
    <row r="2091" spans="4:73" x14ac:dyDescent="0.2">
      <c r="D2091" s="265"/>
      <c r="E2091" s="265"/>
      <c r="F2091" s="265"/>
      <c r="G2091" s="265"/>
      <c r="H2091" s="265"/>
      <c r="I2091" s="265"/>
      <c r="J2091" s="265"/>
      <c r="K2091" s="265"/>
      <c r="L2091" s="265"/>
      <c r="M2091" s="265"/>
      <c r="N2091" s="265"/>
      <c r="O2091" s="265"/>
      <c r="P2091" s="265"/>
      <c r="Q2091" s="265"/>
      <c r="R2091" s="265"/>
      <c r="S2091" s="265"/>
      <c r="T2091" s="265"/>
      <c r="U2091" s="265"/>
      <c r="V2091" s="265"/>
      <c r="W2091" s="265"/>
      <c r="X2091" s="265"/>
      <c r="Y2091" s="265"/>
      <c r="Z2091" s="265"/>
      <c r="AA2091" s="265"/>
      <c r="AB2091" s="265"/>
      <c r="AC2091" s="265"/>
      <c r="AD2091" s="265"/>
      <c r="AE2091" s="265"/>
      <c r="AF2091" s="265"/>
      <c r="AG2091" s="265"/>
      <c r="AH2091" s="265"/>
      <c r="AI2091" s="265"/>
      <c r="AJ2091" s="265"/>
      <c r="AK2091" s="287"/>
      <c r="AL2091" s="287"/>
      <c r="AM2091" s="287"/>
      <c r="AN2091" s="287"/>
      <c r="AO2091" s="287"/>
      <c r="AP2091" s="287"/>
      <c r="AQ2091" s="287"/>
      <c r="AR2091" s="287"/>
      <c r="AS2091" s="287"/>
      <c r="AT2091" s="287"/>
      <c r="AU2091" s="287"/>
      <c r="AV2091" s="287"/>
      <c r="AW2091" s="287"/>
      <c r="AX2091" s="287"/>
      <c r="AY2091" s="287"/>
      <c r="AZ2091" s="287"/>
      <c r="BA2091" s="287"/>
      <c r="BB2091" s="287"/>
      <c r="BC2091" s="287"/>
      <c r="BD2091" s="287"/>
      <c r="BE2091" s="287"/>
      <c r="BF2091" s="287"/>
      <c r="BG2091" s="287"/>
      <c r="BH2091" s="287"/>
      <c r="BI2091" s="287"/>
      <c r="BJ2091" s="287"/>
      <c r="BK2091" s="287"/>
      <c r="BL2091" s="287"/>
      <c r="BM2091" s="287"/>
      <c r="BN2091" s="287"/>
      <c r="BO2091" s="287"/>
      <c r="BP2091" s="287"/>
      <c r="BQ2091" s="287"/>
      <c r="BR2091" s="287"/>
      <c r="BS2091" s="287"/>
      <c r="BT2091" s="287"/>
      <c r="BU2091" s="287"/>
    </row>
    <row r="2092" spans="4:73" x14ac:dyDescent="0.2">
      <c r="D2092" s="265"/>
      <c r="E2092" s="265"/>
      <c r="F2092" s="265"/>
      <c r="G2092" s="265"/>
      <c r="H2092" s="265"/>
      <c r="I2092" s="265"/>
      <c r="J2092" s="265"/>
      <c r="K2092" s="265"/>
      <c r="L2092" s="265"/>
      <c r="M2092" s="265"/>
      <c r="N2092" s="265"/>
      <c r="O2092" s="265"/>
      <c r="P2092" s="265"/>
      <c r="Q2092" s="265"/>
      <c r="R2092" s="265"/>
      <c r="S2092" s="265"/>
      <c r="T2092" s="265"/>
      <c r="U2092" s="265"/>
      <c r="V2092" s="265"/>
      <c r="W2092" s="265"/>
      <c r="X2092" s="265"/>
      <c r="Y2092" s="265"/>
      <c r="Z2092" s="265"/>
      <c r="AA2092" s="265"/>
      <c r="AB2092" s="265"/>
      <c r="AC2092" s="265"/>
      <c r="AD2092" s="265"/>
      <c r="AE2092" s="265"/>
      <c r="AF2092" s="265"/>
      <c r="AG2092" s="265"/>
      <c r="AH2092" s="265"/>
      <c r="AI2092" s="265"/>
      <c r="AJ2092" s="265"/>
      <c r="AK2092" s="287"/>
      <c r="AL2092" s="287"/>
      <c r="AM2092" s="287"/>
      <c r="AN2092" s="287"/>
      <c r="AO2092" s="287"/>
      <c r="AP2092" s="287"/>
      <c r="AQ2092" s="287"/>
      <c r="AR2092" s="287"/>
      <c r="AS2092" s="287"/>
      <c r="AT2092" s="287"/>
      <c r="AU2092" s="287"/>
      <c r="AV2092" s="287"/>
      <c r="AW2092" s="287"/>
      <c r="AX2092" s="287"/>
      <c r="AY2092" s="287"/>
      <c r="AZ2092" s="287"/>
      <c r="BA2092" s="287"/>
      <c r="BB2092" s="287"/>
      <c r="BC2092" s="287"/>
      <c r="BD2092" s="287"/>
      <c r="BE2092" s="287"/>
      <c r="BF2092" s="287"/>
      <c r="BG2092" s="287"/>
      <c r="BH2092" s="287"/>
      <c r="BI2092" s="287"/>
      <c r="BJ2092" s="287"/>
      <c r="BK2092" s="287"/>
      <c r="BL2092" s="287"/>
      <c r="BM2092" s="287"/>
      <c r="BN2092" s="287"/>
      <c r="BO2092" s="287"/>
      <c r="BP2092" s="287"/>
      <c r="BQ2092" s="287"/>
      <c r="BR2092" s="287"/>
      <c r="BS2092" s="287"/>
      <c r="BT2092" s="287"/>
      <c r="BU2092" s="287"/>
    </row>
    <row r="2093" spans="4:73" x14ac:dyDescent="0.2">
      <c r="D2093" s="265"/>
      <c r="E2093" s="265"/>
      <c r="F2093" s="265"/>
      <c r="G2093" s="265"/>
      <c r="H2093" s="265"/>
      <c r="I2093" s="265"/>
      <c r="J2093" s="265"/>
      <c r="K2093" s="265"/>
      <c r="L2093" s="265"/>
      <c r="M2093" s="265"/>
      <c r="N2093" s="265"/>
      <c r="O2093" s="265"/>
      <c r="P2093" s="265"/>
      <c r="Q2093" s="265"/>
      <c r="R2093" s="265"/>
      <c r="S2093" s="265"/>
      <c r="T2093" s="265"/>
      <c r="U2093" s="265"/>
      <c r="V2093" s="265"/>
      <c r="W2093" s="265"/>
      <c r="X2093" s="265"/>
      <c r="Y2093" s="265"/>
      <c r="Z2093" s="265"/>
      <c r="AA2093" s="265"/>
      <c r="AB2093" s="265"/>
      <c r="AC2093" s="265"/>
      <c r="AD2093" s="265"/>
      <c r="AE2093" s="265"/>
      <c r="AF2093" s="265"/>
      <c r="AG2093" s="265"/>
      <c r="AH2093" s="265"/>
      <c r="AI2093" s="265"/>
      <c r="AJ2093" s="265"/>
      <c r="AK2093" s="287"/>
      <c r="AL2093" s="287"/>
      <c r="AM2093" s="287"/>
      <c r="AN2093" s="287"/>
      <c r="AO2093" s="287"/>
      <c r="AP2093" s="287"/>
      <c r="AQ2093" s="287"/>
      <c r="AR2093" s="287"/>
      <c r="AS2093" s="287"/>
      <c r="AT2093" s="287"/>
      <c r="AU2093" s="287"/>
      <c r="AV2093" s="287"/>
      <c r="AW2093" s="287"/>
      <c r="AX2093" s="287"/>
      <c r="AY2093" s="287"/>
      <c r="AZ2093" s="287"/>
      <c r="BA2093" s="287"/>
      <c r="BB2093" s="287"/>
      <c r="BC2093" s="287"/>
      <c r="BD2093" s="287"/>
      <c r="BE2093" s="287"/>
      <c r="BF2093" s="287"/>
      <c r="BG2093" s="287"/>
      <c r="BH2093" s="287"/>
      <c r="BI2093" s="287"/>
      <c r="BJ2093" s="287"/>
      <c r="BK2093" s="287"/>
      <c r="BL2093" s="287"/>
      <c r="BM2093" s="287"/>
      <c r="BN2093" s="287"/>
      <c r="BO2093" s="287"/>
      <c r="BP2093" s="287"/>
      <c r="BQ2093" s="287"/>
      <c r="BR2093" s="287"/>
      <c r="BS2093" s="287"/>
      <c r="BT2093" s="287"/>
      <c r="BU2093" s="287"/>
    </row>
    <row r="2094" spans="4:73" x14ac:dyDescent="0.2">
      <c r="D2094" s="265"/>
      <c r="E2094" s="265"/>
      <c r="F2094" s="265"/>
      <c r="G2094" s="265"/>
      <c r="H2094" s="265"/>
      <c r="I2094" s="265"/>
      <c r="J2094" s="265"/>
      <c r="K2094" s="265"/>
      <c r="L2094" s="265"/>
      <c r="M2094" s="265"/>
      <c r="N2094" s="265"/>
      <c r="O2094" s="265"/>
      <c r="P2094" s="265"/>
      <c r="Q2094" s="265"/>
      <c r="R2094" s="265"/>
      <c r="S2094" s="265"/>
      <c r="T2094" s="265"/>
      <c r="U2094" s="265"/>
      <c r="V2094" s="265"/>
      <c r="W2094" s="265"/>
      <c r="X2094" s="265"/>
      <c r="Y2094" s="265"/>
      <c r="Z2094" s="265"/>
      <c r="AA2094" s="265"/>
      <c r="AB2094" s="265"/>
      <c r="AC2094" s="265"/>
      <c r="AD2094" s="265"/>
      <c r="AE2094" s="265"/>
      <c r="AF2094" s="265"/>
      <c r="AG2094" s="265"/>
      <c r="AH2094" s="265"/>
      <c r="AI2094" s="265"/>
      <c r="AJ2094" s="265"/>
      <c r="AK2094" s="287"/>
      <c r="AL2094" s="287"/>
      <c r="AM2094" s="287"/>
      <c r="AN2094" s="287"/>
      <c r="AO2094" s="287"/>
      <c r="AP2094" s="287"/>
      <c r="AQ2094" s="287"/>
      <c r="AR2094" s="287"/>
      <c r="AS2094" s="287"/>
      <c r="AT2094" s="287"/>
      <c r="AU2094" s="287"/>
      <c r="AV2094" s="287"/>
      <c r="AW2094" s="287"/>
      <c r="AX2094" s="287"/>
      <c r="AY2094" s="287"/>
      <c r="AZ2094" s="287"/>
      <c r="BA2094" s="287"/>
      <c r="BB2094" s="287"/>
      <c r="BC2094" s="287"/>
      <c r="BD2094" s="287"/>
      <c r="BE2094" s="287"/>
      <c r="BF2094" s="287"/>
      <c r="BG2094" s="287"/>
      <c r="BH2094" s="287"/>
      <c r="BI2094" s="287"/>
      <c r="BJ2094" s="287"/>
      <c r="BK2094" s="287"/>
      <c r="BL2094" s="287"/>
      <c r="BM2094" s="287"/>
      <c r="BN2094" s="287"/>
      <c r="BO2094" s="287"/>
      <c r="BP2094" s="287"/>
      <c r="BQ2094" s="287"/>
      <c r="BR2094" s="287"/>
      <c r="BS2094" s="287"/>
      <c r="BT2094" s="287"/>
      <c r="BU2094" s="287"/>
    </row>
    <row r="2095" spans="4:73" x14ac:dyDescent="0.2">
      <c r="D2095" s="265"/>
      <c r="E2095" s="265"/>
      <c r="F2095" s="265"/>
      <c r="G2095" s="265"/>
      <c r="H2095" s="265"/>
      <c r="I2095" s="265"/>
      <c r="J2095" s="265"/>
      <c r="K2095" s="265"/>
      <c r="L2095" s="265"/>
      <c r="M2095" s="265"/>
      <c r="N2095" s="265"/>
      <c r="O2095" s="265"/>
      <c r="P2095" s="265"/>
      <c r="Q2095" s="265"/>
      <c r="R2095" s="265"/>
      <c r="S2095" s="265"/>
      <c r="T2095" s="265"/>
      <c r="U2095" s="265"/>
      <c r="V2095" s="265"/>
      <c r="W2095" s="265"/>
      <c r="X2095" s="265"/>
      <c r="Y2095" s="265"/>
      <c r="Z2095" s="265"/>
      <c r="AA2095" s="265"/>
      <c r="AB2095" s="265"/>
      <c r="AC2095" s="265"/>
      <c r="AD2095" s="265"/>
      <c r="AE2095" s="265"/>
      <c r="AF2095" s="265"/>
      <c r="AG2095" s="265"/>
      <c r="AH2095" s="265"/>
      <c r="AI2095" s="265"/>
      <c r="AJ2095" s="265"/>
      <c r="AK2095" s="287"/>
      <c r="AL2095" s="287"/>
      <c r="AM2095" s="287"/>
      <c r="AN2095" s="287"/>
      <c r="AO2095" s="287"/>
      <c r="AP2095" s="287"/>
      <c r="AQ2095" s="287"/>
      <c r="AR2095" s="287"/>
      <c r="AS2095" s="287"/>
      <c r="AT2095" s="287"/>
      <c r="AU2095" s="287"/>
      <c r="AV2095" s="287"/>
      <c r="AW2095" s="287"/>
      <c r="AX2095" s="287"/>
      <c r="AY2095" s="287"/>
      <c r="AZ2095" s="287"/>
      <c r="BA2095" s="287"/>
      <c r="BB2095" s="287"/>
      <c r="BC2095" s="287"/>
      <c r="BD2095" s="287"/>
      <c r="BE2095" s="287"/>
      <c r="BF2095" s="287"/>
      <c r="BG2095" s="287"/>
      <c r="BH2095" s="287"/>
      <c r="BI2095" s="287"/>
      <c r="BJ2095" s="287"/>
      <c r="BK2095" s="287"/>
      <c r="BL2095" s="287"/>
      <c r="BM2095" s="287"/>
      <c r="BN2095" s="287"/>
      <c r="BO2095" s="287"/>
      <c r="BP2095" s="287"/>
      <c r="BQ2095" s="287"/>
      <c r="BR2095" s="287"/>
      <c r="BS2095" s="287"/>
      <c r="BT2095" s="287"/>
      <c r="BU2095" s="287"/>
    </row>
    <row r="2096" spans="4:73" x14ac:dyDescent="0.2">
      <c r="D2096" s="265"/>
      <c r="E2096" s="265"/>
      <c r="F2096" s="265"/>
      <c r="G2096" s="265"/>
      <c r="H2096" s="265"/>
      <c r="I2096" s="265"/>
      <c r="J2096" s="265"/>
      <c r="K2096" s="265"/>
      <c r="L2096" s="265"/>
      <c r="M2096" s="265"/>
      <c r="N2096" s="265"/>
      <c r="O2096" s="265"/>
      <c r="P2096" s="265"/>
      <c r="Q2096" s="265"/>
      <c r="R2096" s="265"/>
      <c r="S2096" s="265"/>
      <c r="T2096" s="265"/>
      <c r="U2096" s="265"/>
      <c r="V2096" s="265"/>
      <c r="W2096" s="265"/>
      <c r="X2096" s="265"/>
      <c r="Y2096" s="265"/>
      <c r="Z2096" s="265"/>
      <c r="AA2096" s="265"/>
      <c r="AB2096" s="265"/>
      <c r="AC2096" s="265"/>
      <c r="AD2096" s="265"/>
      <c r="AE2096" s="265"/>
      <c r="AF2096" s="265"/>
      <c r="AG2096" s="265"/>
      <c r="AH2096" s="265"/>
      <c r="AI2096" s="265"/>
      <c r="AJ2096" s="265"/>
      <c r="AK2096" s="287"/>
      <c r="AL2096" s="287"/>
      <c r="AM2096" s="287"/>
      <c r="AN2096" s="287"/>
      <c r="AO2096" s="287"/>
      <c r="AP2096" s="287"/>
      <c r="AQ2096" s="287"/>
      <c r="AR2096" s="287"/>
      <c r="AS2096" s="287"/>
      <c r="AT2096" s="287"/>
      <c r="AU2096" s="287"/>
      <c r="AV2096" s="287"/>
      <c r="AW2096" s="287"/>
      <c r="AX2096" s="287"/>
      <c r="AY2096" s="287"/>
      <c r="AZ2096" s="287"/>
      <c r="BA2096" s="287"/>
      <c r="BB2096" s="287"/>
      <c r="BC2096" s="287"/>
      <c r="BD2096" s="287"/>
      <c r="BE2096" s="287"/>
      <c r="BF2096" s="287"/>
      <c r="BG2096" s="287"/>
      <c r="BH2096" s="287"/>
      <c r="BI2096" s="287"/>
      <c r="BJ2096" s="287"/>
      <c r="BK2096" s="287"/>
      <c r="BL2096" s="287"/>
      <c r="BM2096" s="287"/>
      <c r="BN2096" s="287"/>
      <c r="BO2096" s="287"/>
      <c r="BP2096" s="287"/>
      <c r="BQ2096" s="287"/>
      <c r="BR2096" s="287"/>
      <c r="BS2096" s="287"/>
      <c r="BT2096" s="287"/>
      <c r="BU2096" s="287"/>
    </row>
    <row r="2097" spans="4:73" x14ac:dyDescent="0.2">
      <c r="D2097" s="265"/>
      <c r="E2097" s="265"/>
      <c r="F2097" s="265"/>
      <c r="G2097" s="265"/>
      <c r="H2097" s="265"/>
      <c r="I2097" s="265"/>
      <c r="J2097" s="265"/>
      <c r="K2097" s="265"/>
      <c r="L2097" s="265"/>
      <c r="M2097" s="265"/>
      <c r="N2097" s="265"/>
      <c r="O2097" s="265"/>
      <c r="P2097" s="265"/>
      <c r="Q2097" s="265"/>
      <c r="R2097" s="265"/>
      <c r="S2097" s="265"/>
      <c r="T2097" s="265"/>
      <c r="U2097" s="265"/>
      <c r="V2097" s="265"/>
      <c r="W2097" s="265"/>
      <c r="X2097" s="265"/>
      <c r="Y2097" s="265"/>
      <c r="Z2097" s="265"/>
      <c r="AA2097" s="265"/>
      <c r="AB2097" s="265"/>
      <c r="AC2097" s="265"/>
      <c r="AD2097" s="265"/>
      <c r="AE2097" s="265"/>
      <c r="AF2097" s="265"/>
      <c r="AG2097" s="265"/>
      <c r="AH2097" s="265"/>
      <c r="AI2097" s="265"/>
      <c r="AJ2097" s="265"/>
      <c r="AK2097" s="287"/>
      <c r="AL2097" s="287"/>
      <c r="AM2097" s="287"/>
      <c r="AN2097" s="287"/>
      <c r="AO2097" s="287"/>
      <c r="AP2097" s="287"/>
      <c r="AQ2097" s="287"/>
      <c r="AR2097" s="287"/>
      <c r="AS2097" s="287"/>
      <c r="AT2097" s="287"/>
      <c r="AU2097" s="287"/>
      <c r="AV2097" s="287"/>
      <c r="AW2097" s="287"/>
      <c r="AX2097" s="287"/>
      <c r="AY2097" s="287"/>
      <c r="AZ2097" s="287"/>
      <c r="BA2097" s="287"/>
      <c r="BB2097" s="287"/>
      <c r="BC2097" s="287"/>
      <c r="BD2097" s="287"/>
      <c r="BE2097" s="287"/>
      <c r="BF2097" s="287"/>
      <c r="BG2097" s="287"/>
      <c r="BH2097" s="287"/>
      <c r="BI2097" s="287"/>
      <c r="BJ2097" s="287"/>
      <c r="BK2097" s="287"/>
      <c r="BL2097" s="287"/>
      <c r="BM2097" s="287"/>
      <c r="BN2097" s="287"/>
      <c r="BO2097" s="287"/>
      <c r="BP2097" s="287"/>
      <c r="BQ2097" s="287"/>
      <c r="BR2097" s="287"/>
      <c r="BS2097" s="287"/>
      <c r="BT2097" s="287"/>
      <c r="BU2097" s="287"/>
    </row>
    <row r="2098" spans="4:73" x14ac:dyDescent="0.2">
      <c r="D2098" s="265"/>
      <c r="E2098" s="265"/>
      <c r="F2098" s="265"/>
      <c r="G2098" s="265"/>
      <c r="H2098" s="265"/>
      <c r="I2098" s="265"/>
      <c r="J2098" s="265"/>
      <c r="K2098" s="265"/>
      <c r="L2098" s="265"/>
      <c r="M2098" s="265"/>
      <c r="N2098" s="265"/>
      <c r="O2098" s="265"/>
      <c r="P2098" s="265"/>
      <c r="Q2098" s="265"/>
      <c r="R2098" s="265"/>
      <c r="S2098" s="265"/>
      <c r="T2098" s="265"/>
      <c r="U2098" s="265"/>
      <c r="V2098" s="265"/>
      <c r="W2098" s="265"/>
      <c r="X2098" s="265"/>
      <c r="Y2098" s="265"/>
      <c r="Z2098" s="265"/>
      <c r="AA2098" s="265"/>
      <c r="AB2098" s="265"/>
      <c r="AC2098" s="265"/>
      <c r="AD2098" s="265"/>
      <c r="AE2098" s="265"/>
      <c r="AF2098" s="265"/>
      <c r="AG2098" s="265"/>
      <c r="AH2098" s="265"/>
      <c r="AI2098" s="265"/>
      <c r="AJ2098" s="265"/>
      <c r="AK2098" s="287"/>
      <c r="AL2098" s="287"/>
      <c r="AM2098" s="287"/>
      <c r="AN2098" s="287"/>
      <c r="AO2098" s="287"/>
      <c r="AP2098" s="287"/>
      <c r="AQ2098" s="287"/>
      <c r="AR2098" s="287"/>
      <c r="AS2098" s="287"/>
      <c r="AT2098" s="287"/>
      <c r="AU2098" s="287"/>
      <c r="AV2098" s="287"/>
      <c r="AW2098" s="287"/>
      <c r="AX2098" s="287"/>
      <c r="AY2098" s="287"/>
      <c r="AZ2098" s="287"/>
      <c r="BA2098" s="287"/>
      <c r="BB2098" s="287"/>
      <c r="BC2098" s="287"/>
      <c r="BD2098" s="287"/>
      <c r="BE2098" s="287"/>
      <c r="BF2098" s="287"/>
      <c r="BG2098" s="287"/>
      <c r="BH2098" s="287"/>
      <c r="BI2098" s="287"/>
      <c r="BJ2098" s="287"/>
      <c r="BK2098" s="287"/>
      <c r="BL2098" s="287"/>
      <c r="BM2098" s="287"/>
      <c r="BN2098" s="287"/>
      <c r="BO2098" s="287"/>
      <c r="BP2098" s="287"/>
      <c r="BQ2098" s="287"/>
      <c r="BR2098" s="287"/>
      <c r="BS2098" s="287"/>
      <c r="BT2098" s="287"/>
      <c r="BU2098" s="287"/>
    </row>
    <row r="2099" spans="4:73" x14ac:dyDescent="0.2">
      <c r="D2099" s="265"/>
      <c r="E2099" s="265"/>
      <c r="F2099" s="265"/>
      <c r="G2099" s="265"/>
      <c r="H2099" s="265"/>
      <c r="I2099" s="265"/>
      <c r="J2099" s="265"/>
      <c r="K2099" s="265"/>
      <c r="L2099" s="265"/>
      <c r="M2099" s="265"/>
      <c r="N2099" s="265"/>
      <c r="O2099" s="265"/>
      <c r="P2099" s="265"/>
      <c r="Q2099" s="265"/>
      <c r="R2099" s="265"/>
      <c r="S2099" s="265"/>
      <c r="T2099" s="265"/>
      <c r="U2099" s="265"/>
      <c r="V2099" s="265"/>
      <c r="W2099" s="265"/>
      <c r="X2099" s="265"/>
      <c r="Y2099" s="265"/>
      <c r="Z2099" s="265"/>
      <c r="AA2099" s="265"/>
      <c r="AB2099" s="265"/>
      <c r="AC2099" s="265"/>
      <c r="AD2099" s="265"/>
      <c r="AE2099" s="265"/>
      <c r="AF2099" s="265"/>
      <c r="AG2099" s="265"/>
      <c r="AH2099" s="265"/>
      <c r="AI2099" s="265"/>
      <c r="AJ2099" s="265"/>
      <c r="AK2099" s="287"/>
      <c r="AL2099" s="287"/>
      <c r="AM2099" s="287"/>
      <c r="AN2099" s="287"/>
      <c r="AO2099" s="287"/>
      <c r="AP2099" s="287"/>
      <c r="AQ2099" s="287"/>
      <c r="AR2099" s="287"/>
      <c r="AS2099" s="287"/>
      <c r="AT2099" s="287"/>
      <c r="AU2099" s="287"/>
      <c r="AV2099" s="287"/>
      <c r="AW2099" s="287"/>
      <c r="AX2099" s="287"/>
      <c r="AY2099" s="287"/>
      <c r="AZ2099" s="287"/>
      <c r="BA2099" s="287"/>
      <c r="BB2099" s="287"/>
      <c r="BC2099" s="287"/>
      <c r="BD2099" s="287"/>
      <c r="BE2099" s="287"/>
      <c r="BF2099" s="287"/>
      <c r="BG2099" s="287"/>
      <c r="BH2099" s="287"/>
      <c r="BI2099" s="287"/>
      <c r="BJ2099" s="287"/>
      <c r="BK2099" s="287"/>
      <c r="BL2099" s="287"/>
      <c r="BM2099" s="287"/>
      <c r="BN2099" s="287"/>
      <c r="BO2099" s="287"/>
      <c r="BP2099" s="287"/>
      <c r="BQ2099" s="287"/>
      <c r="BR2099" s="287"/>
      <c r="BS2099" s="287"/>
      <c r="BT2099" s="287"/>
      <c r="BU2099" s="287"/>
    </row>
    <row r="2100" spans="4:73" x14ac:dyDescent="0.2">
      <c r="D2100" s="265"/>
      <c r="E2100" s="265"/>
      <c r="F2100" s="265"/>
      <c r="G2100" s="265"/>
      <c r="H2100" s="265"/>
      <c r="I2100" s="265"/>
      <c r="J2100" s="265"/>
      <c r="K2100" s="265"/>
      <c r="L2100" s="265"/>
      <c r="M2100" s="265"/>
      <c r="N2100" s="265"/>
      <c r="O2100" s="265"/>
      <c r="P2100" s="265"/>
      <c r="Q2100" s="265"/>
      <c r="R2100" s="265"/>
      <c r="S2100" s="265"/>
      <c r="T2100" s="265"/>
      <c r="U2100" s="265"/>
      <c r="V2100" s="265"/>
      <c r="W2100" s="265"/>
      <c r="X2100" s="265"/>
      <c r="Y2100" s="265"/>
      <c r="Z2100" s="265"/>
      <c r="AA2100" s="265"/>
      <c r="AB2100" s="265"/>
      <c r="AC2100" s="265"/>
      <c r="AD2100" s="265"/>
      <c r="AE2100" s="265"/>
      <c r="AF2100" s="265"/>
      <c r="AG2100" s="265"/>
      <c r="AH2100" s="265"/>
      <c r="AI2100" s="265"/>
      <c r="AJ2100" s="265"/>
      <c r="AK2100" s="287"/>
      <c r="AL2100" s="287"/>
      <c r="AM2100" s="287"/>
      <c r="AN2100" s="287"/>
      <c r="AO2100" s="287"/>
      <c r="AP2100" s="287"/>
      <c r="AQ2100" s="287"/>
      <c r="AR2100" s="287"/>
      <c r="AS2100" s="287"/>
      <c r="AT2100" s="287"/>
      <c r="AU2100" s="287"/>
      <c r="AV2100" s="287"/>
      <c r="AW2100" s="287"/>
      <c r="AX2100" s="287"/>
      <c r="AY2100" s="287"/>
      <c r="AZ2100" s="287"/>
      <c r="BA2100" s="287"/>
      <c r="BB2100" s="287"/>
      <c r="BC2100" s="287"/>
      <c r="BD2100" s="287"/>
      <c r="BE2100" s="287"/>
      <c r="BF2100" s="287"/>
      <c r="BG2100" s="287"/>
      <c r="BH2100" s="287"/>
      <c r="BI2100" s="287"/>
      <c r="BJ2100" s="287"/>
      <c r="BK2100" s="287"/>
      <c r="BL2100" s="287"/>
      <c r="BM2100" s="287"/>
      <c r="BN2100" s="287"/>
      <c r="BO2100" s="287"/>
      <c r="BP2100" s="287"/>
      <c r="BQ2100" s="287"/>
      <c r="BR2100" s="287"/>
      <c r="BS2100" s="287"/>
      <c r="BT2100" s="287"/>
      <c r="BU2100" s="287"/>
    </row>
    <row r="2101" spans="4:73" x14ac:dyDescent="0.2">
      <c r="D2101" s="265"/>
      <c r="E2101" s="265"/>
      <c r="F2101" s="265"/>
      <c r="G2101" s="265"/>
      <c r="H2101" s="265"/>
      <c r="I2101" s="265"/>
      <c r="J2101" s="265"/>
      <c r="K2101" s="265"/>
      <c r="L2101" s="265"/>
      <c r="M2101" s="265"/>
      <c r="N2101" s="265"/>
      <c r="O2101" s="265"/>
      <c r="P2101" s="265"/>
      <c r="Q2101" s="265"/>
      <c r="R2101" s="265"/>
      <c r="S2101" s="265"/>
      <c r="T2101" s="265"/>
      <c r="U2101" s="265"/>
      <c r="V2101" s="265"/>
      <c r="W2101" s="265"/>
      <c r="X2101" s="265"/>
      <c r="Y2101" s="265"/>
      <c r="Z2101" s="265"/>
      <c r="AA2101" s="265"/>
      <c r="AB2101" s="265"/>
      <c r="AC2101" s="265"/>
      <c r="AD2101" s="265"/>
      <c r="AE2101" s="265"/>
      <c r="AF2101" s="265"/>
      <c r="AG2101" s="265"/>
      <c r="AH2101" s="265"/>
      <c r="AI2101" s="265"/>
      <c r="AJ2101" s="265"/>
      <c r="AK2101" s="287"/>
      <c r="AL2101" s="287"/>
      <c r="AM2101" s="287"/>
      <c r="AN2101" s="287"/>
      <c r="AO2101" s="287"/>
      <c r="AP2101" s="287"/>
      <c r="AQ2101" s="287"/>
      <c r="AR2101" s="287"/>
      <c r="AS2101" s="287"/>
      <c r="AT2101" s="287"/>
      <c r="AU2101" s="287"/>
      <c r="AV2101" s="287"/>
      <c r="AW2101" s="287"/>
      <c r="AX2101" s="287"/>
      <c r="AY2101" s="287"/>
      <c r="AZ2101" s="287"/>
      <c r="BA2101" s="287"/>
      <c r="BB2101" s="287"/>
      <c r="BC2101" s="287"/>
      <c r="BD2101" s="287"/>
      <c r="BE2101" s="287"/>
      <c r="BF2101" s="287"/>
      <c r="BG2101" s="287"/>
      <c r="BH2101" s="287"/>
      <c r="BI2101" s="287"/>
      <c r="BJ2101" s="287"/>
      <c r="BK2101" s="287"/>
      <c r="BL2101" s="287"/>
      <c r="BM2101" s="287"/>
      <c r="BN2101" s="287"/>
      <c r="BO2101" s="287"/>
      <c r="BP2101" s="287"/>
      <c r="BQ2101" s="287"/>
      <c r="BR2101" s="287"/>
      <c r="BS2101" s="287"/>
      <c r="BT2101" s="287"/>
      <c r="BU2101" s="287"/>
    </row>
    <row r="2102" spans="4:73" x14ac:dyDescent="0.2">
      <c r="D2102" s="265"/>
      <c r="E2102" s="265"/>
      <c r="F2102" s="265"/>
      <c r="G2102" s="265"/>
      <c r="H2102" s="265"/>
      <c r="I2102" s="265"/>
      <c r="J2102" s="265"/>
      <c r="K2102" s="265"/>
      <c r="L2102" s="265"/>
      <c r="M2102" s="265"/>
      <c r="N2102" s="265"/>
      <c r="O2102" s="265"/>
      <c r="P2102" s="265"/>
      <c r="Q2102" s="265"/>
      <c r="R2102" s="265"/>
      <c r="S2102" s="265"/>
      <c r="T2102" s="265"/>
      <c r="U2102" s="265"/>
      <c r="V2102" s="265"/>
      <c r="W2102" s="265"/>
      <c r="X2102" s="265"/>
      <c r="Y2102" s="265"/>
      <c r="Z2102" s="265"/>
      <c r="AA2102" s="265"/>
      <c r="AB2102" s="265"/>
      <c r="AC2102" s="265"/>
      <c r="AD2102" s="265"/>
      <c r="AE2102" s="265"/>
      <c r="AF2102" s="265"/>
      <c r="AG2102" s="265"/>
      <c r="AH2102" s="265"/>
      <c r="AI2102" s="265"/>
      <c r="AJ2102" s="265"/>
      <c r="AK2102" s="287"/>
      <c r="AL2102" s="287"/>
      <c r="AM2102" s="287"/>
      <c r="AN2102" s="287"/>
      <c r="AO2102" s="287"/>
      <c r="AP2102" s="287"/>
      <c r="AQ2102" s="287"/>
      <c r="AR2102" s="287"/>
      <c r="AS2102" s="287"/>
      <c r="AT2102" s="287"/>
      <c r="AU2102" s="287"/>
      <c r="AV2102" s="287"/>
      <c r="AW2102" s="287"/>
      <c r="AX2102" s="287"/>
      <c r="AY2102" s="287"/>
      <c r="AZ2102" s="287"/>
      <c r="BA2102" s="287"/>
      <c r="BB2102" s="287"/>
      <c r="BC2102" s="287"/>
      <c r="BD2102" s="287"/>
      <c r="BE2102" s="287"/>
      <c r="BF2102" s="287"/>
      <c r="BG2102" s="287"/>
      <c r="BH2102" s="287"/>
      <c r="BI2102" s="287"/>
      <c r="BJ2102" s="287"/>
      <c r="BK2102" s="287"/>
      <c r="BL2102" s="287"/>
      <c r="BM2102" s="287"/>
      <c r="BN2102" s="287"/>
      <c r="BO2102" s="287"/>
      <c r="BP2102" s="287"/>
      <c r="BQ2102" s="287"/>
      <c r="BR2102" s="287"/>
      <c r="BS2102" s="287"/>
      <c r="BT2102" s="287"/>
      <c r="BU2102" s="287"/>
    </row>
    <row r="2103" spans="4:73" x14ac:dyDescent="0.2">
      <c r="D2103" s="265"/>
      <c r="E2103" s="265"/>
      <c r="F2103" s="265"/>
      <c r="G2103" s="265"/>
      <c r="H2103" s="265"/>
      <c r="I2103" s="265"/>
      <c r="J2103" s="265"/>
      <c r="K2103" s="265"/>
      <c r="L2103" s="265"/>
      <c r="M2103" s="265"/>
      <c r="N2103" s="265"/>
      <c r="O2103" s="265"/>
      <c r="P2103" s="265"/>
      <c r="Q2103" s="265"/>
      <c r="R2103" s="265"/>
      <c r="S2103" s="265"/>
      <c r="T2103" s="265"/>
      <c r="U2103" s="265"/>
      <c r="V2103" s="265"/>
      <c r="W2103" s="265"/>
      <c r="X2103" s="265"/>
      <c r="Y2103" s="265"/>
      <c r="Z2103" s="265"/>
      <c r="AA2103" s="265"/>
      <c r="AB2103" s="265"/>
      <c r="AC2103" s="265"/>
      <c r="AD2103" s="265"/>
      <c r="AE2103" s="265"/>
      <c r="AF2103" s="265"/>
      <c r="AG2103" s="265"/>
      <c r="AH2103" s="265"/>
      <c r="AI2103" s="265"/>
      <c r="AJ2103" s="265"/>
      <c r="AK2103" s="287"/>
      <c r="AL2103" s="287"/>
      <c r="AM2103" s="287"/>
      <c r="AN2103" s="287"/>
      <c r="AO2103" s="287"/>
      <c r="AP2103" s="287"/>
      <c r="AQ2103" s="287"/>
      <c r="AR2103" s="287"/>
      <c r="AS2103" s="287"/>
      <c r="AT2103" s="287"/>
      <c r="AU2103" s="287"/>
      <c r="AV2103" s="287"/>
      <c r="AW2103" s="287"/>
      <c r="AX2103" s="287"/>
      <c r="AY2103" s="287"/>
      <c r="AZ2103" s="287"/>
      <c r="BA2103" s="287"/>
      <c r="BB2103" s="287"/>
      <c r="BC2103" s="287"/>
      <c r="BD2103" s="287"/>
      <c r="BE2103" s="287"/>
      <c r="BF2103" s="287"/>
      <c r="BG2103" s="287"/>
      <c r="BH2103" s="287"/>
      <c r="BI2103" s="287"/>
      <c r="BJ2103" s="287"/>
      <c r="BK2103" s="287"/>
      <c r="BL2103" s="287"/>
      <c r="BM2103" s="287"/>
      <c r="BN2103" s="287"/>
      <c r="BO2103" s="287"/>
      <c r="BP2103" s="287"/>
      <c r="BQ2103" s="287"/>
      <c r="BR2103" s="287"/>
      <c r="BS2103" s="287"/>
      <c r="BT2103" s="287"/>
      <c r="BU2103" s="287"/>
    </row>
    <row r="2104" spans="4:73" x14ac:dyDescent="0.2">
      <c r="D2104" s="265"/>
      <c r="E2104" s="265"/>
      <c r="F2104" s="265"/>
      <c r="G2104" s="265"/>
      <c r="H2104" s="265"/>
      <c r="I2104" s="265"/>
      <c r="J2104" s="265"/>
      <c r="K2104" s="265"/>
      <c r="L2104" s="265"/>
      <c r="M2104" s="265"/>
      <c r="N2104" s="265"/>
      <c r="O2104" s="265"/>
      <c r="P2104" s="265"/>
      <c r="Q2104" s="265"/>
      <c r="R2104" s="265"/>
      <c r="S2104" s="265"/>
      <c r="T2104" s="265"/>
      <c r="U2104" s="265"/>
      <c r="V2104" s="265"/>
      <c r="W2104" s="265"/>
      <c r="X2104" s="265"/>
      <c r="Y2104" s="265"/>
      <c r="Z2104" s="265"/>
      <c r="AA2104" s="265"/>
      <c r="AB2104" s="265"/>
      <c r="AC2104" s="265"/>
      <c r="AD2104" s="265"/>
      <c r="AE2104" s="265"/>
      <c r="AF2104" s="265"/>
      <c r="AG2104" s="265"/>
      <c r="AH2104" s="265"/>
      <c r="AI2104" s="265"/>
      <c r="AJ2104" s="265"/>
      <c r="AK2104" s="287"/>
      <c r="AL2104" s="287"/>
      <c r="AM2104" s="287"/>
      <c r="AN2104" s="287"/>
      <c r="AO2104" s="287"/>
      <c r="AP2104" s="287"/>
      <c r="AQ2104" s="287"/>
      <c r="AR2104" s="287"/>
      <c r="AS2104" s="287"/>
      <c r="AT2104" s="287"/>
      <c r="AU2104" s="287"/>
      <c r="AV2104" s="287"/>
      <c r="AW2104" s="287"/>
      <c r="AX2104" s="287"/>
      <c r="AY2104" s="287"/>
      <c r="AZ2104" s="287"/>
      <c r="BA2104" s="287"/>
      <c r="BB2104" s="287"/>
      <c r="BC2104" s="287"/>
      <c r="BD2104" s="287"/>
      <c r="BE2104" s="287"/>
      <c r="BF2104" s="287"/>
      <c r="BG2104" s="287"/>
      <c r="BH2104" s="287"/>
      <c r="BI2104" s="287"/>
      <c r="BJ2104" s="287"/>
      <c r="BK2104" s="287"/>
      <c r="BL2104" s="287"/>
      <c r="BM2104" s="287"/>
      <c r="BN2104" s="287"/>
      <c r="BO2104" s="287"/>
      <c r="BP2104" s="287"/>
      <c r="BQ2104" s="287"/>
      <c r="BR2104" s="287"/>
      <c r="BS2104" s="287"/>
      <c r="BT2104" s="287"/>
      <c r="BU2104" s="287"/>
    </row>
    <row r="2105" spans="4:73" x14ac:dyDescent="0.2">
      <c r="D2105" s="265"/>
      <c r="E2105" s="265"/>
      <c r="F2105" s="265"/>
      <c r="G2105" s="265"/>
      <c r="H2105" s="265"/>
      <c r="I2105" s="265"/>
      <c r="J2105" s="265"/>
      <c r="K2105" s="265"/>
      <c r="L2105" s="265"/>
      <c r="M2105" s="265"/>
      <c r="N2105" s="265"/>
      <c r="O2105" s="265"/>
      <c r="P2105" s="265"/>
      <c r="Q2105" s="265"/>
      <c r="R2105" s="265"/>
      <c r="S2105" s="265"/>
      <c r="T2105" s="265"/>
      <c r="U2105" s="265"/>
      <c r="V2105" s="265"/>
      <c r="W2105" s="265"/>
      <c r="X2105" s="265"/>
      <c r="Y2105" s="265"/>
      <c r="Z2105" s="265"/>
      <c r="AA2105" s="265"/>
      <c r="AB2105" s="265"/>
      <c r="AC2105" s="265"/>
      <c r="AD2105" s="265"/>
      <c r="AE2105" s="265"/>
      <c r="AF2105" s="265"/>
      <c r="AG2105" s="265"/>
      <c r="AH2105" s="265"/>
      <c r="AI2105" s="265"/>
      <c r="AJ2105" s="265"/>
      <c r="AK2105" s="287"/>
      <c r="AL2105" s="287"/>
      <c r="AM2105" s="287"/>
      <c r="AN2105" s="287"/>
      <c r="AO2105" s="287"/>
      <c r="AP2105" s="287"/>
      <c r="AQ2105" s="287"/>
      <c r="AR2105" s="287"/>
      <c r="AS2105" s="287"/>
      <c r="AT2105" s="287"/>
      <c r="AU2105" s="287"/>
      <c r="AV2105" s="287"/>
      <c r="AW2105" s="287"/>
      <c r="AX2105" s="287"/>
      <c r="AY2105" s="287"/>
      <c r="AZ2105" s="287"/>
      <c r="BA2105" s="287"/>
      <c r="BB2105" s="287"/>
      <c r="BC2105" s="287"/>
      <c r="BD2105" s="287"/>
      <c r="BE2105" s="287"/>
      <c r="BF2105" s="287"/>
      <c r="BG2105" s="287"/>
      <c r="BH2105" s="287"/>
      <c r="BI2105" s="287"/>
      <c r="BJ2105" s="287"/>
      <c r="BK2105" s="287"/>
      <c r="BL2105" s="287"/>
      <c r="BM2105" s="287"/>
      <c r="BN2105" s="287"/>
      <c r="BO2105" s="287"/>
      <c r="BP2105" s="287"/>
      <c r="BQ2105" s="287"/>
      <c r="BR2105" s="287"/>
      <c r="BS2105" s="287"/>
      <c r="BT2105" s="287"/>
      <c r="BU2105" s="287"/>
    </row>
    <row r="2106" spans="4:73" x14ac:dyDescent="0.2">
      <c r="D2106" s="265"/>
      <c r="E2106" s="265"/>
      <c r="F2106" s="265"/>
      <c r="G2106" s="265"/>
      <c r="H2106" s="265"/>
      <c r="I2106" s="265"/>
      <c r="J2106" s="265"/>
      <c r="K2106" s="265"/>
      <c r="L2106" s="265"/>
      <c r="M2106" s="265"/>
      <c r="N2106" s="265"/>
      <c r="O2106" s="265"/>
      <c r="P2106" s="265"/>
      <c r="Q2106" s="265"/>
      <c r="R2106" s="265"/>
      <c r="S2106" s="265"/>
      <c r="T2106" s="265"/>
      <c r="U2106" s="265"/>
      <c r="V2106" s="265"/>
      <c r="W2106" s="265"/>
      <c r="X2106" s="265"/>
      <c r="Y2106" s="265"/>
      <c r="Z2106" s="265"/>
      <c r="AA2106" s="265"/>
      <c r="AB2106" s="265"/>
      <c r="AC2106" s="265"/>
      <c r="AD2106" s="265"/>
      <c r="AE2106" s="265"/>
      <c r="AF2106" s="265"/>
      <c r="AG2106" s="265"/>
      <c r="AH2106" s="265"/>
      <c r="AI2106" s="265"/>
      <c r="AJ2106" s="265"/>
      <c r="AK2106" s="287"/>
      <c r="AL2106" s="287"/>
      <c r="AM2106" s="287"/>
      <c r="AN2106" s="287"/>
      <c r="AO2106" s="287"/>
      <c r="AP2106" s="287"/>
      <c r="AQ2106" s="287"/>
      <c r="AR2106" s="287"/>
      <c r="AS2106" s="287"/>
      <c r="AT2106" s="287"/>
      <c r="AU2106" s="287"/>
      <c r="AV2106" s="287"/>
      <c r="AW2106" s="287"/>
      <c r="AX2106" s="287"/>
      <c r="AY2106" s="287"/>
      <c r="AZ2106" s="287"/>
      <c r="BA2106" s="287"/>
      <c r="BB2106" s="287"/>
      <c r="BC2106" s="287"/>
      <c r="BD2106" s="287"/>
      <c r="BE2106" s="287"/>
      <c r="BF2106" s="287"/>
      <c r="BG2106" s="287"/>
      <c r="BH2106" s="287"/>
      <c r="BI2106" s="287"/>
      <c r="BJ2106" s="287"/>
      <c r="BK2106" s="287"/>
      <c r="BL2106" s="287"/>
      <c r="BM2106" s="287"/>
      <c r="BN2106" s="287"/>
      <c r="BO2106" s="287"/>
      <c r="BP2106" s="287"/>
      <c r="BQ2106" s="287"/>
      <c r="BR2106" s="287"/>
      <c r="BS2106" s="287"/>
      <c r="BT2106" s="287"/>
      <c r="BU2106" s="287"/>
    </row>
    <row r="2107" spans="4:73" x14ac:dyDescent="0.2">
      <c r="D2107" s="265"/>
      <c r="E2107" s="265"/>
      <c r="F2107" s="265"/>
      <c r="G2107" s="265"/>
      <c r="H2107" s="265"/>
      <c r="I2107" s="265"/>
      <c r="J2107" s="265"/>
      <c r="K2107" s="265"/>
      <c r="L2107" s="265"/>
      <c r="M2107" s="265"/>
      <c r="N2107" s="265"/>
      <c r="O2107" s="265"/>
      <c r="P2107" s="265"/>
      <c r="Q2107" s="265"/>
      <c r="R2107" s="265"/>
      <c r="S2107" s="265"/>
      <c r="T2107" s="265"/>
      <c r="U2107" s="265"/>
      <c r="V2107" s="265"/>
      <c r="W2107" s="265"/>
      <c r="X2107" s="265"/>
      <c r="Y2107" s="265"/>
      <c r="Z2107" s="265"/>
      <c r="AA2107" s="265"/>
      <c r="AB2107" s="265"/>
      <c r="AC2107" s="265"/>
      <c r="AD2107" s="265"/>
      <c r="AE2107" s="265"/>
      <c r="AF2107" s="265"/>
      <c r="AG2107" s="265"/>
      <c r="AH2107" s="265"/>
      <c r="AI2107" s="265"/>
      <c r="AJ2107" s="265"/>
      <c r="AK2107" s="287"/>
      <c r="AL2107" s="287"/>
      <c r="AM2107" s="287"/>
      <c r="AN2107" s="287"/>
      <c r="AO2107" s="287"/>
      <c r="AP2107" s="287"/>
      <c r="AQ2107" s="287"/>
      <c r="AR2107" s="287"/>
      <c r="AS2107" s="287"/>
      <c r="AT2107" s="287"/>
      <c r="AU2107" s="287"/>
      <c r="AV2107" s="287"/>
      <c r="AW2107" s="287"/>
      <c r="AX2107" s="287"/>
      <c r="AY2107" s="287"/>
      <c r="AZ2107" s="287"/>
      <c r="BA2107" s="287"/>
      <c r="BB2107" s="287"/>
      <c r="BC2107" s="287"/>
      <c r="BD2107" s="287"/>
      <c r="BE2107" s="287"/>
      <c r="BF2107" s="287"/>
      <c r="BG2107" s="287"/>
      <c r="BH2107" s="287"/>
      <c r="BI2107" s="287"/>
      <c r="BJ2107" s="287"/>
      <c r="BK2107" s="287"/>
      <c r="BL2107" s="287"/>
      <c r="BM2107" s="287"/>
      <c r="BN2107" s="287"/>
      <c r="BO2107" s="287"/>
      <c r="BP2107" s="287"/>
      <c r="BQ2107" s="287"/>
      <c r="BR2107" s="287"/>
      <c r="BS2107" s="287"/>
      <c r="BT2107" s="287"/>
      <c r="BU2107" s="287"/>
    </row>
    <row r="2108" spans="4:73" x14ac:dyDescent="0.2">
      <c r="D2108" s="265"/>
      <c r="E2108" s="265"/>
      <c r="F2108" s="265"/>
      <c r="G2108" s="265"/>
      <c r="H2108" s="265"/>
      <c r="I2108" s="265"/>
      <c r="J2108" s="265"/>
      <c r="K2108" s="265"/>
      <c r="L2108" s="265"/>
      <c r="M2108" s="265"/>
      <c r="N2108" s="265"/>
      <c r="O2108" s="265"/>
      <c r="P2108" s="265"/>
      <c r="Q2108" s="265"/>
      <c r="R2108" s="265"/>
      <c r="S2108" s="265"/>
      <c r="T2108" s="265"/>
      <c r="U2108" s="265"/>
      <c r="V2108" s="265"/>
      <c r="W2108" s="265"/>
      <c r="X2108" s="265"/>
      <c r="Y2108" s="265"/>
      <c r="Z2108" s="265"/>
      <c r="AA2108" s="265"/>
      <c r="AB2108" s="265"/>
      <c r="AC2108" s="265"/>
      <c r="AD2108" s="265"/>
      <c r="AE2108" s="265"/>
      <c r="AF2108" s="265"/>
      <c r="AG2108" s="265"/>
      <c r="AH2108" s="265"/>
      <c r="AI2108" s="265"/>
      <c r="AJ2108" s="265"/>
      <c r="AK2108" s="287"/>
      <c r="AL2108" s="287"/>
      <c r="AM2108" s="287"/>
      <c r="AN2108" s="287"/>
      <c r="AO2108" s="287"/>
      <c r="AP2108" s="287"/>
      <c r="AQ2108" s="287"/>
      <c r="AR2108" s="287"/>
      <c r="AS2108" s="287"/>
      <c r="AT2108" s="287"/>
      <c r="AU2108" s="287"/>
      <c r="AV2108" s="287"/>
      <c r="AW2108" s="287"/>
      <c r="AX2108" s="287"/>
      <c r="AY2108" s="287"/>
      <c r="AZ2108" s="287"/>
      <c r="BA2108" s="287"/>
      <c r="BB2108" s="287"/>
      <c r="BC2108" s="287"/>
      <c r="BD2108" s="287"/>
      <c r="BE2108" s="287"/>
      <c r="BF2108" s="287"/>
      <c r="BG2108" s="287"/>
      <c r="BH2108" s="287"/>
      <c r="BI2108" s="287"/>
      <c r="BJ2108" s="287"/>
      <c r="BK2108" s="287"/>
      <c r="BL2108" s="287"/>
      <c r="BM2108" s="287"/>
      <c r="BN2108" s="287"/>
      <c r="BO2108" s="287"/>
      <c r="BP2108" s="287"/>
      <c r="BQ2108" s="287"/>
      <c r="BR2108" s="287"/>
      <c r="BS2108" s="287"/>
      <c r="BT2108" s="287"/>
      <c r="BU2108" s="287"/>
    </row>
    <row r="2109" spans="4:73" x14ac:dyDescent="0.2">
      <c r="D2109" s="265"/>
      <c r="E2109" s="265"/>
      <c r="F2109" s="265"/>
      <c r="G2109" s="265"/>
      <c r="H2109" s="265"/>
      <c r="I2109" s="265"/>
      <c r="J2109" s="265"/>
      <c r="K2109" s="265"/>
      <c r="L2109" s="265"/>
      <c r="M2109" s="265"/>
      <c r="N2109" s="265"/>
      <c r="O2109" s="265"/>
      <c r="P2109" s="265"/>
      <c r="Q2109" s="265"/>
      <c r="R2109" s="265"/>
      <c r="S2109" s="265"/>
      <c r="T2109" s="265"/>
      <c r="U2109" s="265"/>
      <c r="V2109" s="265"/>
      <c r="W2109" s="265"/>
      <c r="X2109" s="265"/>
      <c r="Y2109" s="265"/>
      <c r="Z2109" s="265"/>
      <c r="AA2109" s="265"/>
      <c r="AB2109" s="265"/>
      <c r="AC2109" s="265"/>
      <c r="AD2109" s="265"/>
      <c r="AE2109" s="265"/>
      <c r="AF2109" s="265"/>
      <c r="AG2109" s="265"/>
      <c r="AH2109" s="265"/>
      <c r="AI2109" s="265"/>
      <c r="AJ2109" s="265"/>
      <c r="AK2109" s="287"/>
      <c r="AL2109" s="287"/>
      <c r="AM2109" s="287"/>
      <c r="AN2109" s="287"/>
      <c r="AO2109" s="287"/>
      <c r="AP2109" s="287"/>
      <c r="AQ2109" s="287"/>
      <c r="AR2109" s="287"/>
      <c r="AS2109" s="287"/>
      <c r="AT2109" s="287"/>
      <c r="AU2109" s="287"/>
      <c r="AV2109" s="287"/>
      <c r="AW2109" s="287"/>
      <c r="AX2109" s="287"/>
      <c r="AY2109" s="287"/>
      <c r="AZ2109" s="287"/>
      <c r="BA2109" s="287"/>
      <c r="BB2109" s="287"/>
      <c r="BC2109" s="287"/>
      <c r="BD2109" s="287"/>
      <c r="BE2109" s="287"/>
      <c r="BF2109" s="287"/>
      <c r="BG2109" s="287"/>
      <c r="BH2109" s="287"/>
      <c r="BI2109" s="287"/>
      <c r="BJ2109" s="287"/>
      <c r="BK2109" s="287"/>
      <c r="BL2109" s="287"/>
      <c r="BM2109" s="287"/>
      <c r="BN2109" s="287"/>
      <c r="BO2109" s="287"/>
      <c r="BP2109" s="287"/>
      <c r="BQ2109" s="287"/>
      <c r="BR2109" s="287"/>
      <c r="BS2109" s="287"/>
      <c r="BT2109" s="287"/>
      <c r="BU2109" s="287"/>
    </row>
    <row r="2110" spans="4:73" x14ac:dyDescent="0.2">
      <c r="D2110" s="265"/>
      <c r="E2110" s="265"/>
      <c r="F2110" s="265"/>
      <c r="G2110" s="265"/>
      <c r="H2110" s="265"/>
      <c r="I2110" s="265"/>
      <c r="J2110" s="265"/>
      <c r="K2110" s="265"/>
      <c r="L2110" s="265"/>
      <c r="M2110" s="265"/>
      <c r="N2110" s="265"/>
      <c r="O2110" s="265"/>
      <c r="P2110" s="265"/>
      <c r="Q2110" s="265"/>
      <c r="R2110" s="265"/>
      <c r="S2110" s="265"/>
      <c r="T2110" s="265"/>
      <c r="U2110" s="265"/>
      <c r="V2110" s="265"/>
      <c r="W2110" s="265"/>
      <c r="X2110" s="265"/>
      <c r="Y2110" s="265"/>
      <c r="Z2110" s="265"/>
      <c r="AA2110" s="265"/>
      <c r="AB2110" s="265"/>
      <c r="AC2110" s="265"/>
      <c r="AD2110" s="265"/>
      <c r="AE2110" s="265"/>
      <c r="AF2110" s="265"/>
      <c r="AG2110" s="265"/>
      <c r="AH2110" s="265"/>
      <c r="AI2110" s="265"/>
      <c r="AJ2110" s="265"/>
      <c r="AK2110" s="287"/>
      <c r="AL2110" s="287"/>
      <c r="AM2110" s="287"/>
      <c r="AN2110" s="287"/>
      <c r="AO2110" s="287"/>
      <c r="AP2110" s="287"/>
      <c r="AQ2110" s="287"/>
      <c r="AR2110" s="287"/>
      <c r="AS2110" s="287"/>
      <c r="AT2110" s="287"/>
      <c r="AU2110" s="287"/>
      <c r="AV2110" s="287"/>
      <c r="AW2110" s="287"/>
      <c r="AX2110" s="287"/>
      <c r="AY2110" s="287"/>
      <c r="AZ2110" s="287"/>
      <c r="BA2110" s="287"/>
      <c r="BB2110" s="287"/>
      <c r="BC2110" s="287"/>
      <c r="BD2110" s="287"/>
      <c r="BE2110" s="287"/>
      <c r="BF2110" s="287"/>
      <c r="BG2110" s="287"/>
      <c r="BH2110" s="287"/>
      <c r="BI2110" s="287"/>
      <c r="BJ2110" s="287"/>
      <c r="BK2110" s="287"/>
      <c r="BL2110" s="287"/>
      <c r="BM2110" s="287"/>
      <c r="BN2110" s="287"/>
      <c r="BO2110" s="287"/>
      <c r="BP2110" s="287"/>
      <c r="BQ2110" s="287"/>
      <c r="BR2110" s="287"/>
      <c r="BS2110" s="287"/>
      <c r="BT2110" s="287"/>
      <c r="BU2110" s="287"/>
    </row>
    <row r="2111" spans="4:73" x14ac:dyDescent="0.2">
      <c r="D2111" s="265"/>
      <c r="E2111" s="265"/>
      <c r="F2111" s="265"/>
      <c r="G2111" s="265"/>
      <c r="H2111" s="265"/>
      <c r="I2111" s="265"/>
      <c r="J2111" s="265"/>
      <c r="K2111" s="265"/>
      <c r="L2111" s="265"/>
      <c r="M2111" s="265"/>
      <c r="N2111" s="265"/>
      <c r="O2111" s="265"/>
      <c r="P2111" s="265"/>
      <c r="Q2111" s="265"/>
      <c r="R2111" s="265"/>
      <c r="S2111" s="265"/>
      <c r="T2111" s="265"/>
      <c r="U2111" s="265"/>
      <c r="V2111" s="265"/>
      <c r="W2111" s="265"/>
      <c r="X2111" s="265"/>
      <c r="Y2111" s="265"/>
      <c r="Z2111" s="265"/>
      <c r="AA2111" s="265"/>
      <c r="AB2111" s="265"/>
      <c r="AC2111" s="265"/>
      <c r="AD2111" s="265"/>
      <c r="AE2111" s="265"/>
      <c r="AF2111" s="265"/>
      <c r="AG2111" s="265"/>
      <c r="AH2111" s="265"/>
      <c r="AI2111" s="265"/>
      <c r="AJ2111" s="265"/>
      <c r="AK2111" s="287"/>
      <c r="AL2111" s="287"/>
      <c r="AM2111" s="287"/>
      <c r="AN2111" s="287"/>
      <c r="AO2111" s="287"/>
      <c r="AP2111" s="287"/>
      <c r="AQ2111" s="287"/>
      <c r="AR2111" s="287"/>
      <c r="AS2111" s="287"/>
      <c r="AT2111" s="287"/>
      <c r="AU2111" s="287"/>
      <c r="AV2111" s="287"/>
      <c r="AW2111" s="287"/>
      <c r="AX2111" s="287"/>
      <c r="AY2111" s="287"/>
      <c r="AZ2111" s="287"/>
      <c r="BA2111" s="287"/>
      <c r="BB2111" s="287"/>
      <c r="BC2111" s="287"/>
      <c r="BD2111" s="287"/>
      <c r="BE2111" s="287"/>
      <c r="BF2111" s="287"/>
      <c r="BG2111" s="287"/>
      <c r="BH2111" s="287"/>
      <c r="BI2111" s="287"/>
      <c r="BJ2111" s="287"/>
      <c r="BK2111" s="287"/>
      <c r="BL2111" s="287"/>
      <c r="BM2111" s="287"/>
      <c r="BN2111" s="287"/>
      <c r="BO2111" s="287"/>
      <c r="BP2111" s="287"/>
      <c r="BQ2111" s="287"/>
      <c r="BR2111" s="287"/>
      <c r="BS2111" s="287"/>
      <c r="BT2111" s="287"/>
      <c r="BU2111" s="287"/>
    </row>
    <row r="2112" spans="4:73" x14ac:dyDescent="0.2">
      <c r="D2112" s="265"/>
      <c r="E2112" s="265"/>
      <c r="F2112" s="265"/>
      <c r="G2112" s="265"/>
      <c r="H2112" s="265"/>
      <c r="I2112" s="265"/>
      <c r="J2112" s="265"/>
      <c r="K2112" s="265"/>
      <c r="L2112" s="265"/>
      <c r="M2112" s="265"/>
      <c r="N2112" s="265"/>
      <c r="O2112" s="265"/>
      <c r="P2112" s="265"/>
      <c r="Q2112" s="265"/>
      <c r="R2112" s="265"/>
      <c r="S2112" s="265"/>
      <c r="T2112" s="265"/>
      <c r="U2112" s="265"/>
      <c r="V2112" s="265"/>
      <c r="W2112" s="265"/>
      <c r="X2112" s="265"/>
      <c r="Y2112" s="265"/>
      <c r="Z2112" s="265"/>
      <c r="AA2112" s="265"/>
      <c r="AB2112" s="265"/>
      <c r="AC2112" s="265"/>
      <c r="AD2112" s="265"/>
      <c r="AE2112" s="265"/>
      <c r="AF2112" s="265"/>
      <c r="AG2112" s="265"/>
      <c r="AH2112" s="265"/>
      <c r="AI2112" s="265"/>
      <c r="AJ2112" s="265"/>
      <c r="AK2112" s="287"/>
      <c r="AL2112" s="287"/>
      <c r="AM2112" s="287"/>
      <c r="AN2112" s="287"/>
      <c r="AO2112" s="287"/>
      <c r="AP2112" s="287"/>
      <c r="AQ2112" s="287"/>
      <c r="AR2112" s="287"/>
      <c r="AS2112" s="287"/>
      <c r="AT2112" s="287"/>
      <c r="AU2112" s="287"/>
      <c r="AV2112" s="287"/>
      <c r="AW2112" s="287"/>
      <c r="AX2112" s="287"/>
      <c r="AY2112" s="287"/>
      <c r="AZ2112" s="287"/>
      <c r="BA2112" s="287"/>
      <c r="BB2112" s="287"/>
      <c r="BC2112" s="287"/>
      <c r="BD2112" s="287"/>
      <c r="BE2112" s="287"/>
      <c r="BF2112" s="287"/>
      <c r="BG2112" s="287"/>
      <c r="BH2112" s="287"/>
      <c r="BI2112" s="287"/>
      <c r="BJ2112" s="287"/>
      <c r="BK2112" s="287"/>
      <c r="BL2112" s="287"/>
      <c r="BM2112" s="287"/>
      <c r="BN2112" s="287"/>
      <c r="BO2112" s="287"/>
      <c r="BP2112" s="287"/>
      <c r="BQ2112" s="287"/>
      <c r="BR2112" s="287"/>
      <c r="BS2112" s="287"/>
      <c r="BT2112" s="287"/>
      <c r="BU2112" s="287"/>
    </row>
    <row r="2113" spans="4:73" x14ac:dyDescent="0.2">
      <c r="D2113" s="265"/>
      <c r="E2113" s="265"/>
      <c r="F2113" s="265"/>
      <c r="G2113" s="265"/>
      <c r="H2113" s="265"/>
      <c r="I2113" s="265"/>
      <c r="J2113" s="265"/>
      <c r="K2113" s="265"/>
      <c r="L2113" s="265"/>
      <c r="M2113" s="265"/>
      <c r="N2113" s="265"/>
      <c r="O2113" s="265"/>
      <c r="P2113" s="265"/>
      <c r="Q2113" s="265"/>
      <c r="R2113" s="265"/>
      <c r="S2113" s="265"/>
      <c r="T2113" s="265"/>
      <c r="U2113" s="265"/>
      <c r="V2113" s="265"/>
      <c r="W2113" s="265"/>
      <c r="X2113" s="265"/>
      <c r="Y2113" s="265"/>
      <c r="Z2113" s="265"/>
      <c r="AA2113" s="265"/>
      <c r="AB2113" s="265"/>
      <c r="AC2113" s="265"/>
      <c r="AD2113" s="265"/>
      <c r="AE2113" s="265"/>
      <c r="AF2113" s="265"/>
      <c r="AG2113" s="265"/>
      <c r="AH2113" s="265"/>
      <c r="AI2113" s="265"/>
      <c r="AJ2113" s="265"/>
      <c r="AK2113" s="287"/>
      <c r="AL2113" s="287"/>
      <c r="AM2113" s="287"/>
      <c r="AN2113" s="287"/>
      <c r="AO2113" s="287"/>
      <c r="AP2113" s="287"/>
      <c r="AQ2113" s="287"/>
      <c r="AR2113" s="287"/>
      <c r="AS2113" s="287"/>
      <c r="AT2113" s="287"/>
      <c r="AU2113" s="287"/>
      <c r="AV2113" s="287"/>
      <c r="AW2113" s="287"/>
      <c r="AX2113" s="287"/>
      <c r="AY2113" s="287"/>
      <c r="AZ2113" s="287"/>
      <c r="BA2113" s="287"/>
      <c r="BB2113" s="287"/>
      <c r="BC2113" s="287"/>
      <c r="BD2113" s="287"/>
      <c r="BE2113" s="287"/>
      <c r="BF2113" s="287"/>
      <c r="BG2113" s="287"/>
      <c r="BH2113" s="287"/>
      <c r="BI2113" s="287"/>
      <c r="BJ2113" s="287"/>
      <c r="BK2113" s="287"/>
      <c r="BL2113" s="287"/>
      <c r="BM2113" s="287"/>
      <c r="BN2113" s="287"/>
      <c r="BO2113" s="287"/>
      <c r="BP2113" s="287"/>
      <c r="BQ2113" s="287"/>
      <c r="BR2113" s="287"/>
      <c r="BS2113" s="287"/>
      <c r="BT2113" s="287"/>
      <c r="BU2113" s="287"/>
    </row>
    <row r="2114" spans="4:73" x14ac:dyDescent="0.2">
      <c r="D2114" s="265"/>
      <c r="E2114" s="265"/>
      <c r="F2114" s="265"/>
      <c r="G2114" s="265"/>
      <c r="H2114" s="265"/>
      <c r="I2114" s="265"/>
      <c r="J2114" s="265"/>
      <c r="K2114" s="265"/>
      <c r="L2114" s="265"/>
      <c r="M2114" s="265"/>
      <c r="N2114" s="265"/>
      <c r="O2114" s="265"/>
      <c r="P2114" s="265"/>
      <c r="Q2114" s="265"/>
      <c r="R2114" s="265"/>
      <c r="S2114" s="265"/>
      <c r="T2114" s="265"/>
      <c r="U2114" s="265"/>
      <c r="V2114" s="265"/>
      <c r="W2114" s="265"/>
      <c r="X2114" s="265"/>
      <c r="Y2114" s="265"/>
      <c r="Z2114" s="265"/>
      <c r="AA2114" s="265"/>
      <c r="AB2114" s="265"/>
      <c r="AC2114" s="265"/>
      <c r="AD2114" s="265"/>
      <c r="AE2114" s="265"/>
      <c r="AF2114" s="265"/>
      <c r="AG2114" s="265"/>
      <c r="AH2114" s="265"/>
      <c r="AI2114" s="265"/>
      <c r="AJ2114" s="265"/>
      <c r="AK2114" s="287"/>
      <c r="AL2114" s="287"/>
      <c r="AM2114" s="287"/>
      <c r="AN2114" s="287"/>
      <c r="AO2114" s="287"/>
      <c r="AP2114" s="287"/>
      <c r="AQ2114" s="287"/>
      <c r="AR2114" s="287"/>
      <c r="AS2114" s="287"/>
      <c r="AT2114" s="287"/>
      <c r="AU2114" s="287"/>
      <c r="AV2114" s="287"/>
      <c r="AW2114" s="287"/>
      <c r="AX2114" s="287"/>
      <c r="AY2114" s="287"/>
      <c r="AZ2114" s="287"/>
      <c r="BA2114" s="287"/>
      <c r="BB2114" s="287"/>
      <c r="BC2114" s="287"/>
      <c r="BD2114" s="287"/>
      <c r="BE2114" s="287"/>
      <c r="BF2114" s="287"/>
      <c r="BG2114" s="287"/>
      <c r="BH2114" s="287"/>
      <c r="BI2114" s="287"/>
      <c r="BJ2114" s="287"/>
      <c r="BK2114" s="287"/>
      <c r="BL2114" s="287"/>
      <c r="BM2114" s="287"/>
      <c r="BN2114" s="287"/>
      <c r="BO2114" s="287"/>
      <c r="BP2114" s="287"/>
      <c r="BQ2114" s="287"/>
      <c r="BR2114" s="287"/>
      <c r="BS2114" s="287"/>
      <c r="BT2114" s="287"/>
      <c r="BU2114" s="287"/>
    </row>
    <row r="2115" spans="4:73" x14ac:dyDescent="0.2">
      <c r="D2115" s="265"/>
      <c r="E2115" s="265"/>
      <c r="F2115" s="265"/>
      <c r="G2115" s="265"/>
      <c r="H2115" s="265"/>
      <c r="I2115" s="265"/>
      <c r="J2115" s="265"/>
      <c r="K2115" s="265"/>
      <c r="L2115" s="265"/>
      <c r="M2115" s="265"/>
      <c r="N2115" s="265"/>
      <c r="O2115" s="265"/>
      <c r="P2115" s="265"/>
      <c r="Q2115" s="265"/>
      <c r="R2115" s="265"/>
      <c r="S2115" s="265"/>
      <c r="T2115" s="265"/>
      <c r="U2115" s="265"/>
      <c r="V2115" s="265"/>
      <c r="W2115" s="265"/>
      <c r="X2115" s="265"/>
      <c r="Y2115" s="265"/>
      <c r="Z2115" s="265"/>
      <c r="AA2115" s="265"/>
      <c r="AB2115" s="265"/>
      <c r="AC2115" s="265"/>
      <c r="AD2115" s="265"/>
      <c r="AE2115" s="265"/>
      <c r="AF2115" s="265"/>
      <c r="AG2115" s="265"/>
      <c r="AH2115" s="265"/>
      <c r="AI2115" s="265"/>
      <c r="AJ2115" s="265"/>
      <c r="AK2115" s="287"/>
      <c r="AL2115" s="287"/>
      <c r="AM2115" s="287"/>
      <c r="AN2115" s="287"/>
      <c r="AO2115" s="287"/>
      <c r="AP2115" s="287"/>
      <c r="AQ2115" s="287"/>
      <c r="AR2115" s="287"/>
      <c r="AS2115" s="287"/>
      <c r="AT2115" s="287"/>
      <c r="AU2115" s="287"/>
      <c r="AV2115" s="287"/>
      <c r="AW2115" s="287"/>
      <c r="AX2115" s="287"/>
      <c r="AY2115" s="287"/>
      <c r="AZ2115" s="287"/>
      <c r="BA2115" s="287"/>
      <c r="BB2115" s="287"/>
      <c r="BC2115" s="287"/>
      <c r="BD2115" s="287"/>
      <c r="BE2115" s="287"/>
      <c r="BF2115" s="287"/>
      <c r="BG2115" s="287"/>
      <c r="BH2115" s="287"/>
      <c r="BI2115" s="287"/>
      <c r="BJ2115" s="287"/>
      <c r="BK2115" s="287"/>
      <c r="BL2115" s="287"/>
      <c r="BM2115" s="287"/>
      <c r="BN2115" s="287"/>
      <c r="BO2115" s="287"/>
      <c r="BP2115" s="287"/>
      <c r="BQ2115" s="287"/>
      <c r="BR2115" s="287"/>
      <c r="BS2115" s="287"/>
      <c r="BT2115" s="287"/>
      <c r="BU2115" s="287"/>
    </row>
    <row r="2116" spans="4:73" x14ac:dyDescent="0.2">
      <c r="D2116" s="265"/>
      <c r="E2116" s="265"/>
      <c r="F2116" s="265"/>
      <c r="G2116" s="265"/>
      <c r="H2116" s="265"/>
      <c r="I2116" s="265"/>
      <c r="J2116" s="265"/>
      <c r="K2116" s="265"/>
      <c r="L2116" s="265"/>
      <c r="M2116" s="265"/>
      <c r="N2116" s="265"/>
      <c r="O2116" s="265"/>
      <c r="P2116" s="265"/>
      <c r="Q2116" s="265"/>
      <c r="R2116" s="265"/>
      <c r="S2116" s="265"/>
      <c r="T2116" s="265"/>
      <c r="U2116" s="265"/>
      <c r="V2116" s="265"/>
      <c r="W2116" s="265"/>
      <c r="X2116" s="265"/>
      <c r="Y2116" s="265"/>
      <c r="Z2116" s="265"/>
      <c r="AA2116" s="265"/>
      <c r="AB2116" s="265"/>
      <c r="AC2116" s="265"/>
      <c r="AD2116" s="265"/>
      <c r="AE2116" s="265"/>
      <c r="AF2116" s="265"/>
      <c r="AG2116" s="265"/>
      <c r="AH2116" s="265"/>
      <c r="AI2116" s="265"/>
      <c r="AJ2116" s="265"/>
      <c r="AK2116" s="287"/>
      <c r="AL2116" s="287"/>
      <c r="AM2116" s="287"/>
      <c r="AN2116" s="287"/>
      <c r="AO2116" s="287"/>
      <c r="AP2116" s="287"/>
      <c r="AQ2116" s="287"/>
      <c r="AR2116" s="287"/>
      <c r="AS2116" s="287"/>
      <c r="AT2116" s="287"/>
      <c r="AU2116" s="287"/>
      <c r="AV2116" s="287"/>
      <c r="AW2116" s="287"/>
      <c r="AX2116" s="287"/>
      <c r="AY2116" s="287"/>
      <c r="AZ2116" s="287"/>
      <c r="BA2116" s="287"/>
      <c r="BB2116" s="287"/>
      <c r="BC2116" s="287"/>
      <c r="BD2116" s="287"/>
      <c r="BE2116" s="287"/>
      <c r="BF2116" s="287"/>
      <c r="BG2116" s="287"/>
      <c r="BH2116" s="287"/>
      <c r="BI2116" s="287"/>
      <c r="BJ2116" s="287"/>
      <c r="BK2116" s="287"/>
      <c r="BL2116" s="287"/>
      <c r="BM2116" s="287"/>
      <c r="BN2116" s="287"/>
      <c r="BO2116" s="287"/>
      <c r="BP2116" s="287"/>
      <c r="BQ2116" s="287"/>
      <c r="BR2116" s="287"/>
      <c r="BS2116" s="287"/>
      <c r="BT2116" s="287"/>
      <c r="BU2116" s="287"/>
    </row>
    <row r="2117" spans="4:73" x14ac:dyDescent="0.2">
      <c r="D2117" s="265"/>
      <c r="E2117" s="265"/>
      <c r="F2117" s="265"/>
      <c r="G2117" s="265"/>
      <c r="H2117" s="265"/>
      <c r="I2117" s="265"/>
      <c r="J2117" s="265"/>
      <c r="K2117" s="265"/>
      <c r="L2117" s="265"/>
      <c r="M2117" s="265"/>
      <c r="N2117" s="265"/>
      <c r="O2117" s="265"/>
      <c r="P2117" s="265"/>
      <c r="Q2117" s="265"/>
      <c r="R2117" s="265"/>
      <c r="S2117" s="265"/>
      <c r="T2117" s="265"/>
      <c r="U2117" s="265"/>
      <c r="V2117" s="265"/>
      <c r="W2117" s="265"/>
      <c r="X2117" s="265"/>
      <c r="Y2117" s="265"/>
      <c r="Z2117" s="265"/>
      <c r="AA2117" s="265"/>
      <c r="AB2117" s="265"/>
      <c r="AC2117" s="265"/>
      <c r="AD2117" s="265"/>
      <c r="AE2117" s="265"/>
      <c r="AF2117" s="265"/>
      <c r="AG2117" s="265"/>
      <c r="AH2117" s="265"/>
      <c r="AI2117" s="265"/>
      <c r="AJ2117" s="265"/>
      <c r="AK2117" s="287"/>
      <c r="AL2117" s="287"/>
      <c r="AM2117" s="287"/>
      <c r="AN2117" s="287"/>
      <c r="AO2117" s="287"/>
      <c r="AP2117" s="287"/>
      <c r="AQ2117" s="287"/>
      <c r="AR2117" s="287"/>
      <c r="AS2117" s="287"/>
      <c r="AT2117" s="287"/>
      <c r="AU2117" s="287"/>
      <c r="AV2117" s="287"/>
      <c r="AW2117" s="287"/>
      <c r="AX2117" s="287"/>
      <c r="AY2117" s="287"/>
      <c r="AZ2117" s="287"/>
      <c r="BA2117" s="287"/>
      <c r="BB2117" s="287"/>
      <c r="BC2117" s="287"/>
      <c r="BD2117" s="287"/>
      <c r="BE2117" s="287"/>
      <c r="BF2117" s="287"/>
      <c r="BG2117" s="287"/>
      <c r="BH2117" s="287"/>
      <c r="BI2117" s="287"/>
      <c r="BJ2117" s="287"/>
      <c r="BK2117" s="287"/>
      <c r="BL2117" s="287"/>
      <c r="BM2117" s="287"/>
      <c r="BN2117" s="287"/>
      <c r="BO2117" s="287"/>
      <c r="BP2117" s="287"/>
      <c r="BQ2117" s="287"/>
      <c r="BR2117" s="287"/>
      <c r="BS2117" s="287"/>
      <c r="BT2117" s="287"/>
      <c r="BU2117" s="287"/>
    </row>
    <row r="2118" spans="4:73" x14ac:dyDescent="0.2">
      <c r="D2118" s="265"/>
      <c r="E2118" s="265"/>
      <c r="F2118" s="265"/>
      <c r="G2118" s="265"/>
      <c r="H2118" s="265"/>
      <c r="I2118" s="265"/>
      <c r="J2118" s="265"/>
      <c r="K2118" s="265"/>
      <c r="L2118" s="265"/>
      <c r="M2118" s="265"/>
      <c r="N2118" s="265"/>
      <c r="O2118" s="265"/>
      <c r="P2118" s="265"/>
      <c r="Q2118" s="265"/>
      <c r="R2118" s="265"/>
      <c r="S2118" s="265"/>
      <c r="T2118" s="265"/>
      <c r="U2118" s="265"/>
      <c r="V2118" s="265"/>
      <c r="W2118" s="265"/>
      <c r="X2118" s="265"/>
      <c r="Y2118" s="265"/>
      <c r="Z2118" s="265"/>
      <c r="AA2118" s="265"/>
      <c r="AB2118" s="265"/>
      <c r="AC2118" s="265"/>
      <c r="AD2118" s="265"/>
      <c r="AE2118" s="265"/>
      <c r="AF2118" s="265"/>
      <c r="AG2118" s="265"/>
      <c r="AH2118" s="265"/>
      <c r="AI2118" s="265"/>
      <c r="AJ2118" s="265"/>
      <c r="AK2118" s="287"/>
      <c r="AL2118" s="287"/>
      <c r="AM2118" s="287"/>
      <c r="AN2118" s="287"/>
      <c r="AO2118" s="287"/>
      <c r="AP2118" s="287"/>
      <c r="AQ2118" s="287"/>
      <c r="AR2118" s="287"/>
      <c r="AS2118" s="287"/>
      <c r="AT2118" s="287"/>
      <c r="AU2118" s="287"/>
      <c r="AV2118" s="287"/>
      <c r="AW2118" s="287"/>
      <c r="AX2118" s="287"/>
      <c r="AY2118" s="287"/>
      <c r="AZ2118" s="287"/>
      <c r="BA2118" s="287"/>
      <c r="BB2118" s="287"/>
      <c r="BC2118" s="287"/>
      <c r="BD2118" s="287"/>
      <c r="BE2118" s="287"/>
      <c r="BF2118" s="287"/>
      <c r="BG2118" s="287"/>
      <c r="BH2118" s="287"/>
      <c r="BI2118" s="287"/>
      <c r="BJ2118" s="287"/>
      <c r="BK2118" s="287"/>
      <c r="BL2118" s="287"/>
      <c r="BM2118" s="287"/>
      <c r="BN2118" s="287"/>
      <c r="BO2118" s="287"/>
      <c r="BP2118" s="287"/>
      <c r="BQ2118" s="287"/>
      <c r="BR2118" s="287"/>
      <c r="BS2118" s="287"/>
      <c r="BT2118" s="287"/>
      <c r="BU2118" s="287"/>
    </row>
    <row r="2119" spans="4:73" x14ac:dyDescent="0.2">
      <c r="D2119" s="265"/>
      <c r="E2119" s="265"/>
      <c r="F2119" s="265"/>
      <c r="G2119" s="265"/>
      <c r="H2119" s="265"/>
      <c r="I2119" s="265"/>
      <c r="J2119" s="265"/>
      <c r="K2119" s="265"/>
      <c r="L2119" s="265"/>
      <c r="M2119" s="265"/>
      <c r="N2119" s="265"/>
      <c r="O2119" s="265"/>
      <c r="P2119" s="265"/>
      <c r="Q2119" s="265"/>
      <c r="R2119" s="265"/>
      <c r="S2119" s="265"/>
      <c r="T2119" s="265"/>
      <c r="U2119" s="265"/>
      <c r="V2119" s="265"/>
      <c r="W2119" s="265"/>
      <c r="X2119" s="265"/>
      <c r="Y2119" s="265"/>
      <c r="Z2119" s="265"/>
      <c r="AA2119" s="265"/>
      <c r="AB2119" s="265"/>
      <c r="AC2119" s="265"/>
      <c r="AD2119" s="265"/>
      <c r="AE2119" s="265"/>
      <c r="AF2119" s="265"/>
      <c r="AG2119" s="265"/>
      <c r="AH2119" s="265"/>
      <c r="AI2119" s="265"/>
      <c r="AJ2119" s="265"/>
      <c r="AK2119" s="287"/>
      <c r="AL2119" s="287"/>
      <c r="AM2119" s="287"/>
      <c r="AN2119" s="287"/>
      <c r="AO2119" s="287"/>
      <c r="AP2119" s="287"/>
      <c r="AQ2119" s="287"/>
      <c r="AR2119" s="287"/>
      <c r="AS2119" s="287"/>
      <c r="AT2119" s="287"/>
      <c r="AU2119" s="287"/>
      <c r="AV2119" s="287"/>
      <c r="AW2119" s="287"/>
      <c r="AX2119" s="287"/>
      <c r="AY2119" s="287"/>
      <c r="AZ2119" s="287"/>
      <c r="BA2119" s="287"/>
      <c r="BB2119" s="287"/>
      <c r="BC2119" s="287"/>
      <c r="BD2119" s="287"/>
      <c r="BE2119" s="287"/>
      <c r="BF2119" s="287"/>
      <c r="BG2119" s="287"/>
      <c r="BH2119" s="287"/>
      <c r="BI2119" s="287"/>
      <c r="BJ2119" s="287"/>
      <c r="BK2119" s="287"/>
      <c r="BL2119" s="287"/>
      <c r="BM2119" s="287"/>
      <c r="BN2119" s="287"/>
      <c r="BO2119" s="287"/>
      <c r="BP2119" s="287"/>
      <c r="BQ2119" s="287"/>
      <c r="BR2119" s="287"/>
      <c r="BS2119" s="287"/>
      <c r="BT2119" s="287"/>
      <c r="BU2119" s="287"/>
    </row>
    <row r="2120" spans="4:73" x14ac:dyDescent="0.2">
      <c r="D2120" s="265"/>
      <c r="E2120" s="265"/>
      <c r="F2120" s="265"/>
      <c r="G2120" s="265"/>
      <c r="H2120" s="265"/>
      <c r="I2120" s="265"/>
      <c r="J2120" s="265"/>
      <c r="K2120" s="265"/>
      <c r="L2120" s="265"/>
      <c r="M2120" s="265"/>
      <c r="N2120" s="265"/>
      <c r="O2120" s="265"/>
      <c r="P2120" s="265"/>
      <c r="Q2120" s="265"/>
      <c r="R2120" s="265"/>
      <c r="S2120" s="265"/>
      <c r="T2120" s="265"/>
      <c r="U2120" s="265"/>
      <c r="V2120" s="265"/>
      <c r="W2120" s="265"/>
      <c r="X2120" s="265"/>
      <c r="Y2120" s="265"/>
      <c r="Z2120" s="265"/>
      <c r="AA2120" s="265"/>
      <c r="AB2120" s="265"/>
      <c r="AC2120" s="265"/>
      <c r="AD2120" s="265"/>
      <c r="AE2120" s="265"/>
      <c r="AF2120" s="265"/>
      <c r="AG2120" s="265"/>
      <c r="AH2120" s="265"/>
      <c r="AI2120" s="265"/>
      <c r="AJ2120" s="265"/>
      <c r="AK2120" s="287"/>
      <c r="AL2120" s="287"/>
      <c r="AM2120" s="287"/>
      <c r="AN2120" s="287"/>
      <c r="AO2120" s="287"/>
      <c r="AP2120" s="287"/>
      <c r="AQ2120" s="287"/>
      <c r="AR2120" s="287"/>
      <c r="AS2120" s="287"/>
      <c r="AT2120" s="287"/>
      <c r="AU2120" s="287"/>
      <c r="AV2120" s="287"/>
      <c r="AW2120" s="287"/>
      <c r="AX2120" s="287"/>
      <c r="AY2120" s="287"/>
      <c r="AZ2120" s="287"/>
      <c r="BA2120" s="287"/>
      <c r="BB2120" s="287"/>
      <c r="BC2120" s="287"/>
      <c r="BD2120" s="287"/>
      <c r="BE2120" s="287"/>
      <c r="BF2120" s="287"/>
      <c r="BG2120" s="287"/>
      <c r="BH2120" s="287"/>
      <c r="BI2120" s="287"/>
      <c r="BJ2120" s="287"/>
      <c r="BK2120" s="287"/>
      <c r="BL2120" s="287"/>
      <c r="BM2120" s="287"/>
      <c r="BN2120" s="287"/>
      <c r="BO2120" s="287"/>
      <c r="BP2120" s="287"/>
      <c r="BQ2120" s="287"/>
      <c r="BR2120" s="287"/>
      <c r="BS2120" s="287"/>
      <c r="BT2120" s="287"/>
      <c r="BU2120" s="287"/>
    </row>
    <row r="2121" spans="4:73" x14ac:dyDescent="0.2">
      <c r="D2121" s="265"/>
      <c r="E2121" s="265"/>
      <c r="F2121" s="265"/>
      <c r="G2121" s="265"/>
      <c r="H2121" s="265"/>
      <c r="I2121" s="265"/>
      <c r="J2121" s="265"/>
      <c r="K2121" s="265"/>
      <c r="L2121" s="265"/>
      <c r="M2121" s="265"/>
      <c r="N2121" s="265"/>
      <c r="O2121" s="265"/>
      <c r="P2121" s="265"/>
      <c r="Q2121" s="265"/>
      <c r="R2121" s="265"/>
      <c r="S2121" s="265"/>
      <c r="T2121" s="265"/>
      <c r="U2121" s="265"/>
      <c r="V2121" s="265"/>
      <c r="W2121" s="265"/>
      <c r="X2121" s="265"/>
      <c r="Y2121" s="265"/>
      <c r="Z2121" s="265"/>
      <c r="AA2121" s="265"/>
      <c r="AB2121" s="265"/>
      <c r="AC2121" s="265"/>
      <c r="AD2121" s="265"/>
      <c r="AE2121" s="265"/>
      <c r="AF2121" s="265"/>
      <c r="AG2121" s="265"/>
      <c r="AH2121" s="265"/>
      <c r="AI2121" s="265"/>
      <c r="AJ2121" s="265"/>
      <c r="AK2121" s="287"/>
      <c r="AL2121" s="287"/>
      <c r="AM2121" s="287"/>
      <c r="AN2121" s="287"/>
      <c r="AO2121" s="287"/>
      <c r="AP2121" s="287"/>
      <c r="AQ2121" s="287"/>
      <c r="AR2121" s="287"/>
      <c r="AS2121" s="287"/>
      <c r="AT2121" s="287"/>
      <c r="AU2121" s="287"/>
      <c r="AV2121" s="287"/>
      <c r="AW2121" s="287"/>
      <c r="AX2121" s="287"/>
      <c r="AY2121" s="287"/>
      <c r="AZ2121" s="287"/>
      <c r="BA2121" s="287"/>
      <c r="BB2121" s="287"/>
      <c r="BC2121" s="287"/>
      <c r="BD2121" s="287"/>
      <c r="BE2121" s="287"/>
      <c r="BF2121" s="287"/>
      <c r="BG2121" s="287"/>
      <c r="BH2121" s="287"/>
      <c r="BI2121" s="287"/>
      <c r="BJ2121" s="287"/>
      <c r="BK2121" s="287"/>
      <c r="BL2121" s="287"/>
      <c r="BM2121" s="287"/>
      <c r="BN2121" s="287"/>
      <c r="BO2121" s="287"/>
      <c r="BP2121" s="287"/>
      <c r="BQ2121" s="287"/>
      <c r="BR2121" s="287"/>
      <c r="BS2121" s="287"/>
      <c r="BT2121" s="287"/>
      <c r="BU2121" s="287"/>
    </row>
    <row r="2122" spans="4:73" x14ac:dyDescent="0.2">
      <c r="D2122" s="265"/>
      <c r="E2122" s="265"/>
      <c r="F2122" s="265"/>
      <c r="G2122" s="265"/>
      <c r="H2122" s="265"/>
      <c r="I2122" s="265"/>
      <c r="J2122" s="265"/>
      <c r="K2122" s="265"/>
      <c r="L2122" s="265"/>
      <c r="M2122" s="265"/>
      <c r="N2122" s="265"/>
      <c r="O2122" s="265"/>
      <c r="P2122" s="265"/>
      <c r="Q2122" s="265"/>
      <c r="R2122" s="265"/>
      <c r="S2122" s="265"/>
      <c r="T2122" s="265"/>
      <c r="U2122" s="265"/>
      <c r="V2122" s="265"/>
      <c r="W2122" s="265"/>
      <c r="X2122" s="265"/>
      <c r="Y2122" s="265"/>
      <c r="Z2122" s="265"/>
      <c r="AA2122" s="265"/>
      <c r="AB2122" s="265"/>
      <c r="AC2122" s="265"/>
      <c r="AD2122" s="265"/>
      <c r="AE2122" s="265"/>
      <c r="AF2122" s="265"/>
      <c r="AG2122" s="265"/>
      <c r="AH2122" s="265"/>
      <c r="AI2122" s="265"/>
      <c r="AJ2122" s="265"/>
      <c r="AK2122" s="287"/>
      <c r="AL2122" s="287"/>
      <c r="AM2122" s="287"/>
      <c r="AN2122" s="287"/>
      <c r="AO2122" s="287"/>
      <c r="AP2122" s="287"/>
      <c r="AQ2122" s="287"/>
      <c r="AR2122" s="287"/>
      <c r="AS2122" s="287"/>
      <c r="AT2122" s="287"/>
      <c r="AU2122" s="287"/>
      <c r="AV2122" s="287"/>
      <c r="AW2122" s="287"/>
      <c r="AX2122" s="287"/>
      <c r="AY2122" s="287"/>
      <c r="AZ2122" s="287"/>
      <c r="BA2122" s="287"/>
      <c r="BB2122" s="287"/>
      <c r="BC2122" s="287"/>
      <c r="BD2122" s="287"/>
      <c r="BE2122" s="287"/>
      <c r="BF2122" s="287"/>
      <c r="BG2122" s="287"/>
      <c r="BH2122" s="287"/>
      <c r="BI2122" s="287"/>
      <c r="BJ2122" s="287"/>
      <c r="BK2122" s="287"/>
      <c r="BL2122" s="287"/>
      <c r="BM2122" s="287"/>
      <c r="BN2122" s="287"/>
      <c r="BO2122" s="287"/>
      <c r="BP2122" s="287"/>
      <c r="BQ2122" s="287"/>
      <c r="BR2122" s="287"/>
      <c r="BS2122" s="287"/>
      <c r="BT2122" s="287"/>
      <c r="BU2122" s="287"/>
    </row>
    <row r="2123" spans="4:73" x14ac:dyDescent="0.2">
      <c r="D2123" s="265"/>
      <c r="E2123" s="265"/>
      <c r="F2123" s="265"/>
      <c r="G2123" s="265"/>
      <c r="H2123" s="265"/>
      <c r="I2123" s="265"/>
      <c r="J2123" s="265"/>
      <c r="K2123" s="265"/>
      <c r="L2123" s="265"/>
      <c r="M2123" s="265"/>
      <c r="N2123" s="265"/>
      <c r="O2123" s="265"/>
      <c r="P2123" s="265"/>
      <c r="Q2123" s="265"/>
      <c r="R2123" s="265"/>
      <c r="S2123" s="265"/>
      <c r="T2123" s="265"/>
      <c r="U2123" s="265"/>
      <c r="V2123" s="265"/>
      <c r="W2123" s="265"/>
      <c r="X2123" s="265"/>
      <c r="Y2123" s="265"/>
      <c r="Z2123" s="265"/>
      <c r="AA2123" s="265"/>
      <c r="AB2123" s="265"/>
      <c r="AC2123" s="265"/>
      <c r="AD2123" s="265"/>
      <c r="AE2123" s="265"/>
      <c r="AF2123" s="265"/>
      <c r="AG2123" s="265"/>
      <c r="AH2123" s="265"/>
      <c r="AI2123" s="265"/>
      <c r="AJ2123" s="265"/>
      <c r="AK2123" s="287"/>
      <c r="AL2123" s="287"/>
      <c r="AM2123" s="287"/>
      <c r="AN2123" s="287"/>
      <c r="AO2123" s="287"/>
      <c r="AP2123" s="287"/>
      <c r="AQ2123" s="287"/>
      <c r="AR2123" s="287"/>
      <c r="AS2123" s="287"/>
      <c r="AT2123" s="287"/>
      <c r="AU2123" s="287"/>
      <c r="AV2123" s="287"/>
      <c r="AW2123" s="287"/>
      <c r="AX2123" s="287"/>
      <c r="AY2123" s="287"/>
      <c r="AZ2123" s="287"/>
      <c r="BA2123" s="287"/>
      <c r="BB2123" s="287"/>
      <c r="BC2123" s="287"/>
      <c r="BD2123" s="287"/>
      <c r="BE2123" s="287"/>
      <c r="BF2123" s="287"/>
      <c r="BG2123" s="287"/>
      <c r="BH2123" s="287"/>
      <c r="BI2123" s="287"/>
      <c r="BJ2123" s="287"/>
      <c r="BK2123" s="287"/>
      <c r="BL2123" s="287"/>
      <c r="BM2123" s="287"/>
      <c r="BN2123" s="287"/>
      <c r="BO2123" s="287"/>
      <c r="BP2123" s="287"/>
      <c r="BQ2123" s="287"/>
      <c r="BR2123" s="287"/>
      <c r="BS2123" s="287"/>
      <c r="BT2123" s="287"/>
      <c r="BU2123" s="287"/>
    </row>
    <row r="2124" spans="4:73" x14ac:dyDescent="0.2">
      <c r="D2124" s="265"/>
      <c r="E2124" s="265"/>
      <c r="F2124" s="265"/>
      <c r="G2124" s="265"/>
      <c r="H2124" s="265"/>
      <c r="I2124" s="265"/>
      <c r="J2124" s="265"/>
      <c r="K2124" s="265"/>
      <c r="L2124" s="265"/>
      <c r="M2124" s="265"/>
      <c r="N2124" s="265"/>
      <c r="O2124" s="265"/>
      <c r="P2124" s="265"/>
      <c r="Q2124" s="265"/>
      <c r="R2124" s="265"/>
      <c r="S2124" s="265"/>
      <c r="T2124" s="265"/>
      <c r="U2124" s="265"/>
      <c r="V2124" s="265"/>
      <c r="W2124" s="265"/>
      <c r="X2124" s="265"/>
      <c r="Y2124" s="265"/>
      <c r="Z2124" s="265"/>
      <c r="AA2124" s="265"/>
      <c r="AB2124" s="265"/>
      <c r="AC2124" s="265"/>
      <c r="AD2124" s="265"/>
      <c r="AE2124" s="265"/>
      <c r="AF2124" s="265"/>
      <c r="AG2124" s="265"/>
      <c r="AH2124" s="265"/>
      <c r="AI2124" s="265"/>
      <c r="AJ2124" s="265"/>
      <c r="AK2124" s="287"/>
      <c r="AL2124" s="287"/>
      <c r="AM2124" s="287"/>
      <c r="AN2124" s="287"/>
      <c r="AO2124" s="287"/>
      <c r="AP2124" s="287"/>
      <c r="AQ2124" s="287"/>
      <c r="AR2124" s="287"/>
      <c r="AS2124" s="287"/>
      <c r="AT2124" s="287"/>
      <c r="AU2124" s="287"/>
      <c r="AV2124" s="287"/>
      <c r="AW2124" s="287"/>
      <c r="AX2124" s="287"/>
      <c r="AY2124" s="287"/>
      <c r="AZ2124" s="287"/>
      <c r="BA2124" s="287"/>
      <c r="BB2124" s="287"/>
      <c r="BC2124" s="287"/>
      <c r="BD2124" s="287"/>
      <c r="BE2124" s="287"/>
      <c r="BF2124" s="287"/>
      <c r="BG2124" s="287"/>
      <c r="BH2124" s="287"/>
      <c r="BI2124" s="287"/>
      <c r="BJ2124" s="287"/>
      <c r="BK2124" s="287"/>
      <c r="BL2124" s="287"/>
      <c r="BM2124" s="287"/>
      <c r="BN2124" s="287"/>
      <c r="BO2124" s="287"/>
      <c r="BP2124" s="287"/>
      <c r="BQ2124" s="287"/>
      <c r="BR2124" s="287"/>
      <c r="BS2124" s="287"/>
      <c r="BT2124" s="287"/>
      <c r="BU2124" s="287"/>
    </row>
    <row r="2125" spans="4:73" x14ac:dyDescent="0.2">
      <c r="D2125" s="265"/>
      <c r="E2125" s="265"/>
      <c r="F2125" s="265"/>
      <c r="G2125" s="265"/>
      <c r="H2125" s="265"/>
      <c r="I2125" s="265"/>
      <c r="J2125" s="265"/>
      <c r="K2125" s="265"/>
      <c r="L2125" s="265"/>
      <c r="M2125" s="265"/>
      <c r="N2125" s="265"/>
      <c r="O2125" s="265"/>
      <c r="P2125" s="265"/>
      <c r="Q2125" s="265"/>
      <c r="R2125" s="265"/>
      <c r="S2125" s="265"/>
      <c r="T2125" s="265"/>
      <c r="U2125" s="265"/>
      <c r="V2125" s="265"/>
      <c r="W2125" s="265"/>
      <c r="X2125" s="265"/>
      <c r="Y2125" s="265"/>
      <c r="Z2125" s="265"/>
      <c r="AA2125" s="265"/>
      <c r="AB2125" s="265"/>
      <c r="AC2125" s="265"/>
      <c r="AD2125" s="265"/>
      <c r="AE2125" s="265"/>
      <c r="AF2125" s="265"/>
      <c r="AG2125" s="265"/>
      <c r="AH2125" s="265"/>
      <c r="AI2125" s="265"/>
      <c r="AJ2125" s="265"/>
      <c r="AK2125" s="287"/>
      <c r="AL2125" s="287"/>
      <c r="AM2125" s="287"/>
      <c r="AN2125" s="287"/>
      <c r="AO2125" s="287"/>
      <c r="AP2125" s="287"/>
      <c r="AQ2125" s="287"/>
      <c r="AR2125" s="287"/>
      <c r="AS2125" s="287"/>
      <c r="AT2125" s="287"/>
      <c r="AU2125" s="287"/>
      <c r="AV2125" s="287"/>
      <c r="AW2125" s="287"/>
      <c r="AX2125" s="287"/>
      <c r="AY2125" s="287"/>
      <c r="AZ2125" s="287"/>
      <c r="BA2125" s="287"/>
      <c r="BB2125" s="287"/>
      <c r="BC2125" s="287"/>
      <c r="BD2125" s="287"/>
      <c r="BE2125" s="287"/>
      <c r="BF2125" s="287"/>
      <c r="BG2125" s="287"/>
      <c r="BH2125" s="287"/>
      <c r="BI2125" s="287"/>
      <c r="BJ2125" s="287"/>
      <c r="BK2125" s="287"/>
      <c r="BL2125" s="287"/>
      <c r="BM2125" s="287"/>
      <c r="BN2125" s="287"/>
      <c r="BO2125" s="287"/>
      <c r="BP2125" s="287"/>
      <c r="BQ2125" s="287"/>
      <c r="BR2125" s="287"/>
      <c r="BS2125" s="287"/>
      <c r="BT2125" s="287"/>
      <c r="BU2125" s="287"/>
    </row>
    <row r="2126" spans="4:73" x14ac:dyDescent="0.2">
      <c r="D2126" s="265"/>
      <c r="E2126" s="265"/>
      <c r="F2126" s="265"/>
      <c r="G2126" s="265"/>
      <c r="H2126" s="265"/>
      <c r="I2126" s="265"/>
      <c r="J2126" s="265"/>
      <c r="K2126" s="265"/>
      <c r="L2126" s="265"/>
      <c r="M2126" s="265"/>
      <c r="N2126" s="265"/>
      <c r="O2126" s="265"/>
      <c r="P2126" s="265"/>
      <c r="Q2126" s="265"/>
      <c r="R2126" s="265"/>
      <c r="S2126" s="265"/>
      <c r="T2126" s="265"/>
      <c r="U2126" s="265"/>
      <c r="V2126" s="265"/>
      <c r="W2126" s="265"/>
      <c r="X2126" s="265"/>
      <c r="Y2126" s="265"/>
      <c r="Z2126" s="265"/>
      <c r="AA2126" s="265"/>
      <c r="AB2126" s="265"/>
      <c r="AC2126" s="265"/>
      <c r="AD2126" s="265"/>
      <c r="AE2126" s="265"/>
      <c r="AF2126" s="265"/>
      <c r="AG2126" s="265"/>
      <c r="AH2126" s="265"/>
      <c r="AI2126" s="265"/>
      <c r="AJ2126" s="265"/>
      <c r="AK2126" s="287"/>
      <c r="AL2126" s="287"/>
      <c r="AM2126" s="287"/>
      <c r="AN2126" s="287"/>
      <c r="AO2126" s="287"/>
      <c r="AP2126" s="287"/>
      <c r="AQ2126" s="287"/>
      <c r="AR2126" s="287"/>
      <c r="AS2126" s="287"/>
      <c r="AT2126" s="287"/>
      <c r="AU2126" s="287"/>
      <c r="AV2126" s="287"/>
      <c r="AW2126" s="287"/>
      <c r="AX2126" s="287"/>
      <c r="AY2126" s="287"/>
      <c r="AZ2126" s="287"/>
      <c r="BA2126" s="287"/>
      <c r="BB2126" s="287"/>
      <c r="BC2126" s="287"/>
      <c r="BD2126" s="287"/>
      <c r="BE2126" s="287"/>
      <c r="BF2126" s="287"/>
      <c r="BG2126" s="287"/>
      <c r="BH2126" s="287"/>
      <c r="BI2126" s="287"/>
      <c r="BJ2126" s="287"/>
      <c r="BK2126" s="287"/>
      <c r="BL2126" s="287"/>
      <c r="BM2126" s="287"/>
      <c r="BN2126" s="287"/>
      <c r="BO2126" s="287"/>
      <c r="BP2126" s="287"/>
      <c r="BQ2126" s="287"/>
      <c r="BR2126" s="287"/>
      <c r="BS2126" s="287"/>
      <c r="BT2126" s="287"/>
      <c r="BU2126" s="287"/>
    </row>
    <row r="2127" spans="4:73" x14ac:dyDescent="0.2">
      <c r="D2127" s="265"/>
      <c r="E2127" s="265"/>
      <c r="F2127" s="265"/>
      <c r="G2127" s="265"/>
      <c r="H2127" s="265"/>
      <c r="I2127" s="265"/>
      <c r="J2127" s="265"/>
      <c r="K2127" s="265"/>
      <c r="L2127" s="265"/>
      <c r="M2127" s="265"/>
      <c r="N2127" s="265"/>
      <c r="O2127" s="265"/>
      <c r="P2127" s="265"/>
      <c r="Q2127" s="265"/>
      <c r="R2127" s="265"/>
      <c r="S2127" s="265"/>
      <c r="T2127" s="265"/>
      <c r="U2127" s="265"/>
      <c r="V2127" s="265"/>
      <c r="W2127" s="265"/>
      <c r="X2127" s="265"/>
      <c r="Y2127" s="265"/>
      <c r="Z2127" s="265"/>
      <c r="AA2127" s="265"/>
      <c r="AB2127" s="265"/>
      <c r="AC2127" s="265"/>
      <c r="AD2127" s="265"/>
      <c r="AE2127" s="265"/>
      <c r="AF2127" s="265"/>
      <c r="AG2127" s="265"/>
      <c r="AH2127" s="265"/>
      <c r="AI2127" s="265"/>
      <c r="AJ2127" s="265"/>
      <c r="AK2127" s="287"/>
      <c r="AL2127" s="287"/>
      <c r="AM2127" s="287"/>
      <c r="AN2127" s="287"/>
      <c r="AO2127" s="287"/>
      <c r="AP2127" s="287"/>
      <c r="AQ2127" s="287"/>
      <c r="AR2127" s="287"/>
      <c r="AS2127" s="287"/>
      <c r="AT2127" s="287"/>
      <c r="AU2127" s="287"/>
      <c r="AV2127" s="287"/>
      <c r="AW2127" s="287"/>
      <c r="AX2127" s="287"/>
      <c r="AY2127" s="287"/>
      <c r="AZ2127" s="287"/>
      <c r="BA2127" s="287"/>
      <c r="BB2127" s="287"/>
      <c r="BC2127" s="287"/>
      <c r="BD2127" s="287"/>
      <c r="BE2127" s="287"/>
      <c r="BF2127" s="287"/>
      <c r="BG2127" s="287"/>
      <c r="BH2127" s="287"/>
      <c r="BI2127" s="287"/>
      <c r="BJ2127" s="287"/>
      <c r="BK2127" s="287"/>
      <c r="BL2127" s="287"/>
      <c r="BM2127" s="287"/>
      <c r="BN2127" s="287"/>
      <c r="BO2127" s="287"/>
      <c r="BP2127" s="287"/>
      <c r="BQ2127" s="287"/>
      <c r="BR2127" s="287"/>
      <c r="BS2127" s="287"/>
      <c r="BT2127" s="287"/>
      <c r="BU2127" s="287"/>
    </row>
    <row r="2128" spans="4:73" x14ac:dyDescent="0.2">
      <c r="D2128" s="265"/>
      <c r="E2128" s="265"/>
      <c r="F2128" s="265"/>
      <c r="G2128" s="265"/>
      <c r="H2128" s="265"/>
      <c r="I2128" s="265"/>
      <c r="J2128" s="265"/>
      <c r="K2128" s="265"/>
      <c r="L2128" s="265"/>
      <c r="M2128" s="265"/>
      <c r="N2128" s="265"/>
      <c r="O2128" s="265"/>
      <c r="P2128" s="265"/>
      <c r="Q2128" s="265"/>
      <c r="R2128" s="265"/>
      <c r="S2128" s="265"/>
      <c r="T2128" s="265"/>
      <c r="U2128" s="265"/>
      <c r="V2128" s="265"/>
      <c r="W2128" s="265"/>
      <c r="X2128" s="265"/>
      <c r="Y2128" s="265"/>
      <c r="Z2128" s="265"/>
      <c r="AA2128" s="265"/>
      <c r="AB2128" s="265"/>
      <c r="AC2128" s="265"/>
      <c r="AD2128" s="265"/>
      <c r="AE2128" s="265"/>
      <c r="AF2128" s="265"/>
      <c r="AG2128" s="265"/>
      <c r="AH2128" s="265"/>
      <c r="AI2128" s="265"/>
      <c r="AJ2128" s="265"/>
      <c r="AK2128" s="287"/>
      <c r="AL2128" s="287"/>
      <c r="AM2128" s="287"/>
      <c r="AN2128" s="287"/>
      <c r="AO2128" s="287"/>
      <c r="AP2128" s="287"/>
      <c r="AQ2128" s="287"/>
      <c r="AR2128" s="287"/>
      <c r="AS2128" s="287"/>
      <c r="AT2128" s="287"/>
      <c r="AU2128" s="287"/>
      <c r="AV2128" s="287"/>
      <c r="AW2128" s="287"/>
      <c r="AX2128" s="287"/>
      <c r="AY2128" s="287"/>
      <c r="AZ2128" s="287"/>
      <c r="BA2128" s="287"/>
      <c r="BB2128" s="287"/>
      <c r="BC2128" s="287"/>
      <c r="BD2128" s="287"/>
      <c r="BE2128" s="287"/>
      <c r="BF2128" s="287"/>
      <c r="BG2128" s="287"/>
      <c r="BH2128" s="287"/>
      <c r="BI2128" s="287"/>
      <c r="BJ2128" s="287"/>
      <c r="BK2128" s="287"/>
      <c r="BL2128" s="287"/>
      <c r="BM2128" s="287"/>
      <c r="BN2128" s="287"/>
      <c r="BO2128" s="287"/>
      <c r="BP2128" s="287"/>
      <c r="BQ2128" s="287"/>
      <c r="BR2128" s="287"/>
      <c r="BS2128" s="287"/>
      <c r="BT2128" s="287"/>
      <c r="BU2128" s="287"/>
    </row>
    <row r="2129" spans="4:73" x14ac:dyDescent="0.2">
      <c r="D2129" s="265"/>
      <c r="E2129" s="265"/>
      <c r="F2129" s="265"/>
      <c r="G2129" s="265"/>
      <c r="H2129" s="265"/>
      <c r="I2129" s="265"/>
      <c r="J2129" s="265"/>
      <c r="K2129" s="265"/>
      <c r="L2129" s="265"/>
      <c r="M2129" s="265"/>
      <c r="N2129" s="265"/>
      <c r="O2129" s="265"/>
      <c r="P2129" s="265"/>
      <c r="Q2129" s="265"/>
      <c r="R2129" s="265"/>
      <c r="S2129" s="265"/>
      <c r="T2129" s="265"/>
      <c r="U2129" s="265"/>
      <c r="V2129" s="265"/>
      <c r="W2129" s="265"/>
      <c r="X2129" s="265"/>
      <c r="Y2129" s="265"/>
      <c r="Z2129" s="265"/>
      <c r="AA2129" s="265"/>
      <c r="AB2129" s="265"/>
      <c r="AC2129" s="265"/>
      <c r="AD2129" s="265"/>
      <c r="AE2129" s="265"/>
      <c r="AF2129" s="265"/>
      <c r="AG2129" s="265"/>
      <c r="AH2129" s="265"/>
      <c r="AI2129" s="265"/>
      <c r="AJ2129" s="265"/>
      <c r="AK2129" s="287"/>
      <c r="AL2129" s="287"/>
      <c r="AM2129" s="287"/>
      <c r="AN2129" s="287"/>
      <c r="AO2129" s="287"/>
      <c r="AP2129" s="287"/>
      <c r="AQ2129" s="287"/>
      <c r="AR2129" s="287"/>
      <c r="AS2129" s="287"/>
      <c r="AT2129" s="287"/>
      <c r="AU2129" s="287"/>
      <c r="AV2129" s="287"/>
      <c r="AW2129" s="287"/>
      <c r="AX2129" s="287"/>
      <c r="AY2129" s="287"/>
      <c r="AZ2129" s="287"/>
      <c r="BA2129" s="287"/>
      <c r="BB2129" s="287"/>
      <c r="BC2129" s="287"/>
      <c r="BD2129" s="287"/>
      <c r="BE2129" s="287"/>
      <c r="BF2129" s="287"/>
      <c r="BG2129" s="287"/>
      <c r="BH2129" s="287"/>
      <c r="BI2129" s="287"/>
      <c r="BJ2129" s="287"/>
      <c r="BK2129" s="287"/>
      <c r="BL2129" s="287"/>
      <c r="BM2129" s="287"/>
      <c r="BN2129" s="287"/>
      <c r="BO2129" s="287"/>
      <c r="BP2129" s="287"/>
      <c r="BQ2129" s="287"/>
      <c r="BR2129" s="287"/>
      <c r="BS2129" s="287"/>
      <c r="BT2129" s="287"/>
      <c r="BU2129" s="287"/>
    </row>
    <row r="2130" spans="4:73" x14ac:dyDescent="0.2">
      <c r="D2130" s="265"/>
      <c r="E2130" s="265"/>
      <c r="F2130" s="265"/>
      <c r="G2130" s="265"/>
      <c r="H2130" s="265"/>
      <c r="I2130" s="265"/>
      <c r="J2130" s="265"/>
      <c r="K2130" s="265"/>
      <c r="L2130" s="265"/>
      <c r="M2130" s="265"/>
      <c r="N2130" s="265"/>
      <c r="O2130" s="265"/>
      <c r="P2130" s="265"/>
      <c r="Q2130" s="265"/>
      <c r="R2130" s="265"/>
      <c r="S2130" s="265"/>
      <c r="T2130" s="265"/>
      <c r="U2130" s="265"/>
      <c r="V2130" s="265"/>
      <c r="W2130" s="265"/>
      <c r="X2130" s="265"/>
      <c r="Y2130" s="265"/>
      <c r="Z2130" s="265"/>
      <c r="AA2130" s="265"/>
      <c r="AB2130" s="265"/>
      <c r="AC2130" s="265"/>
      <c r="AD2130" s="265"/>
      <c r="AE2130" s="265"/>
      <c r="AF2130" s="265"/>
      <c r="AG2130" s="265"/>
      <c r="AH2130" s="265"/>
      <c r="AI2130" s="265"/>
      <c r="AJ2130" s="265"/>
      <c r="AK2130" s="287"/>
      <c r="AL2130" s="287"/>
      <c r="AM2130" s="287"/>
      <c r="AN2130" s="287"/>
      <c r="AO2130" s="287"/>
      <c r="AP2130" s="287"/>
      <c r="AQ2130" s="287"/>
      <c r="AR2130" s="287"/>
      <c r="AS2130" s="287"/>
      <c r="AT2130" s="287"/>
      <c r="AU2130" s="287"/>
      <c r="AV2130" s="287"/>
      <c r="AW2130" s="287"/>
      <c r="AX2130" s="287"/>
      <c r="AY2130" s="287"/>
      <c r="AZ2130" s="287"/>
      <c r="BA2130" s="287"/>
      <c r="BB2130" s="287"/>
      <c r="BC2130" s="287"/>
      <c r="BD2130" s="287"/>
      <c r="BE2130" s="287"/>
      <c r="BF2130" s="287"/>
      <c r="BG2130" s="287"/>
      <c r="BH2130" s="287"/>
      <c r="BI2130" s="287"/>
      <c r="BJ2130" s="287"/>
      <c r="BK2130" s="287"/>
      <c r="BL2130" s="287"/>
      <c r="BM2130" s="287"/>
      <c r="BN2130" s="287"/>
      <c r="BO2130" s="287"/>
      <c r="BP2130" s="287"/>
      <c r="BQ2130" s="287"/>
      <c r="BR2130" s="287"/>
      <c r="BS2130" s="287"/>
      <c r="BT2130" s="287"/>
      <c r="BU2130" s="287"/>
    </row>
    <row r="2131" spans="4:73" x14ac:dyDescent="0.2">
      <c r="D2131" s="265"/>
      <c r="E2131" s="265"/>
      <c r="F2131" s="265"/>
      <c r="G2131" s="265"/>
      <c r="H2131" s="265"/>
      <c r="I2131" s="265"/>
      <c r="J2131" s="265"/>
      <c r="K2131" s="265"/>
      <c r="L2131" s="265"/>
      <c r="M2131" s="265"/>
      <c r="N2131" s="265"/>
      <c r="O2131" s="265"/>
      <c r="P2131" s="265"/>
      <c r="Q2131" s="265"/>
      <c r="R2131" s="265"/>
      <c r="S2131" s="265"/>
      <c r="T2131" s="265"/>
      <c r="U2131" s="265"/>
      <c r="V2131" s="265"/>
      <c r="W2131" s="265"/>
      <c r="X2131" s="265"/>
      <c r="Y2131" s="265"/>
      <c r="Z2131" s="265"/>
      <c r="AA2131" s="265"/>
      <c r="AB2131" s="265"/>
      <c r="AC2131" s="265"/>
      <c r="AD2131" s="265"/>
      <c r="AE2131" s="265"/>
      <c r="AF2131" s="265"/>
      <c r="AG2131" s="265"/>
      <c r="AH2131" s="265"/>
      <c r="AI2131" s="265"/>
      <c r="AJ2131" s="265"/>
      <c r="AK2131" s="287"/>
      <c r="AL2131" s="287"/>
      <c r="AM2131" s="287"/>
      <c r="AN2131" s="287"/>
      <c r="AO2131" s="287"/>
      <c r="AP2131" s="287"/>
      <c r="AQ2131" s="287"/>
      <c r="AR2131" s="287"/>
      <c r="AS2131" s="287"/>
      <c r="AT2131" s="287"/>
      <c r="AU2131" s="287"/>
      <c r="AV2131" s="287"/>
      <c r="AW2131" s="287"/>
      <c r="AX2131" s="287"/>
      <c r="AY2131" s="287"/>
      <c r="AZ2131" s="287"/>
      <c r="BA2131" s="287"/>
      <c r="BB2131" s="287"/>
      <c r="BC2131" s="287"/>
      <c r="BD2131" s="287"/>
      <c r="BE2131" s="287"/>
      <c r="BF2131" s="287"/>
      <c r="BG2131" s="287"/>
      <c r="BH2131" s="287"/>
      <c r="BI2131" s="287"/>
      <c r="BJ2131" s="287"/>
      <c r="BK2131" s="287"/>
      <c r="BL2131" s="287"/>
      <c r="BM2131" s="287"/>
      <c r="BN2131" s="287"/>
      <c r="BO2131" s="287"/>
      <c r="BP2131" s="287"/>
      <c r="BQ2131" s="287"/>
      <c r="BR2131" s="287"/>
      <c r="BS2131" s="287"/>
      <c r="BT2131" s="287"/>
      <c r="BU2131" s="287"/>
    </row>
    <row r="2132" spans="4:73" x14ac:dyDescent="0.2">
      <c r="D2132" s="265"/>
      <c r="E2132" s="265"/>
      <c r="F2132" s="265"/>
      <c r="G2132" s="265"/>
      <c r="H2132" s="265"/>
      <c r="I2132" s="265"/>
      <c r="J2132" s="265"/>
      <c r="K2132" s="265"/>
      <c r="L2132" s="265"/>
      <c r="M2132" s="265"/>
      <c r="N2132" s="265"/>
      <c r="O2132" s="265"/>
      <c r="P2132" s="265"/>
      <c r="Q2132" s="265"/>
      <c r="R2132" s="265"/>
      <c r="S2132" s="265"/>
      <c r="T2132" s="265"/>
      <c r="U2132" s="265"/>
      <c r="V2132" s="265"/>
      <c r="W2132" s="265"/>
      <c r="X2132" s="265"/>
      <c r="Y2132" s="265"/>
      <c r="Z2132" s="265"/>
      <c r="AA2132" s="265"/>
      <c r="AB2132" s="265"/>
      <c r="AC2132" s="265"/>
      <c r="AD2132" s="265"/>
      <c r="AE2132" s="265"/>
      <c r="AF2132" s="265"/>
      <c r="AG2132" s="265"/>
      <c r="AH2132" s="265"/>
      <c r="AI2132" s="265"/>
      <c r="AJ2132" s="265"/>
      <c r="AK2132" s="287"/>
      <c r="AL2132" s="287"/>
      <c r="AM2132" s="287"/>
      <c r="AN2132" s="287"/>
      <c r="AO2132" s="287"/>
      <c r="AP2132" s="287"/>
      <c r="AQ2132" s="287"/>
      <c r="AR2132" s="287"/>
      <c r="AS2132" s="287"/>
      <c r="AT2132" s="287"/>
      <c r="AU2132" s="287"/>
      <c r="AV2132" s="287"/>
      <c r="AW2132" s="287"/>
      <c r="AX2132" s="287"/>
      <c r="AY2132" s="287"/>
      <c r="AZ2132" s="287"/>
      <c r="BA2132" s="287"/>
      <c r="BB2132" s="287"/>
      <c r="BC2132" s="287"/>
      <c r="BD2132" s="287"/>
      <c r="BE2132" s="287"/>
      <c r="BF2132" s="287"/>
      <c r="BG2132" s="287"/>
      <c r="BH2132" s="287"/>
      <c r="BI2132" s="287"/>
      <c r="BJ2132" s="287"/>
      <c r="BK2132" s="287"/>
      <c r="BL2132" s="287"/>
      <c r="BM2132" s="287"/>
      <c r="BN2132" s="287"/>
      <c r="BO2132" s="287"/>
      <c r="BP2132" s="287"/>
      <c r="BQ2132" s="287"/>
      <c r="BR2132" s="287"/>
      <c r="BS2132" s="287"/>
      <c r="BT2132" s="287"/>
      <c r="BU2132" s="287"/>
    </row>
    <row r="2133" spans="4:73" x14ac:dyDescent="0.2">
      <c r="D2133" s="265"/>
      <c r="E2133" s="265"/>
      <c r="F2133" s="265"/>
      <c r="G2133" s="265"/>
      <c r="H2133" s="265"/>
      <c r="I2133" s="265"/>
      <c r="J2133" s="265"/>
      <c r="K2133" s="265"/>
      <c r="L2133" s="265"/>
      <c r="M2133" s="265"/>
      <c r="N2133" s="265"/>
      <c r="O2133" s="265"/>
      <c r="P2133" s="265"/>
      <c r="Q2133" s="265"/>
      <c r="R2133" s="265"/>
      <c r="S2133" s="265"/>
      <c r="T2133" s="265"/>
      <c r="U2133" s="265"/>
      <c r="V2133" s="265"/>
      <c r="W2133" s="265"/>
      <c r="X2133" s="265"/>
      <c r="Y2133" s="265"/>
      <c r="Z2133" s="265"/>
      <c r="AA2133" s="265"/>
      <c r="AB2133" s="265"/>
      <c r="AC2133" s="265"/>
      <c r="AD2133" s="265"/>
      <c r="AE2133" s="265"/>
      <c r="AF2133" s="265"/>
      <c r="AG2133" s="265"/>
      <c r="AH2133" s="265"/>
      <c r="AI2133" s="265"/>
      <c r="AJ2133" s="265"/>
      <c r="AK2133" s="287"/>
      <c r="AL2133" s="287"/>
      <c r="AM2133" s="287"/>
      <c r="AN2133" s="287"/>
      <c r="AO2133" s="287"/>
      <c r="AP2133" s="287"/>
      <c r="AQ2133" s="287"/>
      <c r="AR2133" s="287"/>
      <c r="AS2133" s="287"/>
      <c r="AT2133" s="287"/>
      <c r="AU2133" s="287"/>
      <c r="AV2133" s="287"/>
      <c r="AW2133" s="287"/>
      <c r="AX2133" s="287"/>
      <c r="AY2133" s="287"/>
      <c r="AZ2133" s="287"/>
      <c r="BA2133" s="287"/>
      <c r="BB2133" s="287"/>
      <c r="BC2133" s="287"/>
      <c r="BD2133" s="287"/>
      <c r="BE2133" s="287"/>
      <c r="BF2133" s="287"/>
      <c r="BG2133" s="287"/>
      <c r="BH2133" s="287"/>
      <c r="BI2133" s="287"/>
      <c r="BJ2133" s="287"/>
      <c r="BK2133" s="287"/>
      <c r="BL2133" s="287"/>
      <c r="BM2133" s="287"/>
      <c r="BN2133" s="287"/>
      <c r="BO2133" s="287"/>
      <c r="BP2133" s="287"/>
      <c r="BQ2133" s="287"/>
      <c r="BR2133" s="287"/>
      <c r="BS2133" s="287"/>
      <c r="BT2133" s="287"/>
      <c r="BU2133" s="287"/>
    </row>
    <row r="2134" spans="4:73" x14ac:dyDescent="0.2">
      <c r="D2134" s="265"/>
      <c r="E2134" s="265"/>
      <c r="F2134" s="265"/>
      <c r="G2134" s="265"/>
      <c r="H2134" s="265"/>
      <c r="I2134" s="265"/>
      <c r="J2134" s="265"/>
      <c r="K2134" s="265"/>
      <c r="L2134" s="265"/>
      <c r="M2134" s="265"/>
      <c r="N2134" s="265"/>
      <c r="O2134" s="265"/>
      <c r="P2134" s="265"/>
      <c r="Q2134" s="265"/>
      <c r="R2134" s="265"/>
      <c r="S2134" s="265"/>
      <c r="T2134" s="265"/>
      <c r="U2134" s="265"/>
      <c r="V2134" s="265"/>
      <c r="W2134" s="265"/>
      <c r="X2134" s="265"/>
      <c r="Y2134" s="265"/>
      <c r="Z2134" s="265"/>
      <c r="AA2134" s="265"/>
      <c r="AB2134" s="265"/>
      <c r="AC2134" s="265"/>
      <c r="AD2134" s="265"/>
      <c r="AE2134" s="265"/>
      <c r="AF2134" s="265"/>
      <c r="AG2134" s="265"/>
      <c r="AH2134" s="265"/>
      <c r="AI2134" s="265"/>
      <c r="AJ2134" s="265"/>
      <c r="AK2134" s="287"/>
      <c r="AL2134" s="287"/>
      <c r="AM2134" s="287"/>
      <c r="AN2134" s="287"/>
      <c r="AO2134" s="287"/>
      <c r="AP2134" s="287"/>
      <c r="AQ2134" s="287"/>
      <c r="AR2134" s="287"/>
      <c r="AS2134" s="287"/>
      <c r="AT2134" s="287"/>
      <c r="AU2134" s="287"/>
      <c r="AV2134" s="287"/>
      <c r="AW2134" s="287"/>
      <c r="AX2134" s="287"/>
      <c r="AY2134" s="287"/>
      <c r="AZ2134" s="287"/>
      <c r="BA2134" s="287"/>
      <c r="BB2134" s="287"/>
      <c r="BC2134" s="287"/>
      <c r="BD2134" s="287"/>
      <c r="BE2134" s="287"/>
      <c r="BF2134" s="287"/>
      <c r="BG2134" s="287"/>
      <c r="BH2134" s="287"/>
      <c r="BI2134" s="287"/>
      <c r="BJ2134" s="287"/>
      <c r="BK2134" s="287"/>
      <c r="BL2134" s="287"/>
      <c r="BM2134" s="287"/>
      <c r="BN2134" s="287"/>
      <c r="BO2134" s="287"/>
      <c r="BP2134" s="287"/>
      <c r="BQ2134" s="287"/>
      <c r="BR2134" s="287"/>
      <c r="BS2134" s="287"/>
      <c r="BT2134" s="287"/>
      <c r="BU2134" s="287"/>
    </row>
    <row r="2135" spans="4:73" x14ac:dyDescent="0.2">
      <c r="D2135" s="265"/>
      <c r="E2135" s="265"/>
      <c r="F2135" s="265"/>
      <c r="G2135" s="265"/>
      <c r="H2135" s="265"/>
      <c r="I2135" s="265"/>
      <c r="J2135" s="265"/>
      <c r="K2135" s="265"/>
      <c r="L2135" s="265"/>
      <c r="M2135" s="265"/>
      <c r="N2135" s="265"/>
      <c r="O2135" s="265"/>
      <c r="P2135" s="265"/>
      <c r="Q2135" s="265"/>
      <c r="R2135" s="265"/>
      <c r="S2135" s="265"/>
      <c r="T2135" s="265"/>
      <c r="U2135" s="265"/>
      <c r="V2135" s="265"/>
      <c r="W2135" s="265"/>
      <c r="X2135" s="265"/>
      <c r="Y2135" s="265"/>
      <c r="Z2135" s="265"/>
      <c r="AA2135" s="265"/>
      <c r="AB2135" s="265"/>
      <c r="AC2135" s="265"/>
      <c r="AD2135" s="265"/>
      <c r="AE2135" s="265"/>
      <c r="AF2135" s="265"/>
      <c r="AG2135" s="265"/>
      <c r="AH2135" s="265"/>
      <c r="AI2135" s="265"/>
      <c r="AJ2135" s="265"/>
      <c r="AK2135" s="287"/>
      <c r="AL2135" s="287"/>
      <c r="AM2135" s="287"/>
      <c r="AN2135" s="287"/>
      <c r="AO2135" s="287"/>
      <c r="AP2135" s="287"/>
      <c r="AQ2135" s="287"/>
      <c r="AR2135" s="287"/>
      <c r="AS2135" s="287"/>
      <c r="AT2135" s="287"/>
      <c r="AU2135" s="287"/>
      <c r="AV2135" s="287"/>
      <c r="AW2135" s="287"/>
      <c r="AX2135" s="287"/>
      <c r="AY2135" s="287"/>
      <c r="AZ2135" s="287"/>
      <c r="BA2135" s="287"/>
      <c r="BB2135" s="287"/>
      <c r="BC2135" s="287"/>
      <c r="BD2135" s="287"/>
      <c r="BE2135" s="287"/>
      <c r="BF2135" s="287"/>
      <c r="BG2135" s="287"/>
      <c r="BH2135" s="287"/>
      <c r="BI2135" s="287"/>
      <c r="BJ2135" s="287"/>
      <c r="BK2135" s="287"/>
      <c r="BL2135" s="287"/>
      <c r="BM2135" s="287"/>
      <c r="BN2135" s="287"/>
      <c r="BO2135" s="287"/>
      <c r="BP2135" s="287"/>
      <c r="BQ2135" s="287"/>
      <c r="BR2135" s="287"/>
      <c r="BS2135" s="287"/>
      <c r="BT2135" s="287"/>
      <c r="BU2135" s="287"/>
    </row>
    <row r="2136" spans="4:73" x14ac:dyDescent="0.2">
      <c r="D2136" s="265"/>
      <c r="E2136" s="265"/>
      <c r="F2136" s="265"/>
      <c r="G2136" s="265"/>
      <c r="H2136" s="265"/>
      <c r="I2136" s="265"/>
      <c r="J2136" s="265"/>
      <c r="K2136" s="265"/>
      <c r="L2136" s="265"/>
      <c r="M2136" s="265"/>
      <c r="N2136" s="265"/>
      <c r="O2136" s="265"/>
      <c r="P2136" s="265"/>
      <c r="Q2136" s="265"/>
      <c r="R2136" s="265"/>
      <c r="S2136" s="265"/>
      <c r="T2136" s="265"/>
      <c r="U2136" s="265"/>
      <c r="V2136" s="265"/>
      <c r="W2136" s="265"/>
      <c r="X2136" s="265"/>
      <c r="Y2136" s="265"/>
      <c r="Z2136" s="265"/>
      <c r="AA2136" s="265"/>
      <c r="AB2136" s="265"/>
      <c r="AC2136" s="265"/>
      <c r="AD2136" s="265"/>
      <c r="AE2136" s="265"/>
      <c r="AF2136" s="265"/>
      <c r="AG2136" s="265"/>
      <c r="AH2136" s="265"/>
      <c r="AI2136" s="265"/>
      <c r="AJ2136" s="265"/>
      <c r="AK2136" s="287"/>
      <c r="AL2136" s="287"/>
      <c r="AM2136" s="287"/>
      <c r="AN2136" s="287"/>
      <c r="AO2136" s="287"/>
      <c r="AP2136" s="287"/>
      <c r="AQ2136" s="287"/>
      <c r="AR2136" s="287"/>
      <c r="AS2136" s="287"/>
      <c r="AT2136" s="287"/>
      <c r="AU2136" s="287"/>
      <c r="AV2136" s="287"/>
      <c r="AW2136" s="287"/>
      <c r="AX2136" s="287"/>
      <c r="AY2136" s="287"/>
      <c r="AZ2136" s="287"/>
      <c r="BA2136" s="287"/>
      <c r="BB2136" s="287"/>
      <c r="BC2136" s="287"/>
      <c r="BD2136" s="287"/>
      <c r="BE2136" s="287"/>
      <c r="BF2136" s="287"/>
      <c r="BG2136" s="287"/>
      <c r="BH2136" s="287"/>
      <c r="BI2136" s="287"/>
      <c r="BJ2136" s="287"/>
      <c r="BK2136" s="287"/>
      <c r="BL2136" s="287"/>
      <c r="BM2136" s="287"/>
      <c r="BN2136" s="287"/>
      <c r="BO2136" s="287"/>
      <c r="BP2136" s="287"/>
      <c r="BQ2136" s="287"/>
      <c r="BR2136" s="287"/>
      <c r="BS2136" s="287"/>
      <c r="BT2136" s="287"/>
      <c r="BU2136" s="287"/>
    </row>
    <row r="2137" spans="4:73" x14ac:dyDescent="0.2">
      <c r="D2137" s="265"/>
      <c r="E2137" s="265"/>
      <c r="F2137" s="265"/>
      <c r="G2137" s="265"/>
      <c r="H2137" s="265"/>
      <c r="I2137" s="265"/>
      <c r="J2137" s="265"/>
      <c r="K2137" s="265"/>
      <c r="L2137" s="265"/>
      <c r="M2137" s="265"/>
      <c r="N2137" s="265"/>
      <c r="O2137" s="265"/>
      <c r="P2137" s="265"/>
      <c r="Q2137" s="265"/>
      <c r="R2137" s="265"/>
      <c r="S2137" s="265"/>
      <c r="T2137" s="265"/>
      <c r="U2137" s="265"/>
      <c r="V2137" s="265"/>
      <c r="W2137" s="265"/>
      <c r="X2137" s="265"/>
      <c r="Y2137" s="265"/>
      <c r="Z2137" s="265"/>
      <c r="AA2137" s="265"/>
      <c r="AB2137" s="265"/>
      <c r="AC2137" s="265"/>
      <c r="AD2137" s="265"/>
      <c r="AE2137" s="265"/>
      <c r="AF2137" s="265"/>
      <c r="AG2137" s="265"/>
      <c r="AH2137" s="265"/>
      <c r="AI2137" s="265"/>
      <c r="AJ2137" s="265"/>
      <c r="AK2137" s="287"/>
      <c r="AL2137" s="287"/>
      <c r="AM2137" s="287"/>
      <c r="AN2137" s="287"/>
      <c r="AO2137" s="287"/>
      <c r="AP2137" s="287"/>
      <c r="AQ2137" s="287"/>
      <c r="AR2137" s="287"/>
      <c r="AS2137" s="287"/>
      <c r="AT2137" s="287"/>
      <c r="AU2137" s="287"/>
      <c r="AV2137" s="287"/>
      <c r="AW2137" s="287"/>
      <c r="AX2137" s="287"/>
      <c r="AY2137" s="287"/>
      <c r="AZ2137" s="287"/>
      <c r="BA2137" s="287"/>
      <c r="BB2137" s="287"/>
      <c r="BC2137" s="287"/>
      <c r="BD2137" s="287"/>
      <c r="BE2137" s="287"/>
      <c r="BF2137" s="287"/>
      <c r="BG2137" s="287"/>
      <c r="BH2137" s="287"/>
      <c r="BI2137" s="287"/>
      <c r="BJ2137" s="287"/>
      <c r="BK2137" s="287"/>
      <c r="BL2137" s="287"/>
      <c r="BM2137" s="287"/>
      <c r="BN2137" s="287"/>
      <c r="BO2137" s="287"/>
      <c r="BP2137" s="287"/>
      <c r="BQ2137" s="287"/>
      <c r="BR2137" s="287"/>
      <c r="BS2137" s="287"/>
      <c r="BT2137" s="287"/>
      <c r="BU2137" s="287"/>
    </row>
    <row r="2138" spans="4:73" x14ac:dyDescent="0.2">
      <c r="D2138" s="265"/>
      <c r="E2138" s="265"/>
      <c r="F2138" s="265"/>
      <c r="G2138" s="265"/>
      <c r="H2138" s="265"/>
      <c r="I2138" s="265"/>
      <c r="J2138" s="265"/>
      <c r="K2138" s="265"/>
      <c r="L2138" s="265"/>
      <c r="M2138" s="265"/>
      <c r="N2138" s="265"/>
      <c r="O2138" s="265"/>
      <c r="P2138" s="265"/>
      <c r="Q2138" s="265"/>
      <c r="R2138" s="265"/>
      <c r="S2138" s="265"/>
      <c r="T2138" s="265"/>
      <c r="U2138" s="265"/>
      <c r="V2138" s="265"/>
      <c r="W2138" s="265"/>
      <c r="X2138" s="265"/>
      <c r="Y2138" s="265"/>
      <c r="Z2138" s="265"/>
      <c r="AA2138" s="265"/>
      <c r="AB2138" s="265"/>
      <c r="AC2138" s="265"/>
      <c r="AD2138" s="265"/>
      <c r="AE2138" s="265"/>
      <c r="AF2138" s="265"/>
      <c r="AG2138" s="265"/>
      <c r="AH2138" s="265"/>
      <c r="AI2138" s="265"/>
      <c r="AJ2138" s="265"/>
      <c r="AK2138" s="287"/>
      <c r="AL2138" s="287"/>
      <c r="AM2138" s="287"/>
      <c r="AN2138" s="287"/>
      <c r="AO2138" s="287"/>
      <c r="AP2138" s="287"/>
      <c r="AQ2138" s="287"/>
      <c r="AR2138" s="287"/>
      <c r="AS2138" s="287"/>
      <c r="AT2138" s="287"/>
      <c r="AU2138" s="287"/>
      <c r="AV2138" s="287"/>
      <c r="AW2138" s="287"/>
      <c r="AX2138" s="287"/>
      <c r="AY2138" s="287"/>
      <c r="AZ2138" s="287"/>
      <c r="BA2138" s="287"/>
      <c r="BB2138" s="287"/>
      <c r="BC2138" s="287"/>
      <c r="BD2138" s="287"/>
      <c r="BE2138" s="287"/>
      <c r="BF2138" s="287"/>
      <c r="BG2138" s="287"/>
      <c r="BH2138" s="287"/>
      <c r="BI2138" s="287"/>
      <c r="BJ2138" s="287"/>
      <c r="BK2138" s="287"/>
      <c r="BL2138" s="287"/>
      <c r="BM2138" s="287"/>
      <c r="BN2138" s="287"/>
      <c r="BO2138" s="287"/>
      <c r="BP2138" s="287"/>
      <c r="BQ2138" s="287"/>
      <c r="BR2138" s="287"/>
      <c r="BS2138" s="287"/>
      <c r="BT2138" s="287"/>
      <c r="BU2138" s="287"/>
    </row>
    <row r="2139" spans="4:73" x14ac:dyDescent="0.2">
      <c r="D2139" s="265"/>
      <c r="E2139" s="265"/>
      <c r="F2139" s="265"/>
      <c r="G2139" s="265"/>
      <c r="H2139" s="265"/>
      <c r="I2139" s="265"/>
      <c r="J2139" s="265"/>
      <c r="K2139" s="265"/>
      <c r="L2139" s="265"/>
      <c r="M2139" s="265"/>
      <c r="N2139" s="265"/>
      <c r="O2139" s="265"/>
      <c r="P2139" s="265"/>
      <c r="Q2139" s="265"/>
      <c r="R2139" s="265"/>
      <c r="S2139" s="265"/>
      <c r="T2139" s="265"/>
      <c r="U2139" s="265"/>
      <c r="V2139" s="265"/>
      <c r="W2139" s="265"/>
      <c r="X2139" s="265"/>
      <c r="Y2139" s="265"/>
      <c r="Z2139" s="265"/>
      <c r="AA2139" s="265"/>
      <c r="AB2139" s="265"/>
      <c r="AC2139" s="265"/>
      <c r="AD2139" s="265"/>
      <c r="AE2139" s="265"/>
      <c r="AF2139" s="265"/>
      <c r="AG2139" s="265"/>
      <c r="AH2139" s="265"/>
      <c r="AI2139" s="265"/>
      <c r="AJ2139" s="265"/>
      <c r="AK2139" s="287"/>
      <c r="AL2139" s="287"/>
      <c r="AM2139" s="287"/>
      <c r="AN2139" s="287"/>
      <c r="AO2139" s="287"/>
      <c r="AP2139" s="287"/>
      <c r="AQ2139" s="287"/>
      <c r="AR2139" s="287"/>
      <c r="AS2139" s="287"/>
      <c r="AT2139" s="287"/>
      <c r="AU2139" s="287"/>
      <c r="AV2139" s="287"/>
      <c r="AW2139" s="287"/>
      <c r="AX2139" s="287"/>
      <c r="AY2139" s="287"/>
      <c r="AZ2139" s="287"/>
      <c r="BA2139" s="287"/>
      <c r="BB2139" s="287"/>
      <c r="BC2139" s="287"/>
      <c r="BD2139" s="287"/>
      <c r="BE2139" s="287"/>
      <c r="BF2139" s="287"/>
      <c r="BG2139" s="287"/>
      <c r="BH2139" s="287"/>
      <c r="BI2139" s="287"/>
      <c r="BJ2139" s="287"/>
      <c r="BK2139" s="287"/>
      <c r="BL2139" s="287"/>
      <c r="BM2139" s="287"/>
      <c r="BN2139" s="287"/>
      <c r="BO2139" s="287"/>
      <c r="BP2139" s="287"/>
      <c r="BQ2139" s="287"/>
      <c r="BR2139" s="287"/>
      <c r="BS2139" s="287"/>
      <c r="BT2139" s="287"/>
      <c r="BU2139" s="287"/>
    </row>
    <row r="2140" spans="4:73" x14ac:dyDescent="0.2">
      <c r="D2140" s="265"/>
      <c r="E2140" s="265"/>
      <c r="F2140" s="265"/>
      <c r="G2140" s="265"/>
      <c r="H2140" s="265"/>
      <c r="I2140" s="265"/>
      <c r="J2140" s="265"/>
      <c r="K2140" s="265"/>
      <c r="L2140" s="265"/>
      <c r="M2140" s="265"/>
      <c r="N2140" s="265"/>
      <c r="O2140" s="265"/>
      <c r="P2140" s="265"/>
      <c r="Q2140" s="265"/>
      <c r="R2140" s="265"/>
      <c r="S2140" s="265"/>
      <c r="T2140" s="265"/>
      <c r="U2140" s="265"/>
      <c r="V2140" s="265"/>
      <c r="W2140" s="265"/>
      <c r="X2140" s="265"/>
      <c r="Y2140" s="265"/>
      <c r="Z2140" s="265"/>
      <c r="AA2140" s="265"/>
      <c r="AB2140" s="265"/>
      <c r="AC2140" s="265"/>
      <c r="AD2140" s="265"/>
      <c r="AE2140" s="265"/>
      <c r="AF2140" s="265"/>
      <c r="AG2140" s="265"/>
      <c r="AH2140" s="265"/>
      <c r="AI2140" s="265"/>
      <c r="AJ2140" s="265"/>
      <c r="AK2140" s="287"/>
      <c r="AL2140" s="287"/>
      <c r="AM2140" s="287"/>
      <c r="AN2140" s="287"/>
      <c r="AO2140" s="287"/>
      <c r="AP2140" s="287"/>
      <c r="AQ2140" s="287"/>
      <c r="AR2140" s="287"/>
      <c r="AS2140" s="287"/>
      <c r="AT2140" s="287"/>
      <c r="AU2140" s="287"/>
      <c r="AV2140" s="287"/>
      <c r="AW2140" s="287"/>
      <c r="AX2140" s="287"/>
      <c r="AY2140" s="287"/>
      <c r="AZ2140" s="287"/>
      <c r="BA2140" s="287"/>
      <c r="BB2140" s="287"/>
      <c r="BC2140" s="287"/>
      <c r="BD2140" s="287"/>
      <c r="BE2140" s="287"/>
      <c r="BF2140" s="287"/>
      <c r="BG2140" s="287"/>
      <c r="BH2140" s="287"/>
      <c r="BI2140" s="287"/>
      <c r="BJ2140" s="287"/>
      <c r="BK2140" s="287"/>
      <c r="BL2140" s="287"/>
      <c r="BM2140" s="287"/>
      <c r="BN2140" s="287"/>
      <c r="BO2140" s="287"/>
      <c r="BP2140" s="287"/>
      <c r="BQ2140" s="287"/>
      <c r="BR2140" s="287"/>
      <c r="BS2140" s="287"/>
      <c r="BT2140" s="287"/>
      <c r="BU2140" s="287"/>
    </row>
    <row r="2141" spans="4:73" x14ac:dyDescent="0.2">
      <c r="D2141" s="265"/>
      <c r="E2141" s="265"/>
      <c r="F2141" s="265"/>
      <c r="G2141" s="265"/>
      <c r="H2141" s="265"/>
      <c r="I2141" s="265"/>
      <c r="J2141" s="265"/>
      <c r="K2141" s="265"/>
      <c r="L2141" s="265"/>
      <c r="M2141" s="265"/>
      <c r="N2141" s="265"/>
      <c r="O2141" s="265"/>
      <c r="P2141" s="265"/>
      <c r="Q2141" s="265"/>
      <c r="R2141" s="265"/>
      <c r="S2141" s="265"/>
      <c r="T2141" s="265"/>
      <c r="U2141" s="265"/>
      <c r="V2141" s="265"/>
      <c r="W2141" s="265"/>
      <c r="X2141" s="265"/>
      <c r="Y2141" s="265"/>
      <c r="Z2141" s="265"/>
      <c r="AA2141" s="265"/>
      <c r="AB2141" s="265"/>
      <c r="AC2141" s="265"/>
      <c r="AD2141" s="265"/>
      <c r="AE2141" s="265"/>
      <c r="AF2141" s="265"/>
      <c r="AG2141" s="265"/>
      <c r="AH2141" s="265"/>
      <c r="AI2141" s="265"/>
      <c r="AJ2141" s="265"/>
      <c r="AK2141" s="287"/>
      <c r="AL2141" s="287"/>
      <c r="AM2141" s="287"/>
      <c r="AN2141" s="287"/>
      <c r="AO2141" s="287"/>
      <c r="AP2141" s="287"/>
      <c r="AQ2141" s="287"/>
      <c r="AR2141" s="287"/>
      <c r="AS2141" s="287"/>
      <c r="AT2141" s="287"/>
      <c r="AU2141" s="287"/>
      <c r="AV2141" s="287"/>
      <c r="AW2141" s="287"/>
      <c r="AX2141" s="287"/>
      <c r="AY2141" s="287"/>
      <c r="AZ2141" s="287"/>
      <c r="BA2141" s="287"/>
      <c r="BB2141" s="287"/>
      <c r="BC2141" s="287"/>
      <c r="BD2141" s="287"/>
      <c r="BE2141" s="287"/>
      <c r="BF2141" s="287"/>
      <c r="BG2141" s="287"/>
      <c r="BH2141" s="287"/>
      <c r="BI2141" s="287"/>
      <c r="BJ2141" s="287"/>
      <c r="BK2141" s="287"/>
      <c r="BL2141" s="287"/>
      <c r="BM2141" s="287"/>
      <c r="BN2141" s="287"/>
      <c r="BO2141" s="287"/>
      <c r="BP2141" s="287"/>
      <c r="BQ2141" s="287"/>
      <c r="BR2141" s="287"/>
      <c r="BS2141" s="287"/>
      <c r="BT2141" s="287"/>
      <c r="BU2141" s="287"/>
    </row>
    <row r="2142" spans="4:73" x14ac:dyDescent="0.2">
      <c r="D2142" s="265"/>
      <c r="E2142" s="265"/>
      <c r="F2142" s="265"/>
      <c r="G2142" s="265"/>
      <c r="H2142" s="265"/>
      <c r="I2142" s="265"/>
      <c r="J2142" s="265"/>
      <c r="K2142" s="265"/>
      <c r="L2142" s="265"/>
      <c r="M2142" s="265"/>
      <c r="N2142" s="265"/>
      <c r="O2142" s="265"/>
      <c r="P2142" s="265"/>
      <c r="Q2142" s="265"/>
      <c r="R2142" s="265"/>
      <c r="S2142" s="265"/>
      <c r="T2142" s="265"/>
      <c r="U2142" s="265"/>
      <c r="V2142" s="265"/>
      <c r="W2142" s="265"/>
      <c r="X2142" s="265"/>
      <c r="Y2142" s="265"/>
      <c r="Z2142" s="265"/>
      <c r="AA2142" s="265"/>
      <c r="AB2142" s="265"/>
      <c r="AC2142" s="265"/>
      <c r="AD2142" s="265"/>
      <c r="AE2142" s="265"/>
      <c r="AF2142" s="265"/>
      <c r="AG2142" s="265"/>
      <c r="AH2142" s="265"/>
      <c r="AI2142" s="265"/>
      <c r="AJ2142" s="265"/>
      <c r="AK2142" s="287"/>
      <c r="AL2142" s="287"/>
      <c r="AM2142" s="287"/>
      <c r="AN2142" s="287"/>
      <c r="AO2142" s="287"/>
      <c r="AP2142" s="287"/>
      <c r="AQ2142" s="287"/>
      <c r="AR2142" s="287"/>
      <c r="AS2142" s="287"/>
      <c r="AT2142" s="287"/>
      <c r="AU2142" s="287"/>
      <c r="AV2142" s="287"/>
      <c r="AW2142" s="287"/>
      <c r="AX2142" s="287"/>
      <c r="AY2142" s="287"/>
      <c r="AZ2142" s="287"/>
      <c r="BA2142" s="287"/>
      <c r="BB2142" s="287"/>
      <c r="BC2142" s="287"/>
      <c r="BD2142" s="287"/>
      <c r="BE2142" s="287"/>
      <c r="BF2142" s="287"/>
      <c r="BG2142" s="287"/>
      <c r="BH2142" s="287"/>
      <c r="BI2142" s="287"/>
      <c r="BJ2142" s="287"/>
      <c r="BK2142" s="287"/>
      <c r="BL2142" s="287"/>
      <c r="BM2142" s="287"/>
      <c r="BN2142" s="287"/>
      <c r="BO2142" s="287"/>
      <c r="BP2142" s="287"/>
      <c r="BQ2142" s="287"/>
      <c r="BR2142" s="287"/>
      <c r="BS2142" s="287"/>
      <c r="BT2142" s="287"/>
      <c r="BU2142" s="287"/>
    </row>
    <row r="2143" spans="4:73" x14ac:dyDescent="0.2">
      <c r="D2143" s="265"/>
      <c r="E2143" s="265"/>
      <c r="F2143" s="265"/>
      <c r="G2143" s="265"/>
      <c r="H2143" s="265"/>
      <c r="I2143" s="265"/>
      <c r="J2143" s="265"/>
      <c r="K2143" s="265"/>
      <c r="L2143" s="265"/>
      <c r="M2143" s="265"/>
      <c r="N2143" s="265"/>
      <c r="O2143" s="265"/>
      <c r="P2143" s="265"/>
      <c r="Q2143" s="265"/>
      <c r="R2143" s="265"/>
      <c r="S2143" s="265"/>
      <c r="T2143" s="265"/>
      <c r="U2143" s="265"/>
      <c r="V2143" s="265"/>
      <c r="W2143" s="265"/>
      <c r="X2143" s="265"/>
      <c r="Y2143" s="265"/>
      <c r="Z2143" s="265"/>
      <c r="AA2143" s="265"/>
      <c r="AB2143" s="265"/>
      <c r="AC2143" s="265"/>
      <c r="AD2143" s="265"/>
      <c r="AE2143" s="265"/>
      <c r="AF2143" s="265"/>
      <c r="AG2143" s="265"/>
      <c r="AH2143" s="265"/>
      <c r="AI2143" s="265"/>
      <c r="AJ2143" s="265"/>
      <c r="AK2143" s="287"/>
      <c r="AL2143" s="287"/>
      <c r="AM2143" s="287"/>
      <c r="AN2143" s="287"/>
      <c r="AO2143" s="287"/>
      <c r="AP2143" s="287"/>
      <c r="AQ2143" s="287"/>
      <c r="AR2143" s="287"/>
      <c r="AS2143" s="287"/>
      <c r="AT2143" s="287"/>
      <c r="AU2143" s="287"/>
      <c r="AV2143" s="287"/>
      <c r="AW2143" s="287"/>
      <c r="AX2143" s="287"/>
      <c r="AY2143" s="287"/>
      <c r="AZ2143" s="287"/>
      <c r="BA2143" s="287"/>
      <c r="BB2143" s="287"/>
      <c r="BC2143" s="287"/>
      <c r="BD2143" s="287"/>
      <c r="BE2143" s="287"/>
      <c r="BF2143" s="287"/>
      <c r="BG2143" s="287"/>
      <c r="BH2143" s="287"/>
      <c r="BI2143" s="287"/>
      <c r="BJ2143" s="287"/>
      <c r="BK2143" s="287"/>
      <c r="BL2143" s="287"/>
      <c r="BM2143" s="287"/>
      <c r="BN2143" s="287"/>
      <c r="BO2143" s="287"/>
      <c r="BP2143" s="287"/>
      <c r="BQ2143" s="287"/>
      <c r="BR2143" s="287"/>
      <c r="BS2143" s="287"/>
      <c r="BT2143" s="287"/>
      <c r="BU2143" s="287"/>
    </row>
    <row r="2144" spans="4:73" x14ac:dyDescent="0.2">
      <c r="D2144" s="265"/>
      <c r="E2144" s="265"/>
      <c r="F2144" s="265"/>
      <c r="G2144" s="265"/>
      <c r="H2144" s="265"/>
      <c r="I2144" s="265"/>
      <c r="J2144" s="265"/>
      <c r="K2144" s="265"/>
      <c r="L2144" s="265"/>
      <c r="M2144" s="265"/>
      <c r="N2144" s="265"/>
      <c r="O2144" s="265"/>
      <c r="P2144" s="265"/>
      <c r="Q2144" s="265"/>
      <c r="R2144" s="265"/>
      <c r="S2144" s="265"/>
      <c r="T2144" s="265"/>
      <c r="U2144" s="265"/>
      <c r="V2144" s="265"/>
      <c r="W2144" s="265"/>
      <c r="X2144" s="265"/>
      <c r="Y2144" s="265"/>
      <c r="Z2144" s="265"/>
      <c r="AA2144" s="265"/>
      <c r="AB2144" s="265"/>
      <c r="AC2144" s="265"/>
      <c r="AD2144" s="265"/>
      <c r="AE2144" s="265"/>
      <c r="AF2144" s="265"/>
      <c r="AG2144" s="265"/>
      <c r="AH2144" s="265"/>
      <c r="AI2144" s="265"/>
      <c r="AJ2144" s="265"/>
      <c r="AK2144" s="287"/>
      <c r="AL2144" s="287"/>
      <c r="AM2144" s="287"/>
      <c r="AN2144" s="287"/>
      <c r="AO2144" s="287"/>
      <c r="AP2144" s="287"/>
      <c r="AQ2144" s="287"/>
      <c r="AR2144" s="287"/>
      <c r="AS2144" s="287"/>
      <c r="AT2144" s="287"/>
      <c r="AU2144" s="287"/>
      <c r="AV2144" s="287"/>
      <c r="AW2144" s="287"/>
      <c r="AX2144" s="287"/>
      <c r="AY2144" s="287"/>
      <c r="AZ2144" s="287"/>
      <c r="BA2144" s="287"/>
      <c r="BB2144" s="287"/>
      <c r="BC2144" s="287"/>
      <c r="BD2144" s="287"/>
      <c r="BE2144" s="287"/>
      <c r="BF2144" s="287"/>
      <c r="BG2144" s="287"/>
      <c r="BH2144" s="287"/>
      <c r="BI2144" s="287"/>
      <c r="BJ2144" s="287"/>
      <c r="BK2144" s="287"/>
      <c r="BL2144" s="287"/>
      <c r="BM2144" s="287"/>
      <c r="BN2144" s="287"/>
      <c r="BO2144" s="287"/>
      <c r="BP2144" s="287"/>
      <c r="BQ2144" s="287"/>
      <c r="BR2144" s="287"/>
      <c r="BS2144" s="287"/>
      <c r="BT2144" s="287"/>
      <c r="BU2144" s="287"/>
    </row>
    <row r="2145" spans="4:73" x14ac:dyDescent="0.2">
      <c r="D2145" s="265"/>
      <c r="E2145" s="265"/>
      <c r="F2145" s="265"/>
      <c r="G2145" s="265"/>
      <c r="H2145" s="265"/>
      <c r="I2145" s="265"/>
      <c r="J2145" s="265"/>
      <c r="K2145" s="265"/>
      <c r="L2145" s="265"/>
      <c r="M2145" s="265"/>
      <c r="N2145" s="265"/>
      <c r="O2145" s="265"/>
      <c r="P2145" s="265"/>
      <c r="Q2145" s="265"/>
      <c r="R2145" s="265"/>
      <c r="S2145" s="265"/>
      <c r="T2145" s="265"/>
      <c r="U2145" s="265"/>
      <c r="V2145" s="265"/>
      <c r="W2145" s="265"/>
      <c r="X2145" s="265"/>
      <c r="Y2145" s="265"/>
      <c r="Z2145" s="265"/>
      <c r="AA2145" s="265"/>
      <c r="AB2145" s="265"/>
      <c r="AC2145" s="265"/>
      <c r="AD2145" s="265"/>
      <c r="AE2145" s="265"/>
      <c r="AF2145" s="265"/>
      <c r="AG2145" s="265"/>
      <c r="AH2145" s="265"/>
      <c r="AI2145" s="265"/>
      <c r="AJ2145" s="265"/>
      <c r="AK2145" s="287"/>
      <c r="AL2145" s="287"/>
      <c r="AM2145" s="287"/>
      <c r="AN2145" s="287"/>
      <c r="AO2145" s="287"/>
      <c r="AP2145" s="287"/>
      <c r="AQ2145" s="287"/>
      <c r="AR2145" s="287"/>
      <c r="AS2145" s="287"/>
      <c r="AT2145" s="287"/>
      <c r="AU2145" s="287"/>
      <c r="AV2145" s="287"/>
      <c r="AW2145" s="287"/>
      <c r="AX2145" s="287"/>
      <c r="AY2145" s="287"/>
      <c r="AZ2145" s="287"/>
      <c r="BA2145" s="287"/>
      <c r="BB2145" s="287"/>
      <c r="BC2145" s="287"/>
      <c r="BD2145" s="287"/>
      <c r="BE2145" s="287"/>
      <c r="BF2145" s="287"/>
      <c r="BG2145" s="287"/>
      <c r="BH2145" s="287"/>
      <c r="BI2145" s="287"/>
      <c r="BJ2145" s="287"/>
      <c r="BK2145" s="287"/>
      <c r="BL2145" s="287"/>
      <c r="BM2145" s="287"/>
      <c r="BN2145" s="287"/>
      <c r="BO2145" s="287"/>
      <c r="BP2145" s="287"/>
      <c r="BQ2145" s="287"/>
      <c r="BR2145" s="287"/>
      <c r="BS2145" s="287"/>
      <c r="BT2145" s="287"/>
      <c r="BU2145" s="287"/>
    </row>
    <row r="2146" spans="4:73" x14ac:dyDescent="0.2">
      <c r="D2146" s="265"/>
      <c r="E2146" s="265"/>
      <c r="F2146" s="265"/>
      <c r="G2146" s="265"/>
      <c r="H2146" s="265"/>
      <c r="I2146" s="265"/>
      <c r="J2146" s="265"/>
      <c r="K2146" s="265"/>
      <c r="L2146" s="265"/>
      <c r="M2146" s="265"/>
      <c r="N2146" s="265"/>
      <c r="O2146" s="265"/>
      <c r="P2146" s="265"/>
      <c r="Q2146" s="265"/>
      <c r="R2146" s="265"/>
      <c r="S2146" s="265"/>
      <c r="T2146" s="265"/>
      <c r="U2146" s="265"/>
      <c r="V2146" s="265"/>
      <c r="W2146" s="265"/>
      <c r="X2146" s="265"/>
      <c r="Y2146" s="265"/>
      <c r="Z2146" s="265"/>
      <c r="AA2146" s="265"/>
      <c r="AB2146" s="265"/>
      <c r="AC2146" s="265"/>
      <c r="AD2146" s="265"/>
      <c r="AE2146" s="265"/>
      <c r="AF2146" s="265"/>
      <c r="AG2146" s="265"/>
      <c r="AH2146" s="265"/>
      <c r="AI2146" s="265"/>
      <c r="AJ2146" s="265"/>
      <c r="AK2146" s="287"/>
      <c r="AL2146" s="287"/>
      <c r="AM2146" s="287"/>
      <c r="AN2146" s="287"/>
      <c r="AO2146" s="287"/>
      <c r="AP2146" s="287"/>
      <c r="AQ2146" s="287"/>
      <c r="AR2146" s="287"/>
      <c r="AS2146" s="287"/>
      <c r="AT2146" s="287"/>
      <c r="AU2146" s="287"/>
      <c r="AV2146" s="287"/>
      <c r="AW2146" s="287"/>
      <c r="AX2146" s="287"/>
      <c r="AY2146" s="287"/>
      <c r="AZ2146" s="287"/>
      <c r="BA2146" s="287"/>
      <c r="BB2146" s="287"/>
      <c r="BC2146" s="287"/>
      <c r="BD2146" s="287"/>
      <c r="BE2146" s="287"/>
      <c r="BF2146" s="287"/>
      <c r="BG2146" s="287"/>
      <c r="BH2146" s="287"/>
      <c r="BI2146" s="287"/>
      <c r="BJ2146" s="287"/>
      <c r="BK2146" s="287"/>
      <c r="BL2146" s="287"/>
      <c r="BM2146" s="287"/>
      <c r="BN2146" s="287"/>
      <c r="BO2146" s="287"/>
      <c r="BP2146" s="287"/>
      <c r="BQ2146" s="287"/>
      <c r="BR2146" s="287"/>
      <c r="BS2146" s="287"/>
      <c r="BT2146" s="287"/>
      <c r="BU2146" s="287"/>
    </row>
    <row r="2147" spans="4:73" x14ac:dyDescent="0.2">
      <c r="D2147" s="265"/>
      <c r="E2147" s="265"/>
      <c r="F2147" s="265"/>
      <c r="G2147" s="265"/>
      <c r="H2147" s="265"/>
      <c r="I2147" s="265"/>
      <c r="J2147" s="265"/>
      <c r="K2147" s="265"/>
      <c r="L2147" s="265"/>
      <c r="M2147" s="265"/>
      <c r="N2147" s="265"/>
      <c r="O2147" s="265"/>
      <c r="P2147" s="265"/>
      <c r="Q2147" s="265"/>
      <c r="R2147" s="265"/>
      <c r="S2147" s="265"/>
      <c r="T2147" s="265"/>
      <c r="U2147" s="265"/>
      <c r="V2147" s="265"/>
      <c r="W2147" s="265"/>
      <c r="X2147" s="265"/>
      <c r="Y2147" s="265"/>
      <c r="Z2147" s="265"/>
      <c r="AA2147" s="265"/>
      <c r="AB2147" s="265"/>
      <c r="AC2147" s="265"/>
      <c r="AD2147" s="265"/>
      <c r="AE2147" s="265"/>
      <c r="AF2147" s="265"/>
      <c r="AG2147" s="265"/>
      <c r="AH2147" s="265"/>
      <c r="AI2147" s="265"/>
      <c r="AJ2147" s="265"/>
      <c r="AK2147" s="287"/>
      <c r="AL2147" s="287"/>
      <c r="AM2147" s="287"/>
      <c r="AN2147" s="287"/>
      <c r="AO2147" s="287"/>
      <c r="AP2147" s="287"/>
      <c r="AQ2147" s="287"/>
      <c r="AR2147" s="287"/>
      <c r="AS2147" s="287"/>
      <c r="AT2147" s="287"/>
      <c r="AU2147" s="287"/>
      <c r="AV2147" s="287"/>
      <c r="AW2147" s="287"/>
      <c r="AX2147" s="287"/>
      <c r="AY2147" s="287"/>
      <c r="AZ2147" s="287"/>
      <c r="BA2147" s="287"/>
      <c r="BB2147" s="287"/>
      <c r="BC2147" s="287"/>
      <c r="BD2147" s="287"/>
      <c r="BE2147" s="287"/>
      <c r="BF2147" s="287"/>
      <c r="BG2147" s="287"/>
      <c r="BH2147" s="287"/>
      <c r="BI2147" s="287"/>
      <c r="BJ2147" s="287"/>
      <c r="BK2147" s="287"/>
      <c r="BL2147" s="287"/>
      <c r="BM2147" s="287"/>
      <c r="BN2147" s="287"/>
      <c r="BO2147" s="287"/>
      <c r="BP2147" s="287"/>
      <c r="BQ2147" s="287"/>
      <c r="BR2147" s="287"/>
      <c r="BS2147" s="287"/>
      <c r="BT2147" s="287"/>
      <c r="BU2147" s="287"/>
    </row>
    <row r="2148" spans="4:73" x14ac:dyDescent="0.2">
      <c r="D2148" s="265"/>
      <c r="E2148" s="265"/>
      <c r="F2148" s="265"/>
      <c r="G2148" s="265"/>
      <c r="H2148" s="265"/>
      <c r="I2148" s="265"/>
      <c r="J2148" s="265"/>
      <c r="K2148" s="265"/>
      <c r="L2148" s="265"/>
      <c r="M2148" s="265"/>
      <c r="N2148" s="265"/>
      <c r="O2148" s="265"/>
      <c r="P2148" s="265"/>
      <c r="Q2148" s="265"/>
      <c r="R2148" s="265"/>
      <c r="S2148" s="265"/>
      <c r="T2148" s="265"/>
      <c r="U2148" s="265"/>
      <c r="V2148" s="265"/>
      <c r="W2148" s="265"/>
      <c r="X2148" s="265"/>
      <c r="Y2148" s="265"/>
      <c r="Z2148" s="265"/>
      <c r="AA2148" s="265"/>
      <c r="AB2148" s="265"/>
      <c r="AC2148" s="265"/>
      <c r="AD2148" s="265"/>
      <c r="AE2148" s="265"/>
      <c r="AF2148" s="265"/>
      <c r="AG2148" s="265"/>
      <c r="AH2148" s="265"/>
      <c r="AI2148" s="265"/>
      <c r="AJ2148" s="265"/>
      <c r="AK2148" s="287"/>
      <c r="AL2148" s="287"/>
      <c r="AM2148" s="287"/>
      <c r="AN2148" s="287"/>
      <c r="AO2148" s="287"/>
      <c r="AP2148" s="287"/>
      <c r="AQ2148" s="287"/>
      <c r="AR2148" s="287"/>
      <c r="AS2148" s="287"/>
      <c r="AT2148" s="287"/>
      <c r="AU2148" s="287"/>
      <c r="AV2148" s="287"/>
      <c r="AW2148" s="287"/>
      <c r="AX2148" s="287"/>
      <c r="AY2148" s="287"/>
      <c r="AZ2148" s="287"/>
      <c r="BA2148" s="287"/>
      <c r="BB2148" s="287"/>
      <c r="BC2148" s="287"/>
      <c r="BD2148" s="287"/>
      <c r="BE2148" s="287"/>
      <c r="BF2148" s="287"/>
      <c r="BG2148" s="287"/>
      <c r="BH2148" s="287"/>
      <c r="BI2148" s="287"/>
      <c r="BJ2148" s="287"/>
      <c r="BK2148" s="287"/>
      <c r="BL2148" s="287"/>
      <c r="BM2148" s="287"/>
      <c r="BN2148" s="287"/>
      <c r="BO2148" s="287"/>
      <c r="BP2148" s="287"/>
      <c r="BQ2148" s="287"/>
      <c r="BR2148" s="287"/>
      <c r="BS2148" s="287"/>
      <c r="BT2148" s="287"/>
      <c r="BU2148" s="287"/>
    </row>
    <row r="2149" spans="4:73" x14ac:dyDescent="0.2">
      <c r="D2149" s="265"/>
      <c r="E2149" s="265"/>
      <c r="F2149" s="265"/>
      <c r="G2149" s="265"/>
      <c r="H2149" s="265"/>
      <c r="I2149" s="265"/>
      <c r="J2149" s="265"/>
      <c r="K2149" s="265"/>
      <c r="L2149" s="265"/>
      <c r="M2149" s="265"/>
      <c r="N2149" s="265"/>
      <c r="O2149" s="265"/>
      <c r="P2149" s="265"/>
      <c r="Q2149" s="265"/>
      <c r="R2149" s="265"/>
      <c r="S2149" s="265"/>
      <c r="T2149" s="265"/>
      <c r="U2149" s="265"/>
      <c r="V2149" s="265"/>
      <c r="W2149" s="265"/>
      <c r="X2149" s="265"/>
      <c r="Y2149" s="265"/>
      <c r="Z2149" s="265"/>
      <c r="AA2149" s="265"/>
      <c r="AB2149" s="265"/>
      <c r="AC2149" s="265"/>
      <c r="AD2149" s="265"/>
      <c r="AE2149" s="265"/>
      <c r="AF2149" s="265"/>
      <c r="AG2149" s="265"/>
      <c r="AH2149" s="265"/>
      <c r="AI2149" s="265"/>
      <c r="AJ2149" s="265"/>
      <c r="AK2149" s="287"/>
      <c r="AL2149" s="287"/>
      <c r="AM2149" s="287"/>
      <c r="AN2149" s="287"/>
      <c r="AO2149" s="287"/>
      <c r="AP2149" s="287"/>
      <c r="AQ2149" s="287"/>
      <c r="AR2149" s="287"/>
      <c r="AS2149" s="287"/>
      <c r="AT2149" s="287"/>
      <c r="AU2149" s="287"/>
      <c r="AV2149" s="287"/>
      <c r="AW2149" s="287"/>
      <c r="AX2149" s="287"/>
      <c r="AY2149" s="287"/>
      <c r="AZ2149" s="287"/>
      <c r="BA2149" s="287"/>
      <c r="BB2149" s="287"/>
      <c r="BC2149" s="287"/>
      <c r="BD2149" s="287"/>
      <c r="BE2149" s="287"/>
      <c r="BF2149" s="287"/>
      <c r="BG2149" s="287"/>
      <c r="BH2149" s="287"/>
      <c r="BI2149" s="287"/>
      <c r="BJ2149" s="287"/>
      <c r="BK2149" s="287"/>
      <c r="BL2149" s="287"/>
      <c r="BM2149" s="287"/>
      <c r="BN2149" s="287"/>
      <c r="BO2149" s="287"/>
      <c r="BP2149" s="287"/>
      <c r="BQ2149" s="287"/>
      <c r="BR2149" s="287"/>
      <c r="BS2149" s="287"/>
      <c r="BT2149" s="287"/>
      <c r="BU2149" s="287"/>
    </row>
    <row r="2150" spans="4:73" x14ac:dyDescent="0.2">
      <c r="D2150" s="265"/>
      <c r="E2150" s="265"/>
      <c r="F2150" s="265"/>
      <c r="G2150" s="265"/>
      <c r="H2150" s="265"/>
      <c r="I2150" s="265"/>
      <c r="J2150" s="265"/>
      <c r="K2150" s="265"/>
      <c r="L2150" s="265"/>
      <c r="M2150" s="265"/>
      <c r="N2150" s="265"/>
      <c r="O2150" s="265"/>
      <c r="P2150" s="265"/>
      <c r="Q2150" s="265"/>
      <c r="R2150" s="265"/>
      <c r="S2150" s="265"/>
      <c r="T2150" s="265"/>
      <c r="U2150" s="265"/>
      <c r="V2150" s="265"/>
      <c r="W2150" s="265"/>
      <c r="X2150" s="265"/>
      <c r="Y2150" s="265"/>
      <c r="Z2150" s="265"/>
      <c r="AA2150" s="265"/>
      <c r="AB2150" s="265"/>
      <c r="AC2150" s="265"/>
      <c r="AD2150" s="265"/>
      <c r="AE2150" s="265"/>
      <c r="AF2150" s="265"/>
      <c r="AG2150" s="265"/>
      <c r="AH2150" s="265"/>
      <c r="AI2150" s="265"/>
      <c r="AJ2150" s="265"/>
      <c r="AK2150" s="287"/>
      <c r="AL2150" s="287"/>
      <c r="AM2150" s="287"/>
      <c r="AN2150" s="287"/>
      <c r="AO2150" s="287"/>
      <c r="AP2150" s="287"/>
      <c r="AQ2150" s="287"/>
      <c r="AR2150" s="287"/>
      <c r="AS2150" s="287"/>
      <c r="AT2150" s="287"/>
      <c r="AU2150" s="287"/>
      <c r="AV2150" s="287"/>
      <c r="AW2150" s="287"/>
      <c r="AX2150" s="287"/>
      <c r="AY2150" s="287"/>
      <c r="AZ2150" s="287"/>
      <c r="BA2150" s="287"/>
      <c r="BB2150" s="287"/>
      <c r="BC2150" s="287"/>
      <c r="BD2150" s="287"/>
      <c r="BE2150" s="287"/>
      <c r="BF2150" s="287"/>
      <c r="BG2150" s="287"/>
      <c r="BH2150" s="287"/>
      <c r="BI2150" s="287"/>
      <c r="BJ2150" s="287"/>
      <c r="BK2150" s="287"/>
      <c r="BL2150" s="287"/>
      <c r="BM2150" s="287"/>
      <c r="BN2150" s="287"/>
      <c r="BO2150" s="287"/>
      <c r="BP2150" s="287"/>
      <c r="BQ2150" s="287"/>
      <c r="BR2150" s="287"/>
      <c r="BS2150" s="287"/>
      <c r="BT2150" s="287"/>
      <c r="BU2150" s="287"/>
    </row>
    <row r="2151" spans="4:73" x14ac:dyDescent="0.2">
      <c r="D2151" s="265"/>
      <c r="E2151" s="265"/>
      <c r="F2151" s="265"/>
      <c r="G2151" s="265"/>
      <c r="H2151" s="265"/>
      <c r="I2151" s="265"/>
      <c r="J2151" s="265"/>
      <c r="K2151" s="265"/>
      <c r="L2151" s="265"/>
      <c r="M2151" s="265"/>
      <c r="N2151" s="265"/>
      <c r="O2151" s="265"/>
      <c r="P2151" s="265"/>
      <c r="Q2151" s="265"/>
      <c r="R2151" s="265"/>
      <c r="S2151" s="265"/>
      <c r="T2151" s="265"/>
      <c r="U2151" s="265"/>
      <c r="V2151" s="265"/>
      <c r="W2151" s="265"/>
      <c r="X2151" s="265"/>
      <c r="Y2151" s="265"/>
      <c r="Z2151" s="265"/>
      <c r="AA2151" s="265"/>
      <c r="AB2151" s="265"/>
      <c r="AC2151" s="265"/>
      <c r="AD2151" s="265"/>
      <c r="AE2151" s="265"/>
      <c r="AF2151" s="265"/>
      <c r="AG2151" s="265"/>
      <c r="AH2151" s="265"/>
      <c r="AI2151" s="265"/>
      <c r="AJ2151" s="265"/>
      <c r="AK2151" s="287"/>
      <c r="AL2151" s="287"/>
      <c r="AM2151" s="287"/>
      <c r="AN2151" s="287"/>
      <c r="AO2151" s="287"/>
      <c r="AP2151" s="287"/>
      <c r="AQ2151" s="287"/>
      <c r="AR2151" s="287"/>
      <c r="AS2151" s="287"/>
      <c r="AT2151" s="287"/>
      <c r="AU2151" s="287"/>
      <c r="AV2151" s="287"/>
      <c r="AW2151" s="287"/>
      <c r="AX2151" s="287"/>
      <c r="AY2151" s="287"/>
      <c r="AZ2151" s="287"/>
      <c r="BA2151" s="287"/>
      <c r="BB2151" s="287"/>
      <c r="BC2151" s="287"/>
      <c r="BD2151" s="287"/>
      <c r="BE2151" s="287"/>
      <c r="BF2151" s="287"/>
      <c r="BG2151" s="287"/>
      <c r="BH2151" s="287"/>
      <c r="BI2151" s="287"/>
      <c r="BJ2151" s="287"/>
      <c r="BK2151" s="287"/>
      <c r="BL2151" s="287"/>
      <c r="BM2151" s="287"/>
      <c r="BN2151" s="287"/>
      <c r="BO2151" s="287"/>
      <c r="BP2151" s="287"/>
      <c r="BQ2151" s="287"/>
      <c r="BR2151" s="287"/>
      <c r="BS2151" s="287"/>
      <c r="BT2151" s="287"/>
      <c r="BU2151" s="287"/>
    </row>
    <row r="2152" spans="4:73" x14ac:dyDescent="0.2">
      <c r="D2152" s="265"/>
      <c r="E2152" s="265"/>
      <c r="F2152" s="265"/>
      <c r="G2152" s="265"/>
      <c r="H2152" s="265"/>
      <c r="I2152" s="265"/>
      <c r="J2152" s="265"/>
      <c r="K2152" s="265"/>
      <c r="L2152" s="265"/>
      <c r="M2152" s="265"/>
      <c r="N2152" s="265"/>
      <c r="O2152" s="265"/>
      <c r="P2152" s="265"/>
      <c r="Q2152" s="265"/>
      <c r="R2152" s="265"/>
      <c r="S2152" s="265"/>
      <c r="T2152" s="265"/>
      <c r="U2152" s="265"/>
      <c r="V2152" s="265"/>
      <c r="W2152" s="265"/>
      <c r="X2152" s="265"/>
      <c r="Y2152" s="265"/>
      <c r="Z2152" s="265"/>
      <c r="AA2152" s="265"/>
      <c r="AB2152" s="265"/>
      <c r="AC2152" s="265"/>
      <c r="AD2152" s="265"/>
      <c r="AE2152" s="265"/>
      <c r="AF2152" s="265"/>
      <c r="AG2152" s="265"/>
      <c r="AH2152" s="265"/>
      <c r="AI2152" s="265"/>
      <c r="AJ2152" s="265"/>
      <c r="AK2152" s="287"/>
      <c r="AL2152" s="287"/>
      <c r="AM2152" s="287"/>
      <c r="AN2152" s="287"/>
      <c r="AO2152" s="287"/>
      <c r="AP2152" s="287"/>
      <c r="AQ2152" s="287"/>
      <c r="AR2152" s="287"/>
      <c r="AS2152" s="287"/>
      <c r="AT2152" s="287"/>
      <c r="AU2152" s="287"/>
      <c r="AV2152" s="287"/>
      <c r="AW2152" s="287"/>
      <c r="AX2152" s="287"/>
      <c r="AY2152" s="287"/>
      <c r="AZ2152" s="287"/>
      <c r="BA2152" s="287"/>
      <c r="BB2152" s="287"/>
      <c r="BC2152" s="287"/>
      <c r="BD2152" s="287"/>
      <c r="BE2152" s="287"/>
      <c r="BF2152" s="287"/>
      <c r="BG2152" s="287"/>
      <c r="BH2152" s="287"/>
      <c r="BI2152" s="287"/>
      <c r="BJ2152" s="287"/>
      <c r="BK2152" s="287"/>
      <c r="BL2152" s="287"/>
      <c r="BM2152" s="287"/>
      <c r="BN2152" s="287"/>
      <c r="BO2152" s="287"/>
      <c r="BP2152" s="287"/>
      <c r="BQ2152" s="287"/>
      <c r="BR2152" s="287"/>
      <c r="BS2152" s="287"/>
      <c r="BT2152" s="287"/>
      <c r="BU2152" s="287"/>
    </row>
    <row r="2153" spans="4:73" x14ac:dyDescent="0.2">
      <c r="D2153" s="265"/>
      <c r="E2153" s="265"/>
      <c r="F2153" s="265"/>
      <c r="G2153" s="265"/>
      <c r="H2153" s="265"/>
      <c r="I2153" s="265"/>
      <c r="J2153" s="265"/>
      <c r="K2153" s="265"/>
      <c r="L2153" s="265"/>
      <c r="M2153" s="265"/>
      <c r="N2153" s="265"/>
      <c r="O2153" s="265"/>
      <c r="P2153" s="265"/>
      <c r="Q2153" s="265"/>
      <c r="R2153" s="265"/>
      <c r="S2153" s="265"/>
      <c r="T2153" s="265"/>
      <c r="U2153" s="265"/>
      <c r="V2153" s="265"/>
      <c r="W2153" s="265"/>
      <c r="X2153" s="265"/>
      <c r="Y2153" s="265"/>
      <c r="Z2153" s="265"/>
      <c r="AA2153" s="265"/>
      <c r="AB2153" s="265"/>
      <c r="AC2153" s="265"/>
      <c r="AD2153" s="265"/>
      <c r="AE2153" s="265"/>
      <c r="AF2153" s="265"/>
      <c r="AG2153" s="265"/>
      <c r="AH2153" s="265"/>
      <c r="AI2153" s="265"/>
      <c r="AJ2153" s="265"/>
      <c r="AK2153" s="287"/>
      <c r="AL2153" s="287"/>
      <c r="AM2153" s="287"/>
      <c r="AN2153" s="287"/>
      <c r="AO2153" s="287"/>
      <c r="AP2153" s="287"/>
      <c r="AQ2153" s="287"/>
      <c r="AR2153" s="287"/>
      <c r="AS2153" s="287"/>
      <c r="AT2153" s="287"/>
      <c r="AU2153" s="287"/>
      <c r="AV2153" s="287"/>
      <c r="AW2153" s="287"/>
      <c r="AX2153" s="287"/>
      <c r="AY2153" s="287"/>
      <c r="AZ2153" s="287"/>
      <c r="BA2153" s="287"/>
      <c r="BB2153" s="287"/>
      <c r="BC2153" s="287"/>
      <c r="BD2153" s="287"/>
      <c r="BE2153" s="287"/>
      <c r="BF2153" s="287"/>
      <c r="BG2153" s="287"/>
      <c r="BH2153" s="287"/>
      <c r="BI2153" s="287"/>
      <c r="BJ2153" s="287"/>
      <c r="BK2153" s="287"/>
      <c r="BL2153" s="287"/>
      <c r="BM2153" s="287"/>
      <c r="BN2153" s="287"/>
      <c r="BO2153" s="287"/>
      <c r="BP2153" s="287"/>
      <c r="BQ2153" s="287"/>
      <c r="BR2153" s="287"/>
      <c r="BS2153" s="287"/>
      <c r="BT2153" s="287"/>
      <c r="BU2153" s="287"/>
    </row>
    <row r="2154" spans="4:73" x14ac:dyDescent="0.2">
      <c r="D2154" s="265"/>
      <c r="E2154" s="265"/>
      <c r="F2154" s="265"/>
      <c r="G2154" s="265"/>
      <c r="H2154" s="265"/>
      <c r="I2154" s="265"/>
      <c r="J2154" s="265"/>
      <c r="K2154" s="265"/>
      <c r="L2154" s="265"/>
      <c r="M2154" s="265"/>
      <c r="N2154" s="265"/>
      <c r="O2154" s="265"/>
      <c r="P2154" s="265"/>
      <c r="Q2154" s="265"/>
      <c r="R2154" s="265"/>
      <c r="S2154" s="265"/>
      <c r="T2154" s="265"/>
      <c r="U2154" s="265"/>
      <c r="V2154" s="265"/>
      <c r="W2154" s="265"/>
      <c r="X2154" s="265"/>
      <c r="Y2154" s="265"/>
      <c r="Z2154" s="265"/>
      <c r="AA2154" s="265"/>
      <c r="AB2154" s="265"/>
      <c r="AC2154" s="265"/>
      <c r="AD2154" s="265"/>
      <c r="AE2154" s="265"/>
      <c r="AF2154" s="265"/>
      <c r="AG2154" s="265"/>
      <c r="AH2154" s="265"/>
      <c r="AI2154" s="265"/>
      <c r="AJ2154" s="265"/>
      <c r="AK2154" s="287"/>
      <c r="AL2154" s="287"/>
      <c r="AM2154" s="287"/>
      <c r="AN2154" s="287"/>
      <c r="AO2154" s="287"/>
      <c r="AP2154" s="287"/>
      <c r="AQ2154" s="287"/>
      <c r="AR2154" s="287"/>
      <c r="AS2154" s="287"/>
      <c r="AT2154" s="287"/>
      <c r="AU2154" s="287"/>
      <c r="AV2154" s="287"/>
      <c r="AW2154" s="287"/>
      <c r="AX2154" s="287"/>
      <c r="AY2154" s="287"/>
      <c r="AZ2154" s="287"/>
      <c r="BA2154" s="287"/>
      <c r="BB2154" s="287"/>
      <c r="BC2154" s="287"/>
      <c r="BD2154" s="287"/>
      <c r="BE2154" s="287"/>
      <c r="BF2154" s="287"/>
      <c r="BG2154" s="287"/>
      <c r="BH2154" s="287"/>
      <c r="BI2154" s="287"/>
      <c r="BJ2154" s="287"/>
      <c r="BK2154" s="287"/>
      <c r="BL2154" s="287"/>
      <c r="BM2154" s="287"/>
      <c r="BN2154" s="287"/>
      <c r="BO2154" s="287"/>
      <c r="BP2154" s="287"/>
      <c r="BQ2154" s="287"/>
      <c r="BR2154" s="287"/>
      <c r="BS2154" s="287"/>
      <c r="BT2154" s="287"/>
      <c r="BU2154" s="287"/>
    </row>
    <row r="2155" spans="4:73" x14ac:dyDescent="0.2">
      <c r="D2155" s="265"/>
      <c r="E2155" s="265"/>
      <c r="F2155" s="265"/>
      <c r="G2155" s="265"/>
      <c r="H2155" s="265"/>
      <c r="I2155" s="265"/>
      <c r="J2155" s="265"/>
      <c r="K2155" s="265"/>
      <c r="L2155" s="265"/>
      <c r="M2155" s="265"/>
      <c r="N2155" s="265"/>
      <c r="O2155" s="265"/>
      <c r="P2155" s="265"/>
      <c r="Q2155" s="265"/>
      <c r="R2155" s="265"/>
      <c r="S2155" s="265"/>
      <c r="T2155" s="265"/>
      <c r="U2155" s="265"/>
      <c r="V2155" s="265"/>
      <c r="W2155" s="265"/>
      <c r="X2155" s="265"/>
      <c r="Y2155" s="265"/>
      <c r="Z2155" s="265"/>
      <c r="AA2155" s="265"/>
      <c r="AB2155" s="265"/>
      <c r="AC2155" s="265"/>
      <c r="AD2155" s="265"/>
      <c r="AE2155" s="265"/>
      <c r="AF2155" s="265"/>
      <c r="AG2155" s="265"/>
      <c r="AH2155" s="265"/>
      <c r="AI2155" s="265"/>
      <c r="AJ2155" s="265"/>
      <c r="AK2155" s="287"/>
      <c r="AL2155" s="287"/>
      <c r="AM2155" s="287"/>
      <c r="AN2155" s="287"/>
      <c r="AO2155" s="287"/>
      <c r="AP2155" s="287"/>
      <c r="AQ2155" s="287"/>
      <c r="AR2155" s="287"/>
      <c r="AS2155" s="287"/>
      <c r="AT2155" s="287"/>
      <c r="AU2155" s="287"/>
      <c r="AV2155" s="287"/>
      <c r="AW2155" s="287"/>
      <c r="AX2155" s="287"/>
      <c r="AY2155" s="287"/>
      <c r="AZ2155" s="287"/>
      <c r="BA2155" s="287"/>
      <c r="BB2155" s="287"/>
      <c r="BC2155" s="287"/>
      <c r="BD2155" s="287"/>
      <c r="BE2155" s="287"/>
      <c r="BF2155" s="287"/>
      <c r="BG2155" s="287"/>
      <c r="BH2155" s="287"/>
      <c r="BI2155" s="287"/>
      <c r="BJ2155" s="287"/>
      <c r="BK2155" s="287"/>
      <c r="BL2155" s="287"/>
      <c r="BM2155" s="287"/>
      <c r="BN2155" s="287"/>
      <c r="BO2155" s="287"/>
      <c r="BP2155" s="287"/>
      <c r="BQ2155" s="287"/>
      <c r="BR2155" s="287"/>
      <c r="BS2155" s="287"/>
      <c r="BT2155" s="287"/>
      <c r="BU2155" s="287"/>
    </row>
    <row r="2156" spans="4:73" x14ac:dyDescent="0.2">
      <c r="D2156" s="265"/>
      <c r="E2156" s="265"/>
      <c r="F2156" s="265"/>
      <c r="G2156" s="265"/>
      <c r="H2156" s="265"/>
      <c r="I2156" s="265"/>
      <c r="J2156" s="265"/>
      <c r="K2156" s="265"/>
      <c r="L2156" s="265"/>
      <c r="M2156" s="265"/>
      <c r="N2156" s="265"/>
      <c r="O2156" s="265"/>
      <c r="P2156" s="265"/>
      <c r="Q2156" s="265"/>
      <c r="R2156" s="265"/>
      <c r="S2156" s="265"/>
      <c r="T2156" s="265"/>
      <c r="U2156" s="265"/>
      <c r="V2156" s="265"/>
      <c r="W2156" s="265"/>
      <c r="X2156" s="265"/>
      <c r="Y2156" s="265"/>
      <c r="Z2156" s="265"/>
      <c r="AA2156" s="265"/>
      <c r="AB2156" s="265"/>
      <c r="AC2156" s="265"/>
      <c r="AD2156" s="265"/>
      <c r="AE2156" s="265"/>
      <c r="AF2156" s="265"/>
      <c r="AG2156" s="265"/>
      <c r="AH2156" s="265"/>
      <c r="AI2156" s="265"/>
      <c r="AJ2156" s="265"/>
      <c r="AK2156" s="287"/>
      <c r="AL2156" s="287"/>
      <c r="AM2156" s="287"/>
      <c r="AN2156" s="287"/>
      <c r="AO2156" s="287"/>
      <c r="AP2156" s="287"/>
      <c r="AQ2156" s="287"/>
      <c r="AR2156" s="287"/>
      <c r="AS2156" s="287"/>
      <c r="AT2156" s="287"/>
      <c r="AU2156" s="287"/>
      <c r="AV2156" s="287"/>
      <c r="AW2156" s="287"/>
      <c r="AX2156" s="287"/>
      <c r="AY2156" s="287"/>
      <c r="AZ2156" s="287"/>
      <c r="BA2156" s="287"/>
      <c r="BB2156" s="287"/>
      <c r="BC2156" s="287"/>
      <c r="BD2156" s="287"/>
      <c r="BE2156" s="287"/>
      <c r="BF2156" s="287"/>
      <c r="BG2156" s="287"/>
      <c r="BH2156" s="287"/>
      <c r="BI2156" s="287"/>
      <c r="BJ2156" s="287"/>
      <c r="BK2156" s="287"/>
      <c r="BL2156" s="287"/>
      <c r="BM2156" s="287"/>
      <c r="BN2156" s="287"/>
      <c r="BO2156" s="287"/>
      <c r="BP2156" s="287"/>
      <c r="BQ2156" s="287"/>
      <c r="BR2156" s="287"/>
      <c r="BS2156" s="287"/>
      <c r="BT2156" s="287"/>
      <c r="BU2156" s="287"/>
    </row>
    <row r="2157" spans="4:73" x14ac:dyDescent="0.2">
      <c r="D2157" s="265"/>
      <c r="E2157" s="265"/>
      <c r="F2157" s="265"/>
      <c r="G2157" s="265"/>
      <c r="H2157" s="265"/>
      <c r="I2157" s="265"/>
      <c r="J2157" s="265"/>
      <c r="K2157" s="265"/>
      <c r="L2157" s="265"/>
      <c r="M2157" s="265"/>
      <c r="N2157" s="265"/>
      <c r="O2157" s="265"/>
      <c r="P2157" s="265"/>
      <c r="Q2157" s="265"/>
      <c r="R2157" s="265"/>
      <c r="S2157" s="265"/>
      <c r="T2157" s="265"/>
      <c r="U2157" s="265"/>
      <c r="V2157" s="265"/>
      <c r="W2157" s="265"/>
      <c r="X2157" s="265"/>
      <c r="Y2157" s="265"/>
      <c r="Z2157" s="265"/>
      <c r="AA2157" s="265"/>
      <c r="AB2157" s="265"/>
      <c r="AC2157" s="265"/>
      <c r="AD2157" s="265"/>
      <c r="AE2157" s="265"/>
      <c r="AF2157" s="265"/>
      <c r="AG2157" s="265"/>
      <c r="AH2157" s="265"/>
      <c r="AI2157" s="265"/>
      <c r="AJ2157" s="265"/>
      <c r="AK2157" s="287"/>
      <c r="AL2157" s="287"/>
      <c r="AM2157" s="287"/>
      <c r="AN2157" s="287"/>
      <c r="AO2157" s="287"/>
      <c r="AP2157" s="287"/>
      <c r="AQ2157" s="287"/>
      <c r="AR2157" s="287"/>
      <c r="AS2157" s="287"/>
      <c r="AT2157" s="287"/>
      <c r="AU2157" s="287"/>
      <c r="AV2157" s="287"/>
      <c r="AW2157" s="287"/>
      <c r="AX2157" s="287"/>
      <c r="AY2157" s="287"/>
      <c r="AZ2157" s="287"/>
      <c r="BA2157" s="287"/>
      <c r="BB2157" s="287"/>
      <c r="BC2157" s="287"/>
      <c r="BD2157" s="287"/>
      <c r="BE2157" s="287"/>
      <c r="BF2157" s="287"/>
      <c r="BG2157" s="287"/>
      <c r="BH2157" s="287"/>
      <c r="BI2157" s="287"/>
      <c r="BJ2157" s="287"/>
      <c r="BK2157" s="287"/>
      <c r="BL2157" s="287"/>
      <c r="BM2157" s="287"/>
      <c r="BN2157" s="287"/>
      <c r="BO2157" s="287"/>
      <c r="BP2157" s="287"/>
      <c r="BQ2157" s="287"/>
      <c r="BR2157" s="287"/>
      <c r="BS2157" s="287"/>
      <c r="BT2157" s="287"/>
      <c r="BU2157" s="287"/>
    </row>
    <row r="2158" spans="4:73" x14ac:dyDescent="0.2">
      <c r="D2158" s="265"/>
      <c r="E2158" s="265"/>
      <c r="F2158" s="265"/>
      <c r="G2158" s="265"/>
      <c r="H2158" s="265"/>
      <c r="I2158" s="265"/>
      <c r="J2158" s="265"/>
      <c r="K2158" s="265"/>
      <c r="L2158" s="265"/>
      <c r="M2158" s="265"/>
      <c r="N2158" s="265"/>
      <c r="O2158" s="265"/>
      <c r="P2158" s="265"/>
      <c r="Q2158" s="265"/>
      <c r="R2158" s="265"/>
      <c r="S2158" s="265"/>
      <c r="T2158" s="265"/>
      <c r="U2158" s="265"/>
      <c r="V2158" s="265"/>
      <c r="W2158" s="265"/>
      <c r="X2158" s="265"/>
      <c r="Y2158" s="265"/>
      <c r="Z2158" s="265"/>
      <c r="AA2158" s="265"/>
      <c r="AB2158" s="265"/>
      <c r="AC2158" s="265"/>
      <c r="AD2158" s="265"/>
      <c r="AE2158" s="265"/>
      <c r="AF2158" s="265"/>
      <c r="AG2158" s="265"/>
      <c r="AH2158" s="265"/>
      <c r="AI2158" s="265"/>
      <c r="AJ2158" s="265"/>
      <c r="AK2158" s="287"/>
      <c r="AL2158" s="287"/>
      <c r="AM2158" s="287"/>
      <c r="AN2158" s="287"/>
      <c r="AO2158" s="287"/>
      <c r="AP2158" s="287"/>
      <c r="AQ2158" s="287"/>
      <c r="AR2158" s="287"/>
      <c r="AS2158" s="287"/>
      <c r="AT2158" s="287"/>
      <c r="AU2158" s="287"/>
      <c r="AV2158" s="287"/>
      <c r="AW2158" s="287"/>
      <c r="AX2158" s="287"/>
      <c r="AY2158" s="287"/>
      <c r="AZ2158" s="287"/>
      <c r="BA2158" s="287"/>
      <c r="BB2158" s="287"/>
      <c r="BC2158" s="287"/>
      <c r="BD2158" s="287"/>
      <c r="BE2158" s="287"/>
      <c r="BF2158" s="287"/>
      <c r="BG2158" s="287"/>
      <c r="BH2158" s="287"/>
      <c r="BI2158" s="287"/>
      <c r="BJ2158" s="287"/>
      <c r="BK2158" s="287"/>
      <c r="BL2158" s="287"/>
      <c r="BM2158" s="287"/>
      <c r="BN2158" s="287"/>
      <c r="BO2158" s="287"/>
      <c r="BP2158" s="287"/>
      <c r="BQ2158" s="287"/>
      <c r="BR2158" s="287"/>
      <c r="BS2158" s="287"/>
      <c r="BT2158" s="287"/>
      <c r="BU2158" s="287"/>
    </row>
    <row r="2159" spans="4:73" x14ac:dyDescent="0.2">
      <c r="D2159" s="265"/>
      <c r="E2159" s="265"/>
      <c r="F2159" s="265"/>
      <c r="G2159" s="265"/>
      <c r="H2159" s="265"/>
      <c r="I2159" s="265"/>
      <c r="J2159" s="265"/>
      <c r="K2159" s="265"/>
      <c r="L2159" s="265"/>
      <c r="M2159" s="265"/>
      <c r="N2159" s="265"/>
      <c r="O2159" s="265"/>
      <c r="P2159" s="265"/>
      <c r="Q2159" s="265"/>
      <c r="R2159" s="265"/>
      <c r="S2159" s="265"/>
      <c r="T2159" s="265"/>
      <c r="U2159" s="265"/>
      <c r="V2159" s="265"/>
      <c r="W2159" s="265"/>
      <c r="X2159" s="265"/>
      <c r="Y2159" s="265"/>
      <c r="Z2159" s="265"/>
      <c r="AA2159" s="265"/>
      <c r="AB2159" s="265"/>
      <c r="AC2159" s="265"/>
      <c r="AD2159" s="265"/>
      <c r="AE2159" s="265"/>
      <c r="AF2159" s="265"/>
      <c r="AG2159" s="265"/>
      <c r="AH2159" s="265"/>
      <c r="AI2159" s="265"/>
      <c r="AJ2159" s="265"/>
      <c r="AK2159" s="287"/>
      <c r="AL2159" s="287"/>
      <c r="AM2159" s="287"/>
      <c r="AN2159" s="287"/>
      <c r="AO2159" s="287"/>
      <c r="AP2159" s="287"/>
      <c r="AQ2159" s="287"/>
      <c r="AR2159" s="287"/>
      <c r="AS2159" s="287"/>
      <c r="AT2159" s="287"/>
      <c r="AU2159" s="287"/>
      <c r="AV2159" s="287"/>
      <c r="AW2159" s="287"/>
      <c r="AX2159" s="287"/>
      <c r="AY2159" s="287"/>
      <c r="AZ2159" s="287"/>
      <c r="BA2159" s="287"/>
      <c r="BB2159" s="287"/>
      <c r="BC2159" s="287"/>
      <c r="BD2159" s="287"/>
      <c r="BE2159" s="287"/>
      <c r="BF2159" s="287"/>
      <c r="BG2159" s="287"/>
      <c r="BH2159" s="287"/>
      <c r="BI2159" s="287"/>
      <c r="BJ2159" s="287"/>
      <c r="BK2159" s="287"/>
      <c r="BL2159" s="287"/>
      <c r="BM2159" s="287"/>
      <c r="BN2159" s="287"/>
      <c r="BO2159" s="287"/>
      <c r="BP2159" s="287"/>
      <c r="BQ2159" s="287"/>
      <c r="BR2159" s="287"/>
      <c r="BS2159" s="287"/>
      <c r="BT2159" s="287"/>
      <c r="BU2159" s="287"/>
    </row>
    <row r="2160" spans="4:73" x14ac:dyDescent="0.2">
      <c r="D2160" s="265"/>
      <c r="E2160" s="265"/>
      <c r="F2160" s="265"/>
      <c r="G2160" s="265"/>
      <c r="H2160" s="265"/>
      <c r="I2160" s="265"/>
      <c r="J2160" s="265"/>
      <c r="K2160" s="265"/>
      <c r="L2160" s="265"/>
      <c r="M2160" s="265"/>
      <c r="N2160" s="265"/>
      <c r="O2160" s="265"/>
      <c r="P2160" s="265"/>
      <c r="Q2160" s="265"/>
      <c r="R2160" s="265"/>
      <c r="S2160" s="265"/>
      <c r="T2160" s="265"/>
      <c r="U2160" s="265"/>
      <c r="V2160" s="265"/>
      <c r="W2160" s="265"/>
      <c r="X2160" s="265"/>
      <c r="Y2160" s="265"/>
      <c r="Z2160" s="265"/>
      <c r="AA2160" s="265"/>
      <c r="AB2160" s="265"/>
      <c r="AC2160" s="265"/>
      <c r="AD2160" s="265"/>
      <c r="AE2160" s="265"/>
      <c r="AF2160" s="265"/>
      <c r="AG2160" s="265"/>
      <c r="AH2160" s="265"/>
      <c r="AI2160" s="265"/>
      <c r="AJ2160" s="265"/>
      <c r="AK2160" s="287"/>
      <c r="AL2160" s="287"/>
      <c r="AM2160" s="287"/>
      <c r="AN2160" s="287"/>
      <c r="AO2160" s="287"/>
      <c r="AP2160" s="287"/>
      <c r="AQ2160" s="287"/>
      <c r="AR2160" s="287"/>
      <c r="AS2160" s="287"/>
      <c r="AT2160" s="287"/>
      <c r="AU2160" s="287"/>
      <c r="AV2160" s="287"/>
      <c r="AW2160" s="287"/>
      <c r="AX2160" s="287"/>
      <c r="AY2160" s="287"/>
      <c r="AZ2160" s="287"/>
      <c r="BA2160" s="287"/>
      <c r="BB2160" s="287"/>
      <c r="BC2160" s="287"/>
      <c r="BD2160" s="287"/>
      <c r="BE2160" s="287"/>
      <c r="BF2160" s="287"/>
      <c r="BG2160" s="287"/>
      <c r="BH2160" s="287"/>
      <c r="BI2160" s="287"/>
      <c r="BJ2160" s="287"/>
      <c r="BK2160" s="287"/>
      <c r="BL2160" s="287"/>
      <c r="BM2160" s="287"/>
      <c r="BN2160" s="287"/>
      <c r="BO2160" s="287"/>
      <c r="BP2160" s="287"/>
      <c r="BQ2160" s="287"/>
      <c r="BR2160" s="287"/>
      <c r="BS2160" s="287"/>
      <c r="BT2160" s="287"/>
      <c r="BU2160" s="287"/>
    </row>
    <row r="2161" spans="4:73" x14ac:dyDescent="0.2">
      <c r="D2161" s="265"/>
      <c r="E2161" s="265"/>
      <c r="F2161" s="265"/>
      <c r="G2161" s="265"/>
      <c r="H2161" s="265"/>
      <c r="I2161" s="265"/>
      <c r="J2161" s="265"/>
      <c r="K2161" s="265"/>
      <c r="L2161" s="265"/>
      <c r="M2161" s="265"/>
      <c r="N2161" s="265"/>
      <c r="O2161" s="265"/>
      <c r="P2161" s="265"/>
      <c r="Q2161" s="265"/>
      <c r="R2161" s="265"/>
      <c r="S2161" s="265"/>
      <c r="T2161" s="265"/>
      <c r="U2161" s="265"/>
      <c r="V2161" s="265"/>
      <c r="W2161" s="265"/>
      <c r="X2161" s="265"/>
      <c r="Y2161" s="265"/>
      <c r="Z2161" s="265"/>
      <c r="AA2161" s="265"/>
      <c r="AB2161" s="265"/>
      <c r="AC2161" s="265"/>
      <c r="AD2161" s="265"/>
      <c r="AE2161" s="265"/>
      <c r="AF2161" s="265"/>
      <c r="AG2161" s="265"/>
      <c r="AH2161" s="265"/>
      <c r="AI2161" s="265"/>
      <c r="AJ2161" s="265"/>
      <c r="AK2161" s="287"/>
      <c r="AL2161" s="287"/>
      <c r="AM2161" s="287"/>
      <c r="AN2161" s="287"/>
      <c r="AO2161" s="287"/>
      <c r="AP2161" s="287"/>
      <c r="AQ2161" s="287"/>
      <c r="AR2161" s="287"/>
      <c r="AS2161" s="287"/>
      <c r="AT2161" s="287"/>
      <c r="AU2161" s="287"/>
      <c r="AV2161" s="287"/>
      <c r="AW2161" s="287"/>
      <c r="AX2161" s="287"/>
      <c r="AY2161" s="287"/>
      <c r="AZ2161" s="287"/>
      <c r="BA2161" s="287"/>
      <c r="BB2161" s="287"/>
      <c r="BC2161" s="287"/>
      <c r="BD2161" s="287"/>
      <c r="BE2161" s="287"/>
      <c r="BF2161" s="287"/>
      <c r="BG2161" s="287"/>
      <c r="BH2161" s="287"/>
      <c r="BI2161" s="287"/>
      <c r="BJ2161" s="287"/>
      <c r="BK2161" s="287"/>
      <c r="BL2161" s="287"/>
      <c r="BM2161" s="287"/>
      <c r="BN2161" s="287"/>
      <c r="BO2161" s="287"/>
      <c r="BP2161" s="287"/>
      <c r="BQ2161" s="287"/>
      <c r="BR2161" s="287"/>
      <c r="BS2161" s="287"/>
      <c r="BT2161" s="287"/>
      <c r="BU2161" s="287"/>
    </row>
    <row r="2162" spans="4:73" x14ac:dyDescent="0.2">
      <c r="D2162" s="265"/>
      <c r="E2162" s="265"/>
      <c r="F2162" s="265"/>
      <c r="G2162" s="265"/>
      <c r="H2162" s="265"/>
      <c r="I2162" s="265"/>
      <c r="J2162" s="265"/>
      <c r="K2162" s="265"/>
      <c r="L2162" s="265"/>
      <c r="M2162" s="265"/>
      <c r="N2162" s="265"/>
      <c r="O2162" s="265"/>
      <c r="P2162" s="265"/>
      <c r="Q2162" s="265"/>
      <c r="R2162" s="265"/>
      <c r="S2162" s="265"/>
      <c r="T2162" s="265"/>
      <c r="U2162" s="265"/>
      <c r="V2162" s="265"/>
      <c r="W2162" s="265"/>
      <c r="X2162" s="265"/>
      <c r="Y2162" s="265"/>
      <c r="Z2162" s="265"/>
      <c r="AA2162" s="265"/>
      <c r="AB2162" s="265"/>
      <c r="AC2162" s="265"/>
      <c r="AD2162" s="265"/>
      <c r="AE2162" s="265"/>
      <c r="AF2162" s="265"/>
      <c r="AG2162" s="265"/>
      <c r="AH2162" s="265"/>
      <c r="AI2162" s="265"/>
      <c r="AJ2162" s="265"/>
      <c r="AK2162" s="287"/>
      <c r="AL2162" s="287"/>
      <c r="AM2162" s="287"/>
      <c r="AN2162" s="287"/>
      <c r="AO2162" s="287"/>
      <c r="AP2162" s="287"/>
      <c r="AQ2162" s="287"/>
      <c r="AR2162" s="287"/>
      <c r="AS2162" s="287"/>
      <c r="AT2162" s="287"/>
      <c r="AU2162" s="287"/>
      <c r="AV2162" s="287"/>
      <c r="AW2162" s="287"/>
      <c r="AX2162" s="287"/>
      <c r="AY2162" s="287"/>
      <c r="AZ2162" s="287"/>
      <c r="BA2162" s="287"/>
      <c r="BB2162" s="287"/>
      <c r="BC2162" s="287"/>
      <c r="BD2162" s="287"/>
      <c r="BE2162" s="287"/>
      <c r="BF2162" s="287"/>
      <c r="BG2162" s="287"/>
      <c r="BH2162" s="287"/>
      <c r="BI2162" s="287"/>
      <c r="BJ2162" s="287"/>
      <c r="BK2162" s="287"/>
      <c r="BL2162" s="287"/>
      <c r="BM2162" s="287"/>
      <c r="BN2162" s="287"/>
      <c r="BO2162" s="287"/>
      <c r="BP2162" s="287"/>
      <c r="BQ2162" s="287"/>
      <c r="BR2162" s="287"/>
      <c r="BS2162" s="287"/>
      <c r="BT2162" s="287"/>
      <c r="BU2162" s="287"/>
    </row>
    <row r="2163" spans="4:73" x14ac:dyDescent="0.2">
      <c r="D2163" s="265"/>
      <c r="E2163" s="265"/>
      <c r="F2163" s="265"/>
      <c r="G2163" s="265"/>
      <c r="H2163" s="265"/>
      <c r="I2163" s="265"/>
      <c r="J2163" s="265"/>
      <c r="K2163" s="265"/>
      <c r="L2163" s="265"/>
      <c r="M2163" s="265"/>
      <c r="N2163" s="265"/>
      <c r="O2163" s="265"/>
      <c r="P2163" s="265"/>
      <c r="Q2163" s="265"/>
      <c r="R2163" s="265"/>
      <c r="S2163" s="265"/>
      <c r="T2163" s="265"/>
      <c r="U2163" s="265"/>
      <c r="V2163" s="265"/>
      <c r="W2163" s="265"/>
      <c r="X2163" s="265"/>
      <c r="Y2163" s="265"/>
      <c r="Z2163" s="265"/>
      <c r="AA2163" s="265"/>
      <c r="AB2163" s="265"/>
      <c r="AC2163" s="265"/>
      <c r="AD2163" s="265"/>
      <c r="AE2163" s="265"/>
      <c r="AF2163" s="265"/>
      <c r="AG2163" s="265"/>
      <c r="AH2163" s="265"/>
      <c r="AI2163" s="265"/>
      <c r="AJ2163" s="265"/>
      <c r="AK2163" s="287"/>
      <c r="AL2163" s="287"/>
      <c r="AM2163" s="287"/>
      <c r="AN2163" s="287"/>
      <c r="AO2163" s="287"/>
      <c r="AP2163" s="287"/>
      <c r="AQ2163" s="287"/>
      <c r="AR2163" s="287"/>
      <c r="AS2163" s="287"/>
      <c r="AT2163" s="287"/>
      <c r="AU2163" s="287"/>
      <c r="AV2163" s="287"/>
      <c r="AW2163" s="287"/>
      <c r="AX2163" s="287"/>
      <c r="AY2163" s="287"/>
      <c r="AZ2163" s="287"/>
      <c r="BA2163" s="287"/>
      <c r="BB2163" s="287"/>
      <c r="BC2163" s="287"/>
      <c r="BD2163" s="287"/>
      <c r="BE2163" s="287"/>
      <c r="BF2163" s="287"/>
      <c r="BG2163" s="287"/>
      <c r="BH2163" s="287"/>
      <c r="BI2163" s="287"/>
      <c r="BJ2163" s="287"/>
      <c r="BK2163" s="287"/>
      <c r="BL2163" s="287"/>
      <c r="BM2163" s="287"/>
      <c r="BN2163" s="287"/>
      <c r="BO2163" s="287"/>
      <c r="BP2163" s="287"/>
      <c r="BQ2163" s="287"/>
      <c r="BR2163" s="287"/>
      <c r="BS2163" s="287"/>
      <c r="BT2163" s="287"/>
      <c r="BU2163" s="287"/>
    </row>
    <row r="2164" spans="4:73" x14ac:dyDescent="0.2">
      <c r="D2164" s="265"/>
      <c r="E2164" s="265"/>
      <c r="F2164" s="265"/>
      <c r="G2164" s="265"/>
      <c r="H2164" s="265"/>
      <c r="I2164" s="265"/>
      <c r="J2164" s="265"/>
      <c r="K2164" s="265"/>
      <c r="L2164" s="265"/>
      <c r="M2164" s="265"/>
      <c r="N2164" s="265"/>
      <c r="O2164" s="265"/>
      <c r="P2164" s="265"/>
      <c r="Q2164" s="265"/>
      <c r="R2164" s="265"/>
      <c r="S2164" s="265"/>
      <c r="T2164" s="265"/>
      <c r="U2164" s="265"/>
      <c r="V2164" s="265"/>
      <c r="W2164" s="265"/>
      <c r="X2164" s="265"/>
      <c r="Y2164" s="265"/>
      <c r="Z2164" s="265"/>
      <c r="AA2164" s="265"/>
      <c r="AB2164" s="265"/>
      <c r="AC2164" s="265"/>
      <c r="AD2164" s="265"/>
      <c r="AE2164" s="265"/>
      <c r="AF2164" s="265"/>
      <c r="AG2164" s="265"/>
      <c r="AH2164" s="265"/>
      <c r="AI2164" s="265"/>
      <c r="AJ2164" s="265"/>
      <c r="AK2164" s="287"/>
      <c r="AL2164" s="287"/>
      <c r="AM2164" s="287"/>
      <c r="AN2164" s="287"/>
      <c r="AO2164" s="287"/>
      <c r="AP2164" s="287"/>
      <c r="AQ2164" s="287"/>
      <c r="AR2164" s="287"/>
      <c r="AS2164" s="287"/>
      <c r="AT2164" s="287"/>
      <c r="AU2164" s="287"/>
      <c r="AV2164" s="287"/>
      <c r="AW2164" s="287"/>
      <c r="AX2164" s="287"/>
      <c r="AY2164" s="287"/>
      <c r="AZ2164" s="287"/>
      <c r="BA2164" s="287"/>
      <c r="BB2164" s="287"/>
      <c r="BC2164" s="287"/>
      <c r="BD2164" s="287"/>
      <c r="BE2164" s="287"/>
      <c r="BF2164" s="287"/>
      <c r="BG2164" s="287"/>
      <c r="BH2164" s="287"/>
      <c r="BI2164" s="287"/>
      <c r="BJ2164" s="287"/>
      <c r="BK2164" s="287"/>
      <c r="BL2164" s="287"/>
      <c r="BM2164" s="287"/>
      <c r="BN2164" s="287"/>
      <c r="BO2164" s="287"/>
      <c r="BP2164" s="287"/>
      <c r="BQ2164" s="287"/>
      <c r="BR2164" s="287"/>
      <c r="BS2164" s="287"/>
      <c r="BT2164" s="287"/>
      <c r="BU2164" s="287"/>
    </row>
    <row r="2165" spans="4:73" x14ac:dyDescent="0.2">
      <c r="D2165" s="265"/>
      <c r="E2165" s="265"/>
      <c r="F2165" s="265"/>
      <c r="G2165" s="265"/>
      <c r="H2165" s="265"/>
      <c r="I2165" s="265"/>
      <c r="J2165" s="265"/>
      <c r="K2165" s="265"/>
      <c r="L2165" s="265"/>
      <c r="M2165" s="265"/>
      <c r="N2165" s="265"/>
      <c r="O2165" s="265"/>
      <c r="P2165" s="265"/>
      <c r="Q2165" s="265"/>
      <c r="R2165" s="265"/>
      <c r="S2165" s="265"/>
      <c r="T2165" s="265"/>
      <c r="U2165" s="265"/>
      <c r="V2165" s="265"/>
      <c r="W2165" s="265"/>
      <c r="X2165" s="265"/>
      <c r="Y2165" s="265"/>
      <c r="Z2165" s="265"/>
      <c r="AA2165" s="265"/>
      <c r="AB2165" s="265"/>
      <c r="AC2165" s="265"/>
      <c r="AD2165" s="265"/>
      <c r="AE2165" s="265"/>
      <c r="AF2165" s="265"/>
      <c r="AG2165" s="265"/>
      <c r="AH2165" s="265"/>
      <c r="AI2165" s="265"/>
      <c r="AJ2165" s="265"/>
      <c r="AK2165" s="287"/>
      <c r="AL2165" s="287"/>
      <c r="AM2165" s="287"/>
      <c r="AN2165" s="287"/>
      <c r="AO2165" s="287"/>
      <c r="AP2165" s="287"/>
      <c r="AQ2165" s="287"/>
      <c r="AR2165" s="287"/>
      <c r="AS2165" s="287"/>
      <c r="AT2165" s="287"/>
      <c r="AU2165" s="287"/>
      <c r="AV2165" s="287"/>
      <c r="AW2165" s="287"/>
      <c r="AX2165" s="287"/>
      <c r="AY2165" s="287"/>
      <c r="AZ2165" s="287"/>
      <c r="BA2165" s="287"/>
      <c r="BB2165" s="287"/>
      <c r="BC2165" s="287"/>
      <c r="BD2165" s="287"/>
      <c r="BE2165" s="287"/>
      <c r="BF2165" s="287"/>
      <c r="BG2165" s="287"/>
      <c r="BH2165" s="287"/>
      <c r="BI2165" s="287"/>
      <c r="BJ2165" s="287"/>
      <c r="BK2165" s="287"/>
      <c r="BL2165" s="287"/>
      <c r="BM2165" s="287"/>
      <c r="BN2165" s="287"/>
      <c r="BO2165" s="287"/>
      <c r="BP2165" s="287"/>
      <c r="BQ2165" s="287"/>
      <c r="BR2165" s="287"/>
      <c r="BS2165" s="287"/>
      <c r="BT2165" s="287"/>
      <c r="BU2165" s="287"/>
    </row>
    <row r="2166" spans="4:73" x14ac:dyDescent="0.2">
      <c r="D2166" s="265"/>
      <c r="E2166" s="265"/>
      <c r="F2166" s="265"/>
      <c r="G2166" s="265"/>
      <c r="H2166" s="265"/>
      <c r="I2166" s="265"/>
      <c r="J2166" s="265"/>
      <c r="K2166" s="265"/>
      <c r="L2166" s="265"/>
      <c r="M2166" s="265"/>
      <c r="N2166" s="265"/>
      <c r="O2166" s="265"/>
      <c r="P2166" s="265"/>
      <c r="Q2166" s="265"/>
      <c r="R2166" s="265"/>
      <c r="S2166" s="265"/>
      <c r="T2166" s="265"/>
      <c r="U2166" s="265"/>
      <c r="V2166" s="265"/>
      <c r="W2166" s="265"/>
      <c r="X2166" s="265"/>
      <c r="Y2166" s="265"/>
      <c r="Z2166" s="265"/>
      <c r="AA2166" s="265"/>
      <c r="AB2166" s="265"/>
      <c r="AC2166" s="265"/>
      <c r="AD2166" s="265"/>
      <c r="AE2166" s="265"/>
      <c r="AF2166" s="265"/>
      <c r="AG2166" s="265"/>
      <c r="AH2166" s="265"/>
      <c r="AI2166" s="265"/>
      <c r="AJ2166" s="265"/>
      <c r="AK2166" s="287"/>
      <c r="AL2166" s="287"/>
      <c r="AM2166" s="287"/>
      <c r="AN2166" s="287"/>
      <c r="AO2166" s="287"/>
      <c r="AP2166" s="287"/>
      <c r="AQ2166" s="287"/>
      <c r="AR2166" s="287"/>
      <c r="AS2166" s="287"/>
      <c r="AT2166" s="287"/>
      <c r="AU2166" s="287"/>
      <c r="AV2166" s="287"/>
      <c r="AW2166" s="287"/>
      <c r="AX2166" s="287"/>
      <c r="AY2166" s="287"/>
      <c r="AZ2166" s="287"/>
      <c r="BA2166" s="287"/>
      <c r="BB2166" s="287"/>
      <c r="BC2166" s="287"/>
      <c r="BD2166" s="287"/>
      <c r="BE2166" s="287"/>
      <c r="BF2166" s="287"/>
      <c r="BG2166" s="287"/>
      <c r="BH2166" s="287"/>
      <c r="BI2166" s="287"/>
      <c r="BJ2166" s="287"/>
      <c r="BK2166" s="287"/>
      <c r="BL2166" s="287"/>
      <c r="BM2166" s="287"/>
      <c r="BN2166" s="287"/>
      <c r="BO2166" s="287"/>
      <c r="BP2166" s="287"/>
      <c r="BQ2166" s="287"/>
      <c r="BR2166" s="287"/>
      <c r="BS2166" s="287"/>
      <c r="BT2166" s="287"/>
      <c r="BU2166" s="287"/>
    </row>
    <row r="2167" spans="4:73" x14ac:dyDescent="0.2">
      <c r="D2167" s="265"/>
      <c r="E2167" s="265"/>
      <c r="F2167" s="265"/>
      <c r="G2167" s="265"/>
      <c r="H2167" s="265"/>
      <c r="I2167" s="265"/>
      <c r="J2167" s="265"/>
      <c r="K2167" s="265"/>
      <c r="L2167" s="265"/>
      <c r="M2167" s="265"/>
      <c r="N2167" s="265"/>
      <c r="O2167" s="265"/>
      <c r="P2167" s="265"/>
      <c r="Q2167" s="265"/>
      <c r="R2167" s="265"/>
      <c r="S2167" s="265"/>
      <c r="T2167" s="265"/>
      <c r="U2167" s="265"/>
      <c r="V2167" s="265"/>
      <c r="W2167" s="265"/>
      <c r="X2167" s="265"/>
      <c r="Y2167" s="265"/>
      <c r="Z2167" s="265"/>
      <c r="AA2167" s="265"/>
      <c r="AB2167" s="265"/>
      <c r="AC2167" s="265"/>
      <c r="AD2167" s="265"/>
      <c r="AE2167" s="265"/>
      <c r="AF2167" s="265"/>
      <c r="AG2167" s="265"/>
      <c r="AH2167" s="265"/>
      <c r="AI2167" s="265"/>
      <c r="AJ2167" s="265"/>
      <c r="AK2167" s="287"/>
      <c r="AL2167" s="287"/>
      <c r="AM2167" s="287"/>
      <c r="AN2167" s="287"/>
      <c r="AO2167" s="287"/>
      <c r="AP2167" s="287"/>
      <c r="AQ2167" s="287"/>
      <c r="AR2167" s="287"/>
      <c r="AS2167" s="287"/>
      <c r="AT2167" s="287"/>
      <c r="AU2167" s="287"/>
      <c r="AV2167" s="287"/>
      <c r="AW2167" s="287"/>
      <c r="AX2167" s="287"/>
      <c r="AY2167" s="287"/>
      <c r="AZ2167" s="287"/>
      <c r="BA2167" s="287"/>
      <c r="BB2167" s="287"/>
      <c r="BC2167" s="287"/>
      <c r="BD2167" s="287"/>
      <c r="BE2167" s="287"/>
      <c r="BF2167" s="287"/>
      <c r="BG2167" s="287"/>
      <c r="BH2167" s="287"/>
      <c r="BI2167" s="287"/>
      <c r="BJ2167" s="287"/>
      <c r="BK2167" s="287"/>
      <c r="BL2167" s="287"/>
      <c r="BM2167" s="287"/>
      <c r="BN2167" s="287"/>
      <c r="BO2167" s="287"/>
      <c r="BP2167" s="287"/>
      <c r="BQ2167" s="287"/>
      <c r="BR2167" s="287"/>
      <c r="BS2167" s="287"/>
      <c r="BT2167" s="287"/>
      <c r="BU2167" s="287"/>
    </row>
    <row r="2168" spans="4:73" x14ac:dyDescent="0.2">
      <c r="D2168" s="265"/>
      <c r="E2168" s="265"/>
      <c r="F2168" s="265"/>
      <c r="G2168" s="265"/>
      <c r="H2168" s="265"/>
      <c r="I2168" s="265"/>
      <c r="J2168" s="265"/>
      <c r="K2168" s="265"/>
      <c r="L2168" s="265"/>
      <c r="M2168" s="265"/>
      <c r="N2168" s="265"/>
      <c r="O2168" s="265"/>
      <c r="P2168" s="265"/>
      <c r="Q2168" s="265"/>
      <c r="R2168" s="265"/>
      <c r="S2168" s="265"/>
      <c r="T2168" s="265"/>
      <c r="U2168" s="265"/>
      <c r="V2168" s="265"/>
      <c r="W2168" s="265"/>
      <c r="X2168" s="265"/>
      <c r="Y2168" s="265"/>
      <c r="Z2168" s="265"/>
      <c r="AA2168" s="265"/>
      <c r="AB2168" s="265"/>
      <c r="AC2168" s="265"/>
      <c r="AD2168" s="265"/>
      <c r="AE2168" s="265"/>
      <c r="AF2168" s="265"/>
      <c r="AG2168" s="265"/>
      <c r="AH2168" s="265"/>
      <c r="AI2168" s="265"/>
      <c r="AJ2168" s="265"/>
      <c r="AK2168" s="287"/>
      <c r="AL2168" s="287"/>
      <c r="AM2168" s="287"/>
      <c r="AN2168" s="287"/>
      <c r="AO2168" s="287"/>
      <c r="AP2168" s="287"/>
      <c r="AQ2168" s="287"/>
      <c r="AR2168" s="287"/>
      <c r="AS2168" s="287"/>
      <c r="AT2168" s="287"/>
      <c r="AU2168" s="287"/>
      <c r="AV2168" s="287"/>
      <c r="AW2168" s="287"/>
      <c r="AX2168" s="287"/>
      <c r="AY2168" s="287"/>
      <c r="AZ2168" s="287"/>
      <c r="BA2168" s="287"/>
      <c r="BB2168" s="287"/>
      <c r="BC2168" s="287"/>
      <c r="BD2168" s="287"/>
      <c r="BE2168" s="287"/>
      <c r="BF2168" s="287"/>
      <c r="BG2168" s="287"/>
      <c r="BH2168" s="287"/>
      <c r="BI2168" s="287"/>
      <c r="BJ2168" s="287"/>
      <c r="BK2168" s="287"/>
      <c r="BL2168" s="287"/>
      <c r="BM2168" s="287"/>
      <c r="BN2168" s="287"/>
      <c r="BO2168" s="287"/>
      <c r="BP2168" s="287"/>
      <c r="BQ2168" s="287"/>
      <c r="BR2168" s="287"/>
      <c r="BS2168" s="287"/>
      <c r="BT2168" s="287"/>
      <c r="BU2168" s="287"/>
    </row>
    <row r="2169" spans="4:73" x14ac:dyDescent="0.2">
      <c r="D2169" s="265"/>
      <c r="E2169" s="265"/>
      <c r="F2169" s="265"/>
      <c r="G2169" s="265"/>
      <c r="H2169" s="265"/>
      <c r="I2169" s="265"/>
      <c r="J2169" s="265"/>
      <c r="K2169" s="265"/>
      <c r="L2169" s="265"/>
      <c r="M2169" s="265"/>
      <c r="N2169" s="265"/>
      <c r="O2169" s="265"/>
      <c r="P2169" s="265"/>
      <c r="Q2169" s="265"/>
      <c r="R2169" s="265"/>
      <c r="S2169" s="265"/>
      <c r="T2169" s="265"/>
      <c r="U2169" s="265"/>
      <c r="V2169" s="265"/>
      <c r="W2169" s="265"/>
      <c r="X2169" s="265"/>
      <c r="Y2169" s="265"/>
      <c r="Z2169" s="265"/>
      <c r="AA2169" s="265"/>
      <c r="AB2169" s="265"/>
      <c r="AC2169" s="265"/>
      <c r="AD2169" s="265"/>
      <c r="AE2169" s="265"/>
      <c r="AF2169" s="265"/>
      <c r="AG2169" s="265"/>
      <c r="AH2169" s="265"/>
      <c r="AI2169" s="265"/>
      <c r="AJ2169" s="265"/>
      <c r="AK2169" s="287"/>
      <c r="AL2169" s="287"/>
      <c r="AM2169" s="287"/>
      <c r="AN2169" s="287"/>
      <c r="AO2169" s="287"/>
      <c r="AP2169" s="287"/>
      <c r="AQ2169" s="287"/>
      <c r="AR2169" s="287"/>
      <c r="AS2169" s="287"/>
      <c r="AT2169" s="287"/>
      <c r="AU2169" s="287"/>
      <c r="AV2169" s="287"/>
      <c r="AW2169" s="287"/>
      <c r="AX2169" s="287"/>
      <c r="AY2169" s="287"/>
      <c r="AZ2169" s="287"/>
      <c r="BA2169" s="287"/>
      <c r="BB2169" s="287"/>
      <c r="BC2169" s="287"/>
      <c r="BD2169" s="287"/>
      <c r="BE2169" s="287"/>
      <c r="BF2169" s="287"/>
      <c r="BG2169" s="287"/>
      <c r="BH2169" s="287"/>
      <c r="BI2169" s="287"/>
      <c r="BJ2169" s="287"/>
      <c r="BK2169" s="287"/>
      <c r="BL2169" s="287"/>
      <c r="BM2169" s="287"/>
      <c r="BN2169" s="287"/>
      <c r="BO2169" s="287"/>
      <c r="BP2169" s="287"/>
      <c r="BQ2169" s="287"/>
      <c r="BR2169" s="287"/>
      <c r="BS2169" s="287"/>
      <c r="BT2169" s="287"/>
      <c r="BU2169" s="287"/>
    </row>
    <row r="2170" spans="4:73" x14ac:dyDescent="0.2">
      <c r="D2170" s="265"/>
      <c r="E2170" s="265"/>
      <c r="F2170" s="265"/>
      <c r="G2170" s="265"/>
      <c r="H2170" s="265"/>
      <c r="I2170" s="265"/>
      <c r="J2170" s="265"/>
      <c r="K2170" s="265"/>
      <c r="L2170" s="265"/>
      <c r="M2170" s="265"/>
      <c r="N2170" s="265"/>
      <c r="O2170" s="265"/>
      <c r="P2170" s="265"/>
      <c r="Q2170" s="265"/>
      <c r="R2170" s="265"/>
      <c r="S2170" s="265"/>
      <c r="T2170" s="265"/>
      <c r="U2170" s="265"/>
      <c r="V2170" s="265"/>
      <c r="W2170" s="265"/>
      <c r="X2170" s="265"/>
      <c r="Y2170" s="265"/>
      <c r="Z2170" s="265"/>
      <c r="AA2170" s="265"/>
      <c r="AB2170" s="265"/>
      <c r="AC2170" s="265"/>
      <c r="AD2170" s="265"/>
      <c r="AE2170" s="265"/>
      <c r="AF2170" s="265"/>
      <c r="AG2170" s="265"/>
      <c r="AH2170" s="265"/>
      <c r="AI2170" s="265"/>
      <c r="AJ2170" s="265"/>
      <c r="AK2170" s="287"/>
      <c r="AL2170" s="287"/>
      <c r="AM2170" s="287"/>
      <c r="AN2170" s="287"/>
      <c r="AO2170" s="287"/>
      <c r="AP2170" s="287"/>
      <c r="AQ2170" s="287"/>
      <c r="AR2170" s="287"/>
      <c r="AS2170" s="287"/>
      <c r="AT2170" s="287"/>
      <c r="AU2170" s="287"/>
      <c r="AV2170" s="287"/>
      <c r="AW2170" s="287"/>
      <c r="AX2170" s="287"/>
      <c r="AY2170" s="287"/>
      <c r="AZ2170" s="287"/>
      <c r="BA2170" s="287"/>
      <c r="BB2170" s="287"/>
      <c r="BC2170" s="287"/>
      <c r="BD2170" s="287"/>
      <c r="BE2170" s="287"/>
      <c r="BF2170" s="287"/>
      <c r="BG2170" s="287"/>
      <c r="BH2170" s="287"/>
      <c r="BI2170" s="287"/>
      <c r="BJ2170" s="287"/>
      <c r="BK2170" s="287"/>
      <c r="BL2170" s="287"/>
      <c r="BM2170" s="287"/>
      <c r="BN2170" s="287"/>
      <c r="BO2170" s="287"/>
      <c r="BP2170" s="287"/>
      <c r="BQ2170" s="287"/>
      <c r="BR2170" s="287"/>
      <c r="BS2170" s="287"/>
      <c r="BT2170" s="287"/>
      <c r="BU2170" s="287"/>
    </row>
    <row r="2171" spans="4:73" x14ac:dyDescent="0.2">
      <c r="D2171" s="265"/>
      <c r="E2171" s="265"/>
      <c r="F2171" s="265"/>
      <c r="G2171" s="265"/>
      <c r="H2171" s="265"/>
      <c r="I2171" s="265"/>
      <c r="J2171" s="265"/>
      <c r="K2171" s="265"/>
      <c r="L2171" s="265"/>
      <c r="M2171" s="265"/>
      <c r="N2171" s="265"/>
      <c r="O2171" s="265"/>
      <c r="P2171" s="265"/>
      <c r="Q2171" s="265"/>
      <c r="R2171" s="265"/>
      <c r="S2171" s="265"/>
      <c r="T2171" s="265"/>
      <c r="U2171" s="265"/>
      <c r="V2171" s="265"/>
      <c r="W2171" s="265"/>
      <c r="X2171" s="265"/>
      <c r="Y2171" s="265"/>
      <c r="Z2171" s="265"/>
      <c r="AA2171" s="265"/>
      <c r="AB2171" s="265"/>
      <c r="AC2171" s="265"/>
      <c r="AD2171" s="265"/>
      <c r="AE2171" s="265"/>
      <c r="AF2171" s="265"/>
      <c r="AG2171" s="265"/>
      <c r="AH2171" s="265"/>
      <c r="AI2171" s="265"/>
      <c r="AJ2171" s="265"/>
      <c r="AK2171" s="287"/>
      <c r="AL2171" s="287"/>
      <c r="AM2171" s="287"/>
      <c r="AN2171" s="287"/>
      <c r="AO2171" s="287"/>
      <c r="AP2171" s="287"/>
      <c r="AQ2171" s="287"/>
      <c r="AR2171" s="287"/>
      <c r="AS2171" s="287"/>
      <c r="AT2171" s="287"/>
      <c r="AU2171" s="287"/>
      <c r="AV2171" s="287"/>
      <c r="AW2171" s="287"/>
      <c r="AX2171" s="287"/>
      <c r="AY2171" s="287"/>
      <c r="AZ2171" s="287"/>
      <c r="BA2171" s="287"/>
      <c r="BB2171" s="287"/>
      <c r="BC2171" s="287"/>
      <c r="BD2171" s="287"/>
      <c r="BE2171" s="287"/>
      <c r="BF2171" s="287"/>
      <c r="BG2171" s="287"/>
      <c r="BH2171" s="287"/>
      <c r="BI2171" s="287"/>
      <c r="BJ2171" s="287"/>
      <c r="BK2171" s="287"/>
      <c r="BL2171" s="287"/>
      <c r="BM2171" s="287"/>
      <c r="BN2171" s="287"/>
      <c r="BO2171" s="287"/>
      <c r="BP2171" s="287"/>
      <c r="BQ2171" s="287"/>
      <c r="BR2171" s="287"/>
      <c r="BS2171" s="287"/>
      <c r="BT2171" s="287"/>
      <c r="BU2171" s="287"/>
    </row>
    <row r="2172" spans="4:73" x14ac:dyDescent="0.2">
      <c r="D2172" s="265"/>
      <c r="E2172" s="265"/>
      <c r="F2172" s="265"/>
      <c r="G2172" s="265"/>
      <c r="H2172" s="265"/>
      <c r="I2172" s="265"/>
      <c r="J2172" s="265"/>
      <c r="K2172" s="265"/>
      <c r="L2172" s="265"/>
      <c r="M2172" s="265"/>
      <c r="N2172" s="265"/>
      <c r="O2172" s="265"/>
      <c r="P2172" s="265"/>
      <c r="Q2172" s="265"/>
      <c r="R2172" s="265"/>
      <c r="S2172" s="265"/>
      <c r="T2172" s="265"/>
      <c r="U2172" s="265"/>
      <c r="V2172" s="265"/>
      <c r="W2172" s="265"/>
      <c r="X2172" s="265"/>
      <c r="Y2172" s="265"/>
      <c r="Z2172" s="265"/>
      <c r="AA2172" s="265"/>
      <c r="AB2172" s="265"/>
      <c r="AC2172" s="265"/>
      <c r="AD2172" s="265"/>
      <c r="AE2172" s="265"/>
      <c r="AF2172" s="265"/>
      <c r="AG2172" s="265"/>
      <c r="AH2172" s="265"/>
      <c r="AI2172" s="265"/>
      <c r="AJ2172" s="265"/>
      <c r="AK2172" s="287"/>
      <c r="AL2172" s="287"/>
      <c r="AM2172" s="287"/>
      <c r="AN2172" s="287"/>
      <c r="AO2172" s="287"/>
      <c r="AP2172" s="287"/>
      <c r="AQ2172" s="287"/>
      <c r="AR2172" s="287"/>
      <c r="AS2172" s="287"/>
      <c r="AT2172" s="287"/>
      <c r="AU2172" s="287"/>
      <c r="AV2172" s="287"/>
      <c r="AW2172" s="287"/>
      <c r="AX2172" s="287"/>
      <c r="AY2172" s="287"/>
      <c r="AZ2172" s="287"/>
      <c r="BA2172" s="287"/>
      <c r="BB2172" s="287"/>
      <c r="BC2172" s="287"/>
      <c r="BD2172" s="287"/>
      <c r="BE2172" s="287"/>
      <c r="BF2172" s="287"/>
      <c r="BG2172" s="287"/>
      <c r="BH2172" s="287"/>
      <c r="BI2172" s="287"/>
      <c r="BJ2172" s="287"/>
      <c r="BK2172" s="287"/>
      <c r="BL2172" s="287"/>
      <c r="BM2172" s="287"/>
      <c r="BN2172" s="287"/>
      <c r="BO2172" s="287"/>
      <c r="BP2172" s="287"/>
      <c r="BQ2172" s="287"/>
      <c r="BR2172" s="287"/>
      <c r="BS2172" s="287"/>
      <c r="BT2172" s="287"/>
      <c r="BU2172" s="287"/>
    </row>
    <row r="2173" spans="4:73" x14ac:dyDescent="0.2">
      <c r="D2173" s="265"/>
      <c r="E2173" s="265"/>
      <c r="F2173" s="265"/>
      <c r="G2173" s="265"/>
      <c r="H2173" s="265"/>
      <c r="I2173" s="265"/>
      <c r="J2173" s="265"/>
      <c r="K2173" s="265"/>
      <c r="L2173" s="265"/>
      <c r="M2173" s="265"/>
      <c r="N2173" s="265"/>
      <c r="O2173" s="265"/>
      <c r="P2173" s="265"/>
      <c r="Q2173" s="265"/>
      <c r="R2173" s="265"/>
      <c r="S2173" s="265"/>
      <c r="T2173" s="265"/>
      <c r="U2173" s="265"/>
      <c r="V2173" s="265"/>
      <c r="W2173" s="265"/>
      <c r="X2173" s="265"/>
      <c r="Y2173" s="265"/>
      <c r="Z2173" s="265"/>
      <c r="AA2173" s="265"/>
      <c r="AB2173" s="265"/>
      <c r="AC2173" s="265"/>
      <c r="AD2173" s="265"/>
      <c r="AE2173" s="265"/>
      <c r="AF2173" s="265"/>
      <c r="AG2173" s="265"/>
      <c r="AH2173" s="265"/>
      <c r="AI2173" s="265"/>
      <c r="AJ2173" s="265"/>
      <c r="AK2173" s="287"/>
      <c r="AL2173" s="287"/>
      <c r="AM2173" s="287"/>
      <c r="AN2173" s="287"/>
      <c r="AO2173" s="287"/>
      <c r="AP2173" s="287"/>
      <c r="AQ2173" s="287"/>
      <c r="AR2173" s="287"/>
      <c r="AS2173" s="287"/>
      <c r="AT2173" s="287"/>
      <c r="AU2173" s="287"/>
      <c r="AV2173" s="287"/>
      <c r="AW2173" s="287"/>
      <c r="AX2173" s="287"/>
      <c r="AY2173" s="287"/>
      <c r="AZ2173" s="287"/>
      <c r="BA2173" s="287"/>
      <c r="BB2173" s="287"/>
      <c r="BC2173" s="287"/>
      <c r="BD2173" s="287"/>
      <c r="BE2173" s="287"/>
      <c r="BF2173" s="287"/>
      <c r="BG2173" s="287"/>
      <c r="BH2173" s="287"/>
      <c r="BI2173" s="287"/>
      <c r="BJ2173" s="287"/>
      <c r="BK2173" s="287"/>
      <c r="BL2173" s="287"/>
      <c r="BM2173" s="287"/>
      <c r="BN2173" s="287"/>
      <c r="BO2173" s="287"/>
      <c r="BP2173" s="287"/>
      <c r="BQ2173" s="287"/>
      <c r="BR2173" s="287"/>
      <c r="BS2173" s="287"/>
      <c r="BT2173" s="287"/>
      <c r="BU2173" s="287"/>
    </row>
    <row r="2174" spans="4:73" x14ac:dyDescent="0.2">
      <c r="D2174" s="265"/>
      <c r="E2174" s="265"/>
      <c r="F2174" s="265"/>
      <c r="G2174" s="265"/>
      <c r="H2174" s="265"/>
      <c r="I2174" s="265"/>
      <c r="J2174" s="265"/>
      <c r="K2174" s="265"/>
      <c r="L2174" s="265"/>
      <c r="M2174" s="265"/>
      <c r="N2174" s="265"/>
      <c r="O2174" s="265"/>
      <c r="P2174" s="265"/>
      <c r="Q2174" s="265"/>
      <c r="R2174" s="265"/>
      <c r="S2174" s="265"/>
      <c r="T2174" s="265"/>
      <c r="U2174" s="265"/>
      <c r="V2174" s="265"/>
      <c r="W2174" s="265"/>
      <c r="X2174" s="265"/>
      <c r="Y2174" s="265"/>
      <c r="Z2174" s="265"/>
      <c r="AA2174" s="265"/>
      <c r="AB2174" s="265"/>
      <c r="AC2174" s="265"/>
      <c r="AD2174" s="265"/>
      <c r="AE2174" s="265"/>
      <c r="AF2174" s="265"/>
      <c r="AG2174" s="265"/>
      <c r="AH2174" s="265"/>
      <c r="AI2174" s="265"/>
      <c r="AJ2174" s="265"/>
      <c r="AK2174" s="287"/>
      <c r="AL2174" s="287"/>
      <c r="AM2174" s="287"/>
      <c r="AN2174" s="287"/>
      <c r="AO2174" s="287"/>
      <c r="AP2174" s="287"/>
      <c r="AQ2174" s="287"/>
      <c r="AR2174" s="287"/>
      <c r="AS2174" s="287"/>
      <c r="AT2174" s="287"/>
      <c r="AU2174" s="287"/>
      <c r="AV2174" s="287"/>
      <c r="AW2174" s="287"/>
      <c r="AX2174" s="287"/>
      <c r="AY2174" s="287"/>
      <c r="AZ2174" s="287"/>
      <c r="BA2174" s="287"/>
      <c r="BB2174" s="287"/>
      <c r="BC2174" s="287"/>
      <c r="BD2174" s="287"/>
      <c r="BE2174" s="287"/>
      <c r="BF2174" s="287"/>
      <c r="BG2174" s="287"/>
      <c r="BH2174" s="287"/>
      <c r="BI2174" s="287"/>
      <c r="BJ2174" s="287"/>
      <c r="BK2174" s="287"/>
      <c r="BL2174" s="287"/>
      <c r="BM2174" s="287"/>
      <c r="BN2174" s="287"/>
      <c r="BO2174" s="287"/>
      <c r="BP2174" s="287"/>
      <c r="BQ2174" s="287"/>
      <c r="BR2174" s="287"/>
      <c r="BS2174" s="287"/>
      <c r="BT2174" s="287"/>
      <c r="BU2174" s="287"/>
    </row>
    <row r="2175" spans="4:73" x14ac:dyDescent="0.2">
      <c r="D2175" s="265"/>
      <c r="E2175" s="265"/>
      <c r="F2175" s="265"/>
      <c r="G2175" s="265"/>
      <c r="H2175" s="265"/>
      <c r="I2175" s="265"/>
      <c r="J2175" s="265"/>
      <c r="K2175" s="265"/>
      <c r="L2175" s="265"/>
      <c r="M2175" s="265"/>
      <c r="N2175" s="265"/>
      <c r="O2175" s="265"/>
      <c r="P2175" s="265"/>
      <c r="Q2175" s="265"/>
      <c r="R2175" s="265"/>
      <c r="S2175" s="265"/>
      <c r="T2175" s="265"/>
      <c r="U2175" s="265"/>
      <c r="V2175" s="265"/>
      <c r="W2175" s="265"/>
      <c r="X2175" s="265"/>
      <c r="Y2175" s="265"/>
      <c r="Z2175" s="265"/>
      <c r="AA2175" s="265"/>
      <c r="AB2175" s="265"/>
      <c r="AC2175" s="265"/>
      <c r="AD2175" s="265"/>
      <c r="AE2175" s="265"/>
      <c r="AF2175" s="265"/>
      <c r="AG2175" s="265"/>
      <c r="AH2175" s="265"/>
      <c r="AI2175" s="265"/>
      <c r="AJ2175" s="265"/>
      <c r="AK2175" s="287"/>
      <c r="AL2175" s="287"/>
      <c r="AM2175" s="287"/>
      <c r="AN2175" s="287"/>
      <c r="AO2175" s="287"/>
      <c r="AP2175" s="287"/>
      <c r="AQ2175" s="287"/>
      <c r="AR2175" s="287"/>
      <c r="AS2175" s="287"/>
      <c r="AT2175" s="287"/>
      <c r="AU2175" s="287"/>
      <c r="AV2175" s="287"/>
      <c r="AW2175" s="287"/>
      <c r="AX2175" s="287"/>
      <c r="AY2175" s="287"/>
      <c r="AZ2175" s="287"/>
      <c r="BA2175" s="287"/>
      <c r="BB2175" s="287"/>
      <c r="BC2175" s="287"/>
      <c r="BD2175" s="287"/>
      <c r="BE2175" s="287"/>
      <c r="BF2175" s="287"/>
      <c r="BG2175" s="287"/>
      <c r="BH2175" s="287"/>
      <c r="BI2175" s="287"/>
      <c r="BJ2175" s="287"/>
      <c r="BK2175" s="287"/>
      <c r="BL2175" s="287"/>
      <c r="BM2175" s="287"/>
      <c r="BN2175" s="287"/>
      <c r="BO2175" s="287"/>
      <c r="BP2175" s="287"/>
      <c r="BQ2175" s="287"/>
      <c r="BR2175" s="287"/>
      <c r="BS2175" s="287"/>
      <c r="BT2175" s="287"/>
      <c r="BU2175" s="287"/>
    </row>
    <row r="2176" spans="4:73" x14ac:dyDescent="0.2">
      <c r="D2176" s="265"/>
      <c r="E2176" s="265"/>
      <c r="F2176" s="265"/>
      <c r="G2176" s="265"/>
      <c r="H2176" s="265"/>
      <c r="I2176" s="265"/>
      <c r="J2176" s="265"/>
      <c r="K2176" s="265"/>
      <c r="L2176" s="265"/>
      <c r="M2176" s="265"/>
      <c r="N2176" s="265"/>
      <c r="O2176" s="265"/>
      <c r="P2176" s="265"/>
      <c r="Q2176" s="265"/>
      <c r="R2176" s="265"/>
      <c r="S2176" s="265"/>
      <c r="T2176" s="265"/>
      <c r="U2176" s="265"/>
      <c r="V2176" s="265"/>
      <c r="W2176" s="265"/>
      <c r="X2176" s="265"/>
      <c r="Y2176" s="265"/>
      <c r="Z2176" s="265"/>
      <c r="AA2176" s="265"/>
      <c r="AB2176" s="265"/>
      <c r="AC2176" s="265"/>
      <c r="AD2176" s="265"/>
      <c r="AE2176" s="265"/>
      <c r="AF2176" s="265"/>
      <c r="AG2176" s="265"/>
      <c r="AH2176" s="265"/>
      <c r="AI2176" s="265"/>
      <c r="AJ2176" s="265"/>
      <c r="AK2176" s="287"/>
      <c r="AL2176" s="287"/>
      <c r="AM2176" s="287"/>
      <c r="AN2176" s="287"/>
      <c r="AO2176" s="287"/>
      <c r="AP2176" s="287"/>
      <c r="AQ2176" s="287"/>
      <c r="AR2176" s="287"/>
      <c r="AS2176" s="287"/>
      <c r="AT2176" s="287"/>
      <c r="AU2176" s="287"/>
      <c r="AV2176" s="287"/>
      <c r="AW2176" s="287"/>
      <c r="AX2176" s="287"/>
      <c r="AY2176" s="287"/>
      <c r="AZ2176" s="287"/>
      <c r="BA2176" s="287"/>
      <c r="BB2176" s="287"/>
      <c r="BC2176" s="287"/>
      <c r="BD2176" s="287"/>
      <c r="BE2176" s="287"/>
      <c r="BF2176" s="287"/>
      <c r="BG2176" s="287"/>
      <c r="BH2176" s="287"/>
      <c r="BI2176" s="287"/>
      <c r="BJ2176" s="287"/>
      <c r="BK2176" s="287"/>
      <c r="BL2176" s="287"/>
      <c r="BM2176" s="287"/>
      <c r="BN2176" s="287"/>
      <c r="BO2176" s="287"/>
      <c r="BP2176" s="287"/>
      <c r="BQ2176" s="287"/>
      <c r="BR2176" s="287"/>
      <c r="BS2176" s="287"/>
      <c r="BT2176" s="287"/>
      <c r="BU2176" s="287"/>
    </row>
    <row r="2177" spans="4:73" x14ac:dyDescent="0.2">
      <c r="D2177" s="265"/>
      <c r="E2177" s="265"/>
      <c r="F2177" s="265"/>
      <c r="G2177" s="265"/>
      <c r="H2177" s="265"/>
      <c r="I2177" s="265"/>
      <c r="J2177" s="265"/>
      <c r="K2177" s="265"/>
      <c r="L2177" s="265"/>
      <c r="M2177" s="265"/>
      <c r="N2177" s="265"/>
      <c r="O2177" s="265"/>
      <c r="P2177" s="265"/>
      <c r="Q2177" s="265"/>
      <c r="R2177" s="265"/>
      <c r="S2177" s="265"/>
      <c r="T2177" s="265"/>
      <c r="U2177" s="265"/>
      <c r="V2177" s="265"/>
      <c r="W2177" s="265"/>
      <c r="X2177" s="265"/>
      <c r="Y2177" s="265"/>
      <c r="Z2177" s="265"/>
      <c r="AA2177" s="265"/>
      <c r="AB2177" s="265"/>
      <c r="AC2177" s="265"/>
      <c r="AD2177" s="265"/>
      <c r="AE2177" s="265"/>
      <c r="AF2177" s="265"/>
      <c r="AG2177" s="265"/>
      <c r="AH2177" s="265"/>
      <c r="AI2177" s="265"/>
      <c r="AJ2177" s="265"/>
      <c r="AK2177" s="287"/>
      <c r="AL2177" s="287"/>
      <c r="AM2177" s="287"/>
      <c r="AN2177" s="287"/>
      <c r="AO2177" s="287"/>
      <c r="AP2177" s="287"/>
      <c r="AQ2177" s="287"/>
      <c r="AR2177" s="287"/>
      <c r="AS2177" s="287"/>
      <c r="AT2177" s="287"/>
      <c r="AU2177" s="287"/>
      <c r="AV2177" s="287"/>
      <c r="AW2177" s="287"/>
      <c r="AX2177" s="287"/>
      <c r="AY2177" s="287"/>
      <c r="AZ2177" s="287"/>
      <c r="BA2177" s="287"/>
      <c r="BB2177" s="287"/>
      <c r="BC2177" s="287"/>
      <c r="BD2177" s="287"/>
      <c r="BE2177" s="287"/>
      <c r="BF2177" s="287"/>
      <c r="BG2177" s="287"/>
      <c r="BH2177" s="287"/>
      <c r="BI2177" s="287"/>
      <c r="BJ2177" s="287"/>
      <c r="BK2177" s="287"/>
      <c r="BL2177" s="287"/>
      <c r="BM2177" s="287"/>
      <c r="BN2177" s="287"/>
      <c r="BO2177" s="287"/>
      <c r="BP2177" s="287"/>
      <c r="BQ2177" s="287"/>
      <c r="BR2177" s="287"/>
      <c r="BS2177" s="287"/>
      <c r="BT2177" s="287"/>
      <c r="BU2177" s="287"/>
    </row>
    <row r="2178" spans="4:73" x14ac:dyDescent="0.2">
      <c r="D2178" s="265"/>
      <c r="E2178" s="265"/>
      <c r="F2178" s="265"/>
      <c r="G2178" s="265"/>
      <c r="H2178" s="265"/>
      <c r="I2178" s="265"/>
      <c r="J2178" s="265"/>
      <c r="K2178" s="265"/>
      <c r="L2178" s="265"/>
      <c r="M2178" s="265"/>
      <c r="N2178" s="265"/>
      <c r="O2178" s="265"/>
      <c r="P2178" s="265"/>
      <c r="Q2178" s="265"/>
      <c r="R2178" s="265"/>
      <c r="S2178" s="265"/>
      <c r="T2178" s="265"/>
      <c r="U2178" s="265"/>
      <c r="V2178" s="265"/>
      <c r="W2178" s="265"/>
      <c r="X2178" s="265"/>
      <c r="Y2178" s="265"/>
      <c r="Z2178" s="265"/>
      <c r="AA2178" s="265"/>
      <c r="AB2178" s="265"/>
      <c r="AC2178" s="265"/>
      <c r="AD2178" s="265"/>
      <c r="AE2178" s="265"/>
      <c r="AF2178" s="265"/>
      <c r="AG2178" s="265"/>
      <c r="AH2178" s="265"/>
      <c r="AI2178" s="265"/>
      <c r="AJ2178" s="265"/>
      <c r="AK2178" s="287"/>
      <c r="AL2178" s="287"/>
      <c r="AM2178" s="287"/>
      <c r="AN2178" s="287"/>
      <c r="AO2178" s="287"/>
      <c r="AP2178" s="287"/>
      <c r="AQ2178" s="287"/>
      <c r="AR2178" s="287"/>
      <c r="AS2178" s="287"/>
      <c r="AT2178" s="287"/>
      <c r="AU2178" s="287"/>
      <c r="AV2178" s="287"/>
      <c r="AW2178" s="287"/>
      <c r="AX2178" s="287"/>
      <c r="AY2178" s="287"/>
      <c r="AZ2178" s="287"/>
      <c r="BA2178" s="287"/>
      <c r="BB2178" s="287"/>
      <c r="BC2178" s="287"/>
      <c r="BD2178" s="287"/>
      <c r="BE2178" s="287"/>
      <c r="BF2178" s="287"/>
      <c r="BG2178" s="287"/>
      <c r="BH2178" s="287"/>
      <c r="BI2178" s="287"/>
      <c r="BJ2178" s="287"/>
      <c r="BK2178" s="287"/>
      <c r="BL2178" s="287"/>
      <c r="BM2178" s="287"/>
      <c r="BN2178" s="287"/>
      <c r="BO2178" s="287"/>
      <c r="BP2178" s="287"/>
      <c r="BQ2178" s="287"/>
      <c r="BR2178" s="287"/>
      <c r="BS2178" s="287"/>
      <c r="BT2178" s="287"/>
      <c r="BU2178" s="287"/>
    </row>
    <row r="2179" spans="4:73" x14ac:dyDescent="0.2">
      <c r="D2179" s="265"/>
      <c r="E2179" s="265"/>
      <c r="F2179" s="265"/>
      <c r="G2179" s="265"/>
      <c r="H2179" s="265"/>
      <c r="I2179" s="265"/>
      <c r="J2179" s="265"/>
      <c r="K2179" s="265"/>
      <c r="L2179" s="265"/>
      <c r="M2179" s="265"/>
      <c r="N2179" s="265"/>
      <c r="O2179" s="265"/>
      <c r="P2179" s="265"/>
      <c r="Q2179" s="265"/>
      <c r="R2179" s="265"/>
      <c r="S2179" s="265"/>
      <c r="T2179" s="265"/>
      <c r="U2179" s="265"/>
      <c r="V2179" s="265"/>
      <c r="W2179" s="265"/>
      <c r="X2179" s="265"/>
      <c r="Y2179" s="265"/>
      <c r="Z2179" s="265"/>
      <c r="AA2179" s="265"/>
      <c r="AB2179" s="265"/>
      <c r="AC2179" s="265"/>
      <c r="AD2179" s="265"/>
      <c r="AE2179" s="265"/>
      <c r="AF2179" s="265"/>
      <c r="AG2179" s="265"/>
      <c r="AH2179" s="265"/>
      <c r="AI2179" s="265"/>
      <c r="AJ2179" s="265"/>
      <c r="AK2179" s="287"/>
      <c r="AL2179" s="287"/>
      <c r="AM2179" s="287"/>
      <c r="AN2179" s="287"/>
      <c r="AO2179" s="287"/>
      <c r="AP2179" s="287"/>
      <c r="AQ2179" s="287"/>
      <c r="AR2179" s="287"/>
      <c r="AS2179" s="287"/>
      <c r="AT2179" s="287"/>
      <c r="AU2179" s="287"/>
      <c r="AV2179" s="287"/>
      <c r="AW2179" s="287"/>
      <c r="AX2179" s="287"/>
      <c r="AY2179" s="287"/>
      <c r="AZ2179" s="287"/>
      <c r="BA2179" s="287"/>
      <c r="BB2179" s="287"/>
      <c r="BC2179" s="287"/>
      <c r="BD2179" s="287"/>
      <c r="BE2179" s="287"/>
      <c r="BF2179" s="287"/>
      <c r="BG2179" s="287"/>
      <c r="BH2179" s="287"/>
      <c r="BI2179" s="287"/>
      <c r="BJ2179" s="287"/>
      <c r="BK2179" s="287"/>
      <c r="BL2179" s="287"/>
      <c r="BM2179" s="287"/>
      <c r="BN2179" s="287"/>
      <c r="BO2179" s="287"/>
      <c r="BP2179" s="287"/>
      <c r="BQ2179" s="287"/>
      <c r="BR2179" s="287"/>
      <c r="BS2179" s="287"/>
      <c r="BT2179" s="287"/>
      <c r="BU2179" s="287"/>
    </row>
    <row r="2180" spans="4:73" x14ac:dyDescent="0.2">
      <c r="D2180" s="265"/>
      <c r="E2180" s="265"/>
      <c r="F2180" s="265"/>
      <c r="G2180" s="265"/>
      <c r="H2180" s="265"/>
      <c r="I2180" s="265"/>
      <c r="J2180" s="265"/>
      <c r="K2180" s="265"/>
      <c r="L2180" s="265"/>
      <c r="M2180" s="265"/>
      <c r="N2180" s="265"/>
      <c r="O2180" s="265"/>
      <c r="P2180" s="265"/>
      <c r="Q2180" s="265"/>
      <c r="R2180" s="265"/>
      <c r="S2180" s="265"/>
      <c r="T2180" s="265"/>
      <c r="U2180" s="265"/>
      <c r="V2180" s="265"/>
      <c r="W2180" s="265"/>
      <c r="X2180" s="265"/>
      <c r="Y2180" s="265"/>
      <c r="Z2180" s="265"/>
      <c r="AA2180" s="265"/>
      <c r="AB2180" s="265"/>
      <c r="AC2180" s="265"/>
      <c r="AD2180" s="265"/>
      <c r="AE2180" s="265"/>
      <c r="AF2180" s="265"/>
      <c r="AG2180" s="265"/>
      <c r="AH2180" s="265"/>
      <c r="AI2180" s="265"/>
      <c r="AJ2180" s="265"/>
      <c r="AK2180" s="287"/>
      <c r="AL2180" s="287"/>
      <c r="AM2180" s="287"/>
      <c r="AN2180" s="287"/>
      <c r="AO2180" s="287"/>
      <c r="AP2180" s="287"/>
      <c r="AQ2180" s="287"/>
      <c r="AR2180" s="287"/>
      <c r="AS2180" s="287"/>
      <c r="AT2180" s="287"/>
      <c r="AU2180" s="287"/>
      <c r="AV2180" s="287"/>
      <c r="AW2180" s="287"/>
      <c r="AX2180" s="287"/>
      <c r="AY2180" s="287"/>
      <c r="AZ2180" s="287"/>
      <c r="BA2180" s="287"/>
      <c r="BB2180" s="287"/>
      <c r="BC2180" s="287"/>
      <c r="BD2180" s="287"/>
      <c r="BE2180" s="287"/>
      <c r="BF2180" s="287"/>
      <c r="BG2180" s="287"/>
      <c r="BH2180" s="287"/>
      <c r="BI2180" s="287"/>
      <c r="BJ2180" s="287"/>
      <c r="BK2180" s="287"/>
      <c r="BL2180" s="287"/>
      <c r="BM2180" s="287"/>
      <c r="BN2180" s="287"/>
      <c r="BO2180" s="287"/>
      <c r="BP2180" s="287"/>
      <c r="BQ2180" s="287"/>
      <c r="BR2180" s="287"/>
      <c r="BS2180" s="287"/>
      <c r="BT2180" s="287"/>
      <c r="BU2180" s="287"/>
    </row>
    <row r="2181" spans="4:73" x14ac:dyDescent="0.2">
      <c r="D2181" s="265"/>
      <c r="E2181" s="265"/>
      <c r="F2181" s="265"/>
      <c r="G2181" s="265"/>
      <c r="H2181" s="265"/>
      <c r="I2181" s="265"/>
      <c r="J2181" s="265"/>
      <c r="K2181" s="265"/>
      <c r="L2181" s="265"/>
      <c r="M2181" s="265"/>
      <c r="N2181" s="265"/>
      <c r="O2181" s="265"/>
      <c r="P2181" s="265"/>
      <c r="Q2181" s="265"/>
      <c r="R2181" s="265"/>
      <c r="S2181" s="265"/>
      <c r="T2181" s="265"/>
      <c r="U2181" s="265"/>
      <c r="V2181" s="265"/>
      <c r="W2181" s="265"/>
      <c r="X2181" s="265"/>
      <c r="Y2181" s="265"/>
      <c r="Z2181" s="265"/>
      <c r="AA2181" s="265"/>
      <c r="AB2181" s="265"/>
      <c r="AC2181" s="265"/>
      <c r="AD2181" s="265"/>
      <c r="AE2181" s="265"/>
      <c r="AF2181" s="265"/>
      <c r="AG2181" s="265"/>
      <c r="AH2181" s="265"/>
      <c r="AI2181" s="265"/>
      <c r="AJ2181" s="265"/>
      <c r="AK2181" s="287"/>
      <c r="AL2181" s="287"/>
      <c r="AM2181" s="287"/>
      <c r="AN2181" s="287"/>
      <c r="AO2181" s="287"/>
      <c r="AP2181" s="287"/>
      <c r="AQ2181" s="287"/>
      <c r="AR2181" s="287"/>
      <c r="AS2181" s="287"/>
      <c r="AT2181" s="287"/>
      <c r="AU2181" s="287"/>
      <c r="AV2181" s="287"/>
      <c r="AW2181" s="287"/>
      <c r="AX2181" s="287"/>
      <c r="AY2181" s="287"/>
      <c r="AZ2181" s="287"/>
      <c r="BA2181" s="287"/>
      <c r="BB2181" s="287"/>
      <c r="BC2181" s="287"/>
      <c r="BD2181" s="287"/>
      <c r="BE2181" s="287"/>
      <c r="BF2181" s="287"/>
      <c r="BG2181" s="287"/>
      <c r="BH2181" s="287"/>
      <c r="BI2181" s="287"/>
      <c r="BJ2181" s="287"/>
      <c r="BK2181" s="287"/>
      <c r="BL2181" s="287"/>
      <c r="BM2181" s="287"/>
      <c r="BN2181" s="287"/>
      <c r="BO2181" s="287"/>
      <c r="BP2181" s="287"/>
      <c r="BQ2181" s="287"/>
      <c r="BR2181" s="287"/>
      <c r="BS2181" s="287"/>
      <c r="BT2181" s="287"/>
      <c r="BU2181" s="287"/>
    </row>
    <row r="2182" spans="4:73" x14ac:dyDescent="0.2">
      <c r="D2182" s="265"/>
      <c r="E2182" s="265"/>
      <c r="F2182" s="265"/>
      <c r="G2182" s="265"/>
      <c r="H2182" s="265"/>
      <c r="I2182" s="265"/>
      <c r="J2182" s="265"/>
      <c r="K2182" s="265"/>
      <c r="L2182" s="265"/>
      <c r="M2182" s="265"/>
      <c r="N2182" s="265"/>
      <c r="O2182" s="265"/>
      <c r="P2182" s="265"/>
      <c r="Q2182" s="265"/>
      <c r="R2182" s="265"/>
      <c r="S2182" s="265"/>
      <c r="T2182" s="265"/>
      <c r="U2182" s="265"/>
      <c r="V2182" s="265"/>
      <c r="W2182" s="265"/>
      <c r="X2182" s="265"/>
      <c r="Y2182" s="265"/>
      <c r="Z2182" s="265"/>
      <c r="AA2182" s="265"/>
      <c r="AB2182" s="265"/>
      <c r="AC2182" s="265"/>
      <c r="AD2182" s="265"/>
      <c r="AE2182" s="265"/>
      <c r="AF2182" s="265"/>
      <c r="AG2182" s="265"/>
      <c r="AH2182" s="265"/>
      <c r="AI2182" s="265"/>
      <c r="AJ2182" s="265"/>
      <c r="AK2182" s="287"/>
      <c r="AL2182" s="287"/>
      <c r="AM2182" s="287"/>
      <c r="AN2182" s="287"/>
      <c r="AO2182" s="287"/>
      <c r="AP2182" s="287"/>
      <c r="AQ2182" s="287"/>
      <c r="AR2182" s="287"/>
      <c r="AS2182" s="287"/>
      <c r="AT2182" s="287"/>
      <c r="AU2182" s="287"/>
      <c r="AV2182" s="287"/>
      <c r="AW2182" s="287"/>
      <c r="AX2182" s="287"/>
      <c r="AY2182" s="287"/>
      <c r="AZ2182" s="287"/>
      <c r="BA2182" s="287"/>
      <c r="BB2182" s="287"/>
      <c r="BC2182" s="287"/>
      <c r="BD2182" s="287"/>
      <c r="BE2182" s="287"/>
      <c r="BF2182" s="287"/>
      <c r="BG2182" s="287"/>
      <c r="BH2182" s="287"/>
      <c r="BI2182" s="287"/>
      <c r="BJ2182" s="287"/>
      <c r="BK2182" s="287"/>
      <c r="BL2182" s="287"/>
      <c r="BM2182" s="287"/>
      <c r="BN2182" s="287"/>
      <c r="BO2182" s="287"/>
      <c r="BP2182" s="287"/>
      <c r="BQ2182" s="287"/>
      <c r="BR2182" s="287"/>
      <c r="BS2182" s="287"/>
      <c r="BT2182" s="287"/>
      <c r="BU2182" s="287"/>
    </row>
    <row r="2183" spans="4:73" x14ac:dyDescent="0.2">
      <c r="D2183" s="265"/>
      <c r="E2183" s="265"/>
      <c r="F2183" s="265"/>
      <c r="G2183" s="265"/>
      <c r="H2183" s="265"/>
      <c r="I2183" s="265"/>
      <c r="J2183" s="265"/>
      <c r="K2183" s="265"/>
      <c r="L2183" s="265"/>
      <c r="M2183" s="265"/>
      <c r="N2183" s="265"/>
      <c r="O2183" s="265"/>
      <c r="P2183" s="265"/>
      <c r="Q2183" s="265"/>
      <c r="R2183" s="265"/>
      <c r="S2183" s="265"/>
      <c r="T2183" s="265"/>
      <c r="U2183" s="265"/>
      <c r="V2183" s="265"/>
      <c r="W2183" s="265"/>
      <c r="X2183" s="265"/>
      <c r="Y2183" s="265"/>
      <c r="Z2183" s="265"/>
      <c r="AA2183" s="265"/>
      <c r="AB2183" s="265"/>
      <c r="AC2183" s="265"/>
      <c r="AD2183" s="265"/>
      <c r="AE2183" s="265"/>
      <c r="AF2183" s="265"/>
      <c r="AG2183" s="265"/>
      <c r="AH2183" s="265"/>
      <c r="AI2183" s="265"/>
      <c r="AJ2183" s="265"/>
      <c r="AK2183" s="287"/>
      <c r="AL2183" s="287"/>
      <c r="AM2183" s="287"/>
      <c r="AN2183" s="287"/>
      <c r="AO2183" s="287"/>
      <c r="AP2183" s="287"/>
      <c r="AQ2183" s="287"/>
      <c r="AR2183" s="287"/>
      <c r="AS2183" s="287"/>
      <c r="AT2183" s="287"/>
      <c r="AU2183" s="287"/>
      <c r="AV2183" s="287"/>
      <c r="AW2183" s="287"/>
      <c r="AX2183" s="287"/>
      <c r="AY2183" s="287"/>
      <c r="AZ2183" s="287"/>
      <c r="BA2183" s="287"/>
      <c r="BB2183" s="287"/>
      <c r="BC2183" s="287"/>
      <c r="BD2183" s="287"/>
      <c r="BE2183" s="287"/>
      <c r="BF2183" s="287"/>
      <c r="BG2183" s="287"/>
      <c r="BH2183" s="287"/>
      <c r="BI2183" s="287"/>
      <c r="BJ2183" s="287"/>
      <c r="BK2183" s="287"/>
      <c r="BL2183" s="287"/>
      <c r="BM2183" s="287"/>
      <c r="BN2183" s="287"/>
      <c r="BO2183" s="287"/>
      <c r="BP2183" s="287"/>
      <c r="BQ2183" s="287"/>
      <c r="BR2183" s="287"/>
      <c r="BS2183" s="287"/>
      <c r="BT2183" s="287"/>
      <c r="BU2183" s="287"/>
    </row>
    <row r="2184" spans="4:73" x14ac:dyDescent="0.2">
      <c r="D2184" s="265"/>
      <c r="E2184" s="265"/>
      <c r="F2184" s="265"/>
      <c r="G2184" s="265"/>
      <c r="H2184" s="265"/>
      <c r="I2184" s="265"/>
      <c r="J2184" s="265"/>
      <c r="K2184" s="265"/>
      <c r="L2184" s="265"/>
      <c r="M2184" s="265"/>
      <c r="N2184" s="265"/>
      <c r="O2184" s="265"/>
      <c r="P2184" s="265"/>
      <c r="Q2184" s="265"/>
      <c r="R2184" s="265"/>
      <c r="S2184" s="265"/>
      <c r="T2184" s="265"/>
      <c r="U2184" s="265"/>
      <c r="V2184" s="265"/>
      <c r="W2184" s="265"/>
      <c r="X2184" s="265"/>
      <c r="Y2184" s="265"/>
      <c r="Z2184" s="265"/>
      <c r="AA2184" s="265"/>
      <c r="AB2184" s="265"/>
      <c r="AC2184" s="265"/>
      <c r="AD2184" s="265"/>
      <c r="AE2184" s="265"/>
      <c r="AF2184" s="265"/>
      <c r="AG2184" s="265"/>
      <c r="AH2184" s="265"/>
      <c r="AI2184" s="265"/>
      <c r="AJ2184" s="265"/>
      <c r="AK2184" s="287"/>
      <c r="AL2184" s="287"/>
      <c r="AM2184" s="287"/>
      <c r="AN2184" s="287"/>
      <c r="AO2184" s="287"/>
      <c r="AP2184" s="287"/>
      <c r="AQ2184" s="287"/>
      <c r="AR2184" s="287"/>
      <c r="AS2184" s="287"/>
      <c r="AT2184" s="287"/>
      <c r="AU2184" s="287"/>
      <c r="AV2184" s="287"/>
      <c r="AW2184" s="287"/>
      <c r="AX2184" s="287"/>
      <c r="AY2184" s="287"/>
      <c r="AZ2184" s="287"/>
      <c r="BA2184" s="287"/>
      <c r="BB2184" s="287"/>
      <c r="BC2184" s="287"/>
      <c r="BD2184" s="287"/>
      <c r="BE2184" s="287"/>
      <c r="BF2184" s="287"/>
      <c r="BG2184" s="287"/>
      <c r="BH2184" s="287"/>
      <c r="BI2184" s="287"/>
      <c r="BJ2184" s="287"/>
      <c r="BK2184" s="287"/>
      <c r="BL2184" s="287"/>
      <c r="BM2184" s="287"/>
      <c r="BN2184" s="287"/>
      <c r="BO2184" s="287"/>
      <c r="BP2184" s="287"/>
      <c r="BQ2184" s="287"/>
      <c r="BR2184" s="287"/>
      <c r="BS2184" s="287"/>
      <c r="BT2184" s="287"/>
      <c r="BU2184" s="287"/>
    </row>
    <row r="2185" spans="4:73" x14ac:dyDescent="0.2">
      <c r="D2185" s="265"/>
      <c r="E2185" s="265"/>
      <c r="F2185" s="265"/>
      <c r="G2185" s="265"/>
      <c r="H2185" s="265"/>
      <c r="I2185" s="265"/>
      <c r="J2185" s="265"/>
      <c r="K2185" s="265"/>
      <c r="L2185" s="265"/>
      <c r="M2185" s="265"/>
      <c r="N2185" s="265"/>
      <c r="O2185" s="265"/>
      <c r="P2185" s="265"/>
      <c r="Q2185" s="265"/>
      <c r="R2185" s="265"/>
      <c r="S2185" s="265"/>
      <c r="T2185" s="265"/>
      <c r="U2185" s="265"/>
      <c r="V2185" s="265"/>
      <c r="W2185" s="265"/>
      <c r="X2185" s="265"/>
      <c r="Y2185" s="265"/>
      <c r="Z2185" s="265"/>
      <c r="AA2185" s="265"/>
      <c r="AB2185" s="265"/>
      <c r="AC2185" s="265"/>
      <c r="AD2185" s="265"/>
      <c r="AE2185" s="265"/>
      <c r="AF2185" s="265"/>
      <c r="AG2185" s="265"/>
      <c r="AH2185" s="265"/>
      <c r="AI2185" s="265"/>
      <c r="AJ2185" s="265"/>
      <c r="AK2185" s="287"/>
      <c r="AL2185" s="287"/>
      <c r="AM2185" s="287"/>
      <c r="AN2185" s="287"/>
      <c r="AO2185" s="287"/>
      <c r="AP2185" s="287"/>
      <c r="AQ2185" s="287"/>
      <c r="AR2185" s="287"/>
      <c r="AS2185" s="287"/>
      <c r="AT2185" s="287"/>
      <c r="AU2185" s="287"/>
      <c r="AV2185" s="287"/>
      <c r="AW2185" s="287"/>
      <c r="AX2185" s="287"/>
      <c r="AY2185" s="287"/>
      <c r="AZ2185" s="287"/>
      <c r="BA2185" s="287"/>
      <c r="BB2185" s="287"/>
      <c r="BC2185" s="287"/>
      <c r="BD2185" s="287"/>
      <c r="BE2185" s="287"/>
      <c r="BF2185" s="287"/>
      <c r="BG2185" s="287"/>
      <c r="BH2185" s="287"/>
      <c r="BI2185" s="287"/>
      <c r="BJ2185" s="287"/>
      <c r="BK2185" s="287"/>
      <c r="BL2185" s="287"/>
      <c r="BM2185" s="287"/>
      <c r="BN2185" s="287"/>
      <c r="BO2185" s="287"/>
      <c r="BP2185" s="287"/>
      <c r="BQ2185" s="287"/>
      <c r="BR2185" s="287"/>
      <c r="BS2185" s="287"/>
      <c r="BT2185" s="287"/>
      <c r="BU2185" s="287"/>
    </row>
    <row r="2186" spans="4:73" x14ac:dyDescent="0.2">
      <c r="D2186" s="265"/>
      <c r="E2186" s="265"/>
      <c r="F2186" s="265"/>
      <c r="G2186" s="265"/>
      <c r="H2186" s="265"/>
      <c r="I2186" s="265"/>
      <c r="J2186" s="265"/>
      <c r="K2186" s="265"/>
      <c r="L2186" s="265"/>
      <c r="M2186" s="265"/>
      <c r="N2186" s="265"/>
      <c r="O2186" s="265"/>
      <c r="P2186" s="265"/>
      <c r="Q2186" s="265"/>
      <c r="R2186" s="265"/>
      <c r="S2186" s="265"/>
      <c r="T2186" s="265"/>
      <c r="U2186" s="265"/>
      <c r="V2186" s="265"/>
      <c r="W2186" s="265"/>
      <c r="X2186" s="265"/>
      <c r="Y2186" s="265"/>
      <c r="Z2186" s="265"/>
      <c r="AA2186" s="265"/>
      <c r="AB2186" s="265"/>
      <c r="AC2186" s="265"/>
      <c r="AD2186" s="265"/>
      <c r="AE2186" s="265"/>
      <c r="AF2186" s="265"/>
      <c r="AG2186" s="265"/>
      <c r="AH2186" s="265"/>
      <c r="AI2186" s="265"/>
      <c r="AJ2186" s="265"/>
      <c r="AK2186" s="287"/>
      <c r="AL2186" s="287"/>
      <c r="AM2186" s="287"/>
      <c r="AN2186" s="287"/>
      <c r="AO2186" s="287"/>
      <c r="AP2186" s="287"/>
      <c r="AQ2186" s="287"/>
      <c r="AR2186" s="287"/>
      <c r="AS2186" s="287"/>
      <c r="AT2186" s="287"/>
      <c r="AU2186" s="287"/>
      <c r="AV2186" s="287"/>
      <c r="AW2186" s="287"/>
      <c r="AX2186" s="287"/>
      <c r="AY2186" s="287"/>
      <c r="AZ2186" s="287"/>
      <c r="BA2186" s="287"/>
      <c r="BB2186" s="287"/>
      <c r="BC2186" s="287"/>
      <c r="BD2186" s="287"/>
      <c r="BE2186" s="287"/>
      <c r="BF2186" s="287"/>
      <c r="BG2186" s="287"/>
      <c r="BH2186" s="287"/>
      <c r="BI2186" s="287"/>
      <c r="BJ2186" s="287"/>
      <c r="BK2186" s="287"/>
      <c r="BL2186" s="287"/>
      <c r="BM2186" s="287"/>
      <c r="BN2186" s="287"/>
      <c r="BO2186" s="287"/>
      <c r="BP2186" s="287"/>
      <c r="BQ2186" s="287"/>
      <c r="BR2186" s="287"/>
      <c r="BS2186" s="287"/>
      <c r="BT2186" s="287"/>
      <c r="BU2186" s="287"/>
    </row>
    <row r="2187" spans="4:73" x14ac:dyDescent="0.2">
      <c r="D2187" s="265"/>
      <c r="E2187" s="265"/>
      <c r="F2187" s="265"/>
      <c r="G2187" s="265"/>
      <c r="H2187" s="265"/>
      <c r="I2187" s="265"/>
      <c r="J2187" s="265"/>
      <c r="K2187" s="265"/>
      <c r="L2187" s="265"/>
      <c r="M2187" s="265"/>
      <c r="N2187" s="265"/>
      <c r="O2187" s="265"/>
      <c r="P2187" s="265"/>
      <c r="Q2187" s="265"/>
      <c r="R2187" s="265"/>
      <c r="S2187" s="265"/>
      <c r="T2187" s="265"/>
      <c r="U2187" s="265"/>
      <c r="V2187" s="265"/>
      <c r="W2187" s="265"/>
      <c r="X2187" s="265"/>
      <c r="Y2187" s="265"/>
      <c r="Z2187" s="265"/>
      <c r="AA2187" s="265"/>
      <c r="AB2187" s="265"/>
      <c r="AC2187" s="265"/>
      <c r="AD2187" s="265"/>
      <c r="AE2187" s="265"/>
      <c r="AF2187" s="265"/>
      <c r="AG2187" s="265"/>
      <c r="AH2187" s="265"/>
      <c r="AI2187" s="265"/>
      <c r="AJ2187" s="265"/>
      <c r="AK2187" s="287"/>
      <c r="AL2187" s="287"/>
      <c r="AM2187" s="287"/>
      <c r="AN2187" s="287"/>
      <c r="AO2187" s="287"/>
      <c r="AP2187" s="287"/>
      <c r="AQ2187" s="287"/>
      <c r="AR2187" s="287"/>
      <c r="AS2187" s="287"/>
      <c r="AT2187" s="287"/>
      <c r="AU2187" s="287"/>
      <c r="AV2187" s="287"/>
      <c r="AW2187" s="287"/>
      <c r="AX2187" s="287"/>
      <c r="AY2187" s="287"/>
      <c r="AZ2187" s="287"/>
      <c r="BA2187" s="287"/>
      <c r="BB2187" s="287"/>
      <c r="BC2187" s="287"/>
      <c r="BD2187" s="287"/>
      <c r="BE2187" s="287"/>
      <c r="BF2187" s="287"/>
      <c r="BG2187" s="287"/>
      <c r="BH2187" s="287"/>
      <c r="BI2187" s="287"/>
      <c r="BJ2187" s="287"/>
      <c r="BK2187" s="287"/>
      <c r="BL2187" s="287"/>
      <c r="BM2187" s="287"/>
      <c r="BN2187" s="287"/>
      <c r="BO2187" s="287"/>
      <c r="BP2187" s="287"/>
      <c r="BQ2187" s="287"/>
      <c r="BR2187" s="287"/>
      <c r="BS2187" s="287"/>
      <c r="BT2187" s="287"/>
      <c r="BU2187" s="287"/>
    </row>
    <row r="2188" spans="4:73" x14ac:dyDescent="0.2">
      <c r="D2188" s="265"/>
      <c r="E2188" s="265"/>
      <c r="F2188" s="265"/>
      <c r="G2188" s="265"/>
      <c r="H2188" s="265"/>
      <c r="I2188" s="265"/>
      <c r="J2188" s="265"/>
      <c r="K2188" s="265"/>
      <c r="L2188" s="265"/>
      <c r="M2188" s="265"/>
      <c r="N2188" s="265"/>
      <c r="O2188" s="265"/>
      <c r="P2188" s="265"/>
      <c r="Q2188" s="265"/>
      <c r="R2188" s="265"/>
      <c r="S2188" s="265"/>
      <c r="T2188" s="265"/>
      <c r="U2188" s="265"/>
      <c r="V2188" s="265"/>
      <c r="W2188" s="265"/>
      <c r="X2188" s="265"/>
      <c r="Y2188" s="265"/>
      <c r="Z2188" s="265"/>
      <c r="AA2188" s="265"/>
      <c r="AB2188" s="265"/>
      <c r="AC2188" s="265"/>
      <c r="AD2188" s="265"/>
      <c r="AE2188" s="265"/>
      <c r="AF2188" s="265"/>
      <c r="AG2188" s="265"/>
      <c r="AH2188" s="265"/>
      <c r="AI2188" s="265"/>
      <c r="AJ2188" s="265"/>
      <c r="AK2188" s="287"/>
      <c r="AL2188" s="287"/>
      <c r="AM2188" s="287"/>
      <c r="AN2188" s="287"/>
      <c r="AO2188" s="287"/>
      <c r="AP2188" s="287"/>
      <c r="AQ2188" s="287"/>
      <c r="AR2188" s="287"/>
      <c r="AS2188" s="287"/>
      <c r="AT2188" s="287"/>
      <c r="AU2188" s="287"/>
      <c r="AV2188" s="287"/>
      <c r="AW2188" s="287"/>
      <c r="AX2188" s="287"/>
      <c r="AY2188" s="287"/>
      <c r="AZ2188" s="287"/>
      <c r="BA2188" s="287"/>
      <c r="BB2188" s="287"/>
      <c r="BC2188" s="287"/>
      <c r="BD2188" s="287"/>
      <c r="BE2188" s="287"/>
      <c r="BF2188" s="287"/>
      <c r="BG2188" s="287"/>
      <c r="BH2188" s="287"/>
      <c r="BI2188" s="287"/>
      <c r="BJ2188" s="287"/>
      <c r="BK2188" s="287"/>
      <c r="BL2188" s="287"/>
      <c r="BM2188" s="287"/>
      <c r="BN2188" s="287"/>
      <c r="BO2188" s="287"/>
      <c r="BP2188" s="287"/>
      <c r="BQ2188" s="287"/>
      <c r="BR2188" s="287"/>
      <c r="BS2188" s="287"/>
      <c r="BT2188" s="287"/>
      <c r="BU2188" s="287"/>
    </row>
    <row r="2189" spans="4:73" x14ac:dyDescent="0.2">
      <c r="D2189" s="265"/>
      <c r="E2189" s="265"/>
      <c r="F2189" s="265"/>
      <c r="G2189" s="265"/>
      <c r="H2189" s="265"/>
      <c r="I2189" s="265"/>
      <c r="J2189" s="265"/>
      <c r="K2189" s="265"/>
      <c r="L2189" s="265"/>
      <c r="M2189" s="265"/>
      <c r="N2189" s="265"/>
      <c r="O2189" s="265"/>
      <c r="P2189" s="265"/>
      <c r="Q2189" s="265"/>
      <c r="R2189" s="265"/>
      <c r="S2189" s="265"/>
      <c r="T2189" s="265"/>
      <c r="U2189" s="265"/>
      <c r="V2189" s="265"/>
      <c r="W2189" s="265"/>
      <c r="X2189" s="265"/>
      <c r="Y2189" s="265"/>
      <c r="Z2189" s="265"/>
      <c r="AA2189" s="265"/>
      <c r="AB2189" s="265"/>
      <c r="AC2189" s="265"/>
      <c r="AD2189" s="265"/>
      <c r="AE2189" s="265"/>
      <c r="AF2189" s="265"/>
      <c r="AG2189" s="265"/>
      <c r="AH2189" s="265"/>
      <c r="AI2189" s="265"/>
      <c r="AJ2189" s="265"/>
      <c r="AK2189" s="287"/>
      <c r="AL2189" s="287"/>
      <c r="AM2189" s="287"/>
      <c r="AN2189" s="287"/>
      <c r="AO2189" s="287"/>
      <c r="AP2189" s="287"/>
      <c r="AQ2189" s="287"/>
      <c r="AR2189" s="287"/>
      <c r="AS2189" s="287"/>
      <c r="AT2189" s="287"/>
      <c r="AU2189" s="287"/>
      <c r="AV2189" s="287"/>
      <c r="AW2189" s="287"/>
      <c r="AX2189" s="287"/>
      <c r="AY2189" s="287"/>
      <c r="AZ2189" s="287"/>
      <c r="BA2189" s="287"/>
      <c r="BB2189" s="287"/>
      <c r="BC2189" s="287"/>
      <c r="BD2189" s="287"/>
      <c r="BE2189" s="287"/>
      <c r="BF2189" s="287"/>
      <c r="BG2189" s="287"/>
      <c r="BH2189" s="287"/>
      <c r="BI2189" s="287"/>
      <c r="BJ2189" s="287"/>
      <c r="BK2189" s="287"/>
      <c r="BL2189" s="287"/>
      <c r="BM2189" s="287"/>
      <c r="BN2189" s="287"/>
      <c r="BO2189" s="287"/>
      <c r="BP2189" s="287"/>
      <c r="BQ2189" s="287"/>
      <c r="BR2189" s="287"/>
      <c r="BS2189" s="287"/>
      <c r="BT2189" s="287"/>
      <c r="BU2189" s="287"/>
    </row>
    <row r="2190" spans="4:73" x14ac:dyDescent="0.2">
      <c r="D2190" s="265"/>
      <c r="E2190" s="265"/>
      <c r="F2190" s="265"/>
      <c r="G2190" s="265"/>
      <c r="H2190" s="265"/>
      <c r="I2190" s="265"/>
      <c r="J2190" s="265"/>
      <c r="K2190" s="265"/>
      <c r="L2190" s="265"/>
      <c r="M2190" s="265"/>
      <c r="N2190" s="265"/>
      <c r="O2190" s="265"/>
      <c r="P2190" s="265"/>
      <c r="Q2190" s="265"/>
      <c r="R2190" s="265"/>
      <c r="S2190" s="265"/>
      <c r="T2190" s="265"/>
      <c r="U2190" s="265"/>
      <c r="V2190" s="265"/>
      <c r="W2190" s="265"/>
      <c r="X2190" s="265"/>
      <c r="Y2190" s="265"/>
      <c r="Z2190" s="265"/>
      <c r="AA2190" s="265"/>
      <c r="AB2190" s="265"/>
      <c r="AC2190" s="265"/>
      <c r="AD2190" s="265"/>
      <c r="AE2190" s="265"/>
      <c r="AF2190" s="265"/>
      <c r="AG2190" s="265"/>
      <c r="AH2190" s="265"/>
      <c r="AI2190" s="265"/>
      <c r="AJ2190" s="265"/>
      <c r="AK2190" s="287"/>
      <c r="AL2190" s="287"/>
      <c r="AM2190" s="287"/>
      <c r="AN2190" s="287"/>
      <c r="AO2190" s="287"/>
      <c r="AP2190" s="287"/>
      <c r="AQ2190" s="287"/>
      <c r="AR2190" s="287"/>
      <c r="AS2190" s="287"/>
      <c r="AT2190" s="287"/>
      <c r="AU2190" s="287"/>
      <c r="AV2190" s="287"/>
      <c r="AW2190" s="287"/>
      <c r="AX2190" s="287"/>
      <c r="AY2190" s="287"/>
      <c r="AZ2190" s="287"/>
      <c r="BA2190" s="287"/>
      <c r="BB2190" s="287"/>
      <c r="BC2190" s="287"/>
      <c r="BD2190" s="287"/>
      <c r="BE2190" s="287"/>
      <c r="BF2190" s="287"/>
      <c r="BG2190" s="287"/>
      <c r="BH2190" s="287"/>
      <c r="BI2190" s="287"/>
      <c r="BJ2190" s="287"/>
      <c r="BK2190" s="287"/>
      <c r="BL2190" s="287"/>
      <c r="BM2190" s="287"/>
      <c r="BN2190" s="287"/>
      <c r="BO2190" s="287"/>
      <c r="BP2190" s="287"/>
      <c r="BQ2190" s="287"/>
      <c r="BR2190" s="287"/>
      <c r="BS2190" s="287"/>
      <c r="BT2190" s="287"/>
      <c r="BU2190" s="287"/>
    </row>
    <row r="2191" spans="4:73" x14ac:dyDescent="0.2">
      <c r="D2191" s="265"/>
      <c r="E2191" s="265"/>
      <c r="F2191" s="265"/>
      <c r="G2191" s="265"/>
      <c r="H2191" s="265"/>
      <c r="I2191" s="265"/>
      <c r="J2191" s="265"/>
      <c r="K2191" s="265"/>
      <c r="L2191" s="265"/>
      <c r="M2191" s="265"/>
      <c r="N2191" s="265"/>
      <c r="O2191" s="265"/>
      <c r="P2191" s="265"/>
      <c r="Q2191" s="265"/>
      <c r="R2191" s="265"/>
      <c r="S2191" s="265"/>
      <c r="T2191" s="265"/>
      <c r="U2191" s="265"/>
      <c r="V2191" s="265"/>
      <c r="W2191" s="265"/>
      <c r="X2191" s="265"/>
      <c r="Y2191" s="265"/>
      <c r="Z2191" s="265"/>
      <c r="AA2191" s="265"/>
      <c r="AB2191" s="265"/>
      <c r="AC2191" s="265"/>
      <c r="AD2191" s="265"/>
      <c r="AE2191" s="265"/>
      <c r="AF2191" s="265"/>
      <c r="AG2191" s="265"/>
      <c r="AH2191" s="265"/>
      <c r="AI2191" s="265"/>
      <c r="AJ2191" s="265"/>
      <c r="AK2191" s="287"/>
      <c r="AL2191" s="287"/>
      <c r="AM2191" s="287"/>
      <c r="AN2191" s="287"/>
      <c r="AO2191" s="287"/>
      <c r="AP2191" s="287"/>
      <c r="AQ2191" s="287"/>
      <c r="AR2191" s="287"/>
      <c r="AS2191" s="287"/>
      <c r="AT2191" s="287"/>
      <c r="AU2191" s="287"/>
      <c r="AV2191" s="287"/>
      <c r="AW2191" s="287"/>
      <c r="AX2191" s="287"/>
      <c r="AY2191" s="287"/>
      <c r="AZ2191" s="287"/>
      <c r="BA2191" s="287"/>
      <c r="BB2191" s="287"/>
      <c r="BC2191" s="287"/>
      <c r="BD2191" s="287"/>
      <c r="BE2191" s="287"/>
      <c r="BF2191" s="287"/>
      <c r="BG2191" s="287"/>
      <c r="BH2191" s="287"/>
      <c r="BI2191" s="287"/>
      <c r="BJ2191" s="287"/>
      <c r="BK2191" s="287"/>
      <c r="BL2191" s="287"/>
      <c r="BM2191" s="287"/>
      <c r="BN2191" s="287"/>
      <c r="BO2191" s="287"/>
      <c r="BP2191" s="287"/>
      <c r="BQ2191" s="287"/>
      <c r="BR2191" s="287"/>
      <c r="BS2191" s="287"/>
      <c r="BT2191" s="287"/>
      <c r="BU2191" s="287"/>
    </row>
    <row r="2192" spans="4:73" x14ac:dyDescent="0.2">
      <c r="D2192" s="265"/>
      <c r="E2192" s="265"/>
      <c r="F2192" s="265"/>
      <c r="G2192" s="265"/>
      <c r="H2192" s="265"/>
      <c r="I2192" s="265"/>
      <c r="J2192" s="265"/>
      <c r="K2192" s="265"/>
      <c r="L2192" s="265"/>
      <c r="M2192" s="265"/>
      <c r="N2192" s="265"/>
      <c r="O2192" s="265"/>
      <c r="P2192" s="265"/>
      <c r="Q2192" s="265"/>
      <c r="R2192" s="265"/>
      <c r="S2192" s="265"/>
      <c r="T2192" s="265"/>
      <c r="U2192" s="265"/>
      <c r="V2192" s="265"/>
      <c r="W2192" s="265"/>
      <c r="X2192" s="265"/>
      <c r="Y2192" s="265"/>
      <c r="Z2192" s="265"/>
      <c r="AA2192" s="265"/>
      <c r="AB2192" s="265"/>
      <c r="AC2192" s="265"/>
      <c r="AD2192" s="265"/>
      <c r="AE2192" s="265"/>
      <c r="AF2192" s="265"/>
      <c r="AG2192" s="265"/>
      <c r="AH2192" s="265"/>
      <c r="AI2192" s="265"/>
      <c r="AJ2192" s="265"/>
      <c r="AK2192" s="287"/>
      <c r="AL2192" s="287"/>
      <c r="AM2192" s="287"/>
      <c r="AN2192" s="287"/>
      <c r="AO2192" s="287"/>
      <c r="AP2192" s="287"/>
      <c r="AQ2192" s="287"/>
      <c r="AR2192" s="287"/>
      <c r="AS2192" s="287"/>
      <c r="AT2192" s="287"/>
      <c r="AU2192" s="287"/>
      <c r="AV2192" s="287"/>
      <c r="AW2192" s="287"/>
      <c r="AX2192" s="287"/>
      <c r="AY2192" s="287"/>
      <c r="AZ2192" s="287"/>
      <c r="BA2192" s="287"/>
      <c r="BB2192" s="287"/>
      <c r="BC2192" s="287"/>
      <c r="BD2192" s="287"/>
      <c r="BE2192" s="287"/>
      <c r="BF2192" s="287"/>
      <c r="BG2192" s="287"/>
      <c r="BH2192" s="287"/>
      <c r="BI2192" s="287"/>
      <c r="BJ2192" s="287"/>
      <c r="BK2192" s="287"/>
      <c r="BL2192" s="287"/>
      <c r="BM2192" s="287"/>
      <c r="BN2192" s="287"/>
      <c r="BO2192" s="287"/>
      <c r="BP2192" s="287"/>
      <c r="BQ2192" s="287"/>
      <c r="BR2192" s="287"/>
      <c r="BS2192" s="287"/>
      <c r="BT2192" s="287"/>
      <c r="BU2192" s="287"/>
    </row>
    <row r="2193" spans="4:73" x14ac:dyDescent="0.2">
      <c r="D2193" s="265"/>
      <c r="E2193" s="265"/>
      <c r="F2193" s="265"/>
      <c r="G2193" s="265"/>
      <c r="H2193" s="265"/>
      <c r="I2193" s="265"/>
      <c r="J2193" s="265"/>
      <c r="K2193" s="265"/>
      <c r="L2193" s="265"/>
      <c r="M2193" s="265"/>
      <c r="N2193" s="265"/>
      <c r="O2193" s="265"/>
      <c r="P2193" s="265"/>
      <c r="Q2193" s="265"/>
      <c r="R2193" s="265"/>
      <c r="S2193" s="265"/>
      <c r="T2193" s="265"/>
      <c r="U2193" s="265"/>
      <c r="V2193" s="265"/>
      <c r="W2193" s="265"/>
      <c r="X2193" s="265"/>
      <c r="Y2193" s="265"/>
      <c r="Z2193" s="265"/>
      <c r="AA2193" s="265"/>
      <c r="AB2193" s="265"/>
      <c r="AC2193" s="265"/>
      <c r="AD2193" s="265"/>
      <c r="AE2193" s="265"/>
      <c r="AF2193" s="265"/>
      <c r="AG2193" s="265"/>
      <c r="AH2193" s="265"/>
      <c r="AI2193" s="265"/>
      <c r="AJ2193" s="265"/>
      <c r="AK2193" s="287"/>
      <c r="AL2193" s="287"/>
      <c r="AM2193" s="287"/>
      <c r="AN2193" s="287"/>
      <c r="AO2193" s="287"/>
      <c r="AP2193" s="287"/>
      <c r="AQ2193" s="287"/>
      <c r="AR2193" s="287"/>
      <c r="AS2193" s="287"/>
      <c r="AT2193" s="287"/>
      <c r="AU2193" s="287"/>
      <c r="AV2193" s="287"/>
      <c r="AW2193" s="287"/>
      <c r="AX2193" s="287"/>
      <c r="AY2193" s="287"/>
      <c r="AZ2193" s="287"/>
      <c r="BA2193" s="287"/>
      <c r="BB2193" s="287"/>
      <c r="BC2193" s="287"/>
      <c r="BD2193" s="287"/>
      <c r="BE2193" s="287"/>
      <c r="BF2193" s="287"/>
      <c r="BG2193" s="287"/>
      <c r="BH2193" s="287"/>
      <c r="BI2193" s="287"/>
      <c r="BJ2193" s="287"/>
      <c r="BK2193" s="287"/>
      <c r="BL2193" s="287"/>
      <c r="BM2193" s="287"/>
      <c r="BN2193" s="287"/>
      <c r="BO2193" s="287"/>
      <c r="BP2193" s="287"/>
      <c r="BQ2193" s="287"/>
      <c r="BR2193" s="287"/>
      <c r="BS2193" s="287"/>
      <c r="BT2193" s="287"/>
      <c r="BU2193" s="287"/>
    </row>
    <row r="2194" spans="4:73" x14ac:dyDescent="0.2">
      <c r="D2194" s="265"/>
      <c r="E2194" s="265"/>
      <c r="F2194" s="265"/>
      <c r="G2194" s="265"/>
      <c r="H2194" s="265"/>
      <c r="I2194" s="265"/>
      <c r="J2194" s="265"/>
      <c r="K2194" s="265"/>
      <c r="L2194" s="265"/>
      <c r="M2194" s="265"/>
      <c r="N2194" s="265"/>
      <c r="O2194" s="265"/>
      <c r="P2194" s="265"/>
      <c r="Q2194" s="265"/>
      <c r="R2194" s="265"/>
      <c r="S2194" s="265"/>
      <c r="T2194" s="265"/>
      <c r="U2194" s="265"/>
      <c r="V2194" s="265"/>
      <c r="W2194" s="265"/>
      <c r="X2194" s="265"/>
      <c r="Y2194" s="265"/>
      <c r="Z2194" s="265"/>
      <c r="AA2194" s="265"/>
      <c r="AB2194" s="265"/>
      <c r="AC2194" s="265"/>
      <c r="AD2194" s="265"/>
      <c r="AE2194" s="265"/>
      <c r="AF2194" s="265"/>
      <c r="AG2194" s="265"/>
      <c r="AH2194" s="265"/>
      <c r="AI2194" s="265"/>
      <c r="AJ2194" s="265"/>
      <c r="AK2194" s="287"/>
      <c r="AL2194" s="287"/>
      <c r="AM2194" s="287"/>
      <c r="AN2194" s="287"/>
      <c r="AO2194" s="287"/>
      <c r="AP2194" s="287"/>
      <c r="AQ2194" s="287"/>
      <c r="AR2194" s="287"/>
      <c r="AS2194" s="287"/>
      <c r="AT2194" s="287"/>
      <c r="AU2194" s="287"/>
      <c r="AV2194" s="287"/>
      <c r="AW2194" s="287"/>
      <c r="AX2194" s="287"/>
      <c r="AY2194" s="287"/>
      <c r="AZ2194" s="287"/>
      <c r="BA2194" s="287"/>
      <c r="BB2194" s="287"/>
      <c r="BC2194" s="287"/>
      <c r="BD2194" s="287"/>
      <c r="BE2194" s="287"/>
      <c r="BF2194" s="287"/>
      <c r="BG2194" s="287"/>
      <c r="BH2194" s="287"/>
      <c r="BI2194" s="287"/>
      <c r="BJ2194" s="287"/>
      <c r="BK2194" s="287"/>
      <c r="BL2194" s="287"/>
      <c r="BM2194" s="287"/>
      <c r="BN2194" s="287"/>
      <c r="BO2194" s="287"/>
      <c r="BP2194" s="287"/>
      <c r="BQ2194" s="287"/>
      <c r="BR2194" s="287"/>
      <c r="BS2194" s="287"/>
      <c r="BT2194" s="287"/>
      <c r="BU2194" s="287"/>
    </row>
    <row r="2195" spans="4:73" x14ac:dyDescent="0.2">
      <c r="D2195" s="265"/>
      <c r="E2195" s="265"/>
      <c r="F2195" s="265"/>
      <c r="G2195" s="265"/>
      <c r="H2195" s="265"/>
      <c r="I2195" s="265"/>
      <c r="J2195" s="265"/>
      <c r="K2195" s="265"/>
      <c r="L2195" s="265"/>
      <c r="M2195" s="265"/>
      <c r="N2195" s="265"/>
      <c r="O2195" s="265"/>
      <c r="P2195" s="265"/>
      <c r="Q2195" s="265"/>
      <c r="R2195" s="265"/>
      <c r="S2195" s="265"/>
      <c r="T2195" s="265"/>
      <c r="U2195" s="265"/>
      <c r="V2195" s="265"/>
      <c r="W2195" s="265"/>
      <c r="X2195" s="265"/>
      <c r="Y2195" s="265"/>
      <c r="Z2195" s="265"/>
      <c r="AA2195" s="265"/>
      <c r="AB2195" s="265"/>
      <c r="AC2195" s="265"/>
      <c r="AD2195" s="265"/>
      <c r="AE2195" s="265"/>
      <c r="AF2195" s="265"/>
      <c r="AG2195" s="265"/>
      <c r="AH2195" s="265"/>
      <c r="AI2195" s="265"/>
      <c r="AJ2195" s="265"/>
      <c r="AK2195" s="287"/>
      <c r="AL2195" s="287"/>
      <c r="AM2195" s="287"/>
      <c r="AN2195" s="287"/>
      <c r="AO2195" s="287"/>
      <c r="AP2195" s="287"/>
      <c r="AQ2195" s="287"/>
      <c r="AR2195" s="287"/>
      <c r="AS2195" s="287"/>
      <c r="AT2195" s="287"/>
      <c r="AU2195" s="287"/>
      <c r="AV2195" s="287"/>
      <c r="AW2195" s="287"/>
      <c r="AX2195" s="287"/>
      <c r="AY2195" s="287"/>
      <c r="AZ2195" s="287"/>
      <c r="BA2195" s="287"/>
      <c r="BB2195" s="287"/>
      <c r="BC2195" s="287"/>
      <c r="BD2195" s="287"/>
      <c r="BE2195" s="287"/>
      <c r="BF2195" s="287"/>
      <c r="BG2195" s="287"/>
      <c r="BH2195" s="287"/>
      <c r="BI2195" s="287"/>
      <c r="BJ2195" s="287"/>
      <c r="BK2195" s="287"/>
      <c r="BL2195" s="287"/>
      <c r="BM2195" s="287"/>
      <c r="BN2195" s="287"/>
      <c r="BO2195" s="287"/>
      <c r="BP2195" s="287"/>
      <c r="BQ2195" s="287"/>
      <c r="BR2195" s="287"/>
      <c r="BS2195" s="287"/>
      <c r="BT2195" s="287"/>
      <c r="BU2195" s="287"/>
    </row>
    <row r="2196" spans="4:73" x14ac:dyDescent="0.2">
      <c r="D2196" s="265"/>
      <c r="E2196" s="265"/>
      <c r="F2196" s="265"/>
      <c r="G2196" s="265"/>
      <c r="H2196" s="265"/>
      <c r="I2196" s="265"/>
      <c r="J2196" s="265"/>
      <c r="K2196" s="265"/>
      <c r="L2196" s="265"/>
      <c r="M2196" s="265"/>
      <c r="N2196" s="265"/>
      <c r="O2196" s="265"/>
      <c r="P2196" s="265"/>
      <c r="Q2196" s="265"/>
      <c r="R2196" s="265"/>
      <c r="S2196" s="265"/>
      <c r="T2196" s="265"/>
      <c r="U2196" s="265"/>
      <c r="V2196" s="265"/>
      <c r="W2196" s="265"/>
      <c r="X2196" s="265"/>
      <c r="Y2196" s="265"/>
      <c r="Z2196" s="265"/>
      <c r="AA2196" s="265"/>
      <c r="AB2196" s="265"/>
      <c r="AC2196" s="265"/>
      <c r="AD2196" s="265"/>
      <c r="AE2196" s="265"/>
      <c r="AF2196" s="265"/>
      <c r="AG2196" s="265"/>
      <c r="AH2196" s="265"/>
      <c r="AI2196" s="265"/>
      <c r="AJ2196" s="265"/>
      <c r="AK2196" s="287"/>
      <c r="AL2196" s="287"/>
      <c r="AM2196" s="287"/>
      <c r="AN2196" s="287"/>
      <c r="AO2196" s="287"/>
      <c r="AP2196" s="287"/>
      <c r="AQ2196" s="287"/>
      <c r="AR2196" s="287"/>
      <c r="AS2196" s="287"/>
      <c r="AT2196" s="287"/>
      <c r="AU2196" s="287"/>
      <c r="AV2196" s="287"/>
      <c r="AW2196" s="287"/>
      <c r="AX2196" s="287"/>
      <c r="AY2196" s="287"/>
      <c r="AZ2196" s="287"/>
      <c r="BA2196" s="287"/>
      <c r="BB2196" s="287"/>
      <c r="BC2196" s="287"/>
      <c r="BD2196" s="287"/>
      <c r="BE2196" s="287"/>
      <c r="BF2196" s="287"/>
      <c r="BG2196" s="287"/>
      <c r="BH2196" s="287"/>
      <c r="BI2196" s="287"/>
      <c r="BJ2196" s="287"/>
      <c r="BK2196" s="287"/>
      <c r="BL2196" s="287"/>
      <c r="BM2196" s="287"/>
      <c r="BN2196" s="287"/>
      <c r="BO2196" s="287"/>
      <c r="BP2196" s="287"/>
      <c r="BQ2196" s="287"/>
      <c r="BR2196" s="287"/>
      <c r="BS2196" s="287"/>
      <c r="BT2196" s="287"/>
      <c r="BU2196" s="287"/>
    </row>
    <row r="2197" spans="4:73" x14ac:dyDescent="0.2">
      <c r="D2197" s="265"/>
      <c r="E2197" s="265"/>
      <c r="F2197" s="265"/>
      <c r="G2197" s="265"/>
      <c r="H2197" s="265"/>
      <c r="I2197" s="265"/>
      <c r="J2197" s="265"/>
      <c r="K2197" s="265"/>
      <c r="L2197" s="265"/>
      <c r="M2197" s="265"/>
      <c r="N2197" s="265"/>
      <c r="O2197" s="265"/>
      <c r="P2197" s="265"/>
      <c r="Q2197" s="265"/>
      <c r="R2197" s="265"/>
      <c r="S2197" s="265"/>
      <c r="T2197" s="265"/>
      <c r="U2197" s="265"/>
      <c r="V2197" s="265"/>
      <c r="W2197" s="265"/>
      <c r="X2197" s="265"/>
      <c r="Y2197" s="265"/>
      <c r="Z2197" s="265"/>
      <c r="AA2197" s="265"/>
      <c r="AB2197" s="265"/>
      <c r="AC2197" s="265"/>
      <c r="AD2197" s="265"/>
      <c r="AE2197" s="265"/>
      <c r="AF2197" s="265"/>
      <c r="AG2197" s="265"/>
      <c r="AH2197" s="265"/>
      <c r="AI2197" s="265"/>
      <c r="AJ2197" s="265"/>
      <c r="AK2197" s="287"/>
      <c r="AL2197" s="287"/>
      <c r="AM2197" s="287"/>
      <c r="AN2197" s="287"/>
      <c r="AO2197" s="287"/>
      <c r="AP2197" s="287"/>
      <c r="AQ2197" s="287"/>
      <c r="AR2197" s="287"/>
      <c r="AS2197" s="287"/>
      <c r="AT2197" s="287"/>
      <c r="AU2197" s="287"/>
      <c r="AV2197" s="287"/>
      <c r="AW2197" s="287"/>
      <c r="AX2197" s="287"/>
      <c r="AY2197" s="287"/>
      <c r="AZ2197" s="287"/>
      <c r="BA2197" s="287"/>
      <c r="BB2197" s="287"/>
      <c r="BC2197" s="287"/>
      <c r="BD2197" s="287"/>
      <c r="BE2197" s="287"/>
      <c r="BF2197" s="287"/>
      <c r="BG2197" s="287"/>
      <c r="BH2197" s="287"/>
      <c r="BI2197" s="287"/>
      <c r="BJ2197" s="287"/>
      <c r="BK2197" s="287"/>
      <c r="BL2197" s="287"/>
      <c r="BM2197" s="287"/>
      <c r="BN2197" s="287"/>
      <c r="BO2197" s="287"/>
      <c r="BP2197" s="287"/>
      <c r="BQ2197" s="287"/>
      <c r="BR2197" s="287"/>
      <c r="BS2197" s="287"/>
      <c r="BT2197" s="287"/>
      <c r="BU2197" s="287"/>
    </row>
    <row r="2198" spans="4:73" x14ac:dyDescent="0.2">
      <c r="D2198" s="265"/>
      <c r="E2198" s="265"/>
      <c r="F2198" s="265"/>
      <c r="G2198" s="265"/>
      <c r="H2198" s="265"/>
      <c r="I2198" s="265"/>
      <c r="J2198" s="265"/>
      <c r="K2198" s="265"/>
      <c r="L2198" s="265"/>
      <c r="M2198" s="265"/>
      <c r="N2198" s="265"/>
      <c r="O2198" s="265"/>
      <c r="P2198" s="265"/>
      <c r="Q2198" s="265"/>
      <c r="R2198" s="265"/>
      <c r="S2198" s="265"/>
      <c r="T2198" s="265"/>
      <c r="U2198" s="265"/>
      <c r="V2198" s="265"/>
      <c r="W2198" s="265"/>
      <c r="X2198" s="265"/>
      <c r="Y2198" s="265"/>
      <c r="Z2198" s="265"/>
      <c r="AA2198" s="265"/>
      <c r="AB2198" s="265"/>
      <c r="AC2198" s="265"/>
      <c r="AD2198" s="265"/>
      <c r="AE2198" s="265"/>
      <c r="AF2198" s="265"/>
      <c r="AG2198" s="265"/>
      <c r="AH2198" s="265"/>
      <c r="AI2198" s="265"/>
      <c r="AJ2198" s="265"/>
      <c r="AK2198" s="287"/>
      <c r="AL2198" s="287"/>
      <c r="AM2198" s="287"/>
      <c r="AN2198" s="287"/>
      <c r="AO2198" s="287"/>
      <c r="AP2198" s="287"/>
      <c r="AQ2198" s="287"/>
      <c r="AR2198" s="287"/>
      <c r="AS2198" s="287"/>
      <c r="AT2198" s="287"/>
      <c r="AU2198" s="287"/>
      <c r="AV2198" s="287"/>
      <c r="AW2198" s="287"/>
      <c r="AX2198" s="287"/>
      <c r="AY2198" s="287"/>
      <c r="AZ2198" s="287"/>
      <c r="BA2198" s="287"/>
      <c r="BB2198" s="287"/>
      <c r="BC2198" s="287"/>
      <c r="BD2198" s="287"/>
      <c r="BE2198" s="287"/>
      <c r="BF2198" s="287"/>
      <c r="BG2198" s="287"/>
      <c r="BH2198" s="287"/>
      <c r="BI2198" s="287"/>
      <c r="BJ2198" s="287"/>
      <c r="BK2198" s="287"/>
      <c r="BL2198" s="287"/>
      <c r="BM2198" s="287"/>
      <c r="BN2198" s="287"/>
      <c r="BO2198" s="287"/>
      <c r="BP2198" s="287"/>
      <c r="BQ2198" s="287"/>
      <c r="BR2198" s="287"/>
      <c r="BS2198" s="287"/>
      <c r="BT2198" s="287"/>
      <c r="BU2198" s="287"/>
    </row>
    <row r="2199" spans="4:73" x14ac:dyDescent="0.2">
      <c r="D2199" s="265"/>
      <c r="E2199" s="265"/>
      <c r="F2199" s="265"/>
      <c r="G2199" s="265"/>
      <c r="H2199" s="265"/>
      <c r="I2199" s="265"/>
      <c r="J2199" s="265"/>
      <c r="K2199" s="265"/>
      <c r="L2199" s="265"/>
      <c r="M2199" s="265"/>
      <c r="N2199" s="265"/>
      <c r="O2199" s="265"/>
      <c r="P2199" s="265"/>
      <c r="Q2199" s="265"/>
      <c r="R2199" s="265"/>
      <c r="S2199" s="265"/>
      <c r="T2199" s="265"/>
      <c r="U2199" s="265"/>
      <c r="V2199" s="265"/>
      <c r="W2199" s="265"/>
      <c r="X2199" s="265"/>
      <c r="Y2199" s="265"/>
      <c r="Z2199" s="265"/>
      <c r="AA2199" s="265"/>
      <c r="AB2199" s="265"/>
      <c r="AC2199" s="265"/>
      <c r="AD2199" s="265"/>
      <c r="AE2199" s="265"/>
      <c r="AF2199" s="265"/>
      <c r="AG2199" s="265"/>
      <c r="AH2199" s="265"/>
      <c r="AI2199" s="265"/>
      <c r="AJ2199" s="265"/>
      <c r="AK2199" s="287"/>
      <c r="AL2199" s="287"/>
      <c r="AM2199" s="287"/>
      <c r="AN2199" s="287"/>
      <c r="AO2199" s="287"/>
      <c r="AP2199" s="287"/>
      <c r="AQ2199" s="287"/>
      <c r="AR2199" s="287"/>
      <c r="AS2199" s="287"/>
      <c r="AT2199" s="287"/>
      <c r="AU2199" s="287"/>
      <c r="AV2199" s="287"/>
      <c r="AW2199" s="287"/>
      <c r="AX2199" s="287"/>
      <c r="AY2199" s="287"/>
      <c r="AZ2199" s="287"/>
      <c r="BA2199" s="287"/>
      <c r="BB2199" s="287"/>
      <c r="BC2199" s="287"/>
      <c r="BD2199" s="287"/>
      <c r="BE2199" s="287"/>
      <c r="BF2199" s="287"/>
      <c r="BG2199" s="287"/>
      <c r="BH2199" s="287"/>
      <c r="BI2199" s="287"/>
      <c r="BJ2199" s="287"/>
      <c r="BK2199" s="287"/>
      <c r="BL2199" s="287"/>
      <c r="BM2199" s="287"/>
      <c r="BN2199" s="287"/>
      <c r="BO2199" s="287"/>
      <c r="BP2199" s="287"/>
      <c r="BQ2199" s="287"/>
      <c r="BR2199" s="287"/>
      <c r="BS2199" s="287"/>
      <c r="BT2199" s="287"/>
      <c r="BU2199" s="287"/>
    </row>
    <row r="2200" spans="4:73" x14ac:dyDescent="0.2">
      <c r="D2200" s="265"/>
      <c r="E2200" s="265"/>
      <c r="F2200" s="265"/>
      <c r="G2200" s="265"/>
      <c r="H2200" s="265"/>
      <c r="I2200" s="265"/>
      <c r="J2200" s="265"/>
      <c r="K2200" s="265"/>
      <c r="L2200" s="265"/>
      <c r="M2200" s="265"/>
      <c r="N2200" s="265"/>
      <c r="O2200" s="265"/>
      <c r="P2200" s="265"/>
      <c r="Q2200" s="265"/>
      <c r="R2200" s="265"/>
      <c r="S2200" s="265"/>
      <c r="T2200" s="265"/>
      <c r="U2200" s="265"/>
      <c r="V2200" s="265"/>
      <c r="W2200" s="265"/>
      <c r="X2200" s="265"/>
      <c r="Y2200" s="265"/>
      <c r="Z2200" s="265"/>
      <c r="AA2200" s="265"/>
      <c r="AB2200" s="265"/>
      <c r="AC2200" s="265"/>
      <c r="AD2200" s="265"/>
      <c r="AE2200" s="265"/>
      <c r="AF2200" s="265"/>
      <c r="AG2200" s="265"/>
      <c r="AH2200" s="265"/>
      <c r="AI2200" s="265"/>
      <c r="AJ2200" s="265"/>
      <c r="AK2200" s="287"/>
      <c r="AL2200" s="287"/>
      <c r="AM2200" s="287"/>
      <c r="AN2200" s="287"/>
      <c r="AO2200" s="287"/>
      <c r="AP2200" s="287"/>
      <c r="AQ2200" s="287"/>
      <c r="AR2200" s="287"/>
      <c r="AS2200" s="287"/>
      <c r="AT2200" s="287"/>
      <c r="AU2200" s="287"/>
      <c r="AV2200" s="287"/>
      <c r="AW2200" s="287"/>
      <c r="AX2200" s="287"/>
      <c r="AY2200" s="287"/>
      <c r="AZ2200" s="287"/>
      <c r="BA2200" s="287"/>
      <c r="BB2200" s="287"/>
      <c r="BC2200" s="287"/>
      <c r="BD2200" s="287"/>
      <c r="BE2200" s="287"/>
      <c r="BF2200" s="287"/>
      <c r="BG2200" s="287"/>
      <c r="BH2200" s="287"/>
      <c r="BI2200" s="287"/>
      <c r="BJ2200" s="287"/>
      <c r="BK2200" s="287"/>
      <c r="BL2200" s="287"/>
      <c r="BM2200" s="287"/>
      <c r="BN2200" s="287"/>
      <c r="BO2200" s="287"/>
      <c r="BP2200" s="287"/>
      <c r="BQ2200" s="287"/>
      <c r="BR2200" s="287"/>
      <c r="BS2200" s="287"/>
      <c r="BT2200" s="287"/>
      <c r="BU2200" s="287"/>
    </row>
    <row r="2201" spans="4:73" x14ac:dyDescent="0.2">
      <c r="D2201" s="265"/>
      <c r="E2201" s="265"/>
      <c r="F2201" s="265"/>
      <c r="G2201" s="265"/>
      <c r="H2201" s="265"/>
      <c r="I2201" s="265"/>
      <c r="J2201" s="265"/>
      <c r="K2201" s="265"/>
      <c r="L2201" s="265"/>
      <c r="M2201" s="265"/>
      <c r="N2201" s="265"/>
      <c r="O2201" s="265"/>
      <c r="P2201" s="265"/>
      <c r="Q2201" s="265"/>
      <c r="R2201" s="265"/>
      <c r="S2201" s="265"/>
      <c r="T2201" s="265"/>
      <c r="U2201" s="265"/>
      <c r="V2201" s="265"/>
      <c r="W2201" s="265"/>
      <c r="X2201" s="265"/>
      <c r="Y2201" s="265"/>
      <c r="Z2201" s="265"/>
      <c r="AA2201" s="265"/>
      <c r="AB2201" s="265"/>
      <c r="AC2201" s="265"/>
      <c r="AD2201" s="265"/>
      <c r="AE2201" s="265"/>
      <c r="AF2201" s="265"/>
      <c r="AG2201" s="265"/>
      <c r="AH2201" s="265"/>
      <c r="AI2201" s="265"/>
      <c r="AJ2201" s="265"/>
      <c r="AK2201" s="287"/>
      <c r="AL2201" s="287"/>
      <c r="AM2201" s="287"/>
      <c r="AN2201" s="287"/>
      <c r="AO2201" s="287"/>
      <c r="AP2201" s="287"/>
      <c r="AQ2201" s="287"/>
      <c r="AR2201" s="287"/>
      <c r="AS2201" s="287"/>
      <c r="AT2201" s="287"/>
      <c r="AU2201" s="287"/>
      <c r="AV2201" s="287"/>
      <c r="AW2201" s="287"/>
      <c r="AX2201" s="287"/>
      <c r="AY2201" s="287"/>
      <c r="AZ2201" s="287"/>
      <c r="BA2201" s="287"/>
      <c r="BB2201" s="287"/>
      <c r="BC2201" s="287"/>
      <c r="BD2201" s="287"/>
      <c r="BE2201" s="287"/>
      <c r="BF2201" s="287"/>
      <c r="BG2201" s="287"/>
      <c r="BH2201" s="287"/>
      <c r="BI2201" s="287"/>
      <c r="BJ2201" s="287"/>
      <c r="BK2201" s="287"/>
      <c r="BL2201" s="287"/>
      <c r="BM2201" s="287"/>
      <c r="BN2201" s="287"/>
      <c r="BO2201" s="287"/>
      <c r="BP2201" s="287"/>
      <c r="BQ2201" s="287"/>
      <c r="BR2201" s="287"/>
      <c r="BS2201" s="287"/>
      <c r="BT2201" s="287"/>
      <c r="BU2201" s="287"/>
    </row>
    <row r="2202" spans="4:73" x14ac:dyDescent="0.2">
      <c r="D2202" s="265"/>
      <c r="E2202" s="265"/>
      <c r="F2202" s="265"/>
      <c r="G2202" s="265"/>
      <c r="H2202" s="265"/>
      <c r="I2202" s="265"/>
      <c r="J2202" s="265"/>
      <c r="K2202" s="265"/>
      <c r="L2202" s="265"/>
      <c r="M2202" s="265"/>
      <c r="N2202" s="265"/>
      <c r="O2202" s="265"/>
      <c r="P2202" s="265"/>
      <c r="Q2202" s="265"/>
      <c r="R2202" s="265"/>
      <c r="S2202" s="265"/>
      <c r="T2202" s="265"/>
      <c r="U2202" s="265"/>
      <c r="V2202" s="265"/>
      <c r="W2202" s="265"/>
      <c r="X2202" s="265"/>
      <c r="Y2202" s="265"/>
      <c r="Z2202" s="265"/>
      <c r="AA2202" s="265"/>
      <c r="AB2202" s="265"/>
      <c r="AC2202" s="265"/>
      <c r="AD2202" s="265"/>
      <c r="AE2202" s="265"/>
      <c r="AF2202" s="265"/>
      <c r="AG2202" s="265"/>
      <c r="AH2202" s="265"/>
      <c r="AI2202" s="265"/>
      <c r="AJ2202" s="265"/>
      <c r="AK2202" s="287"/>
      <c r="AL2202" s="287"/>
      <c r="AM2202" s="287"/>
      <c r="AN2202" s="287"/>
      <c r="AO2202" s="287"/>
      <c r="AP2202" s="287"/>
      <c r="AQ2202" s="287"/>
      <c r="AR2202" s="287"/>
      <c r="AS2202" s="287"/>
      <c r="AT2202" s="287"/>
      <c r="AU2202" s="287"/>
      <c r="AV2202" s="287"/>
      <c r="AW2202" s="287"/>
      <c r="AX2202" s="287"/>
      <c r="AY2202" s="287"/>
      <c r="AZ2202" s="287"/>
      <c r="BA2202" s="287"/>
      <c r="BB2202" s="287"/>
      <c r="BC2202" s="287"/>
      <c r="BD2202" s="287"/>
      <c r="BE2202" s="287"/>
      <c r="BF2202" s="287"/>
      <c r="BG2202" s="287"/>
      <c r="BH2202" s="287"/>
      <c r="BI2202" s="287"/>
      <c r="BJ2202" s="287"/>
      <c r="BK2202" s="287"/>
      <c r="BL2202" s="287"/>
      <c r="BM2202" s="287"/>
      <c r="BN2202" s="287"/>
      <c r="BO2202" s="287"/>
      <c r="BP2202" s="287"/>
      <c r="BQ2202" s="287"/>
      <c r="BR2202" s="287"/>
      <c r="BS2202" s="287"/>
      <c r="BT2202" s="287"/>
      <c r="BU2202" s="287"/>
    </row>
    <row r="2203" spans="4:73" x14ac:dyDescent="0.2">
      <c r="D2203" s="265"/>
      <c r="E2203" s="265"/>
      <c r="F2203" s="265"/>
      <c r="G2203" s="265"/>
      <c r="H2203" s="265"/>
      <c r="I2203" s="265"/>
      <c r="J2203" s="265"/>
      <c r="K2203" s="265"/>
      <c r="L2203" s="265"/>
      <c r="M2203" s="265"/>
      <c r="N2203" s="265"/>
      <c r="O2203" s="265"/>
      <c r="P2203" s="265"/>
      <c r="Q2203" s="265"/>
      <c r="R2203" s="265"/>
      <c r="S2203" s="265"/>
      <c r="T2203" s="265"/>
      <c r="U2203" s="265"/>
      <c r="V2203" s="265"/>
      <c r="W2203" s="265"/>
      <c r="X2203" s="265"/>
      <c r="Y2203" s="265"/>
      <c r="Z2203" s="265"/>
      <c r="AA2203" s="265"/>
      <c r="AB2203" s="265"/>
      <c r="AC2203" s="265"/>
      <c r="AD2203" s="265"/>
      <c r="AE2203" s="265"/>
      <c r="AF2203" s="265"/>
      <c r="AG2203" s="265"/>
      <c r="AH2203" s="265"/>
      <c r="AI2203" s="265"/>
      <c r="AJ2203" s="265"/>
      <c r="AK2203" s="287"/>
      <c r="AL2203" s="287"/>
      <c r="AM2203" s="287"/>
      <c r="AN2203" s="287"/>
      <c r="AO2203" s="287"/>
      <c r="AP2203" s="287"/>
      <c r="AQ2203" s="287"/>
      <c r="AR2203" s="287"/>
      <c r="AS2203" s="287"/>
      <c r="AT2203" s="287"/>
      <c r="AU2203" s="287"/>
      <c r="AV2203" s="287"/>
      <c r="AW2203" s="287"/>
      <c r="AX2203" s="287"/>
      <c r="AY2203" s="287"/>
      <c r="AZ2203" s="287"/>
      <c r="BA2203" s="287"/>
      <c r="BB2203" s="287"/>
      <c r="BC2203" s="287"/>
      <c r="BD2203" s="287"/>
      <c r="BE2203" s="287"/>
      <c r="BF2203" s="287"/>
      <c r="BG2203" s="287"/>
      <c r="BH2203" s="287"/>
      <c r="BI2203" s="287"/>
      <c r="BJ2203" s="287"/>
      <c r="BK2203" s="287"/>
      <c r="BL2203" s="287"/>
      <c r="BM2203" s="287"/>
      <c r="BN2203" s="287"/>
      <c r="BO2203" s="287"/>
      <c r="BP2203" s="287"/>
      <c r="BQ2203" s="287"/>
      <c r="BR2203" s="287"/>
      <c r="BS2203" s="287"/>
      <c r="BT2203" s="287"/>
      <c r="BU2203" s="287"/>
    </row>
    <row r="2204" spans="4:73" x14ac:dyDescent="0.2">
      <c r="D2204" s="265"/>
      <c r="E2204" s="265"/>
      <c r="F2204" s="265"/>
      <c r="G2204" s="265"/>
      <c r="H2204" s="265"/>
      <c r="I2204" s="265"/>
      <c r="J2204" s="265"/>
      <c r="K2204" s="265"/>
      <c r="L2204" s="265"/>
      <c r="M2204" s="265"/>
      <c r="N2204" s="265"/>
      <c r="O2204" s="265"/>
      <c r="P2204" s="265"/>
      <c r="Q2204" s="265"/>
      <c r="R2204" s="265"/>
      <c r="S2204" s="265"/>
      <c r="T2204" s="265"/>
      <c r="U2204" s="265"/>
      <c r="V2204" s="265"/>
      <c r="W2204" s="265"/>
      <c r="X2204" s="265"/>
      <c r="Y2204" s="265"/>
      <c r="Z2204" s="265"/>
      <c r="AA2204" s="265"/>
      <c r="AB2204" s="265"/>
      <c r="AC2204" s="265"/>
      <c r="AD2204" s="265"/>
      <c r="AE2204" s="265"/>
      <c r="AF2204" s="265"/>
      <c r="AG2204" s="265"/>
      <c r="AH2204" s="265"/>
      <c r="AI2204" s="265"/>
      <c r="AJ2204" s="265"/>
      <c r="AK2204" s="287"/>
      <c r="AL2204" s="287"/>
      <c r="AM2204" s="287"/>
      <c r="AN2204" s="287"/>
      <c r="AO2204" s="287"/>
      <c r="AP2204" s="287"/>
      <c r="AQ2204" s="287"/>
      <c r="AR2204" s="287"/>
      <c r="AS2204" s="287"/>
      <c r="AT2204" s="287"/>
      <c r="AU2204" s="287"/>
      <c r="AV2204" s="287"/>
      <c r="AW2204" s="287"/>
      <c r="AX2204" s="287"/>
      <c r="AY2204" s="287"/>
      <c r="AZ2204" s="287"/>
      <c r="BA2204" s="287"/>
      <c r="BB2204" s="287"/>
      <c r="BC2204" s="287"/>
      <c r="BD2204" s="287"/>
      <c r="BE2204" s="287"/>
      <c r="BF2204" s="287"/>
      <c r="BG2204" s="287"/>
      <c r="BH2204" s="287"/>
      <c r="BI2204" s="287"/>
      <c r="BJ2204" s="287"/>
      <c r="BK2204" s="287"/>
      <c r="BL2204" s="287"/>
      <c r="BM2204" s="287"/>
      <c r="BN2204" s="287"/>
      <c r="BO2204" s="287"/>
      <c r="BP2204" s="287"/>
      <c r="BQ2204" s="287"/>
      <c r="BR2204" s="287"/>
      <c r="BS2204" s="287"/>
      <c r="BT2204" s="287"/>
      <c r="BU2204" s="287"/>
    </row>
    <row r="2205" spans="4:73" x14ac:dyDescent="0.2">
      <c r="D2205" s="265"/>
      <c r="E2205" s="265"/>
      <c r="F2205" s="265"/>
      <c r="G2205" s="265"/>
      <c r="H2205" s="265"/>
      <c r="I2205" s="265"/>
      <c r="J2205" s="265"/>
      <c r="K2205" s="265"/>
      <c r="L2205" s="265"/>
      <c r="M2205" s="265"/>
      <c r="N2205" s="265"/>
      <c r="O2205" s="265"/>
      <c r="P2205" s="265"/>
      <c r="Q2205" s="265"/>
      <c r="R2205" s="265"/>
      <c r="S2205" s="265"/>
      <c r="T2205" s="265"/>
      <c r="U2205" s="265"/>
      <c r="V2205" s="265"/>
      <c r="W2205" s="265"/>
      <c r="X2205" s="265"/>
      <c r="Y2205" s="265"/>
      <c r="Z2205" s="265"/>
      <c r="AA2205" s="265"/>
      <c r="AB2205" s="265"/>
      <c r="AC2205" s="265"/>
      <c r="AD2205" s="265"/>
      <c r="AE2205" s="265"/>
      <c r="AF2205" s="265"/>
      <c r="AG2205" s="265"/>
      <c r="AH2205" s="265"/>
      <c r="AI2205" s="265"/>
      <c r="AJ2205" s="265"/>
      <c r="AK2205" s="287"/>
      <c r="AL2205" s="287"/>
      <c r="AM2205" s="287"/>
      <c r="AN2205" s="287"/>
      <c r="AO2205" s="287"/>
      <c r="AP2205" s="287"/>
      <c r="AQ2205" s="287"/>
      <c r="AR2205" s="287"/>
      <c r="AS2205" s="287"/>
      <c r="AT2205" s="287"/>
      <c r="AU2205" s="287"/>
      <c r="AV2205" s="287"/>
      <c r="AW2205" s="287"/>
      <c r="AX2205" s="287"/>
      <c r="AY2205" s="287"/>
      <c r="AZ2205" s="287"/>
      <c r="BA2205" s="287"/>
      <c r="BB2205" s="287"/>
      <c r="BC2205" s="287"/>
      <c r="BD2205" s="287"/>
      <c r="BE2205" s="287"/>
      <c r="BF2205" s="287"/>
      <c r="BG2205" s="287"/>
      <c r="BH2205" s="287"/>
      <c r="BI2205" s="287"/>
      <c r="BJ2205" s="287"/>
      <c r="BK2205" s="287"/>
      <c r="BL2205" s="287"/>
      <c r="BM2205" s="287"/>
      <c r="BN2205" s="287"/>
      <c r="BO2205" s="287"/>
      <c r="BP2205" s="287"/>
      <c r="BQ2205" s="287"/>
      <c r="BR2205" s="287"/>
      <c r="BS2205" s="287"/>
      <c r="BT2205" s="287"/>
      <c r="BU2205" s="287"/>
    </row>
    <row r="2206" spans="4:73" x14ac:dyDescent="0.2">
      <c r="D2206" s="265"/>
      <c r="E2206" s="265"/>
      <c r="F2206" s="265"/>
      <c r="G2206" s="265"/>
      <c r="H2206" s="265"/>
      <c r="I2206" s="265"/>
      <c r="J2206" s="265"/>
      <c r="K2206" s="265"/>
      <c r="L2206" s="265"/>
      <c r="M2206" s="265"/>
      <c r="N2206" s="265"/>
      <c r="O2206" s="265"/>
      <c r="P2206" s="265"/>
      <c r="Q2206" s="265"/>
      <c r="R2206" s="265"/>
      <c r="S2206" s="265"/>
      <c r="T2206" s="265"/>
      <c r="U2206" s="265"/>
      <c r="V2206" s="265"/>
      <c r="W2206" s="265"/>
      <c r="X2206" s="265"/>
      <c r="Y2206" s="265"/>
      <c r="Z2206" s="265"/>
      <c r="AA2206" s="265"/>
      <c r="AB2206" s="265"/>
      <c r="AC2206" s="265"/>
      <c r="AD2206" s="265"/>
      <c r="AE2206" s="265"/>
      <c r="AF2206" s="265"/>
      <c r="AG2206" s="265"/>
      <c r="AH2206" s="265"/>
      <c r="AI2206" s="265"/>
      <c r="AJ2206" s="265"/>
      <c r="AK2206" s="287"/>
      <c r="AL2206" s="287"/>
      <c r="AM2206" s="287"/>
      <c r="AN2206" s="287"/>
      <c r="AO2206" s="287"/>
      <c r="AP2206" s="287"/>
      <c r="AQ2206" s="287"/>
      <c r="AR2206" s="287"/>
      <c r="AS2206" s="287"/>
      <c r="AT2206" s="287"/>
      <c r="AU2206" s="287"/>
      <c r="AV2206" s="287"/>
      <c r="AW2206" s="287"/>
      <c r="AX2206" s="287"/>
      <c r="AY2206" s="287"/>
      <c r="AZ2206" s="287"/>
      <c r="BA2206" s="287"/>
      <c r="BB2206" s="287"/>
      <c r="BC2206" s="287"/>
      <c r="BD2206" s="287"/>
      <c r="BE2206" s="287"/>
      <c r="BF2206" s="287"/>
      <c r="BG2206" s="287"/>
      <c r="BH2206" s="287"/>
      <c r="BI2206" s="287"/>
      <c r="BJ2206" s="287"/>
      <c r="BK2206" s="287"/>
      <c r="BL2206" s="287"/>
      <c r="BM2206" s="287"/>
      <c r="BN2206" s="287"/>
      <c r="BO2206" s="287"/>
      <c r="BP2206" s="287"/>
      <c r="BQ2206" s="287"/>
      <c r="BR2206" s="287"/>
      <c r="BS2206" s="287"/>
      <c r="BT2206" s="287"/>
      <c r="BU2206" s="287"/>
    </row>
    <row r="2207" spans="4:73" x14ac:dyDescent="0.2">
      <c r="D2207" s="265"/>
      <c r="E2207" s="265"/>
      <c r="F2207" s="265"/>
      <c r="G2207" s="265"/>
      <c r="H2207" s="265"/>
      <c r="I2207" s="265"/>
      <c r="J2207" s="265"/>
      <c r="K2207" s="265"/>
      <c r="L2207" s="265"/>
      <c r="M2207" s="265"/>
      <c r="N2207" s="265"/>
      <c r="O2207" s="265"/>
      <c r="P2207" s="265"/>
      <c r="Q2207" s="265"/>
      <c r="R2207" s="265"/>
      <c r="S2207" s="265"/>
      <c r="T2207" s="265"/>
      <c r="U2207" s="265"/>
      <c r="V2207" s="265"/>
      <c r="W2207" s="265"/>
      <c r="X2207" s="265"/>
      <c r="Y2207" s="265"/>
      <c r="Z2207" s="265"/>
      <c r="AA2207" s="265"/>
      <c r="AB2207" s="265"/>
      <c r="AC2207" s="265"/>
      <c r="AD2207" s="265"/>
      <c r="AE2207" s="265"/>
      <c r="AF2207" s="265"/>
      <c r="AG2207" s="265"/>
      <c r="AH2207" s="265"/>
      <c r="AI2207" s="265"/>
      <c r="AJ2207" s="265"/>
      <c r="AK2207" s="287"/>
      <c r="AL2207" s="287"/>
      <c r="AM2207" s="287"/>
      <c r="AN2207" s="287"/>
      <c r="AO2207" s="287"/>
      <c r="AP2207" s="287"/>
      <c r="AQ2207" s="287"/>
      <c r="AR2207" s="287"/>
      <c r="AS2207" s="287"/>
      <c r="AT2207" s="287"/>
      <c r="AU2207" s="287"/>
      <c r="AV2207" s="287"/>
      <c r="AW2207" s="287"/>
      <c r="AX2207" s="287"/>
      <c r="AY2207" s="287"/>
      <c r="AZ2207" s="287"/>
      <c r="BA2207" s="287"/>
      <c r="BB2207" s="287"/>
      <c r="BC2207" s="287"/>
      <c r="BD2207" s="287"/>
      <c r="BE2207" s="287"/>
      <c r="BF2207" s="287"/>
      <c r="BG2207" s="287"/>
      <c r="BH2207" s="287"/>
      <c r="BI2207" s="287"/>
      <c r="BJ2207" s="287"/>
      <c r="BK2207" s="287"/>
      <c r="BL2207" s="287"/>
      <c r="BM2207" s="287"/>
      <c r="BN2207" s="287"/>
      <c r="BO2207" s="287"/>
      <c r="BP2207" s="287"/>
      <c r="BQ2207" s="287"/>
      <c r="BR2207" s="287"/>
      <c r="BS2207" s="287"/>
      <c r="BT2207" s="287"/>
      <c r="BU2207" s="287"/>
    </row>
    <row r="2208" spans="4:73" x14ac:dyDescent="0.2">
      <c r="D2208" s="265"/>
      <c r="E2208" s="265"/>
      <c r="F2208" s="265"/>
      <c r="G2208" s="265"/>
      <c r="H2208" s="265"/>
      <c r="I2208" s="265"/>
      <c r="J2208" s="265"/>
      <c r="K2208" s="265"/>
      <c r="L2208" s="265"/>
      <c r="M2208" s="265"/>
      <c r="N2208" s="265"/>
      <c r="O2208" s="265"/>
      <c r="P2208" s="265"/>
      <c r="Q2208" s="265"/>
      <c r="R2208" s="265"/>
      <c r="S2208" s="265"/>
      <c r="T2208" s="265"/>
      <c r="U2208" s="265"/>
      <c r="V2208" s="265"/>
      <c r="W2208" s="265"/>
      <c r="X2208" s="265"/>
      <c r="Y2208" s="265"/>
      <c r="Z2208" s="265"/>
      <c r="AA2208" s="265"/>
      <c r="AB2208" s="265"/>
      <c r="AC2208" s="265"/>
      <c r="AD2208" s="265"/>
      <c r="AE2208" s="265"/>
      <c r="AF2208" s="265"/>
      <c r="AG2208" s="265"/>
      <c r="AH2208" s="265"/>
      <c r="AI2208" s="265"/>
      <c r="AJ2208" s="265"/>
      <c r="AK2208" s="287"/>
      <c r="AL2208" s="287"/>
      <c r="AM2208" s="287"/>
      <c r="AN2208" s="287"/>
      <c r="AO2208" s="287"/>
      <c r="AP2208" s="287"/>
      <c r="AQ2208" s="287"/>
      <c r="AR2208" s="287"/>
      <c r="AS2208" s="287"/>
      <c r="AT2208" s="287"/>
      <c r="AU2208" s="287"/>
      <c r="AV2208" s="287"/>
      <c r="AW2208" s="287"/>
      <c r="AX2208" s="287"/>
      <c r="AY2208" s="287"/>
      <c r="AZ2208" s="287"/>
      <c r="BA2208" s="287"/>
      <c r="BB2208" s="287"/>
      <c r="BC2208" s="287"/>
      <c r="BD2208" s="287"/>
      <c r="BE2208" s="287"/>
      <c r="BF2208" s="287"/>
      <c r="BG2208" s="287"/>
      <c r="BH2208" s="287"/>
      <c r="BI2208" s="287"/>
      <c r="BJ2208" s="287"/>
      <c r="BK2208" s="287"/>
      <c r="BL2208" s="287"/>
      <c r="BM2208" s="287"/>
      <c r="BN2208" s="287"/>
      <c r="BO2208" s="287"/>
      <c r="BP2208" s="287"/>
      <c r="BQ2208" s="287"/>
      <c r="BR2208" s="287"/>
      <c r="BS2208" s="287"/>
      <c r="BT2208" s="287"/>
      <c r="BU2208" s="287"/>
    </row>
    <row r="2209" spans="4:73" x14ac:dyDescent="0.2">
      <c r="D2209" s="265"/>
      <c r="E2209" s="265"/>
      <c r="F2209" s="265"/>
      <c r="G2209" s="265"/>
      <c r="H2209" s="265"/>
      <c r="I2209" s="265"/>
      <c r="J2209" s="265"/>
      <c r="K2209" s="265"/>
      <c r="L2209" s="265"/>
      <c r="M2209" s="265"/>
      <c r="N2209" s="265"/>
      <c r="O2209" s="265"/>
      <c r="P2209" s="265"/>
      <c r="Q2209" s="265"/>
      <c r="R2209" s="265"/>
      <c r="S2209" s="265"/>
      <c r="T2209" s="265"/>
      <c r="U2209" s="265"/>
      <c r="V2209" s="265"/>
      <c r="W2209" s="265"/>
      <c r="X2209" s="265"/>
      <c r="Y2209" s="265"/>
      <c r="Z2209" s="265"/>
      <c r="AA2209" s="265"/>
      <c r="AB2209" s="265"/>
      <c r="AC2209" s="265"/>
      <c r="AD2209" s="265"/>
      <c r="AE2209" s="265"/>
      <c r="AF2209" s="265"/>
      <c r="AG2209" s="265"/>
      <c r="AH2209" s="265"/>
      <c r="AI2209" s="265"/>
      <c r="AJ2209" s="265"/>
      <c r="AK2209" s="287"/>
      <c r="AL2209" s="287"/>
      <c r="AM2209" s="287"/>
      <c r="AN2209" s="287"/>
      <c r="AO2209" s="287"/>
      <c r="AP2209" s="287"/>
      <c r="AQ2209" s="287"/>
      <c r="AR2209" s="287"/>
      <c r="AS2209" s="287"/>
      <c r="AT2209" s="287"/>
      <c r="AU2209" s="287"/>
      <c r="AV2209" s="287"/>
      <c r="AW2209" s="287"/>
      <c r="AX2209" s="287"/>
      <c r="AY2209" s="287"/>
      <c r="AZ2209" s="287"/>
      <c r="BA2209" s="287"/>
      <c r="BB2209" s="287"/>
      <c r="BC2209" s="287"/>
      <c r="BD2209" s="287"/>
      <c r="BE2209" s="287"/>
      <c r="BF2209" s="287"/>
      <c r="BG2209" s="287"/>
      <c r="BH2209" s="287"/>
      <c r="BI2209" s="287"/>
      <c r="BJ2209" s="287"/>
      <c r="BK2209" s="287"/>
      <c r="BL2209" s="287"/>
      <c r="BM2209" s="287"/>
      <c r="BN2209" s="287"/>
      <c r="BO2209" s="287"/>
      <c r="BP2209" s="287"/>
      <c r="BQ2209" s="287"/>
      <c r="BR2209" s="287"/>
      <c r="BS2209" s="287"/>
      <c r="BT2209" s="287"/>
      <c r="BU2209" s="287"/>
    </row>
    <row r="2210" spans="4:73" x14ac:dyDescent="0.2">
      <c r="D2210" s="265"/>
      <c r="E2210" s="265"/>
      <c r="F2210" s="265"/>
      <c r="G2210" s="265"/>
      <c r="H2210" s="265"/>
      <c r="I2210" s="265"/>
      <c r="J2210" s="265"/>
      <c r="K2210" s="265"/>
      <c r="L2210" s="265"/>
      <c r="M2210" s="265"/>
      <c r="N2210" s="265"/>
      <c r="O2210" s="265"/>
      <c r="P2210" s="265"/>
      <c r="Q2210" s="265"/>
      <c r="R2210" s="265"/>
      <c r="S2210" s="265"/>
      <c r="T2210" s="265"/>
      <c r="U2210" s="265"/>
      <c r="V2210" s="265"/>
      <c r="W2210" s="265"/>
      <c r="X2210" s="265"/>
      <c r="Y2210" s="265"/>
      <c r="Z2210" s="265"/>
      <c r="AA2210" s="265"/>
      <c r="AB2210" s="265"/>
      <c r="AC2210" s="265"/>
      <c r="AD2210" s="265"/>
      <c r="AE2210" s="265"/>
      <c r="AF2210" s="265"/>
      <c r="AG2210" s="265"/>
      <c r="AH2210" s="265"/>
      <c r="AI2210" s="265"/>
      <c r="AJ2210" s="265"/>
      <c r="AK2210" s="287"/>
      <c r="AL2210" s="287"/>
      <c r="AM2210" s="287"/>
      <c r="AN2210" s="287"/>
      <c r="AO2210" s="287"/>
      <c r="AP2210" s="287"/>
      <c r="AQ2210" s="287"/>
      <c r="AR2210" s="287"/>
      <c r="AS2210" s="287"/>
      <c r="AT2210" s="287"/>
      <c r="AU2210" s="287"/>
      <c r="AV2210" s="287"/>
      <c r="AW2210" s="287"/>
      <c r="AX2210" s="287"/>
      <c r="AY2210" s="287"/>
      <c r="AZ2210" s="287"/>
      <c r="BA2210" s="287"/>
      <c r="BB2210" s="287"/>
      <c r="BC2210" s="287"/>
      <c r="BD2210" s="287"/>
      <c r="BE2210" s="287"/>
      <c r="BF2210" s="287"/>
      <c r="BG2210" s="287"/>
      <c r="BH2210" s="287"/>
      <c r="BI2210" s="287"/>
      <c r="BJ2210" s="287"/>
      <c r="BK2210" s="287"/>
      <c r="BL2210" s="287"/>
      <c r="BM2210" s="287"/>
      <c r="BN2210" s="287"/>
      <c r="BO2210" s="287"/>
      <c r="BP2210" s="287"/>
      <c r="BQ2210" s="287"/>
      <c r="BR2210" s="287"/>
      <c r="BS2210" s="287"/>
      <c r="BT2210" s="287"/>
      <c r="BU2210" s="287"/>
    </row>
    <row r="2211" spans="4:73" x14ac:dyDescent="0.2">
      <c r="D2211" s="265"/>
      <c r="E2211" s="265"/>
      <c r="F2211" s="265"/>
      <c r="G2211" s="265"/>
      <c r="H2211" s="265"/>
      <c r="I2211" s="265"/>
      <c r="J2211" s="265"/>
      <c r="K2211" s="265"/>
      <c r="L2211" s="265"/>
      <c r="M2211" s="265"/>
      <c r="N2211" s="265"/>
      <c r="O2211" s="265"/>
      <c r="P2211" s="265"/>
      <c r="Q2211" s="265"/>
      <c r="R2211" s="265"/>
      <c r="S2211" s="265"/>
      <c r="T2211" s="265"/>
      <c r="U2211" s="265"/>
      <c r="V2211" s="265"/>
      <c r="W2211" s="265"/>
      <c r="X2211" s="265"/>
      <c r="Y2211" s="265"/>
      <c r="Z2211" s="265"/>
      <c r="AA2211" s="265"/>
      <c r="AB2211" s="265"/>
      <c r="AC2211" s="265"/>
      <c r="AD2211" s="265"/>
      <c r="AE2211" s="265"/>
      <c r="AF2211" s="265"/>
      <c r="AG2211" s="265"/>
      <c r="AH2211" s="265"/>
      <c r="AI2211" s="265"/>
      <c r="AJ2211" s="265"/>
      <c r="AK2211" s="287"/>
      <c r="AL2211" s="287"/>
      <c r="AM2211" s="287"/>
      <c r="AN2211" s="287"/>
      <c r="AO2211" s="287"/>
      <c r="AP2211" s="287"/>
      <c r="AQ2211" s="287"/>
      <c r="AR2211" s="287"/>
      <c r="AS2211" s="287"/>
      <c r="AT2211" s="287"/>
      <c r="AU2211" s="287"/>
      <c r="AV2211" s="287"/>
      <c r="AW2211" s="287"/>
      <c r="AX2211" s="287"/>
      <c r="AY2211" s="287"/>
      <c r="AZ2211" s="287"/>
      <c r="BA2211" s="287"/>
      <c r="BB2211" s="287"/>
      <c r="BC2211" s="287"/>
      <c r="BD2211" s="287"/>
      <c r="BE2211" s="287"/>
      <c r="BF2211" s="287"/>
      <c r="BG2211" s="287"/>
      <c r="BH2211" s="287"/>
      <c r="BI2211" s="287"/>
      <c r="BJ2211" s="287"/>
      <c r="BK2211" s="287"/>
      <c r="BL2211" s="287"/>
      <c r="BM2211" s="287"/>
      <c r="BN2211" s="287"/>
      <c r="BO2211" s="287"/>
      <c r="BP2211" s="287"/>
      <c r="BQ2211" s="287"/>
      <c r="BR2211" s="287"/>
      <c r="BS2211" s="287"/>
      <c r="BT2211" s="287"/>
      <c r="BU2211" s="287"/>
    </row>
    <row r="2212" spans="4:73" x14ac:dyDescent="0.2">
      <c r="D2212" s="265"/>
      <c r="E2212" s="265"/>
      <c r="F2212" s="265"/>
      <c r="G2212" s="265"/>
      <c r="H2212" s="265"/>
      <c r="I2212" s="265"/>
      <c r="J2212" s="265"/>
      <c r="K2212" s="265"/>
      <c r="L2212" s="265"/>
      <c r="M2212" s="265"/>
      <c r="N2212" s="265"/>
      <c r="O2212" s="265"/>
      <c r="P2212" s="265"/>
      <c r="Q2212" s="265"/>
      <c r="R2212" s="265"/>
      <c r="S2212" s="265"/>
      <c r="T2212" s="265"/>
      <c r="U2212" s="265"/>
      <c r="V2212" s="265"/>
      <c r="W2212" s="265"/>
      <c r="X2212" s="265"/>
      <c r="Y2212" s="265"/>
      <c r="Z2212" s="265"/>
      <c r="AA2212" s="265"/>
      <c r="AB2212" s="265"/>
      <c r="AC2212" s="265"/>
      <c r="AD2212" s="265"/>
      <c r="AE2212" s="265"/>
      <c r="AF2212" s="265"/>
      <c r="AG2212" s="265"/>
      <c r="AH2212" s="265"/>
      <c r="AI2212" s="265"/>
      <c r="AJ2212" s="265"/>
      <c r="AK2212" s="287"/>
      <c r="AL2212" s="287"/>
      <c r="AM2212" s="287"/>
      <c r="AN2212" s="287"/>
      <c r="AO2212" s="287"/>
      <c r="AP2212" s="287"/>
      <c r="AQ2212" s="287"/>
      <c r="AR2212" s="287"/>
      <c r="AS2212" s="287"/>
      <c r="AT2212" s="287"/>
      <c r="AU2212" s="287"/>
      <c r="AV2212" s="287"/>
      <c r="AW2212" s="287"/>
      <c r="AX2212" s="287"/>
      <c r="AY2212" s="287"/>
      <c r="AZ2212" s="287"/>
      <c r="BA2212" s="287"/>
      <c r="BB2212" s="287"/>
      <c r="BC2212" s="287"/>
      <c r="BD2212" s="287"/>
      <c r="BE2212" s="287"/>
      <c r="BF2212" s="287"/>
      <c r="BG2212" s="287"/>
      <c r="BH2212" s="287"/>
      <c r="BI2212" s="287"/>
      <c r="BJ2212" s="287"/>
      <c r="BK2212" s="287"/>
      <c r="BL2212" s="287"/>
      <c r="BM2212" s="287"/>
      <c r="BN2212" s="287"/>
      <c r="BO2212" s="287"/>
      <c r="BP2212" s="287"/>
      <c r="BQ2212" s="287"/>
      <c r="BR2212" s="287"/>
      <c r="BS2212" s="287"/>
      <c r="BT2212" s="287"/>
      <c r="BU2212" s="287"/>
    </row>
    <row r="2213" spans="4:73" x14ac:dyDescent="0.2">
      <c r="D2213" s="265"/>
      <c r="E2213" s="265"/>
      <c r="F2213" s="265"/>
      <c r="G2213" s="265"/>
      <c r="H2213" s="265"/>
      <c r="I2213" s="265"/>
      <c r="J2213" s="265"/>
      <c r="K2213" s="265"/>
      <c r="L2213" s="265"/>
      <c r="M2213" s="265"/>
      <c r="N2213" s="265"/>
      <c r="O2213" s="265"/>
      <c r="P2213" s="265"/>
      <c r="Q2213" s="265"/>
      <c r="R2213" s="265"/>
      <c r="S2213" s="265"/>
      <c r="T2213" s="265"/>
      <c r="U2213" s="265"/>
      <c r="V2213" s="265"/>
      <c r="W2213" s="265"/>
      <c r="X2213" s="265"/>
      <c r="Y2213" s="265"/>
      <c r="Z2213" s="265"/>
      <c r="AA2213" s="265"/>
      <c r="AB2213" s="265"/>
      <c r="AC2213" s="265"/>
      <c r="AD2213" s="265"/>
      <c r="AE2213" s="265"/>
      <c r="AF2213" s="265"/>
      <c r="AG2213" s="265"/>
      <c r="AH2213" s="265"/>
      <c r="AI2213" s="265"/>
      <c r="AJ2213" s="265"/>
      <c r="AK2213" s="287"/>
      <c r="AL2213" s="287"/>
      <c r="AM2213" s="287"/>
      <c r="AN2213" s="287"/>
      <c r="AO2213" s="287"/>
      <c r="AP2213" s="287"/>
      <c r="AQ2213" s="287"/>
      <c r="AR2213" s="287"/>
      <c r="AS2213" s="287"/>
      <c r="AT2213" s="287"/>
      <c r="AU2213" s="287"/>
      <c r="AV2213" s="287"/>
      <c r="AW2213" s="287"/>
      <c r="AX2213" s="287"/>
      <c r="AY2213" s="287"/>
      <c r="AZ2213" s="287"/>
      <c r="BA2213" s="287"/>
      <c r="BB2213" s="287"/>
      <c r="BC2213" s="287"/>
      <c r="BD2213" s="287"/>
      <c r="BE2213" s="287"/>
      <c r="BF2213" s="287"/>
      <c r="BG2213" s="287"/>
      <c r="BH2213" s="287"/>
      <c r="BI2213" s="287"/>
      <c r="BJ2213" s="287"/>
      <c r="BK2213" s="287"/>
      <c r="BL2213" s="287"/>
      <c r="BM2213" s="287"/>
      <c r="BN2213" s="287"/>
      <c r="BO2213" s="287"/>
      <c r="BP2213" s="287"/>
      <c r="BQ2213" s="287"/>
      <c r="BR2213" s="287"/>
      <c r="BS2213" s="287"/>
      <c r="BT2213" s="287"/>
      <c r="BU2213" s="287"/>
    </row>
    <row r="2214" spans="4:73" x14ac:dyDescent="0.2">
      <c r="D2214" s="265"/>
      <c r="E2214" s="265"/>
      <c r="F2214" s="265"/>
      <c r="G2214" s="265"/>
      <c r="H2214" s="265"/>
      <c r="I2214" s="265"/>
      <c r="J2214" s="265"/>
      <c r="K2214" s="265"/>
      <c r="L2214" s="265"/>
      <c r="M2214" s="265"/>
      <c r="N2214" s="265"/>
      <c r="O2214" s="265"/>
      <c r="P2214" s="265"/>
      <c r="Q2214" s="265"/>
      <c r="R2214" s="265"/>
      <c r="S2214" s="265"/>
      <c r="T2214" s="265"/>
      <c r="U2214" s="265"/>
      <c r="V2214" s="265"/>
      <c r="W2214" s="265"/>
      <c r="X2214" s="265"/>
      <c r="Y2214" s="265"/>
      <c r="Z2214" s="265"/>
      <c r="AA2214" s="265"/>
      <c r="AB2214" s="265"/>
      <c r="AC2214" s="265"/>
      <c r="AD2214" s="265"/>
      <c r="AE2214" s="265"/>
      <c r="AF2214" s="265"/>
      <c r="AG2214" s="265"/>
      <c r="AH2214" s="265"/>
      <c r="AI2214" s="265"/>
      <c r="AJ2214" s="265"/>
      <c r="AK2214" s="287"/>
      <c r="AL2214" s="287"/>
      <c r="AM2214" s="287"/>
      <c r="AN2214" s="287"/>
      <c r="AO2214" s="287"/>
      <c r="AP2214" s="287"/>
      <c r="AQ2214" s="287"/>
      <c r="AR2214" s="287"/>
      <c r="AS2214" s="287"/>
      <c r="AT2214" s="287"/>
      <c r="AU2214" s="287"/>
      <c r="AV2214" s="287"/>
      <c r="AW2214" s="287"/>
      <c r="AX2214" s="287"/>
      <c r="AY2214" s="287"/>
      <c r="AZ2214" s="287"/>
      <c r="BA2214" s="287"/>
      <c r="BB2214" s="287"/>
      <c r="BC2214" s="287"/>
      <c r="BD2214" s="287"/>
      <c r="BE2214" s="287"/>
      <c r="BF2214" s="287"/>
      <c r="BG2214" s="287"/>
      <c r="BH2214" s="287"/>
      <c r="BI2214" s="287"/>
      <c r="BJ2214" s="287"/>
      <c r="BK2214" s="287"/>
      <c r="BL2214" s="287"/>
      <c r="BM2214" s="287"/>
      <c r="BN2214" s="287"/>
      <c r="BO2214" s="287"/>
      <c r="BP2214" s="287"/>
      <c r="BQ2214" s="287"/>
      <c r="BR2214" s="287"/>
      <c r="BS2214" s="287"/>
      <c r="BT2214" s="287"/>
      <c r="BU2214" s="287"/>
    </row>
    <row r="2215" spans="4:73" x14ac:dyDescent="0.2">
      <c r="D2215" s="265"/>
      <c r="E2215" s="265"/>
      <c r="F2215" s="265"/>
      <c r="G2215" s="265"/>
      <c r="H2215" s="265"/>
      <c r="I2215" s="265"/>
      <c r="J2215" s="265"/>
      <c r="K2215" s="265"/>
      <c r="L2215" s="265"/>
      <c r="M2215" s="265"/>
      <c r="N2215" s="265"/>
      <c r="O2215" s="265"/>
      <c r="P2215" s="265"/>
      <c r="Q2215" s="265"/>
      <c r="R2215" s="265"/>
      <c r="S2215" s="265"/>
      <c r="T2215" s="265"/>
      <c r="U2215" s="265"/>
      <c r="V2215" s="265"/>
      <c r="W2215" s="265"/>
      <c r="X2215" s="265"/>
      <c r="Y2215" s="265"/>
      <c r="Z2215" s="265"/>
      <c r="AA2215" s="265"/>
      <c r="AB2215" s="265"/>
      <c r="AC2215" s="265"/>
      <c r="AD2215" s="265"/>
      <c r="AE2215" s="265"/>
      <c r="AF2215" s="265"/>
      <c r="AG2215" s="265"/>
      <c r="AH2215" s="265"/>
      <c r="AI2215" s="265"/>
      <c r="AJ2215" s="265"/>
      <c r="AK2215" s="287"/>
      <c r="AL2215" s="287"/>
      <c r="AM2215" s="287"/>
      <c r="AN2215" s="287"/>
      <c r="AO2215" s="287"/>
      <c r="AP2215" s="287"/>
      <c r="AQ2215" s="287"/>
      <c r="AR2215" s="287"/>
      <c r="AS2215" s="287"/>
      <c r="AT2215" s="287"/>
      <c r="AU2215" s="287"/>
      <c r="AV2215" s="287"/>
      <c r="AW2215" s="287"/>
      <c r="AX2215" s="287"/>
      <c r="AY2215" s="287"/>
      <c r="AZ2215" s="287"/>
      <c r="BA2215" s="287"/>
      <c r="BB2215" s="287"/>
      <c r="BC2215" s="287"/>
      <c r="BD2215" s="287"/>
      <c r="BE2215" s="287"/>
      <c r="BF2215" s="287"/>
      <c r="BG2215" s="287"/>
      <c r="BH2215" s="287"/>
      <c r="BI2215" s="287"/>
      <c r="BJ2215" s="287"/>
      <c r="BK2215" s="287"/>
      <c r="BL2215" s="287"/>
      <c r="BM2215" s="287"/>
      <c r="BN2215" s="287"/>
      <c r="BO2215" s="287"/>
      <c r="BP2215" s="287"/>
      <c r="BQ2215" s="287"/>
      <c r="BR2215" s="287"/>
      <c r="BS2215" s="287"/>
      <c r="BT2215" s="287"/>
      <c r="BU2215" s="287"/>
    </row>
    <row r="2216" spans="4:73" x14ac:dyDescent="0.2">
      <c r="D2216" s="265"/>
      <c r="E2216" s="265"/>
      <c r="F2216" s="265"/>
      <c r="G2216" s="265"/>
      <c r="H2216" s="265"/>
      <c r="I2216" s="265"/>
      <c r="J2216" s="265"/>
      <c r="K2216" s="265"/>
      <c r="L2216" s="265"/>
      <c r="M2216" s="265"/>
      <c r="N2216" s="265"/>
      <c r="O2216" s="265"/>
      <c r="P2216" s="265"/>
      <c r="Q2216" s="265"/>
      <c r="R2216" s="265"/>
      <c r="S2216" s="265"/>
      <c r="T2216" s="265"/>
      <c r="U2216" s="265"/>
      <c r="V2216" s="265"/>
      <c r="W2216" s="265"/>
      <c r="X2216" s="265"/>
      <c r="Y2216" s="265"/>
      <c r="Z2216" s="265"/>
      <c r="AA2216" s="265"/>
      <c r="AB2216" s="265"/>
      <c r="AC2216" s="265"/>
      <c r="AD2216" s="265"/>
      <c r="AE2216" s="265"/>
      <c r="AF2216" s="265"/>
      <c r="AG2216" s="265"/>
      <c r="AH2216" s="265"/>
      <c r="AI2216" s="265"/>
      <c r="AJ2216" s="265"/>
      <c r="AK2216" s="287"/>
      <c r="AL2216" s="287"/>
      <c r="AM2216" s="287"/>
      <c r="AN2216" s="287"/>
      <c r="AO2216" s="287"/>
      <c r="AP2216" s="287"/>
      <c r="AQ2216" s="287"/>
      <c r="AR2216" s="287"/>
      <c r="AS2216" s="287"/>
      <c r="AT2216" s="287"/>
      <c r="AU2216" s="287"/>
      <c r="AV2216" s="287"/>
      <c r="AW2216" s="287"/>
      <c r="AX2216" s="287"/>
      <c r="AY2216" s="287"/>
      <c r="AZ2216" s="287"/>
      <c r="BA2216" s="287"/>
      <c r="BB2216" s="287"/>
      <c r="BC2216" s="287"/>
      <c r="BD2216" s="287"/>
      <c r="BE2216" s="287"/>
      <c r="BF2216" s="287"/>
      <c r="BG2216" s="287"/>
      <c r="BH2216" s="287"/>
      <c r="BI2216" s="287"/>
      <c r="BJ2216" s="287"/>
      <c r="BK2216" s="287"/>
      <c r="BL2216" s="287"/>
      <c r="BM2216" s="287"/>
      <c r="BN2216" s="287"/>
      <c r="BO2216" s="287"/>
      <c r="BP2216" s="287"/>
      <c r="BQ2216" s="287"/>
      <c r="BR2216" s="287"/>
      <c r="BS2216" s="287"/>
      <c r="BT2216" s="287"/>
      <c r="BU2216" s="287"/>
    </row>
    <row r="2217" spans="4:73" x14ac:dyDescent="0.2">
      <c r="D2217" s="265"/>
      <c r="E2217" s="265"/>
      <c r="F2217" s="265"/>
      <c r="G2217" s="265"/>
      <c r="H2217" s="265"/>
      <c r="I2217" s="265"/>
      <c r="J2217" s="265"/>
      <c r="K2217" s="265"/>
      <c r="L2217" s="265"/>
      <c r="M2217" s="265"/>
      <c r="N2217" s="265"/>
      <c r="O2217" s="265"/>
      <c r="P2217" s="265"/>
      <c r="Q2217" s="265"/>
      <c r="R2217" s="265"/>
      <c r="S2217" s="265"/>
      <c r="T2217" s="265"/>
      <c r="U2217" s="265"/>
      <c r="V2217" s="265"/>
      <c r="W2217" s="265"/>
      <c r="X2217" s="265"/>
      <c r="Y2217" s="265"/>
      <c r="Z2217" s="265"/>
      <c r="AA2217" s="265"/>
      <c r="AB2217" s="265"/>
      <c r="AC2217" s="265"/>
      <c r="AD2217" s="265"/>
      <c r="AE2217" s="265"/>
      <c r="AF2217" s="265"/>
      <c r="AG2217" s="265"/>
      <c r="AH2217" s="265"/>
      <c r="AI2217" s="265"/>
      <c r="AJ2217" s="265"/>
      <c r="AK2217" s="287"/>
      <c r="AL2217" s="287"/>
      <c r="AM2217" s="287"/>
      <c r="AN2217" s="287"/>
      <c r="AO2217" s="287"/>
      <c r="AP2217" s="287"/>
      <c r="AQ2217" s="287"/>
      <c r="AR2217" s="287"/>
      <c r="AS2217" s="287"/>
      <c r="AT2217" s="287"/>
      <c r="AU2217" s="287"/>
      <c r="AV2217" s="287"/>
      <c r="AW2217" s="287"/>
      <c r="AX2217" s="287"/>
      <c r="AY2217" s="287"/>
      <c r="AZ2217" s="287"/>
      <c r="BA2217" s="287"/>
      <c r="BB2217" s="287"/>
      <c r="BC2217" s="287"/>
      <c r="BD2217" s="287"/>
      <c r="BE2217" s="287"/>
      <c r="BF2217" s="287"/>
      <c r="BG2217" s="287"/>
      <c r="BH2217" s="287"/>
      <c r="BI2217" s="287"/>
      <c r="BJ2217" s="287"/>
      <c r="BK2217" s="287"/>
      <c r="BL2217" s="287"/>
      <c r="BM2217" s="287"/>
      <c r="BN2217" s="287"/>
      <c r="BO2217" s="287"/>
      <c r="BP2217" s="287"/>
      <c r="BQ2217" s="287"/>
      <c r="BR2217" s="287"/>
      <c r="BS2217" s="287"/>
      <c r="BT2217" s="287"/>
      <c r="BU2217" s="287"/>
    </row>
    <row r="2218" spans="4:73" x14ac:dyDescent="0.2">
      <c r="D2218" s="265"/>
      <c r="E2218" s="265"/>
      <c r="F2218" s="265"/>
      <c r="G2218" s="265"/>
      <c r="H2218" s="265"/>
      <c r="I2218" s="265"/>
      <c r="J2218" s="265"/>
      <c r="K2218" s="265"/>
      <c r="L2218" s="265"/>
      <c r="M2218" s="265"/>
      <c r="N2218" s="265"/>
      <c r="O2218" s="265"/>
      <c r="P2218" s="265"/>
      <c r="Q2218" s="265"/>
      <c r="R2218" s="265"/>
      <c r="S2218" s="265"/>
      <c r="T2218" s="265"/>
      <c r="U2218" s="265"/>
      <c r="V2218" s="265"/>
      <c r="W2218" s="265"/>
      <c r="X2218" s="265"/>
      <c r="Y2218" s="265"/>
      <c r="Z2218" s="265"/>
      <c r="AA2218" s="265"/>
      <c r="AB2218" s="265"/>
      <c r="AC2218" s="265"/>
      <c r="AD2218" s="265"/>
      <c r="AE2218" s="265"/>
      <c r="AF2218" s="265"/>
      <c r="AG2218" s="265"/>
      <c r="AH2218" s="265"/>
      <c r="AI2218" s="265"/>
      <c r="AJ2218" s="265"/>
      <c r="AK2218" s="287"/>
      <c r="AL2218" s="287"/>
      <c r="AM2218" s="287"/>
      <c r="AN2218" s="287"/>
      <c r="AO2218" s="287"/>
      <c r="AP2218" s="287"/>
      <c r="AQ2218" s="287"/>
      <c r="AR2218" s="287"/>
      <c r="AS2218" s="287"/>
      <c r="AT2218" s="287"/>
      <c r="AU2218" s="287"/>
      <c r="AV2218" s="287"/>
      <c r="AW2218" s="287"/>
      <c r="AX2218" s="287"/>
      <c r="AY2218" s="287"/>
      <c r="AZ2218" s="287"/>
      <c r="BA2218" s="287"/>
      <c r="BB2218" s="287"/>
      <c r="BC2218" s="287"/>
      <c r="BD2218" s="287"/>
      <c r="BE2218" s="287"/>
      <c r="BF2218" s="287"/>
      <c r="BG2218" s="287"/>
      <c r="BH2218" s="287"/>
      <c r="BI2218" s="287"/>
      <c r="BJ2218" s="287"/>
      <c r="BK2218" s="287"/>
      <c r="BL2218" s="287"/>
      <c r="BM2218" s="287"/>
      <c r="BN2218" s="287"/>
      <c r="BO2218" s="287"/>
      <c r="BP2218" s="287"/>
      <c r="BQ2218" s="287"/>
      <c r="BR2218" s="287"/>
      <c r="BS2218" s="287"/>
      <c r="BT2218" s="287"/>
      <c r="BU2218" s="287"/>
    </row>
    <row r="2219" spans="4:73" x14ac:dyDescent="0.2">
      <c r="D2219" s="265"/>
      <c r="E2219" s="265"/>
      <c r="F2219" s="265"/>
      <c r="G2219" s="265"/>
      <c r="H2219" s="265"/>
      <c r="I2219" s="265"/>
      <c r="J2219" s="265"/>
      <c r="K2219" s="265"/>
      <c r="L2219" s="265"/>
      <c r="M2219" s="265"/>
      <c r="N2219" s="265"/>
      <c r="O2219" s="265"/>
      <c r="P2219" s="265"/>
      <c r="Q2219" s="265"/>
      <c r="R2219" s="265"/>
      <c r="S2219" s="265"/>
      <c r="T2219" s="265"/>
      <c r="U2219" s="265"/>
      <c r="V2219" s="265"/>
      <c r="W2219" s="265"/>
      <c r="X2219" s="265"/>
      <c r="Y2219" s="265"/>
      <c r="Z2219" s="265"/>
      <c r="AA2219" s="265"/>
      <c r="AB2219" s="265"/>
      <c r="AC2219" s="265"/>
      <c r="AD2219" s="265"/>
      <c r="AE2219" s="265"/>
      <c r="AF2219" s="265"/>
      <c r="AG2219" s="265"/>
      <c r="AH2219" s="265"/>
      <c r="AI2219" s="265"/>
      <c r="AJ2219" s="265"/>
      <c r="AK2219" s="287"/>
      <c r="AL2219" s="287"/>
      <c r="AM2219" s="287"/>
      <c r="AN2219" s="287"/>
      <c r="AO2219" s="287"/>
      <c r="AP2219" s="287"/>
      <c r="AQ2219" s="287"/>
      <c r="AR2219" s="287"/>
      <c r="AS2219" s="287"/>
      <c r="AT2219" s="287"/>
      <c r="AU2219" s="287"/>
      <c r="AV2219" s="287"/>
      <c r="AW2219" s="287"/>
      <c r="AX2219" s="287"/>
      <c r="AY2219" s="287"/>
      <c r="AZ2219" s="287"/>
      <c r="BA2219" s="287"/>
      <c r="BB2219" s="287"/>
      <c r="BC2219" s="287"/>
      <c r="BD2219" s="287"/>
      <c r="BE2219" s="287"/>
      <c r="BF2219" s="287"/>
      <c r="BG2219" s="287"/>
      <c r="BH2219" s="287"/>
      <c r="BI2219" s="287"/>
      <c r="BJ2219" s="287"/>
      <c r="BK2219" s="287"/>
      <c r="BL2219" s="287"/>
      <c r="BM2219" s="287"/>
      <c r="BN2219" s="287"/>
      <c r="BO2219" s="287"/>
      <c r="BP2219" s="287"/>
      <c r="BQ2219" s="287"/>
      <c r="BR2219" s="287"/>
      <c r="BS2219" s="287"/>
      <c r="BT2219" s="287"/>
      <c r="BU2219" s="287"/>
    </row>
    <row r="2220" spans="4:73" x14ac:dyDescent="0.2">
      <c r="D2220" s="265"/>
      <c r="E2220" s="265"/>
      <c r="F2220" s="265"/>
      <c r="G2220" s="265"/>
      <c r="H2220" s="265"/>
      <c r="I2220" s="265"/>
      <c r="J2220" s="265"/>
      <c r="K2220" s="265"/>
      <c r="L2220" s="265"/>
      <c r="M2220" s="265"/>
      <c r="N2220" s="265"/>
      <c r="O2220" s="265"/>
      <c r="P2220" s="265"/>
      <c r="Q2220" s="265"/>
      <c r="R2220" s="265"/>
      <c r="S2220" s="265"/>
      <c r="T2220" s="265"/>
      <c r="U2220" s="265"/>
      <c r="V2220" s="265"/>
      <c r="W2220" s="265"/>
      <c r="X2220" s="265"/>
      <c r="Y2220" s="265"/>
      <c r="Z2220" s="265"/>
      <c r="AA2220" s="265"/>
      <c r="AB2220" s="265"/>
      <c r="AC2220" s="265"/>
      <c r="AD2220" s="265"/>
      <c r="AE2220" s="265"/>
      <c r="AF2220" s="265"/>
      <c r="AG2220" s="265"/>
      <c r="AH2220" s="265"/>
      <c r="AI2220" s="265"/>
      <c r="AJ2220" s="265"/>
      <c r="AK2220" s="287"/>
      <c r="AL2220" s="287"/>
      <c r="AM2220" s="287"/>
      <c r="AN2220" s="287"/>
      <c r="AO2220" s="287"/>
      <c r="AP2220" s="287"/>
      <c r="AQ2220" s="287"/>
      <c r="AR2220" s="287"/>
      <c r="AS2220" s="287"/>
      <c r="AT2220" s="287"/>
      <c r="AU2220" s="287"/>
      <c r="AV2220" s="287"/>
      <c r="AW2220" s="287"/>
      <c r="AX2220" s="287"/>
      <c r="AY2220" s="287"/>
      <c r="AZ2220" s="287"/>
      <c r="BA2220" s="287"/>
      <c r="BB2220" s="287"/>
      <c r="BC2220" s="287"/>
      <c r="BD2220" s="287"/>
      <c r="BE2220" s="287"/>
      <c r="BF2220" s="287"/>
      <c r="BG2220" s="287"/>
      <c r="BH2220" s="287"/>
      <c r="BI2220" s="287"/>
      <c r="BJ2220" s="287"/>
      <c r="BK2220" s="287"/>
      <c r="BL2220" s="287"/>
      <c r="BM2220" s="287"/>
      <c r="BN2220" s="287"/>
      <c r="BO2220" s="287"/>
      <c r="BP2220" s="287"/>
      <c r="BQ2220" s="287"/>
      <c r="BR2220" s="287"/>
      <c r="BS2220" s="287"/>
      <c r="BT2220" s="287"/>
      <c r="BU2220" s="287"/>
    </row>
    <row r="2221" spans="4:73" x14ac:dyDescent="0.2">
      <c r="D2221" s="265"/>
      <c r="E2221" s="265"/>
      <c r="F2221" s="265"/>
      <c r="G2221" s="265"/>
      <c r="H2221" s="265"/>
      <c r="I2221" s="265"/>
      <c r="J2221" s="265"/>
      <c r="K2221" s="265"/>
      <c r="L2221" s="265"/>
      <c r="M2221" s="265"/>
      <c r="N2221" s="265"/>
      <c r="O2221" s="265"/>
      <c r="P2221" s="265"/>
      <c r="Q2221" s="265"/>
      <c r="R2221" s="265"/>
      <c r="S2221" s="265"/>
      <c r="T2221" s="265"/>
      <c r="U2221" s="265"/>
      <c r="V2221" s="265"/>
      <c r="W2221" s="265"/>
      <c r="X2221" s="265"/>
      <c r="Y2221" s="265"/>
      <c r="Z2221" s="265"/>
      <c r="AA2221" s="265"/>
      <c r="AB2221" s="265"/>
      <c r="AC2221" s="265"/>
      <c r="AD2221" s="265"/>
      <c r="AE2221" s="265"/>
      <c r="AF2221" s="265"/>
      <c r="AG2221" s="265"/>
      <c r="AH2221" s="265"/>
      <c r="AI2221" s="265"/>
      <c r="AJ2221" s="265"/>
      <c r="AK2221" s="287"/>
      <c r="AL2221" s="287"/>
      <c r="AM2221" s="287"/>
      <c r="AN2221" s="287"/>
      <c r="AO2221" s="287"/>
      <c r="AP2221" s="287"/>
      <c r="AQ2221" s="287"/>
      <c r="AR2221" s="287"/>
      <c r="AS2221" s="287"/>
      <c r="AT2221" s="287"/>
      <c r="AU2221" s="287"/>
      <c r="AV2221" s="287"/>
      <c r="AW2221" s="287"/>
      <c r="AX2221" s="287"/>
      <c r="AY2221" s="287"/>
      <c r="AZ2221" s="287"/>
      <c r="BA2221" s="287"/>
      <c r="BB2221" s="287"/>
      <c r="BC2221" s="287"/>
      <c r="BD2221" s="287"/>
      <c r="BE2221" s="287"/>
      <c r="BF2221" s="287"/>
      <c r="BG2221" s="287"/>
      <c r="BH2221" s="287"/>
      <c r="BI2221" s="287"/>
      <c r="BJ2221" s="287"/>
      <c r="BK2221" s="287"/>
      <c r="BL2221" s="287"/>
      <c r="BM2221" s="287"/>
      <c r="BN2221" s="287"/>
      <c r="BO2221" s="287"/>
      <c r="BP2221" s="287"/>
      <c r="BQ2221" s="287"/>
      <c r="BR2221" s="287"/>
      <c r="BS2221" s="287"/>
      <c r="BT2221" s="287"/>
      <c r="BU2221" s="287"/>
    </row>
    <row r="2222" spans="4:73" x14ac:dyDescent="0.2">
      <c r="D2222" s="265"/>
      <c r="E2222" s="265"/>
      <c r="F2222" s="265"/>
      <c r="G2222" s="265"/>
      <c r="H2222" s="265"/>
      <c r="I2222" s="265"/>
      <c r="J2222" s="265"/>
      <c r="K2222" s="265"/>
      <c r="L2222" s="265"/>
      <c r="M2222" s="265"/>
      <c r="N2222" s="265"/>
      <c r="O2222" s="265"/>
      <c r="P2222" s="265"/>
      <c r="Q2222" s="265"/>
      <c r="R2222" s="265"/>
      <c r="S2222" s="265"/>
      <c r="T2222" s="265"/>
      <c r="U2222" s="265"/>
      <c r="V2222" s="265"/>
      <c r="W2222" s="265"/>
      <c r="X2222" s="265"/>
      <c r="Y2222" s="265"/>
      <c r="Z2222" s="265"/>
      <c r="AA2222" s="265"/>
      <c r="AB2222" s="265"/>
      <c r="AC2222" s="265"/>
      <c r="AD2222" s="265"/>
      <c r="AE2222" s="265"/>
      <c r="AF2222" s="265"/>
      <c r="AG2222" s="265"/>
      <c r="AH2222" s="265"/>
      <c r="AI2222" s="265"/>
      <c r="AJ2222" s="265"/>
      <c r="AK2222" s="287"/>
      <c r="AL2222" s="287"/>
      <c r="AM2222" s="287"/>
      <c r="AN2222" s="287"/>
      <c r="AO2222" s="287"/>
      <c r="AP2222" s="287"/>
      <c r="AQ2222" s="287"/>
      <c r="AR2222" s="287"/>
      <c r="AS2222" s="287"/>
      <c r="AT2222" s="287"/>
      <c r="AU2222" s="287"/>
      <c r="AV2222" s="287"/>
      <c r="AW2222" s="287"/>
      <c r="AX2222" s="287"/>
      <c r="AY2222" s="287"/>
      <c r="AZ2222" s="287"/>
      <c r="BA2222" s="287"/>
      <c r="BB2222" s="287"/>
      <c r="BC2222" s="287"/>
      <c r="BD2222" s="287"/>
      <c r="BE2222" s="287"/>
      <c r="BF2222" s="287"/>
      <c r="BG2222" s="287"/>
      <c r="BH2222" s="287"/>
      <c r="BI2222" s="287"/>
      <c r="BJ2222" s="287"/>
      <c r="BK2222" s="287"/>
      <c r="BL2222" s="287"/>
      <c r="BM2222" s="287"/>
      <c r="BN2222" s="287"/>
      <c r="BO2222" s="287"/>
      <c r="BP2222" s="287"/>
      <c r="BQ2222" s="287"/>
      <c r="BR2222" s="287"/>
      <c r="BS2222" s="287"/>
      <c r="BT2222" s="287"/>
      <c r="BU2222" s="287"/>
    </row>
    <row r="2223" spans="4:73" x14ac:dyDescent="0.2">
      <c r="D2223" s="265"/>
      <c r="E2223" s="265"/>
      <c r="F2223" s="265"/>
      <c r="G2223" s="265"/>
      <c r="H2223" s="265"/>
      <c r="I2223" s="265"/>
      <c r="J2223" s="265"/>
      <c r="K2223" s="265"/>
      <c r="L2223" s="265"/>
      <c r="M2223" s="265"/>
      <c r="N2223" s="265"/>
      <c r="O2223" s="265"/>
      <c r="P2223" s="265"/>
      <c r="Q2223" s="265"/>
      <c r="R2223" s="265"/>
      <c r="S2223" s="265"/>
      <c r="T2223" s="265"/>
      <c r="U2223" s="265"/>
      <c r="V2223" s="265"/>
      <c r="W2223" s="265"/>
      <c r="X2223" s="265"/>
      <c r="Y2223" s="265"/>
      <c r="Z2223" s="265"/>
      <c r="AA2223" s="265"/>
      <c r="AB2223" s="265"/>
      <c r="AC2223" s="265"/>
      <c r="AD2223" s="265"/>
      <c r="AE2223" s="265"/>
      <c r="AF2223" s="265"/>
      <c r="AG2223" s="265"/>
      <c r="AH2223" s="265"/>
      <c r="AI2223" s="265"/>
      <c r="AJ2223" s="265"/>
      <c r="AK2223" s="287"/>
      <c r="AL2223" s="287"/>
      <c r="AM2223" s="287"/>
      <c r="AN2223" s="287"/>
      <c r="AO2223" s="287"/>
      <c r="AP2223" s="287"/>
      <c r="AQ2223" s="287"/>
      <c r="AR2223" s="287"/>
      <c r="AS2223" s="287"/>
      <c r="AT2223" s="287"/>
      <c r="AU2223" s="287"/>
      <c r="AV2223" s="287"/>
      <c r="AW2223" s="287"/>
      <c r="AX2223" s="287"/>
      <c r="AY2223" s="287"/>
      <c r="AZ2223" s="287"/>
      <c r="BA2223" s="287"/>
      <c r="BB2223" s="287"/>
      <c r="BC2223" s="287"/>
      <c r="BD2223" s="287"/>
      <c r="BE2223" s="287"/>
      <c r="BF2223" s="287"/>
      <c r="BG2223" s="287"/>
      <c r="BH2223" s="287"/>
      <c r="BI2223" s="287"/>
      <c r="BJ2223" s="287"/>
      <c r="BK2223" s="287"/>
      <c r="BL2223" s="287"/>
      <c r="BM2223" s="287"/>
      <c r="BN2223" s="287"/>
      <c r="BO2223" s="287"/>
      <c r="BP2223" s="287"/>
      <c r="BQ2223" s="287"/>
      <c r="BR2223" s="287"/>
      <c r="BS2223" s="287"/>
      <c r="BT2223" s="287"/>
      <c r="BU2223" s="287"/>
    </row>
    <row r="2224" spans="4:73" x14ac:dyDescent="0.2">
      <c r="D2224" s="265"/>
      <c r="E2224" s="265"/>
      <c r="F2224" s="265"/>
      <c r="G2224" s="265"/>
      <c r="H2224" s="265"/>
      <c r="I2224" s="265"/>
      <c r="J2224" s="265"/>
      <c r="K2224" s="265"/>
      <c r="L2224" s="265"/>
      <c r="M2224" s="265"/>
      <c r="N2224" s="265"/>
      <c r="O2224" s="265"/>
      <c r="P2224" s="265"/>
      <c r="Q2224" s="265"/>
      <c r="R2224" s="265"/>
      <c r="S2224" s="265"/>
      <c r="T2224" s="265"/>
      <c r="U2224" s="265"/>
      <c r="V2224" s="265"/>
      <c r="W2224" s="265"/>
      <c r="X2224" s="265"/>
      <c r="Y2224" s="265"/>
      <c r="Z2224" s="265"/>
      <c r="AA2224" s="265"/>
      <c r="AB2224" s="265"/>
      <c r="AC2224" s="265"/>
      <c r="AD2224" s="265"/>
      <c r="AE2224" s="265"/>
      <c r="AF2224" s="265"/>
      <c r="AG2224" s="265"/>
      <c r="AH2224" s="265"/>
      <c r="AI2224" s="265"/>
      <c r="AJ2224" s="265"/>
      <c r="AK2224" s="287"/>
      <c r="AL2224" s="287"/>
      <c r="AM2224" s="287"/>
      <c r="AN2224" s="287"/>
      <c r="AO2224" s="287"/>
      <c r="AP2224" s="287"/>
      <c r="AQ2224" s="287"/>
      <c r="AR2224" s="287"/>
      <c r="AS2224" s="287"/>
      <c r="AT2224" s="287"/>
      <c r="AU2224" s="287"/>
      <c r="AV2224" s="287"/>
      <c r="AW2224" s="287"/>
      <c r="AX2224" s="287"/>
      <c r="AY2224" s="287"/>
      <c r="AZ2224" s="287"/>
      <c r="BA2224" s="287"/>
      <c r="BB2224" s="287"/>
      <c r="BC2224" s="287"/>
      <c r="BD2224" s="287"/>
      <c r="BE2224" s="287"/>
      <c r="BF2224" s="287"/>
      <c r="BG2224" s="287"/>
      <c r="BH2224" s="287"/>
      <c r="BI2224" s="287"/>
      <c r="BJ2224" s="287"/>
      <c r="BK2224" s="287"/>
      <c r="BL2224" s="287"/>
      <c r="BM2224" s="287"/>
      <c r="BN2224" s="287"/>
      <c r="BO2224" s="287"/>
      <c r="BP2224" s="287"/>
      <c r="BQ2224" s="287"/>
      <c r="BR2224" s="287"/>
      <c r="BS2224" s="287"/>
      <c r="BT2224" s="287"/>
      <c r="BU2224" s="287"/>
    </row>
    <row r="2225" spans="4:73" x14ac:dyDescent="0.2">
      <c r="D2225" s="265"/>
      <c r="E2225" s="265"/>
      <c r="F2225" s="265"/>
      <c r="G2225" s="265"/>
      <c r="H2225" s="265"/>
      <c r="I2225" s="265"/>
      <c r="J2225" s="265"/>
      <c r="K2225" s="265"/>
      <c r="L2225" s="265"/>
      <c r="M2225" s="265"/>
      <c r="N2225" s="265"/>
      <c r="O2225" s="265"/>
      <c r="P2225" s="265"/>
      <c r="Q2225" s="265"/>
      <c r="R2225" s="265"/>
      <c r="S2225" s="265"/>
      <c r="T2225" s="265"/>
      <c r="U2225" s="265"/>
      <c r="V2225" s="265"/>
      <c r="W2225" s="265"/>
      <c r="X2225" s="265"/>
      <c r="Y2225" s="265"/>
      <c r="Z2225" s="265"/>
      <c r="AA2225" s="265"/>
      <c r="AB2225" s="265"/>
      <c r="AC2225" s="265"/>
      <c r="AD2225" s="265"/>
      <c r="AE2225" s="265"/>
      <c r="AF2225" s="265"/>
      <c r="AG2225" s="265"/>
      <c r="AH2225" s="265"/>
      <c r="AI2225" s="265"/>
      <c r="AJ2225" s="265"/>
      <c r="AK2225" s="287"/>
      <c r="AL2225" s="287"/>
      <c r="AM2225" s="287"/>
      <c r="AN2225" s="287"/>
      <c r="AO2225" s="287"/>
      <c r="AP2225" s="287"/>
      <c r="AQ2225" s="287"/>
      <c r="AR2225" s="287"/>
      <c r="AS2225" s="287"/>
      <c r="AT2225" s="287"/>
      <c r="AU2225" s="287"/>
      <c r="AV2225" s="287"/>
      <c r="AW2225" s="287"/>
      <c r="AX2225" s="287"/>
      <c r="AY2225" s="287"/>
      <c r="AZ2225" s="287"/>
      <c r="BA2225" s="287"/>
      <c r="BB2225" s="287"/>
      <c r="BC2225" s="287"/>
      <c r="BD2225" s="287"/>
      <c r="BE2225" s="287"/>
      <c r="BF2225" s="287"/>
      <c r="BG2225" s="287"/>
      <c r="BH2225" s="287"/>
      <c r="BI2225" s="287"/>
      <c r="BJ2225" s="287"/>
      <c r="BK2225" s="287"/>
      <c r="BL2225" s="287"/>
      <c r="BM2225" s="287"/>
      <c r="BN2225" s="287"/>
      <c r="BO2225" s="287"/>
      <c r="BP2225" s="287"/>
      <c r="BQ2225" s="287"/>
      <c r="BR2225" s="287"/>
      <c r="BS2225" s="287"/>
      <c r="BT2225" s="287"/>
      <c r="BU2225" s="287"/>
    </row>
    <row r="2226" spans="4:73" x14ac:dyDescent="0.2">
      <c r="D2226" s="265"/>
      <c r="E2226" s="265"/>
      <c r="F2226" s="265"/>
      <c r="G2226" s="265"/>
      <c r="H2226" s="265"/>
      <c r="I2226" s="265"/>
      <c r="J2226" s="265"/>
      <c r="K2226" s="265"/>
      <c r="L2226" s="265"/>
      <c r="M2226" s="265"/>
      <c r="N2226" s="265"/>
      <c r="O2226" s="265"/>
      <c r="P2226" s="265"/>
      <c r="Q2226" s="265"/>
      <c r="R2226" s="265"/>
      <c r="S2226" s="265"/>
      <c r="T2226" s="265"/>
      <c r="U2226" s="265"/>
      <c r="V2226" s="265"/>
      <c r="W2226" s="265"/>
      <c r="X2226" s="265"/>
      <c r="Y2226" s="265"/>
      <c r="Z2226" s="265"/>
      <c r="AA2226" s="265"/>
      <c r="AB2226" s="265"/>
      <c r="AC2226" s="265"/>
      <c r="AD2226" s="265"/>
      <c r="AE2226" s="265"/>
      <c r="AF2226" s="265"/>
      <c r="AG2226" s="265"/>
      <c r="AH2226" s="265"/>
      <c r="AI2226" s="265"/>
      <c r="AJ2226" s="265"/>
      <c r="AK2226" s="287"/>
      <c r="AL2226" s="287"/>
      <c r="AM2226" s="287"/>
      <c r="AN2226" s="287"/>
      <c r="AO2226" s="287"/>
      <c r="AP2226" s="287"/>
      <c r="AQ2226" s="287"/>
      <c r="AR2226" s="287"/>
      <c r="AS2226" s="287"/>
      <c r="AT2226" s="287"/>
      <c r="AU2226" s="287"/>
      <c r="AV2226" s="287"/>
      <c r="AW2226" s="287"/>
      <c r="AX2226" s="287"/>
      <c r="AY2226" s="287"/>
      <c r="AZ2226" s="287"/>
      <c r="BA2226" s="287"/>
      <c r="BB2226" s="287"/>
      <c r="BC2226" s="287"/>
      <c r="BD2226" s="287"/>
      <c r="BE2226" s="287"/>
      <c r="BF2226" s="287"/>
      <c r="BG2226" s="287"/>
      <c r="BH2226" s="287"/>
      <c r="BI2226" s="287"/>
      <c r="BJ2226" s="287"/>
      <c r="BK2226" s="287"/>
      <c r="BL2226" s="287"/>
      <c r="BM2226" s="287"/>
      <c r="BN2226" s="287"/>
      <c r="BO2226" s="287"/>
      <c r="BP2226" s="287"/>
      <c r="BQ2226" s="287"/>
      <c r="BR2226" s="287"/>
      <c r="BS2226" s="287"/>
      <c r="BT2226" s="287"/>
      <c r="BU2226" s="287"/>
    </row>
    <row r="2227" spans="4:73" x14ac:dyDescent="0.2">
      <c r="D2227" s="265"/>
      <c r="E2227" s="265"/>
      <c r="F2227" s="265"/>
      <c r="G2227" s="265"/>
      <c r="H2227" s="265"/>
      <c r="I2227" s="265"/>
      <c r="J2227" s="265"/>
      <c r="K2227" s="265"/>
      <c r="L2227" s="265"/>
      <c r="M2227" s="265"/>
      <c r="N2227" s="265"/>
      <c r="O2227" s="265"/>
      <c r="P2227" s="265"/>
      <c r="Q2227" s="265"/>
      <c r="R2227" s="265"/>
      <c r="S2227" s="265"/>
      <c r="T2227" s="265"/>
      <c r="U2227" s="265"/>
      <c r="V2227" s="265"/>
      <c r="W2227" s="265"/>
      <c r="X2227" s="265"/>
      <c r="Y2227" s="265"/>
      <c r="Z2227" s="265"/>
      <c r="AA2227" s="265"/>
      <c r="AB2227" s="265"/>
      <c r="AC2227" s="265"/>
      <c r="AD2227" s="265"/>
      <c r="AE2227" s="265"/>
      <c r="AF2227" s="265"/>
      <c r="AG2227" s="265"/>
      <c r="AH2227" s="265"/>
      <c r="AI2227" s="265"/>
      <c r="AJ2227" s="265"/>
      <c r="AK2227" s="287"/>
      <c r="AL2227" s="287"/>
      <c r="AM2227" s="287"/>
      <c r="AN2227" s="287"/>
      <c r="AO2227" s="287"/>
      <c r="AP2227" s="287"/>
      <c r="AQ2227" s="287"/>
      <c r="AR2227" s="287"/>
      <c r="AS2227" s="287"/>
      <c r="AT2227" s="287"/>
      <c r="AU2227" s="287"/>
      <c r="AV2227" s="287"/>
      <c r="AW2227" s="287"/>
      <c r="AX2227" s="287"/>
      <c r="AY2227" s="287"/>
      <c r="AZ2227" s="287"/>
      <c r="BA2227" s="287"/>
      <c r="BB2227" s="287"/>
      <c r="BC2227" s="287"/>
      <c r="BD2227" s="287"/>
      <c r="BE2227" s="287"/>
      <c r="BF2227" s="287"/>
      <c r="BG2227" s="287"/>
      <c r="BH2227" s="287"/>
      <c r="BI2227" s="287"/>
      <c r="BJ2227" s="287"/>
      <c r="BK2227" s="287"/>
      <c r="BL2227" s="287"/>
      <c r="BM2227" s="287"/>
      <c r="BN2227" s="287"/>
      <c r="BO2227" s="287"/>
      <c r="BP2227" s="287"/>
      <c r="BQ2227" s="287"/>
      <c r="BR2227" s="287"/>
      <c r="BS2227" s="287"/>
      <c r="BT2227" s="287"/>
      <c r="BU2227" s="287"/>
    </row>
    <row r="2228" spans="4:73" x14ac:dyDescent="0.2">
      <c r="D2228" s="265"/>
      <c r="E2228" s="265"/>
      <c r="F2228" s="265"/>
      <c r="G2228" s="265"/>
      <c r="H2228" s="265"/>
      <c r="I2228" s="265"/>
      <c r="J2228" s="265"/>
      <c r="K2228" s="265"/>
      <c r="L2228" s="265"/>
      <c r="M2228" s="265"/>
      <c r="N2228" s="265"/>
      <c r="O2228" s="265"/>
      <c r="P2228" s="265"/>
      <c r="Q2228" s="265"/>
      <c r="R2228" s="265"/>
      <c r="S2228" s="265"/>
      <c r="T2228" s="265"/>
      <c r="U2228" s="265"/>
      <c r="V2228" s="265"/>
      <c r="W2228" s="265"/>
      <c r="X2228" s="265"/>
      <c r="Y2228" s="265"/>
      <c r="Z2228" s="265"/>
      <c r="AA2228" s="265"/>
      <c r="AB2228" s="265"/>
      <c r="AC2228" s="265"/>
      <c r="AD2228" s="265"/>
      <c r="AE2228" s="265"/>
      <c r="AF2228" s="265"/>
      <c r="AG2228" s="265"/>
      <c r="AH2228" s="265"/>
      <c r="AI2228" s="265"/>
      <c r="AJ2228" s="265"/>
      <c r="AK2228" s="287"/>
      <c r="AL2228" s="287"/>
      <c r="AM2228" s="287"/>
      <c r="AN2228" s="287"/>
      <c r="AO2228" s="287"/>
      <c r="AP2228" s="287"/>
      <c r="AQ2228" s="287"/>
      <c r="AR2228" s="287"/>
      <c r="AS2228" s="287"/>
      <c r="AT2228" s="287"/>
      <c r="AU2228" s="287"/>
      <c r="AV2228" s="287"/>
      <c r="AW2228" s="287"/>
      <c r="AX2228" s="287"/>
      <c r="AY2228" s="287"/>
      <c r="AZ2228" s="287"/>
      <c r="BA2228" s="287"/>
      <c r="BB2228" s="287"/>
      <c r="BC2228" s="287"/>
      <c r="BD2228" s="287"/>
      <c r="BE2228" s="287"/>
      <c r="BF2228" s="287"/>
      <c r="BG2228" s="287"/>
      <c r="BH2228" s="287"/>
      <c r="BI2228" s="287"/>
      <c r="BJ2228" s="287"/>
      <c r="BK2228" s="287"/>
      <c r="BL2228" s="287"/>
      <c r="BM2228" s="287"/>
      <c r="BN2228" s="287"/>
      <c r="BO2228" s="287"/>
      <c r="BP2228" s="287"/>
      <c r="BQ2228" s="287"/>
      <c r="BR2228" s="287"/>
      <c r="BS2228" s="287"/>
      <c r="BT2228" s="287"/>
      <c r="BU2228" s="287"/>
    </row>
    <row r="2229" spans="4:73" x14ac:dyDescent="0.2">
      <c r="D2229" s="265"/>
      <c r="E2229" s="265"/>
      <c r="F2229" s="265"/>
      <c r="G2229" s="265"/>
      <c r="H2229" s="265"/>
      <c r="I2229" s="265"/>
      <c r="J2229" s="265"/>
      <c r="K2229" s="265"/>
      <c r="L2229" s="265"/>
      <c r="M2229" s="265"/>
      <c r="N2229" s="265"/>
      <c r="O2229" s="265"/>
      <c r="P2229" s="265"/>
      <c r="Q2229" s="265"/>
      <c r="R2229" s="265"/>
      <c r="S2229" s="265"/>
      <c r="T2229" s="265"/>
      <c r="U2229" s="265"/>
      <c r="V2229" s="265"/>
      <c r="W2229" s="265"/>
      <c r="X2229" s="265"/>
      <c r="Y2229" s="265"/>
      <c r="Z2229" s="265"/>
      <c r="AA2229" s="265"/>
      <c r="AB2229" s="265"/>
      <c r="AC2229" s="265"/>
      <c r="AD2229" s="265"/>
      <c r="AE2229" s="265"/>
      <c r="AF2229" s="265"/>
      <c r="AG2229" s="265"/>
      <c r="AH2229" s="265"/>
      <c r="AI2229" s="265"/>
      <c r="AJ2229" s="265"/>
      <c r="AK2229" s="287"/>
      <c r="AL2229" s="287"/>
      <c r="AM2229" s="287"/>
      <c r="AN2229" s="287"/>
      <c r="AO2229" s="287"/>
      <c r="AP2229" s="287"/>
      <c r="AQ2229" s="287"/>
      <c r="AR2229" s="287"/>
      <c r="AS2229" s="287"/>
      <c r="AT2229" s="287"/>
      <c r="AU2229" s="287"/>
      <c r="AV2229" s="287"/>
      <c r="AW2229" s="287"/>
      <c r="AX2229" s="287"/>
      <c r="AY2229" s="287"/>
      <c r="AZ2229" s="287"/>
      <c r="BA2229" s="287"/>
      <c r="BB2229" s="287"/>
      <c r="BC2229" s="287"/>
      <c r="BD2229" s="287"/>
      <c r="BE2229" s="287"/>
      <c r="BF2229" s="287"/>
      <c r="BG2229" s="287"/>
      <c r="BH2229" s="287"/>
      <c r="BI2229" s="287"/>
      <c r="BJ2229" s="287"/>
      <c r="BK2229" s="287"/>
      <c r="BL2229" s="287"/>
      <c r="BM2229" s="287"/>
      <c r="BN2229" s="287"/>
      <c r="BO2229" s="287"/>
      <c r="BP2229" s="287"/>
      <c r="BQ2229" s="287"/>
      <c r="BR2229" s="287"/>
      <c r="BS2229" s="287"/>
      <c r="BT2229" s="287"/>
      <c r="BU2229" s="287"/>
    </row>
    <row r="2230" spans="4:73" x14ac:dyDescent="0.2">
      <c r="D2230" s="265"/>
      <c r="E2230" s="265"/>
      <c r="F2230" s="265"/>
      <c r="G2230" s="265"/>
      <c r="H2230" s="265"/>
      <c r="I2230" s="265"/>
      <c r="J2230" s="265"/>
      <c r="K2230" s="265"/>
      <c r="L2230" s="265"/>
      <c r="M2230" s="265"/>
      <c r="N2230" s="265"/>
      <c r="O2230" s="265"/>
      <c r="P2230" s="265"/>
      <c r="Q2230" s="265"/>
      <c r="R2230" s="265"/>
      <c r="S2230" s="265"/>
      <c r="T2230" s="265"/>
      <c r="U2230" s="265"/>
      <c r="V2230" s="265"/>
      <c r="W2230" s="265"/>
      <c r="X2230" s="265"/>
      <c r="Y2230" s="265"/>
      <c r="Z2230" s="265"/>
      <c r="AA2230" s="265"/>
      <c r="AB2230" s="265"/>
      <c r="AC2230" s="265"/>
      <c r="AD2230" s="265"/>
      <c r="AE2230" s="265"/>
      <c r="AF2230" s="265"/>
      <c r="AG2230" s="265"/>
      <c r="AH2230" s="265"/>
      <c r="AI2230" s="265"/>
      <c r="AJ2230" s="265"/>
      <c r="AK2230" s="287"/>
      <c r="AL2230" s="287"/>
      <c r="AM2230" s="287"/>
      <c r="AN2230" s="287"/>
      <c r="AO2230" s="287"/>
      <c r="AP2230" s="287"/>
      <c r="AQ2230" s="287"/>
      <c r="AR2230" s="287"/>
      <c r="AS2230" s="287"/>
      <c r="AT2230" s="287"/>
      <c r="AU2230" s="287"/>
      <c r="AV2230" s="287"/>
      <c r="AW2230" s="287"/>
      <c r="AX2230" s="287"/>
      <c r="AY2230" s="287"/>
      <c r="AZ2230" s="287"/>
      <c r="BA2230" s="287"/>
      <c r="BB2230" s="287"/>
      <c r="BC2230" s="287"/>
      <c r="BD2230" s="287"/>
      <c r="BE2230" s="287"/>
      <c r="BF2230" s="287"/>
      <c r="BG2230" s="287"/>
      <c r="BH2230" s="287"/>
      <c r="BI2230" s="287"/>
      <c r="BJ2230" s="287"/>
      <c r="BK2230" s="287"/>
      <c r="BL2230" s="287"/>
      <c r="BM2230" s="287"/>
      <c r="BN2230" s="287"/>
      <c r="BO2230" s="287"/>
      <c r="BP2230" s="287"/>
      <c r="BQ2230" s="287"/>
      <c r="BR2230" s="287"/>
      <c r="BS2230" s="287"/>
      <c r="BT2230" s="287"/>
      <c r="BU2230" s="287"/>
    </row>
    <row r="2231" spans="4:73" x14ac:dyDescent="0.2">
      <c r="D2231" s="265"/>
      <c r="E2231" s="265"/>
      <c r="F2231" s="265"/>
      <c r="G2231" s="265"/>
      <c r="H2231" s="265"/>
      <c r="I2231" s="265"/>
      <c r="J2231" s="265"/>
      <c r="K2231" s="265"/>
      <c r="L2231" s="265"/>
      <c r="M2231" s="265"/>
      <c r="N2231" s="265"/>
      <c r="O2231" s="265"/>
      <c r="P2231" s="265"/>
      <c r="Q2231" s="265"/>
      <c r="R2231" s="265"/>
      <c r="S2231" s="265"/>
      <c r="T2231" s="265"/>
      <c r="U2231" s="265"/>
      <c r="V2231" s="265"/>
      <c r="W2231" s="265"/>
      <c r="X2231" s="265"/>
      <c r="Y2231" s="265"/>
      <c r="Z2231" s="265"/>
      <c r="AA2231" s="265"/>
      <c r="AB2231" s="265"/>
      <c r="AC2231" s="265"/>
      <c r="AD2231" s="265"/>
      <c r="AE2231" s="265"/>
      <c r="AF2231" s="265"/>
      <c r="AG2231" s="265"/>
      <c r="AH2231" s="265"/>
      <c r="AI2231" s="265"/>
      <c r="AJ2231" s="265"/>
      <c r="AK2231" s="287"/>
      <c r="AL2231" s="287"/>
      <c r="AM2231" s="287"/>
      <c r="AN2231" s="287"/>
      <c r="AO2231" s="287"/>
      <c r="AP2231" s="287"/>
      <c r="AQ2231" s="287"/>
      <c r="AR2231" s="287"/>
      <c r="AS2231" s="287"/>
      <c r="AT2231" s="287"/>
      <c r="AU2231" s="287"/>
      <c r="AV2231" s="287"/>
      <c r="AW2231" s="287"/>
      <c r="AX2231" s="287"/>
      <c r="AY2231" s="287"/>
      <c r="AZ2231" s="287"/>
      <c r="BA2231" s="287"/>
      <c r="BB2231" s="287"/>
      <c r="BC2231" s="287"/>
      <c r="BD2231" s="287"/>
      <c r="BE2231" s="287"/>
      <c r="BF2231" s="287"/>
      <c r="BG2231" s="287"/>
      <c r="BH2231" s="287"/>
      <c r="BI2231" s="287"/>
      <c r="BJ2231" s="287"/>
      <c r="BK2231" s="287"/>
      <c r="BL2231" s="287"/>
      <c r="BM2231" s="287"/>
      <c r="BN2231" s="287"/>
      <c r="BO2231" s="287"/>
      <c r="BP2231" s="287"/>
      <c r="BQ2231" s="287"/>
      <c r="BR2231" s="287"/>
      <c r="BS2231" s="287"/>
      <c r="BT2231" s="287"/>
      <c r="BU2231" s="287"/>
    </row>
    <row r="2232" spans="4:73" x14ac:dyDescent="0.2">
      <c r="D2232" s="265"/>
      <c r="E2232" s="265"/>
      <c r="F2232" s="265"/>
      <c r="G2232" s="265"/>
      <c r="H2232" s="265"/>
      <c r="I2232" s="265"/>
      <c r="J2232" s="265"/>
      <c r="K2232" s="265"/>
      <c r="L2232" s="265"/>
      <c r="M2232" s="265"/>
      <c r="N2232" s="265"/>
      <c r="O2232" s="265"/>
      <c r="P2232" s="265"/>
      <c r="Q2232" s="265"/>
      <c r="R2232" s="265"/>
      <c r="S2232" s="265"/>
      <c r="T2232" s="265"/>
      <c r="U2232" s="265"/>
      <c r="V2232" s="265"/>
      <c r="W2232" s="265"/>
      <c r="X2232" s="265"/>
      <c r="Y2232" s="265"/>
      <c r="Z2232" s="265"/>
      <c r="AA2232" s="265"/>
      <c r="AB2232" s="265"/>
      <c r="AC2232" s="265"/>
      <c r="AD2232" s="265"/>
      <c r="AE2232" s="265"/>
      <c r="AF2232" s="265"/>
      <c r="AG2232" s="265"/>
      <c r="AH2232" s="265"/>
      <c r="AI2232" s="265"/>
      <c r="AJ2232" s="265"/>
      <c r="AK2232" s="287"/>
      <c r="AL2232" s="287"/>
      <c r="AM2232" s="287"/>
      <c r="AN2232" s="287"/>
      <c r="AO2232" s="287"/>
      <c r="AP2232" s="287"/>
      <c r="AQ2232" s="287"/>
      <c r="AR2232" s="287"/>
      <c r="AS2232" s="287"/>
      <c r="AT2232" s="287"/>
      <c r="AU2232" s="287"/>
      <c r="AV2232" s="287"/>
      <c r="AW2232" s="287"/>
      <c r="AX2232" s="287"/>
      <c r="AY2232" s="287"/>
      <c r="AZ2232" s="287"/>
      <c r="BA2232" s="287"/>
      <c r="BB2232" s="287"/>
      <c r="BC2232" s="287"/>
      <c r="BD2232" s="287"/>
      <c r="BE2232" s="287"/>
      <c r="BF2232" s="287"/>
      <c r="BG2232" s="287"/>
      <c r="BH2232" s="287"/>
      <c r="BI2232" s="287"/>
      <c r="BJ2232" s="287"/>
      <c r="BK2232" s="287"/>
      <c r="BL2232" s="287"/>
      <c r="BM2232" s="287"/>
      <c r="BN2232" s="287"/>
      <c r="BO2232" s="287"/>
      <c r="BP2232" s="287"/>
      <c r="BQ2232" s="287"/>
      <c r="BR2232" s="287"/>
      <c r="BS2232" s="287"/>
      <c r="BT2232" s="287"/>
      <c r="BU2232" s="287"/>
    </row>
    <row r="2233" spans="4:73" x14ac:dyDescent="0.2">
      <c r="D2233" s="265"/>
      <c r="E2233" s="265"/>
      <c r="F2233" s="265"/>
      <c r="G2233" s="265"/>
      <c r="H2233" s="265"/>
      <c r="I2233" s="265"/>
      <c r="J2233" s="265"/>
      <c r="K2233" s="265"/>
      <c r="L2233" s="265"/>
      <c r="M2233" s="265"/>
      <c r="N2233" s="265"/>
      <c r="O2233" s="265"/>
      <c r="P2233" s="265"/>
      <c r="Q2233" s="265"/>
      <c r="R2233" s="265"/>
      <c r="S2233" s="265"/>
      <c r="T2233" s="265"/>
      <c r="U2233" s="265"/>
      <c r="V2233" s="265"/>
      <c r="W2233" s="265"/>
      <c r="X2233" s="265"/>
      <c r="Y2233" s="265"/>
      <c r="Z2233" s="265"/>
      <c r="AA2233" s="265"/>
      <c r="AB2233" s="265"/>
      <c r="AC2233" s="265"/>
      <c r="AD2233" s="265"/>
      <c r="AE2233" s="265"/>
      <c r="AF2233" s="265"/>
      <c r="AG2233" s="265"/>
      <c r="AH2233" s="265"/>
      <c r="AI2233" s="265"/>
      <c r="AJ2233" s="265"/>
      <c r="AK2233" s="287"/>
      <c r="AL2233" s="287"/>
      <c r="AM2233" s="287"/>
      <c r="AN2233" s="287"/>
      <c r="AO2233" s="287"/>
      <c r="AP2233" s="287"/>
      <c r="AQ2233" s="287"/>
      <c r="AR2233" s="287"/>
      <c r="AS2233" s="287"/>
      <c r="AT2233" s="287"/>
      <c r="AU2233" s="287"/>
      <c r="AV2233" s="287"/>
      <c r="AW2233" s="287"/>
      <c r="AX2233" s="287"/>
      <c r="AY2233" s="287"/>
      <c r="AZ2233" s="287"/>
      <c r="BA2233" s="287"/>
      <c r="BB2233" s="287"/>
      <c r="BC2233" s="287"/>
      <c r="BD2233" s="287"/>
      <c r="BE2233" s="287"/>
      <c r="BF2233" s="287"/>
      <c r="BG2233" s="287"/>
      <c r="BH2233" s="287"/>
      <c r="BI2233" s="287"/>
      <c r="BJ2233" s="287"/>
      <c r="BK2233" s="287"/>
      <c r="BL2233" s="287"/>
      <c r="BM2233" s="287"/>
      <c r="BN2233" s="287"/>
      <c r="BO2233" s="287"/>
      <c r="BP2233" s="287"/>
      <c r="BQ2233" s="287"/>
      <c r="BR2233" s="287"/>
      <c r="BS2233" s="287"/>
      <c r="BT2233" s="287"/>
      <c r="BU2233" s="287"/>
    </row>
    <row r="2234" spans="4:73" x14ac:dyDescent="0.2">
      <c r="D2234" s="265"/>
      <c r="E2234" s="265"/>
      <c r="F2234" s="265"/>
      <c r="G2234" s="265"/>
      <c r="H2234" s="265"/>
      <c r="I2234" s="265"/>
      <c r="J2234" s="265"/>
      <c r="K2234" s="265"/>
      <c r="L2234" s="265"/>
      <c r="M2234" s="265"/>
      <c r="N2234" s="265"/>
      <c r="O2234" s="265"/>
      <c r="P2234" s="265"/>
      <c r="Q2234" s="265"/>
      <c r="R2234" s="265"/>
      <c r="S2234" s="265"/>
      <c r="T2234" s="265"/>
      <c r="U2234" s="265"/>
      <c r="V2234" s="265"/>
      <c r="W2234" s="265"/>
      <c r="X2234" s="265"/>
      <c r="Y2234" s="265"/>
      <c r="Z2234" s="265"/>
      <c r="AA2234" s="265"/>
      <c r="AB2234" s="265"/>
      <c r="AC2234" s="265"/>
      <c r="AD2234" s="265"/>
      <c r="AE2234" s="265"/>
      <c r="AF2234" s="265"/>
      <c r="AG2234" s="265"/>
      <c r="AH2234" s="265"/>
      <c r="AI2234" s="265"/>
      <c r="AJ2234" s="265"/>
      <c r="AK2234" s="287"/>
      <c r="AL2234" s="287"/>
      <c r="AM2234" s="287"/>
      <c r="AN2234" s="287"/>
      <c r="AO2234" s="287"/>
      <c r="AP2234" s="287"/>
      <c r="AQ2234" s="287"/>
      <c r="AR2234" s="287"/>
      <c r="AS2234" s="287"/>
      <c r="AT2234" s="287"/>
      <c r="AU2234" s="287"/>
      <c r="AV2234" s="287"/>
      <c r="AW2234" s="287"/>
      <c r="AX2234" s="287"/>
      <c r="AY2234" s="287"/>
      <c r="AZ2234" s="287"/>
      <c r="BA2234" s="287"/>
      <c r="BB2234" s="287"/>
      <c r="BC2234" s="287"/>
      <c r="BD2234" s="287"/>
      <c r="BE2234" s="287"/>
      <c r="BF2234" s="287"/>
      <c r="BG2234" s="287"/>
      <c r="BH2234" s="287"/>
      <c r="BI2234" s="287"/>
      <c r="BJ2234" s="287"/>
      <c r="BK2234" s="287"/>
      <c r="BL2234" s="287"/>
      <c r="BM2234" s="287"/>
      <c r="BN2234" s="287"/>
      <c r="BO2234" s="287"/>
      <c r="BP2234" s="287"/>
      <c r="BQ2234" s="287"/>
      <c r="BR2234" s="287"/>
      <c r="BS2234" s="287"/>
      <c r="BT2234" s="287"/>
      <c r="BU2234" s="287"/>
    </row>
    <row r="2235" spans="4:73" x14ac:dyDescent="0.2">
      <c r="D2235" s="265"/>
      <c r="E2235" s="265"/>
      <c r="F2235" s="265"/>
      <c r="G2235" s="265"/>
      <c r="H2235" s="265"/>
      <c r="I2235" s="265"/>
      <c r="J2235" s="265"/>
      <c r="K2235" s="265"/>
      <c r="L2235" s="265"/>
      <c r="M2235" s="265"/>
      <c r="N2235" s="265"/>
      <c r="O2235" s="265"/>
      <c r="P2235" s="265"/>
      <c r="Q2235" s="265"/>
      <c r="R2235" s="265"/>
      <c r="S2235" s="265"/>
      <c r="T2235" s="265"/>
      <c r="U2235" s="265"/>
      <c r="V2235" s="265"/>
      <c r="W2235" s="265"/>
      <c r="X2235" s="265"/>
      <c r="Y2235" s="265"/>
      <c r="Z2235" s="265"/>
      <c r="AA2235" s="265"/>
      <c r="AB2235" s="265"/>
      <c r="AC2235" s="265"/>
      <c r="AD2235" s="265"/>
      <c r="AE2235" s="265"/>
      <c r="AF2235" s="265"/>
      <c r="AG2235" s="265"/>
      <c r="AH2235" s="265"/>
      <c r="AI2235" s="265"/>
      <c r="AJ2235" s="265"/>
      <c r="AK2235" s="287"/>
      <c r="AL2235" s="287"/>
      <c r="AM2235" s="287"/>
      <c r="AN2235" s="287"/>
      <c r="AO2235" s="287"/>
      <c r="AP2235" s="287"/>
      <c r="AQ2235" s="287"/>
      <c r="AR2235" s="287"/>
      <c r="AS2235" s="287"/>
      <c r="AT2235" s="287"/>
      <c r="AU2235" s="287"/>
      <c r="AV2235" s="287"/>
      <c r="AW2235" s="287"/>
      <c r="AX2235" s="287"/>
      <c r="AY2235" s="287"/>
      <c r="AZ2235" s="287"/>
      <c r="BA2235" s="287"/>
      <c r="BB2235" s="287"/>
      <c r="BC2235" s="287"/>
      <c r="BD2235" s="287"/>
      <c r="BE2235" s="287"/>
      <c r="BF2235" s="287"/>
      <c r="BG2235" s="287"/>
      <c r="BH2235" s="287"/>
      <c r="BI2235" s="287"/>
      <c r="BJ2235" s="287"/>
      <c r="BK2235" s="287"/>
      <c r="BL2235" s="287"/>
      <c r="BM2235" s="287"/>
      <c r="BN2235" s="287"/>
      <c r="BO2235" s="287"/>
      <c r="BP2235" s="287"/>
      <c r="BQ2235" s="287"/>
      <c r="BR2235" s="287"/>
      <c r="BS2235" s="287"/>
      <c r="BT2235" s="287"/>
      <c r="BU2235" s="287"/>
    </row>
    <row r="2236" spans="4:73" x14ac:dyDescent="0.2">
      <c r="D2236" s="265"/>
      <c r="E2236" s="265"/>
      <c r="F2236" s="265"/>
      <c r="G2236" s="265"/>
      <c r="H2236" s="265"/>
      <c r="I2236" s="265"/>
      <c r="J2236" s="265"/>
      <c r="K2236" s="265"/>
      <c r="L2236" s="265"/>
      <c r="M2236" s="265"/>
      <c r="N2236" s="265"/>
      <c r="O2236" s="265"/>
      <c r="P2236" s="265"/>
      <c r="Q2236" s="265"/>
      <c r="R2236" s="265"/>
      <c r="S2236" s="265"/>
      <c r="T2236" s="265"/>
      <c r="U2236" s="265"/>
      <c r="V2236" s="265"/>
      <c r="W2236" s="265"/>
      <c r="X2236" s="265"/>
      <c r="Y2236" s="265"/>
      <c r="Z2236" s="265"/>
      <c r="AA2236" s="265"/>
      <c r="AB2236" s="265"/>
      <c r="AC2236" s="265"/>
      <c r="AD2236" s="265"/>
      <c r="AE2236" s="265"/>
      <c r="AF2236" s="265"/>
      <c r="AG2236" s="265"/>
      <c r="AH2236" s="265"/>
      <c r="AI2236" s="265"/>
      <c r="AJ2236" s="265"/>
      <c r="AK2236" s="287"/>
      <c r="AL2236" s="287"/>
      <c r="AM2236" s="287"/>
      <c r="AN2236" s="287"/>
      <c r="AO2236" s="287"/>
      <c r="AP2236" s="287"/>
      <c r="AQ2236" s="287"/>
      <c r="AR2236" s="287"/>
      <c r="AS2236" s="287"/>
      <c r="AT2236" s="287"/>
      <c r="AU2236" s="287"/>
      <c r="AV2236" s="287"/>
      <c r="AW2236" s="287"/>
      <c r="AX2236" s="287"/>
      <c r="AY2236" s="287"/>
      <c r="AZ2236" s="287"/>
      <c r="BA2236" s="287"/>
      <c r="BB2236" s="287"/>
      <c r="BC2236" s="287"/>
      <c r="BD2236" s="287"/>
      <c r="BE2236" s="287"/>
      <c r="BF2236" s="287"/>
      <c r="BG2236" s="287"/>
      <c r="BH2236" s="287"/>
      <c r="BI2236" s="287"/>
      <c r="BJ2236" s="287"/>
      <c r="BK2236" s="287"/>
      <c r="BL2236" s="287"/>
      <c r="BM2236" s="287"/>
      <c r="BN2236" s="287"/>
      <c r="BO2236" s="287"/>
      <c r="BP2236" s="287"/>
      <c r="BQ2236" s="287"/>
      <c r="BR2236" s="287"/>
      <c r="BS2236" s="287"/>
      <c r="BT2236" s="287"/>
      <c r="BU2236" s="287"/>
    </row>
    <row r="2237" spans="4:73" x14ac:dyDescent="0.2">
      <c r="D2237" s="265"/>
      <c r="E2237" s="265"/>
      <c r="F2237" s="265"/>
      <c r="G2237" s="265"/>
      <c r="H2237" s="265"/>
      <c r="I2237" s="265"/>
      <c r="J2237" s="265"/>
      <c r="K2237" s="265"/>
      <c r="L2237" s="265"/>
      <c r="M2237" s="265"/>
      <c r="N2237" s="265"/>
      <c r="O2237" s="265"/>
      <c r="P2237" s="265"/>
      <c r="Q2237" s="265"/>
      <c r="R2237" s="265"/>
      <c r="S2237" s="265"/>
      <c r="T2237" s="265"/>
      <c r="U2237" s="265"/>
      <c r="V2237" s="265"/>
      <c r="W2237" s="265"/>
      <c r="X2237" s="265"/>
      <c r="Y2237" s="265"/>
      <c r="Z2237" s="265"/>
      <c r="AA2237" s="265"/>
      <c r="AB2237" s="265"/>
      <c r="AC2237" s="265"/>
      <c r="AD2237" s="265"/>
      <c r="AE2237" s="265"/>
      <c r="AF2237" s="265"/>
      <c r="AG2237" s="265"/>
      <c r="AH2237" s="265"/>
      <c r="AI2237" s="265"/>
      <c r="AJ2237" s="265"/>
      <c r="AK2237" s="287"/>
      <c r="AL2237" s="287"/>
      <c r="AM2237" s="287"/>
      <c r="AN2237" s="287"/>
      <c r="AO2237" s="287"/>
      <c r="AP2237" s="287"/>
      <c r="AQ2237" s="287"/>
      <c r="AR2237" s="287"/>
      <c r="AS2237" s="287"/>
      <c r="AT2237" s="287"/>
      <c r="AU2237" s="287"/>
      <c r="AV2237" s="287"/>
      <c r="AW2237" s="287"/>
      <c r="AX2237" s="287"/>
      <c r="AY2237" s="287"/>
      <c r="AZ2237" s="287"/>
      <c r="BA2237" s="287"/>
      <c r="BB2237" s="287"/>
      <c r="BC2237" s="287"/>
      <c r="BD2237" s="287"/>
      <c r="BE2237" s="287"/>
      <c r="BF2237" s="287"/>
      <c r="BG2237" s="287"/>
      <c r="BH2237" s="287"/>
      <c r="BI2237" s="287"/>
      <c r="BJ2237" s="287"/>
      <c r="BK2237" s="287"/>
      <c r="BL2237" s="287"/>
      <c r="BM2237" s="287"/>
      <c r="BN2237" s="287"/>
      <c r="BO2237" s="287"/>
      <c r="BP2237" s="287"/>
      <c r="BQ2237" s="287"/>
      <c r="BR2237" s="287"/>
      <c r="BS2237" s="287"/>
      <c r="BT2237" s="287"/>
      <c r="BU2237" s="287"/>
    </row>
    <row r="2238" spans="4:73" x14ac:dyDescent="0.2">
      <c r="D2238" s="265"/>
      <c r="E2238" s="265"/>
      <c r="F2238" s="265"/>
      <c r="G2238" s="265"/>
      <c r="H2238" s="265"/>
      <c r="I2238" s="265"/>
      <c r="J2238" s="265"/>
      <c r="K2238" s="265"/>
      <c r="L2238" s="265"/>
      <c r="M2238" s="265"/>
      <c r="N2238" s="265"/>
      <c r="O2238" s="265"/>
      <c r="P2238" s="265"/>
      <c r="Q2238" s="265"/>
      <c r="R2238" s="265"/>
      <c r="S2238" s="265"/>
      <c r="T2238" s="265"/>
      <c r="U2238" s="265"/>
      <c r="V2238" s="265"/>
      <c r="W2238" s="265"/>
      <c r="X2238" s="265"/>
      <c r="Y2238" s="265"/>
      <c r="Z2238" s="265"/>
      <c r="AA2238" s="265"/>
      <c r="AB2238" s="265"/>
      <c r="AC2238" s="265"/>
      <c r="AD2238" s="265"/>
      <c r="AE2238" s="265"/>
      <c r="AF2238" s="265"/>
      <c r="AG2238" s="265"/>
      <c r="AH2238" s="265"/>
      <c r="AI2238" s="265"/>
      <c r="AJ2238" s="265"/>
      <c r="AK2238" s="287"/>
      <c r="AL2238" s="287"/>
      <c r="AM2238" s="287"/>
      <c r="AN2238" s="287"/>
      <c r="AO2238" s="287"/>
      <c r="AP2238" s="287"/>
      <c r="AQ2238" s="287"/>
      <c r="AR2238" s="287"/>
      <c r="AS2238" s="287"/>
      <c r="AT2238" s="287"/>
      <c r="AU2238" s="287"/>
      <c r="AV2238" s="287"/>
      <c r="AW2238" s="287"/>
      <c r="AX2238" s="287"/>
      <c r="AY2238" s="287"/>
      <c r="AZ2238" s="287"/>
      <c r="BA2238" s="287"/>
      <c r="BB2238" s="287"/>
      <c r="BC2238" s="287"/>
      <c r="BD2238" s="287"/>
      <c r="BE2238" s="287"/>
      <c r="BF2238" s="287"/>
      <c r="BG2238" s="287"/>
      <c r="BH2238" s="287"/>
      <c r="BI2238" s="287"/>
      <c r="BJ2238" s="287"/>
      <c r="BK2238" s="287"/>
      <c r="BL2238" s="287"/>
      <c r="BM2238" s="287"/>
      <c r="BN2238" s="287"/>
      <c r="BO2238" s="287"/>
      <c r="BP2238" s="287"/>
      <c r="BQ2238" s="287"/>
      <c r="BR2238" s="287"/>
      <c r="BS2238" s="287"/>
      <c r="BT2238" s="287"/>
      <c r="BU2238" s="287"/>
    </row>
    <row r="2239" spans="4:73" x14ac:dyDescent="0.2">
      <c r="D2239" s="265"/>
      <c r="E2239" s="265"/>
      <c r="F2239" s="265"/>
      <c r="G2239" s="265"/>
      <c r="H2239" s="265"/>
      <c r="I2239" s="265"/>
      <c r="J2239" s="265"/>
      <c r="K2239" s="265"/>
      <c r="L2239" s="265"/>
      <c r="M2239" s="265"/>
      <c r="N2239" s="265"/>
      <c r="O2239" s="265"/>
      <c r="P2239" s="265"/>
      <c r="Q2239" s="265"/>
      <c r="R2239" s="265"/>
      <c r="S2239" s="265"/>
      <c r="T2239" s="265"/>
      <c r="U2239" s="265"/>
      <c r="V2239" s="265"/>
      <c r="W2239" s="265"/>
      <c r="X2239" s="265"/>
      <c r="Y2239" s="265"/>
      <c r="Z2239" s="265"/>
      <c r="AA2239" s="265"/>
      <c r="AB2239" s="265"/>
      <c r="AC2239" s="265"/>
      <c r="AD2239" s="265"/>
      <c r="AE2239" s="265"/>
      <c r="AF2239" s="265"/>
      <c r="AG2239" s="265"/>
      <c r="AH2239" s="265"/>
      <c r="AI2239" s="265"/>
      <c r="AJ2239" s="265"/>
      <c r="AK2239" s="287"/>
      <c r="AL2239" s="287"/>
      <c r="AM2239" s="287"/>
      <c r="AN2239" s="287"/>
      <c r="AO2239" s="287"/>
      <c r="AP2239" s="287"/>
      <c r="AQ2239" s="287"/>
      <c r="AR2239" s="287"/>
      <c r="AS2239" s="287"/>
      <c r="AT2239" s="287"/>
      <c r="AU2239" s="287"/>
      <c r="AV2239" s="287"/>
      <c r="AW2239" s="287"/>
      <c r="AX2239" s="287"/>
      <c r="AY2239" s="287"/>
      <c r="AZ2239" s="287"/>
      <c r="BA2239" s="287"/>
      <c r="BB2239" s="287"/>
      <c r="BC2239" s="287"/>
      <c r="BD2239" s="287"/>
      <c r="BE2239" s="287"/>
      <c r="BF2239" s="287"/>
      <c r="BG2239" s="287"/>
      <c r="BH2239" s="287"/>
      <c r="BI2239" s="287"/>
      <c r="BJ2239" s="287"/>
      <c r="BK2239" s="287"/>
      <c r="BL2239" s="287"/>
      <c r="BM2239" s="287"/>
      <c r="BN2239" s="287"/>
      <c r="BO2239" s="287"/>
      <c r="BP2239" s="287"/>
      <c r="BQ2239" s="287"/>
      <c r="BR2239" s="287"/>
      <c r="BS2239" s="287"/>
      <c r="BT2239" s="287"/>
      <c r="BU2239" s="287"/>
    </row>
    <row r="2240" spans="4:73" x14ac:dyDescent="0.2">
      <c r="D2240" s="265"/>
      <c r="E2240" s="265"/>
      <c r="F2240" s="265"/>
      <c r="G2240" s="265"/>
      <c r="H2240" s="265"/>
      <c r="I2240" s="265"/>
      <c r="J2240" s="265"/>
      <c r="K2240" s="265"/>
      <c r="L2240" s="265"/>
      <c r="M2240" s="265"/>
      <c r="N2240" s="265"/>
      <c r="O2240" s="265"/>
      <c r="P2240" s="265"/>
      <c r="Q2240" s="265"/>
      <c r="R2240" s="265"/>
      <c r="S2240" s="265"/>
      <c r="T2240" s="265"/>
      <c r="U2240" s="265"/>
      <c r="V2240" s="265"/>
      <c r="W2240" s="265"/>
      <c r="X2240" s="265"/>
      <c r="Y2240" s="265"/>
      <c r="Z2240" s="265"/>
      <c r="AA2240" s="265"/>
      <c r="AB2240" s="265"/>
      <c r="AC2240" s="265"/>
      <c r="AD2240" s="265"/>
      <c r="AE2240" s="265"/>
      <c r="AF2240" s="265"/>
      <c r="AG2240" s="265"/>
      <c r="AH2240" s="265"/>
      <c r="AI2240" s="265"/>
      <c r="AJ2240" s="265"/>
      <c r="AK2240" s="287"/>
      <c r="AL2240" s="287"/>
      <c r="AM2240" s="287"/>
      <c r="AN2240" s="287"/>
      <c r="AO2240" s="287"/>
      <c r="AP2240" s="287"/>
      <c r="AQ2240" s="287"/>
      <c r="AR2240" s="287"/>
      <c r="AS2240" s="287"/>
      <c r="AT2240" s="287"/>
      <c r="AU2240" s="287"/>
      <c r="AV2240" s="287"/>
      <c r="AW2240" s="287"/>
      <c r="AX2240" s="287"/>
      <c r="AY2240" s="287"/>
      <c r="AZ2240" s="287"/>
      <c r="BA2240" s="287"/>
      <c r="BB2240" s="287"/>
      <c r="BC2240" s="287"/>
      <c r="BD2240" s="287"/>
      <c r="BE2240" s="287"/>
      <c r="BF2240" s="287"/>
      <c r="BG2240" s="287"/>
      <c r="BH2240" s="287"/>
      <c r="BI2240" s="287"/>
      <c r="BJ2240" s="287"/>
      <c r="BK2240" s="287"/>
      <c r="BL2240" s="287"/>
      <c r="BM2240" s="287"/>
      <c r="BN2240" s="287"/>
      <c r="BO2240" s="287"/>
      <c r="BP2240" s="287"/>
      <c r="BQ2240" s="287"/>
      <c r="BR2240" s="287"/>
      <c r="BS2240" s="287"/>
      <c r="BT2240" s="287"/>
      <c r="BU2240" s="287"/>
    </row>
    <row r="2241" spans="4:73" x14ac:dyDescent="0.2">
      <c r="D2241" s="265"/>
      <c r="E2241" s="265"/>
      <c r="F2241" s="265"/>
      <c r="G2241" s="265"/>
      <c r="H2241" s="265"/>
      <c r="I2241" s="265"/>
      <c r="J2241" s="265"/>
      <c r="K2241" s="265"/>
      <c r="L2241" s="265"/>
      <c r="M2241" s="265"/>
      <c r="N2241" s="265"/>
      <c r="O2241" s="265"/>
      <c r="P2241" s="265"/>
      <c r="Q2241" s="265"/>
      <c r="R2241" s="265"/>
      <c r="S2241" s="265"/>
      <c r="T2241" s="265"/>
      <c r="U2241" s="265"/>
      <c r="V2241" s="265"/>
      <c r="W2241" s="265"/>
      <c r="X2241" s="265"/>
      <c r="Y2241" s="265"/>
      <c r="Z2241" s="265"/>
      <c r="AA2241" s="265"/>
      <c r="AB2241" s="265"/>
      <c r="AC2241" s="265"/>
      <c r="AD2241" s="265"/>
      <c r="AE2241" s="265"/>
      <c r="AF2241" s="265"/>
      <c r="AG2241" s="265"/>
      <c r="AH2241" s="265"/>
      <c r="AI2241" s="265"/>
      <c r="AJ2241" s="265"/>
      <c r="AK2241" s="287"/>
      <c r="AL2241" s="287"/>
      <c r="AM2241" s="287"/>
      <c r="AN2241" s="287"/>
      <c r="AO2241" s="287"/>
      <c r="AP2241" s="287"/>
      <c r="AQ2241" s="287"/>
      <c r="AR2241" s="287"/>
      <c r="AS2241" s="287"/>
      <c r="AT2241" s="287"/>
      <c r="AU2241" s="287"/>
      <c r="AV2241" s="287"/>
      <c r="AW2241" s="287"/>
      <c r="AX2241" s="287"/>
      <c r="AY2241" s="287"/>
      <c r="AZ2241" s="287"/>
      <c r="BA2241" s="287"/>
      <c r="BB2241" s="287"/>
      <c r="BC2241" s="287"/>
      <c r="BD2241" s="287"/>
      <c r="BE2241" s="287"/>
      <c r="BF2241" s="287"/>
      <c r="BG2241" s="287"/>
      <c r="BH2241" s="287"/>
      <c r="BI2241" s="287"/>
      <c r="BJ2241" s="287"/>
      <c r="BK2241" s="287"/>
      <c r="BL2241" s="287"/>
      <c r="BM2241" s="287"/>
      <c r="BN2241" s="287"/>
      <c r="BO2241" s="287"/>
      <c r="BP2241" s="287"/>
      <c r="BQ2241" s="287"/>
      <c r="BR2241" s="287"/>
      <c r="BS2241" s="287"/>
      <c r="BT2241" s="287"/>
      <c r="BU2241" s="287"/>
    </row>
    <row r="2242" spans="4:73" x14ac:dyDescent="0.2">
      <c r="D2242" s="265"/>
      <c r="E2242" s="265"/>
      <c r="F2242" s="265"/>
      <c r="G2242" s="265"/>
      <c r="H2242" s="265"/>
      <c r="I2242" s="265"/>
      <c r="J2242" s="265"/>
      <c r="K2242" s="265"/>
      <c r="L2242" s="265"/>
      <c r="M2242" s="265"/>
      <c r="N2242" s="265"/>
      <c r="O2242" s="265"/>
      <c r="P2242" s="265"/>
      <c r="Q2242" s="265"/>
      <c r="R2242" s="265"/>
      <c r="S2242" s="265"/>
      <c r="T2242" s="265"/>
      <c r="U2242" s="265"/>
      <c r="V2242" s="265"/>
      <c r="W2242" s="265"/>
      <c r="X2242" s="265"/>
      <c r="Y2242" s="265"/>
      <c r="Z2242" s="265"/>
      <c r="AA2242" s="265"/>
      <c r="AB2242" s="265"/>
      <c r="AC2242" s="265"/>
      <c r="AD2242" s="265"/>
      <c r="AE2242" s="265"/>
      <c r="AF2242" s="265"/>
      <c r="AG2242" s="265"/>
      <c r="AH2242" s="265"/>
      <c r="AI2242" s="265"/>
      <c r="AJ2242" s="265"/>
      <c r="AK2242" s="287"/>
      <c r="AL2242" s="287"/>
      <c r="AM2242" s="287"/>
      <c r="AN2242" s="287"/>
      <c r="AO2242" s="287"/>
      <c r="AP2242" s="287"/>
      <c r="AQ2242" s="287"/>
      <c r="AR2242" s="287"/>
      <c r="AS2242" s="287"/>
      <c r="AT2242" s="287"/>
      <c r="AU2242" s="287"/>
      <c r="AV2242" s="287"/>
      <c r="AW2242" s="287"/>
      <c r="AX2242" s="287"/>
      <c r="AY2242" s="287"/>
      <c r="AZ2242" s="287"/>
      <c r="BA2242" s="287"/>
      <c r="BB2242" s="287"/>
      <c r="BC2242" s="287"/>
      <c r="BD2242" s="287"/>
      <c r="BE2242" s="287"/>
      <c r="BF2242" s="287"/>
      <c r="BG2242" s="287"/>
      <c r="BH2242" s="287"/>
      <c r="BI2242" s="287"/>
      <c r="BJ2242" s="287"/>
      <c r="BK2242" s="287"/>
      <c r="BL2242" s="287"/>
      <c r="BM2242" s="287"/>
      <c r="BN2242" s="287"/>
      <c r="BO2242" s="287"/>
      <c r="BP2242" s="287"/>
      <c r="BQ2242" s="287"/>
      <c r="BR2242" s="287"/>
      <c r="BS2242" s="287"/>
      <c r="BT2242" s="287"/>
      <c r="BU2242" s="287"/>
    </row>
    <row r="2243" spans="4:73" x14ac:dyDescent="0.2">
      <c r="D2243" s="265"/>
      <c r="E2243" s="265"/>
      <c r="F2243" s="265"/>
      <c r="G2243" s="265"/>
      <c r="H2243" s="265"/>
      <c r="I2243" s="265"/>
      <c r="J2243" s="265"/>
      <c r="K2243" s="265"/>
      <c r="L2243" s="265"/>
      <c r="M2243" s="265"/>
      <c r="N2243" s="265"/>
      <c r="O2243" s="265"/>
      <c r="P2243" s="265"/>
      <c r="Q2243" s="265"/>
      <c r="R2243" s="265"/>
      <c r="S2243" s="265"/>
      <c r="T2243" s="265"/>
      <c r="U2243" s="265"/>
      <c r="V2243" s="265"/>
      <c r="W2243" s="265"/>
      <c r="X2243" s="265"/>
      <c r="Y2243" s="265"/>
      <c r="Z2243" s="265"/>
      <c r="AA2243" s="265"/>
      <c r="AB2243" s="265"/>
      <c r="AC2243" s="265"/>
      <c r="AD2243" s="265"/>
      <c r="AE2243" s="265"/>
      <c r="AF2243" s="265"/>
      <c r="AG2243" s="265"/>
      <c r="AH2243" s="265"/>
      <c r="AI2243" s="265"/>
      <c r="AJ2243" s="265"/>
      <c r="AK2243" s="287"/>
      <c r="AL2243" s="287"/>
      <c r="AM2243" s="287"/>
      <c r="AN2243" s="287"/>
      <c r="AO2243" s="287"/>
      <c r="AP2243" s="287"/>
      <c r="AQ2243" s="287"/>
      <c r="AR2243" s="287"/>
      <c r="AS2243" s="287"/>
      <c r="AT2243" s="287"/>
      <c r="AU2243" s="287"/>
      <c r="AV2243" s="287"/>
      <c r="AW2243" s="287"/>
      <c r="AX2243" s="287"/>
      <c r="AY2243" s="287"/>
      <c r="AZ2243" s="287"/>
      <c r="BA2243" s="287"/>
      <c r="BB2243" s="287"/>
      <c r="BC2243" s="287"/>
      <c r="BD2243" s="287"/>
      <c r="BE2243" s="287"/>
      <c r="BF2243" s="287"/>
      <c r="BG2243" s="287"/>
      <c r="BH2243" s="287"/>
      <c r="BI2243" s="287"/>
      <c r="BJ2243" s="287"/>
      <c r="BK2243" s="287"/>
      <c r="BL2243" s="287"/>
      <c r="BM2243" s="287"/>
      <c r="BN2243" s="287"/>
      <c r="BO2243" s="287"/>
      <c r="BP2243" s="287"/>
      <c r="BQ2243" s="287"/>
      <c r="BR2243" s="287"/>
      <c r="BS2243" s="287"/>
      <c r="BT2243" s="287"/>
      <c r="BU2243" s="287"/>
    </row>
    <row r="2244" spans="4:73" x14ac:dyDescent="0.2">
      <c r="D2244" s="265"/>
      <c r="E2244" s="265"/>
      <c r="F2244" s="265"/>
      <c r="G2244" s="265"/>
      <c r="H2244" s="265"/>
      <c r="I2244" s="265"/>
      <c r="J2244" s="265"/>
      <c r="K2244" s="265"/>
      <c r="L2244" s="265"/>
      <c r="M2244" s="265"/>
      <c r="N2244" s="265"/>
      <c r="O2244" s="265"/>
      <c r="P2244" s="265"/>
      <c r="Q2244" s="265"/>
      <c r="R2244" s="265"/>
      <c r="S2244" s="265"/>
      <c r="T2244" s="265"/>
      <c r="U2244" s="265"/>
      <c r="V2244" s="265"/>
      <c r="W2244" s="265"/>
      <c r="X2244" s="265"/>
      <c r="Y2244" s="265"/>
      <c r="Z2244" s="265"/>
      <c r="AA2244" s="265"/>
      <c r="AB2244" s="265"/>
      <c r="AC2244" s="265"/>
      <c r="AD2244" s="265"/>
      <c r="AE2244" s="265"/>
      <c r="AF2244" s="265"/>
      <c r="AG2244" s="265"/>
      <c r="AH2244" s="265"/>
      <c r="AI2244" s="265"/>
      <c r="AJ2244" s="265"/>
      <c r="AK2244" s="287"/>
      <c r="AL2244" s="287"/>
      <c r="AM2244" s="287"/>
      <c r="AN2244" s="287"/>
      <c r="AO2244" s="287"/>
      <c r="AP2244" s="287"/>
      <c r="AQ2244" s="287"/>
      <c r="AR2244" s="287"/>
      <c r="AS2244" s="287"/>
      <c r="AT2244" s="287"/>
      <c r="AU2244" s="287"/>
      <c r="AV2244" s="287"/>
      <c r="AW2244" s="287"/>
      <c r="AX2244" s="287"/>
      <c r="AY2244" s="287"/>
      <c r="AZ2244" s="287"/>
      <c r="BA2244" s="287"/>
      <c r="BB2244" s="287"/>
      <c r="BC2244" s="287"/>
      <c r="BD2244" s="287"/>
      <c r="BE2244" s="287"/>
      <c r="BF2244" s="287"/>
      <c r="BG2244" s="287"/>
      <c r="BH2244" s="287"/>
      <c r="BI2244" s="287"/>
      <c r="BJ2244" s="287"/>
      <c r="BK2244" s="287"/>
      <c r="BL2244" s="287"/>
      <c r="BM2244" s="287"/>
      <c r="BN2244" s="287"/>
      <c r="BO2244" s="287"/>
      <c r="BP2244" s="287"/>
      <c r="BQ2244" s="287"/>
      <c r="BR2244" s="287"/>
      <c r="BS2244" s="287"/>
      <c r="BT2244" s="287"/>
      <c r="BU2244" s="287"/>
    </row>
    <row r="2245" spans="4:73" x14ac:dyDescent="0.2">
      <c r="D2245" s="265"/>
      <c r="E2245" s="265"/>
      <c r="F2245" s="265"/>
      <c r="G2245" s="265"/>
      <c r="H2245" s="265"/>
      <c r="I2245" s="265"/>
      <c r="J2245" s="265"/>
      <c r="K2245" s="265"/>
      <c r="L2245" s="265"/>
      <c r="M2245" s="265"/>
      <c r="N2245" s="265"/>
      <c r="O2245" s="265"/>
      <c r="P2245" s="265"/>
      <c r="Q2245" s="265"/>
      <c r="R2245" s="265"/>
      <c r="S2245" s="265"/>
      <c r="T2245" s="265"/>
      <c r="U2245" s="265"/>
      <c r="V2245" s="265"/>
      <c r="W2245" s="265"/>
      <c r="X2245" s="265"/>
      <c r="Y2245" s="265"/>
      <c r="Z2245" s="265"/>
      <c r="AA2245" s="265"/>
      <c r="AB2245" s="265"/>
      <c r="AC2245" s="265"/>
      <c r="AD2245" s="265"/>
      <c r="AE2245" s="265"/>
      <c r="AF2245" s="265"/>
      <c r="AG2245" s="265"/>
      <c r="AH2245" s="265"/>
      <c r="AI2245" s="265"/>
      <c r="AJ2245" s="265"/>
      <c r="AK2245" s="287"/>
      <c r="AL2245" s="287"/>
      <c r="AM2245" s="287"/>
      <c r="AN2245" s="287"/>
      <c r="AO2245" s="287"/>
      <c r="AP2245" s="287"/>
      <c r="AQ2245" s="287"/>
      <c r="AR2245" s="287"/>
      <c r="AS2245" s="287"/>
      <c r="AT2245" s="287"/>
      <c r="AU2245" s="287"/>
      <c r="AV2245" s="287"/>
      <c r="AW2245" s="287"/>
      <c r="AX2245" s="287"/>
      <c r="AY2245" s="287"/>
      <c r="AZ2245" s="287"/>
      <c r="BA2245" s="287"/>
      <c r="BB2245" s="287"/>
      <c r="BC2245" s="287"/>
      <c r="BD2245" s="287"/>
      <c r="BE2245" s="287"/>
      <c r="BF2245" s="287"/>
      <c r="BG2245" s="287"/>
      <c r="BH2245" s="287"/>
      <c r="BI2245" s="287"/>
      <c r="BJ2245" s="287"/>
      <c r="BK2245" s="287"/>
      <c r="BL2245" s="287"/>
      <c r="BM2245" s="287"/>
      <c r="BN2245" s="287"/>
      <c r="BO2245" s="287"/>
      <c r="BP2245" s="287"/>
      <c r="BQ2245" s="287"/>
      <c r="BR2245" s="287"/>
      <c r="BS2245" s="287"/>
      <c r="BT2245" s="287"/>
      <c r="BU2245" s="287"/>
    </row>
    <row r="2246" spans="4:73" x14ac:dyDescent="0.2">
      <c r="D2246" s="265"/>
      <c r="E2246" s="265"/>
      <c r="F2246" s="265"/>
      <c r="G2246" s="265"/>
      <c r="H2246" s="265"/>
      <c r="I2246" s="265"/>
      <c r="J2246" s="265"/>
      <c r="K2246" s="265"/>
      <c r="L2246" s="265"/>
      <c r="M2246" s="265"/>
      <c r="N2246" s="265"/>
      <c r="O2246" s="265"/>
      <c r="P2246" s="265"/>
      <c r="Q2246" s="265"/>
      <c r="R2246" s="265"/>
      <c r="S2246" s="265"/>
      <c r="T2246" s="265"/>
      <c r="U2246" s="265"/>
      <c r="V2246" s="265"/>
      <c r="W2246" s="265"/>
      <c r="X2246" s="265"/>
      <c r="Y2246" s="265"/>
      <c r="Z2246" s="265"/>
      <c r="AA2246" s="265"/>
      <c r="AB2246" s="265"/>
      <c r="AC2246" s="265"/>
      <c r="AD2246" s="265"/>
      <c r="AE2246" s="265"/>
      <c r="AF2246" s="265"/>
      <c r="AG2246" s="265"/>
      <c r="AH2246" s="265"/>
      <c r="AI2246" s="265"/>
      <c r="AJ2246" s="265"/>
      <c r="AK2246" s="287"/>
      <c r="AL2246" s="287"/>
      <c r="AM2246" s="287"/>
      <c r="AN2246" s="287"/>
      <c r="AO2246" s="287"/>
      <c r="AP2246" s="287"/>
      <c r="AQ2246" s="287"/>
      <c r="AR2246" s="287"/>
      <c r="AS2246" s="287"/>
      <c r="AT2246" s="287"/>
      <c r="AU2246" s="287"/>
      <c r="AV2246" s="287"/>
      <c r="AW2246" s="287"/>
      <c r="AX2246" s="287"/>
      <c r="AY2246" s="287"/>
      <c r="AZ2246" s="287"/>
      <c r="BA2246" s="287"/>
      <c r="BB2246" s="287"/>
      <c r="BC2246" s="287"/>
      <c r="BD2246" s="287"/>
      <c r="BE2246" s="287"/>
      <c r="BF2246" s="287"/>
      <c r="BG2246" s="287"/>
      <c r="BH2246" s="287"/>
      <c r="BI2246" s="287"/>
      <c r="BJ2246" s="287"/>
      <c r="BK2246" s="287"/>
      <c r="BL2246" s="287"/>
      <c r="BM2246" s="287"/>
      <c r="BN2246" s="287"/>
      <c r="BO2246" s="287"/>
      <c r="BP2246" s="287"/>
      <c r="BQ2246" s="287"/>
      <c r="BR2246" s="287"/>
      <c r="BS2246" s="287"/>
      <c r="BT2246" s="287"/>
      <c r="BU2246" s="287"/>
    </row>
    <row r="2247" spans="4:73" x14ac:dyDescent="0.2">
      <c r="D2247" s="265"/>
      <c r="E2247" s="265"/>
      <c r="F2247" s="265"/>
      <c r="G2247" s="265"/>
      <c r="H2247" s="265"/>
      <c r="I2247" s="265"/>
      <c r="J2247" s="265"/>
      <c r="K2247" s="265"/>
      <c r="L2247" s="265"/>
      <c r="M2247" s="265"/>
      <c r="N2247" s="265"/>
      <c r="O2247" s="265"/>
      <c r="P2247" s="265"/>
      <c r="Q2247" s="265"/>
      <c r="R2247" s="265"/>
      <c r="S2247" s="265"/>
      <c r="T2247" s="265"/>
      <c r="U2247" s="265"/>
      <c r="V2247" s="265"/>
      <c r="W2247" s="265"/>
      <c r="X2247" s="265"/>
      <c r="Y2247" s="265"/>
      <c r="Z2247" s="265"/>
      <c r="AA2247" s="265"/>
      <c r="AB2247" s="265"/>
      <c r="AC2247" s="265"/>
      <c r="AD2247" s="265"/>
      <c r="AE2247" s="265"/>
      <c r="AF2247" s="265"/>
      <c r="AG2247" s="265"/>
      <c r="AH2247" s="265"/>
      <c r="AI2247" s="265"/>
      <c r="AJ2247" s="265"/>
      <c r="AK2247" s="287"/>
      <c r="AL2247" s="287"/>
      <c r="AM2247" s="287"/>
      <c r="AN2247" s="287"/>
      <c r="AO2247" s="287"/>
      <c r="AP2247" s="287"/>
      <c r="AQ2247" s="287"/>
      <c r="AR2247" s="287"/>
      <c r="AS2247" s="287"/>
      <c r="AT2247" s="287"/>
      <c r="AU2247" s="287"/>
      <c r="AV2247" s="287"/>
      <c r="AW2247" s="287"/>
      <c r="AX2247" s="287"/>
      <c r="AY2247" s="287"/>
      <c r="AZ2247" s="287"/>
      <c r="BA2247" s="287"/>
      <c r="BB2247" s="287"/>
      <c r="BC2247" s="287"/>
      <c r="BD2247" s="287"/>
      <c r="BE2247" s="287"/>
      <c r="BF2247" s="287"/>
      <c r="BG2247" s="287"/>
      <c r="BH2247" s="287"/>
      <c r="BI2247" s="287"/>
      <c r="BJ2247" s="287"/>
      <c r="BK2247" s="287"/>
      <c r="BL2247" s="287"/>
      <c r="BM2247" s="287"/>
      <c r="BN2247" s="287"/>
      <c r="BO2247" s="287"/>
      <c r="BP2247" s="287"/>
      <c r="BQ2247" s="287"/>
      <c r="BR2247" s="287"/>
      <c r="BS2247" s="287"/>
      <c r="BT2247" s="287"/>
      <c r="BU2247" s="287"/>
    </row>
    <row r="2248" spans="4:73" x14ac:dyDescent="0.2">
      <c r="D2248" s="265"/>
      <c r="E2248" s="265"/>
      <c r="F2248" s="265"/>
      <c r="G2248" s="265"/>
      <c r="H2248" s="265"/>
      <c r="I2248" s="265"/>
      <c r="J2248" s="265"/>
      <c r="K2248" s="265"/>
      <c r="L2248" s="265"/>
      <c r="M2248" s="265"/>
      <c r="N2248" s="265"/>
      <c r="O2248" s="265"/>
      <c r="P2248" s="265"/>
      <c r="Q2248" s="265"/>
      <c r="R2248" s="265"/>
      <c r="S2248" s="265"/>
      <c r="T2248" s="265"/>
      <c r="U2248" s="265"/>
      <c r="V2248" s="265"/>
      <c r="W2248" s="265"/>
      <c r="X2248" s="265"/>
      <c r="Y2248" s="265"/>
      <c r="Z2248" s="265"/>
      <c r="AA2248" s="265"/>
      <c r="AB2248" s="265"/>
      <c r="AC2248" s="265"/>
      <c r="AD2248" s="265"/>
      <c r="AE2248" s="265"/>
      <c r="AF2248" s="265"/>
      <c r="AG2248" s="265"/>
      <c r="AH2248" s="265"/>
      <c r="AI2248" s="265"/>
      <c r="AJ2248" s="265"/>
      <c r="AK2248" s="287"/>
      <c r="AL2248" s="287"/>
      <c r="AM2248" s="287"/>
      <c r="AN2248" s="287"/>
      <c r="AO2248" s="287"/>
      <c r="AP2248" s="287"/>
      <c r="AQ2248" s="287"/>
      <c r="AR2248" s="287"/>
      <c r="AS2248" s="287"/>
      <c r="AT2248" s="287"/>
      <c r="AU2248" s="287"/>
      <c r="AV2248" s="287"/>
      <c r="AW2248" s="287"/>
      <c r="AX2248" s="287"/>
      <c r="AY2248" s="287"/>
      <c r="AZ2248" s="287"/>
      <c r="BA2248" s="287"/>
      <c r="BB2248" s="287"/>
      <c r="BC2248" s="287"/>
      <c r="BD2248" s="287"/>
      <c r="BE2248" s="287"/>
      <c r="BF2248" s="287"/>
      <c r="BG2248" s="287"/>
      <c r="BH2248" s="287"/>
      <c r="BI2248" s="287"/>
      <c r="BJ2248" s="287"/>
      <c r="BK2248" s="287"/>
      <c r="BL2248" s="287"/>
      <c r="BM2248" s="287"/>
      <c r="BN2248" s="287"/>
      <c r="BO2248" s="287"/>
      <c r="BP2248" s="287"/>
      <c r="BQ2248" s="287"/>
      <c r="BR2248" s="287"/>
      <c r="BS2248" s="287"/>
      <c r="BT2248" s="287"/>
      <c r="BU2248" s="287"/>
    </row>
    <row r="2249" spans="4:73" x14ac:dyDescent="0.2">
      <c r="D2249" s="265"/>
      <c r="E2249" s="265"/>
      <c r="F2249" s="265"/>
      <c r="G2249" s="265"/>
      <c r="H2249" s="265"/>
      <c r="I2249" s="265"/>
      <c r="J2249" s="265"/>
      <c r="K2249" s="265"/>
      <c r="L2249" s="265"/>
      <c r="M2249" s="265"/>
      <c r="N2249" s="265"/>
      <c r="O2249" s="265"/>
      <c r="P2249" s="265"/>
      <c r="Q2249" s="265"/>
      <c r="R2249" s="265"/>
      <c r="S2249" s="265"/>
      <c r="T2249" s="265"/>
      <c r="U2249" s="265"/>
      <c r="V2249" s="265"/>
      <c r="W2249" s="265"/>
      <c r="X2249" s="265"/>
      <c r="Y2249" s="265"/>
      <c r="Z2249" s="265"/>
      <c r="AA2249" s="265"/>
      <c r="AB2249" s="265"/>
      <c r="AC2249" s="265"/>
      <c r="AD2249" s="265"/>
      <c r="AE2249" s="265"/>
      <c r="AF2249" s="265"/>
      <c r="AG2249" s="265"/>
      <c r="AH2249" s="265"/>
      <c r="AI2249" s="265"/>
      <c r="AJ2249" s="265"/>
      <c r="AK2249" s="287"/>
      <c r="AL2249" s="287"/>
      <c r="AM2249" s="287"/>
      <c r="AN2249" s="287"/>
      <c r="AO2249" s="287"/>
      <c r="AP2249" s="287"/>
      <c r="AQ2249" s="287"/>
      <c r="AR2249" s="287"/>
      <c r="AS2249" s="287"/>
      <c r="AT2249" s="287"/>
      <c r="AU2249" s="287"/>
      <c r="AV2249" s="287"/>
      <c r="AW2249" s="287"/>
      <c r="AX2249" s="287"/>
      <c r="AY2249" s="287"/>
      <c r="AZ2249" s="287"/>
      <c r="BA2249" s="287"/>
      <c r="BB2249" s="287"/>
      <c r="BC2249" s="287"/>
      <c r="BD2249" s="287"/>
      <c r="BE2249" s="287"/>
      <c r="BF2249" s="287"/>
      <c r="BG2249" s="287"/>
      <c r="BH2249" s="287"/>
      <c r="BI2249" s="287"/>
      <c r="BJ2249" s="287"/>
      <c r="BK2249" s="287"/>
      <c r="BL2249" s="287"/>
      <c r="BM2249" s="287"/>
      <c r="BN2249" s="287"/>
      <c r="BO2249" s="287"/>
      <c r="BP2249" s="287"/>
      <c r="BQ2249" s="287"/>
      <c r="BR2249" s="287"/>
      <c r="BS2249" s="287"/>
      <c r="BT2249" s="287"/>
      <c r="BU2249" s="287"/>
    </row>
    <row r="2250" spans="4:73" x14ac:dyDescent="0.2">
      <c r="D2250" s="265"/>
      <c r="E2250" s="265"/>
      <c r="F2250" s="265"/>
      <c r="G2250" s="265"/>
      <c r="H2250" s="265"/>
      <c r="I2250" s="265"/>
      <c r="J2250" s="265"/>
      <c r="K2250" s="265"/>
      <c r="L2250" s="265"/>
      <c r="M2250" s="265"/>
      <c r="N2250" s="265"/>
      <c r="O2250" s="265"/>
      <c r="P2250" s="265"/>
      <c r="Q2250" s="265"/>
      <c r="R2250" s="265"/>
      <c r="S2250" s="265"/>
      <c r="T2250" s="265"/>
      <c r="U2250" s="265"/>
      <c r="V2250" s="265"/>
      <c r="W2250" s="265"/>
      <c r="X2250" s="265"/>
      <c r="Y2250" s="265"/>
      <c r="Z2250" s="265"/>
      <c r="AA2250" s="265"/>
      <c r="AB2250" s="265"/>
      <c r="AC2250" s="265"/>
      <c r="AD2250" s="265"/>
      <c r="AE2250" s="265"/>
      <c r="AF2250" s="265"/>
      <c r="AG2250" s="265"/>
      <c r="AH2250" s="265"/>
      <c r="AI2250" s="265"/>
      <c r="AJ2250" s="265"/>
      <c r="AK2250" s="287"/>
      <c r="AL2250" s="287"/>
      <c r="AM2250" s="287"/>
      <c r="AN2250" s="287"/>
      <c r="AO2250" s="287"/>
      <c r="AP2250" s="287"/>
      <c r="AQ2250" s="287"/>
      <c r="AR2250" s="287"/>
      <c r="AS2250" s="287"/>
      <c r="AT2250" s="287"/>
      <c r="AU2250" s="287"/>
      <c r="AV2250" s="287"/>
      <c r="AW2250" s="287"/>
      <c r="AX2250" s="287"/>
      <c r="AY2250" s="287"/>
      <c r="AZ2250" s="287"/>
      <c r="BA2250" s="287"/>
      <c r="BB2250" s="287"/>
      <c r="BC2250" s="287"/>
      <c r="BD2250" s="287"/>
      <c r="BE2250" s="287"/>
      <c r="BF2250" s="287"/>
      <c r="BG2250" s="287"/>
      <c r="BH2250" s="287"/>
      <c r="BI2250" s="287"/>
      <c r="BJ2250" s="287"/>
      <c r="BK2250" s="287"/>
      <c r="BL2250" s="287"/>
      <c r="BM2250" s="287"/>
      <c r="BN2250" s="287"/>
      <c r="BO2250" s="287"/>
      <c r="BP2250" s="287"/>
      <c r="BQ2250" s="287"/>
      <c r="BR2250" s="287"/>
      <c r="BS2250" s="287"/>
      <c r="BT2250" s="287"/>
      <c r="BU2250" s="287"/>
    </row>
    <row r="2251" spans="4:73" x14ac:dyDescent="0.2">
      <c r="D2251" s="265"/>
      <c r="E2251" s="265"/>
      <c r="F2251" s="265"/>
      <c r="G2251" s="265"/>
      <c r="H2251" s="265"/>
      <c r="I2251" s="265"/>
      <c r="J2251" s="265"/>
      <c r="K2251" s="265"/>
      <c r="L2251" s="265"/>
      <c r="M2251" s="265"/>
      <c r="N2251" s="265"/>
      <c r="O2251" s="265"/>
      <c r="P2251" s="265"/>
      <c r="Q2251" s="265"/>
      <c r="R2251" s="265"/>
      <c r="S2251" s="265"/>
      <c r="T2251" s="265"/>
      <c r="U2251" s="265"/>
      <c r="V2251" s="265"/>
      <c r="W2251" s="265"/>
      <c r="X2251" s="265"/>
      <c r="Y2251" s="265"/>
      <c r="Z2251" s="265"/>
      <c r="AA2251" s="265"/>
      <c r="AB2251" s="265"/>
      <c r="AC2251" s="265"/>
      <c r="AD2251" s="265"/>
      <c r="AE2251" s="265"/>
      <c r="AF2251" s="265"/>
      <c r="AG2251" s="265"/>
      <c r="AH2251" s="265"/>
      <c r="AI2251" s="265"/>
      <c r="AJ2251" s="265"/>
      <c r="AK2251" s="287"/>
      <c r="AL2251" s="287"/>
      <c r="AM2251" s="287"/>
      <c r="AN2251" s="287"/>
      <c r="AO2251" s="287"/>
      <c r="AP2251" s="287"/>
      <c r="AQ2251" s="287"/>
      <c r="AR2251" s="287"/>
      <c r="AS2251" s="287"/>
      <c r="AT2251" s="287"/>
      <c r="AU2251" s="287"/>
      <c r="AV2251" s="287"/>
      <c r="AW2251" s="287"/>
      <c r="AX2251" s="287"/>
      <c r="AY2251" s="287"/>
      <c r="AZ2251" s="287"/>
      <c r="BA2251" s="287"/>
      <c r="BB2251" s="287"/>
      <c r="BC2251" s="287"/>
      <c r="BD2251" s="287"/>
      <c r="BE2251" s="287"/>
      <c r="BF2251" s="287"/>
      <c r="BG2251" s="287"/>
      <c r="BH2251" s="287"/>
      <c r="BI2251" s="287"/>
      <c r="BJ2251" s="287"/>
      <c r="BK2251" s="287"/>
      <c r="BL2251" s="287"/>
      <c r="BM2251" s="287"/>
      <c r="BN2251" s="287"/>
      <c r="BO2251" s="287"/>
      <c r="BP2251" s="287"/>
      <c r="BQ2251" s="287"/>
      <c r="BR2251" s="287"/>
      <c r="BS2251" s="287"/>
      <c r="BT2251" s="287"/>
      <c r="BU2251" s="287"/>
    </row>
    <row r="2252" spans="4:73" x14ac:dyDescent="0.2">
      <c r="D2252" s="265"/>
      <c r="E2252" s="265"/>
      <c r="F2252" s="265"/>
      <c r="G2252" s="265"/>
      <c r="H2252" s="265"/>
      <c r="I2252" s="265"/>
      <c r="J2252" s="265"/>
      <c r="K2252" s="265"/>
      <c r="L2252" s="265"/>
      <c r="M2252" s="265"/>
      <c r="N2252" s="265"/>
      <c r="O2252" s="265"/>
      <c r="P2252" s="265"/>
      <c r="Q2252" s="265"/>
      <c r="R2252" s="265"/>
      <c r="S2252" s="265"/>
      <c r="T2252" s="265"/>
      <c r="U2252" s="265"/>
      <c r="V2252" s="265"/>
      <c r="W2252" s="265"/>
      <c r="X2252" s="265"/>
      <c r="Y2252" s="265"/>
      <c r="Z2252" s="265"/>
      <c r="AA2252" s="265"/>
      <c r="AB2252" s="265"/>
      <c r="AC2252" s="265"/>
      <c r="AD2252" s="265"/>
      <c r="AE2252" s="265"/>
      <c r="AF2252" s="265"/>
      <c r="AG2252" s="265"/>
      <c r="AH2252" s="265"/>
      <c r="AI2252" s="265"/>
      <c r="AJ2252" s="265"/>
      <c r="AK2252" s="287"/>
      <c r="AL2252" s="287"/>
      <c r="AM2252" s="287"/>
      <c r="AN2252" s="287"/>
      <c r="AO2252" s="287"/>
      <c r="AP2252" s="287"/>
      <c r="AQ2252" s="287"/>
      <c r="AR2252" s="287"/>
      <c r="AS2252" s="287"/>
      <c r="AT2252" s="287"/>
      <c r="AU2252" s="287"/>
      <c r="AV2252" s="287"/>
      <c r="AW2252" s="287"/>
      <c r="AX2252" s="287"/>
      <c r="AY2252" s="287"/>
      <c r="AZ2252" s="287"/>
      <c r="BA2252" s="287"/>
      <c r="BB2252" s="287"/>
      <c r="BC2252" s="287"/>
      <c r="BD2252" s="287"/>
      <c r="BE2252" s="287"/>
      <c r="BF2252" s="287"/>
      <c r="BG2252" s="287"/>
      <c r="BH2252" s="287"/>
      <c r="BI2252" s="287"/>
      <c r="BJ2252" s="287"/>
      <c r="BK2252" s="287"/>
      <c r="BL2252" s="287"/>
      <c r="BM2252" s="287"/>
      <c r="BN2252" s="287"/>
      <c r="BO2252" s="287"/>
      <c r="BP2252" s="287"/>
      <c r="BQ2252" s="287"/>
      <c r="BR2252" s="287"/>
      <c r="BS2252" s="287"/>
      <c r="BT2252" s="287"/>
      <c r="BU2252" s="287"/>
    </row>
    <row r="2253" spans="4:73" x14ac:dyDescent="0.2">
      <c r="D2253" s="265"/>
      <c r="E2253" s="265"/>
      <c r="F2253" s="265"/>
      <c r="G2253" s="265"/>
      <c r="H2253" s="265"/>
      <c r="I2253" s="265"/>
      <c r="J2253" s="265"/>
      <c r="K2253" s="265"/>
      <c r="L2253" s="265"/>
      <c r="M2253" s="265"/>
      <c r="N2253" s="265"/>
      <c r="O2253" s="265"/>
      <c r="P2253" s="265"/>
      <c r="Q2253" s="265"/>
      <c r="R2253" s="265"/>
      <c r="S2253" s="265"/>
      <c r="T2253" s="265"/>
      <c r="U2253" s="265"/>
      <c r="V2253" s="265"/>
      <c r="W2253" s="265"/>
      <c r="X2253" s="265"/>
      <c r="Y2253" s="265"/>
      <c r="Z2253" s="265"/>
      <c r="AA2253" s="265"/>
      <c r="AB2253" s="265"/>
      <c r="AC2253" s="265"/>
      <c r="AD2253" s="265"/>
      <c r="AE2253" s="265"/>
      <c r="AF2253" s="265"/>
      <c r="AG2253" s="265"/>
      <c r="AH2253" s="265"/>
      <c r="AI2253" s="265"/>
      <c r="AJ2253" s="265"/>
      <c r="AK2253" s="287"/>
      <c r="AL2253" s="287"/>
      <c r="AM2253" s="287"/>
      <c r="AN2253" s="287"/>
      <c r="AO2253" s="287"/>
      <c r="AP2253" s="287"/>
      <c r="AQ2253" s="287"/>
      <c r="AR2253" s="287"/>
      <c r="AS2253" s="287"/>
      <c r="AT2253" s="287"/>
      <c r="AU2253" s="287"/>
      <c r="AV2253" s="287"/>
      <c r="AW2253" s="287"/>
      <c r="AX2253" s="287"/>
      <c r="AY2253" s="287"/>
      <c r="AZ2253" s="287"/>
      <c r="BA2253" s="287"/>
      <c r="BB2253" s="287"/>
      <c r="BC2253" s="287"/>
      <c r="BD2253" s="287"/>
      <c r="BE2253" s="287"/>
      <c r="BF2253" s="287"/>
      <c r="BG2253" s="287"/>
      <c r="BH2253" s="287"/>
      <c r="BI2253" s="287"/>
      <c r="BJ2253" s="287"/>
      <c r="BK2253" s="287"/>
      <c r="BL2253" s="287"/>
      <c r="BM2253" s="287"/>
      <c r="BN2253" s="287"/>
      <c r="BO2253" s="287"/>
      <c r="BP2253" s="287"/>
      <c r="BQ2253" s="287"/>
      <c r="BR2253" s="287"/>
      <c r="BS2253" s="287"/>
      <c r="BT2253" s="287"/>
      <c r="BU2253" s="287"/>
    </row>
    <row r="2254" spans="4:73" x14ac:dyDescent="0.2">
      <c r="D2254" s="265"/>
      <c r="E2254" s="265"/>
      <c r="F2254" s="265"/>
      <c r="G2254" s="265"/>
      <c r="H2254" s="265"/>
      <c r="I2254" s="265"/>
      <c r="J2254" s="265"/>
      <c r="K2254" s="265"/>
      <c r="L2254" s="265"/>
      <c r="M2254" s="265"/>
      <c r="N2254" s="265"/>
      <c r="O2254" s="265"/>
      <c r="P2254" s="265"/>
      <c r="Q2254" s="265"/>
      <c r="R2254" s="265"/>
      <c r="S2254" s="265"/>
      <c r="T2254" s="265"/>
      <c r="U2254" s="265"/>
      <c r="V2254" s="265"/>
      <c r="W2254" s="265"/>
      <c r="X2254" s="265"/>
      <c r="Y2254" s="265"/>
      <c r="Z2254" s="265"/>
      <c r="AA2254" s="265"/>
      <c r="AB2254" s="265"/>
      <c r="AC2254" s="265"/>
      <c r="AD2254" s="265"/>
      <c r="AE2254" s="265"/>
      <c r="AF2254" s="265"/>
      <c r="AG2254" s="265"/>
      <c r="AH2254" s="265"/>
      <c r="AI2254" s="265"/>
      <c r="AJ2254" s="265"/>
      <c r="AK2254" s="287"/>
      <c r="AL2254" s="287"/>
      <c r="AM2254" s="287"/>
      <c r="AN2254" s="287"/>
      <c r="AO2254" s="287"/>
      <c r="AP2254" s="287"/>
      <c r="AQ2254" s="287"/>
      <c r="AR2254" s="287"/>
      <c r="AS2254" s="287"/>
      <c r="AT2254" s="287"/>
      <c r="AU2254" s="287"/>
      <c r="AV2254" s="287"/>
      <c r="AW2254" s="287"/>
      <c r="AX2254" s="287"/>
      <c r="AY2254" s="287"/>
      <c r="AZ2254" s="287"/>
      <c r="BA2254" s="287"/>
      <c r="BB2254" s="287"/>
      <c r="BC2254" s="287"/>
      <c r="BD2254" s="287"/>
      <c r="BE2254" s="287"/>
      <c r="BF2254" s="287"/>
      <c r="BG2254" s="287"/>
      <c r="BH2254" s="287"/>
      <c r="BI2254" s="287"/>
      <c r="BJ2254" s="287"/>
      <c r="BK2254" s="287"/>
      <c r="BL2254" s="287"/>
      <c r="BM2254" s="287"/>
      <c r="BN2254" s="287"/>
      <c r="BO2254" s="287"/>
      <c r="BP2254" s="287"/>
      <c r="BQ2254" s="287"/>
      <c r="BR2254" s="287"/>
      <c r="BS2254" s="287"/>
      <c r="BT2254" s="287"/>
      <c r="BU2254" s="287"/>
    </row>
    <row r="2255" spans="4:73" x14ac:dyDescent="0.2">
      <c r="D2255" s="265"/>
      <c r="E2255" s="265"/>
      <c r="F2255" s="265"/>
      <c r="G2255" s="265"/>
      <c r="H2255" s="265"/>
      <c r="I2255" s="265"/>
      <c r="J2255" s="265"/>
      <c r="K2255" s="265"/>
      <c r="L2255" s="265"/>
      <c r="M2255" s="265"/>
      <c r="N2255" s="265"/>
      <c r="O2255" s="265"/>
      <c r="P2255" s="265"/>
      <c r="Q2255" s="265"/>
      <c r="R2255" s="265"/>
      <c r="S2255" s="265"/>
      <c r="T2255" s="265"/>
      <c r="U2255" s="265"/>
      <c r="V2255" s="265"/>
      <c r="W2255" s="265"/>
      <c r="X2255" s="265"/>
      <c r="Y2255" s="265"/>
      <c r="Z2255" s="265"/>
      <c r="AA2255" s="265"/>
      <c r="AB2255" s="265"/>
      <c r="AC2255" s="265"/>
      <c r="AD2255" s="265"/>
      <c r="AE2255" s="265"/>
      <c r="AF2255" s="265"/>
      <c r="AG2255" s="265"/>
      <c r="AH2255" s="265"/>
      <c r="AI2255" s="265"/>
      <c r="AJ2255" s="265"/>
      <c r="AK2255" s="287"/>
      <c r="AL2255" s="287"/>
      <c r="AM2255" s="287"/>
      <c r="AN2255" s="287"/>
      <c r="AO2255" s="287"/>
      <c r="AP2255" s="287"/>
      <c r="AQ2255" s="287"/>
      <c r="AR2255" s="287"/>
      <c r="AS2255" s="287"/>
      <c r="AT2255" s="287"/>
      <c r="AU2255" s="287"/>
      <c r="AV2255" s="287"/>
      <c r="AW2255" s="287"/>
      <c r="AX2255" s="287"/>
      <c r="AY2255" s="287"/>
      <c r="AZ2255" s="287"/>
      <c r="BA2255" s="287"/>
      <c r="BB2255" s="287"/>
      <c r="BC2255" s="287"/>
      <c r="BD2255" s="287"/>
      <c r="BE2255" s="287"/>
      <c r="BF2255" s="287"/>
      <c r="BG2255" s="287"/>
      <c r="BH2255" s="287"/>
      <c r="BI2255" s="287"/>
      <c r="BJ2255" s="287"/>
      <c r="BK2255" s="287"/>
      <c r="BL2255" s="287"/>
      <c r="BM2255" s="287"/>
      <c r="BN2255" s="287"/>
      <c r="BO2255" s="287"/>
      <c r="BP2255" s="287"/>
      <c r="BQ2255" s="287"/>
      <c r="BR2255" s="287"/>
      <c r="BS2255" s="287"/>
      <c r="BT2255" s="287"/>
      <c r="BU2255" s="287"/>
    </row>
    <row r="2256" spans="4:73" x14ac:dyDescent="0.2">
      <c r="D2256" s="265"/>
      <c r="E2256" s="265"/>
      <c r="F2256" s="265"/>
      <c r="G2256" s="265"/>
      <c r="H2256" s="265"/>
      <c r="I2256" s="265"/>
      <c r="J2256" s="265"/>
      <c r="K2256" s="265"/>
      <c r="L2256" s="265"/>
      <c r="M2256" s="265"/>
      <c r="N2256" s="265"/>
      <c r="O2256" s="265"/>
      <c r="P2256" s="265"/>
      <c r="Q2256" s="265"/>
      <c r="R2256" s="265"/>
      <c r="S2256" s="265"/>
      <c r="T2256" s="265"/>
      <c r="U2256" s="265"/>
      <c r="V2256" s="265"/>
      <c r="W2256" s="265"/>
      <c r="X2256" s="265"/>
      <c r="Y2256" s="265"/>
      <c r="Z2256" s="265"/>
      <c r="AA2256" s="265"/>
      <c r="AB2256" s="265"/>
      <c r="AC2256" s="265"/>
      <c r="AD2256" s="265"/>
      <c r="AE2256" s="265"/>
      <c r="AF2256" s="265"/>
      <c r="AG2256" s="265"/>
      <c r="AH2256" s="265"/>
      <c r="AI2256" s="265"/>
      <c r="AJ2256" s="265"/>
      <c r="AK2256" s="287"/>
      <c r="AL2256" s="287"/>
      <c r="AM2256" s="287"/>
      <c r="AN2256" s="287"/>
      <c r="AO2256" s="287"/>
      <c r="AP2256" s="287"/>
      <c r="AQ2256" s="287"/>
      <c r="AR2256" s="287"/>
      <c r="AS2256" s="287"/>
      <c r="AT2256" s="287"/>
      <c r="AU2256" s="287"/>
      <c r="AV2256" s="287"/>
      <c r="AW2256" s="287"/>
      <c r="AX2256" s="287"/>
      <c r="AY2256" s="287"/>
      <c r="AZ2256" s="287"/>
      <c r="BA2256" s="287"/>
      <c r="BB2256" s="287"/>
      <c r="BC2256" s="287"/>
      <c r="BD2256" s="287"/>
      <c r="BE2256" s="287"/>
      <c r="BF2256" s="287"/>
      <c r="BG2256" s="287"/>
      <c r="BH2256" s="287"/>
      <c r="BI2256" s="287"/>
      <c r="BJ2256" s="287"/>
      <c r="BK2256" s="287"/>
      <c r="BL2256" s="287"/>
      <c r="BM2256" s="287"/>
      <c r="BN2256" s="287"/>
      <c r="BO2256" s="287"/>
      <c r="BP2256" s="287"/>
      <c r="BQ2256" s="287"/>
      <c r="BR2256" s="287"/>
      <c r="BS2256" s="287"/>
      <c r="BT2256" s="287"/>
      <c r="BU2256" s="287"/>
    </row>
    <row r="2257" spans="4:73" x14ac:dyDescent="0.2">
      <c r="D2257" s="265"/>
      <c r="E2257" s="265"/>
      <c r="F2257" s="265"/>
      <c r="G2257" s="265"/>
      <c r="H2257" s="265"/>
      <c r="I2257" s="265"/>
      <c r="J2257" s="265"/>
      <c r="K2257" s="265"/>
      <c r="L2257" s="265"/>
      <c r="M2257" s="265"/>
      <c r="N2257" s="265"/>
      <c r="O2257" s="265"/>
      <c r="P2257" s="265"/>
      <c r="Q2257" s="265"/>
      <c r="R2257" s="265"/>
      <c r="S2257" s="265"/>
      <c r="T2257" s="265"/>
      <c r="U2257" s="265"/>
      <c r="V2257" s="265"/>
      <c r="W2257" s="265"/>
      <c r="X2257" s="265"/>
      <c r="Y2257" s="265"/>
      <c r="Z2257" s="265"/>
      <c r="AA2257" s="265"/>
      <c r="AB2257" s="265"/>
      <c r="AC2257" s="265"/>
      <c r="AD2257" s="265"/>
      <c r="AE2257" s="265"/>
      <c r="AF2257" s="265"/>
      <c r="AG2257" s="265"/>
      <c r="AH2257" s="265"/>
      <c r="AI2257" s="265"/>
      <c r="AJ2257" s="265"/>
      <c r="AK2257" s="287"/>
      <c r="AL2257" s="287"/>
      <c r="AM2257" s="287"/>
      <c r="AN2257" s="287"/>
      <c r="AO2257" s="287"/>
      <c r="AP2257" s="287"/>
      <c r="AQ2257" s="287"/>
      <c r="AR2257" s="287"/>
      <c r="AS2257" s="287"/>
      <c r="AT2257" s="287"/>
      <c r="AU2257" s="287"/>
      <c r="AV2257" s="287"/>
      <c r="AW2257" s="287"/>
      <c r="AX2257" s="287"/>
      <c r="AY2257" s="287"/>
      <c r="AZ2257" s="287"/>
      <c r="BA2257" s="287"/>
      <c r="BB2257" s="287"/>
      <c r="BC2257" s="287"/>
      <c r="BD2257" s="287"/>
      <c r="BE2257" s="287"/>
      <c r="BF2257" s="287"/>
      <c r="BG2257" s="287"/>
      <c r="BH2257" s="287"/>
      <c r="BI2257" s="287"/>
      <c r="BJ2257" s="287"/>
      <c r="BK2257" s="287"/>
      <c r="BL2257" s="287"/>
      <c r="BM2257" s="287"/>
      <c r="BN2257" s="287"/>
      <c r="BO2257" s="287"/>
      <c r="BP2257" s="287"/>
      <c r="BQ2257" s="287"/>
      <c r="BR2257" s="287"/>
      <c r="BS2257" s="287"/>
      <c r="BT2257" s="287"/>
      <c r="BU2257" s="287"/>
    </row>
    <row r="2258" spans="4:73" x14ac:dyDescent="0.2">
      <c r="D2258" s="265"/>
      <c r="E2258" s="265"/>
      <c r="F2258" s="265"/>
      <c r="G2258" s="265"/>
      <c r="H2258" s="265"/>
      <c r="I2258" s="265"/>
      <c r="J2258" s="265"/>
      <c r="K2258" s="265"/>
      <c r="L2258" s="265"/>
      <c r="M2258" s="265"/>
      <c r="N2258" s="265"/>
      <c r="O2258" s="265"/>
      <c r="P2258" s="265"/>
      <c r="Q2258" s="265"/>
      <c r="R2258" s="265"/>
      <c r="S2258" s="265"/>
      <c r="T2258" s="265"/>
      <c r="U2258" s="265"/>
      <c r="V2258" s="265"/>
      <c r="W2258" s="265"/>
      <c r="X2258" s="265"/>
      <c r="Y2258" s="265"/>
      <c r="Z2258" s="265"/>
      <c r="AA2258" s="265"/>
      <c r="AB2258" s="265"/>
      <c r="AC2258" s="265"/>
      <c r="AD2258" s="265"/>
      <c r="AE2258" s="265"/>
      <c r="AF2258" s="265"/>
      <c r="AG2258" s="265"/>
      <c r="AH2258" s="265"/>
      <c r="AI2258" s="265"/>
      <c r="AJ2258" s="265"/>
      <c r="AK2258" s="287"/>
      <c r="AL2258" s="287"/>
      <c r="AM2258" s="287"/>
      <c r="AN2258" s="287"/>
      <c r="AO2258" s="287"/>
      <c r="AP2258" s="287"/>
      <c r="AQ2258" s="287"/>
      <c r="AR2258" s="287"/>
      <c r="AS2258" s="287"/>
      <c r="AT2258" s="287"/>
      <c r="AU2258" s="287"/>
      <c r="AV2258" s="287"/>
      <c r="AW2258" s="287"/>
      <c r="AX2258" s="287"/>
      <c r="AY2258" s="287"/>
      <c r="AZ2258" s="287"/>
      <c r="BA2258" s="287"/>
      <c r="BB2258" s="287"/>
      <c r="BC2258" s="287"/>
      <c r="BD2258" s="287"/>
      <c r="BE2258" s="287"/>
      <c r="BF2258" s="287"/>
      <c r="BG2258" s="287"/>
      <c r="BH2258" s="287"/>
      <c r="BI2258" s="287"/>
      <c r="BJ2258" s="287"/>
      <c r="BK2258" s="287"/>
      <c r="BL2258" s="287"/>
      <c r="BM2258" s="287"/>
      <c r="BN2258" s="287"/>
      <c r="BO2258" s="287"/>
      <c r="BP2258" s="287"/>
      <c r="BQ2258" s="287"/>
      <c r="BR2258" s="287"/>
      <c r="BS2258" s="287"/>
      <c r="BT2258" s="287"/>
      <c r="BU2258" s="287"/>
    </row>
    <row r="2259" spans="4:73" x14ac:dyDescent="0.2">
      <c r="D2259" s="265"/>
      <c r="E2259" s="265"/>
      <c r="F2259" s="265"/>
      <c r="G2259" s="265"/>
      <c r="H2259" s="265"/>
      <c r="I2259" s="265"/>
      <c r="J2259" s="265"/>
      <c r="K2259" s="265"/>
      <c r="L2259" s="265"/>
      <c r="M2259" s="265"/>
      <c r="N2259" s="265"/>
      <c r="O2259" s="265"/>
      <c r="P2259" s="265"/>
      <c r="Q2259" s="265"/>
      <c r="R2259" s="265"/>
      <c r="S2259" s="265"/>
      <c r="T2259" s="265"/>
      <c r="U2259" s="265"/>
      <c r="V2259" s="265"/>
      <c r="W2259" s="265"/>
      <c r="X2259" s="265"/>
      <c r="Y2259" s="265"/>
      <c r="Z2259" s="265"/>
      <c r="AA2259" s="265"/>
      <c r="AB2259" s="265"/>
      <c r="AC2259" s="265"/>
      <c r="AD2259" s="265"/>
      <c r="AE2259" s="265"/>
      <c r="AF2259" s="265"/>
      <c r="AG2259" s="265"/>
      <c r="AH2259" s="265"/>
      <c r="AI2259" s="265"/>
      <c r="AJ2259" s="265"/>
      <c r="AK2259" s="287"/>
      <c r="AL2259" s="287"/>
      <c r="AM2259" s="287"/>
      <c r="AN2259" s="287"/>
      <c r="AO2259" s="287"/>
      <c r="AP2259" s="287"/>
      <c r="AQ2259" s="287"/>
      <c r="AR2259" s="287"/>
      <c r="AS2259" s="287"/>
      <c r="AT2259" s="287"/>
      <c r="AU2259" s="287"/>
      <c r="AV2259" s="287"/>
      <c r="AW2259" s="287"/>
      <c r="AX2259" s="287"/>
      <c r="AY2259" s="287"/>
      <c r="AZ2259" s="287"/>
      <c r="BA2259" s="287"/>
      <c r="BB2259" s="287"/>
      <c r="BC2259" s="287"/>
      <c r="BD2259" s="287"/>
      <c r="BE2259" s="287"/>
      <c r="BF2259" s="287"/>
      <c r="BG2259" s="287"/>
      <c r="BH2259" s="287"/>
      <c r="BI2259" s="287"/>
      <c r="BJ2259" s="287"/>
      <c r="BK2259" s="287"/>
      <c r="BL2259" s="287"/>
      <c r="BM2259" s="287"/>
      <c r="BN2259" s="287"/>
      <c r="BO2259" s="287"/>
      <c r="BP2259" s="287"/>
      <c r="BQ2259" s="287"/>
      <c r="BR2259" s="287"/>
      <c r="BS2259" s="287"/>
      <c r="BT2259" s="287"/>
      <c r="BU2259" s="287"/>
    </row>
    <row r="2260" spans="4:73" x14ac:dyDescent="0.2">
      <c r="D2260" s="265"/>
      <c r="E2260" s="265"/>
      <c r="F2260" s="265"/>
      <c r="G2260" s="265"/>
      <c r="H2260" s="265"/>
      <c r="I2260" s="265"/>
      <c r="J2260" s="265"/>
      <c r="K2260" s="265"/>
      <c r="L2260" s="265"/>
      <c r="M2260" s="265"/>
      <c r="N2260" s="265"/>
      <c r="O2260" s="265"/>
      <c r="P2260" s="265"/>
      <c r="Q2260" s="265"/>
      <c r="R2260" s="265"/>
      <c r="S2260" s="265"/>
      <c r="T2260" s="265"/>
      <c r="U2260" s="265"/>
      <c r="V2260" s="265"/>
      <c r="W2260" s="265"/>
      <c r="X2260" s="265"/>
      <c r="Y2260" s="265"/>
      <c r="Z2260" s="265"/>
      <c r="AA2260" s="265"/>
      <c r="AB2260" s="265"/>
      <c r="AC2260" s="265"/>
      <c r="AD2260" s="265"/>
      <c r="AE2260" s="265"/>
      <c r="AF2260" s="265"/>
      <c r="AG2260" s="265"/>
      <c r="AH2260" s="265"/>
      <c r="AI2260" s="265"/>
      <c r="AJ2260" s="265"/>
      <c r="AK2260" s="287"/>
      <c r="AL2260" s="287"/>
      <c r="AM2260" s="287"/>
      <c r="AN2260" s="287"/>
      <c r="AO2260" s="287"/>
      <c r="AP2260" s="287"/>
      <c r="AQ2260" s="287"/>
      <c r="AR2260" s="287"/>
      <c r="AS2260" s="287"/>
      <c r="AT2260" s="287"/>
      <c r="AU2260" s="287"/>
      <c r="AV2260" s="287"/>
      <c r="AW2260" s="287"/>
      <c r="AX2260" s="287"/>
      <c r="AY2260" s="287"/>
      <c r="AZ2260" s="287"/>
      <c r="BA2260" s="287"/>
      <c r="BB2260" s="287"/>
      <c r="BC2260" s="287"/>
      <c r="BD2260" s="287"/>
      <c r="BE2260" s="287"/>
      <c r="BF2260" s="287"/>
      <c r="BG2260" s="287"/>
      <c r="BH2260" s="287"/>
      <c r="BI2260" s="287"/>
      <c r="BJ2260" s="287"/>
      <c r="BK2260" s="287"/>
      <c r="BL2260" s="287"/>
      <c r="BM2260" s="287"/>
      <c r="BN2260" s="287"/>
      <c r="BO2260" s="287"/>
      <c r="BP2260" s="287"/>
      <c r="BQ2260" s="287"/>
      <c r="BR2260" s="287"/>
      <c r="BS2260" s="287"/>
      <c r="BT2260" s="287"/>
      <c r="BU2260" s="287"/>
    </row>
    <row r="2261" spans="4:73" x14ac:dyDescent="0.2">
      <c r="D2261" s="265"/>
      <c r="E2261" s="265"/>
      <c r="F2261" s="265"/>
      <c r="G2261" s="265"/>
      <c r="H2261" s="265"/>
      <c r="I2261" s="265"/>
      <c r="J2261" s="265"/>
      <c r="K2261" s="265"/>
      <c r="L2261" s="265"/>
      <c r="M2261" s="265"/>
      <c r="N2261" s="265"/>
      <c r="O2261" s="265"/>
      <c r="P2261" s="265"/>
      <c r="Q2261" s="265"/>
      <c r="R2261" s="265"/>
      <c r="S2261" s="265"/>
      <c r="T2261" s="265"/>
      <c r="U2261" s="265"/>
      <c r="V2261" s="265"/>
      <c r="W2261" s="265"/>
      <c r="X2261" s="265"/>
      <c r="Y2261" s="265"/>
      <c r="Z2261" s="265"/>
      <c r="AA2261" s="265"/>
      <c r="AB2261" s="265"/>
      <c r="AC2261" s="265"/>
      <c r="AD2261" s="265"/>
      <c r="AE2261" s="265"/>
      <c r="AF2261" s="265"/>
      <c r="AG2261" s="265"/>
      <c r="AH2261" s="265"/>
      <c r="AI2261" s="265"/>
      <c r="AJ2261" s="265"/>
      <c r="AK2261" s="287"/>
      <c r="AL2261" s="287"/>
      <c r="AM2261" s="287"/>
      <c r="AN2261" s="287"/>
      <c r="AO2261" s="287"/>
      <c r="AP2261" s="287"/>
      <c r="AQ2261" s="287"/>
      <c r="AR2261" s="287"/>
      <c r="AS2261" s="287"/>
      <c r="AT2261" s="287"/>
      <c r="AU2261" s="287"/>
      <c r="AV2261" s="287"/>
      <c r="AW2261" s="287"/>
      <c r="AX2261" s="287"/>
      <c r="AY2261" s="287"/>
      <c r="AZ2261" s="287"/>
      <c r="BA2261" s="287"/>
      <c r="BB2261" s="287"/>
      <c r="BC2261" s="287"/>
      <c r="BD2261" s="287"/>
      <c r="BE2261" s="287"/>
      <c r="BF2261" s="287"/>
      <c r="BG2261" s="287"/>
      <c r="BH2261" s="287"/>
      <c r="BI2261" s="287"/>
      <c r="BJ2261" s="287"/>
      <c r="BK2261" s="287"/>
      <c r="BL2261" s="287"/>
      <c r="BM2261" s="287"/>
      <c r="BN2261" s="287"/>
      <c r="BO2261" s="287"/>
      <c r="BP2261" s="287"/>
      <c r="BQ2261" s="287"/>
      <c r="BR2261" s="287"/>
      <c r="BS2261" s="287"/>
      <c r="BT2261" s="287"/>
      <c r="BU2261" s="287"/>
    </row>
    <row r="2262" spans="4:73" x14ac:dyDescent="0.2">
      <c r="D2262" s="265"/>
      <c r="E2262" s="265"/>
      <c r="F2262" s="265"/>
      <c r="G2262" s="265"/>
      <c r="H2262" s="265"/>
      <c r="I2262" s="265"/>
      <c r="J2262" s="265"/>
      <c r="K2262" s="265"/>
      <c r="L2262" s="265"/>
      <c r="M2262" s="265"/>
      <c r="N2262" s="265"/>
      <c r="O2262" s="265"/>
      <c r="P2262" s="265"/>
      <c r="Q2262" s="265"/>
      <c r="R2262" s="265"/>
      <c r="S2262" s="265"/>
      <c r="T2262" s="265"/>
      <c r="U2262" s="265"/>
      <c r="V2262" s="265"/>
      <c r="W2262" s="265"/>
      <c r="X2262" s="265"/>
      <c r="Y2262" s="265"/>
      <c r="Z2262" s="265"/>
      <c r="AA2262" s="265"/>
      <c r="AB2262" s="265"/>
      <c r="AC2262" s="265"/>
      <c r="AD2262" s="265"/>
      <c r="AE2262" s="265"/>
      <c r="AF2262" s="265"/>
      <c r="AG2262" s="265"/>
      <c r="AH2262" s="265"/>
      <c r="AI2262" s="265"/>
      <c r="AJ2262" s="265"/>
      <c r="AK2262" s="287"/>
      <c r="AL2262" s="287"/>
      <c r="AM2262" s="287"/>
      <c r="AN2262" s="287"/>
      <c r="AO2262" s="287"/>
      <c r="AP2262" s="287"/>
      <c r="AQ2262" s="287"/>
      <c r="AR2262" s="287"/>
      <c r="AS2262" s="287"/>
      <c r="AT2262" s="287"/>
      <c r="AU2262" s="287"/>
      <c r="AV2262" s="287"/>
      <c r="AW2262" s="287"/>
      <c r="AX2262" s="287"/>
      <c r="AY2262" s="287"/>
      <c r="AZ2262" s="287"/>
      <c r="BA2262" s="287"/>
      <c r="BB2262" s="287"/>
      <c r="BC2262" s="287"/>
      <c r="BD2262" s="287"/>
      <c r="BE2262" s="287"/>
      <c r="BF2262" s="287"/>
      <c r="BG2262" s="287"/>
      <c r="BH2262" s="287"/>
      <c r="BI2262" s="287"/>
      <c r="BJ2262" s="287"/>
      <c r="BK2262" s="287"/>
      <c r="BL2262" s="287"/>
      <c r="BM2262" s="287"/>
      <c r="BN2262" s="287"/>
      <c r="BO2262" s="287"/>
      <c r="BP2262" s="287"/>
      <c r="BQ2262" s="287"/>
      <c r="BR2262" s="287"/>
      <c r="BS2262" s="287"/>
      <c r="BT2262" s="287"/>
      <c r="BU2262" s="287"/>
    </row>
    <row r="2263" spans="4:73" x14ac:dyDescent="0.2">
      <c r="D2263" s="265"/>
      <c r="E2263" s="265"/>
      <c r="F2263" s="265"/>
      <c r="G2263" s="265"/>
      <c r="H2263" s="265"/>
      <c r="I2263" s="265"/>
      <c r="J2263" s="265"/>
      <c r="K2263" s="265"/>
      <c r="L2263" s="265"/>
      <c r="M2263" s="265"/>
      <c r="N2263" s="265"/>
      <c r="O2263" s="265"/>
      <c r="P2263" s="265"/>
      <c r="Q2263" s="265"/>
      <c r="R2263" s="265"/>
      <c r="S2263" s="265"/>
      <c r="T2263" s="265"/>
      <c r="U2263" s="265"/>
      <c r="V2263" s="265"/>
      <c r="W2263" s="265"/>
      <c r="X2263" s="265"/>
      <c r="Y2263" s="265"/>
      <c r="Z2263" s="265"/>
      <c r="AA2263" s="265"/>
      <c r="AB2263" s="265"/>
      <c r="AC2263" s="265"/>
      <c r="AD2263" s="265"/>
      <c r="AE2263" s="265"/>
      <c r="AF2263" s="265"/>
      <c r="AG2263" s="265"/>
      <c r="AH2263" s="265"/>
      <c r="AI2263" s="265"/>
      <c r="AJ2263" s="265"/>
      <c r="AK2263" s="287"/>
      <c r="AL2263" s="287"/>
      <c r="AM2263" s="287"/>
      <c r="AN2263" s="287"/>
      <c r="AO2263" s="287"/>
      <c r="AP2263" s="287"/>
      <c r="AQ2263" s="287"/>
      <c r="AR2263" s="287"/>
      <c r="AS2263" s="287"/>
      <c r="AT2263" s="287"/>
      <c r="AU2263" s="287"/>
      <c r="AV2263" s="287"/>
      <c r="AW2263" s="287"/>
      <c r="AX2263" s="287"/>
      <c r="AY2263" s="287"/>
      <c r="AZ2263" s="287"/>
      <c r="BA2263" s="287"/>
      <c r="BB2263" s="287"/>
      <c r="BC2263" s="287"/>
      <c r="BD2263" s="287"/>
      <c r="BE2263" s="287"/>
      <c r="BF2263" s="287"/>
      <c r="BG2263" s="287"/>
      <c r="BH2263" s="287"/>
      <c r="BI2263" s="287"/>
      <c r="BJ2263" s="287"/>
      <c r="BK2263" s="287"/>
      <c r="BL2263" s="287"/>
      <c r="BM2263" s="287"/>
      <c r="BN2263" s="287"/>
      <c r="BO2263" s="287"/>
      <c r="BP2263" s="287"/>
      <c r="BQ2263" s="287"/>
      <c r="BR2263" s="287"/>
      <c r="BS2263" s="287"/>
      <c r="BT2263" s="287"/>
      <c r="BU2263" s="287"/>
    </row>
    <row r="2264" spans="4:73" x14ac:dyDescent="0.2">
      <c r="D2264" s="265"/>
      <c r="E2264" s="265"/>
      <c r="F2264" s="265"/>
      <c r="G2264" s="265"/>
      <c r="H2264" s="265"/>
      <c r="I2264" s="265"/>
      <c r="J2264" s="265"/>
      <c r="K2264" s="265"/>
      <c r="L2264" s="265"/>
      <c r="M2264" s="265"/>
      <c r="N2264" s="265"/>
      <c r="O2264" s="265"/>
      <c r="P2264" s="265"/>
      <c r="Q2264" s="265"/>
      <c r="R2264" s="265"/>
      <c r="S2264" s="265"/>
      <c r="T2264" s="265"/>
      <c r="U2264" s="265"/>
      <c r="V2264" s="265"/>
      <c r="W2264" s="265"/>
      <c r="X2264" s="265"/>
      <c r="Y2264" s="265"/>
      <c r="Z2264" s="265"/>
      <c r="AA2264" s="265"/>
      <c r="AB2264" s="265"/>
      <c r="AC2264" s="265"/>
      <c r="AD2264" s="265"/>
      <c r="AE2264" s="265"/>
      <c r="AF2264" s="265"/>
      <c r="AG2264" s="265"/>
      <c r="AH2264" s="265"/>
      <c r="AI2264" s="265"/>
      <c r="AJ2264" s="265"/>
      <c r="AK2264" s="287"/>
      <c r="AL2264" s="287"/>
      <c r="AM2264" s="287"/>
      <c r="AN2264" s="287"/>
      <c r="AO2264" s="287"/>
      <c r="AP2264" s="287"/>
      <c r="AQ2264" s="287"/>
      <c r="AR2264" s="287"/>
      <c r="AS2264" s="287"/>
      <c r="AT2264" s="287"/>
      <c r="AU2264" s="287"/>
      <c r="AV2264" s="287"/>
      <c r="AW2264" s="287"/>
      <c r="AX2264" s="287"/>
      <c r="AY2264" s="287"/>
      <c r="AZ2264" s="287"/>
      <c r="BA2264" s="287"/>
      <c r="BB2264" s="287"/>
      <c r="BC2264" s="287"/>
      <c r="BD2264" s="287"/>
      <c r="BE2264" s="287"/>
      <c r="BF2264" s="287"/>
      <c r="BG2264" s="287"/>
      <c r="BH2264" s="287"/>
      <c r="BI2264" s="287"/>
      <c r="BJ2264" s="287"/>
      <c r="BK2264" s="287"/>
      <c r="BL2264" s="287"/>
      <c r="BM2264" s="287"/>
      <c r="BN2264" s="287"/>
      <c r="BO2264" s="287"/>
      <c r="BP2264" s="287"/>
      <c r="BQ2264" s="287"/>
      <c r="BR2264" s="287"/>
      <c r="BS2264" s="287"/>
      <c r="BT2264" s="287"/>
      <c r="BU2264" s="287"/>
    </row>
    <row r="2265" spans="4:73" x14ac:dyDescent="0.2">
      <c r="D2265" s="265"/>
      <c r="E2265" s="265"/>
      <c r="F2265" s="265"/>
      <c r="G2265" s="265"/>
      <c r="H2265" s="265"/>
      <c r="I2265" s="265"/>
      <c r="J2265" s="265"/>
      <c r="K2265" s="265"/>
      <c r="L2265" s="265"/>
      <c r="M2265" s="265"/>
      <c r="N2265" s="265"/>
      <c r="O2265" s="265"/>
      <c r="P2265" s="265"/>
      <c r="Q2265" s="265"/>
      <c r="R2265" s="265"/>
      <c r="S2265" s="265"/>
      <c r="T2265" s="265"/>
      <c r="U2265" s="265"/>
      <c r="V2265" s="265"/>
      <c r="W2265" s="265"/>
      <c r="X2265" s="265"/>
      <c r="Y2265" s="265"/>
      <c r="Z2265" s="265"/>
      <c r="AA2265" s="265"/>
      <c r="AB2265" s="265"/>
      <c r="AC2265" s="265"/>
      <c r="AD2265" s="265"/>
      <c r="AE2265" s="265"/>
      <c r="AF2265" s="265"/>
      <c r="AG2265" s="265"/>
      <c r="AH2265" s="265"/>
      <c r="AI2265" s="265"/>
      <c r="AJ2265" s="265"/>
      <c r="AK2265" s="287"/>
      <c r="AL2265" s="287"/>
      <c r="AM2265" s="287"/>
      <c r="AN2265" s="287"/>
      <c r="AO2265" s="287"/>
      <c r="AP2265" s="287"/>
      <c r="AQ2265" s="287"/>
      <c r="AR2265" s="287"/>
      <c r="AS2265" s="287"/>
      <c r="AT2265" s="287"/>
      <c r="AU2265" s="287"/>
      <c r="AV2265" s="287"/>
      <c r="AW2265" s="287"/>
      <c r="AX2265" s="287"/>
      <c r="AY2265" s="287"/>
      <c r="AZ2265" s="287"/>
      <c r="BA2265" s="287"/>
      <c r="BB2265" s="287"/>
      <c r="BC2265" s="287"/>
      <c r="BD2265" s="287"/>
      <c r="BE2265" s="287"/>
      <c r="BF2265" s="287"/>
      <c r="BG2265" s="287"/>
      <c r="BH2265" s="287"/>
      <c r="BI2265" s="287"/>
      <c r="BJ2265" s="287"/>
      <c r="BK2265" s="287"/>
      <c r="BL2265" s="287"/>
      <c r="BM2265" s="287"/>
      <c r="BN2265" s="287"/>
      <c r="BO2265" s="287"/>
      <c r="BP2265" s="287"/>
      <c r="BQ2265" s="287"/>
      <c r="BR2265" s="287"/>
      <c r="BS2265" s="287"/>
      <c r="BT2265" s="287"/>
      <c r="BU2265" s="287"/>
    </row>
    <row r="2266" spans="4:73" x14ac:dyDescent="0.2">
      <c r="D2266" s="265"/>
      <c r="E2266" s="265"/>
      <c r="F2266" s="265"/>
      <c r="G2266" s="265"/>
      <c r="H2266" s="265"/>
      <c r="I2266" s="265"/>
      <c r="J2266" s="265"/>
      <c r="K2266" s="265"/>
      <c r="L2266" s="265"/>
      <c r="M2266" s="265"/>
      <c r="N2266" s="265"/>
      <c r="O2266" s="265"/>
      <c r="P2266" s="265"/>
      <c r="Q2266" s="265"/>
      <c r="R2266" s="265"/>
      <c r="S2266" s="265"/>
      <c r="T2266" s="265"/>
      <c r="U2266" s="265"/>
      <c r="V2266" s="265"/>
      <c r="W2266" s="265"/>
      <c r="X2266" s="265"/>
      <c r="Y2266" s="265"/>
      <c r="Z2266" s="265"/>
      <c r="AA2266" s="265"/>
      <c r="AB2266" s="265"/>
      <c r="AC2266" s="265"/>
      <c r="AD2266" s="265"/>
      <c r="AE2266" s="265"/>
      <c r="AF2266" s="265"/>
      <c r="AG2266" s="265"/>
      <c r="AH2266" s="265"/>
      <c r="AI2266" s="265"/>
      <c r="AJ2266" s="265"/>
      <c r="AK2266" s="287"/>
      <c r="AL2266" s="287"/>
      <c r="AM2266" s="287"/>
      <c r="AN2266" s="287"/>
      <c r="AO2266" s="287"/>
      <c r="AP2266" s="287"/>
      <c r="AQ2266" s="287"/>
      <c r="AR2266" s="287"/>
      <c r="AS2266" s="287"/>
      <c r="AT2266" s="287"/>
      <c r="AU2266" s="287"/>
      <c r="AV2266" s="287"/>
      <c r="AW2266" s="287"/>
      <c r="AX2266" s="287"/>
      <c r="AY2266" s="287"/>
      <c r="AZ2266" s="287"/>
      <c r="BA2266" s="287"/>
      <c r="BB2266" s="287"/>
      <c r="BC2266" s="287"/>
      <c r="BD2266" s="287"/>
      <c r="BE2266" s="287"/>
      <c r="BF2266" s="287"/>
      <c r="BG2266" s="287"/>
      <c r="BH2266" s="287"/>
      <c r="BI2266" s="287"/>
      <c r="BJ2266" s="287"/>
      <c r="BK2266" s="287"/>
      <c r="BL2266" s="287"/>
      <c r="BM2266" s="287"/>
      <c r="BN2266" s="287"/>
      <c r="BO2266" s="287"/>
      <c r="BP2266" s="287"/>
      <c r="BQ2266" s="287"/>
      <c r="BR2266" s="287"/>
      <c r="BS2266" s="287"/>
      <c r="BT2266" s="287"/>
      <c r="BU2266" s="287"/>
    </row>
    <row r="2267" spans="4:73" x14ac:dyDescent="0.2">
      <c r="D2267" s="265"/>
      <c r="E2267" s="265"/>
      <c r="F2267" s="265"/>
      <c r="G2267" s="265"/>
      <c r="H2267" s="265"/>
      <c r="I2267" s="265"/>
      <c r="J2267" s="265"/>
      <c r="K2267" s="265"/>
      <c r="L2267" s="265"/>
      <c r="M2267" s="265"/>
      <c r="N2267" s="265"/>
      <c r="O2267" s="265"/>
      <c r="P2267" s="265"/>
      <c r="Q2267" s="265"/>
      <c r="R2267" s="265"/>
      <c r="S2267" s="265"/>
      <c r="T2267" s="265"/>
      <c r="U2267" s="265"/>
      <c r="V2267" s="265"/>
      <c r="W2267" s="265"/>
      <c r="X2267" s="265"/>
      <c r="Y2267" s="265"/>
      <c r="Z2267" s="265"/>
      <c r="AA2267" s="265"/>
      <c r="AB2267" s="265"/>
      <c r="AC2267" s="265"/>
      <c r="AD2267" s="265"/>
      <c r="AE2267" s="265"/>
      <c r="AF2267" s="265"/>
      <c r="AG2267" s="265"/>
      <c r="AH2267" s="265"/>
      <c r="AI2267" s="265"/>
      <c r="AJ2267" s="265"/>
      <c r="AK2267" s="287"/>
      <c r="AL2267" s="287"/>
      <c r="AM2267" s="287"/>
      <c r="AN2267" s="287"/>
      <c r="AO2267" s="287"/>
      <c r="AP2267" s="287"/>
      <c r="AQ2267" s="287"/>
      <c r="AR2267" s="287"/>
      <c r="AS2267" s="287"/>
      <c r="AT2267" s="287"/>
      <c r="AU2267" s="287"/>
      <c r="AV2267" s="287"/>
      <c r="AW2267" s="287"/>
      <c r="AX2267" s="287"/>
      <c r="AY2267" s="287"/>
      <c r="AZ2267" s="287"/>
      <c r="BA2267" s="287"/>
      <c r="BB2267" s="287"/>
      <c r="BC2267" s="287"/>
      <c r="BD2267" s="287"/>
      <c r="BE2267" s="287"/>
      <c r="BF2267" s="287"/>
      <c r="BG2267" s="287"/>
      <c r="BH2267" s="287"/>
      <c r="BI2267" s="287"/>
      <c r="BJ2267" s="287"/>
      <c r="BK2267" s="287"/>
      <c r="BL2267" s="287"/>
      <c r="BM2267" s="287"/>
      <c r="BN2267" s="287"/>
      <c r="BO2267" s="287"/>
      <c r="BP2267" s="287"/>
      <c r="BQ2267" s="287"/>
      <c r="BR2267" s="287"/>
      <c r="BS2267" s="287"/>
      <c r="BT2267" s="287"/>
      <c r="BU2267" s="287"/>
    </row>
    <row r="2268" spans="4:73" x14ac:dyDescent="0.2">
      <c r="D2268" s="265"/>
      <c r="E2268" s="265"/>
      <c r="F2268" s="265"/>
      <c r="G2268" s="265"/>
      <c r="H2268" s="265"/>
      <c r="I2268" s="265"/>
      <c r="J2268" s="265"/>
      <c r="K2268" s="265"/>
      <c r="L2268" s="265"/>
      <c r="M2268" s="265"/>
      <c r="N2268" s="265"/>
      <c r="O2268" s="265"/>
      <c r="P2268" s="265"/>
      <c r="Q2268" s="265"/>
      <c r="R2268" s="265"/>
      <c r="S2268" s="265"/>
      <c r="T2268" s="265"/>
      <c r="U2268" s="265"/>
      <c r="V2268" s="265"/>
      <c r="W2268" s="265"/>
      <c r="X2268" s="265"/>
      <c r="Y2268" s="265"/>
      <c r="Z2268" s="265"/>
      <c r="AA2268" s="265"/>
      <c r="AB2268" s="265"/>
      <c r="AC2268" s="265"/>
      <c r="AD2268" s="265"/>
      <c r="AE2268" s="265"/>
      <c r="AF2268" s="265"/>
      <c r="AG2268" s="265"/>
      <c r="AH2268" s="265"/>
      <c r="AI2268" s="265"/>
      <c r="AJ2268" s="265"/>
      <c r="AK2268" s="287"/>
      <c r="AL2268" s="287"/>
      <c r="AM2268" s="287"/>
      <c r="AN2268" s="287"/>
      <c r="AO2268" s="287"/>
      <c r="AP2268" s="287"/>
      <c r="AQ2268" s="287"/>
      <c r="AR2268" s="287"/>
      <c r="AS2268" s="287"/>
      <c r="AT2268" s="287"/>
      <c r="AU2268" s="287"/>
      <c r="AV2268" s="287"/>
      <c r="AW2268" s="287"/>
      <c r="AX2268" s="287"/>
      <c r="AY2268" s="287"/>
      <c r="AZ2268" s="287"/>
      <c r="BA2268" s="287"/>
      <c r="BB2268" s="287"/>
      <c r="BC2268" s="287"/>
      <c r="BD2268" s="287"/>
      <c r="BE2268" s="287"/>
      <c r="BF2268" s="287"/>
      <c r="BG2268" s="287"/>
      <c r="BH2268" s="287"/>
      <c r="BI2268" s="287"/>
      <c r="BJ2268" s="287"/>
      <c r="BK2268" s="287"/>
      <c r="BL2268" s="287"/>
      <c r="BM2268" s="287"/>
      <c r="BN2268" s="287"/>
      <c r="BO2268" s="287"/>
      <c r="BP2268" s="287"/>
      <c r="BQ2268" s="287"/>
      <c r="BR2268" s="287"/>
      <c r="BS2268" s="287"/>
      <c r="BT2268" s="287"/>
      <c r="BU2268" s="287"/>
    </row>
    <row r="2269" spans="4:73" x14ac:dyDescent="0.2">
      <c r="D2269" s="265"/>
      <c r="E2269" s="265"/>
      <c r="F2269" s="265"/>
      <c r="G2269" s="265"/>
      <c r="H2269" s="265"/>
      <c r="I2269" s="265"/>
      <c r="J2269" s="265"/>
      <c r="K2269" s="265"/>
      <c r="L2269" s="265"/>
      <c r="M2269" s="265"/>
      <c r="N2269" s="265"/>
      <c r="O2269" s="265"/>
      <c r="P2269" s="265"/>
      <c r="Q2269" s="265"/>
      <c r="R2269" s="265"/>
      <c r="S2269" s="265"/>
      <c r="T2269" s="265"/>
      <c r="U2269" s="265"/>
      <c r="V2269" s="265"/>
      <c r="W2269" s="265"/>
      <c r="X2269" s="265"/>
      <c r="Y2269" s="265"/>
      <c r="Z2269" s="265"/>
      <c r="AA2269" s="265"/>
      <c r="AB2269" s="265"/>
      <c r="AC2269" s="265"/>
      <c r="AD2269" s="265"/>
      <c r="AE2269" s="265"/>
      <c r="AF2269" s="265"/>
      <c r="AG2269" s="265"/>
      <c r="AH2269" s="265"/>
      <c r="AI2269" s="265"/>
      <c r="AJ2269" s="265"/>
      <c r="AK2269" s="287"/>
      <c r="AL2269" s="287"/>
      <c r="AM2269" s="287"/>
      <c r="AN2269" s="287"/>
      <c r="AO2269" s="287"/>
      <c r="AP2269" s="287"/>
      <c r="AQ2269" s="287"/>
      <c r="AR2269" s="287"/>
      <c r="AS2269" s="287"/>
      <c r="AT2269" s="287"/>
      <c r="AU2269" s="287"/>
      <c r="AV2269" s="287"/>
      <c r="AW2269" s="287"/>
      <c r="AX2269" s="287"/>
      <c r="AY2269" s="287"/>
      <c r="AZ2269" s="287"/>
      <c r="BA2269" s="287"/>
      <c r="BB2269" s="287"/>
      <c r="BC2269" s="287"/>
      <c r="BD2269" s="287"/>
      <c r="BE2269" s="287"/>
      <c r="BF2269" s="287"/>
      <c r="BG2269" s="287"/>
      <c r="BH2269" s="287"/>
      <c r="BI2269" s="287"/>
      <c r="BJ2269" s="287"/>
      <c r="BK2269" s="287"/>
      <c r="BL2269" s="287"/>
      <c r="BM2269" s="287"/>
      <c r="BN2269" s="287"/>
      <c r="BO2269" s="287"/>
      <c r="BP2269" s="287"/>
      <c r="BQ2269" s="287"/>
      <c r="BR2269" s="287"/>
      <c r="BS2269" s="287"/>
      <c r="BT2269" s="287"/>
      <c r="BU2269" s="287"/>
    </row>
    <row r="2270" spans="4:73" x14ac:dyDescent="0.2">
      <c r="D2270" s="265"/>
      <c r="E2270" s="265"/>
      <c r="F2270" s="265"/>
      <c r="G2270" s="265"/>
      <c r="H2270" s="265"/>
      <c r="I2270" s="265"/>
      <c r="J2270" s="265"/>
      <c r="K2270" s="265"/>
      <c r="L2270" s="265"/>
      <c r="M2270" s="265"/>
      <c r="N2270" s="265"/>
      <c r="O2270" s="265"/>
      <c r="P2270" s="265"/>
      <c r="Q2270" s="265"/>
      <c r="R2270" s="265"/>
      <c r="S2270" s="265"/>
      <c r="T2270" s="265"/>
      <c r="U2270" s="265"/>
      <c r="V2270" s="265"/>
      <c r="W2270" s="265"/>
      <c r="X2270" s="265"/>
      <c r="Y2270" s="265"/>
      <c r="Z2270" s="265"/>
      <c r="AA2270" s="265"/>
      <c r="AB2270" s="265"/>
      <c r="AC2270" s="265"/>
      <c r="AD2270" s="265"/>
      <c r="AE2270" s="265"/>
      <c r="AF2270" s="265"/>
      <c r="AG2270" s="265"/>
      <c r="AH2270" s="265"/>
      <c r="AI2270" s="265"/>
      <c r="AJ2270" s="265"/>
      <c r="AK2270" s="287"/>
      <c r="AL2270" s="287"/>
      <c r="AM2270" s="287"/>
      <c r="AN2270" s="287"/>
      <c r="AO2270" s="287"/>
      <c r="AP2270" s="287"/>
      <c r="AQ2270" s="287"/>
      <c r="AR2270" s="287"/>
      <c r="AS2270" s="287"/>
      <c r="AT2270" s="287"/>
      <c r="AU2270" s="287"/>
      <c r="AV2270" s="287"/>
      <c r="AW2270" s="287"/>
      <c r="AX2270" s="287"/>
      <c r="AY2270" s="287"/>
      <c r="AZ2270" s="287"/>
      <c r="BA2270" s="287"/>
      <c r="BB2270" s="287"/>
      <c r="BC2270" s="287"/>
      <c r="BD2270" s="287"/>
      <c r="BE2270" s="287"/>
      <c r="BF2270" s="287"/>
      <c r="BG2270" s="287"/>
      <c r="BH2270" s="287"/>
      <c r="BI2270" s="287"/>
      <c r="BJ2270" s="287"/>
      <c r="BK2270" s="287"/>
      <c r="BL2270" s="287"/>
      <c r="BM2270" s="287"/>
      <c r="BN2270" s="287"/>
      <c r="BO2270" s="287"/>
      <c r="BP2270" s="287"/>
      <c r="BQ2270" s="287"/>
      <c r="BR2270" s="287"/>
      <c r="BS2270" s="287"/>
      <c r="BT2270" s="287"/>
      <c r="BU2270" s="287"/>
    </row>
    <row r="2271" spans="4:73" x14ac:dyDescent="0.2">
      <c r="D2271" s="265"/>
      <c r="E2271" s="265"/>
      <c r="F2271" s="265"/>
      <c r="G2271" s="265"/>
      <c r="H2271" s="265"/>
      <c r="I2271" s="265"/>
      <c r="J2271" s="265"/>
      <c r="K2271" s="265"/>
      <c r="L2271" s="265"/>
      <c r="M2271" s="265"/>
      <c r="N2271" s="265"/>
      <c r="O2271" s="265"/>
      <c r="P2271" s="265"/>
      <c r="Q2271" s="265"/>
      <c r="R2271" s="265"/>
      <c r="S2271" s="265"/>
      <c r="T2271" s="265"/>
      <c r="U2271" s="265"/>
      <c r="V2271" s="265"/>
      <c r="W2271" s="265"/>
      <c r="X2271" s="265"/>
      <c r="Y2271" s="265"/>
      <c r="Z2271" s="265"/>
      <c r="AA2271" s="265"/>
      <c r="AB2271" s="265"/>
      <c r="AC2271" s="265"/>
      <c r="AD2271" s="265"/>
      <c r="AE2271" s="265"/>
      <c r="AF2271" s="265"/>
      <c r="AG2271" s="265"/>
      <c r="AH2271" s="265"/>
      <c r="AI2271" s="265"/>
      <c r="AJ2271" s="265"/>
      <c r="AK2271" s="287"/>
      <c r="AL2271" s="287"/>
      <c r="AM2271" s="287"/>
      <c r="AN2271" s="287"/>
      <c r="AO2271" s="287"/>
      <c r="AP2271" s="287"/>
      <c r="AQ2271" s="287"/>
      <c r="AR2271" s="287"/>
      <c r="AS2271" s="287"/>
      <c r="AT2271" s="287"/>
      <c r="AU2271" s="287"/>
      <c r="AV2271" s="287"/>
      <c r="AW2271" s="287"/>
      <c r="AX2271" s="287"/>
      <c r="AY2271" s="287"/>
      <c r="AZ2271" s="287"/>
      <c r="BA2271" s="287"/>
      <c r="BB2271" s="287"/>
      <c r="BC2271" s="287"/>
      <c r="BD2271" s="287"/>
      <c r="BE2271" s="287"/>
      <c r="BF2271" s="287"/>
      <c r="BG2271" s="287"/>
      <c r="BH2271" s="287"/>
      <c r="BI2271" s="287"/>
      <c r="BJ2271" s="287"/>
      <c r="BK2271" s="287"/>
      <c r="BL2271" s="287"/>
      <c r="BM2271" s="287"/>
      <c r="BN2271" s="287"/>
      <c r="BO2271" s="287"/>
      <c r="BP2271" s="287"/>
      <c r="BQ2271" s="287"/>
      <c r="BR2271" s="287"/>
      <c r="BS2271" s="287"/>
      <c r="BT2271" s="287"/>
      <c r="BU2271" s="287"/>
    </row>
    <row r="2272" spans="4:73" x14ac:dyDescent="0.2">
      <c r="D2272" s="265"/>
      <c r="E2272" s="265"/>
      <c r="F2272" s="265"/>
      <c r="G2272" s="265"/>
      <c r="H2272" s="265"/>
      <c r="I2272" s="265"/>
      <c r="J2272" s="265"/>
      <c r="K2272" s="265"/>
      <c r="L2272" s="265"/>
      <c r="M2272" s="265"/>
      <c r="N2272" s="265"/>
      <c r="O2272" s="265"/>
      <c r="P2272" s="265"/>
      <c r="Q2272" s="265"/>
      <c r="R2272" s="265"/>
      <c r="S2272" s="265"/>
      <c r="T2272" s="265"/>
      <c r="U2272" s="265"/>
      <c r="V2272" s="265"/>
      <c r="W2272" s="265"/>
      <c r="X2272" s="265"/>
      <c r="Y2272" s="265"/>
      <c r="Z2272" s="265"/>
      <c r="AA2272" s="265"/>
      <c r="AB2272" s="265"/>
      <c r="AC2272" s="265"/>
      <c r="AD2272" s="265"/>
      <c r="AE2272" s="265"/>
      <c r="AF2272" s="265"/>
      <c r="AG2272" s="265"/>
      <c r="AH2272" s="265"/>
      <c r="AI2272" s="265"/>
      <c r="AJ2272" s="265"/>
      <c r="AK2272" s="287"/>
      <c r="AL2272" s="287"/>
      <c r="AM2272" s="287"/>
      <c r="AN2272" s="287"/>
      <c r="AO2272" s="287"/>
      <c r="AP2272" s="287"/>
      <c r="AQ2272" s="287"/>
      <c r="AR2272" s="287"/>
      <c r="AS2272" s="287"/>
      <c r="AT2272" s="287"/>
      <c r="AU2272" s="287"/>
      <c r="AV2272" s="287"/>
      <c r="AW2272" s="287"/>
      <c r="AX2272" s="287"/>
      <c r="AY2272" s="287"/>
      <c r="AZ2272" s="287"/>
      <c r="BA2272" s="287"/>
      <c r="BB2272" s="287"/>
      <c r="BC2272" s="287"/>
      <c r="BD2272" s="287"/>
      <c r="BE2272" s="287"/>
      <c r="BF2272" s="287"/>
      <c r="BG2272" s="287"/>
      <c r="BH2272" s="287"/>
      <c r="BI2272" s="287"/>
      <c r="BJ2272" s="287"/>
      <c r="BK2272" s="287"/>
      <c r="BL2272" s="287"/>
      <c r="BM2272" s="287"/>
      <c r="BN2272" s="287"/>
      <c r="BO2272" s="287"/>
      <c r="BP2272" s="287"/>
      <c r="BQ2272" s="287"/>
      <c r="BR2272" s="287"/>
      <c r="BS2272" s="287"/>
      <c r="BT2272" s="287"/>
      <c r="BU2272" s="287"/>
    </row>
    <row r="2273" spans="4:73" x14ac:dyDescent="0.2">
      <c r="D2273" s="265"/>
      <c r="E2273" s="265"/>
      <c r="F2273" s="265"/>
      <c r="G2273" s="265"/>
      <c r="H2273" s="265"/>
      <c r="I2273" s="265"/>
      <c r="J2273" s="265"/>
      <c r="K2273" s="265"/>
      <c r="L2273" s="265"/>
      <c r="M2273" s="265"/>
      <c r="N2273" s="265"/>
      <c r="O2273" s="265"/>
      <c r="P2273" s="265"/>
      <c r="Q2273" s="265"/>
      <c r="R2273" s="265"/>
      <c r="S2273" s="265"/>
      <c r="T2273" s="265"/>
      <c r="U2273" s="265"/>
      <c r="V2273" s="265"/>
      <c r="W2273" s="265"/>
      <c r="X2273" s="265"/>
      <c r="Y2273" s="265"/>
      <c r="Z2273" s="265"/>
      <c r="AA2273" s="265"/>
      <c r="AB2273" s="265"/>
      <c r="AC2273" s="265"/>
      <c r="AD2273" s="265"/>
      <c r="AE2273" s="265"/>
      <c r="AF2273" s="265"/>
      <c r="AG2273" s="265"/>
      <c r="AH2273" s="265"/>
      <c r="AI2273" s="265"/>
      <c r="AJ2273" s="265"/>
      <c r="AK2273" s="287"/>
      <c r="AL2273" s="287"/>
      <c r="AM2273" s="287"/>
      <c r="AN2273" s="287"/>
      <c r="AO2273" s="287"/>
      <c r="AP2273" s="287"/>
      <c r="AQ2273" s="287"/>
      <c r="AR2273" s="287"/>
      <c r="AS2273" s="287"/>
      <c r="AT2273" s="287"/>
      <c r="AU2273" s="287"/>
      <c r="AV2273" s="287"/>
      <c r="AW2273" s="287"/>
      <c r="AX2273" s="287"/>
      <c r="AY2273" s="287"/>
      <c r="AZ2273" s="287"/>
      <c r="BA2273" s="287"/>
      <c r="BB2273" s="287"/>
      <c r="BC2273" s="287"/>
      <c r="BD2273" s="287"/>
      <c r="BE2273" s="287"/>
      <c r="BF2273" s="287"/>
      <c r="BG2273" s="287"/>
      <c r="BH2273" s="287"/>
      <c r="BI2273" s="287"/>
      <c r="BJ2273" s="287"/>
      <c r="BK2273" s="287"/>
      <c r="BL2273" s="287"/>
      <c r="BM2273" s="287"/>
      <c r="BN2273" s="287"/>
      <c r="BO2273" s="287"/>
      <c r="BP2273" s="287"/>
      <c r="BQ2273" s="287"/>
      <c r="BR2273" s="287"/>
      <c r="BS2273" s="287"/>
      <c r="BT2273" s="287"/>
      <c r="BU2273" s="287"/>
    </row>
    <row r="2274" spans="4:73" x14ac:dyDescent="0.2">
      <c r="D2274" s="265"/>
      <c r="E2274" s="265"/>
      <c r="F2274" s="265"/>
      <c r="G2274" s="265"/>
      <c r="H2274" s="265"/>
      <c r="I2274" s="265"/>
      <c r="J2274" s="265"/>
      <c r="K2274" s="265"/>
      <c r="L2274" s="265"/>
      <c r="M2274" s="265"/>
      <c r="N2274" s="265"/>
      <c r="O2274" s="265"/>
      <c r="P2274" s="265"/>
      <c r="Q2274" s="265"/>
      <c r="R2274" s="265"/>
      <c r="S2274" s="265"/>
      <c r="T2274" s="265"/>
      <c r="U2274" s="265"/>
      <c r="V2274" s="265"/>
      <c r="W2274" s="265"/>
      <c r="X2274" s="265"/>
      <c r="Y2274" s="265"/>
      <c r="Z2274" s="265"/>
      <c r="AA2274" s="265"/>
      <c r="AB2274" s="265"/>
      <c r="AC2274" s="265"/>
      <c r="AD2274" s="265"/>
      <c r="AE2274" s="265"/>
      <c r="AF2274" s="265"/>
      <c r="AG2274" s="265"/>
      <c r="AH2274" s="265"/>
      <c r="AI2274" s="265"/>
      <c r="AJ2274" s="265"/>
      <c r="AK2274" s="287"/>
      <c r="AL2274" s="287"/>
      <c r="AM2274" s="287"/>
      <c r="AN2274" s="287"/>
      <c r="AO2274" s="287"/>
      <c r="AP2274" s="287"/>
      <c r="AQ2274" s="287"/>
      <c r="AR2274" s="287"/>
      <c r="AS2274" s="287"/>
      <c r="AT2274" s="287"/>
      <c r="AU2274" s="287"/>
      <c r="AV2274" s="287"/>
      <c r="AW2274" s="287"/>
      <c r="AX2274" s="287"/>
      <c r="AY2274" s="287"/>
      <c r="AZ2274" s="287"/>
      <c r="BA2274" s="287"/>
      <c r="BB2274" s="287"/>
      <c r="BC2274" s="287"/>
      <c r="BD2274" s="287"/>
      <c r="BE2274" s="287"/>
      <c r="BF2274" s="287"/>
      <c r="BG2274" s="287"/>
      <c r="BH2274" s="287"/>
      <c r="BI2274" s="287"/>
      <c r="BJ2274" s="287"/>
      <c r="BK2274" s="287"/>
      <c r="BL2274" s="287"/>
      <c r="BM2274" s="287"/>
      <c r="BN2274" s="287"/>
      <c r="BO2274" s="287"/>
      <c r="BP2274" s="287"/>
      <c r="BQ2274" s="287"/>
      <c r="BR2274" s="287"/>
      <c r="BS2274" s="287"/>
      <c r="BT2274" s="287"/>
      <c r="BU2274" s="287"/>
    </row>
    <row r="2275" spans="4:73" x14ac:dyDescent="0.2">
      <c r="D2275" s="265"/>
      <c r="E2275" s="265"/>
      <c r="F2275" s="265"/>
      <c r="G2275" s="265"/>
      <c r="H2275" s="265"/>
      <c r="I2275" s="265"/>
      <c r="J2275" s="265"/>
      <c r="K2275" s="265"/>
      <c r="L2275" s="265"/>
      <c r="M2275" s="265"/>
      <c r="N2275" s="265"/>
      <c r="O2275" s="265"/>
      <c r="P2275" s="265"/>
      <c r="Q2275" s="265"/>
      <c r="R2275" s="265"/>
      <c r="S2275" s="265"/>
      <c r="T2275" s="265"/>
      <c r="U2275" s="265"/>
      <c r="V2275" s="265"/>
      <c r="W2275" s="265"/>
      <c r="X2275" s="265"/>
      <c r="Y2275" s="265"/>
      <c r="Z2275" s="265"/>
      <c r="AA2275" s="265"/>
      <c r="AB2275" s="265"/>
      <c r="AC2275" s="265"/>
      <c r="AD2275" s="265"/>
      <c r="AE2275" s="265"/>
      <c r="AF2275" s="265"/>
      <c r="AG2275" s="265"/>
      <c r="AH2275" s="265"/>
      <c r="AI2275" s="265"/>
      <c r="AJ2275" s="265"/>
      <c r="AK2275" s="287"/>
      <c r="AL2275" s="287"/>
      <c r="AM2275" s="287"/>
      <c r="AN2275" s="287"/>
      <c r="AO2275" s="287"/>
      <c r="AP2275" s="287"/>
      <c r="AQ2275" s="287"/>
      <c r="AR2275" s="287"/>
      <c r="AS2275" s="287"/>
      <c r="AT2275" s="287"/>
      <c r="AU2275" s="287"/>
      <c r="AV2275" s="287"/>
      <c r="AW2275" s="287"/>
      <c r="AX2275" s="287"/>
      <c r="AY2275" s="287"/>
      <c r="AZ2275" s="287"/>
      <c r="BA2275" s="287"/>
      <c r="BB2275" s="287"/>
      <c r="BC2275" s="287"/>
      <c r="BD2275" s="287"/>
      <c r="BE2275" s="287"/>
      <c r="BF2275" s="287"/>
      <c r="BG2275" s="287"/>
      <c r="BH2275" s="287"/>
      <c r="BI2275" s="287"/>
      <c r="BJ2275" s="287"/>
      <c r="BK2275" s="287"/>
      <c r="BL2275" s="287"/>
      <c r="BM2275" s="287"/>
      <c r="BN2275" s="287"/>
      <c r="BO2275" s="287"/>
      <c r="BP2275" s="287"/>
      <c r="BQ2275" s="287"/>
      <c r="BR2275" s="287"/>
      <c r="BS2275" s="287"/>
      <c r="BT2275" s="287"/>
      <c r="BU2275" s="287"/>
    </row>
    <row r="2276" spans="4:73" x14ac:dyDescent="0.2">
      <c r="D2276" s="265"/>
      <c r="E2276" s="265"/>
      <c r="F2276" s="265"/>
      <c r="G2276" s="265"/>
      <c r="H2276" s="265"/>
      <c r="I2276" s="265"/>
      <c r="J2276" s="265"/>
      <c r="K2276" s="265"/>
      <c r="L2276" s="265"/>
      <c r="M2276" s="265"/>
      <c r="N2276" s="265"/>
      <c r="O2276" s="265"/>
      <c r="P2276" s="265"/>
      <c r="Q2276" s="265"/>
      <c r="R2276" s="265"/>
      <c r="S2276" s="265"/>
      <c r="T2276" s="265"/>
      <c r="U2276" s="265"/>
      <c r="V2276" s="265"/>
      <c r="W2276" s="265"/>
      <c r="X2276" s="265"/>
      <c r="Y2276" s="265"/>
      <c r="Z2276" s="265"/>
      <c r="AA2276" s="265"/>
      <c r="AB2276" s="265"/>
      <c r="AC2276" s="265"/>
      <c r="AD2276" s="265"/>
      <c r="AE2276" s="265"/>
      <c r="AF2276" s="265"/>
      <c r="AG2276" s="265"/>
      <c r="AH2276" s="265"/>
      <c r="AI2276" s="265"/>
      <c r="AJ2276" s="265"/>
      <c r="AK2276" s="287"/>
      <c r="AL2276" s="287"/>
      <c r="AM2276" s="287"/>
      <c r="AN2276" s="287"/>
      <c r="AO2276" s="287"/>
      <c r="AP2276" s="287"/>
      <c r="AQ2276" s="287"/>
      <c r="AR2276" s="287"/>
      <c r="AS2276" s="287"/>
      <c r="AT2276" s="287"/>
      <c r="AU2276" s="287"/>
      <c r="AV2276" s="287"/>
      <c r="AW2276" s="287"/>
      <c r="AX2276" s="287"/>
      <c r="AY2276" s="287"/>
      <c r="AZ2276" s="287"/>
      <c r="BA2276" s="287"/>
      <c r="BB2276" s="287"/>
      <c r="BC2276" s="287"/>
      <c r="BD2276" s="287"/>
      <c r="BE2276" s="287"/>
      <c r="BF2276" s="287"/>
      <c r="BG2276" s="287"/>
      <c r="BH2276" s="287"/>
      <c r="BI2276" s="287"/>
      <c r="BJ2276" s="287"/>
      <c r="BK2276" s="287"/>
      <c r="BL2276" s="287"/>
      <c r="BM2276" s="287"/>
      <c r="BN2276" s="287"/>
      <c r="BO2276" s="287"/>
      <c r="BP2276" s="287"/>
      <c r="BQ2276" s="287"/>
      <c r="BR2276" s="287"/>
      <c r="BS2276" s="287"/>
      <c r="BT2276" s="287"/>
      <c r="BU2276" s="287"/>
    </row>
    <row r="2277" spans="4:73" x14ac:dyDescent="0.2">
      <c r="D2277" s="265"/>
      <c r="E2277" s="265"/>
      <c r="F2277" s="265"/>
      <c r="G2277" s="265"/>
      <c r="H2277" s="265"/>
      <c r="I2277" s="265"/>
      <c r="J2277" s="265"/>
      <c r="K2277" s="265"/>
      <c r="L2277" s="265"/>
      <c r="M2277" s="265"/>
      <c r="N2277" s="265"/>
      <c r="O2277" s="265"/>
      <c r="P2277" s="265"/>
      <c r="Q2277" s="265"/>
      <c r="R2277" s="265"/>
      <c r="S2277" s="265"/>
      <c r="T2277" s="265"/>
      <c r="U2277" s="265"/>
      <c r="V2277" s="265"/>
      <c r="W2277" s="265"/>
      <c r="X2277" s="265"/>
      <c r="Y2277" s="265"/>
      <c r="Z2277" s="265"/>
      <c r="AA2277" s="265"/>
      <c r="AB2277" s="265"/>
      <c r="AC2277" s="265"/>
      <c r="AD2277" s="265"/>
      <c r="AE2277" s="265"/>
      <c r="AF2277" s="265"/>
      <c r="AG2277" s="265"/>
      <c r="AH2277" s="265"/>
      <c r="AI2277" s="265"/>
      <c r="AJ2277" s="265"/>
      <c r="AK2277" s="287"/>
      <c r="AL2277" s="287"/>
      <c r="AM2277" s="287"/>
      <c r="AN2277" s="287"/>
      <c r="AO2277" s="287"/>
      <c r="AP2277" s="287"/>
      <c r="AQ2277" s="287"/>
      <c r="AR2277" s="287"/>
      <c r="AS2277" s="287"/>
      <c r="AT2277" s="287"/>
      <c r="AU2277" s="287"/>
      <c r="AV2277" s="287"/>
      <c r="AW2277" s="287"/>
      <c r="AX2277" s="287"/>
      <c r="AY2277" s="287"/>
      <c r="AZ2277" s="287"/>
      <c r="BA2277" s="287"/>
      <c r="BB2277" s="287"/>
      <c r="BC2277" s="287"/>
      <c r="BD2277" s="287"/>
      <c r="BE2277" s="287"/>
      <c r="BF2277" s="287"/>
      <c r="BG2277" s="287"/>
      <c r="BH2277" s="287"/>
      <c r="BI2277" s="287"/>
      <c r="BJ2277" s="287"/>
      <c r="BK2277" s="287"/>
      <c r="BL2277" s="287"/>
      <c r="BM2277" s="287"/>
      <c r="BN2277" s="287"/>
      <c r="BO2277" s="287"/>
      <c r="BP2277" s="287"/>
      <c r="BQ2277" s="287"/>
      <c r="BR2277" s="287"/>
      <c r="BS2277" s="287"/>
      <c r="BT2277" s="287"/>
      <c r="BU2277" s="287"/>
    </row>
    <row r="2278" spans="4:73" x14ac:dyDescent="0.2">
      <c r="D2278" s="265"/>
      <c r="E2278" s="265"/>
      <c r="F2278" s="265"/>
      <c r="G2278" s="265"/>
      <c r="H2278" s="265"/>
      <c r="I2278" s="265"/>
      <c r="J2278" s="265"/>
      <c r="K2278" s="265"/>
      <c r="L2278" s="265"/>
      <c r="M2278" s="265"/>
      <c r="N2278" s="265"/>
      <c r="O2278" s="265"/>
      <c r="P2278" s="265"/>
      <c r="Q2278" s="265"/>
      <c r="R2278" s="265"/>
      <c r="S2278" s="265"/>
      <c r="T2278" s="265"/>
      <c r="U2278" s="265"/>
      <c r="V2278" s="265"/>
      <c r="W2278" s="265"/>
      <c r="X2278" s="265"/>
      <c r="Y2278" s="265"/>
      <c r="Z2278" s="265"/>
      <c r="AA2278" s="265"/>
      <c r="AB2278" s="265"/>
      <c r="AC2278" s="265"/>
      <c r="AD2278" s="265"/>
      <c r="AE2278" s="265"/>
      <c r="AF2278" s="265"/>
      <c r="AG2278" s="265"/>
      <c r="AH2278" s="265"/>
      <c r="AI2278" s="265"/>
      <c r="AJ2278" s="265"/>
      <c r="AK2278" s="287"/>
      <c r="AL2278" s="287"/>
      <c r="AM2278" s="287"/>
      <c r="AN2278" s="287"/>
      <c r="AO2278" s="287"/>
      <c r="AP2278" s="287"/>
      <c r="AQ2278" s="287"/>
      <c r="AR2278" s="287"/>
      <c r="AS2278" s="287"/>
      <c r="AT2278" s="287"/>
      <c r="AU2278" s="287"/>
      <c r="AV2278" s="287"/>
      <c r="AW2278" s="287"/>
      <c r="AX2278" s="287"/>
      <c r="AY2278" s="287"/>
      <c r="AZ2278" s="287"/>
      <c r="BA2278" s="287"/>
      <c r="BB2278" s="287"/>
      <c r="BC2278" s="287"/>
      <c r="BD2278" s="287"/>
      <c r="BE2278" s="287"/>
      <c r="BF2278" s="287"/>
      <c r="BG2278" s="287"/>
      <c r="BH2278" s="287"/>
      <c r="BI2278" s="287"/>
      <c r="BJ2278" s="287"/>
      <c r="BK2278" s="287"/>
      <c r="BL2278" s="287"/>
      <c r="BM2278" s="287"/>
      <c r="BN2278" s="287"/>
      <c r="BO2278" s="287"/>
      <c r="BP2278" s="287"/>
      <c r="BQ2278" s="287"/>
      <c r="BR2278" s="287"/>
      <c r="BS2278" s="287"/>
      <c r="BT2278" s="287"/>
      <c r="BU2278" s="287"/>
    </row>
    <row r="2279" spans="4:73" x14ac:dyDescent="0.2">
      <c r="D2279" s="265"/>
      <c r="E2279" s="265"/>
      <c r="F2279" s="265"/>
      <c r="G2279" s="265"/>
      <c r="H2279" s="265"/>
      <c r="I2279" s="265"/>
      <c r="J2279" s="265"/>
      <c r="K2279" s="265"/>
      <c r="L2279" s="265"/>
      <c r="M2279" s="265"/>
      <c r="N2279" s="265"/>
      <c r="O2279" s="265"/>
      <c r="P2279" s="265"/>
      <c r="Q2279" s="265"/>
      <c r="R2279" s="265"/>
      <c r="S2279" s="265"/>
      <c r="T2279" s="265"/>
      <c r="U2279" s="265"/>
      <c r="V2279" s="265"/>
      <c r="W2279" s="265"/>
      <c r="X2279" s="265"/>
      <c r="Y2279" s="265"/>
      <c r="Z2279" s="265"/>
      <c r="AA2279" s="265"/>
      <c r="AB2279" s="265"/>
      <c r="AC2279" s="265"/>
      <c r="AD2279" s="265"/>
      <c r="AE2279" s="265"/>
      <c r="AF2279" s="265"/>
      <c r="AG2279" s="265"/>
      <c r="AH2279" s="265"/>
      <c r="AI2279" s="265"/>
      <c r="AJ2279" s="265"/>
      <c r="AK2279" s="287"/>
      <c r="AL2279" s="287"/>
      <c r="AM2279" s="287"/>
      <c r="AN2279" s="287"/>
      <c r="AO2279" s="287"/>
      <c r="AP2279" s="287"/>
      <c r="AQ2279" s="287"/>
      <c r="AR2279" s="287"/>
      <c r="AS2279" s="287"/>
      <c r="AT2279" s="287"/>
      <c r="AU2279" s="287"/>
      <c r="AV2279" s="287"/>
      <c r="AW2279" s="287"/>
      <c r="AX2279" s="287"/>
      <c r="AY2279" s="287"/>
      <c r="AZ2279" s="287"/>
      <c r="BA2279" s="287"/>
      <c r="BB2279" s="287"/>
      <c r="BC2279" s="287"/>
      <c r="BD2279" s="287"/>
      <c r="BE2279" s="287"/>
      <c r="BF2279" s="287"/>
      <c r="BG2279" s="287"/>
      <c r="BH2279" s="287"/>
      <c r="BI2279" s="287"/>
      <c r="BJ2279" s="287"/>
      <c r="BK2279" s="287"/>
      <c r="BL2279" s="287"/>
      <c r="BM2279" s="287"/>
      <c r="BN2279" s="287"/>
      <c r="BO2279" s="287"/>
      <c r="BP2279" s="287"/>
      <c r="BQ2279" s="287"/>
      <c r="BR2279" s="287"/>
      <c r="BS2279" s="287"/>
      <c r="BT2279" s="287"/>
      <c r="BU2279" s="287"/>
    </row>
    <row r="2280" spans="4:73" x14ac:dyDescent="0.2">
      <c r="D2280" s="265"/>
      <c r="E2280" s="265"/>
      <c r="F2280" s="265"/>
      <c r="G2280" s="265"/>
      <c r="H2280" s="265"/>
      <c r="I2280" s="265"/>
      <c r="J2280" s="265"/>
      <c r="K2280" s="265"/>
      <c r="L2280" s="265"/>
      <c r="M2280" s="265"/>
      <c r="N2280" s="265"/>
      <c r="O2280" s="265"/>
      <c r="P2280" s="265"/>
      <c r="Q2280" s="265"/>
      <c r="R2280" s="265"/>
      <c r="S2280" s="265"/>
      <c r="T2280" s="265"/>
      <c r="U2280" s="265"/>
      <c r="V2280" s="265"/>
      <c r="W2280" s="265"/>
      <c r="X2280" s="265"/>
      <c r="Y2280" s="265"/>
      <c r="Z2280" s="265"/>
      <c r="AA2280" s="265"/>
      <c r="AB2280" s="265"/>
      <c r="AC2280" s="265"/>
      <c r="AD2280" s="265"/>
      <c r="AE2280" s="265"/>
      <c r="AF2280" s="265"/>
      <c r="AG2280" s="265"/>
      <c r="AH2280" s="265"/>
      <c r="AI2280" s="265"/>
      <c r="AJ2280" s="265"/>
      <c r="AK2280" s="287"/>
      <c r="AL2280" s="287"/>
      <c r="AM2280" s="287"/>
      <c r="AN2280" s="287"/>
      <c r="AO2280" s="287"/>
      <c r="AP2280" s="287"/>
      <c r="AQ2280" s="287"/>
      <c r="AR2280" s="287"/>
      <c r="AS2280" s="287"/>
      <c r="AT2280" s="287"/>
      <c r="AU2280" s="287"/>
      <c r="AV2280" s="287"/>
      <c r="AW2280" s="287"/>
      <c r="AX2280" s="287"/>
      <c r="AY2280" s="287"/>
      <c r="AZ2280" s="287"/>
      <c r="BA2280" s="287"/>
      <c r="BB2280" s="287"/>
      <c r="BC2280" s="287"/>
      <c r="BD2280" s="287"/>
      <c r="BE2280" s="287"/>
      <c r="BF2280" s="287"/>
      <c r="BG2280" s="287"/>
      <c r="BH2280" s="287"/>
      <c r="BI2280" s="287"/>
      <c r="BJ2280" s="287"/>
      <c r="BK2280" s="287"/>
      <c r="BL2280" s="287"/>
      <c r="BM2280" s="287"/>
      <c r="BN2280" s="287"/>
      <c r="BO2280" s="287"/>
      <c r="BP2280" s="287"/>
      <c r="BQ2280" s="287"/>
      <c r="BR2280" s="287"/>
      <c r="BS2280" s="287"/>
      <c r="BT2280" s="287"/>
      <c r="BU2280" s="287"/>
    </row>
    <row r="2281" spans="4:73" x14ac:dyDescent="0.2">
      <c r="D2281" s="265"/>
      <c r="E2281" s="265"/>
      <c r="F2281" s="265"/>
      <c r="G2281" s="265"/>
      <c r="H2281" s="265"/>
      <c r="I2281" s="265"/>
      <c r="J2281" s="265"/>
      <c r="K2281" s="265"/>
      <c r="L2281" s="265"/>
      <c r="M2281" s="265"/>
      <c r="N2281" s="265"/>
      <c r="O2281" s="265"/>
      <c r="P2281" s="265"/>
      <c r="Q2281" s="265"/>
      <c r="R2281" s="265"/>
      <c r="S2281" s="265"/>
      <c r="T2281" s="265"/>
      <c r="U2281" s="265"/>
      <c r="V2281" s="265"/>
      <c r="W2281" s="265"/>
      <c r="X2281" s="265"/>
      <c r="Y2281" s="265"/>
      <c r="Z2281" s="265"/>
      <c r="AA2281" s="265"/>
      <c r="AB2281" s="265"/>
      <c r="AC2281" s="265"/>
      <c r="AD2281" s="265"/>
      <c r="AE2281" s="265"/>
      <c r="AF2281" s="265"/>
      <c r="AG2281" s="265"/>
      <c r="AH2281" s="265"/>
      <c r="AI2281" s="265"/>
      <c r="AJ2281" s="265"/>
      <c r="AK2281" s="287"/>
      <c r="AL2281" s="287"/>
      <c r="AM2281" s="287"/>
      <c r="AN2281" s="287"/>
      <c r="AO2281" s="287"/>
      <c r="AP2281" s="287"/>
      <c r="AQ2281" s="287"/>
      <c r="AR2281" s="287"/>
      <c r="AS2281" s="287"/>
      <c r="AT2281" s="287"/>
      <c r="AU2281" s="287"/>
      <c r="AV2281" s="287"/>
      <c r="AW2281" s="287"/>
      <c r="AX2281" s="287"/>
      <c r="AY2281" s="287"/>
      <c r="AZ2281" s="287"/>
      <c r="BA2281" s="287"/>
      <c r="BB2281" s="287"/>
      <c r="BC2281" s="287"/>
      <c r="BD2281" s="287"/>
      <c r="BE2281" s="287"/>
      <c r="BF2281" s="287"/>
      <c r="BG2281" s="287"/>
      <c r="BH2281" s="287"/>
      <c r="BI2281" s="287"/>
      <c r="BJ2281" s="287"/>
      <c r="BK2281" s="287"/>
      <c r="BL2281" s="287"/>
      <c r="BM2281" s="287"/>
      <c r="BN2281" s="287"/>
      <c r="BO2281" s="287"/>
      <c r="BP2281" s="287"/>
      <c r="BQ2281" s="287"/>
      <c r="BR2281" s="287"/>
      <c r="BS2281" s="287"/>
      <c r="BT2281" s="287"/>
      <c r="BU2281" s="287"/>
    </row>
    <row r="2282" spans="4:73" x14ac:dyDescent="0.2">
      <c r="D2282" s="265"/>
      <c r="E2282" s="265"/>
      <c r="F2282" s="265"/>
      <c r="G2282" s="265"/>
      <c r="H2282" s="265"/>
      <c r="I2282" s="265"/>
      <c r="J2282" s="265"/>
      <c r="K2282" s="265"/>
      <c r="L2282" s="265"/>
      <c r="M2282" s="265"/>
      <c r="N2282" s="265"/>
      <c r="O2282" s="265"/>
      <c r="P2282" s="265"/>
      <c r="Q2282" s="265"/>
      <c r="R2282" s="265"/>
      <c r="S2282" s="265"/>
      <c r="T2282" s="265"/>
      <c r="U2282" s="265"/>
      <c r="V2282" s="265"/>
      <c r="W2282" s="265"/>
      <c r="X2282" s="265"/>
      <c r="Y2282" s="265"/>
      <c r="Z2282" s="265"/>
      <c r="AA2282" s="265"/>
      <c r="AB2282" s="265"/>
      <c r="AC2282" s="265"/>
      <c r="AD2282" s="265"/>
      <c r="AE2282" s="265"/>
      <c r="AF2282" s="265"/>
      <c r="AG2282" s="265"/>
      <c r="AH2282" s="265"/>
      <c r="AI2282" s="265"/>
      <c r="AJ2282" s="265"/>
      <c r="AK2282" s="287"/>
      <c r="AL2282" s="287"/>
      <c r="AM2282" s="287"/>
      <c r="AN2282" s="287"/>
      <c r="AO2282" s="287"/>
      <c r="AP2282" s="287"/>
      <c r="AQ2282" s="287"/>
      <c r="AR2282" s="287"/>
      <c r="AS2282" s="287"/>
      <c r="AT2282" s="287"/>
      <c r="AU2282" s="287"/>
      <c r="AV2282" s="287"/>
      <c r="AW2282" s="287"/>
      <c r="AX2282" s="287"/>
      <c r="AY2282" s="287"/>
      <c r="AZ2282" s="287"/>
      <c r="BA2282" s="287"/>
      <c r="BB2282" s="287"/>
      <c r="BC2282" s="287"/>
      <c r="BD2282" s="287"/>
      <c r="BE2282" s="287"/>
      <c r="BF2282" s="287"/>
      <c r="BG2282" s="287"/>
      <c r="BH2282" s="287"/>
      <c r="BI2282" s="287"/>
      <c r="BJ2282" s="287"/>
      <c r="BK2282" s="287"/>
      <c r="BL2282" s="287"/>
      <c r="BM2282" s="287"/>
      <c r="BN2282" s="287"/>
      <c r="BO2282" s="287"/>
      <c r="BP2282" s="287"/>
      <c r="BQ2282" s="287"/>
      <c r="BR2282" s="287"/>
      <c r="BS2282" s="287"/>
      <c r="BT2282" s="287"/>
      <c r="BU2282" s="287"/>
    </row>
    <row r="2283" spans="4:73" x14ac:dyDescent="0.2">
      <c r="D2283" s="265"/>
      <c r="E2283" s="265"/>
      <c r="F2283" s="265"/>
      <c r="G2283" s="265"/>
      <c r="H2283" s="265"/>
      <c r="I2283" s="265"/>
      <c r="J2283" s="265"/>
      <c r="K2283" s="265"/>
      <c r="L2283" s="265"/>
      <c r="M2283" s="265"/>
      <c r="N2283" s="265"/>
      <c r="O2283" s="265"/>
      <c r="P2283" s="265"/>
      <c r="Q2283" s="265"/>
      <c r="R2283" s="265"/>
      <c r="S2283" s="265"/>
      <c r="T2283" s="265"/>
      <c r="U2283" s="265"/>
      <c r="V2283" s="265"/>
      <c r="W2283" s="265"/>
      <c r="X2283" s="265"/>
      <c r="Y2283" s="265"/>
      <c r="Z2283" s="265"/>
      <c r="AA2283" s="265"/>
      <c r="AB2283" s="265"/>
      <c r="AC2283" s="265"/>
      <c r="AD2283" s="265"/>
      <c r="AE2283" s="265"/>
      <c r="AF2283" s="265"/>
      <c r="AG2283" s="265"/>
      <c r="AH2283" s="265"/>
      <c r="AI2283" s="265"/>
      <c r="AJ2283" s="265"/>
      <c r="AK2283" s="287"/>
      <c r="AL2283" s="287"/>
      <c r="AM2283" s="287"/>
      <c r="AN2283" s="287"/>
      <c r="AO2283" s="287"/>
      <c r="AP2283" s="287"/>
      <c r="AQ2283" s="287"/>
      <c r="AR2283" s="287"/>
      <c r="AS2283" s="287"/>
      <c r="AT2283" s="287"/>
      <c r="AU2283" s="287"/>
      <c r="AV2283" s="287"/>
      <c r="AW2283" s="287"/>
      <c r="AX2283" s="287"/>
      <c r="AY2283" s="287"/>
      <c r="AZ2283" s="287"/>
      <c r="BA2283" s="287"/>
      <c r="BB2283" s="287"/>
      <c r="BC2283" s="287"/>
      <c r="BD2283" s="287"/>
      <c r="BE2283" s="287"/>
      <c r="BF2283" s="287"/>
      <c r="BG2283" s="287"/>
      <c r="BH2283" s="287"/>
      <c r="BI2283" s="287"/>
      <c r="BJ2283" s="287"/>
      <c r="BK2283" s="287"/>
      <c r="BL2283" s="287"/>
      <c r="BM2283" s="287"/>
      <c r="BN2283" s="287"/>
      <c r="BO2283" s="287"/>
      <c r="BP2283" s="287"/>
      <c r="BQ2283" s="287"/>
      <c r="BR2283" s="287"/>
      <c r="BS2283" s="287"/>
      <c r="BT2283" s="287"/>
      <c r="BU2283" s="287"/>
    </row>
    <row r="2284" spans="4:73" x14ac:dyDescent="0.2">
      <c r="D2284" s="265"/>
      <c r="E2284" s="265"/>
      <c r="F2284" s="265"/>
      <c r="G2284" s="265"/>
      <c r="H2284" s="265"/>
      <c r="I2284" s="265"/>
      <c r="J2284" s="265"/>
      <c r="K2284" s="265"/>
      <c r="L2284" s="265"/>
      <c r="M2284" s="265"/>
      <c r="N2284" s="265"/>
      <c r="O2284" s="265"/>
      <c r="P2284" s="265"/>
      <c r="Q2284" s="265"/>
      <c r="R2284" s="265"/>
      <c r="S2284" s="265"/>
      <c r="T2284" s="265"/>
      <c r="U2284" s="265"/>
      <c r="V2284" s="265"/>
      <c r="W2284" s="265"/>
      <c r="X2284" s="265"/>
      <c r="Y2284" s="265"/>
      <c r="Z2284" s="265"/>
      <c r="AA2284" s="265"/>
      <c r="AB2284" s="265"/>
      <c r="AC2284" s="265"/>
      <c r="AD2284" s="265"/>
      <c r="AE2284" s="265"/>
      <c r="AF2284" s="265"/>
      <c r="AG2284" s="265"/>
      <c r="AH2284" s="265"/>
      <c r="AI2284" s="265"/>
      <c r="AJ2284" s="265"/>
      <c r="AK2284" s="287"/>
      <c r="AL2284" s="287"/>
      <c r="AM2284" s="287"/>
      <c r="AN2284" s="287"/>
      <c r="AO2284" s="287"/>
      <c r="AP2284" s="287"/>
      <c r="AQ2284" s="287"/>
      <c r="AR2284" s="287"/>
      <c r="AS2284" s="287"/>
      <c r="AT2284" s="287"/>
      <c r="AU2284" s="287"/>
      <c r="AV2284" s="287"/>
      <c r="AW2284" s="287"/>
      <c r="AX2284" s="287"/>
      <c r="AY2284" s="287"/>
      <c r="AZ2284" s="287"/>
      <c r="BA2284" s="287"/>
      <c r="BB2284" s="287"/>
      <c r="BC2284" s="287"/>
      <c r="BD2284" s="287"/>
      <c r="BE2284" s="287"/>
      <c r="BF2284" s="287"/>
      <c r="BG2284" s="287"/>
      <c r="BH2284" s="287"/>
      <c r="BI2284" s="287"/>
      <c r="BJ2284" s="287"/>
      <c r="BK2284" s="287"/>
      <c r="BL2284" s="287"/>
      <c r="BM2284" s="287"/>
      <c r="BN2284" s="287"/>
      <c r="BO2284" s="287"/>
      <c r="BP2284" s="287"/>
      <c r="BQ2284" s="287"/>
      <c r="BR2284" s="287"/>
      <c r="BS2284" s="287"/>
      <c r="BT2284" s="287"/>
      <c r="BU2284" s="287"/>
    </row>
    <row r="2285" spans="4:73" x14ac:dyDescent="0.2">
      <c r="D2285" s="265"/>
      <c r="E2285" s="265"/>
      <c r="F2285" s="265"/>
      <c r="G2285" s="265"/>
      <c r="H2285" s="265"/>
      <c r="I2285" s="265"/>
      <c r="J2285" s="265"/>
      <c r="K2285" s="265"/>
      <c r="L2285" s="265"/>
      <c r="M2285" s="265"/>
      <c r="N2285" s="265"/>
      <c r="O2285" s="265"/>
      <c r="P2285" s="265"/>
      <c r="Q2285" s="265"/>
      <c r="R2285" s="265"/>
      <c r="S2285" s="265"/>
      <c r="T2285" s="265"/>
      <c r="U2285" s="265"/>
      <c r="V2285" s="265"/>
      <c r="W2285" s="265"/>
      <c r="X2285" s="265"/>
      <c r="Y2285" s="265"/>
      <c r="Z2285" s="265"/>
      <c r="AA2285" s="265"/>
      <c r="AB2285" s="265"/>
      <c r="AC2285" s="265"/>
      <c r="AD2285" s="265"/>
      <c r="AE2285" s="265"/>
      <c r="AF2285" s="265"/>
      <c r="AG2285" s="265"/>
      <c r="AH2285" s="265"/>
      <c r="AI2285" s="265"/>
      <c r="AJ2285" s="265"/>
      <c r="AK2285" s="287"/>
      <c r="AL2285" s="287"/>
      <c r="AM2285" s="287"/>
      <c r="AN2285" s="287"/>
      <c r="AO2285" s="287"/>
      <c r="AP2285" s="287"/>
      <c r="AQ2285" s="287"/>
      <c r="AR2285" s="287"/>
      <c r="AS2285" s="287"/>
      <c r="AT2285" s="287"/>
      <c r="AU2285" s="287"/>
      <c r="AV2285" s="287"/>
      <c r="AW2285" s="287"/>
      <c r="AX2285" s="287"/>
      <c r="AY2285" s="287"/>
      <c r="AZ2285" s="287"/>
      <c r="BA2285" s="287"/>
      <c r="BB2285" s="287"/>
      <c r="BC2285" s="287"/>
      <c r="BD2285" s="287"/>
      <c r="BE2285" s="287"/>
      <c r="BF2285" s="287"/>
      <c r="BG2285" s="287"/>
      <c r="BH2285" s="287"/>
      <c r="BI2285" s="287"/>
      <c r="BJ2285" s="287"/>
      <c r="BK2285" s="287"/>
      <c r="BL2285" s="287"/>
      <c r="BM2285" s="287"/>
      <c r="BN2285" s="287"/>
      <c r="BO2285" s="287"/>
      <c r="BP2285" s="287"/>
      <c r="BQ2285" s="287"/>
      <c r="BR2285" s="287"/>
      <c r="BS2285" s="287"/>
      <c r="BT2285" s="287"/>
      <c r="BU2285" s="287"/>
    </row>
    <row r="2286" spans="4:73" x14ac:dyDescent="0.2">
      <c r="D2286" s="265"/>
      <c r="E2286" s="265"/>
      <c r="F2286" s="265"/>
      <c r="G2286" s="265"/>
      <c r="H2286" s="265"/>
      <c r="I2286" s="265"/>
      <c r="J2286" s="265"/>
      <c r="K2286" s="265"/>
      <c r="L2286" s="265"/>
      <c r="M2286" s="265"/>
      <c r="N2286" s="265"/>
      <c r="O2286" s="265"/>
      <c r="P2286" s="265"/>
      <c r="Q2286" s="265"/>
      <c r="R2286" s="265"/>
      <c r="S2286" s="265"/>
      <c r="T2286" s="265"/>
      <c r="U2286" s="265"/>
      <c r="V2286" s="265"/>
      <c r="W2286" s="265"/>
      <c r="X2286" s="265"/>
      <c r="Y2286" s="265"/>
      <c r="Z2286" s="265"/>
      <c r="AA2286" s="265"/>
      <c r="AB2286" s="265"/>
      <c r="AC2286" s="265"/>
      <c r="AD2286" s="265"/>
      <c r="AE2286" s="265"/>
      <c r="AF2286" s="265"/>
      <c r="AG2286" s="265"/>
      <c r="AH2286" s="265"/>
      <c r="AI2286" s="265"/>
      <c r="AJ2286" s="265"/>
      <c r="AK2286" s="287"/>
      <c r="AL2286" s="287"/>
      <c r="AM2286" s="287"/>
      <c r="AN2286" s="287"/>
      <c r="AO2286" s="287"/>
      <c r="AP2286" s="287"/>
      <c r="AQ2286" s="287"/>
      <c r="AR2286" s="287"/>
      <c r="AS2286" s="287"/>
      <c r="AT2286" s="287"/>
      <c r="AU2286" s="287"/>
      <c r="AV2286" s="287"/>
      <c r="AW2286" s="287"/>
      <c r="AX2286" s="287"/>
      <c r="AY2286" s="287"/>
      <c r="AZ2286" s="287"/>
      <c r="BA2286" s="287"/>
      <c r="BB2286" s="287"/>
      <c r="BC2286" s="287"/>
      <c r="BD2286" s="287"/>
      <c r="BE2286" s="287"/>
      <c r="BF2286" s="287"/>
      <c r="BG2286" s="287"/>
      <c r="BH2286" s="287"/>
      <c r="BI2286" s="287"/>
      <c r="BJ2286" s="287"/>
      <c r="BK2286" s="287"/>
      <c r="BL2286" s="287"/>
      <c r="BM2286" s="287"/>
      <c r="BN2286" s="287"/>
      <c r="BO2286" s="287"/>
      <c r="BP2286" s="287"/>
      <c r="BQ2286" s="287"/>
      <c r="BR2286" s="287"/>
      <c r="BS2286" s="287"/>
      <c r="BT2286" s="287"/>
      <c r="BU2286" s="287"/>
    </row>
    <row r="2287" spans="4:73" x14ac:dyDescent="0.2">
      <c r="D2287" s="265"/>
      <c r="E2287" s="265"/>
      <c r="F2287" s="265"/>
      <c r="G2287" s="265"/>
      <c r="H2287" s="265"/>
      <c r="I2287" s="265"/>
      <c r="J2287" s="265"/>
      <c r="K2287" s="265"/>
      <c r="L2287" s="265"/>
      <c r="M2287" s="265"/>
      <c r="N2287" s="265"/>
      <c r="O2287" s="265"/>
      <c r="P2287" s="265"/>
      <c r="Q2287" s="265"/>
      <c r="R2287" s="265"/>
      <c r="S2287" s="265"/>
      <c r="T2287" s="265"/>
      <c r="U2287" s="265"/>
      <c r="V2287" s="265"/>
      <c r="W2287" s="265"/>
      <c r="X2287" s="265"/>
      <c r="Y2287" s="265"/>
      <c r="Z2287" s="265"/>
      <c r="AA2287" s="265"/>
      <c r="AB2287" s="265"/>
      <c r="AC2287" s="265"/>
      <c r="AD2287" s="265"/>
      <c r="AE2287" s="265"/>
      <c r="AF2287" s="265"/>
      <c r="AG2287" s="265"/>
      <c r="AH2287" s="265"/>
      <c r="AI2287" s="265"/>
      <c r="AJ2287" s="265"/>
      <c r="AK2287" s="287"/>
      <c r="AL2287" s="287"/>
      <c r="AM2287" s="287"/>
      <c r="AN2287" s="287"/>
      <c r="AO2287" s="287"/>
      <c r="AP2287" s="287"/>
      <c r="AQ2287" s="287"/>
      <c r="AR2287" s="287"/>
      <c r="AS2287" s="287"/>
      <c r="AT2287" s="287"/>
      <c r="AU2287" s="287"/>
      <c r="AV2287" s="287"/>
      <c r="AW2287" s="287"/>
      <c r="AX2287" s="287"/>
      <c r="AY2287" s="287"/>
      <c r="AZ2287" s="287"/>
      <c r="BA2287" s="287"/>
      <c r="BB2287" s="287"/>
      <c r="BC2287" s="287"/>
      <c r="BD2287" s="287"/>
      <c r="BE2287" s="287"/>
      <c r="BF2287" s="287"/>
      <c r="BG2287" s="287"/>
      <c r="BH2287" s="287"/>
      <c r="BI2287" s="287"/>
      <c r="BJ2287" s="287"/>
      <c r="BK2287" s="287"/>
      <c r="BL2287" s="287"/>
      <c r="BM2287" s="287"/>
      <c r="BN2287" s="287"/>
      <c r="BO2287" s="287"/>
      <c r="BP2287" s="287"/>
      <c r="BQ2287" s="287"/>
      <c r="BR2287" s="287"/>
      <c r="BS2287" s="287"/>
      <c r="BT2287" s="287"/>
      <c r="BU2287" s="287"/>
    </row>
    <row r="2288" spans="4:73" x14ac:dyDescent="0.2">
      <c r="D2288" s="265"/>
      <c r="E2288" s="265"/>
      <c r="F2288" s="265"/>
      <c r="G2288" s="265"/>
      <c r="H2288" s="265"/>
      <c r="I2288" s="265"/>
      <c r="J2288" s="265"/>
      <c r="K2288" s="265"/>
      <c r="L2288" s="265"/>
      <c r="M2288" s="265"/>
      <c r="N2288" s="265"/>
      <c r="O2288" s="265"/>
      <c r="P2288" s="265"/>
      <c r="Q2288" s="265"/>
      <c r="R2288" s="265"/>
      <c r="S2288" s="265"/>
      <c r="T2288" s="265"/>
      <c r="U2288" s="265"/>
      <c r="V2288" s="265"/>
      <c r="W2288" s="265"/>
      <c r="X2288" s="265"/>
      <c r="Y2288" s="265"/>
      <c r="Z2288" s="265"/>
      <c r="AA2288" s="265"/>
      <c r="AB2288" s="265"/>
      <c r="AC2288" s="265"/>
      <c r="AD2288" s="265"/>
      <c r="AE2288" s="265"/>
      <c r="AF2288" s="265"/>
      <c r="AG2288" s="265"/>
      <c r="AH2288" s="265"/>
      <c r="AI2288" s="265"/>
      <c r="AJ2288" s="265"/>
      <c r="AK2288" s="287"/>
      <c r="AL2288" s="287"/>
      <c r="AM2288" s="287"/>
      <c r="AN2288" s="287"/>
      <c r="AO2288" s="287"/>
      <c r="AP2288" s="287"/>
      <c r="AQ2288" s="287"/>
      <c r="AR2288" s="287"/>
      <c r="AS2288" s="287"/>
      <c r="AT2288" s="287"/>
      <c r="AU2288" s="287"/>
      <c r="AV2288" s="287"/>
      <c r="AW2288" s="287"/>
      <c r="AX2288" s="287"/>
      <c r="AY2288" s="287"/>
      <c r="AZ2288" s="287"/>
      <c r="BA2288" s="287"/>
      <c r="BB2288" s="287"/>
      <c r="BC2288" s="287"/>
      <c r="BD2288" s="287"/>
      <c r="BE2288" s="287"/>
      <c r="BF2288" s="287"/>
      <c r="BG2288" s="287"/>
      <c r="BH2288" s="287"/>
      <c r="BI2288" s="287"/>
      <c r="BJ2288" s="287"/>
      <c r="BK2288" s="287"/>
      <c r="BL2288" s="287"/>
      <c r="BM2288" s="287"/>
      <c r="BN2288" s="287"/>
      <c r="BO2288" s="287"/>
      <c r="BP2288" s="287"/>
      <c r="BQ2288" s="287"/>
      <c r="BR2288" s="287"/>
      <c r="BS2288" s="287"/>
      <c r="BT2288" s="287"/>
      <c r="BU2288" s="287"/>
    </row>
    <row r="2289" spans="4:73" x14ac:dyDescent="0.2">
      <c r="D2289" s="265"/>
      <c r="E2289" s="265"/>
      <c r="F2289" s="265"/>
      <c r="G2289" s="265"/>
      <c r="H2289" s="265"/>
      <c r="I2289" s="265"/>
      <c r="J2289" s="265"/>
      <c r="K2289" s="265"/>
      <c r="L2289" s="265"/>
      <c r="M2289" s="265"/>
      <c r="N2289" s="265"/>
      <c r="O2289" s="265"/>
      <c r="P2289" s="265"/>
      <c r="Q2289" s="265"/>
      <c r="R2289" s="265"/>
      <c r="S2289" s="265"/>
      <c r="T2289" s="265"/>
      <c r="U2289" s="265"/>
      <c r="V2289" s="265"/>
      <c r="W2289" s="265"/>
      <c r="X2289" s="265"/>
      <c r="Y2289" s="265"/>
      <c r="Z2289" s="265"/>
      <c r="AA2289" s="265"/>
      <c r="AB2289" s="265"/>
      <c r="AC2289" s="265"/>
      <c r="AD2289" s="265"/>
      <c r="AE2289" s="265"/>
      <c r="AF2289" s="265"/>
      <c r="AG2289" s="265"/>
      <c r="AH2289" s="265"/>
      <c r="AI2289" s="265"/>
      <c r="AJ2289" s="265"/>
      <c r="AK2289" s="287"/>
      <c r="AL2289" s="287"/>
      <c r="AM2289" s="287"/>
      <c r="AN2289" s="287"/>
      <c r="AO2289" s="287"/>
      <c r="AP2289" s="287"/>
      <c r="AQ2289" s="287"/>
      <c r="AR2289" s="287"/>
      <c r="AS2289" s="287"/>
      <c r="AT2289" s="287"/>
      <c r="AU2289" s="287"/>
      <c r="AV2289" s="287"/>
      <c r="AW2289" s="287"/>
      <c r="AX2289" s="287"/>
      <c r="AY2289" s="287"/>
      <c r="AZ2289" s="287"/>
      <c r="BA2289" s="287"/>
      <c r="BB2289" s="287"/>
      <c r="BC2289" s="287"/>
      <c r="BD2289" s="287"/>
      <c r="BE2289" s="287"/>
      <c r="BF2289" s="287"/>
      <c r="BG2289" s="287"/>
      <c r="BH2289" s="287"/>
      <c r="BI2289" s="287"/>
      <c r="BJ2289" s="287"/>
      <c r="BK2289" s="287"/>
      <c r="BL2289" s="287"/>
      <c r="BM2289" s="287"/>
      <c r="BN2289" s="287"/>
      <c r="BO2289" s="287"/>
      <c r="BP2289" s="287"/>
      <c r="BQ2289" s="287"/>
      <c r="BR2289" s="287"/>
      <c r="BS2289" s="287"/>
      <c r="BT2289" s="287"/>
      <c r="BU2289" s="287"/>
    </row>
    <row r="2290" spans="4:73" x14ac:dyDescent="0.2">
      <c r="D2290" s="265"/>
      <c r="E2290" s="265"/>
      <c r="F2290" s="265"/>
      <c r="G2290" s="265"/>
      <c r="H2290" s="265"/>
      <c r="I2290" s="265"/>
      <c r="J2290" s="265"/>
      <c r="K2290" s="265"/>
      <c r="L2290" s="265"/>
      <c r="M2290" s="265"/>
      <c r="N2290" s="265"/>
      <c r="O2290" s="265"/>
      <c r="P2290" s="265"/>
      <c r="Q2290" s="265"/>
      <c r="R2290" s="265"/>
      <c r="S2290" s="265"/>
      <c r="T2290" s="265"/>
      <c r="U2290" s="265"/>
      <c r="V2290" s="265"/>
      <c r="W2290" s="265"/>
      <c r="X2290" s="265"/>
      <c r="Y2290" s="265"/>
      <c r="Z2290" s="265"/>
      <c r="AA2290" s="265"/>
      <c r="AB2290" s="265"/>
      <c r="AC2290" s="265"/>
      <c r="AD2290" s="265"/>
      <c r="AE2290" s="265"/>
      <c r="AF2290" s="265"/>
      <c r="AG2290" s="265"/>
      <c r="AH2290" s="265"/>
      <c r="AI2290" s="265"/>
      <c r="AJ2290" s="265"/>
      <c r="AK2290" s="287"/>
      <c r="AL2290" s="287"/>
      <c r="AM2290" s="287"/>
      <c r="AN2290" s="287"/>
      <c r="AO2290" s="287"/>
      <c r="AP2290" s="287"/>
      <c r="AQ2290" s="287"/>
      <c r="AR2290" s="287"/>
      <c r="AS2290" s="287"/>
      <c r="AT2290" s="287"/>
      <c r="AU2290" s="287"/>
      <c r="AV2290" s="287"/>
      <c r="AW2290" s="287"/>
      <c r="AX2290" s="287"/>
      <c r="AY2290" s="287"/>
      <c r="AZ2290" s="287"/>
      <c r="BA2290" s="287"/>
      <c r="BB2290" s="287"/>
      <c r="BC2290" s="287"/>
      <c r="BD2290" s="287"/>
      <c r="BE2290" s="287"/>
      <c r="BF2290" s="287"/>
      <c r="BG2290" s="287"/>
      <c r="BH2290" s="287"/>
      <c r="BI2290" s="287"/>
      <c r="BJ2290" s="287"/>
      <c r="BK2290" s="287"/>
      <c r="BL2290" s="287"/>
      <c r="BM2290" s="287"/>
      <c r="BN2290" s="287"/>
      <c r="BO2290" s="287"/>
      <c r="BP2290" s="287"/>
      <c r="BQ2290" s="287"/>
      <c r="BR2290" s="287"/>
      <c r="BS2290" s="287"/>
      <c r="BT2290" s="287"/>
      <c r="BU2290" s="287"/>
    </row>
    <row r="2291" spans="4:73" x14ac:dyDescent="0.2">
      <c r="D2291" s="265"/>
      <c r="E2291" s="265"/>
      <c r="F2291" s="265"/>
      <c r="G2291" s="265"/>
      <c r="H2291" s="265"/>
      <c r="I2291" s="265"/>
      <c r="J2291" s="265"/>
      <c r="K2291" s="265"/>
      <c r="L2291" s="265"/>
      <c r="M2291" s="265"/>
      <c r="N2291" s="265"/>
      <c r="O2291" s="265"/>
      <c r="P2291" s="265"/>
      <c r="Q2291" s="265"/>
      <c r="R2291" s="265"/>
      <c r="S2291" s="265"/>
      <c r="T2291" s="265"/>
      <c r="U2291" s="265"/>
      <c r="V2291" s="265"/>
      <c r="W2291" s="265"/>
      <c r="X2291" s="265"/>
      <c r="Y2291" s="265"/>
      <c r="Z2291" s="265"/>
      <c r="AA2291" s="265"/>
      <c r="AB2291" s="265"/>
      <c r="AC2291" s="265"/>
      <c r="AD2291" s="265"/>
      <c r="AE2291" s="265"/>
      <c r="AF2291" s="265"/>
      <c r="AG2291" s="265"/>
      <c r="AH2291" s="265"/>
      <c r="AI2291" s="265"/>
      <c r="AJ2291" s="265"/>
      <c r="AK2291" s="287"/>
      <c r="AL2291" s="287"/>
      <c r="AM2291" s="287"/>
      <c r="AN2291" s="287"/>
      <c r="AO2291" s="287"/>
      <c r="AP2291" s="287"/>
      <c r="AQ2291" s="287"/>
      <c r="AR2291" s="287"/>
      <c r="AS2291" s="287"/>
      <c r="AT2291" s="287"/>
      <c r="AU2291" s="287"/>
      <c r="AV2291" s="287"/>
      <c r="AW2291" s="287"/>
      <c r="AX2291" s="287"/>
      <c r="AY2291" s="287"/>
      <c r="AZ2291" s="287"/>
      <c r="BA2291" s="287"/>
      <c r="BB2291" s="287"/>
      <c r="BC2291" s="287"/>
      <c r="BD2291" s="287"/>
      <c r="BE2291" s="287"/>
      <c r="BF2291" s="287"/>
      <c r="BG2291" s="287"/>
      <c r="BH2291" s="287"/>
      <c r="BI2291" s="287"/>
      <c r="BJ2291" s="287"/>
      <c r="BK2291" s="287"/>
      <c r="BL2291" s="287"/>
      <c r="BM2291" s="287"/>
      <c r="BN2291" s="287"/>
      <c r="BO2291" s="287"/>
      <c r="BP2291" s="287"/>
      <c r="BQ2291" s="287"/>
      <c r="BR2291" s="287"/>
      <c r="BS2291" s="287"/>
      <c r="BT2291" s="287"/>
      <c r="BU2291" s="287"/>
    </row>
    <row r="2292" spans="4:73" x14ac:dyDescent="0.2">
      <c r="D2292" s="265"/>
      <c r="E2292" s="265"/>
      <c r="F2292" s="265"/>
      <c r="G2292" s="265"/>
      <c r="H2292" s="265"/>
      <c r="I2292" s="265"/>
      <c r="J2292" s="265"/>
      <c r="K2292" s="265"/>
      <c r="L2292" s="265"/>
      <c r="M2292" s="265"/>
      <c r="N2292" s="265"/>
      <c r="O2292" s="265"/>
      <c r="P2292" s="265"/>
      <c r="Q2292" s="265"/>
      <c r="R2292" s="265"/>
      <c r="S2292" s="265"/>
      <c r="T2292" s="265"/>
      <c r="U2292" s="265"/>
      <c r="V2292" s="265"/>
      <c r="W2292" s="265"/>
      <c r="X2292" s="265"/>
      <c r="Y2292" s="265"/>
      <c r="Z2292" s="265"/>
      <c r="AA2292" s="265"/>
      <c r="AB2292" s="265"/>
      <c r="AC2292" s="265"/>
      <c r="AD2292" s="265"/>
      <c r="AE2292" s="265"/>
      <c r="AF2292" s="265"/>
      <c r="AG2292" s="265"/>
      <c r="AH2292" s="265"/>
      <c r="AI2292" s="265"/>
      <c r="AJ2292" s="265"/>
      <c r="AK2292" s="287"/>
      <c r="AL2292" s="287"/>
      <c r="AM2292" s="287"/>
      <c r="AN2292" s="287"/>
      <c r="AO2292" s="287"/>
      <c r="AP2292" s="287"/>
      <c r="AQ2292" s="287"/>
      <c r="AR2292" s="287"/>
      <c r="AS2292" s="287"/>
      <c r="AT2292" s="287"/>
      <c r="AU2292" s="287"/>
      <c r="AV2292" s="287"/>
      <c r="AW2292" s="287"/>
      <c r="AX2292" s="287"/>
      <c r="AY2292" s="287"/>
      <c r="AZ2292" s="287"/>
      <c r="BA2292" s="287"/>
      <c r="BB2292" s="287"/>
      <c r="BC2292" s="287"/>
      <c r="BD2292" s="287"/>
      <c r="BE2292" s="287"/>
      <c r="BF2292" s="287"/>
      <c r="BG2292" s="287"/>
      <c r="BH2292" s="287"/>
      <c r="BI2292" s="287"/>
      <c r="BJ2292" s="287"/>
      <c r="BK2292" s="287"/>
      <c r="BL2292" s="287"/>
      <c r="BM2292" s="287"/>
      <c r="BN2292" s="287"/>
      <c r="BO2292" s="287"/>
      <c r="BP2292" s="287"/>
      <c r="BQ2292" s="287"/>
      <c r="BR2292" s="287"/>
      <c r="BS2292" s="287"/>
      <c r="BT2292" s="287"/>
      <c r="BU2292" s="287"/>
    </row>
    <row r="2293" spans="4:73" x14ac:dyDescent="0.2">
      <c r="D2293" s="265"/>
      <c r="E2293" s="265"/>
      <c r="F2293" s="265"/>
      <c r="G2293" s="265"/>
      <c r="H2293" s="265"/>
      <c r="I2293" s="265"/>
      <c r="J2293" s="265"/>
      <c r="K2293" s="265"/>
      <c r="L2293" s="265"/>
      <c r="M2293" s="265"/>
      <c r="N2293" s="265"/>
      <c r="O2293" s="265"/>
      <c r="P2293" s="265"/>
      <c r="Q2293" s="265"/>
      <c r="R2293" s="265"/>
      <c r="S2293" s="265"/>
      <c r="T2293" s="265"/>
      <c r="U2293" s="265"/>
      <c r="V2293" s="265"/>
      <c r="W2293" s="265"/>
      <c r="X2293" s="265"/>
      <c r="Y2293" s="265"/>
      <c r="Z2293" s="265"/>
      <c r="AA2293" s="265"/>
      <c r="AB2293" s="265"/>
      <c r="AC2293" s="265"/>
      <c r="AD2293" s="265"/>
      <c r="AE2293" s="265"/>
      <c r="AF2293" s="265"/>
      <c r="AG2293" s="265"/>
      <c r="AH2293" s="265"/>
      <c r="AI2293" s="265"/>
      <c r="AJ2293" s="265"/>
      <c r="AK2293" s="287"/>
      <c r="AL2293" s="287"/>
      <c r="AM2293" s="287"/>
      <c r="AN2293" s="287"/>
      <c r="AO2293" s="287"/>
      <c r="AP2293" s="287"/>
      <c r="AQ2293" s="287"/>
      <c r="AR2293" s="287"/>
      <c r="AS2293" s="287"/>
      <c r="AT2293" s="287"/>
      <c r="AU2293" s="287"/>
      <c r="AV2293" s="287"/>
      <c r="AW2293" s="287"/>
      <c r="AX2293" s="287"/>
      <c r="AY2293" s="287"/>
      <c r="AZ2293" s="287"/>
      <c r="BA2293" s="287"/>
      <c r="BB2293" s="287"/>
      <c r="BC2293" s="287"/>
      <c r="BD2293" s="287"/>
      <c r="BE2293" s="287"/>
      <c r="BF2293" s="287"/>
      <c r="BG2293" s="287"/>
      <c r="BH2293" s="287"/>
      <c r="BI2293" s="287"/>
      <c r="BJ2293" s="287"/>
      <c r="BK2293" s="287"/>
      <c r="BL2293" s="287"/>
      <c r="BM2293" s="287"/>
      <c r="BN2293" s="287"/>
      <c r="BO2293" s="287"/>
      <c r="BP2293" s="287"/>
      <c r="BQ2293" s="287"/>
      <c r="BR2293" s="287"/>
      <c r="BS2293" s="287"/>
      <c r="BT2293" s="287"/>
      <c r="BU2293" s="287"/>
    </row>
    <row r="2294" spans="4:73" x14ac:dyDescent="0.2">
      <c r="D2294" s="265"/>
      <c r="E2294" s="265"/>
      <c r="F2294" s="265"/>
      <c r="G2294" s="265"/>
      <c r="H2294" s="265"/>
      <c r="I2294" s="265"/>
      <c r="J2294" s="265"/>
      <c r="K2294" s="265"/>
      <c r="L2294" s="265"/>
      <c r="M2294" s="265"/>
      <c r="N2294" s="265"/>
      <c r="O2294" s="265"/>
      <c r="P2294" s="265"/>
      <c r="Q2294" s="265"/>
      <c r="R2294" s="265"/>
      <c r="S2294" s="265"/>
      <c r="T2294" s="265"/>
      <c r="U2294" s="265"/>
      <c r="V2294" s="265"/>
      <c r="W2294" s="265"/>
      <c r="X2294" s="265"/>
      <c r="Y2294" s="265"/>
      <c r="Z2294" s="265"/>
      <c r="AA2294" s="265"/>
      <c r="AB2294" s="265"/>
      <c r="AC2294" s="265"/>
      <c r="AD2294" s="265"/>
      <c r="AE2294" s="265"/>
      <c r="AF2294" s="265"/>
      <c r="AG2294" s="265"/>
      <c r="AH2294" s="265"/>
      <c r="AI2294" s="265"/>
      <c r="AJ2294" s="265"/>
      <c r="AK2294" s="287"/>
      <c r="AL2294" s="287"/>
      <c r="AM2294" s="287"/>
      <c r="AN2294" s="287"/>
      <c r="AO2294" s="287"/>
      <c r="AP2294" s="287"/>
      <c r="AQ2294" s="287"/>
      <c r="AR2294" s="287"/>
      <c r="AS2294" s="287"/>
      <c r="AT2294" s="287"/>
      <c r="AU2294" s="287"/>
      <c r="AV2294" s="287"/>
      <c r="AW2294" s="287"/>
      <c r="AX2294" s="287"/>
      <c r="AY2294" s="287"/>
      <c r="AZ2294" s="287"/>
      <c r="BA2294" s="287"/>
      <c r="BB2294" s="287"/>
      <c r="BC2294" s="287"/>
      <c r="BD2294" s="287"/>
      <c r="BE2294" s="287"/>
      <c r="BF2294" s="287"/>
      <c r="BG2294" s="287"/>
      <c r="BH2294" s="287"/>
      <c r="BI2294" s="287"/>
      <c r="BJ2294" s="287"/>
      <c r="BK2294" s="287"/>
      <c r="BL2294" s="287"/>
      <c r="BM2294" s="287"/>
      <c r="BN2294" s="287"/>
      <c r="BO2294" s="287"/>
      <c r="BP2294" s="287"/>
      <c r="BQ2294" s="287"/>
      <c r="BR2294" s="287"/>
      <c r="BS2294" s="287"/>
      <c r="BT2294" s="287"/>
      <c r="BU2294" s="287"/>
    </row>
    <row r="2295" spans="4:73" x14ac:dyDescent="0.2">
      <c r="D2295" s="265"/>
      <c r="E2295" s="265"/>
      <c r="F2295" s="265"/>
      <c r="G2295" s="265"/>
      <c r="H2295" s="265"/>
      <c r="I2295" s="265"/>
      <c r="J2295" s="265"/>
      <c r="K2295" s="265"/>
      <c r="L2295" s="265"/>
      <c r="M2295" s="265"/>
      <c r="N2295" s="265"/>
      <c r="O2295" s="265"/>
      <c r="P2295" s="265"/>
      <c r="Q2295" s="265"/>
      <c r="R2295" s="265"/>
      <c r="S2295" s="265"/>
      <c r="T2295" s="265"/>
      <c r="U2295" s="265"/>
      <c r="V2295" s="265"/>
      <c r="W2295" s="265"/>
      <c r="X2295" s="265"/>
      <c r="Y2295" s="265"/>
      <c r="Z2295" s="265"/>
      <c r="AA2295" s="265"/>
      <c r="AB2295" s="265"/>
      <c r="AC2295" s="265"/>
      <c r="AD2295" s="265"/>
      <c r="AE2295" s="265"/>
      <c r="AF2295" s="265"/>
      <c r="AG2295" s="265"/>
      <c r="AH2295" s="265"/>
      <c r="AI2295" s="265"/>
      <c r="AJ2295" s="265"/>
      <c r="AK2295" s="287"/>
      <c r="AL2295" s="287"/>
      <c r="AM2295" s="287"/>
      <c r="AN2295" s="287"/>
      <c r="AO2295" s="287"/>
      <c r="AP2295" s="287"/>
      <c r="AQ2295" s="287"/>
      <c r="AR2295" s="287"/>
      <c r="AS2295" s="287"/>
      <c r="AT2295" s="287"/>
      <c r="AU2295" s="287"/>
      <c r="AV2295" s="287"/>
      <c r="AW2295" s="287"/>
      <c r="AX2295" s="287"/>
      <c r="AY2295" s="287"/>
      <c r="AZ2295" s="287"/>
      <c r="BA2295" s="287"/>
      <c r="BB2295" s="287"/>
      <c r="BC2295" s="287"/>
      <c r="BD2295" s="287"/>
      <c r="BE2295" s="287"/>
      <c r="BF2295" s="287"/>
      <c r="BG2295" s="287"/>
      <c r="BH2295" s="287"/>
      <c r="BI2295" s="287"/>
      <c r="BJ2295" s="287"/>
      <c r="BK2295" s="287"/>
      <c r="BL2295" s="287"/>
      <c r="BM2295" s="287"/>
      <c r="BN2295" s="287"/>
      <c r="BO2295" s="287"/>
      <c r="BP2295" s="287"/>
      <c r="BQ2295" s="287"/>
      <c r="BR2295" s="287"/>
      <c r="BS2295" s="287"/>
      <c r="BT2295" s="287"/>
      <c r="BU2295" s="287"/>
    </row>
    <row r="2296" spans="4:73" x14ac:dyDescent="0.2">
      <c r="D2296" s="265"/>
      <c r="E2296" s="265"/>
      <c r="F2296" s="265"/>
      <c r="G2296" s="265"/>
      <c r="H2296" s="265"/>
      <c r="I2296" s="265"/>
      <c r="J2296" s="265"/>
      <c r="K2296" s="265"/>
      <c r="L2296" s="265"/>
      <c r="M2296" s="265"/>
      <c r="N2296" s="265"/>
      <c r="O2296" s="265"/>
      <c r="P2296" s="265"/>
      <c r="Q2296" s="265"/>
      <c r="R2296" s="265"/>
      <c r="S2296" s="265"/>
      <c r="T2296" s="265"/>
      <c r="U2296" s="265"/>
      <c r="V2296" s="265"/>
      <c r="W2296" s="265"/>
      <c r="X2296" s="265"/>
      <c r="Y2296" s="265"/>
      <c r="Z2296" s="265"/>
      <c r="AA2296" s="265"/>
      <c r="AB2296" s="265"/>
      <c r="AC2296" s="265"/>
      <c r="AD2296" s="265"/>
      <c r="AE2296" s="265"/>
      <c r="AF2296" s="265"/>
      <c r="AG2296" s="265"/>
      <c r="AH2296" s="265"/>
      <c r="AI2296" s="265"/>
      <c r="AJ2296" s="265"/>
      <c r="AK2296" s="287"/>
      <c r="AL2296" s="287"/>
      <c r="AM2296" s="287"/>
      <c r="AN2296" s="287"/>
      <c r="AO2296" s="287"/>
      <c r="AP2296" s="287"/>
      <c r="AQ2296" s="287"/>
      <c r="AR2296" s="287"/>
      <c r="AS2296" s="287"/>
      <c r="AT2296" s="287"/>
      <c r="AU2296" s="287"/>
      <c r="AV2296" s="287"/>
      <c r="AW2296" s="287"/>
      <c r="AX2296" s="287"/>
      <c r="AY2296" s="287"/>
      <c r="AZ2296" s="287"/>
      <c r="BA2296" s="287"/>
      <c r="BB2296" s="287"/>
      <c r="BC2296" s="287"/>
      <c r="BD2296" s="287"/>
      <c r="BE2296" s="287"/>
      <c r="BF2296" s="287"/>
      <c r="BG2296" s="287"/>
      <c r="BH2296" s="287"/>
      <c r="BI2296" s="287"/>
      <c r="BJ2296" s="287"/>
      <c r="BK2296" s="287"/>
      <c r="BL2296" s="287"/>
      <c r="BM2296" s="287"/>
      <c r="BN2296" s="287"/>
      <c r="BO2296" s="287"/>
      <c r="BP2296" s="287"/>
      <c r="BQ2296" s="287"/>
      <c r="BR2296" s="287"/>
      <c r="BS2296" s="287"/>
      <c r="BT2296" s="287"/>
      <c r="BU2296" s="287"/>
    </row>
    <row r="2297" spans="4:73" x14ac:dyDescent="0.2">
      <c r="D2297" s="265"/>
      <c r="E2297" s="265"/>
      <c r="F2297" s="265"/>
      <c r="G2297" s="265"/>
      <c r="H2297" s="265"/>
      <c r="I2297" s="265"/>
      <c r="J2297" s="265"/>
      <c r="K2297" s="265"/>
      <c r="L2297" s="265"/>
      <c r="M2297" s="265"/>
      <c r="N2297" s="265"/>
      <c r="O2297" s="265"/>
      <c r="P2297" s="265"/>
      <c r="Q2297" s="265"/>
      <c r="R2297" s="265"/>
      <c r="S2297" s="265"/>
      <c r="T2297" s="265"/>
      <c r="U2297" s="265"/>
      <c r="V2297" s="265"/>
      <c r="W2297" s="265"/>
      <c r="X2297" s="265"/>
      <c r="Y2297" s="265"/>
      <c r="Z2297" s="265"/>
      <c r="AA2297" s="265"/>
      <c r="AB2297" s="265"/>
      <c r="AC2297" s="265"/>
      <c r="AD2297" s="265"/>
      <c r="AE2297" s="265"/>
      <c r="AF2297" s="265"/>
      <c r="AG2297" s="265"/>
      <c r="AH2297" s="265"/>
      <c r="AI2297" s="265"/>
      <c r="AJ2297" s="265"/>
      <c r="AK2297" s="287"/>
      <c r="AL2297" s="287"/>
      <c r="AM2297" s="287"/>
      <c r="AN2297" s="287"/>
      <c r="AO2297" s="287"/>
      <c r="AP2297" s="287"/>
      <c r="AQ2297" s="287"/>
      <c r="AR2297" s="287"/>
      <c r="AS2297" s="287"/>
      <c r="AT2297" s="287"/>
      <c r="AU2297" s="287"/>
      <c r="AV2297" s="287"/>
      <c r="AW2297" s="287"/>
      <c r="AX2297" s="287"/>
      <c r="AY2297" s="287"/>
      <c r="AZ2297" s="287"/>
      <c r="BA2297" s="287"/>
      <c r="BB2297" s="287"/>
      <c r="BC2297" s="287"/>
      <c r="BD2297" s="287"/>
      <c r="BE2297" s="287"/>
      <c r="BF2297" s="287"/>
      <c r="BG2297" s="287"/>
      <c r="BH2297" s="287"/>
      <c r="BI2297" s="287"/>
      <c r="BJ2297" s="287"/>
      <c r="BK2297" s="287"/>
      <c r="BL2297" s="287"/>
      <c r="BM2297" s="287"/>
      <c r="BN2297" s="287"/>
      <c r="BO2297" s="287"/>
      <c r="BP2297" s="287"/>
      <c r="BQ2297" s="287"/>
      <c r="BR2297" s="287"/>
      <c r="BS2297" s="287"/>
      <c r="BT2297" s="287"/>
      <c r="BU2297" s="287"/>
    </row>
    <row r="2298" spans="4:73" x14ac:dyDescent="0.2">
      <c r="D2298" s="265"/>
      <c r="E2298" s="265"/>
      <c r="F2298" s="265"/>
      <c r="G2298" s="265"/>
      <c r="H2298" s="265"/>
      <c r="I2298" s="265"/>
      <c r="J2298" s="265"/>
      <c r="K2298" s="265"/>
      <c r="L2298" s="265"/>
      <c r="M2298" s="265"/>
      <c r="N2298" s="265"/>
      <c r="O2298" s="265"/>
      <c r="P2298" s="265"/>
      <c r="Q2298" s="265"/>
      <c r="R2298" s="265"/>
      <c r="S2298" s="265"/>
      <c r="T2298" s="265"/>
      <c r="U2298" s="265"/>
      <c r="V2298" s="265"/>
      <c r="W2298" s="265"/>
      <c r="X2298" s="265"/>
      <c r="Y2298" s="265"/>
      <c r="Z2298" s="265"/>
      <c r="AA2298" s="265"/>
      <c r="AB2298" s="265"/>
      <c r="AC2298" s="265"/>
      <c r="AD2298" s="265"/>
      <c r="AE2298" s="265"/>
      <c r="AF2298" s="265"/>
      <c r="AG2298" s="265"/>
      <c r="AH2298" s="265"/>
      <c r="AI2298" s="265"/>
      <c r="AJ2298" s="265"/>
      <c r="AK2298" s="287"/>
      <c r="AL2298" s="287"/>
      <c r="AM2298" s="287"/>
      <c r="AN2298" s="287"/>
      <c r="AO2298" s="287"/>
      <c r="AP2298" s="287"/>
      <c r="AQ2298" s="287"/>
      <c r="AR2298" s="287"/>
      <c r="AS2298" s="287"/>
      <c r="AT2298" s="287"/>
      <c r="AU2298" s="287"/>
      <c r="AV2298" s="287"/>
      <c r="AW2298" s="287"/>
      <c r="AX2298" s="287"/>
      <c r="AY2298" s="287"/>
      <c r="AZ2298" s="287"/>
      <c r="BA2298" s="287"/>
      <c r="BB2298" s="287"/>
      <c r="BC2298" s="287"/>
      <c r="BD2298" s="287"/>
      <c r="BE2298" s="287"/>
      <c r="BF2298" s="287"/>
      <c r="BG2298" s="287"/>
      <c r="BH2298" s="287"/>
      <c r="BI2298" s="287"/>
      <c r="BJ2298" s="287"/>
      <c r="BK2298" s="287"/>
      <c r="BL2298" s="287"/>
      <c r="BM2298" s="287"/>
      <c r="BN2298" s="287"/>
      <c r="BO2298" s="287"/>
      <c r="BP2298" s="287"/>
      <c r="BQ2298" s="287"/>
      <c r="BR2298" s="287"/>
      <c r="BS2298" s="287"/>
      <c r="BT2298" s="287"/>
      <c r="BU2298" s="287"/>
    </row>
    <row r="2299" spans="4:73" x14ac:dyDescent="0.2">
      <c r="D2299" s="265"/>
      <c r="E2299" s="265"/>
      <c r="F2299" s="265"/>
      <c r="G2299" s="265"/>
      <c r="H2299" s="265"/>
      <c r="I2299" s="265"/>
      <c r="J2299" s="265"/>
      <c r="K2299" s="265"/>
      <c r="L2299" s="265"/>
      <c r="M2299" s="265"/>
      <c r="N2299" s="265"/>
      <c r="O2299" s="265"/>
      <c r="P2299" s="265"/>
      <c r="Q2299" s="265"/>
      <c r="R2299" s="265"/>
      <c r="S2299" s="265"/>
      <c r="T2299" s="265"/>
      <c r="U2299" s="265"/>
      <c r="V2299" s="265"/>
      <c r="W2299" s="265"/>
      <c r="X2299" s="265"/>
      <c r="Y2299" s="265"/>
      <c r="Z2299" s="265"/>
      <c r="AA2299" s="265"/>
      <c r="AB2299" s="265"/>
      <c r="AC2299" s="265"/>
      <c r="AD2299" s="265"/>
      <c r="AE2299" s="265"/>
      <c r="AF2299" s="265"/>
      <c r="AG2299" s="265"/>
      <c r="AH2299" s="265"/>
      <c r="AI2299" s="265"/>
      <c r="AJ2299" s="265"/>
      <c r="AK2299" s="287"/>
      <c r="AL2299" s="287"/>
      <c r="AM2299" s="287"/>
      <c r="AN2299" s="287"/>
      <c r="AO2299" s="287"/>
      <c r="AP2299" s="287"/>
      <c r="AQ2299" s="287"/>
      <c r="AR2299" s="287"/>
      <c r="AS2299" s="287"/>
      <c r="AT2299" s="287"/>
      <c r="AU2299" s="287"/>
      <c r="AV2299" s="287"/>
      <c r="AW2299" s="287"/>
      <c r="AX2299" s="287"/>
      <c r="AY2299" s="287"/>
      <c r="AZ2299" s="287"/>
      <c r="BA2299" s="287"/>
      <c r="BB2299" s="287"/>
      <c r="BC2299" s="287"/>
      <c r="BD2299" s="287"/>
      <c r="BE2299" s="287"/>
      <c r="BF2299" s="287"/>
      <c r="BG2299" s="287"/>
      <c r="BH2299" s="287"/>
      <c r="BI2299" s="287"/>
      <c r="BJ2299" s="287"/>
      <c r="BK2299" s="287"/>
      <c r="BL2299" s="287"/>
      <c r="BM2299" s="287"/>
      <c r="BN2299" s="287"/>
      <c r="BO2299" s="287"/>
      <c r="BP2299" s="287"/>
      <c r="BQ2299" s="287"/>
      <c r="BR2299" s="287"/>
      <c r="BS2299" s="287"/>
      <c r="BT2299" s="287"/>
      <c r="BU2299" s="287"/>
    </row>
    <row r="2300" spans="4:73" x14ac:dyDescent="0.2">
      <c r="D2300" s="265"/>
      <c r="E2300" s="265"/>
      <c r="F2300" s="265"/>
      <c r="G2300" s="265"/>
      <c r="H2300" s="265"/>
      <c r="I2300" s="265"/>
      <c r="J2300" s="265"/>
      <c r="K2300" s="265"/>
      <c r="L2300" s="265"/>
      <c r="M2300" s="265"/>
      <c r="N2300" s="265"/>
      <c r="O2300" s="265"/>
      <c r="P2300" s="265"/>
      <c r="Q2300" s="265"/>
      <c r="R2300" s="265"/>
      <c r="S2300" s="265"/>
      <c r="T2300" s="265"/>
      <c r="U2300" s="265"/>
      <c r="V2300" s="265"/>
      <c r="W2300" s="265"/>
      <c r="X2300" s="265"/>
      <c r="Y2300" s="265"/>
      <c r="Z2300" s="265"/>
      <c r="AA2300" s="265"/>
      <c r="AB2300" s="265"/>
      <c r="AC2300" s="265"/>
      <c r="AD2300" s="265"/>
      <c r="AE2300" s="265"/>
      <c r="AF2300" s="265"/>
      <c r="AG2300" s="265"/>
      <c r="AH2300" s="265"/>
      <c r="AI2300" s="265"/>
      <c r="AJ2300" s="265"/>
      <c r="AK2300" s="287"/>
      <c r="AL2300" s="287"/>
      <c r="AM2300" s="287"/>
      <c r="AN2300" s="287"/>
      <c r="AO2300" s="287"/>
      <c r="AP2300" s="287"/>
      <c r="AQ2300" s="287"/>
      <c r="AR2300" s="287"/>
      <c r="AS2300" s="287"/>
      <c r="AT2300" s="287"/>
      <c r="AU2300" s="287"/>
      <c r="AV2300" s="287"/>
      <c r="AW2300" s="287"/>
      <c r="AX2300" s="287"/>
      <c r="AY2300" s="287"/>
      <c r="AZ2300" s="287"/>
      <c r="BA2300" s="287"/>
      <c r="BB2300" s="287"/>
      <c r="BC2300" s="287"/>
      <c r="BD2300" s="287"/>
      <c r="BE2300" s="287"/>
      <c r="BF2300" s="287"/>
      <c r="BG2300" s="287"/>
      <c r="BH2300" s="287"/>
      <c r="BI2300" s="287"/>
      <c r="BJ2300" s="287"/>
      <c r="BK2300" s="287"/>
      <c r="BL2300" s="287"/>
      <c r="BM2300" s="287"/>
      <c r="BN2300" s="287"/>
      <c r="BO2300" s="287"/>
      <c r="BP2300" s="287"/>
      <c r="BQ2300" s="287"/>
      <c r="BR2300" s="287"/>
      <c r="BS2300" s="287"/>
      <c r="BT2300" s="287"/>
      <c r="BU2300" s="287"/>
    </row>
    <row r="2301" spans="4:73" x14ac:dyDescent="0.2">
      <c r="D2301" s="265"/>
      <c r="E2301" s="265"/>
      <c r="F2301" s="265"/>
      <c r="G2301" s="265"/>
      <c r="H2301" s="265"/>
      <c r="I2301" s="265"/>
      <c r="J2301" s="265"/>
      <c r="K2301" s="265"/>
      <c r="L2301" s="265"/>
      <c r="M2301" s="265"/>
      <c r="N2301" s="265"/>
      <c r="O2301" s="265"/>
      <c r="P2301" s="265"/>
      <c r="Q2301" s="265"/>
      <c r="R2301" s="265"/>
      <c r="S2301" s="265"/>
      <c r="T2301" s="265"/>
      <c r="U2301" s="265"/>
      <c r="V2301" s="265"/>
      <c r="W2301" s="265"/>
      <c r="X2301" s="265"/>
      <c r="Y2301" s="265"/>
      <c r="Z2301" s="265"/>
      <c r="AA2301" s="265"/>
      <c r="AB2301" s="265"/>
      <c r="AC2301" s="265"/>
      <c r="AD2301" s="265"/>
      <c r="AE2301" s="265"/>
      <c r="AF2301" s="265"/>
      <c r="AG2301" s="265"/>
      <c r="AH2301" s="265"/>
      <c r="AI2301" s="265"/>
      <c r="AJ2301" s="265"/>
      <c r="AK2301" s="287"/>
      <c r="AL2301" s="287"/>
      <c r="AM2301" s="287"/>
      <c r="AN2301" s="287"/>
      <c r="AO2301" s="287"/>
      <c r="AP2301" s="287"/>
      <c r="AQ2301" s="287"/>
      <c r="AR2301" s="287"/>
      <c r="AS2301" s="287"/>
      <c r="AT2301" s="287"/>
      <c r="AU2301" s="287"/>
      <c r="AV2301" s="287"/>
      <c r="AW2301" s="287"/>
      <c r="AX2301" s="287"/>
      <c r="AY2301" s="287"/>
      <c r="AZ2301" s="287"/>
      <c r="BA2301" s="287"/>
      <c r="BB2301" s="287"/>
      <c r="BC2301" s="287"/>
      <c r="BD2301" s="287"/>
      <c r="BE2301" s="287"/>
      <c r="BF2301" s="287"/>
      <c r="BG2301" s="287"/>
      <c r="BH2301" s="287"/>
      <c r="BI2301" s="287"/>
      <c r="BJ2301" s="287"/>
      <c r="BK2301" s="287"/>
      <c r="BL2301" s="287"/>
      <c r="BM2301" s="287"/>
      <c r="BN2301" s="287"/>
      <c r="BO2301" s="287"/>
      <c r="BP2301" s="287"/>
      <c r="BQ2301" s="287"/>
      <c r="BR2301" s="287"/>
      <c r="BS2301" s="287"/>
      <c r="BT2301" s="287"/>
      <c r="BU2301" s="287"/>
    </row>
    <row r="2302" spans="4:73" x14ac:dyDescent="0.2">
      <c r="D2302" s="265"/>
      <c r="E2302" s="265"/>
      <c r="F2302" s="265"/>
      <c r="G2302" s="265"/>
      <c r="H2302" s="265"/>
      <c r="I2302" s="265"/>
      <c r="J2302" s="265"/>
      <c r="K2302" s="265"/>
      <c r="L2302" s="265"/>
      <c r="M2302" s="265"/>
      <c r="N2302" s="265"/>
      <c r="O2302" s="265"/>
      <c r="P2302" s="265"/>
      <c r="Q2302" s="265"/>
      <c r="R2302" s="265"/>
      <c r="S2302" s="265"/>
      <c r="T2302" s="265"/>
      <c r="U2302" s="265"/>
      <c r="V2302" s="265"/>
      <c r="W2302" s="265"/>
      <c r="X2302" s="265"/>
      <c r="Y2302" s="265"/>
      <c r="Z2302" s="265"/>
      <c r="AA2302" s="265"/>
      <c r="AB2302" s="265"/>
      <c r="AC2302" s="265"/>
      <c r="AD2302" s="265"/>
      <c r="AE2302" s="265"/>
      <c r="AF2302" s="265"/>
      <c r="AG2302" s="265"/>
      <c r="AH2302" s="265"/>
      <c r="AI2302" s="265"/>
      <c r="AJ2302" s="265"/>
      <c r="AK2302" s="287"/>
      <c r="AL2302" s="287"/>
      <c r="AM2302" s="287"/>
      <c r="AN2302" s="287"/>
      <c r="AO2302" s="287"/>
      <c r="AP2302" s="287"/>
      <c r="AQ2302" s="287"/>
      <c r="AR2302" s="287"/>
      <c r="AS2302" s="287"/>
      <c r="AT2302" s="287"/>
      <c r="AU2302" s="287"/>
      <c r="AV2302" s="287"/>
      <c r="AW2302" s="287"/>
      <c r="AX2302" s="287"/>
      <c r="AY2302" s="287"/>
      <c r="AZ2302" s="287"/>
      <c r="BA2302" s="287"/>
      <c r="BB2302" s="287"/>
      <c r="BC2302" s="287"/>
      <c r="BD2302" s="287"/>
      <c r="BE2302" s="287"/>
      <c r="BF2302" s="287"/>
      <c r="BG2302" s="287"/>
      <c r="BH2302" s="287"/>
      <c r="BI2302" s="287"/>
      <c r="BJ2302" s="287"/>
      <c r="BK2302" s="287"/>
      <c r="BL2302" s="287"/>
      <c r="BM2302" s="287"/>
      <c r="BN2302" s="287"/>
      <c r="BO2302" s="287"/>
      <c r="BP2302" s="287"/>
      <c r="BQ2302" s="287"/>
      <c r="BR2302" s="287"/>
      <c r="BS2302" s="287"/>
      <c r="BT2302" s="287"/>
      <c r="BU2302" s="287"/>
    </row>
    <row r="2303" spans="4:73" x14ac:dyDescent="0.2">
      <c r="D2303" s="265"/>
      <c r="E2303" s="265"/>
      <c r="F2303" s="265"/>
      <c r="G2303" s="265"/>
      <c r="H2303" s="265"/>
      <c r="I2303" s="265"/>
      <c r="J2303" s="265"/>
      <c r="K2303" s="265"/>
      <c r="L2303" s="265"/>
      <c r="M2303" s="265"/>
      <c r="N2303" s="265"/>
      <c r="O2303" s="265"/>
      <c r="P2303" s="265"/>
      <c r="Q2303" s="265"/>
      <c r="R2303" s="265"/>
      <c r="S2303" s="265"/>
      <c r="T2303" s="265"/>
      <c r="U2303" s="265"/>
      <c r="V2303" s="265"/>
      <c r="W2303" s="265"/>
      <c r="X2303" s="265"/>
      <c r="Y2303" s="265"/>
      <c r="Z2303" s="265"/>
      <c r="AA2303" s="265"/>
      <c r="AB2303" s="265"/>
      <c r="AC2303" s="265"/>
      <c r="AD2303" s="265"/>
      <c r="AE2303" s="265"/>
      <c r="AF2303" s="265"/>
      <c r="AG2303" s="265"/>
      <c r="AH2303" s="265"/>
      <c r="AI2303" s="265"/>
      <c r="AJ2303" s="265"/>
      <c r="AK2303" s="287"/>
      <c r="AL2303" s="287"/>
      <c r="AM2303" s="287"/>
      <c r="AN2303" s="287"/>
      <c r="AO2303" s="287"/>
      <c r="AP2303" s="287"/>
      <c r="AQ2303" s="287"/>
      <c r="AR2303" s="287"/>
      <c r="AS2303" s="287"/>
      <c r="AT2303" s="287"/>
      <c r="AU2303" s="287"/>
      <c r="AV2303" s="287"/>
      <c r="AW2303" s="287"/>
      <c r="AX2303" s="287"/>
      <c r="AY2303" s="287"/>
      <c r="AZ2303" s="287"/>
      <c r="BA2303" s="287"/>
      <c r="BB2303" s="287"/>
      <c r="BC2303" s="287"/>
      <c r="BD2303" s="287"/>
      <c r="BE2303" s="287"/>
      <c r="BF2303" s="287"/>
      <c r="BG2303" s="287"/>
      <c r="BH2303" s="287"/>
      <c r="BI2303" s="287"/>
      <c r="BJ2303" s="287"/>
      <c r="BK2303" s="287"/>
      <c r="BL2303" s="287"/>
      <c r="BM2303" s="287"/>
      <c r="BN2303" s="287"/>
      <c r="BO2303" s="287"/>
      <c r="BP2303" s="287"/>
      <c r="BQ2303" s="287"/>
      <c r="BR2303" s="287"/>
      <c r="BS2303" s="287"/>
      <c r="BT2303" s="287"/>
      <c r="BU2303" s="287"/>
    </row>
    <row r="2304" spans="4:73" x14ac:dyDescent="0.2">
      <c r="D2304" s="265"/>
      <c r="E2304" s="265"/>
      <c r="F2304" s="265"/>
      <c r="G2304" s="265"/>
      <c r="H2304" s="265"/>
      <c r="I2304" s="265"/>
      <c r="J2304" s="265"/>
      <c r="K2304" s="265"/>
      <c r="L2304" s="265"/>
      <c r="M2304" s="265"/>
      <c r="N2304" s="265"/>
      <c r="O2304" s="265"/>
      <c r="P2304" s="265"/>
      <c r="Q2304" s="265"/>
      <c r="R2304" s="265"/>
      <c r="S2304" s="265"/>
      <c r="T2304" s="265"/>
      <c r="U2304" s="265"/>
      <c r="V2304" s="265"/>
      <c r="W2304" s="265"/>
      <c r="X2304" s="265"/>
      <c r="Y2304" s="265"/>
      <c r="Z2304" s="265"/>
      <c r="AA2304" s="265"/>
      <c r="AB2304" s="265"/>
      <c r="AC2304" s="265"/>
      <c r="AD2304" s="265"/>
      <c r="AE2304" s="265"/>
      <c r="AF2304" s="265"/>
      <c r="AG2304" s="265"/>
      <c r="AH2304" s="265"/>
      <c r="AI2304" s="265"/>
      <c r="AJ2304" s="265"/>
      <c r="AK2304" s="287"/>
      <c r="AL2304" s="287"/>
      <c r="AM2304" s="287"/>
      <c r="AN2304" s="287"/>
      <c r="AO2304" s="287"/>
      <c r="AP2304" s="287"/>
      <c r="AQ2304" s="287"/>
      <c r="AR2304" s="287"/>
      <c r="AS2304" s="287"/>
      <c r="AT2304" s="287"/>
      <c r="AU2304" s="287"/>
      <c r="AV2304" s="287"/>
      <c r="AW2304" s="287"/>
      <c r="AX2304" s="287"/>
      <c r="AY2304" s="287"/>
      <c r="AZ2304" s="287"/>
      <c r="BA2304" s="287"/>
      <c r="BB2304" s="287"/>
      <c r="BC2304" s="287"/>
      <c r="BD2304" s="287"/>
      <c r="BE2304" s="287"/>
      <c r="BF2304" s="287"/>
      <c r="BG2304" s="287"/>
      <c r="BH2304" s="287"/>
      <c r="BI2304" s="287"/>
      <c r="BJ2304" s="287"/>
      <c r="BK2304" s="287"/>
      <c r="BL2304" s="287"/>
      <c r="BM2304" s="287"/>
      <c r="BN2304" s="287"/>
      <c r="BO2304" s="287"/>
      <c r="BP2304" s="287"/>
      <c r="BQ2304" s="287"/>
      <c r="BR2304" s="287"/>
      <c r="BS2304" s="287"/>
      <c r="BT2304" s="287"/>
      <c r="BU2304" s="287"/>
    </row>
    <row r="2305" spans="4:73" x14ac:dyDescent="0.2">
      <c r="D2305" s="265"/>
      <c r="E2305" s="265"/>
      <c r="F2305" s="265"/>
      <c r="G2305" s="265"/>
      <c r="H2305" s="265"/>
      <c r="I2305" s="265"/>
      <c r="J2305" s="265"/>
      <c r="K2305" s="265"/>
      <c r="L2305" s="265"/>
      <c r="M2305" s="265"/>
      <c r="N2305" s="265"/>
      <c r="O2305" s="265"/>
      <c r="P2305" s="265"/>
      <c r="Q2305" s="265"/>
      <c r="R2305" s="265"/>
      <c r="S2305" s="265"/>
      <c r="T2305" s="265"/>
      <c r="U2305" s="265"/>
      <c r="V2305" s="265"/>
      <c r="W2305" s="265"/>
      <c r="X2305" s="265"/>
      <c r="Y2305" s="265"/>
      <c r="Z2305" s="265"/>
      <c r="AA2305" s="265"/>
      <c r="AB2305" s="265"/>
      <c r="AC2305" s="265"/>
      <c r="AD2305" s="265"/>
      <c r="AE2305" s="265"/>
      <c r="AF2305" s="265"/>
      <c r="AG2305" s="265"/>
      <c r="AH2305" s="265"/>
      <c r="AI2305" s="265"/>
      <c r="AJ2305" s="265"/>
      <c r="AK2305" s="287"/>
      <c r="AL2305" s="287"/>
      <c r="AM2305" s="287"/>
      <c r="AN2305" s="287"/>
      <c r="AO2305" s="287"/>
      <c r="AP2305" s="287"/>
      <c r="AQ2305" s="287"/>
      <c r="AR2305" s="287"/>
      <c r="AS2305" s="287"/>
      <c r="AT2305" s="287"/>
      <c r="AU2305" s="287"/>
      <c r="AV2305" s="287"/>
      <c r="AW2305" s="287"/>
      <c r="AX2305" s="287"/>
      <c r="AY2305" s="287"/>
      <c r="AZ2305" s="287"/>
      <c r="BA2305" s="287"/>
      <c r="BB2305" s="287"/>
      <c r="BC2305" s="287"/>
      <c r="BD2305" s="287"/>
      <c r="BE2305" s="287"/>
      <c r="BF2305" s="287"/>
      <c r="BG2305" s="287"/>
      <c r="BH2305" s="287"/>
      <c r="BI2305" s="287"/>
      <c r="BJ2305" s="287"/>
      <c r="BK2305" s="287"/>
      <c r="BL2305" s="287"/>
      <c r="BM2305" s="287"/>
      <c r="BN2305" s="287"/>
      <c r="BO2305" s="287"/>
      <c r="BP2305" s="287"/>
      <c r="BQ2305" s="287"/>
      <c r="BR2305" s="287"/>
      <c r="BS2305" s="287"/>
      <c r="BT2305" s="287"/>
      <c r="BU2305" s="287"/>
    </row>
    <row r="2306" spans="4:73" x14ac:dyDescent="0.2">
      <c r="D2306" s="265"/>
      <c r="E2306" s="265"/>
      <c r="F2306" s="265"/>
      <c r="G2306" s="265"/>
      <c r="H2306" s="265"/>
      <c r="I2306" s="265"/>
      <c r="J2306" s="265"/>
      <c r="K2306" s="265"/>
      <c r="L2306" s="265"/>
      <c r="M2306" s="265"/>
      <c r="N2306" s="265"/>
      <c r="O2306" s="265"/>
      <c r="P2306" s="265"/>
      <c r="Q2306" s="265"/>
      <c r="R2306" s="265"/>
      <c r="S2306" s="265"/>
      <c r="T2306" s="265"/>
      <c r="U2306" s="265"/>
      <c r="V2306" s="265"/>
      <c r="W2306" s="265"/>
      <c r="X2306" s="265"/>
      <c r="Y2306" s="265"/>
      <c r="Z2306" s="265"/>
      <c r="AA2306" s="265"/>
      <c r="AB2306" s="265"/>
      <c r="AC2306" s="265"/>
      <c r="AD2306" s="265"/>
      <c r="AE2306" s="265"/>
      <c r="AF2306" s="265"/>
      <c r="AG2306" s="265"/>
      <c r="AH2306" s="265"/>
      <c r="AI2306" s="265"/>
      <c r="AJ2306" s="265"/>
      <c r="AK2306" s="287"/>
      <c r="AL2306" s="287"/>
      <c r="AM2306" s="287"/>
      <c r="AN2306" s="287"/>
      <c r="AO2306" s="287"/>
      <c r="AP2306" s="287"/>
      <c r="AQ2306" s="287"/>
      <c r="AR2306" s="287"/>
      <c r="AS2306" s="287"/>
      <c r="AT2306" s="287"/>
      <c r="AU2306" s="287"/>
      <c r="AV2306" s="287"/>
      <c r="AW2306" s="287"/>
      <c r="AX2306" s="287"/>
      <c r="AY2306" s="287"/>
      <c r="AZ2306" s="287"/>
      <c r="BA2306" s="287"/>
      <c r="BB2306" s="287"/>
      <c r="BC2306" s="287"/>
      <c r="BD2306" s="287"/>
      <c r="BE2306" s="287"/>
      <c r="BF2306" s="287"/>
      <c r="BG2306" s="287"/>
      <c r="BH2306" s="287"/>
      <c r="BI2306" s="287"/>
      <c r="BJ2306" s="287"/>
      <c r="BK2306" s="287"/>
      <c r="BL2306" s="287"/>
      <c r="BM2306" s="287"/>
      <c r="BN2306" s="287"/>
      <c r="BO2306" s="287"/>
      <c r="BP2306" s="287"/>
      <c r="BQ2306" s="287"/>
      <c r="BR2306" s="287"/>
      <c r="BS2306" s="287"/>
      <c r="BT2306" s="287"/>
      <c r="BU2306" s="287"/>
    </row>
    <row r="2307" spans="4:73" x14ac:dyDescent="0.2">
      <c r="D2307" s="265"/>
      <c r="E2307" s="265"/>
      <c r="F2307" s="265"/>
      <c r="G2307" s="265"/>
      <c r="H2307" s="265"/>
      <c r="I2307" s="265"/>
      <c r="J2307" s="265"/>
      <c r="K2307" s="265"/>
      <c r="L2307" s="265"/>
      <c r="M2307" s="265"/>
      <c r="N2307" s="265"/>
      <c r="O2307" s="265"/>
      <c r="P2307" s="265"/>
      <c r="Q2307" s="265"/>
      <c r="R2307" s="265"/>
      <c r="S2307" s="265"/>
      <c r="T2307" s="265"/>
      <c r="U2307" s="265"/>
      <c r="V2307" s="265"/>
      <c r="W2307" s="265"/>
      <c r="X2307" s="265"/>
      <c r="Y2307" s="265"/>
      <c r="Z2307" s="265"/>
      <c r="AA2307" s="265"/>
      <c r="AB2307" s="265"/>
      <c r="AC2307" s="265"/>
      <c r="AD2307" s="265"/>
      <c r="AE2307" s="265"/>
      <c r="AF2307" s="265"/>
      <c r="AG2307" s="265"/>
      <c r="AH2307" s="265"/>
      <c r="AI2307" s="265"/>
      <c r="AJ2307" s="265"/>
      <c r="AK2307" s="287"/>
      <c r="AL2307" s="287"/>
      <c r="AM2307" s="287"/>
      <c r="AN2307" s="287"/>
      <c r="AO2307" s="287"/>
      <c r="AP2307" s="287"/>
      <c r="AQ2307" s="287"/>
      <c r="AR2307" s="287"/>
      <c r="AS2307" s="287"/>
      <c r="AT2307" s="287"/>
      <c r="AU2307" s="287"/>
      <c r="AV2307" s="287"/>
      <c r="AW2307" s="287"/>
      <c r="AX2307" s="287"/>
      <c r="AY2307" s="287"/>
      <c r="AZ2307" s="287"/>
      <c r="BA2307" s="287"/>
      <c r="BB2307" s="287"/>
      <c r="BC2307" s="287"/>
      <c r="BD2307" s="287"/>
      <c r="BE2307" s="287"/>
      <c r="BF2307" s="287"/>
      <c r="BG2307" s="287"/>
      <c r="BH2307" s="287"/>
      <c r="BI2307" s="287"/>
      <c r="BJ2307" s="287"/>
      <c r="BK2307" s="287"/>
      <c r="BL2307" s="287"/>
      <c r="BM2307" s="287"/>
      <c r="BN2307" s="287"/>
      <c r="BO2307" s="287"/>
      <c r="BP2307" s="287"/>
      <c r="BQ2307" s="287"/>
      <c r="BR2307" s="287"/>
      <c r="BS2307" s="287"/>
      <c r="BT2307" s="287"/>
      <c r="BU2307" s="287"/>
    </row>
    <row r="2308" spans="4:73" x14ac:dyDescent="0.2">
      <c r="D2308" s="265"/>
      <c r="E2308" s="265"/>
      <c r="F2308" s="265"/>
      <c r="G2308" s="265"/>
      <c r="H2308" s="265"/>
      <c r="I2308" s="265"/>
      <c r="J2308" s="265"/>
      <c r="K2308" s="265"/>
      <c r="L2308" s="265"/>
      <c r="M2308" s="265"/>
      <c r="N2308" s="265"/>
      <c r="O2308" s="265"/>
      <c r="P2308" s="265"/>
      <c r="Q2308" s="265"/>
      <c r="R2308" s="265"/>
      <c r="S2308" s="265"/>
      <c r="T2308" s="265"/>
      <c r="U2308" s="265"/>
      <c r="V2308" s="265"/>
      <c r="W2308" s="265"/>
      <c r="X2308" s="265"/>
      <c r="Y2308" s="265"/>
      <c r="Z2308" s="265"/>
      <c r="AA2308" s="265"/>
      <c r="AB2308" s="265"/>
      <c r="AC2308" s="265"/>
      <c r="AD2308" s="265"/>
      <c r="AE2308" s="265"/>
      <c r="AF2308" s="265"/>
      <c r="AG2308" s="265"/>
      <c r="AH2308" s="265"/>
      <c r="AI2308" s="265"/>
      <c r="AJ2308" s="265"/>
      <c r="AK2308" s="287"/>
      <c r="AL2308" s="287"/>
      <c r="AM2308" s="287"/>
      <c r="AN2308" s="287"/>
      <c r="AO2308" s="287"/>
      <c r="AP2308" s="287"/>
      <c r="AQ2308" s="287"/>
      <c r="AR2308" s="287"/>
      <c r="AS2308" s="287"/>
      <c r="AT2308" s="287"/>
      <c r="AU2308" s="287"/>
      <c r="AV2308" s="287"/>
      <c r="AW2308" s="287"/>
      <c r="AX2308" s="287"/>
      <c r="AY2308" s="287"/>
      <c r="AZ2308" s="287"/>
      <c r="BA2308" s="287"/>
      <c r="BB2308" s="287"/>
      <c r="BC2308" s="287"/>
      <c r="BD2308" s="287"/>
      <c r="BE2308" s="287"/>
      <c r="BF2308" s="287"/>
      <c r="BG2308" s="287"/>
      <c r="BH2308" s="287"/>
      <c r="BI2308" s="287"/>
      <c r="BJ2308" s="287"/>
      <c r="BK2308" s="287"/>
      <c r="BL2308" s="287"/>
      <c r="BM2308" s="287"/>
      <c r="BN2308" s="287"/>
      <c r="BO2308" s="287"/>
      <c r="BP2308" s="287"/>
      <c r="BQ2308" s="287"/>
      <c r="BR2308" s="287"/>
      <c r="BS2308" s="287"/>
      <c r="BT2308" s="287"/>
      <c r="BU2308" s="287"/>
    </row>
    <row r="2309" spans="4:73" x14ac:dyDescent="0.2">
      <c r="D2309" s="265"/>
      <c r="E2309" s="265"/>
      <c r="F2309" s="265"/>
      <c r="G2309" s="265"/>
      <c r="H2309" s="265"/>
      <c r="I2309" s="265"/>
      <c r="J2309" s="265"/>
      <c r="K2309" s="265"/>
      <c r="L2309" s="265"/>
      <c r="M2309" s="265"/>
      <c r="N2309" s="265"/>
      <c r="O2309" s="265"/>
      <c r="P2309" s="265"/>
      <c r="Q2309" s="265"/>
      <c r="R2309" s="265"/>
      <c r="S2309" s="265"/>
      <c r="T2309" s="265"/>
      <c r="U2309" s="265"/>
      <c r="V2309" s="265"/>
      <c r="W2309" s="265"/>
      <c r="X2309" s="265"/>
      <c r="Y2309" s="265"/>
      <c r="Z2309" s="265"/>
      <c r="AA2309" s="265"/>
      <c r="AB2309" s="265"/>
      <c r="AC2309" s="265"/>
      <c r="AD2309" s="265"/>
      <c r="AE2309" s="265"/>
      <c r="AF2309" s="265"/>
      <c r="AG2309" s="265"/>
      <c r="AH2309" s="265"/>
      <c r="AI2309" s="265"/>
      <c r="AJ2309" s="265"/>
      <c r="AK2309" s="287"/>
      <c r="AL2309" s="287"/>
      <c r="AM2309" s="287"/>
      <c r="AN2309" s="287"/>
      <c r="AO2309" s="287"/>
      <c r="AP2309" s="287"/>
      <c r="AQ2309" s="287"/>
      <c r="AR2309" s="287"/>
      <c r="AS2309" s="287"/>
      <c r="AT2309" s="287"/>
      <c r="AU2309" s="287"/>
      <c r="AV2309" s="287"/>
      <c r="AW2309" s="287"/>
      <c r="AX2309" s="287"/>
      <c r="AY2309" s="287"/>
      <c r="AZ2309" s="287"/>
      <c r="BA2309" s="287"/>
      <c r="BB2309" s="287"/>
      <c r="BC2309" s="287"/>
      <c r="BD2309" s="287"/>
      <c r="BE2309" s="287"/>
      <c r="BF2309" s="287"/>
      <c r="BG2309" s="287"/>
      <c r="BH2309" s="287"/>
      <c r="BI2309" s="287"/>
      <c r="BJ2309" s="287"/>
      <c r="BK2309" s="287"/>
      <c r="BL2309" s="287"/>
      <c r="BM2309" s="287"/>
      <c r="BN2309" s="287"/>
      <c r="BO2309" s="287"/>
      <c r="BP2309" s="287"/>
      <c r="BQ2309" s="287"/>
      <c r="BR2309" s="287"/>
      <c r="BS2309" s="287"/>
      <c r="BT2309" s="287"/>
      <c r="BU2309" s="287"/>
    </row>
    <row r="2310" spans="4:73" x14ac:dyDescent="0.2">
      <c r="D2310" s="265"/>
      <c r="E2310" s="265"/>
      <c r="F2310" s="265"/>
      <c r="G2310" s="265"/>
      <c r="H2310" s="265"/>
      <c r="I2310" s="265"/>
      <c r="J2310" s="265"/>
      <c r="K2310" s="265"/>
      <c r="L2310" s="265"/>
      <c r="M2310" s="265"/>
      <c r="N2310" s="265"/>
      <c r="O2310" s="265"/>
      <c r="P2310" s="265"/>
      <c r="Q2310" s="265"/>
      <c r="R2310" s="265"/>
      <c r="S2310" s="265"/>
      <c r="T2310" s="265"/>
      <c r="U2310" s="265"/>
      <c r="V2310" s="265"/>
      <c r="W2310" s="265"/>
      <c r="X2310" s="265"/>
      <c r="Y2310" s="265"/>
      <c r="Z2310" s="265"/>
      <c r="AA2310" s="265"/>
      <c r="AB2310" s="265"/>
      <c r="AC2310" s="265"/>
      <c r="AD2310" s="265"/>
      <c r="AE2310" s="265"/>
      <c r="AF2310" s="265"/>
      <c r="AG2310" s="265"/>
      <c r="AH2310" s="265"/>
      <c r="AI2310" s="265"/>
      <c r="AJ2310" s="265"/>
      <c r="AK2310" s="287"/>
      <c r="AL2310" s="287"/>
      <c r="AM2310" s="287"/>
      <c r="AN2310" s="287"/>
      <c r="AO2310" s="287"/>
      <c r="AP2310" s="287"/>
      <c r="AQ2310" s="287"/>
      <c r="AR2310" s="287"/>
      <c r="AS2310" s="287"/>
      <c r="AT2310" s="287"/>
      <c r="AU2310" s="287"/>
      <c r="AV2310" s="287"/>
      <c r="AW2310" s="287"/>
      <c r="AX2310" s="287"/>
      <c r="AY2310" s="287"/>
      <c r="AZ2310" s="287"/>
      <c r="BA2310" s="287"/>
      <c r="BB2310" s="287"/>
      <c r="BC2310" s="287"/>
      <c r="BD2310" s="287"/>
      <c r="BE2310" s="287"/>
      <c r="BF2310" s="287"/>
      <c r="BG2310" s="287"/>
      <c r="BH2310" s="287"/>
      <c r="BI2310" s="287"/>
      <c r="BJ2310" s="287"/>
      <c r="BK2310" s="287"/>
      <c r="BL2310" s="287"/>
      <c r="BM2310" s="287"/>
      <c r="BN2310" s="287"/>
      <c r="BO2310" s="287"/>
      <c r="BP2310" s="287"/>
      <c r="BQ2310" s="287"/>
      <c r="BR2310" s="287"/>
      <c r="BS2310" s="287"/>
      <c r="BT2310" s="287"/>
      <c r="BU2310" s="287"/>
    </row>
    <row r="2311" spans="4:73" x14ac:dyDescent="0.2">
      <c r="D2311" s="265"/>
      <c r="E2311" s="265"/>
      <c r="F2311" s="265"/>
      <c r="G2311" s="265"/>
      <c r="H2311" s="265"/>
      <c r="I2311" s="265"/>
      <c r="J2311" s="265"/>
      <c r="K2311" s="265"/>
      <c r="L2311" s="265"/>
      <c r="M2311" s="265"/>
      <c r="N2311" s="265"/>
      <c r="O2311" s="265"/>
      <c r="P2311" s="265"/>
      <c r="Q2311" s="265"/>
      <c r="R2311" s="265"/>
      <c r="S2311" s="265"/>
      <c r="T2311" s="265"/>
      <c r="U2311" s="265"/>
      <c r="V2311" s="265"/>
      <c r="W2311" s="265"/>
      <c r="X2311" s="265"/>
      <c r="Y2311" s="265"/>
      <c r="Z2311" s="265"/>
      <c r="AA2311" s="265"/>
      <c r="AB2311" s="265"/>
      <c r="AC2311" s="265"/>
      <c r="AD2311" s="265"/>
      <c r="AE2311" s="265"/>
      <c r="AF2311" s="265"/>
      <c r="AG2311" s="265"/>
      <c r="AH2311" s="265"/>
      <c r="AI2311" s="265"/>
      <c r="AJ2311" s="265"/>
      <c r="AK2311" s="287"/>
      <c r="AL2311" s="287"/>
      <c r="AM2311" s="287"/>
      <c r="AN2311" s="287"/>
      <c r="AO2311" s="287"/>
      <c r="AP2311" s="287"/>
      <c r="AQ2311" s="287"/>
      <c r="AR2311" s="287"/>
      <c r="AS2311" s="287"/>
      <c r="AT2311" s="287"/>
      <c r="AU2311" s="287"/>
      <c r="AV2311" s="287"/>
      <c r="AW2311" s="287"/>
      <c r="AX2311" s="287"/>
      <c r="AY2311" s="287"/>
      <c r="AZ2311" s="287"/>
      <c r="BA2311" s="287"/>
      <c r="BB2311" s="287"/>
      <c r="BC2311" s="287"/>
      <c r="BD2311" s="287"/>
      <c r="BE2311" s="287"/>
      <c r="BF2311" s="287"/>
      <c r="BG2311" s="287"/>
      <c r="BH2311" s="287"/>
      <c r="BI2311" s="287"/>
      <c r="BJ2311" s="287"/>
      <c r="BK2311" s="287"/>
      <c r="BL2311" s="287"/>
      <c r="BM2311" s="287"/>
      <c r="BN2311" s="287"/>
      <c r="BO2311" s="287"/>
      <c r="BP2311" s="287"/>
      <c r="BQ2311" s="287"/>
      <c r="BR2311" s="287"/>
      <c r="BS2311" s="287"/>
      <c r="BT2311" s="287"/>
      <c r="BU2311" s="287"/>
    </row>
    <row r="2312" spans="4:73" x14ac:dyDescent="0.2">
      <c r="D2312" s="265"/>
      <c r="E2312" s="265"/>
      <c r="F2312" s="265"/>
      <c r="G2312" s="265"/>
      <c r="H2312" s="265"/>
      <c r="I2312" s="265"/>
      <c r="J2312" s="265"/>
      <c r="K2312" s="265"/>
      <c r="L2312" s="265"/>
      <c r="M2312" s="265"/>
      <c r="N2312" s="265"/>
      <c r="O2312" s="265"/>
      <c r="P2312" s="265"/>
      <c r="Q2312" s="265"/>
      <c r="R2312" s="265"/>
      <c r="S2312" s="265"/>
      <c r="T2312" s="265"/>
      <c r="U2312" s="265"/>
      <c r="V2312" s="265"/>
      <c r="W2312" s="265"/>
      <c r="X2312" s="265"/>
      <c r="Y2312" s="265"/>
      <c r="Z2312" s="265"/>
      <c r="AA2312" s="265"/>
      <c r="AB2312" s="265"/>
      <c r="AC2312" s="265"/>
      <c r="AD2312" s="265"/>
      <c r="AE2312" s="265"/>
      <c r="AF2312" s="265"/>
      <c r="AG2312" s="265"/>
      <c r="AH2312" s="265"/>
      <c r="AI2312" s="265"/>
      <c r="AJ2312" s="265"/>
      <c r="AK2312" s="287"/>
      <c r="AL2312" s="287"/>
      <c r="AM2312" s="287"/>
      <c r="AN2312" s="287"/>
      <c r="AO2312" s="287"/>
      <c r="AP2312" s="287"/>
      <c r="AQ2312" s="287"/>
      <c r="AR2312" s="287"/>
      <c r="AS2312" s="287"/>
      <c r="AT2312" s="287"/>
      <c r="AU2312" s="287"/>
      <c r="AV2312" s="287"/>
      <c r="AW2312" s="287"/>
      <c r="AX2312" s="287"/>
      <c r="AY2312" s="287"/>
      <c r="AZ2312" s="287"/>
      <c r="BA2312" s="287"/>
      <c r="BB2312" s="287"/>
      <c r="BC2312" s="287"/>
      <c r="BD2312" s="287"/>
      <c r="BE2312" s="287"/>
      <c r="BF2312" s="287"/>
      <c r="BG2312" s="287"/>
      <c r="BH2312" s="287"/>
      <c r="BI2312" s="287"/>
      <c r="BJ2312" s="287"/>
      <c r="BK2312" s="287"/>
      <c r="BL2312" s="287"/>
      <c r="BM2312" s="287"/>
      <c r="BN2312" s="287"/>
      <c r="BO2312" s="287"/>
      <c r="BP2312" s="287"/>
      <c r="BQ2312" s="287"/>
      <c r="BR2312" s="287"/>
      <c r="BS2312" s="287"/>
      <c r="BT2312" s="287"/>
      <c r="BU2312" s="287"/>
    </row>
    <row r="2313" spans="4:73" x14ac:dyDescent="0.2">
      <c r="D2313" s="265"/>
      <c r="E2313" s="265"/>
      <c r="F2313" s="265"/>
      <c r="G2313" s="265"/>
      <c r="H2313" s="265"/>
      <c r="I2313" s="265"/>
      <c r="J2313" s="265"/>
      <c r="K2313" s="265"/>
      <c r="L2313" s="265"/>
      <c r="M2313" s="265"/>
      <c r="N2313" s="265"/>
      <c r="O2313" s="265"/>
      <c r="P2313" s="265"/>
      <c r="Q2313" s="265"/>
      <c r="R2313" s="265"/>
      <c r="S2313" s="265"/>
      <c r="T2313" s="265"/>
      <c r="U2313" s="265"/>
      <c r="V2313" s="265"/>
      <c r="W2313" s="265"/>
      <c r="X2313" s="265"/>
      <c r="Y2313" s="265"/>
      <c r="Z2313" s="265"/>
      <c r="AA2313" s="265"/>
      <c r="AB2313" s="265"/>
      <c r="AC2313" s="265"/>
      <c r="AD2313" s="265"/>
      <c r="AE2313" s="265"/>
      <c r="AF2313" s="265"/>
      <c r="AG2313" s="265"/>
      <c r="AH2313" s="265"/>
      <c r="AI2313" s="265"/>
      <c r="AJ2313" s="265"/>
      <c r="AK2313" s="287"/>
      <c r="AL2313" s="287"/>
      <c r="AM2313" s="287"/>
      <c r="AN2313" s="287"/>
      <c r="AO2313" s="287"/>
      <c r="AP2313" s="287"/>
      <c r="AQ2313" s="287"/>
      <c r="AR2313" s="287"/>
      <c r="AS2313" s="287"/>
      <c r="AT2313" s="287"/>
      <c r="AU2313" s="287"/>
      <c r="AV2313" s="287"/>
      <c r="AW2313" s="287"/>
      <c r="AX2313" s="287"/>
      <c r="AY2313" s="287"/>
      <c r="AZ2313" s="287"/>
      <c r="BA2313" s="287"/>
      <c r="BB2313" s="287"/>
      <c r="BC2313" s="287"/>
      <c r="BD2313" s="287"/>
      <c r="BE2313" s="287"/>
      <c r="BF2313" s="287"/>
      <c r="BG2313" s="287"/>
      <c r="BH2313" s="287"/>
      <c r="BI2313" s="287"/>
      <c r="BJ2313" s="287"/>
      <c r="BK2313" s="287"/>
      <c r="BL2313" s="287"/>
      <c r="BM2313" s="287"/>
      <c r="BN2313" s="287"/>
      <c r="BO2313" s="287"/>
      <c r="BP2313" s="287"/>
      <c r="BQ2313" s="287"/>
      <c r="BR2313" s="287"/>
      <c r="BS2313" s="287"/>
      <c r="BT2313" s="287"/>
      <c r="BU2313" s="287"/>
    </row>
    <row r="2314" spans="4:73" x14ac:dyDescent="0.2">
      <c r="D2314" s="265"/>
      <c r="E2314" s="265"/>
      <c r="F2314" s="265"/>
      <c r="G2314" s="265"/>
      <c r="H2314" s="265"/>
      <c r="I2314" s="265"/>
      <c r="J2314" s="265"/>
      <c r="K2314" s="265"/>
      <c r="L2314" s="265"/>
      <c r="M2314" s="265"/>
      <c r="N2314" s="265"/>
      <c r="O2314" s="265"/>
      <c r="P2314" s="265"/>
      <c r="Q2314" s="265"/>
      <c r="R2314" s="265"/>
      <c r="S2314" s="265"/>
      <c r="T2314" s="265"/>
      <c r="U2314" s="265"/>
      <c r="V2314" s="265"/>
      <c r="W2314" s="265"/>
      <c r="X2314" s="265"/>
      <c r="Y2314" s="265"/>
      <c r="Z2314" s="265"/>
      <c r="AA2314" s="265"/>
      <c r="AB2314" s="265"/>
      <c r="AC2314" s="265"/>
      <c r="AD2314" s="265"/>
      <c r="AE2314" s="265"/>
      <c r="AF2314" s="265"/>
      <c r="AG2314" s="265"/>
      <c r="AH2314" s="265"/>
      <c r="AI2314" s="265"/>
      <c r="AJ2314" s="265"/>
      <c r="AK2314" s="287"/>
      <c r="AL2314" s="287"/>
      <c r="AM2314" s="287"/>
      <c r="AN2314" s="287"/>
      <c r="AO2314" s="287"/>
      <c r="AP2314" s="287"/>
      <c r="AQ2314" s="287"/>
      <c r="AR2314" s="287"/>
      <c r="AS2314" s="287"/>
      <c r="AT2314" s="287"/>
      <c r="AU2314" s="287"/>
      <c r="AV2314" s="287"/>
      <c r="AW2314" s="287"/>
      <c r="AX2314" s="287"/>
      <c r="AY2314" s="287"/>
      <c r="AZ2314" s="287"/>
      <c r="BA2314" s="287"/>
      <c r="BB2314" s="287"/>
      <c r="BC2314" s="287"/>
      <c r="BD2314" s="287"/>
      <c r="BE2314" s="287"/>
      <c r="BF2314" s="287"/>
      <c r="BG2314" s="287"/>
      <c r="BH2314" s="287"/>
      <c r="BI2314" s="287"/>
      <c r="BJ2314" s="287"/>
      <c r="BK2314" s="287"/>
      <c r="BL2314" s="287"/>
      <c r="BM2314" s="287"/>
      <c r="BN2314" s="287"/>
      <c r="BO2314" s="287"/>
      <c r="BP2314" s="287"/>
      <c r="BQ2314" s="287"/>
      <c r="BR2314" s="287"/>
      <c r="BS2314" s="287"/>
      <c r="BT2314" s="287"/>
      <c r="BU2314" s="287"/>
    </row>
    <row r="2315" spans="4:73" x14ac:dyDescent="0.2">
      <c r="D2315" s="265"/>
      <c r="E2315" s="265"/>
      <c r="F2315" s="265"/>
      <c r="G2315" s="265"/>
      <c r="H2315" s="265"/>
      <c r="I2315" s="265"/>
      <c r="J2315" s="265"/>
      <c r="K2315" s="265"/>
      <c r="L2315" s="265"/>
      <c r="M2315" s="265"/>
      <c r="N2315" s="265"/>
      <c r="O2315" s="265"/>
      <c r="P2315" s="265"/>
      <c r="Q2315" s="265"/>
      <c r="R2315" s="265"/>
      <c r="S2315" s="265"/>
      <c r="T2315" s="265"/>
      <c r="U2315" s="265"/>
      <c r="V2315" s="265"/>
      <c r="W2315" s="265"/>
      <c r="X2315" s="265"/>
      <c r="Y2315" s="265"/>
      <c r="Z2315" s="265"/>
      <c r="AA2315" s="265"/>
      <c r="AB2315" s="265"/>
      <c r="AC2315" s="265"/>
      <c r="AD2315" s="265"/>
      <c r="AE2315" s="265"/>
      <c r="AF2315" s="265"/>
      <c r="AG2315" s="265"/>
      <c r="AH2315" s="265"/>
      <c r="AI2315" s="265"/>
      <c r="AJ2315" s="265"/>
      <c r="AK2315" s="287"/>
      <c r="AL2315" s="287"/>
      <c r="AM2315" s="287"/>
      <c r="AN2315" s="287"/>
      <c r="AO2315" s="287"/>
      <c r="AP2315" s="287"/>
      <c r="AQ2315" s="287"/>
      <c r="AR2315" s="287"/>
      <c r="AS2315" s="287"/>
      <c r="AT2315" s="287"/>
      <c r="AU2315" s="287"/>
      <c r="AV2315" s="287"/>
      <c r="AW2315" s="287"/>
      <c r="AX2315" s="287"/>
      <c r="AY2315" s="287"/>
      <c r="AZ2315" s="287"/>
      <c r="BA2315" s="287"/>
      <c r="BB2315" s="287"/>
      <c r="BC2315" s="287"/>
      <c r="BD2315" s="287"/>
      <c r="BE2315" s="287"/>
      <c r="BF2315" s="287"/>
      <c r="BG2315" s="287"/>
      <c r="BH2315" s="287"/>
      <c r="BI2315" s="287"/>
      <c r="BJ2315" s="287"/>
      <c r="BK2315" s="287"/>
      <c r="BL2315" s="287"/>
      <c r="BM2315" s="287"/>
      <c r="BN2315" s="287"/>
      <c r="BO2315" s="287"/>
      <c r="BP2315" s="287"/>
      <c r="BQ2315" s="287"/>
      <c r="BR2315" s="287"/>
      <c r="BS2315" s="287"/>
      <c r="BT2315" s="287"/>
      <c r="BU2315" s="287"/>
    </row>
    <row r="2316" spans="4:73" x14ac:dyDescent="0.2">
      <c r="D2316" s="265"/>
      <c r="E2316" s="265"/>
      <c r="F2316" s="265"/>
      <c r="G2316" s="265"/>
      <c r="H2316" s="265"/>
      <c r="I2316" s="265"/>
      <c r="J2316" s="265"/>
      <c r="K2316" s="265"/>
      <c r="L2316" s="265"/>
      <c r="M2316" s="265"/>
      <c r="N2316" s="265"/>
      <c r="O2316" s="265"/>
      <c r="P2316" s="265"/>
      <c r="Q2316" s="265"/>
      <c r="R2316" s="265"/>
      <c r="S2316" s="265"/>
      <c r="T2316" s="265"/>
      <c r="U2316" s="265"/>
      <c r="V2316" s="265"/>
      <c r="W2316" s="265"/>
      <c r="X2316" s="265"/>
      <c r="Y2316" s="265"/>
      <c r="Z2316" s="265"/>
      <c r="AA2316" s="265"/>
      <c r="AB2316" s="265"/>
      <c r="AC2316" s="265"/>
      <c r="AD2316" s="265"/>
      <c r="AE2316" s="265"/>
      <c r="AF2316" s="265"/>
      <c r="AG2316" s="265"/>
      <c r="AH2316" s="265"/>
      <c r="AI2316" s="265"/>
      <c r="AJ2316" s="265"/>
      <c r="AK2316" s="287"/>
      <c r="AL2316" s="287"/>
      <c r="AM2316" s="287"/>
      <c r="AN2316" s="287"/>
      <c r="AO2316" s="287"/>
      <c r="AP2316" s="287"/>
      <c r="AQ2316" s="287"/>
      <c r="AR2316" s="287"/>
      <c r="AS2316" s="287"/>
      <c r="AT2316" s="287"/>
      <c r="AU2316" s="287"/>
      <c r="AV2316" s="287"/>
      <c r="AW2316" s="287"/>
      <c r="AX2316" s="287"/>
      <c r="AY2316" s="287"/>
      <c r="AZ2316" s="287"/>
      <c r="BA2316" s="287"/>
      <c r="BB2316" s="287"/>
      <c r="BC2316" s="287"/>
      <c r="BD2316" s="287"/>
      <c r="BE2316" s="287"/>
      <c r="BF2316" s="287"/>
      <c r="BG2316" s="287"/>
      <c r="BH2316" s="287"/>
      <c r="BI2316" s="287"/>
      <c r="BJ2316" s="287"/>
      <c r="BK2316" s="287"/>
      <c r="BL2316" s="287"/>
      <c r="BM2316" s="287"/>
      <c r="BN2316" s="287"/>
      <c r="BO2316" s="287"/>
      <c r="BP2316" s="287"/>
      <c r="BQ2316" s="287"/>
      <c r="BR2316" s="287"/>
      <c r="BS2316" s="287"/>
      <c r="BT2316" s="287"/>
      <c r="BU2316" s="287"/>
    </row>
    <row r="2317" spans="4:73" x14ac:dyDescent="0.2">
      <c r="D2317" s="265"/>
      <c r="E2317" s="265"/>
      <c r="F2317" s="265"/>
      <c r="G2317" s="265"/>
      <c r="H2317" s="265"/>
      <c r="I2317" s="265"/>
      <c r="J2317" s="265"/>
      <c r="K2317" s="265"/>
      <c r="L2317" s="265"/>
      <c r="M2317" s="265"/>
      <c r="N2317" s="265"/>
      <c r="O2317" s="265"/>
      <c r="P2317" s="265"/>
      <c r="Q2317" s="265"/>
      <c r="R2317" s="265"/>
      <c r="S2317" s="265"/>
      <c r="T2317" s="265"/>
      <c r="U2317" s="265"/>
      <c r="V2317" s="265"/>
      <c r="W2317" s="265"/>
      <c r="X2317" s="265"/>
      <c r="Y2317" s="265"/>
      <c r="Z2317" s="265"/>
      <c r="AA2317" s="265"/>
      <c r="AB2317" s="265"/>
      <c r="AC2317" s="265"/>
      <c r="AD2317" s="265"/>
      <c r="AE2317" s="265"/>
      <c r="AF2317" s="265"/>
      <c r="AG2317" s="265"/>
      <c r="AH2317" s="265"/>
      <c r="AI2317" s="265"/>
      <c r="AJ2317" s="265"/>
      <c r="AK2317" s="287"/>
      <c r="AL2317" s="287"/>
      <c r="AM2317" s="287"/>
      <c r="AN2317" s="287"/>
      <c r="AO2317" s="287"/>
      <c r="AP2317" s="287"/>
      <c r="AQ2317" s="287"/>
      <c r="AR2317" s="287"/>
      <c r="AS2317" s="287"/>
      <c r="AT2317" s="287"/>
      <c r="AU2317" s="287"/>
      <c r="AV2317" s="287"/>
      <c r="AW2317" s="287"/>
      <c r="AX2317" s="287"/>
      <c r="AY2317" s="287"/>
      <c r="AZ2317" s="287"/>
      <c r="BA2317" s="287"/>
      <c r="BB2317" s="287"/>
      <c r="BC2317" s="287"/>
      <c r="BD2317" s="287"/>
      <c r="BE2317" s="287"/>
      <c r="BF2317" s="287"/>
      <c r="BG2317" s="287"/>
      <c r="BH2317" s="287"/>
      <c r="BI2317" s="287"/>
      <c r="BJ2317" s="287"/>
      <c r="BK2317" s="287"/>
      <c r="BL2317" s="287"/>
      <c r="BM2317" s="287"/>
      <c r="BN2317" s="287"/>
      <c r="BO2317" s="287"/>
      <c r="BP2317" s="287"/>
      <c r="BQ2317" s="287"/>
      <c r="BR2317" s="287"/>
      <c r="BS2317" s="287"/>
      <c r="BT2317" s="287"/>
      <c r="BU2317" s="287"/>
    </row>
    <row r="2318" spans="4:73" x14ac:dyDescent="0.2">
      <c r="D2318" s="265"/>
      <c r="E2318" s="265"/>
      <c r="F2318" s="265"/>
      <c r="G2318" s="265"/>
      <c r="H2318" s="265"/>
      <c r="I2318" s="265"/>
      <c r="J2318" s="265"/>
      <c r="K2318" s="265"/>
      <c r="L2318" s="265"/>
      <c r="M2318" s="265"/>
      <c r="N2318" s="265"/>
      <c r="O2318" s="265"/>
      <c r="P2318" s="265"/>
      <c r="Q2318" s="265"/>
      <c r="R2318" s="265"/>
      <c r="S2318" s="265"/>
      <c r="T2318" s="265"/>
      <c r="U2318" s="265"/>
      <c r="V2318" s="265"/>
      <c r="W2318" s="265"/>
      <c r="X2318" s="265"/>
      <c r="Y2318" s="265"/>
      <c r="Z2318" s="265"/>
      <c r="AA2318" s="265"/>
      <c r="AB2318" s="265"/>
      <c r="AC2318" s="265"/>
      <c r="AD2318" s="265"/>
      <c r="AE2318" s="265"/>
      <c r="AF2318" s="265"/>
      <c r="AG2318" s="265"/>
      <c r="AH2318" s="265"/>
      <c r="AI2318" s="265"/>
      <c r="AJ2318" s="265"/>
      <c r="AK2318" s="287"/>
      <c r="AL2318" s="287"/>
      <c r="AM2318" s="287"/>
      <c r="AN2318" s="287"/>
      <c r="AO2318" s="287"/>
      <c r="AP2318" s="287"/>
      <c r="AQ2318" s="287"/>
      <c r="AR2318" s="287"/>
      <c r="AS2318" s="287"/>
      <c r="AT2318" s="287"/>
      <c r="AU2318" s="287"/>
      <c r="AV2318" s="287"/>
      <c r="AW2318" s="287"/>
      <c r="AX2318" s="287"/>
      <c r="AY2318" s="287"/>
      <c r="AZ2318" s="287"/>
      <c r="BA2318" s="287"/>
      <c r="BB2318" s="287"/>
      <c r="BC2318" s="287"/>
      <c r="BD2318" s="287"/>
      <c r="BE2318" s="287"/>
      <c r="BF2318" s="287"/>
      <c r="BG2318" s="287"/>
      <c r="BH2318" s="287"/>
      <c r="BI2318" s="287"/>
      <c r="BJ2318" s="287"/>
      <c r="BK2318" s="287"/>
      <c r="BL2318" s="287"/>
      <c r="BM2318" s="287"/>
      <c r="BN2318" s="287"/>
      <c r="BO2318" s="287"/>
      <c r="BP2318" s="287"/>
      <c r="BQ2318" s="287"/>
      <c r="BR2318" s="287"/>
      <c r="BS2318" s="287"/>
      <c r="BT2318" s="287"/>
      <c r="BU2318" s="287"/>
    </row>
    <row r="2319" spans="4:73" x14ac:dyDescent="0.2">
      <c r="D2319" s="265"/>
      <c r="E2319" s="265"/>
      <c r="F2319" s="265"/>
      <c r="G2319" s="265"/>
      <c r="H2319" s="265"/>
      <c r="I2319" s="265"/>
      <c r="J2319" s="265"/>
      <c r="K2319" s="265"/>
      <c r="L2319" s="265"/>
      <c r="M2319" s="265"/>
      <c r="N2319" s="265"/>
      <c r="O2319" s="265"/>
      <c r="P2319" s="265"/>
      <c r="Q2319" s="265"/>
      <c r="R2319" s="265"/>
      <c r="S2319" s="265"/>
      <c r="T2319" s="265"/>
      <c r="U2319" s="265"/>
      <c r="V2319" s="265"/>
      <c r="W2319" s="265"/>
      <c r="X2319" s="265"/>
      <c r="Y2319" s="265"/>
      <c r="Z2319" s="265"/>
      <c r="AA2319" s="265"/>
      <c r="AB2319" s="265"/>
      <c r="AC2319" s="265"/>
      <c r="AD2319" s="265"/>
      <c r="AE2319" s="265"/>
      <c r="AF2319" s="265"/>
      <c r="AG2319" s="265"/>
      <c r="AH2319" s="265"/>
      <c r="AI2319" s="265"/>
      <c r="AJ2319" s="265"/>
      <c r="AK2319" s="287"/>
      <c r="AL2319" s="287"/>
      <c r="AM2319" s="287"/>
      <c r="AN2319" s="287"/>
      <c r="AO2319" s="287"/>
      <c r="AP2319" s="287"/>
      <c r="AQ2319" s="287"/>
      <c r="AR2319" s="287"/>
      <c r="AS2319" s="287"/>
      <c r="AT2319" s="287"/>
      <c r="AU2319" s="287"/>
      <c r="AV2319" s="287"/>
      <c r="AW2319" s="287"/>
      <c r="AX2319" s="287"/>
      <c r="AY2319" s="287"/>
      <c r="AZ2319" s="287"/>
      <c r="BA2319" s="287"/>
      <c r="BB2319" s="287"/>
      <c r="BC2319" s="287"/>
      <c r="BD2319" s="287"/>
      <c r="BE2319" s="287"/>
      <c r="BF2319" s="287"/>
      <c r="BG2319" s="287"/>
      <c r="BH2319" s="287"/>
      <c r="BI2319" s="287"/>
      <c r="BJ2319" s="287"/>
      <c r="BK2319" s="287"/>
      <c r="BL2319" s="287"/>
      <c r="BM2319" s="287"/>
      <c r="BN2319" s="287"/>
      <c r="BO2319" s="287"/>
      <c r="BP2319" s="287"/>
      <c r="BQ2319" s="287"/>
      <c r="BR2319" s="287"/>
      <c r="BS2319" s="287"/>
      <c r="BT2319" s="287"/>
      <c r="BU2319" s="287"/>
    </row>
    <row r="2320" spans="4:73" x14ac:dyDescent="0.2">
      <c r="D2320" s="265"/>
      <c r="E2320" s="265"/>
      <c r="F2320" s="265"/>
      <c r="G2320" s="265"/>
      <c r="H2320" s="265"/>
      <c r="I2320" s="265"/>
      <c r="J2320" s="265"/>
      <c r="K2320" s="265"/>
      <c r="L2320" s="265"/>
      <c r="M2320" s="265"/>
      <c r="N2320" s="265"/>
      <c r="O2320" s="265"/>
      <c r="P2320" s="265"/>
      <c r="Q2320" s="265"/>
      <c r="R2320" s="265"/>
      <c r="S2320" s="265"/>
      <c r="T2320" s="265"/>
      <c r="U2320" s="265"/>
      <c r="V2320" s="265"/>
      <c r="W2320" s="265"/>
      <c r="X2320" s="265"/>
      <c r="Y2320" s="265"/>
      <c r="Z2320" s="265"/>
      <c r="AA2320" s="265"/>
      <c r="AB2320" s="265"/>
      <c r="AC2320" s="265"/>
      <c r="AD2320" s="265"/>
      <c r="AE2320" s="265"/>
      <c r="AF2320" s="265"/>
      <c r="AG2320" s="265"/>
      <c r="AH2320" s="265"/>
      <c r="AI2320" s="265"/>
      <c r="AJ2320" s="265"/>
      <c r="AK2320" s="287"/>
      <c r="AL2320" s="287"/>
      <c r="AM2320" s="287"/>
      <c r="AN2320" s="287"/>
      <c r="AO2320" s="287"/>
      <c r="AP2320" s="287"/>
      <c r="AQ2320" s="287"/>
      <c r="AR2320" s="287"/>
      <c r="AS2320" s="287"/>
      <c r="AT2320" s="287"/>
      <c r="AU2320" s="287"/>
      <c r="AV2320" s="287"/>
      <c r="AW2320" s="287"/>
      <c r="AX2320" s="287"/>
      <c r="AY2320" s="287"/>
      <c r="AZ2320" s="287"/>
      <c r="BA2320" s="287"/>
      <c r="BB2320" s="287"/>
      <c r="BC2320" s="287"/>
      <c r="BD2320" s="287"/>
      <c r="BE2320" s="287"/>
      <c r="BF2320" s="287"/>
      <c r="BG2320" s="287"/>
      <c r="BH2320" s="287"/>
      <c r="BI2320" s="287"/>
      <c r="BJ2320" s="287"/>
      <c r="BK2320" s="287"/>
      <c r="BL2320" s="287"/>
      <c r="BM2320" s="287"/>
      <c r="BN2320" s="287"/>
      <c r="BO2320" s="287"/>
      <c r="BP2320" s="287"/>
      <c r="BQ2320" s="287"/>
      <c r="BR2320" s="287"/>
      <c r="BS2320" s="287"/>
      <c r="BT2320" s="287"/>
      <c r="BU2320" s="287"/>
    </row>
    <row r="2321" spans="4:73" x14ac:dyDescent="0.2">
      <c r="D2321" s="265"/>
      <c r="E2321" s="265"/>
      <c r="F2321" s="265"/>
      <c r="G2321" s="265"/>
      <c r="H2321" s="265"/>
      <c r="I2321" s="265"/>
      <c r="J2321" s="265"/>
      <c r="K2321" s="265"/>
      <c r="L2321" s="265"/>
      <c r="M2321" s="265"/>
      <c r="N2321" s="265"/>
      <c r="O2321" s="265"/>
      <c r="P2321" s="265"/>
      <c r="Q2321" s="265"/>
      <c r="R2321" s="265"/>
      <c r="S2321" s="265"/>
      <c r="T2321" s="265"/>
      <c r="U2321" s="265"/>
      <c r="V2321" s="265"/>
      <c r="W2321" s="265"/>
      <c r="X2321" s="265"/>
      <c r="Y2321" s="265"/>
      <c r="Z2321" s="265"/>
      <c r="AA2321" s="265"/>
      <c r="AB2321" s="265"/>
      <c r="AC2321" s="265"/>
      <c r="AD2321" s="265"/>
      <c r="AE2321" s="265"/>
      <c r="AF2321" s="265"/>
      <c r="AG2321" s="265"/>
      <c r="AH2321" s="265"/>
      <c r="AI2321" s="265"/>
      <c r="AJ2321" s="265"/>
      <c r="AK2321" s="287"/>
      <c r="AL2321" s="287"/>
      <c r="AM2321" s="287"/>
      <c r="AN2321" s="287"/>
      <c r="AO2321" s="287"/>
      <c r="AP2321" s="287"/>
      <c r="AQ2321" s="287"/>
      <c r="AR2321" s="287"/>
      <c r="AS2321" s="287"/>
      <c r="AT2321" s="287"/>
      <c r="AU2321" s="287"/>
      <c r="AV2321" s="287"/>
      <c r="AW2321" s="287"/>
      <c r="AX2321" s="287"/>
      <c r="AY2321" s="287"/>
      <c r="AZ2321" s="287"/>
      <c r="BA2321" s="287"/>
      <c r="BB2321" s="287"/>
      <c r="BC2321" s="287"/>
      <c r="BD2321" s="287"/>
      <c r="BE2321" s="287"/>
      <c r="BF2321" s="287"/>
      <c r="BG2321" s="287"/>
      <c r="BH2321" s="287"/>
      <c r="BI2321" s="287"/>
      <c r="BJ2321" s="287"/>
      <c r="BK2321" s="287"/>
      <c r="BL2321" s="287"/>
      <c r="BM2321" s="287"/>
      <c r="BN2321" s="287"/>
      <c r="BO2321" s="287"/>
      <c r="BP2321" s="287"/>
      <c r="BQ2321" s="287"/>
      <c r="BR2321" s="287"/>
      <c r="BS2321" s="287"/>
      <c r="BT2321" s="287"/>
      <c r="BU2321" s="287"/>
    </row>
    <row r="2322" spans="4:73" x14ac:dyDescent="0.2">
      <c r="D2322" s="265"/>
      <c r="E2322" s="265"/>
      <c r="F2322" s="265"/>
      <c r="G2322" s="265"/>
      <c r="H2322" s="265"/>
      <c r="I2322" s="265"/>
      <c r="J2322" s="265"/>
      <c r="K2322" s="265"/>
      <c r="L2322" s="265"/>
      <c r="M2322" s="265"/>
      <c r="N2322" s="265"/>
      <c r="O2322" s="265"/>
      <c r="P2322" s="265"/>
      <c r="Q2322" s="265"/>
      <c r="R2322" s="265"/>
      <c r="S2322" s="265"/>
      <c r="T2322" s="265"/>
      <c r="U2322" s="265"/>
      <c r="V2322" s="265"/>
      <c r="W2322" s="265"/>
      <c r="X2322" s="265"/>
      <c r="Y2322" s="265"/>
      <c r="Z2322" s="265"/>
      <c r="AA2322" s="265"/>
      <c r="AB2322" s="265"/>
      <c r="AC2322" s="265"/>
      <c r="AD2322" s="265"/>
      <c r="AE2322" s="265"/>
      <c r="AF2322" s="265"/>
      <c r="AG2322" s="265"/>
      <c r="AH2322" s="265"/>
      <c r="AI2322" s="265"/>
      <c r="AJ2322" s="265"/>
      <c r="AK2322" s="287"/>
      <c r="AL2322" s="287"/>
      <c r="AM2322" s="287"/>
      <c r="AN2322" s="287"/>
      <c r="AO2322" s="287"/>
      <c r="AP2322" s="287"/>
      <c r="AQ2322" s="287"/>
      <c r="AR2322" s="287"/>
      <c r="AS2322" s="287"/>
      <c r="AT2322" s="287"/>
      <c r="AU2322" s="287"/>
      <c r="AV2322" s="287"/>
      <c r="AW2322" s="287"/>
      <c r="AX2322" s="287"/>
      <c r="AY2322" s="287"/>
      <c r="AZ2322" s="287"/>
      <c r="BA2322" s="287"/>
      <c r="BB2322" s="287"/>
      <c r="BC2322" s="287"/>
      <c r="BD2322" s="287"/>
      <c r="BE2322" s="287"/>
      <c r="BF2322" s="287"/>
      <c r="BG2322" s="287"/>
      <c r="BH2322" s="287"/>
      <c r="BI2322" s="287"/>
      <c r="BJ2322" s="287"/>
      <c r="BK2322" s="287"/>
      <c r="BL2322" s="287"/>
      <c r="BM2322" s="287"/>
      <c r="BN2322" s="287"/>
      <c r="BO2322" s="287"/>
      <c r="BP2322" s="287"/>
      <c r="BQ2322" s="287"/>
      <c r="BR2322" s="287"/>
      <c r="BS2322" s="287"/>
      <c r="BT2322" s="287"/>
      <c r="BU2322" s="287"/>
    </row>
    <row r="2323" spans="4:73" x14ac:dyDescent="0.2">
      <c r="D2323" s="265"/>
      <c r="E2323" s="265"/>
      <c r="F2323" s="265"/>
      <c r="G2323" s="265"/>
      <c r="H2323" s="265"/>
      <c r="I2323" s="265"/>
      <c r="J2323" s="265"/>
      <c r="K2323" s="265"/>
      <c r="L2323" s="265"/>
      <c r="M2323" s="265"/>
      <c r="N2323" s="265"/>
      <c r="O2323" s="265"/>
      <c r="P2323" s="265"/>
      <c r="Q2323" s="265"/>
      <c r="R2323" s="265"/>
      <c r="S2323" s="265"/>
      <c r="T2323" s="265"/>
      <c r="U2323" s="265"/>
      <c r="V2323" s="265"/>
      <c r="W2323" s="265"/>
      <c r="X2323" s="265"/>
      <c r="Y2323" s="265"/>
      <c r="Z2323" s="265"/>
      <c r="AA2323" s="265"/>
      <c r="AB2323" s="265"/>
      <c r="AC2323" s="265"/>
      <c r="AD2323" s="265"/>
      <c r="AE2323" s="265"/>
      <c r="AF2323" s="265"/>
      <c r="AG2323" s="265"/>
      <c r="AH2323" s="265"/>
      <c r="AI2323" s="265"/>
      <c r="AJ2323" s="265"/>
      <c r="AK2323" s="287"/>
      <c r="AL2323" s="287"/>
      <c r="AM2323" s="287"/>
      <c r="AN2323" s="287"/>
      <c r="AO2323" s="287"/>
      <c r="AP2323" s="287"/>
      <c r="AQ2323" s="287"/>
      <c r="AR2323" s="287"/>
      <c r="AS2323" s="287"/>
      <c r="AT2323" s="287"/>
      <c r="AU2323" s="287"/>
      <c r="AV2323" s="287"/>
      <c r="AW2323" s="287"/>
      <c r="AX2323" s="287"/>
      <c r="AY2323" s="287"/>
      <c r="AZ2323" s="287"/>
      <c r="BA2323" s="287"/>
      <c r="BB2323" s="287"/>
      <c r="BC2323" s="287"/>
      <c r="BD2323" s="287"/>
      <c r="BE2323" s="287"/>
      <c r="BF2323" s="287"/>
      <c r="BG2323" s="287"/>
      <c r="BH2323" s="287"/>
      <c r="BI2323" s="287"/>
      <c r="BJ2323" s="287"/>
      <c r="BK2323" s="287"/>
      <c r="BL2323" s="287"/>
      <c r="BM2323" s="287"/>
      <c r="BN2323" s="287"/>
      <c r="BO2323" s="287"/>
      <c r="BP2323" s="287"/>
      <c r="BQ2323" s="287"/>
      <c r="BR2323" s="287"/>
      <c r="BS2323" s="287"/>
      <c r="BT2323" s="287"/>
      <c r="BU2323" s="287"/>
    </row>
    <row r="2324" spans="4:73" x14ac:dyDescent="0.2">
      <c r="D2324" s="265"/>
      <c r="E2324" s="265"/>
      <c r="F2324" s="265"/>
      <c r="G2324" s="265"/>
      <c r="H2324" s="265"/>
      <c r="I2324" s="265"/>
      <c r="J2324" s="265"/>
      <c r="K2324" s="265"/>
      <c r="L2324" s="265"/>
      <c r="M2324" s="265"/>
      <c r="N2324" s="265"/>
      <c r="O2324" s="265"/>
      <c r="P2324" s="265"/>
      <c r="Q2324" s="265"/>
      <c r="R2324" s="265"/>
      <c r="S2324" s="265"/>
      <c r="T2324" s="265"/>
      <c r="U2324" s="265"/>
      <c r="V2324" s="265"/>
      <c r="W2324" s="265"/>
      <c r="X2324" s="265"/>
      <c r="Y2324" s="265"/>
      <c r="Z2324" s="265"/>
      <c r="AA2324" s="265"/>
      <c r="AB2324" s="265"/>
      <c r="AC2324" s="265"/>
      <c r="AD2324" s="265"/>
      <c r="AE2324" s="265"/>
      <c r="AF2324" s="265"/>
      <c r="AG2324" s="265"/>
      <c r="AH2324" s="265"/>
      <c r="AI2324" s="265"/>
      <c r="AJ2324" s="265"/>
      <c r="AK2324" s="287"/>
      <c r="AL2324" s="287"/>
      <c r="AM2324" s="287"/>
      <c r="AN2324" s="287"/>
      <c r="AO2324" s="287"/>
      <c r="AP2324" s="287"/>
      <c r="AQ2324" s="287"/>
      <c r="AR2324" s="287"/>
      <c r="AS2324" s="287"/>
      <c r="AT2324" s="287"/>
      <c r="AU2324" s="287"/>
      <c r="AV2324" s="287"/>
      <c r="AW2324" s="287"/>
      <c r="AX2324" s="287"/>
      <c r="AY2324" s="287"/>
      <c r="AZ2324" s="287"/>
      <c r="BA2324" s="287"/>
      <c r="BB2324" s="287"/>
      <c r="BC2324" s="287"/>
      <c r="BD2324" s="287"/>
      <c r="BE2324" s="287"/>
      <c r="BF2324" s="287"/>
      <c r="BG2324" s="287"/>
      <c r="BH2324" s="287"/>
      <c r="BI2324" s="287"/>
      <c r="BJ2324" s="287"/>
      <c r="BK2324" s="287"/>
      <c r="BL2324" s="287"/>
      <c r="BM2324" s="287"/>
      <c r="BN2324" s="287"/>
      <c r="BO2324" s="287"/>
      <c r="BP2324" s="287"/>
      <c r="BQ2324" s="287"/>
      <c r="BR2324" s="287"/>
      <c r="BS2324" s="287"/>
      <c r="BT2324" s="287"/>
      <c r="BU2324" s="287"/>
    </row>
    <row r="2325" spans="4:73" x14ac:dyDescent="0.2">
      <c r="D2325" s="265"/>
      <c r="E2325" s="265"/>
      <c r="F2325" s="265"/>
      <c r="G2325" s="265"/>
      <c r="H2325" s="265"/>
      <c r="I2325" s="265"/>
      <c r="J2325" s="265"/>
      <c r="K2325" s="265"/>
      <c r="L2325" s="265"/>
      <c r="M2325" s="265"/>
      <c r="N2325" s="265"/>
      <c r="O2325" s="265"/>
      <c r="P2325" s="265"/>
      <c r="Q2325" s="265"/>
      <c r="R2325" s="265"/>
      <c r="S2325" s="265"/>
      <c r="T2325" s="265"/>
      <c r="U2325" s="265"/>
      <c r="V2325" s="265"/>
      <c r="W2325" s="265"/>
      <c r="X2325" s="265"/>
      <c r="Y2325" s="265"/>
      <c r="Z2325" s="265"/>
      <c r="AA2325" s="265"/>
      <c r="AB2325" s="265"/>
      <c r="AC2325" s="265"/>
      <c r="AD2325" s="265"/>
      <c r="AE2325" s="265"/>
      <c r="AF2325" s="265"/>
      <c r="AG2325" s="265"/>
      <c r="AH2325" s="265"/>
      <c r="AI2325" s="265"/>
      <c r="AJ2325" s="265"/>
      <c r="AK2325" s="287"/>
      <c r="AL2325" s="287"/>
      <c r="AM2325" s="287"/>
      <c r="AN2325" s="287"/>
      <c r="AO2325" s="287"/>
      <c r="AP2325" s="287"/>
      <c r="AQ2325" s="287"/>
      <c r="AR2325" s="287"/>
      <c r="AS2325" s="287"/>
      <c r="AT2325" s="287"/>
      <c r="AU2325" s="287"/>
      <c r="AV2325" s="287"/>
      <c r="AW2325" s="287"/>
      <c r="AX2325" s="287"/>
      <c r="AY2325" s="287"/>
      <c r="AZ2325" s="287"/>
      <c r="BA2325" s="287"/>
      <c r="BB2325" s="287"/>
      <c r="BC2325" s="287"/>
      <c r="BD2325" s="287"/>
      <c r="BE2325" s="287"/>
      <c r="BF2325" s="287"/>
      <c r="BG2325" s="287"/>
      <c r="BH2325" s="287"/>
      <c r="BI2325" s="287"/>
      <c r="BJ2325" s="287"/>
      <c r="BK2325" s="287"/>
      <c r="BL2325" s="287"/>
      <c r="BM2325" s="287"/>
      <c r="BN2325" s="287"/>
      <c r="BO2325" s="287"/>
      <c r="BP2325" s="287"/>
      <c r="BQ2325" s="287"/>
      <c r="BR2325" s="287"/>
      <c r="BS2325" s="287"/>
      <c r="BT2325" s="287"/>
      <c r="BU2325" s="287"/>
    </row>
    <row r="2326" spans="4:73" x14ac:dyDescent="0.2">
      <c r="D2326" s="265"/>
      <c r="E2326" s="265"/>
      <c r="F2326" s="265"/>
      <c r="G2326" s="265"/>
      <c r="H2326" s="265"/>
      <c r="I2326" s="265"/>
      <c r="J2326" s="265"/>
      <c r="K2326" s="265"/>
      <c r="L2326" s="265"/>
      <c r="M2326" s="265"/>
      <c r="N2326" s="265"/>
      <c r="O2326" s="265"/>
      <c r="P2326" s="265"/>
      <c r="Q2326" s="265"/>
      <c r="R2326" s="265"/>
      <c r="S2326" s="265"/>
      <c r="T2326" s="265"/>
      <c r="U2326" s="265"/>
      <c r="V2326" s="265"/>
      <c r="W2326" s="265"/>
      <c r="X2326" s="265"/>
      <c r="Y2326" s="265"/>
      <c r="Z2326" s="265"/>
      <c r="AA2326" s="265"/>
      <c r="AB2326" s="265"/>
      <c r="AC2326" s="265"/>
      <c r="AD2326" s="265"/>
      <c r="AE2326" s="265"/>
      <c r="AF2326" s="265"/>
      <c r="AG2326" s="265"/>
      <c r="AH2326" s="265"/>
      <c r="AI2326" s="265"/>
      <c r="AJ2326" s="265"/>
      <c r="AK2326" s="287"/>
      <c r="AL2326" s="287"/>
      <c r="AM2326" s="287"/>
      <c r="AN2326" s="287"/>
      <c r="AO2326" s="287"/>
      <c r="AP2326" s="287"/>
      <c r="AQ2326" s="287"/>
      <c r="AR2326" s="287"/>
      <c r="AS2326" s="287"/>
      <c r="AT2326" s="287"/>
      <c r="AU2326" s="287"/>
      <c r="AV2326" s="287"/>
      <c r="AW2326" s="287"/>
      <c r="AX2326" s="287"/>
      <c r="AY2326" s="287"/>
      <c r="AZ2326" s="287"/>
      <c r="BA2326" s="287"/>
      <c r="BB2326" s="287"/>
      <c r="BC2326" s="287"/>
      <c r="BD2326" s="287"/>
      <c r="BE2326" s="287"/>
      <c r="BF2326" s="287"/>
      <c r="BG2326" s="287"/>
      <c r="BH2326" s="287"/>
      <c r="BI2326" s="287"/>
      <c r="BJ2326" s="287"/>
      <c r="BK2326" s="287"/>
      <c r="BL2326" s="287"/>
      <c r="BM2326" s="287"/>
      <c r="BN2326" s="287"/>
      <c r="BO2326" s="287"/>
      <c r="BP2326" s="287"/>
      <c r="BQ2326" s="287"/>
      <c r="BR2326" s="287"/>
      <c r="BS2326" s="287"/>
      <c r="BT2326" s="287"/>
      <c r="BU2326" s="287"/>
    </row>
    <row r="2327" spans="4:73" x14ac:dyDescent="0.2">
      <c r="D2327" s="265"/>
      <c r="E2327" s="265"/>
      <c r="F2327" s="265"/>
      <c r="G2327" s="265"/>
      <c r="H2327" s="265"/>
      <c r="I2327" s="265"/>
      <c r="J2327" s="265"/>
      <c r="K2327" s="265"/>
      <c r="L2327" s="265"/>
      <c r="M2327" s="265"/>
      <c r="N2327" s="265"/>
      <c r="O2327" s="265"/>
      <c r="P2327" s="265"/>
      <c r="Q2327" s="265"/>
      <c r="R2327" s="265"/>
      <c r="S2327" s="265"/>
      <c r="T2327" s="265"/>
      <c r="U2327" s="265"/>
      <c r="V2327" s="265"/>
      <c r="W2327" s="265"/>
      <c r="X2327" s="265"/>
      <c r="Y2327" s="265"/>
      <c r="Z2327" s="265"/>
      <c r="AA2327" s="265"/>
      <c r="AB2327" s="265"/>
      <c r="AC2327" s="265"/>
      <c r="AD2327" s="265"/>
      <c r="AE2327" s="265"/>
      <c r="AF2327" s="265"/>
      <c r="AG2327" s="265"/>
      <c r="AH2327" s="265"/>
      <c r="AI2327" s="265"/>
      <c r="AJ2327" s="265"/>
      <c r="AK2327" s="287"/>
      <c r="AL2327" s="287"/>
      <c r="AM2327" s="287"/>
      <c r="AN2327" s="287"/>
      <c r="AO2327" s="287"/>
      <c r="AP2327" s="287"/>
      <c r="AQ2327" s="287"/>
      <c r="AR2327" s="287"/>
      <c r="AS2327" s="287"/>
      <c r="AT2327" s="287"/>
      <c r="AU2327" s="287"/>
      <c r="AV2327" s="287"/>
      <c r="AW2327" s="287"/>
      <c r="AX2327" s="287"/>
      <c r="AY2327" s="287"/>
      <c r="AZ2327" s="287"/>
      <c r="BA2327" s="287"/>
      <c r="BB2327" s="287"/>
      <c r="BC2327" s="287"/>
      <c r="BD2327" s="287"/>
      <c r="BE2327" s="287"/>
      <c r="BF2327" s="287"/>
      <c r="BG2327" s="287"/>
      <c r="BH2327" s="287"/>
      <c r="BI2327" s="287"/>
      <c r="BJ2327" s="287"/>
      <c r="BK2327" s="287"/>
      <c r="BL2327" s="287"/>
      <c r="BM2327" s="287"/>
      <c r="BN2327" s="287"/>
      <c r="BO2327" s="287"/>
      <c r="BP2327" s="287"/>
      <c r="BQ2327" s="287"/>
      <c r="BR2327" s="287"/>
      <c r="BS2327" s="287"/>
      <c r="BT2327" s="287"/>
      <c r="BU2327" s="287"/>
    </row>
    <row r="2328" spans="4:73" x14ac:dyDescent="0.2">
      <c r="D2328" s="265"/>
      <c r="E2328" s="265"/>
      <c r="F2328" s="265"/>
      <c r="G2328" s="265"/>
      <c r="H2328" s="265"/>
      <c r="I2328" s="265"/>
      <c r="J2328" s="265"/>
      <c r="K2328" s="265"/>
      <c r="L2328" s="265"/>
      <c r="M2328" s="265"/>
      <c r="N2328" s="265"/>
      <c r="O2328" s="265"/>
      <c r="P2328" s="265"/>
      <c r="Q2328" s="265"/>
      <c r="R2328" s="265"/>
      <c r="S2328" s="265"/>
      <c r="T2328" s="265"/>
      <c r="U2328" s="265"/>
      <c r="V2328" s="265"/>
      <c r="W2328" s="265"/>
      <c r="X2328" s="265"/>
      <c r="Y2328" s="265"/>
      <c r="Z2328" s="265"/>
      <c r="AA2328" s="265"/>
      <c r="AB2328" s="265"/>
      <c r="AC2328" s="265"/>
      <c r="AD2328" s="265"/>
      <c r="AE2328" s="265"/>
      <c r="AF2328" s="265"/>
      <c r="AG2328" s="265"/>
      <c r="AH2328" s="265"/>
      <c r="AI2328" s="265"/>
      <c r="AJ2328" s="265"/>
      <c r="AK2328" s="287"/>
      <c r="AL2328" s="287"/>
      <c r="AM2328" s="287"/>
      <c r="AN2328" s="287"/>
      <c r="AO2328" s="287"/>
      <c r="AP2328" s="287"/>
      <c r="AQ2328" s="287"/>
      <c r="AR2328" s="287"/>
      <c r="AS2328" s="287"/>
      <c r="AT2328" s="287"/>
      <c r="AU2328" s="287"/>
      <c r="AV2328" s="287"/>
      <c r="AW2328" s="287"/>
      <c r="AX2328" s="287"/>
      <c r="AY2328" s="287"/>
      <c r="AZ2328" s="287"/>
      <c r="BA2328" s="287"/>
      <c r="BB2328" s="287"/>
      <c r="BC2328" s="287"/>
      <c r="BD2328" s="287"/>
      <c r="BE2328" s="287"/>
      <c r="BF2328" s="287"/>
      <c r="BG2328" s="287"/>
      <c r="BH2328" s="287"/>
      <c r="BI2328" s="287"/>
      <c r="BJ2328" s="287"/>
      <c r="BK2328" s="287"/>
      <c r="BL2328" s="287"/>
      <c r="BM2328" s="287"/>
      <c r="BN2328" s="287"/>
      <c r="BO2328" s="287"/>
      <c r="BP2328" s="287"/>
      <c r="BQ2328" s="287"/>
      <c r="BR2328" s="287"/>
      <c r="BS2328" s="287"/>
      <c r="BT2328" s="287"/>
      <c r="BU2328" s="287"/>
    </row>
    <row r="2329" spans="4:73" x14ac:dyDescent="0.2">
      <c r="D2329" s="265"/>
      <c r="E2329" s="265"/>
      <c r="F2329" s="265"/>
      <c r="G2329" s="265"/>
      <c r="H2329" s="265"/>
      <c r="I2329" s="265"/>
      <c r="J2329" s="265"/>
      <c r="K2329" s="265"/>
      <c r="L2329" s="265"/>
      <c r="M2329" s="265"/>
      <c r="N2329" s="265"/>
      <c r="O2329" s="265"/>
      <c r="P2329" s="265"/>
      <c r="Q2329" s="265"/>
      <c r="R2329" s="265"/>
      <c r="S2329" s="265"/>
      <c r="T2329" s="265"/>
      <c r="U2329" s="265"/>
      <c r="V2329" s="265"/>
      <c r="W2329" s="265"/>
      <c r="X2329" s="265"/>
      <c r="Y2329" s="265"/>
      <c r="Z2329" s="265"/>
      <c r="AA2329" s="265"/>
      <c r="AB2329" s="265"/>
      <c r="AC2329" s="265"/>
      <c r="AD2329" s="265"/>
      <c r="AE2329" s="265"/>
      <c r="AF2329" s="265"/>
      <c r="AG2329" s="265"/>
      <c r="AH2329" s="265"/>
      <c r="AI2329" s="265"/>
      <c r="AJ2329" s="265"/>
      <c r="AK2329" s="287"/>
      <c r="AL2329" s="287"/>
      <c r="AM2329" s="287"/>
      <c r="AN2329" s="287"/>
      <c r="AO2329" s="287"/>
      <c r="AP2329" s="287"/>
      <c r="AQ2329" s="287"/>
      <c r="AR2329" s="287"/>
      <c r="AS2329" s="287"/>
      <c r="AT2329" s="287"/>
      <c r="AU2329" s="287"/>
      <c r="AV2329" s="287"/>
      <c r="AW2329" s="287"/>
      <c r="AX2329" s="287"/>
      <c r="AY2329" s="287"/>
      <c r="AZ2329" s="287"/>
      <c r="BA2329" s="287"/>
      <c r="BB2329" s="287"/>
      <c r="BC2329" s="287"/>
      <c r="BD2329" s="287"/>
      <c r="BE2329" s="287"/>
      <c r="BF2329" s="287"/>
      <c r="BG2329" s="287"/>
      <c r="BH2329" s="287"/>
      <c r="BI2329" s="287"/>
      <c r="BJ2329" s="287"/>
      <c r="BK2329" s="287"/>
      <c r="BL2329" s="287"/>
      <c r="BM2329" s="287"/>
      <c r="BN2329" s="287"/>
      <c r="BO2329" s="287"/>
      <c r="BP2329" s="287"/>
      <c r="BQ2329" s="287"/>
      <c r="BR2329" s="287"/>
      <c r="BS2329" s="287"/>
      <c r="BT2329" s="287"/>
      <c r="BU2329" s="287"/>
    </row>
    <row r="2330" spans="4:73" x14ac:dyDescent="0.2">
      <c r="D2330" s="265"/>
      <c r="E2330" s="265"/>
      <c r="F2330" s="265"/>
      <c r="G2330" s="265"/>
      <c r="H2330" s="265"/>
      <c r="I2330" s="265"/>
      <c r="J2330" s="265"/>
      <c r="K2330" s="265"/>
      <c r="L2330" s="265"/>
      <c r="M2330" s="265"/>
      <c r="N2330" s="265"/>
      <c r="O2330" s="265"/>
      <c r="P2330" s="265"/>
      <c r="Q2330" s="265"/>
      <c r="R2330" s="265"/>
      <c r="S2330" s="265"/>
      <c r="T2330" s="265"/>
      <c r="U2330" s="265"/>
      <c r="V2330" s="265"/>
      <c r="W2330" s="265"/>
      <c r="X2330" s="265"/>
      <c r="Y2330" s="265"/>
      <c r="Z2330" s="265"/>
      <c r="AA2330" s="265"/>
      <c r="AB2330" s="265"/>
      <c r="AC2330" s="265"/>
      <c r="AD2330" s="265"/>
      <c r="AE2330" s="265"/>
      <c r="AF2330" s="265"/>
      <c r="AG2330" s="265"/>
      <c r="AH2330" s="265"/>
      <c r="AI2330" s="265"/>
      <c r="AJ2330" s="265"/>
      <c r="AK2330" s="287"/>
      <c r="AL2330" s="287"/>
      <c r="AM2330" s="287"/>
      <c r="AN2330" s="287"/>
      <c r="AO2330" s="287"/>
      <c r="AP2330" s="287"/>
      <c r="AQ2330" s="287"/>
      <c r="AR2330" s="287"/>
      <c r="AS2330" s="287"/>
      <c r="AT2330" s="287"/>
      <c r="AU2330" s="287"/>
      <c r="AV2330" s="287"/>
      <c r="AW2330" s="287"/>
      <c r="AX2330" s="287"/>
      <c r="AY2330" s="287"/>
      <c r="AZ2330" s="287"/>
      <c r="BA2330" s="287"/>
      <c r="BB2330" s="287"/>
      <c r="BC2330" s="287"/>
      <c r="BD2330" s="287"/>
      <c r="BE2330" s="287"/>
      <c r="BF2330" s="287"/>
      <c r="BG2330" s="287"/>
      <c r="BH2330" s="287"/>
      <c r="BI2330" s="287"/>
      <c r="BJ2330" s="287"/>
      <c r="BK2330" s="287"/>
      <c r="BL2330" s="287"/>
      <c r="BM2330" s="287"/>
      <c r="BN2330" s="287"/>
      <c r="BO2330" s="287"/>
      <c r="BP2330" s="287"/>
      <c r="BQ2330" s="287"/>
      <c r="BR2330" s="287"/>
      <c r="BS2330" s="287"/>
      <c r="BT2330" s="287"/>
      <c r="BU2330" s="287"/>
    </row>
    <row r="2331" spans="4:73" x14ac:dyDescent="0.2">
      <c r="D2331" s="265"/>
      <c r="E2331" s="265"/>
      <c r="F2331" s="265"/>
      <c r="G2331" s="265"/>
      <c r="H2331" s="265"/>
      <c r="I2331" s="265"/>
      <c r="J2331" s="265"/>
      <c r="K2331" s="265"/>
      <c r="L2331" s="265"/>
      <c r="M2331" s="265"/>
      <c r="N2331" s="265"/>
      <c r="O2331" s="265"/>
      <c r="P2331" s="265"/>
      <c r="Q2331" s="265"/>
      <c r="R2331" s="265"/>
      <c r="S2331" s="265"/>
      <c r="T2331" s="265"/>
      <c r="U2331" s="265"/>
      <c r="V2331" s="265"/>
      <c r="W2331" s="265"/>
      <c r="X2331" s="265"/>
      <c r="Y2331" s="265"/>
      <c r="Z2331" s="265"/>
      <c r="AA2331" s="265"/>
      <c r="AB2331" s="265"/>
      <c r="AC2331" s="265"/>
      <c r="AD2331" s="265"/>
      <c r="AE2331" s="265"/>
      <c r="AF2331" s="265"/>
      <c r="AG2331" s="265"/>
      <c r="AH2331" s="265"/>
      <c r="AI2331" s="265"/>
      <c r="AJ2331" s="265"/>
      <c r="AK2331" s="287"/>
      <c r="AL2331" s="287"/>
      <c r="AM2331" s="287"/>
      <c r="AN2331" s="287"/>
      <c r="AO2331" s="287"/>
      <c r="AP2331" s="287"/>
      <c r="AQ2331" s="287"/>
      <c r="AR2331" s="287"/>
      <c r="AS2331" s="287"/>
      <c r="AT2331" s="287"/>
      <c r="AU2331" s="287"/>
      <c r="AV2331" s="287"/>
      <c r="AW2331" s="287"/>
      <c r="AX2331" s="287"/>
      <c r="AY2331" s="287"/>
      <c r="AZ2331" s="287"/>
      <c r="BA2331" s="287"/>
      <c r="BB2331" s="287"/>
      <c r="BC2331" s="287"/>
      <c r="BD2331" s="287"/>
      <c r="BE2331" s="287"/>
      <c r="BF2331" s="287"/>
      <c r="BG2331" s="287"/>
      <c r="BH2331" s="287"/>
      <c r="BI2331" s="287"/>
      <c r="BJ2331" s="287"/>
      <c r="BK2331" s="287"/>
      <c r="BL2331" s="287"/>
      <c r="BM2331" s="287"/>
      <c r="BN2331" s="287"/>
      <c r="BO2331" s="287"/>
      <c r="BP2331" s="287"/>
      <c r="BQ2331" s="287"/>
      <c r="BR2331" s="287"/>
      <c r="BS2331" s="287"/>
      <c r="BT2331" s="287"/>
      <c r="BU2331" s="287"/>
    </row>
    <row r="2332" spans="4:73" x14ac:dyDescent="0.2">
      <c r="D2332" s="265"/>
      <c r="E2332" s="265"/>
      <c r="F2332" s="265"/>
      <c r="G2332" s="265"/>
      <c r="H2332" s="265"/>
      <c r="I2332" s="265"/>
      <c r="J2332" s="265"/>
      <c r="K2332" s="265"/>
      <c r="L2332" s="265"/>
      <c r="M2332" s="265"/>
      <c r="N2332" s="265"/>
      <c r="O2332" s="265"/>
      <c r="P2332" s="265"/>
      <c r="Q2332" s="265"/>
      <c r="R2332" s="265"/>
      <c r="S2332" s="265"/>
      <c r="T2332" s="265"/>
      <c r="U2332" s="265"/>
      <c r="V2332" s="265"/>
      <c r="W2332" s="265"/>
      <c r="X2332" s="265"/>
      <c r="Y2332" s="265"/>
      <c r="Z2332" s="265"/>
      <c r="AA2332" s="265"/>
      <c r="AB2332" s="265"/>
      <c r="AC2332" s="265"/>
      <c r="AD2332" s="265"/>
      <c r="AE2332" s="265"/>
      <c r="AF2332" s="265"/>
      <c r="AG2332" s="265"/>
      <c r="AH2332" s="265"/>
      <c r="AI2332" s="265"/>
      <c r="AJ2332" s="265"/>
      <c r="AK2332" s="287"/>
      <c r="AL2332" s="287"/>
      <c r="AM2332" s="287"/>
      <c r="AN2332" s="287"/>
      <c r="AO2332" s="287"/>
      <c r="AP2332" s="287"/>
      <c r="AQ2332" s="287"/>
      <c r="AR2332" s="287"/>
      <c r="AS2332" s="287"/>
      <c r="AT2332" s="287"/>
      <c r="AU2332" s="287"/>
      <c r="AV2332" s="287"/>
      <c r="AW2332" s="287"/>
      <c r="AX2332" s="287"/>
      <c r="AY2332" s="287"/>
      <c r="AZ2332" s="287"/>
      <c r="BA2332" s="287"/>
      <c r="BB2332" s="287"/>
      <c r="BC2332" s="287"/>
      <c r="BD2332" s="287"/>
      <c r="BE2332" s="287"/>
      <c r="BF2332" s="287"/>
      <c r="BG2332" s="287"/>
      <c r="BH2332" s="287"/>
      <c r="BI2332" s="287"/>
      <c r="BJ2332" s="287"/>
      <c r="BK2332" s="287"/>
      <c r="BL2332" s="287"/>
      <c r="BM2332" s="287"/>
      <c r="BN2332" s="287"/>
      <c r="BO2332" s="287"/>
      <c r="BP2332" s="287"/>
      <c r="BQ2332" s="287"/>
      <c r="BR2332" s="287"/>
      <c r="BS2332" s="287"/>
      <c r="BT2332" s="287"/>
      <c r="BU2332" s="287"/>
    </row>
    <row r="2333" spans="4:73" x14ac:dyDescent="0.2">
      <c r="D2333" s="265"/>
      <c r="E2333" s="265"/>
      <c r="F2333" s="265"/>
      <c r="G2333" s="265"/>
      <c r="H2333" s="265"/>
      <c r="I2333" s="265"/>
      <c r="J2333" s="265"/>
      <c r="K2333" s="265"/>
      <c r="L2333" s="265"/>
      <c r="M2333" s="265"/>
      <c r="N2333" s="265"/>
      <c r="O2333" s="265"/>
      <c r="P2333" s="265"/>
      <c r="Q2333" s="265"/>
      <c r="R2333" s="265"/>
      <c r="S2333" s="265"/>
      <c r="T2333" s="265"/>
      <c r="U2333" s="265"/>
      <c r="V2333" s="265"/>
      <c r="W2333" s="265"/>
      <c r="X2333" s="265"/>
      <c r="Y2333" s="265"/>
      <c r="Z2333" s="265"/>
      <c r="AA2333" s="265"/>
      <c r="AB2333" s="265"/>
      <c r="AC2333" s="265"/>
      <c r="AD2333" s="265"/>
      <c r="AE2333" s="265"/>
      <c r="AF2333" s="265"/>
      <c r="AG2333" s="265"/>
      <c r="AH2333" s="265"/>
      <c r="AI2333" s="265"/>
      <c r="AJ2333" s="265"/>
      <c r="AK2333" s="287"/>
      <c r="AL2333" s="287"/>
      <c r="AM2333" s="287"/>
      <c r="AN2333" s="287"/>
      <c r="AO2333" s="287"/>
      <c r="AP2333" s="287"/>
      <c r="AQ2333" s="287"/>
      <c r="AR2333" s="287"/>
      <c r="AS2333" s="287"/>
      <c r="AT2333" s="287"/>
      <c r="AU2333" s="287"/>
      <c r="AV2333" s="287"/>
      <c r="AW2333" s="287"/>
      <c r="AX2333" s="287"/>
      <c r="AY2333" s="287"/>
      <c r="AZ2333" s="287"/>
      <c r="BA2333" s="287"/>
      <c r="BB2333" s="287"/>
      <c r="BC2333" s="287"/>
      <c r="BD2333" s="287"/>
      <c r="BE2333" s="287"/>
      <c r="BF2333" s="287"/>
      <c r="BG2333" s="287"/>
      <c r="BH2333" s="287"/>
      <c r="BI2333" s="287"/>
      <c r="BJ2333" s="287"/>
      <c r="BK2333" s="287"/>
      <c r="BL2333" s="287"/>
      <c r="BM2333" s="287"/>
      <c r="BN2333" s="287"/>
      <c r="BO2333" s="287"/>
      <c r="BP2333" s="287"/>
      <c r="BQ2333" s="287"/>
      <c r="BR2333" s="287"/>
      <c r="BS2333" s="287"/>
      <c r="BT2333" s="287"/>
      <c r="BU2333" s="287"/>
    </row>
    <row r="2334" spans="4:73" x14ac:dyDescent="0.2">
      <c r="D2334" s="265"/>
      <c r="E2334" s="265"/>
      <c r="F2334" s="265"/>
      <c r="G2334" s="265"/>
      <c r="H2334" s="265"/>
      <c r="I2334" s="265"/>
      <c r="J2334" s="265"/>
      <c r="K2334" s="265"/>
      <c r="L2334" s="265"/>
      <c r="M2334" s="265"/>
      <c r="N2334" s="265"/>
      <c r="O2334" s="265"/>
      <c r="P2334" s="265"/>
      <c r="Q2334" s="265"/>
      <c r="R2334" s="265"/>
      <c r="S2334" s="265"/>
      <c r="T2334" s="265"/>
      <c r="U2334" s="265"/>
      <c r="V2334" s="265"/>
      <c r="W2334" s="265"/>
      <c r="X2334" s="265"/>
      <c r="Y2334" s="265"/>
      <c r="Z2334" s="265"/>
      <c r="AA2334" s="265"/>
      <c r="AB2334" s="265"/>
      <c r="AC2334" s="265"/>
      <c r="AD2334" s="265"/>
      <c r="AE2334" s="265"/>
      <c r="AF2334" s="265"/>
      <c r="AG2334" s="265"/>
      <c r="AH2334" s="265"/>
      <c r="AI2334" s="265"/>
      <c r="AJ2334" s="265"/>
      <c r="AK2334" s="287"/>
      <c r="AL2334" s="287"/>
      <c r="AM2334" s="287"/>
      <c r="AN2334" s="287"/>
      <c r="AO2334" s="287"/>
      <c r="AP2334" s="287"/>
      <c r="AQ2334" s="287"/>
      <c r="AR2334" s="287"/>
      <c r="AS2334" s="287"/>
      <c r="AT2334" s="287"/>
      <c r="AU2334" s="287"/>
      <c r="AV2334" s="287"/>
      <c r="AW2334" s="287"/>
      <c r="AX2334" s="287"/>
      <c r="AY2334" s="287"/>
      <c r="AZ2334" s="287"/>
      <c r="BA2334" s="287"/>
      <c r="BB2334" s="287"/>
      <c r="BC2334" s="287"/>
      <c r="BD2334" s="287"/>
      <c r="BE2334" s="287"/>
      <c r="BF2334" s="287"/>
      <c r="BG2334" s="287"/>
      <c r="BH2334" s="287"/>
      <c r="BI2334" s="287"/>
      <c r="BJ2334" s="287"/>
      <c r="BK2334" s="287"/>
      <c r="BL2334" s="287"/>
      <c r="BM2334" s="287"/>
      <c r="BN2334" s="287"/>
      <c r="BO2334" s="287"/>
      <c r="BP2334" s="287"/>
      <c r="BQ2334" s="287"/>
      <c r="BR2334" s="287"/>
      <c r="BS2334" s="287"/>
      <c r="BT2334" s="287"/>
      <c r="BU2334" s="287"/>
    </row>
    <row r="2335" spans="4:73" x14ac:dyDescent="0.2">
      <c r="D2335" s="265"/>
      <c r="E2335" s="265"/>
      <c r="F2335" s="265"/>
      <c r="G2335" s="265"/>
      <c r="H2335" s="265"/>
      <c r="I2335" s="265"/>
      <c r="J2335" s="265"/>
      <c r="K2335" s="265"/>
      <c r="L2335" s="265"/>
      <c r="M2335" s="265"/>
      <c r="N2335" s="265"/>
      <c r="O2335" s="265"/>
      <c r="P2335" s="265"/>
      <c r="Q2335" s="265"/>
      <c r="R2335" s="265"/>
      <c r="S2335" s="265"/>
      <c r="T2335" s="265"/>
      <c r="U2335" s="265"/>
      <c r="V2335" s="265"/>
      <c r="W2335" s="265"/>
      <c r="X2335" s="265"/>
      <c r="Y2335" s="265"/>
      <c r="Z2335" s="265"/>
      <c r="AA2335" s="265"/>
      <c r="AB2335" s="265"/>
      <c r="AC2335" s="265"/>
      <c r="AD2335" s="265"/>
      <c r="AE2335" s="265"/>
      <c r="AF2335" s="265"/>
      <c r="AG2335" s="265"/>
      <c r="AH2335" s="265"/>
      <c r="AI2335" s="265"/>
      <c r="AJ2335" s="265"/>
      <c r="AK2335" s="287"/>
      <c r="AL2335" s="287"/>
      <c r="AM2335" s="287"/>
      <c r="AN2335" s="287"/>
      <c r="AO2335" s="287"/>
      <c r="AP2335" s="287"/>
      <c r="AQ2335" s="287"/>
      <c r="AR2335" s="287"/>
      <c r="AS2335" s="287"/>
      <c r="AT2335" s="287"/>
      <c r="AU2335" s="287"/>
      <c r="AV2335" s="287"/>
      <c r="AW2335" s="287"/>
      <c r="AX2335" s="287"/>
      <c r="AY2335" s="287"/>
      <c r="AZ2335" s="287"/>
      <c r="BA2335" s="287"/>
      <c r="BB2335" s="287"/>
      <c r="BC2335" s="287"/>
      <c r="BD2335" s="287"/>
      <c r="BE2335" s="287"/>
      <c r="BF2335" s="287"/>
      <c r="BG2335" s="287"/>
      <c r="BH2335" s="287"/>
      <c r="BI2335" s="287"/>
      <c r="BJ2335" s="287"/>
      <c r="BK2335" s="287"/>
      <c r="BL2335" s="287"/>
      <c r="BM2335" s="287"/>
      <c r="BN2335" s="287"/>
      <c r="BO2335" s="287"/>
      <c r="BP2335" s="287"/>
      <c r="BQ2335" s="287"/>
      <c r="BR2335" s="287"/>
      <c r="BS2335" s="287"/>
      <c r="BT2335" s="287"/>
      <c r="BU2335" s="287"/>
    </row>
    <row r="2336" spans="4:73" x14ac:dyDescent="0.2">
      <c r="D2336" s="265"/>
      <c r="E2336" s="265"/>
      <c r="F2336" s="265"/>
      <c r="G2336" s="265"/>
      <c r="H2336" s="265"/>
      <c r="I2336" s="265"/>
      <c r="J2336" s="265"/>
      <c r="K2336" s="265"/>
      <c r="L2336" s="265"/>
      <c r="M2336" s="265"/>
      <c r="N2336" s="265"/>
      <c r="O2336" s="265"/>
      <c r="P2336" s="265"/>
      <c r="Q2336" s="265"/>
      <c r="R2336" s="265"/>
      <c r="S2336" s="265"/>
      <c r="T2336" s="265"/>
      <c r="U2336" s="265"/>
      <c r="V2336" s="265"/>
      <c r="W2336" s="265"/>
      <c r="X2336" s="265"/>
      <c r="Y2336" s="265"/>
      <c r="Z2336" s="265"/>
      <c r="AA2336" s="265"/>
      <c r="AB2336" s="265"/>
      <c r="AC2336" s="265"/>
      <c r="AD2336" s="265"/>
      <c r="AE2336" s="265"/>
      <c r="AF2336" s="265"/>
      <c r="AG2336" s="265"/>
      <c r="AH2336" s="265"/>
      <c r="AI2336" s="265"/>
      <c r="AJ2336" s="265"/>
      <c r="AK2336" s="287"/>
      <c r="AL2336" s="287"/>
      <c r="AM2336" s="287"/>
      <c r="AN2336" s="287"/>
      <c r="AO2336" s="287"/>
      <c r="AP2336" s="287"/>
      <c r="AQ2336" s="287"/>
      <c r="AR2336" s="287"/>
      <c r="AS2336" s="287"/>
      <c r="AT2336" s="287"/>
      <c r="AU2336" s="287"/>
      <c r="AV2336" s="287"/>
      <c r="AW2336" s="287"/>
      <c r="AX2336" s="287"/>
      <c r="AY2336" s="287"/>
      <c r="AZ2336" s="287"/>
      <c r="BA2336" s="287"/>
      <c r="BB2336" s="287"/>
      <c r="BC2336" s="287"/>
      <c r="BD2336" s="287"/>
      <c r="BE2336" s="287"/>
      <c r="BF2336" s="287"/>
      <c r="BG2336" s="287"/>
      <c r="BH2336" s="287"/>
      <c r="BI2336" s="287"/>
      <c r="BJ2336" s="287"/>
      <c r="BK2336" s="287"/>
      <c r="BL2336" s="287"/>
      <c r="BM2336" s="287"/>
      <c r="BN2336" s="287"/>
      <c r="BO2336" s="287"/>
      <c r="BP2336" s="287"/>
      <c r="BQ2336" s="287"/>
      <c r="BR2336" s="287"/>
      <c r="BS2336" s="287"/>
      <c r="BT2336" s="287"/>
      <c r="BU2336" s="287"/>
    </row>
    <row r="2337" spans="4:73" x14ac:dyDescent="0.2">
      <c r="D2337" s="265"/>
      <c r="E2337" s="265"/>
      <c r="F2337" s="265"/>
      <c r="G2337" s="265"/>
      <c r="H2337" s="265"/>
      <c r="I2337" s="265"/>
      <c r="J2337" s="265"/>
      <c r="K2337" s="265"/>
      <c r="L2337" s="265"/>
      <c r="M2337" s="265"/>
      <c r="N2337" s="265"/>
      <c r="O2337" s="265"/>
      <c r="P2337" s="265"/>
      <c r="Q2337" s="265"/>
      <c r="R2337" s="265"/>
      <c r="S2337" s="265"/>
      <c r="T2337" s="265"/>
      <c r="U2337" s="265"/>
      <c r="V2337" s="265"/>
      <c r="W2337" s="265"/>
      <c r="X2337" s="265"/>
      <c r="Y2337" s="265"/>
      <c r="Z2337" s="265"/>
      <c r="AA2337" s="265"/>
      <c r="AB2337" s="265"/>
      <c r="AC2337" s="265"/>
      <c r="AD2337" s="265"/>
      <c r="AE2337" s="265"/>
      <c r="AF2337" s="265"/>
      <c r="AG2337" s="265"/>
      <c r="AH2337" s="265"/>
      <c r="AI2337" s="265"/>
      <c r="AJ2337" s="265"/>
      <c r="AK2337" s="287"/>
      <c r="AL2337" s="287"/>
      <c r="AM2337" s="287"/>
      <c r="AN2337" s="287"/>
      <c r="AO2337" s="287"/>
      <c r="AP2337" s="287"/>
      <c r="AQ2337" s="287"/>
      <c r="AR2337" s="287"/>
      <c r="AS2337" s="287"/>
      <c r="AT2337" s="287"/>
      <c r="AU2337" s="287"/>
      <c r="AV2337" s="287"/>
      <c r="AW2337" s="287"/>
      <c r="AX2337" s="287"/>
      <c r="AY2337" s="287"/>
      <c r="AZ2337" s="287"/>
      <c r="BA2337" s="287"/>
      <c r="BB2337" s="287"/>
      <c r="BC2337" s="287"/>
      <c r="BD2337" s="287"/>
      <c r="BE2337" s="287"/>
      <c r="BF2337" s="287"/>
      <c r="BG2337" s="287"/>
      <c r="BH2337" s="287"/>
      <c r="BI2337" s="287"/>
      <c r="BJ2337" s="287"/>
      <c r="BK2337" s="287"/>
      <c r="BL2337" s="287"/>
      <c r="BM2337" s="287"/>
      <c r="BN2337" s="287"/>
      <c r="BO2337" s="287"/>
      <c r="BP2337" s="287"/>
      <c r="BQ2337" s="287"/>
      <c r="BR2337" s="287"/>
      <c r="BS2337" s="287"/>
      <c r="BT2337" s="287"/>
      <c r="BU2337" s="287"/>
    </row>
    <row r="2338" spans="4:73" x14ac:dyDescent="0.2">
      <c r="D2338" s="265"/>
      <c r="E2338" s="265"/>
      <c r="F2338" s="265"/>
      <c r="G2338" s="265"/>
      <c r="H2338" s="265"/>
      <c r="I2338" s="265"/>
      <c r="J2338" s="265"/>
      <c r="K2338" s="265"/>
      <c r="L2338" s="265"/>
      <c r="M2338" s="265"/>
      <c r="N2338" s="265"/>
      <c r="O2338" s="265"/>
      <c r="P2338" s="265"/>
      <c r="Q2338" s="265"/>
      <c r="R2338" s="265"/>
      <c r="S2338" s="265"/>
      <c r="T2338" s="265"/>
      <c r="U2338" s="265"/>
      <c r="V2338" s="265"/>
      <c r="W2338" s="265"/>
      <c r="X2338" s="265"/>
      <c r="Y2338" s="265"/>
      <c r="Z2338" s="265"/>
      <c r="AA2338" s="265"/>
      <c r="AB2338" s="265"/>
      <c r="AC2338" s="265"/>
      <c r="AD2338" s="265"/>
      <c r="AE2338" s="265"/>
      <c r="AF2338" s="265"/>
      <c r="AG2338" s="265"/>
      <c r="AH2338" s="265"/>
      <c r="AI2338" s="265"/>
      <c r="AJ2338" s="265"/>
      <c r="AK2338" s="287"/>
      <c r="AL2338" s="287"/>
      <c r="AM2338" s="287"/>
      <c r="AN2338" s="287"/>
      <c r="AO2338" s="287"/>
      <c r="AP2338" s="287"/>
      <c r="AQ2338" s="287"/>
      <c r="AR2338" s="287"/>
      <c r="AS2338" s="287"/>
      <c r="AT2338" s="287"/>
      <c r="AU2338" s="287"/>
      <c r="AV2338" s="287"/>
      <c r="AW2338" s="287"/>
      <c r="AX2338" s="287"/>
      <c r="AY2338" s="287"/>
      <c r="AZ2338" s="287"/>
      <c r="BA2338" s="287"/>
      <c r="BB2338" s="287"/>
      <c r="BC2338" s="287"/>
      <c r="BD2338" s="287"/>
      <c r="BE2338" s="287"/>
      <c r="BF2338" s="287"/>
      <c r="BG2338" s="287"/>
      <c r="BH2338" s="287"/>
      <c r="BI2338" s="287"/>
      <c r="BJ2338" s="287"/>
      <c r="BK2338" s="287"/>
      <c r="BL2338" s="287"/>
      <c r="BM2338" s="287"/>
      <c r="BN2338" s="287"/>
      <c r="BO2338" s="287"/>
      <c r="BP2338" s="287"/>
      <c r="BQ2338" s="287"/>
      <c r="BR2338" s="287"/>
      <c r="BS2338" s="287"/>
      <c r="BT2338" s="287"/>
      <c r="BU2338" s="287"/>
    </row>
    <row r="2339" spans="4:73" x14ac:dyDescent="0.2">
      <c r="D2339" s="265"/>
      <c r="E2339" s="265"/>
      <c r="F2339" s="265"/>
      <c r="G2339" s="265"/>
      <c r="H2339" s="265"/>
      <c r="I2339" s="265"/>
      <c r="J2339" s="265"/>
      <c r="K2339" s="265"/>
      <c r="L2339" s="265"/>
      <c r="M2339" s="265"/>
      <c r="N2339" s="265"/>
      <c r="O2339" s="265"/>
      <c r="P2339" s="265"/>
      <c r="Q2339" s="265"/>
      <c r="R2339" s="265"/>
      <c r="S2339" s="265"/>
      <c r="T2339" s="265"/>
      <c r="U2339" s="265"/>
      <c r="V2339" s="265"/>
      <c r="W2339" s="265"/>
      <c r="X2339" s="265"/>
      <c r="Y2339" s="265"/>
      <c r="Z2339" s="265"/>
      <c r="AA2339" s="265"/>
      <c r="AB2339" s="265"/>
      <c r="AC2339" s="265"/>
      <c r="AD2339" s="265"/>
      <c r="AE2339" s="265"/>
      <c r="AF2339" s="265"/>
      <c r="AG2339" s="265"/>
      <c r="AH2339" s="265"/>
      <c r="AI2339" s="265"/>
      <c r="AJ2339" s="265"/>
      <c r="AK2339" s="287"/>
      <c r="AL2339" s="287"/>
      <c r="AM2339" s="287"/>
      <c r="AN2339" s="287"/>
      <c r="AO2339" s="287"/>
      <c r="AP2339" s="287"/>
      <c r="AQ2339" s="287"/>
      <c r="AR2339" s="287"/>
      <c r="AS2339" s="287"/>
      <c r="AT2339" s="287"/>
      <c r="AU2339" s="287"/>
      <c r="AV2339" s="287"/>
      <c r="AW2339" s="287"/>
      <c r="AX2339" s="287"/>
      <c r="AY2339" s="287"/>
      <c r="AZ2339" s="287"/>
      <c r="BA2339" s="287"/>
      <c r="BB2339" s="287"/>
      <c r="BC2339" s="287"/>
      <c r="BD2339" s="287"/>
      <c r="BE2339" s="287"/>
      <c r="BF2339" s="287"/>
      <c r="BG2339" s="287"/>
      <c r="BH2339" s="287"/>
      <c r="BI2339" s="287"/>
      <c r="BJ2339" s="287"/>
      <c r="BK2339" s="287"/>
      <c r="BL2339" s="287"/>
      <c r="BM2339" s="287"/>
      <c r="BN2339" s="287"/>
      <c r="BO2339" s="287"/>
      <c r="BP2339" s="287"/>
      <c r="BQ2339" s="287"/>
      <c r="BR2339" s="287"/>
      <c r="BS2339" s="287"/>
      <c r="BT2339" s="287"/>
      <c r="BU2339" s="287"/>
    </row>
    <row r="2340" spans="4:73" x14ac:dyDescent="0.2">
      <c r="D2340" s="265"/>
      <c r="E2340" s="265"/>
      <c r="F2340" s="265"/>
      <c r="G2340" s="265"/>
      <c r="H2340" s="265"/>
      <c r="I2340" s="265"/>
      <c r="J2340" s="265"/>
      <c r="K2340" s="265"/>
      <c r="L2340" s="265"/>
      <c r="M2340" s="265"/>
      <c r="N2340" s="265"/>
      <c r="O2340" s="265"/>
      <c r="P2340" s="265"/>
      <c r="Q2340" s="265"/>
      <c r="R2340" s="265"/>
      <c r="S2340" s="265"/>
      <c r="T2340" s="265"/>
      <c r="U2340" s="265"/>
      <c r="V2340" s="265"/>
      <c r="W2340" s="265"/>
      <c r="X2340" s="265"/>
      <c r="Y2340" s="265"/>
      <c r="Z2340" s="265"/>
      <c r="AA2340" s="265"/>
      <c r="AB2340" s="265"/>
      <c r="AC2340" s="265"/>
      <c r="AD2340" s="265"/>
      <c r="AE2340" s="265"/>
      <c r="AF2340" s="265"/>
      <c r="AG2340" s="265"/>
      <c r="AH2340" s="265"/>
      <c r="AI2340" s="265"/>
      <c r="AJ2340" s="265"/>
      <c r="AK2340" s="287"/>
      <c r="AL2340" s="287"/>
      <c r="AM2340" s="287"/>
      <c r="AN2340" s="287"/>
      <c r="AO2340" s="287"/>
      <c r="AP2340" s="287"/>
      <c r="AQ2340" s="287"/>
      <c r="AR2340" s="287"/>
      <c r="AS2340" s="287"/>
      <c r="AT2340" s="287"/>
      <c r="AU2340" s="287"/>
      <c r="AV2340" s="287"/>
      <c r="AW2340" s="287"/>
      <c r="AX2340" s="287"/>
      <c r="AY2340" s="287"/>
      <c r="AZ2340" s="287"/>
      <c r="BA2340" s="287"/>
      <c r="BB2340" s="287"/>
      <c r="BC2340" s="287"/>
      <c r="BD2340" s="287"/>
      <c r="BE2340" s="287"/>
      <c r="BF2340" s="287"/>
      <c r="BG2340" s="287"/>
      <c r="BH2340" s="287"/>
      <c r="BI2340" s="287"/>
      <c r="BJ2340" s="287"/>
      <c r="BK2340" s="287"/>
      <c r="BL2340" s="287"/>
      <c r="BM2340" s="287"/>
      <c r="BN2340" s="287"/>
      <c r="BO2340" s="287"/>
      <c r="BP2340" s="287"/>
      <c r="BQ2340" s="287"/>
      <c r="BR2340" s="287"/>
      <c r="BS2340" s="287"/>
      <c r="BT2340" s="287"/>
      <c r="BU2340" s="287"/>
    </row>
    <row r="2341" spans="4:73" x14ac:dyDescent="0.2">
      <c r="D2341" s="265"/>
      <c r="E2341" s="265"/>
      <c r="F2341" s="265"/>
      <c r="G2341" s="265"/>
      <c r="H2341" s="265"/>
      <c r="I2341" s="265"/>
      <c r="J2341" s="265"/>
      <c r="K2341" s="265"/>
      <c r="L2341" s="265"/>
      <c r="M2341" s="265"/>
      <c r="N2341" s="265"/>
      <c r="O2341" s="265"/>
      <c r="P2341" s="265"/>
      <c r="Q2341" s="265"/>
      <c r="R2341" s="265"/>
      <c r="S2341" s="265"/>
      <c r="T2341" s="265"/>
      <c r="U2341" s="265"/>
      <c r="V2341" s="265"/>
      <c r="W2341" s="265"/>
      <c r="X2341" s="265"/>
      <c r="Y2341" s="265"/>
      <c r="Z2341" s="265"/>
      <c r="AA2341" s="265"/>
      <c r="AB2341" s="265"/>
      <c r="AC2341" s="265"/>
      <c r="AD2341" s="265"/>
      <c r="AE2341" s="265"/>
      <c r="AF2341" s="265"/>
      <c r="AG2341" s="265"/>
      <c r="AH2341" s="265"/>
      <c r="AI2341" s="265"/>
      <c r="AJ2341" s="265"/>
      <c r="AK2341" s="287"/>
      <c r="AL2341" s="287"/>
      <c r="AM2341" s="287"/>
      <c r="AN2341" s="287"/>
      <c r="AO2341" s="287"/>
      <c r="AP2341" s="287"/>
      <c r="AQ2341" s="287"/>
      <c r="AR2341" s="287"/>
      <c r="AS2341" s="287"/>
      <c r="AT2341" s="287"/>
      <c r="AU2341" s="287"/>
      <c r="AV2341" s="287"/>
      <c r="AW2341" s="287"/>
      <c r="AX2341" s="287"/>
      <c r="AY2341" s="287"/>
      <c r="AZ2341" s="287"/>
      <c r="BA2341" s="287"/>
      <c r="BB2341" s="287"/>
      <c r="BC2341" s="287"/>
      <c r="BD2341" s="287"/>
      <c r="BE2341" s="287"/>
      <c r="BF2341" s="287"/>
      <c r="BG2341" s="287"/>
      <c r="BH2341" s="287"/>
      <c r="BI2341" s="287"/>
      <c r="BJ2341" s="287"/>
      <c r="BK2341" s="287"/>
      <c r="BL2341" s="287"/>
      <c r="BM2341" s="287"/>
      <c r="BN2341" s="287"/>
      <c r="BO2341" s="287"/>
      <c r="BP2341" s="287"/>
      <c r="BQ2341" s="287"/>
      <c r="BR2341" s="287"/>
      <c r="BS2341" s="287"/>
      <c r="BT2341" s="287"/>
      <c r="BU2341" s="287"/>
    </row>
    <row r="2342" spans="4:73" x14ac:dyDescent="0.2">
      <c r="D2342" s="265"/>
      <c r="E2342" s="265"/>
      <c r="F2342" s="265"/>
      <c r="G2342" s="265"/>
      <c r="H2342" s="265"/>
      <c r="I2342" s="265"/>
      <c r="J2342" s="265"/>
      <c r="K2342" s="265"/>
      <c r="L2342" s="265"/>
      <c r="M2342" s="265"/>
      <c r="N2342" s="265"/>
      <c r="O2342" s="265"/>
      <c r="P2342" s="265"/>
      <c r="Q2342" s="265"/>
      <c r="R2342" s="265"/>
      <c r="S2342" s="265"/>
      <c r="T2342" s="265"/>
      <c r="U2342" s="265"/>
      <c r="V2342" s="265"/>
      <c r="W2342" s="265"/>
      <c r="X2342" s="265"/>
      <c r="Y2342" s="265"/>
      <c r="Z2342" s="265"/>
      <c r="AA2342" s="265"/>
      <c r="AB2342" s="265"/>
      <c r="AC2342" s="265"/>
      <c r="AD2342" s="265"/>
      <c r="AE2342" s="265"/>
      <c r="AF2342" s="265"/>
      <c r="AG2342" s="265"/>
      <c r="AH2342" s="265"/>
      <c r="AI2342" s="265"/>
      <c r="AJ2342" s="265"/>
      <c r="AK2342" s="287"/>
      <c r="AL2342" s="287"/>
      <c r="AM2342" s="287"/>
      <c r="AN2342" s="287"/>
      <c r="AO2342" s="287"/>
      <c r="AP2342" s="287"/>
      <c r="AQ2342" s="287"/>
      <c r="AR2342" s="287"/>
      <c r="AS2342" s="287"/>
      <c r="AT2342" s="287"/>
      <c r="AU2342" s="287"/>
      <c r="AV2342" s="287"/>
      <c r="AW2342" s="287"/>
      <c r="AX2342" s="287"/>
      <c r="AY2342" s="287"/>
      <c r="AZ2342" s="287"/>
      <c r="BA2342" s="287"/>
      <c r="BB2342" s="287"/>
      <c r="BC2342" s="287"/>
      <c r="BD2342" s="287"/>
      <c r="BE2342" s="287"/>
      <c r="BF2342" s="287"/>
      <c r="BG2342" s="287"/>
      <c r="BH2342" s="287"/>
      <c r="BI2342" s="287"/>
      <c r="BJ2342" s="287"/>
      <c r="BK2342" s="287"/>
      <c r="BL2342" s="287"/>
      <c r="BM2342" s="287"/>
      <c r="BN2342" s="287"/>
      <c r="BO2342" s="287"/>
      <c r="BP2342" s="287"/>
      <c r="BQ2342" s="287"/>
      <c r="BR2342" s="287"/>
      <c r="BS2342" s="287"/>
      <c r="BT2342" s="287"/>
      <c r="BU2342" s="287"/>
    </row>
    <row r="2343" spans="4:73" x14ac:dyDescent="0.2">
      <c r="D2343" s="265"/>
      <c r="E2343" s="265"/>
      <c r="F2343" s="265"/>
      <c r="G2343" s="265"/>
      <c r="H2343" s="265"/>
      <c r="I2343" s="265"/>
      <c r="J2343" s="265"/>
      <c r="K2343" s="265"/>
      <c r="L2343" s="265"/>
      <c r="M2343" s="265"/>
      <c r="N2343" s="265"/>
      <c r="O2343" s="265"/>
      <c r="P2343" s="265"/>
      <c r="Q2343" s="265"/>
      <c r="R2343" s="265"/>
      <c r="S2343" s="265"/>
      <c r="T2343" s="265"/>
      <c r="U2343" s="265"/>
      <c r="V2343" s="265"/>
      <c r="W2343" s="265"/>
      <c r="X2343" s="265"/>
      <c r="Y2343" s="265"/>
      <c r="Z2343" s="265"/>
      <c r="AA2343" s="265"/>
      <c r="AB2343" s="265"/>
      <c r="AC2343" s="265"/>
      <c r="AD2343" s="265"/>
      <c r="AE2343" s="265"/>
      <c r="AF2343" s="265"/>
      <c r="AG2343" s="265"/>
      <c r="AH2343" s="265"/>
      <c r="AI2343" s="265"/>
      <c r="AJ2343" s="265"/>
      <c r="AK2343" s="287"/>
      <c r="AL2343" s="287"/>
      <c r="AM2343" s="287"/>
      <c r="AN2343" s="287"/>
      <c r="AO2343" s="287"/>
      <c r="AP2343" s="287"/>
      <c r="AQ2343" s="287"/>
      <c r="AR2343" s="287"/>
      <c r="AS2343" s="287"/>
      <c r="AT2343" s="287"/>
      <c r="AU2343" s="287"/>
      <c r="AV2343" s="287"/>
      <c r="AW2343" s="287"/>
      <c r="AX2343" s="287"/>
      <c r="AY2343" s="287"/>
      <c r="AZ2343" s="287"/>
      <c r="BA2343" s="287"/>
      <c r="BB2343" s="287"/>
      <c r="BC2343" s="287"/>
      <c r="BD2343" s="287"/>
      <c r="BE2343" s="287"/>
      <c r="BF2343" s="287"/>
      <c r="BG2343" s="287"/>
      <c r="BH2343" s="287"/>
      <c r="BI2343" s="287"/>
      <c r="BJ2343" s="287"/>
      <c r="BK2343" s="287"/>
      <c r="BL2343" s="287"/>
      <c r="BM2343" s="287"/>
      <c r="BN2343" s="287"/>
      <c r="BO2343" s="287"/>
      <c r="BP2343" s="287"/>
      <c r="BQ2343" s="287"/>
      <c r="BR2343" s="287"/>
      <c r="BS2343" s="287"/>
      <c r="BT2343" s="287"/>
      <c r="BU2343" s="287"/>
    </row>
    <row r="2344" spans="4:73" x14ac:dyDescent="0.2">
      <c r="D2344" s="265"/>
      <c r="E2344" s="265"/>
      <c r="F2344" s="265"/>
      <c r="G2344" s="265"/>
      <c r="H2344" s="265"/>
      <c r="I2344" s="265"/>
      <c r="J2344" s="265"/>
      <c r="K2344" s="265"/>
      <c r="L2344" s="265"/>
      <c r="M2344" s="265"/>
      <c r="N2344" s="265"/>
      <c r="O2344" s="265"/>
      <c r="P2344" s="265"/>
      <c r="Q2344" s="265"/>
      <c r="R2344" s="265"/>
      <c r="S2344" s="265"/>
      <c r="T2344" s="265"/>
      <c r="U2344" s="265"/>
      <c r="V2344" s="265"/>
      <c r="W2344" s="265"/>
      <c r="X2344" s="265"/>
      <c r="Y2344" s="265"/>
      <c r="Z2344" s="265"/>
      <c r="AA2344" s="265"/>
      <c r="AB2344" s="265"/>
      <c r="AC2344" s="265"/>
      <c r="AD2344" s="265"/>
      <c r="AE2344" s="265"/>
      <c r="AF2344" s="265"/>
      <c r="AG2344" s="265"/>
      <c r="AH2344" s="265"/>
      <c r="AI2344" s="265"/>
      <c r="AJ2344" s="265"/>
      <c r="AK2344" s="287"/>
      <c r="AL2344" s="287"/>
      <c r="AM2344" s="287"/>
      <c r="AN2344" s="287"/>
      <c r="AO2344" s="287"/>
      <c r="AP2344" s="287"/>
      <c r="AQ2344" s="287"/>
      <c r="AR2344" s="287"/>
      <c r="AS2344" s="287"/>
      <c r="AT2344" s="287"/>
      <c r="AU2344" s="287"/>
      <c r="AV2344" s="287"/>
      <c r="AW2344" s="287"/>
      <c r="AX2344" s="287"/>
      <c r="AY2344" s="287"/>
      <c r="AZ2344" s="287"/>
      <c r="BA2344" s="287"/>
      <c r="BB2344" s="287"/>
      <c r="BC2344" s="287"/>
      <c r="BD2344" s="287"/>
      <c r="BE2344" s="287"/>
      <c r="BF2344" s="287"/>
      <c r="BG2344" s="287"/>
      <c r="BH2344" s="287"/>
      <c r="BI2344" s="287"/>
      <c r="BJ2344" s="287"/>
      <c r="BK2344" s="287"/>
      <c r="BL2344" s="287"/>
      <c r="BM2344" s="287"/>
      <c r="BN2344" s="287"/>
      <c r="BO2344" s="287"/>
      <c r="BP2344" s="287"/>
      <c r="BQ2344" s="287"/>
      <c r="BR2344" s="287"/>
      <c r="BS2344" s="287"/>
      <c r="BT2344" s="287"/>
      <c r="BU2344" s="287"/>
    </row>
    <row r="2345" spans="4:73" x14ac:dyDescent="0.2">
      <c r="D2345" s="265"/>
      <c r="E2345" s="265"/>
      <c r="F2345" s="265"/>
      <c r="G2345" s="265"/>
      <c r="H2345" s="265"/>
      <c r="I2345" s="265"/>
      <c r="J2345" s="265"/>
      <c r="K2345" s="265"/>
      <c r="L2345" s="265"/>
      <c r="M2345" s="265"/>
      <c r="N2345" s="265"/>
      <c r="O2345" s="265"/>
      <c r="P2345" s="265"/>
      <c r="Q2345" s="265"/>
      <c r="R2345" s="265"/>
      <c r="S2345" s="265"/>
      <c r="T2345" s="265"/>
      <c r="U2345" s="265"/>
      <c r="V2345" s="265"/>
      <c r="W2345" s="265"/>
      <c r="X2345" s="265"/>
      <c r="Y2345" s="265"/>
      <c r="Z2345" s="265"/>
      <c r="AA2345" s="265"/>
      <c r="AB2345" s="265"/>
      <c r="AC2345" s="265"/>
      <c r="AD2345" s="265"/>
      <c r="AE2345" s="265"/>
      <c r="AF2345" s="265"/>
      <c r="AG2345" s="265"/>
      <c r="AH2345" s="265"/>
      <c r="AI2345" s="265"/>
      <c r="AJ2345" s="265"/>
      <c r="AK2345" s="287"/>
      <c r="AL2345" s="287"/>
      <c r="AM2345" s="287"/>
      <c r="AN2345" s="287"/>
      <c r="AO2345" s="287"/>
      <c r="AP2345" s="287"/>
      <c r="AQ2345" s="287"/>
      <c r="AR2345" s="287"/>
      <c r="AS2345" s="287"/>
      <c r="AT2345" s="287"/>
      <c r="AU2345" s="287"/>
      <c r="AV2345" s="287"/>
      <c r="AW2345" s="287"/>
      <c r="AX2345" s="287"/>
      <c r="AY2345" s="287"/>
      <c r="AZ2345" s="287"/>
      <c r="BA2345" s="287"/>
      <c r="BB2345" s="287"/>
      <c r="BC2345" s="287"/>
      <c r="BD2345" s="287"/>
      <c r="BE2345" s="287"/>
      <c r="BF2345" s="287"/>
      <c r="BG2345" s="287"/>
      <c r="BH2345" s="287"/>
      <c r="BI2345" s="287"/>
      <c r="BJ2345" s="287"/>
      <c r="BK2345" s="287"/>
      <c r="BL2345" s="287"/>
      <c r="BM2345" s="287"/>
      <c r="BN2345" s="287"/>
      <c r="BO2345" s="287"/>
      <c r="BP2345" s="287"/>
      <c r="BQ2345" s="287"/>
      <c r="BR2345" s="287"/>
      <c r="BS2345" s="287"/>
      <c r="BT2345" s="287"/>
      <c r="BU2345" s="287"/>
    </row>
    <row r="2346" spans="4:73" x14ac:dyDescent="0.2">
      <c r="D2346" s="265"/>
      <c r="E2346" s="265"/>
      <c r="F2346" s="265"/>
      <c r="G2346" s="265"/>
      <c r="H2346" s="265"/>
      <c r="I2346" s="265"/>
      <c r="J2346" s="265"/>
      <c r="K2346" s="265"/>
      <c r="L2346" s="265"/>
      <c r="M2346" s="265"/>
      <c r="N2346" s="265"/>
      <c r="O2346" s="265"/>
      <c r="P2346" s="265"/>
      <c r="Q2346" s="265"/>
      <c r="R2346" s="265"/>
      <c r="S2346" s="265"/>
      <c r="T2346" s="265"/>
      <c r="U2346" s="265"/>
      <c r="V2346" s="265"/>
      <c r="W2346" s="265"/>
      <c r="X2346" s="265"/>
      <c r="Y2346" s="265"/>
      <c r="Z2346" s="265"/>
      <c r="AA2346" s="265"/>
      <c r="AB2346" s="265"/>
      <c r="AC2346" s="265"/>
      <c r="AD2346" s="265"/>
      <c r="AE2346" s="265"/>
      <c r="AF2346" s="265"/>
      <c r="AG2346" s="265"/>
      <c r="AH2346" s="265"/>
      <c r="AI2346" s="265"/>
      <c r="AJ2346" s="265"/>
      <c r="AK2346" s="287"/>
      <c r="AL2346" s="287"/>
      <c r="AM2346" s="287"/>
      <c r="AN2346" s="287"/>
      <c r="AO2346" s="287"/>
      <c r="AP2346" s="287"/>
      <c r="AQ2346" s="287"/>
      <c r="AR2346" s="287"/>
      <c r="AS2346" s="287"/>
      <c r="AT2346" s="287"/>
      <c r="AU2346" s="287"/>
      <c r="AV2346" s="287"/>
      <c r="AW2346" s="287"/>
      <c r="AX2346" s="287"/>
      <c r="AY2346" s="287"/>
      <c r="AZ2346" s="287"/>
      <c r="BA2346" s="287"/>
      <c r="BB2346" s="287"/>
      <c r="BC2346" s="287"/>
      <c r="BD2346" s="287"/>
      <c r="BE2346" s="287"/>
      <c r="BF2346" s="287"/>
      <c r="BG2346" s="287"/>
      <c r="BH2346" s="287"/>
      <c r="BI2346" s="287"/>
      <c r="BJ2346" s="287"/>
      <c r="BK2346" s="287"/>
      <c r="BL2346" s="287"/>
      <c r="BM2346" s="287"/>
      <c r="BN2346" s="287"/>
      <c r="BO2346" s="287"/>
      <c r="BP2346" s="287"/>
      <c r="BQ2346" s="287"/>
      <c r="BR2346" s="287"/>
      <c r="BS2346" s="287"/>
      <c r="BT2346" s="287"/>
      <c r="BU2346" s="287"/>
    </row>
    <row r="2347" spans="4:73" x14ac:dyDescent="0.2">
      <c r="D2347" s="265"/>
      <c r="E2347" s="265"/>
      <c r="F2347" s="265"/>
      <c r="G2347" s="265"/>
      <c r="H2347" s="265"/>
      <c r="I2347" s="265"/>
      <c r="J2347" s="265"/>
      <c r="K2347" s="265"/>
      <c r="L2347" s="265"/>
      <c r="M2347" s="265"/>
      <c r="N2347" s="265"/>
      <c r="O2347" s="265"/>
      <c r="P2347" s="265"/>
      <c r="Q2347" s="265"/>
      <c r="R2347" s="265"/>
      <c r="S2347" s="265"/>
      <c r="T2347" s="265"/>
      <c r="U2347" s="265"/>
      <c r="V2347" s="265"/>
      <c r="W2347" s="265"/>
      <c r="X2347" s="265"/>
      <c r="Y2347" s="265"/>
      <c r="Z2347" s="265"/>
      <c r="AA2347" s="265"/>
      <c r="AB2347" s="265"/>
      <c r="AC2347" s="265"/>
      <c r="AD2347" s="265"/>
      <c r="AE2347" s="265"/>
      <c r="AF2347" s="265"/>
      <c r="AG2347" s="265"/>
      <c r="AH2347" s="265"/>
      <c r="AI2347" s="265"/>
      <c r="AJ2347" s="265"/>
      <c r="AK2347" s="287"/>
      <c r="AL2347" s="287"/>
      <c r="AM2347" s="287"/>
      <c r="AN2347" s="287"/>
      <c r="AO2347" s="287"/>
      <c r="AP2347" s="287"/>
      <c r="AQ2347" s="287"/>
      <c r="AR2347" s="287"/>
      <c r="AS2347" s="287"/>
      <c r="AT2347" s="287"/>
      <c r="AU2347" s="287"/>
      <c r="AV2347" s="287"/>
      <c r="AW2347" s="287"/>
      <c r="AX2347" s="287"/>
      <c r="AY2347" s="287"/>
      <c r="AZ2347" s="287"/>
      <c r="BA2347" s="287"/>
      <c r="BB2347" s="287"/>
      <c r="BC2347" s="287"/>
      <c r="BD2347" s="287"/>
      <c r="BE2347" s="287"/>
      <c r="BF2347" s="287"/>
      <c r="BG2347" s="287"/>
      <c r="BH2347" s="287"/>
      <c r="BI2347" s="287"/>
      <c r="BJ2347" s="287"/>
      <c r="BK2347" s="287"/>
      <c r="BL2347" s="287"/>
      <c r="BM2347" s="287"/>
      <c r="BN2347" s="287"/>
      <c r="BO2347" s="287"/>
      <c r="BP2347" s="287"/>
      <c r="BQ2347" s="287"/>
      <c r="BR2347" s="287"/>
      <c r="BS2347" s="287"/>
      <c r="BT2347" s="287"/>
      <c r="BU2347" s="287"/>
    </row>
    <row r="2348" spans="4:73" x14ac:dyDescent="0.2">
      <c r="D2348" s="265"/>
      <c r="E2348" s="265"/>
      <c r="F2348" s="265"/>
      <c r="G2348" s="265"/>
      <c r="H2348" s="265"/>
      <c r="I2348" s="265"/>
      <c r="J2348" s="265"/>
      <c r="K2348" s="265"/>
      <c r="L2348" s="265"/>
      <c r="M2348" s="265"/>
      <c r="N2348" s="265"/>
      <c r="O2348" s="265"/>
      <c r="P2348" s="265"/>
      <c r="Q2348" s="265"/>
      <c r="R2348" s="265"/>
      <c r="S2348" s="265"/>
      <c r="T2348" s="265"/>
      <c r="U2348" s="265"/>
      <c r="V2348" s="265"/>
      <c r="W2348" s="265"/>
      <c r="X2348" s="265"/>
      <c r="Y2348" s="265"/>
      <c r="Z2348" s="265"/>
      <c r="AA2348" s="265"/>
      <c r="AB2348" s="265"/>
      <c r="AC2348" s="265"/>
      <c r="AD2348" s="265"/>
      <c r="AE2348" s="265"/>
      <c r="AF2348" s="265"/>
      <c r="AG2348" s="265"/>
      <c r="AH2348" s="265"/>
      <c r="AI2348" s="265"/>
      <c r="AJ2348" s="265"/>
      <c r="AK2348" s="287"/>
      <c r="AL2348" s="287"/>
      <c r="AM2348" s="287"/>
      <c r="AN2348" s="287"/>
      <c r="AO2348" s="287"/>
      <c r="AP2348" s="287"/>
      <c r="AQ2348" s="287"/>
      <c r="AR2348" s="287"/>
      <c r="AS2348" s="287"/>
      <c r="AT2348" s="287"/>
      <c r="AU2348" s="287"/>
      <c r="AV2348" s="287"/>
      <c r="AW2348" s="287"/>
      <c r="AX2348" s="287"/>
      <c r="AY2348" s="287"/>
      <c r="AZ2348" s="287"/>
      <c r="BA2348" s="287"/>
      <c r="BB2348" s="287"/>
      <c r="BC2348" s="287"/>
      <c r="BD2348" s="287"/>
      <c r="BE2348" s="287"/>
      <c r="BF2348" s="287"/>
      <c r="BG2348" s="287"/>
      <c r="BH2348" s="287"/>
      <c r="BI2348" s="287"/>
      <c r="BJ2348" s="287"/>
      <c r="BK2348" s="287"/>
      <c r="BL2348" s="287"/>
      <c r="BM2348" s="287"/>
      <c r="BN2348" s="287"/>
      <c r="BO2348" s="287"/>
      <c r="BP2348" s="287"/>
      <c r="BQ2348" s="287"/>
      <c r="BR2348" s="287"/>
      <c r="BS2348" s="287"/>
      <c r="BT2348" s="287"/>
      <c r="BU2348" s="287"/>
    </row>
    <row r="2349" spans="4:73" x14ac:dyDescent="0.2">
      <c r="D2349" s="265"/>
      <c r="E2349" s="265"/>
      <c r="F2349" s="265"/>
      <c r="G2349" s="265"/>
      <c r="H2349" s="265"/>
      <c r="I2349" s="265"/>
      <c r="J2349" s="265"/>
      <c r="K2349" s="265"/>
      <c r="L2349" s="265"/>
      <c r="M2349" s="265"/>
      <c r="N2349" s="265"/>
      <c r="O2349" s="265"/>
      <c r="P2349" s="265"/>
      <c r="Q2349" s="265"/>
      <c r="R2349" s="265"/>
      <c r="S2349" s="265"/>
      <c r="T2349" s="265"/>
      <c r="U2349" s="265"/>
      <c r="V2349" s="265"/>
      <c r="W2349" s="265"/>
      <c r="X2349" s="265"/>
      <c r="Y2349" s="265"/>
      <c r="Z2349" s="265"/>
      <c r="AA2349" s="265"/>
      <c r="AB2349" s="265"/>
      <c r="AC2349" s="265"/>
      <c r="AD2349" s="265"/>
      <c r="AE2349" s="265"/>
      <c r="AF2349" s="265"/>
      <c r="AG2349" s="265"/>
      <c r="AH2349" s="265"/>
      <c r="AI2349" s="265"/>
      <c r="AJ2349" s="265"/>
      <c r="AK2349" s="287"/>
      <c r="AL2349" s="287"/>
      <c r="AM2349" s="287"/>
      <c r="AN2349" s="287"/>
      <c r="AO2349" s="287"/>
      <c r="AP2349" s="287"/>
      <c r="AQ2349" s="287"/>
      <c r="AR2349" s="287"/>
      <c r="AS2349" s="287"/>
      <c r="AT2349" s="287"/>
      <c r="AU2349" s="287"/>
      <c r="AV2349" s="287"/>
      <c r="AW2349" s="287"/>
      <c r="AX2349" s="287"/>
      <c r="AY2349" s="287"/>
      <c r="AZ2349" s="287"/>
      <c r="BA2349" s="287"/>
      <c r="BB2349" s="287"/>
      <c r="BC2349" s="287"/>
      <c r="BD2349" s="287"/>
      <c r="BE2349" s="287"/>
      <c r="BF2349" s="287"/>
      <c r="BG2349" s="287"/>
      <c r="BH2349" s="287"/>
      <c r="BI2349" s="287"/>
      <c r="BJ2349" s="287"/>
      <c r="BK2349" s="287"/>
      <c r="BL2349" s="287"/>
      <c r="BM2349" s="287"/>
      <c r="BN2349" s="287"/>
      <c r="BO2349" s="287"/>
      <c r="BP2349" s="287"/>
      <c r="BQ2349" s="287"/>
      <c r="BR2349" s="287"/>
      <c r="BS2349" s="287"/>
      <c r="BT2349" s="287"/>
      <c r="BU2349" s="287"/>
    </row>
    <row r="2350" spans="4:73" x14ac:dyDescent="0.2">
      <c r="D2350" s="265"/>
      <c r="E2350" s="265"/>
      <c r="F2350" s="265"/>
      <c r="G2350" s="265"/>
      <c r="H2350" s="265"/>
      <c r="I2350" s="265"/>
      <c r="J2350" s="265"/>
      <c r="K2350" s="265"/>
      <c r="L2350" s="265"/>
      <c r="M2350" s="265"/>
      <c r="N2350" s="265"/>
      <c r="O2350" s="265"/>
      <c r="P2350" s="265"/>
      <c r="Q2350" s="265"/>
      <c r="R2350" s="265"/>
      <c r="S2350" s="265"/>
      <c r="T2350" s="265"/>
      <c r="U2350" s="265"/>
      <c r="V2350" s="265"/>
      <c r="W2350" s="265"/>
      <c r="X2350" s="265"/>
      <c r="Y2350" s="265"/>
      <c r="Z2350" s="265"/>
      <c r="AA2350" s="265"/>
      <c r="AB2350" s="265"/>
      <c r="AC2350" s="265"/>
      <c r="AD2350" s="265"/>
      <c r="AE2350" s="265"/>
      <c r="AF2350" s="265"/>
      <c r="AG2350" s="265"/>
      <c r="AH2350" s="265"/>
      <c r="AI2350" s="265"/>
      <c r="AJ2350" s="265"/>
      <c r="AK2350" s="287"/>
      <c r="AL2350" s="287"/>
      <c r="AM2350" s="287"/>
      <c r="AN2350" s="287"/>
      <c r="AO2350" s="287"/>
      <c r="AP2350" s="287"/>
      <c r="AQ2350" s="287"/>
      <c r="AR2350" s="287"/>
      <c r="AS2350" s="287"/>
      <c r="AT2350" s="287"/>
      <c r="AU2350" s="287"/>
      <c r="AV2350" s="287"/>
      <c r="AW2350" s="287"/>
      <c r="AX2350" s="287"/>
      <c r="AY2350" s="287"/>
      <c r="AZ2350" s="287"/>
      <c r="BA2350" s="287"/>
      <c r="BB2350" s="287"/>
      <c r="BC2350" s="287"/>
      <c r="BD2350" s="287"/>
      <c r="BE2350" s="287"/>
      <c r="BF2350" s="287"/>
      <c r="BG2350" s="287"/>
      <c r="BH2350" s="287"/>
      <c r="BI2350" s="287"/>
      <c r="BJ2350" s="287"/>
      <c r="BK2350" s="287"/>
      <c r="BL2350" s="287"/>
      <c r="BM2350" s="287"/>
      <c r="BN2350" s="287"/>
      <c r="BO2350" s="287"/>
      <c r="BP2350" s="287"/>
      <c r="BQ2350" s="287"/>
      <c r="BR2350" s="287"/>
      <c r="BS2350" s="287"/>
      <c r="BT2350" s="287"/>
      <c r="BU2350" s="287"/>
    </row>
    <row r="2351" spans="4:73" x14ac:dyDescent="0.2">
      <c r="D2351" s="265"/>
      <c r="E2351" s="265"/>
      <c r="F2351" s="265"/>
      <c r="G2351" s="265"/>
      <c r="H2351" s="265"/>
      <c r="I2351" s="265"/>
      <c r="J2351" s="265"/>
      <c r="K2351" s="265"/>
      <c r="L2351" s="265"/>
      <c r="M2351" s="265"/>
      <c r="N2351" s="265"/>
      <c r="O2351" s="265"/>
      <c r="P2351" s="265"/>
      <c r="Q2351" s="265"/>
      <c r="R2351" s="265"/>
      <c r="S2351" s="265"/>
      <c r="T2351" s="265"/>
      <c r="U2351" s="265"/>
      <c r="V2351" s="265"/>
      <c r="W2351" s="265"/>
      <c r="X2351" s="265"/>
      <c r="Y2351" s="265"/>
      <c r="Z2351" s="265"/>
      <c r="AA2351" s="265"/>
      <c r="AB2351" s="265"/>
      <c r="AC2351" s="265"/>
      <c r="AD2351" s="265"/>
      <c r="AE2351" s="265"/>
      <c r="AF2351" s="265"/>
      <c r="AG2351" s="265"/>
      <c r="AH2351" s="265"/>
      <c r="AI2351" s="265"/>
      <c r="AJ2351" s="265"/>
      <c r="AK2351" s="287"/>
      <c r="AL2351" s="287"/>
      <c r="AM2351" s="287"/>
      <c r="AN2351" s="287"/>
      <c r="AO2351" s="287"/>
      <c r="AP2351" s="287"/>
      <c r="AQ2351" s="287"/>
      <c r="AR2351" s="287"/>
      <c r="AS2351" s="287"/>
      <c r="AT2351" s="287"/>
      <c r="AU2351" s="287"/>
      <c r="AV2351" s="287"/>
      <c r="AW2351" s="287"/>
      <c r="AX2351" s="287"/>
      <c r="AY2351" s="287"/>
      <c r="AZ2351" s="287"/>
      <c r="BA2351" s="287"/>
      <c r="BB2351" s="287"/>
      <c r="BC2351" s="287"/>
      <c r="BD2351" s="287"/>
      <c r="BE2351" s="287"/>
      <c r="BF2351" s="287"/>
      <c r="BG2351" s="287"/>
      <c r="BH2351" s="287"/>
      <c r="BI2351" s="287"/>
      <c r="BJ2351" s="287"/>
      <c r="BK2351" s="287"/>
      <c r="BL2351" s="287"/>
      <c r="BM2351" s="287"/>
      <c r="BN2351" s="287"/>
      <c r="BO2351" s="287"/>
      <c r="BP2351" s="287"/>
      <c r="BQ2351" s="287"/>
      <c r="BR2351" s="287"/>
      <c r="BS2351" s="287"/>
      <c r="BT2351" s="287"/>
      <c r="BU2351" s="287"/>
    </row>
    <row r="2352" spans="4:73" x14ac:dyDescent="0.2">
      <c r="D2352" s="265"/>
      <c r="E2352" s="265"/>
      <c r="F2352" s="265"/>
      <c r="G2352" s="265"/>
      <c r="H2352" s="265"/>
      <c r="I2352" s="265"/>
      <c r="J2352" s="265"/>
      <c r="K2352" s="265"/>
      <c r="L2352" s="265"/>
      <c r="M2352" s="265"/>
      <c r="N2352" s="265"/>
      <c r="O2352" s="265"/>
      <c r="P2352" s="265"/>
      <c r="Q2352" s="265"/>
      <c r="R2352" s="265"/>
      <c r="S2352" s="265"/>
      <c r="T2352" s="265"/>
      <c r="U2352" s="265"/>
      <c r="V2352" s="265"/>
      <c r="W2352" s="265"/>
      <c r="X2352" s="265"/>
      <c r="Y2352" s="265"/>
      <c r="Z2352" s="265"/>
      <c r="AA2352" s="265"/>
      <c r="AB2352" s="265"/>
      <c r="AC2352" s="265"/>
      <c r="AD2352" s="265"/>
      <c r="AE2352" s="265"/>
      <c r="AF2352" s="265"/>
      <c r="AG2352" s="265"/>
      <c r="AH2352" s="265"/>
      <c r="AI2352" s="265"/>
      <c r="AJ2352" s="265"/>
      <c r="AK2352" s="287"/>
      <c r="AL2352" s="287"/>
      <c r="AM2352" s="287"/>
      <c r="AN2352" s="287"/>
      <c r="AO2352" s="287"/>
      <c r="AP2352" s="287"/>
      <c r="AQ2352" s="287"/>
      <c r="AR2352" s="287"/>
      <c r="AS2352" s="287"/>
      <c r="AT2352" s="287"/>
      <c r="AU2352" s="287"/>
      <c r="AV2352" s="287"/>
      <c r="AW2352" s="287"/>
      <c r="AX2352" s="287"/>
      <c r="AY2352" s="287"/>
      <c r="AZ2352" s="287"/>
      <c r="BA2352" s="287"/>
      <c r="BB2352" s="287"/>
      <c r="BC2352" s="287"/>
      <c r="BD2352" s="287"/>
      <c r="BE2352" s="287"/>
      <c r="BF2352" s="287"/>
      <c r="BG2352" s="287"/>
      <c r="BH2352" s="287"/>
      <c r="BI2352" s="287"/>
      <c r="BJ2352" s="287"/>
      <c r="BK2352" s="287"/>
      <c r="BL2352" s="287"/>
      <c r="BM2352" s="287"/>
      <c r="BN2352" s="287"/>
      <c r="BO2352" s="287"/>
      <c r="BP2352" s="287"/>
      <c r="BQ2352" s="287"/>
      <c r="BR2352" s="287"/>
      <c r="BS2352" s="287"/>
      <c r="BT2352" s="287"/>
      <c r="BU2352" s="287"/>
    </row>
    <row r="2353" spans="4:73" x14ac:dyDescent="0.2">
      <c r="D2353" s="265"/>
      <c r="E2353" s="265"/>
      <c r="F2353" s="265"/>
      <c r="G2353" s="265"/>
      <c r="H2353" s="265"/>
      <c r="I2353" s="265"/>
      <c r="J2353" s="265"/>
      <c r="K2353" s="265"/>
      <c r="L2353" s="265"/>
      <c r="M2353" s="265"/>
      <c r="N2353" s="265"/>
      <c r="O2353" s="265"/>
      <c r="P2353" s="265"/>
      <c r="Q2353" s="265"/>
      <c r="R2353" s="265"/>
      <c r="S2353" s="265"/>
      <c r="T2353" s="265"/>
      <c r="U2353" s="265"/>
      <c r="V2353" s="265"/>
      <c r="W2353" s="265"/>
      <c r="X2353" s="265"/>
      <c r="Y2353" s="265"/>
      <c r="Z2353" s="265"/>
      <c r="AA2353" s="265"/>
      <c r="AB2353" s="265"/>
      <c r="AC2353" s="265"/>
      <c r="AD2353" s="265"/>
      <c r="AE2353" s="265"/>
      <c r="AF2353" s="265"/>
      <c r="AG2353" s="265"/>
      <c r="AH2353" s="265"/>
      <c r="AI2353" s="265"/>
      <c r="AJ2353" s="265"/>
      <c r="AK2353" s="287"/>
      <c r="AL2353" s="287"/>
      <c r="AM2353" s="287"/>
      <c r="AN2353" s="287"/>
      <c r="AO2353" s="287"/>
      <c r="AP2353" s="287"/>
      <c r="AQ2353" s="287"/>
      <c r="AR2353" s="287"/>
      <c r="AS2353" s="287"/>
      <c r="AT2353" s="287"/>
      <c r="AU2353" s="287"/>
      <c r="AV2353" s="287"/>
      <c r="AW2353" s="287"/>
      <c r="AX2353" s="287"/>
      <c r="AY2353" s="287"/>
      <c r="AZ2353" s="287"/>
      <c r="BA2353" s="287"/>
      <c r="BB2353" s="287"/>
      <c r="BC2353" s="287"/>
      <c r="BD2353" s="287"/>
      <c r="BE2353" s="287"/>
      <c r="BF2353" s="287"/>
      <c r="BG2353" s="287"/>
      <c r="BH2353" s="287"/>
      <c r="BI2353" s="287"/>
      <c r="BJ2353" s="287"/>
      <c r="BK2353" s="287"/>
      <c r="BL2353" s="287"/>
      <c r="BM2353" s="287"/>
      <c r="BN2353" s="287"/>
      <c r="BO2353" s="287"/>
      <c r="BP2353" s="287"/>
      <c r="BQ2353" s="287"/>
      <c r="BR2353" s="287"/>
      <c r="BS2353" s="287"/>
      <c r="BT2353" s="287"/>
      <c r="BU2353" s="287"/>
    </row>
    <row r="2354" spans="4:73" x14ac:dyDescent="0.2">
      <c r="D2354" s="265"/>
      <c r="E2354" s="265"/>
      <c r="F2354" s="265"/>
      <c r="G2354" s="265"/>
      <c r="H2354" s="265"/>
      <c r="I2354" s="265"/>
      <c r="J2354" s="265"/>
      <c r="K2354" s="265"/>
      <c r="L2354" s="265"/>
      <c r="M2354" s="265"/>
      <c r="N2354" s="265"/>
      <c r="O2354" s="265"/>
      <c r="P2354" s="265"/>
      <c r="Q2354" s="265"/>
      <c r="R2354" s="265"/>
      <c r="S2354" s="265"/>
      <c r="T2354" s="265"/>
      <c r="U2354" s="265"/>
      <c r="V2354" s="265"/>
      <c r="W2354" s="265"/>
      <c r="X2354" s="265"/>
      <c r="Y2354" s="265"/>
      <c r="Z2354" s="265"/>
      <c r="AA2354" s="265"/>
      <c r="AB2354" s="265"/>
      <c r="AC2354" s="265"/>
      <c r="AD2354" s="265"/>
      <c r="AE2354" s="265"/>
      <c r="AF2354" s="265"/>
      <c r="AG2354" s="265"/>
      <c r="AH2354" s="265"/>
      <c r="AI2354" s="265"/>
      <c r="AJ2354" s="265"/>
      <c r="AK2354" s="287"/>
      <c r="AL2354" s="287"/>
      <c r="AM2354" s="287"/>
      <c r="AN2354" s="287"/>
      <c r="AO2354" s="287"/>
      <c r="AP2354" s="287"/>
      <c r="AQ2354" s="287"/>
      <c r="AR2354" s="287"/>
      <c r="AS2354" s="287"/>
      <c r="AT2354" s="287"/>
      <c r="AU2354" s="287"/>
      <c r="AV2354" s="287"/>
      <c r="AW2354" s="287"/>
      <c r="AX2354" s="287"/>
      <c r="AY2354" s="287"/>
      <c r="AZ2354" s="287"/>
      <c r="BA2354" s="287"/>
      <c r="BB2354" s="287"/>
      <c r="BC2354" s="287"/>
      <c r="BD2354" s="287"/>
      <c r="BE2354" s="287"/>
      <c r="BF2354" s="287"/>
      <c r="BG2354" s="287"/>
      <c r="BH2354" s="287"/>
      <c r="BI2354" s="287"/>
      <c r="BJ2354" s="287"/>
      <c r="BK2354" s="287"/>
      <c r="BL2354" s="287"/>
      <c r="BM2354" s="287"/>
      <c r="BN2354" s="287"/>
      <c r="BO2354" s="287"/>
      <c r="BP2354" s="287"/>
      <c r="BQ2354" s="287"/>
      <c r="BR2354" s="287"/>
      <c r="BS2354" s="287"/>
      <c r="BT2354" s="287"/>
      <c r="BU2354" s="287"/>
    </row>
    <row r="2355" spans="4:73" x14ac:dyDescent="0.2">
      <c r="D2355" s="265"/>
      <c r="E2355" s="265"/>
      <c r="F2355" s="265"/>
      <c r="G2355" s="265"/>
      <c r="H2355" s="265"/>
      <c r="I2355" s="265"/>
      <c r="J2355" s="265"/>
      <c r="K2355" s="265"/>
      <c r="L2355" s="265"/>
      <c r="M2355" s="265"/>
      <c r="N2355" s="265"/>
      <c r="O2355" s="265"/>
      <c r="P2355" s="265"/>
      <c r="Q2355" s="265"/>
      <c r="R2355" s="265"/>
      <c r="S2355" s="265"/>
      <c r="T2355" s="265"/>
      <c r="U2355" s="265"/>
      <c r="V2355" s="265"/>
      <c r="W2355" s="265"/>
      <c r="X2355" s="265"/>
      <c r="Y2355" s="265"/>
      <c r="Z2355" s="265"/>
      <c r="AA2355" s="265"/>
      <c r="AB2355" s="265"/>
      <c r="AC2355" s="265"/>
      <c r="AD2355" s="265"/>
      <c r="AE2355" s="265"/>
      <c r="AF2355" s="265"/>
      <c r="AG2355" s="265"/>
      <c r="AH2355" s="265"/>
      <c r="AI2355" s="265"/>
      <c r="AJ2355" s="265"/>
      <c r="AK2355" s="287"/>
      <c r="AL2355" s="287"/>
      <c r="AM2355" s="287"/>
      <c r="AN2355" s="287"/>
      <c r="AO2355" s="287"/>
      <c r="AP2355" s="287"/>
      <c r="AQ2355" s="287"/>
      <c r="AR2355" s="287"/>
      <c r="AS2355" s="287"/>
      <c r="AT2355" s="287"/>
      <c r="AU2355" s="287"/>
      <c r="AV2355" s="287"/>
      <c r="AW2355" s="287"/>
      <c r="AX2355" s="287"/>
      <c r="AY2355" s="287"/>
      <c r="AZ2355" s="287"/>
      <c r="BA2355" s="287"/>
      <c r="BB2355" s="287"/>
      <c r="BC2355" s="287"/>
      <c r="BD2355" s="287"/>
      <c r="BE2355" s="287"/>
      <c r="BF2355" s="287"/>
      <c r="BG2355" s="287"/>
      <c r="BH2355" s="287"/>
      <c r="BI2355" s="287"/>
      <c r="BJ2355" s="287"/>
      <c r="BK2355" s="287"/>
      <c r="BL2355" s="287"/>
      <c r="BM2355" s="287"/>
      <c r="BN2355" s="287"/>
      <c r="BO2355" s="287"/>
      <c r="BP2355" s="287"/>
      <c r="BQ2355" s="287"/>
      <c r="BR2355" s="287"/>
      <c r="BS2355" s="287"/>
      <c r="BT2355" s="287"/>
      <c r="BU2355" s="287"/>
    </row>
    <row r="2356" spans="4:73" x14ac:dyDescent="0.2">
      <c r="D2356" s="265"/>
      <c r="E2356" s="265"/>
      <c r="F2356" s="265"/>
      <c r="G2356" s="265"/>
      <c r="H2356" s="265"/>
      <c r="I2356" s="265"/>
      <c r="J2356" s="265"/>
      <c r="K2356" s="265"/>
      <c r="L2356" s="265"/>
      <c r="M2356" s="265"/>
      <c r="N2356" s="265"/>
      <c r="O2356" s="265"/>
      <c r="P2356" s="265"/>
      <c r="Q2356" s="265"/>
      <c r="R2356" s="265"/>
      <c r="S2356" s="265"/>
      <c r="T2356" s="265"/>
      <c r="U2356" s="265"/>
      <c r="V2356" s="265"/>
      <c r="W2356" s="265"/>
      <c r="X2356" s="265"/>
      <c r="Y2356" s="265"/>
      <c r="Z2356" s="265"/>
      <c r="AA2356" s="265"/>
      <c r="AB2356" s="265"/>
      <c r="AC2356" s="265"/>
      <c r="AD2356" s="265"/>
      <c r="AE2356" s="265"/>
      <c r="AF2356" s="265"/>
      <c r="AG2356" s="265"/>
      <c r="AH2356" s="265"/>
      <c r="AI2356" s="265"/>
      <c r="AJ2356" s="265"/>
      <c r="AK2356" s="287"/>
      <c r="AL2356" s="287"/>
      <c r="AM2356" s="287"/>
      <c r="AN2356" s="287"/>
      <c r="AO2356" s="287"/>
      <c r="AP2356" s="287"/>
      <c r="AQ2356" s="287"/>
      <c r="AR2356" s="287"/>
      <c r="AS2356" s="287"/>
      <c r="AT2356" s="287"/>
      <c r="AU2356" s="287"/>
      <c r="AV2356" s="287"/>
      <c r="AW2356" s="287"/>
      <c r="AX2356" s="287"/>
      <c r="AY2356" s="287"/>
      <c r="AZ2356" s="287"/>
      <c r="BA2356" s="287"/>
      <c r="BB2356" s="287"/>
      <c r="BC2356" s="287"/>
      <c r="BD2356" s="287"/>
      <c r="BE2356" s="287"/>
      <c r="BF2356" s="287"/>
      <c r="BG2356" s="287"/>
      <c r="BH2356" s="287"/>
      <c r="BI2356" s="287"/>
      <c r="BJ2356" s="287"/>
      <c r="BK2356" s="287"/>
      <c r="BL2356" s="287"/>
      <c r="BM2356" s="287"/>
      <c r="BN2356" s="287"/>
      <c r="BO2356" s="287"/>
      <c r="BP2356" s="287"/>
      <c r="BQ2356" s="287"/>
      <c r="BR2356" s="287"/>
      <c r="BS2356" s="287"/>
      <c r="BT2356" s="287"/>
      <c r="BU2356" s="287"/>
    </row>
    <row r="2357" spans="4:73" x14ac:dyDescent="0.2">
      <c r="D2357" s="265"/>
      <c r="E2357" s="265"/>
      <c r="F2357" s="265"/>
      <c r="G2357" s="265"/>
      <c r="H2357" s="265"/>
      <c r="I2357" s="265"/>
      <c r="J2357" s="265"/>
      <c r="K2357" s="265"/>
      <c r="L2357" s="265"/>
      <c r="M2357" s="265"/>
      <c r="N2357" s="265"/>
      <c r="O2357" s="265"/>
      <c r="P2357" s="265"/>
      <c r="Q2357" s="265"/>
      <c r="R2357" s="265"/>
      <c r="S2357" s="265"/>
      <c r="T2357" s="265"/>
      <c r="U2357" s="265"/>
      <c r="V2357" s="265"/>
      <c r="W2357" s="265"/>
      <c r="X2357" s="265"/>
      <c r="Y2357" s="265"/>
      <c r="Z2357" s="265"/>
      <c r="AA2357" s="265"/>
      <c r="AB2357" s="265"/>
      <c r="AC2357" s="265"/>
      <c r="AD2357" s="265"/>
      <c r="AE2357" s="265"/>
      <c r="AF2357" s="265"/>
      <c r="AG2357" s="265"/>
      <c r="AH2357" s="265"/>
      <c r="AI2357" s="265"/>
      <c r="AJ2357" s="265"/>
      <c r="AK2357" s="287"/>
      <c r="AL2357" s="287"/>
      <c r="AM2357" s="287"/>
      <c r="AN2357" s="287"/>
      <c r="AO2357" s="287"/>
      <c r="AP2357" s="287"/>
      <c r="AQ2357" s="287"/>
      <c r="AR2357" s="287"/>
      <c r="AS2357" s="287"/>
      <c r="AT2357" s="287"/>
      <c r="AU2357" s="287"/>
      <c r="AV2357" s="287"/>
      <c r="AW2357" s="287"/>
      <c r="AX2357" s="287"/>
      <c r="AY2357" s="287"/>
      <c r="AZ2357" s="287"/>
      <c r="BA2357" s="287"/>
      <c r="BB2357" s="287"/>
      <c r="BC2357" s="287"/>
      <c r="BD2357" s="287"/>
      <c r="BE2357" s="287"/>
      <c r="BF2357" s="287"/>
      <c r="BG2357" s="287"/>
      <c r="BH2357" s="287"/>
      <c r="BI2357" s="287"/>
      <c r="BJ2357" s="287"/>
      <c r="BK2357" s="287"/>
      <c r="BL2357" s="287"/>
      <c r="BM2357" s="287"/>
      <c r="BN2357" s="287"/>
      <c r="BO2357" s="287"/>
      <c r="BP2357" s="287"/>
      <c r="BQ2357" s="287"/>
      <c r="BR2357" s="287"/>
      <c r="BS2357" s="287"/>
      <c r="BT2357" s="287"/>
      <c r="BU2357" s="287"/>
    </row>
    <row r="2358" spans="4:73" x14ac:dyDescent="0.2">
      <c r="D2358" s="265"/>
      <c r="E2358" s="265"/>
      <c r="F2358" s="265"/>
      <c r="G2358" s="265"/>
      <c r="H2358" s="265"/>
      <c r="I2358" s="265"/>
      <c r="J2358" s="265"/>
      <c r="K2358" s="265"/>
      <c r="L2358" s="265"/>
      <c r="M2358" s="265"/>
      <c r="N2358" s="265"/>
      <c r="O2358" s="265"/>
      <c r="P2358" s="265"/>
      <c r="Q2358" s="265"/>
      <c r="R2358" s="265"/>
      <c r="S2358" s="265"/>
      <c r="T2358" s="265"/>
      <c r="U2358" s="265"/>
      <c r="V2358" s="265"/>
      <c r="W2358" s="265"/>
      <c r="X2358" s="265"/>
      <c r="Y2358" s="265"/>
      <c r="Z2358" s="265"/>
      <c r="AA2358" s="265"/>
      <c r="AB2358" s="265"/>
      <c r="AC2358" s="265"/>
      <c r="AD2358" s="265"/>
      <c r="AE2358" s="265"/>
      <c r="AF2358" s="265"/>
      <c r="AG2358" s="265"/>
      <c r="AH2358" s="265"/>
      <c r="AI2358" s="265"/>
      <c r="AJ2358" s="265"/>
      <c r="AK2358" s="287"/>
      <c r="AL2358" s="287"/>
      <c r="AM2358" s="287"/>
      <c r="AN2358" s="287"/>
      <c r="AO2358" s="287"/>
      <c r="AP2358" s="287"/>
      <c r="AQ2358" s="287"/>
      <c r="AR2358" s="287"/>
      <c r="AS2358" s="287"/>
      <c r="AT2358" s="287"/>
      <c r="AU2358" s="287"/>
      <c r="AV2358" s="287"/>
      <c r="AW2358" s="287"/>
      <c r="AX2358" s="287"/>
      <c r="AY2358" s="287"/>
      <c r="AZ2358" s="287"/>
      <c r="BA2358" s="287"/>
      <c r="BB2358" s="287"/>
      <c r="BC2358" s="287"/>
      <c r="BD2358" s="287"/>
      <c r="BE2358" s="287"/>
      <c r="BF2358" s="287"/>
      <c r="BG2358" s="287"/>
      <c r="BH2358" s="287"/>
      <c r="BI2358" s="287"/>
      <c r="BJ2358" s="287"/>
      <c r="BK2358" s="287"/>
      <c r="BL2358" s="287"/>
      <c r="BM2358" s="287"/>
      <c r="BN2358" s="287"/>
      <c r="BO2358" s="287"/>
      <c r="BP2358" s="287"/>
      <c r="BQ2358" s="287"/>
      <c r="BR2358" s="287"/>
      <c r="BS2358" s="287"/>
      <c r="BT2358" s="287"/>
      <c r="BU2358" s="287"/>
    </row>
    <row r="2359" spans="4:73" x14ac:dyDescent="0.2">
      <c r="D2359" s="265"/>
      <c r="E2359" s="265"/>
      <c r="F2359" s="265"/>
      <c r="G2359" s="265"/>
      <c r="H2359" s="265"/>
      <c r="I2359" s="265"/>
      <c r="J2359" s="265"/>
      <c r="K2359" s="265"/>
      <c r="L2359" s="265"/>
      <c r="M2359" s="265"/>
      <c r="N2359" s="265"/>
      <c r="O2359" s="265"/>
      <c r="P2359" s="265"/>
      <c r="Q2359" s="265"/>
      <c r="R2359" s="265"/>
      <c r="S2359" s="265"/>
      <c r="T2359" s="265"/>
      <c r="U2359" s="265"/>
      <c r="V2359" s="265"/>
      <c r="W2359" s="265"/>
      <c r="X2359" s="265"/>
      <c r="Y2359" s="265"/>
      <c r="Z2359" s="265"/>
      <c r="AA2359" s="265"/>
      <c r="AB2359" s="265"/>
      <c r="AC2359" s="265"/>
      <c r="AD2359" s="265"/>
      <c r="AE2359" s="265"/>
      <c r="AF2359" s="265"/>
      <c r="AG2359" s="265"/>
      <c r="AH2359" s="265"/>
      <c r="AI2359" s="265"/>
      <c r="AJ2359" s="265"/>
      <c r="AK2359" s="287"/>
      <c r="AL2359" s="287"/>
      <c r="AM2359" s="287"/>
      <c r="AN2359" s="287"/>
      <c r="AO2359" s="287"/>
      <c r="AP2359" s="287"/>
      <c r="AQ2359" s="287"/>
      <c r="AR2359" s="287"/>
      <c r="AS2359" s="287"/>
      <c r="AT2359" s="287"/>
      <c r="AU2359" s="287"/>
      <c r="AV2359" s="287"/>
      <c r="AW2359" s="287"/>
      <c r="AX2359" s="287"/>
      <c r="AY2359" s="287"/>
      <c r="AZ2359" s="287"/>
      <c r="BA2359" s="287"/>
      <c r="BB2359" s="287"/>
      <c r="BC2359" s="287"/>
      <c r="BD2359" s="287"/>
      <c r="BE2359" s="287"/>
      <c r="BF2359" s="287"/>
      <c r="BG2359" s="287"/>
      <c r="BH2359" s="287"/>
      <c r="BI2359" s="287"/>
      <c r="BJ2359" s="287"/>
      <c r="BK2359" s="287"/>
      <c r="BL2359" s="287"/>
      <c r="BM2359" s="287"/>
      <c r="BN2359" s="287"/>
      <c r="BO2359" s="287"/>
      <c r="BP2359" s="287"/>
      <c r="BQ2359" s="287"/>
      <c r="BR2359" s="287"/>
      <c r="BS2359" s="287"/>
      <c r="BT2359" s="287"/>
      <c r="BU2359" s="287"/>
    </row>
    <row r="2360" spans="4:73" x14ac:dyDescent="0.2">
      <c r="D2360" s="265"/>
      <c r="E2360" s="265"/>
      <c r="F2360" s="265"/>
      <c r="G2360" s="265"/>
      <c r="H2360" s="265"/>
      <c r="I2360" s="265"/>
      <c r="J2360" s="265"/>
      <c r="K2360" s="265"/>
      <c r="L2360" s="265"/>
      <c r="M2360" s="265"/>
      <c r="N2360" s="265"/>
      <c r="O2360" s="265"/>
      <c r="P2360" s="265"/>
      <c r="Q2360" s="265"/>
      <c r="R2360" s="265"/>
      <c r="S2360" s="265"/>
      <c r="T2360" s="265"/>
      <c r="U2360" s="265"/>
      <c r="V2360" s="265"/>
      <c r="W2360" s="265"/>
      <c r="X2360" s="265"/>
      <c r="Y2360" s="265"/>
      <c r="Z2360" s="265"/>
      <c r="AA2360" s="265"/>
      <c r="AB2360" s="265"/>
      <c r="AC2360" s="265"/>
      <c r="AD2360" s="265"/>
      <c r="AE2360" s="265"/>
      <c r="AF2360" s="265"/>
      <c r="AG2360" s="265"/>
      <c r="AH2360" s="265"/>
      <c r="AI2360" s="265"/>
      <c r="AJ2360" s="265"/>
      <c r="AK2360" s="287"/>
      <c r="AL2360" s="287"/>
      <c r="AM2360" s="287"/>
      <c r="AN2360" s="287"/>
      <c r="AO2360" s="287"/>
      <c r="AP2360" s="287"/>
      <c r="AQ2360" s="287"/>
      <c r="AR2360" s="287"/>
      <c r="AS2360" s="287"/>
      <c r="AT2360" s="287"/>
      <c r="AU2360" s="287"/>
      <c r="AV2360" s="287"/>
      <c r="AW2360" s="287"/>
      <c r="AX2360" s="287"/>
      <c r="AY2360" s="287"/>
      <c r="AZ2360" s="287"/>
      <c r="BA2360" s="287"/>
      <c r="BB2360" s="287"/>
      <c r="BC2360" s="287"/>
      <c r="BD2360" s="287"/>
      <c r="BE2360" s="287"/>
      <c r="BF2360" s="287"/>
      <c r="BG2360" s="287"/>
      <c r="BH2360" s="287"/>
      <c r="BI2360" s="287"/>
      <c r="BJ2360" s="287"/>
      <c r="BK2360" s="287"/>
      <c r="BL2360" s="287"/>
      <c r="BM2360" s="287"/>
      <c r="BN2360" s="287"/>
      <c r="BO2360" s="287"/>
      <c r="BP2360" s="287"/>
      <c r="BQ2360" s="287"/>
      <c r="BR2360" s="287"/>
      <c r="BS2360" s="287"/>
      <c r="BT2360" s="287"/>
      <c r="BU2360" s="287"/>
    </row>
    <row r="2361" spans="4:73" x14ac:dyDescent="0.2">
      <c r="D2361" s="265"/>
      <c r="E2361" s="265"/>
      <c r="F2361" s="265"/>
      <c r="G2361" s="265"/>
      <c r="H2361" s="265"/>
      <c r="I2361" s="265"/>
      <c r="J2361" s="265"/>
      <c r="K2361" s="265"/>
      <c r="L2361" s="265"/>
      <c r="M2361" s="265"/>
      <c r="N2361" s="265"/>
      <c r="O2361" s="265"/>
      <c r="P2361" s="265"/>
      <c r="Q2361" s="265"/>
      <c r="R2361" s="265"/>
      <c r="S2361" s="265"/>
      <c r="T2361" s="265"/>
      <c r="U2361" s="265"/>
      <c r="V2361" s="265"/>
      <c r="W2361" s="265"/>
      <c r="X2361" s="265"/>
      <c r="Y2361" s="265"/>
      <c r="Z2361" s="265"/>
      <c r="AA2361" s="265"/>
      <c r="AB2361" s="265"/>
      <c r="AC2361" s="265"/>
      <c r="AD2361" s="265"/>
      <c r="AE2361" s="265"/>
      <c r="AF2361" s="265"/>
      <c r="AG2361" s="265"/>
      <c r="AH2361" s="265"/>
      <c r="AI2361" s="265"/>
      <c r="AJ2361" s="265"/>
      <c r="AK2361" s="287"/>
      <c r="AL2361" s="287"/>
      <c r="AM2361" s="287"/>
      <c r="AN2361" s="287"/>
      <c r="AO2361" s="287"/>
      <c r="AP2361" s="287"/>
      <c r="AQ2361" s="287"/>
      <c r="AR2361" s="287"/>
      <c r="AS2361" s="287"/>
      <c r="AT2361" s="287"/>
      <c r="AU2361" s="287"/>
      <c r="AV2361" s="287"/>
      <c r="AW2361" s="287"/>
      <c r="AX2361" s="287"/>
      <c r="AY2361" s="287"/>
      <c r="AZ2361" s="287"/>
      <c r="BA2361" s="287"/>
      <c r="BB2361" s="287"/>
      <c r="BC2361" s="287"/>
      <c r="BD2361" s="287"/>
      <c r="BE2361" s="287"/>
      <c r="BF2361" s="287"/>
      <c r="BG2361" s="287"/>
      <c r="BH2361" s="287"/>
      <c r="BI2361" s="287"/>
      <c r="BJ2361" s="287"/>
      <c r="BK2361" s="287"/>
      <c r="BL2361" s="287"/>
      <c r="BM2361" s="287"/>
      <c r="BN2361" s="287"/>
      <c r="BO2361" s="287"/>
      <c r="BP2361" s="287"/>
      <c r="BQ2361" s="287"/>
      <c r="BR2361" s="287"/>
      <c r="BS2361" s="287"/>
      <c r="BT2361" s="287"/>
      <c r="BU2361" s="287"/>
    </row>
    <row r="2362" spans="4:73" x14ac:dyDescent="0.2">
      <c r="D2362" s="265"/>
      <c r="E2362" s="265"/>
      <c r="F2362" s="265"/>
      <c r="G2362" s="265"/>
      <c r="H2362" s="265"/>
      <c r="I2362" s="265"/>
      <c r="J2362" s="265"/>
      <c r="K2362" s="265"/>
      <c r="L2362" s="265"/>
      <c r="M2362" s="265"/>
      <c r="N2362" s="265"/>
      <c r="O2362" s="265"/>
      <c r="P2362" s="265"/>
      <c r="Q2362" s="265"/>
      <c r="R2362" s="265"/>
      <c r="S2362" s="265"/>
      <c r="T2362" s="265"/>
      <c r="U2362" s="265"/>
      <c r="V2362" s="265"/>
      <c r="W2362" s="265"/>
      <c r="X2362" s="265"/>
      <c r="Y2362" s="265"/>
      <c r="Z2362" s="265"/>
      <c r="AA2362" s="265"/>
      <c r="AB2362" s="265"/>
      <c r="AC2362" s="265"/>
      <c r="AD2362" s="265"/>
      <c r="AE2362" s="265"/>
      <c r="AF2362" s="265"/>
      <c r="AG2362" s="265"/>
      <c r="AH2362" s="265"/>
      <c r="AI2362" s="265"/>
      <c r="AJ2362" s="265"/>
      <c r="AK2362" s="287"/>
      <c r="AL2362" s="287"/>
      <c r="AM2362" s="287"/>
      <c r="AN2362" s="287"/>
      <c r="AO2362" s="287"/>
      <c r="AP2362" s="287"/>
      <c r="AQ2362" s="287"/>
      <c r="AR2362" s="287"/>
      <c r="AS2362" s="287"/>
      <c r="AT2362" s="287"/>
      <c r="AU2362" s="287"/>
      <c r="AV2362" s="287"/>
      <c r="AW2362" s="287"/>
      <c r="AX2362" s="287"/>
      <c r="AY2362" s="287"/>
      <c r="AZ2362" s="287"/>
      <c r="BA2362" s="287"/>
      <c r="BB2362" s="287"/>
      <c r="BC2362" s="287"/>
      <c r="BD2362" s="287"/>
      <c r="BE2362" s="287"/>
      <c r="BF2362" s="287"/>
      <c r="BG2362" s="287"/>
      <c r="BH2362" s="287"/>
      <c r="BI2362" s="287"/>
      <c r="BJ2362" s="287"/>
      <c r="BK2362" s="287"/>
      <c r="BL2362" s="287"/>
      <c r="BM2362" s="287"/>
      <c r="BN2362" s="287"/>
      <c r="BO2362" s="287"/>
      <c r="BP2362" s="287"/>
      <c r="BQ2362" s="287"/>
      <c r="BR2362" s="287"/>
      <c r="BS2362" s="287"/>
      <c r="BT2362" s="287"/>
      <c r="BU2362" s="287"/>
    </row>
    <row r="2363" spans="4:73" x14ac:dyDescent="0.2">
      <c r="D2363" s="265"/>
      <c r="E2363" s="265"/>
      <c r="F2363" s="265"/>
      <c r="G2363" s="265"/>
      <c r="H2363" s="265"/>
      <c r="I2363" s="265"/>
      <c r="J2363" s="265"/>
      <c r="K2363" s="265"/>
      <c r="L2363" s="265"/>
      <c r="M2363" s="265"/>
      <c r="N2363" s="265"/>
      <c r="O2363" s="265"/>
      <c r="P2363" s="265"/>
      <c r="Q2363" s="265"/>
      <c r="R2363" s="265"/>
      <c r="S2363" s="265"/>
      <c r="T2363" s="265"/>
      <c r="U2363" s="265"/>
      <c r="V2363" s="265"/>
      <c r="W2363" s="265"/>
      <c r="X2363" s="265"/>
      <c r="Y2363" s="265"/>
      <c r="Z2363" s="265"/>
      <c r="AA2363" s="265"/>
      <c r="AB2363" s="265"/>
      <c r="AC2363" s="265"/>
      <c r="AD2363" s="265"/>
      <c r="AE2363" s="265"/>
      <c r="AF2363" s="265"/>
      <c r="AG2363" s="265"/>
      <c r="AH2363" s="265"/>
      <c r="AI2363" s="265"/>
      <c r="AJ2363" s="265"/>
      <c r="AK2363" s="287"/>
      <c r="AL2363" s="287"/>
      <c r="AM2363" s="287"/>
      <c r="AN2363" s="287"/>
      <c r="AO2363" s="287"/>
      <c r="AP2363" s="287"/>
      <c r="AQ2363" s="287"/>
      <c r="AR2363" s="287"/>
      <c r="AS2363" s="287"/>
      <c r="AT2363" s="287"/>
      <c r="AU2363" s="287"/>
      <c r="AV2363" s="287"/>
      <c r="AW2363" s="287"/>
      <c r="AX2363" s="287"/>
      <c r="AY2363" s="287"/>
      <c r="AZ2363" s="287"/>
      <c r="BA2363" s="287"/>
      <c r="BB2363" s="287"/>
      <c r="BC2363" s="287"/>
      <c r="BD2363" s="287"/>
      <c r="BE2363" s="287"/>
      <c r="BF2363" s="287"/>
      <c r="BG2363" s="287"/>
      <c r="BH2363" s="287"/>
      <c r="BI2363" s="287"/>
      <c r="BJ2363" s="287"/>
      <c r="BK2363" s="287"/>
      <c r="BL2363" s="287"/>
      <c r="BM2363" s="287"/>
      <c r="BN2363" s="287"/>
      <c r="BO2363" s="287"/>
      <c r="BP2363" s="287"/>
      <c r="BQ2363" s="287"/>
      <c r="BR2363" s="287"/>
      <c r="BS2363" s="287"/>
      <c r="BT2363" s="287"/>
      <c r="BU2363" s="287"/>
    </row>
    <row r="2364" spans="4:73" x14ac:dyDescent="0.2">
      <c r="D2364" s="265"/>
      <c r="E2364" s="265"/>
      <c r="F2364" s="265"/>
      <c r="G2364" s="265"/>
      <c r="H2364" s="265"/>
      <c r="I2364" s="265"/>
      <c r="J2364" s="265"/>
      <c r="K2364" s="265"/>
      <c r="L2364" s="265"/>
      <c r="M2364" s="265"/>
      <c r="N2364" s="265"/>
      <c r="O2364" s="265"/>
      <c r="P2364" s="265"/>
      <c r="Q2364" s="265"/>
      <c r="R2364" s="265"/>
      <c r="S2364" s="265"/>
      <c r="T2364" s="265"/>
      <c r="U2364" s="265"/>
      <c r="V2364" s="265"/>
      <c r="W2364" s="265"/>
      <c r="X2364" s="265"/>
      <c r="Y2364" s="265"/>
      <c r="Z2364" s="265"/>
      <c r="AA2364" s="265"/>
      <c r="AB2364" s="265"/>
      <c r="AC2364" s="265"/>
      <c r="AD2364" s="265"/>
      <c r="AE2364" s="265"/>
      <c r="AF2364" s="265"/>
      <c r="AG2364" s="265"/>
      <c r="AH2364" s="265"/>
      <c r="AI2364" s="265"/>
      <c r="AJ2364" s="265"/>
      <c r="AK2364" s="287"/>
      <c r="AL2364" s="287"/>
      <c r="AM2364" s="287"/>
      <c r="AN2364" s="287"/>
      <c r="AO2364" s="287"/>
      <c r="AP2364" s="287"/>
      <c r="AQ2364" s="287"/>
      <c r="AR2364" s="287"/>
      <c r="AS2364" s="287"/>
      <c r="AT2364" s="287"/>
      <c r="AU2364" s="287"/>
      <c r="AV2364" s="287"/>
      <c r="AW2364" s="287"/>
      <c r="AX2364" s="287"/>
      <c r="AY2364" s="287"/>
      <c r="AZ2364" s="287"/>
      <c r="BA2364" s="287"/>
      <c r="BB2364" s="287"/>
      <c r="BC2364" s="287"/>
      <c r="BD2364" s="287"/>
      <c r="BE2364" s="287"/>
      <c r="BF2364" s="287"/>
      <c r="BG2364" s="287"/>
      <c r="BH2364" s="287"/>
      <c r="BI2364" s="287"/>
      <c r="BJ2364" s="287"/>
      <c r="BK2364" s="287"/>
      <c r="BL2364" s="287"/>
      <c r="BM2364" s="287"/>
      <c r="BN2364" s="287"/>
      <c r="BO2364" s="287"/>
      <c r="BP2364" s="287"/>
      <c r="BQ2364" s="287"/>
      <c r="BR2364" s="287"/>
      <c r="BS2364" s="287"/>
      <c r="BT2364" s="287"/>
      <c r="BU2364" s="287"/>
    </row>
    <row r="2365" spans="4:73" x14ac:dyDescent="0.2">
      <c r="D2365" s="265"/>
      <c r="E2365" s="265"/>
      <c r="F2365" s="265"/>
      <c r="G2365" s="265"/>
      <c r="H2365" s="265"/>
      <c r="I2365" s="265"/>
      <c r="J2365" s="265"/>
      <c r="K2365" s="265"/>
      <c r="L2365" s="265"/>
      <c r="M2365" s="265"/>
      <c r="N2365" s="265"/>
      <c r="O2365" s="265"/>
      <c r="P2365" s="265"/>
      <c r="Q2365" s="265"/>
      <c r="R2365" s="265"/>
      <c r="S2365" s="265"/>
      <c r="T2365" s="265"/>
      <c r="U2365" s="265"/>
      <c r="V2365" s="265"/>
      <c r="W2365" s="265"/>
      <c r="X2365" s="265"/>
      <c r="Y2365" s="265"/>
      <c r="Z2365" s="265"/>
      <c r="AA2365" s="265"/>
      <c r="AB2365" s="265"/>
      <c r="AC2365" s="265"/>
      <c r="AD2365" s="265"/>
      <c r="AE2365" s="265"/>
      <c r="AF2365" s="265"/>
      <c r="AG2365" s="265"/>
      <c r="AH2365" s="265"/>
      <c r="AI2365" s="265"/>
      <c r="AJ2365" s="265"/>
      <c r="AK2365" s="287"/>
      <c r="AL2365" s="287"/>
      <c r="AM2365" s="287"/>
      <c r="AN2365" s="287"/>
      <c r="AO2365" s="287"/>
      <c r="AP2365" s="287"/>
      <c r="AQ2365" s="287"/>
      <c r="AR2365" s="287"/>
      <c r="AS2365" s="287"/>
      <c r="AT2365" s="287"/>
      <c r="AU2365" s="287"/>
      <c r="AV2365" s="287"/>
      <c r="AW2365" s="287"/>
      <c r="AX2365" s="287"/>
      <c r="AY2365" s="287"/>
      <c r="AZ2365" s="287"/>
      <c r="BA2365" s="287"/>
      <c r="BB2365" s="287"/>
      <c r="BC2365" s="287"/>
      <c r="BD2365" s="287"/>
      <c r="BE2365" s="287"/>
      <c r="BF2365" s="287"/>
      <c r="BG2365" s="287"/>
      <c r="BH2365" s="287"/>
      <c r="BI2365" s="287"/>
      <c r="BJ2365" s="287"/>
      <c r="BK2365" s="287"/>
      <c r="BL2365" s="287"/>
      <c r="BM2365" s="287"/>
      <c r="BN2365" s="287"/>
      <c r="BO2365" s="287"/>
      <c r="BP2365" s="287"/>
      <c r="BQ2365" s="287"/>
      <c r="BR2365" s="287"/>
      <c r="BS2365" s="287"/>
      <c r="BT2365" s="287"/>
      <c r="BU2365" s="287"/>
    </row>
    <row r="2366" spans="4:73" x14ac:dyDescent="0.2">
      <c r="D2366" s="265"/>
      <c r="E2366" s="265"/>
      <c r="F2366" s="265"/>
      <c r="G2366" s="265"/>
      <c r="H2366" s="265"/>
      <c r="I2366" s="265"/>
      <c r="J2366" s="265"/>
      <c r="K2366" s="265"/>
      <c r="L2366" s="265"/>
      <c r="M2366" s="265"/>
      <c r="N2366" s="265"/>
      <c r="O2366" s="265"/>
      <c r="P2366" s="265"/>
      <c r="Q2366" s="265"/>
      <c r="R2366" s="265"/>
      <c r="S2366" s="265"/>
      <c r="T2366" s="265"/>
      <c r="U2366" s="265"/>
      <c r="V2366" s="265"/>
      <c r="W2366" s="265"/>
      <c r="X2366" s="265"/>
      <c r="Y2366" s="265"/>
      <c r="Z2366" s="265"/>
      <c r="AA2366" s="265"/>
      <c r="AB2366" s="265"/>
      <c r="AC2366" s="265"/>
      <c r="AD2366" s="265"/>
      <c r="AE2366" s="265"/>
      <c r="AF2366" s="265"/>
      <c r="AG2366" s="265"/>
      <c r="AH2366" s="265"/>
      <c r="AI2366" s="265"/>
      <c r="AJ2366" s="265"/>
      <c r="AK2366" s="287"/>
      <c r="AL2366" s="287"/>
      <c r="AM2366" s="287"/>
      <c r="AN2366" s="287"/>
      <c r="AO2366" s="287"/>
      <c r="AP2366" s="287"/>
      <c r="AQ2366" s="287"/>
      <c r="AR2366" s="287"/>
      <c r="AS2366" s="287"/>
      <c r="AT2366" s="287"/>
      <c r="AU2366" s="287"/>
      <c r="AV2366" s="287"/>
      <c r="AW2366" s="287"/>
      <c r="AX2366" s="287"/>
      <c r="AY2366" s="287"/>
      <c r="AZ2366" s="287"/>
      <c r="BA2366" s="287"/>
      <c r="BB2366" s="287"/>
      <c r="BC2366" s="287"/>
      <c r="BD2366" s="287"/>
      <c r="BE2366" s="287"/>
      <c r="BF2366" s="287"/>
      <c r="BG2366" s="287"/>
      <c r="BH2366" s="287"/>
      <c r="BI2366" s="287"/>
      <c r="BJ2366" s="287"/>
      <c r="BK2366" s="287"/>
      <c r="BL2366" s="287"/>
      <c r="BM2366" s="287"/>
      <c r="BN2366" s="287"/>
      <c r="BO2366" s="287"/>
      <c r="BP2366" s="287"/>
      <c r="BQ2366" s="287"/>
      <c r="BR2366" s="287"/>
      <c r="BS2366" s="287"/>
      <c r="BT2366" s="287"/>
      <c r="BU2366" s="287"/>
    </row>
    <row r="2367" spans="4:73" x14ac:dyDescent="0.2">
      <c r="D2367" s="265"/>
      <c r="E2367" s="265"/>
      <c r="F2367" s="265"/>
      <c r="G2367" s="265"/>
      <c r="H2367" s="265"/>
      <c r="I2367" s="265"/>
      <c r="J2367" s="265"/>
      <c r="K2367" s="265"/>
      <c r="L2367" s="265"/>
      <c r="M2367" s="265"/>
      <c r="N2367" s="265"/>
      <c r="O2367" s="265"/>
      <c r="P2367" s="265"/>
      <c r="Q2367" s="265"/>
      <c r="R2367" s="265"/>
      <c r="S2367" s="265"/>
      <c r="T2367" s="265"/>
      <c r="U2367" s="265"/>
      <c r="V2367" s="265"/>
      <c r="W2367" s="265"/>
      <c r="X2367" s="265"/>
      <c r="Y2367" s="265"/>
      <c r="Z2367" s="265"/>
      <c r="AA2367" s="265"/>
      <c r="AB2367" s="265"/>
      <c r="AC2367" s="265"/>
      <c r="AD2367" s="265"/>
      <c r="AE2367" s="265"/>
      <c r="AF2367" s="265"/>
      <c r="AG2367" s="265"/>
      <c r="AH2367" s="265"/>
      <c r="AI2367" s="265"/>
      <c r="AJ2367" s="265"/>
      <c r="AK2367" s="287"/>
      <c r="AL2367" s="287"/>
      <c r="AM2367" s="287"/>
      <c r="AN2367" s="287"/>
      <c r="AO2367" s="287"/>
      <c r="AP2367" s="287"/>
      <c r="AQ2367" s="287"/>
      <c r="AR2367" s="287"/>
      <c r="AS2367" s="287"/>
      <c r="AT2367" s="287"/>
      <c r="AU2367" s="287"/>
      <c r="AV2367" s="287"/>
      <c r="AW2367" s="287"/>
      <c r="AX2367" s="287"/>
      <c r="AY2367" s="287"/>
      <c r="AZ2367" s="287"/>
      <c r="BA2367" s="287"/>
      <c r="BB2367" s="287"/>
      <c r="BC2367" s="287"/>
      <c r="BD2367" s="287"/>
      <c r="BE2367" s="287"/>
      <c r="BF2367" s="287"/>
      <c r="BG2367" s="287"/>
      <c r="BH2367" s="287"/>
      <c r="BI2367" s="287"/>
      <c r="BJ2367" s="287"/>
      <c r="BK2367" s="287"/>
      <c r="BL2367" s="287"/>
      <c r="BM2367" s="287"/>
      <c r="BN2367" s="287"/>
      <c r="BO2367" s="287"/>
      <c r="BP2367" s="287"/>
      <c r="BQ2367" s="287"/>
      <c r="BR2367" s="287"/>
      <c r="BS2367" s="287"/>
      <c r="BT2367" s="287"/>
      <c r="BU2367" s="287"/>
    </row>
    <row r="2368" spans="4:73" x14ac:dyDescent="0.2">
      <c r="D2368" s="265"/>
      <c r="E2368" s="265"/>
      <c r="F2368" s="265"/>
      <c r="G2368" s="265"/>
      <c r="H2368" s="265"/>
      <c r="I2368" s="265"/>
      <c r="J2368" s="265"/>
      <c r="K2368" s="265"/>
      <c r="L2368" s="265"/>
      <c r="M2368" s="265"/>
      <c r="N2368" s="265"/>
      <c r="O2368" s="265"/>
      <c r="P2368" s="265"/>
      <c r="Q2368" s="265"/>
      <c r="R2368" s="265"/>
      <c r="S2368" s="265"/>
      <c r="T2368" s="265"/>
      <c r="U2368" s="265"/>
      <c r="V2368" s="265"/>
      <c r="W2368" s="265"/>
      <c r="X2368" s="265"/>
      <c r="Y2368" s="265"/>
      <c r="Z2368" s="265"/>
      <c r="AA2368" s="265"/>
      <c r="AB2368" s="265"/>
      <c r="AC2368" s="265"/>
      <c r="AD2368" s="265"/>
      <c r="AE2368" s="265"/>
      <c r="AF2368" s="265"/>
      <c r="AG2368" s="265"/>
      <c r="AH2368" s="265"/>
      <c r="AI2368" s="265"/>
      <c r="AJ2368" s="265"/>
      <c r="AK2368" s="287"/>
      <c r="AL2368" s="287"/>
      <c r="AM2368" s="287"/>
      <c r="AN2368" s="287"/>
      <c r="AO2368" s="287"/>
      <c r="AP2368" s="287"/>
      <c r="AQ2368" s="287"/>
      <c r="AR2368" s="287"/>
      <c r="AS2368" s="287"/>
      <c r="AT2368" s="287"/>
      <c r="AU2368" s="287"/>
      <c r="AV2368" s="287"/>
      <c r="AW2368" s="287"/>
      <c r="AX2368" s="287"/>
      <c r="AY2368" s="287"/>
      <c r="AZ2368" s="287"/>
      <c r="BA2368" s="287"/>
      <c r="BB2368" s="287"/>
      <c r="BC2368" s="287"/>
      <c r="BD2368" s="287"/>
      <c r="BE2368" s="287"/>
      <c r="BF2368" s="287"/>
      <c r="BG2368" s="287"/>
      <c r="BH2368" s="287"/>
      <c r="BI2368" s="287"/>
      <c r="BJ2368" s="287"/>
      <c r="BK2368" s="287"/>
      <c r="BL2368" s="287"/>
      <c r="BM2368" s="287"/>
      <c r="BN2368" s="287"/>
      <c r="BO2368" s="287"/>
      <c r="BP2368" s="287"/>
      <c r="BQ2368" s="287"/>
      <c r="BR2368" s="287"/>
      <c r="BS2368" s="287"/>
      <c r="BT2368" s="287"/>
      <c r="BU2368" s="287"/>
    </row>
    <row r="2369" spans="4:73" x14ac:dyDescent="0.2">
      <c r="D2369" s="265"/>
      <c r="E2369" s="265"/>
      <c r="F2369" s="265"/>
      <c r="G2369" s="265"/>
      <c r="H2369" s="265"/>
      <c r="I2369" s="265"/>
      <c r="J2369" s="265"/>
      <c r="K2369" s="265"/>
      <c r="L2369" s="265"/>
      <c r="M2369" s="265"/>
      <c r="N2369" s="265"/>
      <c r="O2369" s="265"/>
      <c r="P2369" s="265"/>
      <c r="Q2369" s="265"/>
      <c r="R2369" s="265"/>
      <c r="S2369" s="265"/>
      <c r="T2369" s="265"/>
      <c r="U2369" s="265"/>
      <c r="V2369" s="265"/>
      <c r="W2369" s="265"/>
      <c r="X2369" s="265"/>
      <c r="Y2369" s="265"/>
      <c r="Z2369" s="265"/>
      <c r="AA2369" s="265"/>
      <c r="AB2369" s="265"/>
      <c r="AC2369" s="265"/>
      <c r="AD2369" s="265"/>
      <c r="AE2369" s="265"/>
      <c r="AF2369" s="265"/>
      <c r="AG2369" s="265"/>
      <c r="AH2369" s="265"/>
      <c r="AI2369" s="265"/>
      <c r="AJ2369" s="265"/>
      <c r="AK2369" s="287"/>
      <c r="AL2369" s="287"/>
      <c r="AM2369" s="287"/>
      <c r="AN2369" s="287"/>
      <c r="AO2369" s="287"/>
      <c r="AP2369" s="287"/>
      <c r="AQ2369" s="287"/>
      <c r="AR2369" s="287"/>
      <c r="AS2369" s="287"/>
      <c r="AT2369" s="287"/>
      <c r="AU2369" s="287"/>
      <c r="AV2369" s="287"/>
      <c r="AW2369" s="287"/>
      <c r="AX2369" s="287"/>
      <c r="AY2369" s="287"/>
      <c r="AZ2369" s="287"/>
      <c r="BA2369" s="287"/>
      <c r="BB2369" s="287"/>
      <c r="BC2369" s="287"/>
      <c r="BD2369" s="287"/>
      <c r="BE2369" s="287"/>
      <c r="BF2369" s="287"/>
      <c r="BG2369" s="287"/>
      <c r="BH2369" s="287"/>
      <c r="BI2369" s="287"/>
      <c r="BJ2369" s="287"/>
      <c r="BK2369" s="287"/>
      <c r="BL2369" s="287"/>
      <c r="BM2369" s="287"/>
      <c r="BN2369" s="287"/>
      <c r="BO2369" s="287"/>
      <c r="BP2369" s="287"/>
      <c r="BQ2369" s="287"/>
      <c r="BR2369" s="287"/>
      <c r="BS2369" s="287"/>
      <c r="BT2369" s="287"/>
      <c r="BU2369" s="287"/>
    </row>
    <row r="2370" spans="4:73" x14ac:dyDescent="0.2">
      <c r="D2370" s="265"/>
      <c r="E2370" s="265"/>
      <c r="F2370" s="265"/>
      <c r="G2370" s="265"/>
      <c r="H2370" s="265"/>
      <c r="I2370" s="265"/>
      <c r="J2370" s="265"/>
      <c r="K2370" s="265"/>
      <c r="L2370" s="265"/>
      <c r="M2370" s="265"/>
      <c r="N2370" s="265"/>
      <c r="O2370" s="265"/>
      <c r="P2370" s="265"/>
      <c r="Q2370" s="265"/>
      <c r="R2370" s="265"/>
      <c r="S2370" s="265"/>
      <c r="T2370" s="265"/>
      <c r="U2370" s="265"/>
      <c r="V2370" s="265"/>
      <c r="W2370" s="265"/>
      <c r="X2370" s="265"/>
      <c r="Y2370" s="265"/>
      <c r="Z2370" s="265"/>
      <c r="AA2370" s="265"/>
      <c r="AB2370" s="265"/>
      <c r="AC2370" s="265"/>
      <c r="AD2370" s="265"/>
      <c r="AE2370" s="265"/>
      <c r="AF2370" s="265"/>
      <c r="AG2370" s="265"/>
      <c r="AH2370" s="265"/>
      <c r="AI2370" s="265"/>
      <c r="AJ2370" s="265"/>
      <c r="AK2370" s="287"/>
      <c r="AL2370" s="287"/>
      <c r="AM2370" s="287"/>
      <c r="AN2370" s="287"/>
      <c r="AO2370" s="287"/>
      <c r="AP2370" s="287"/>
      <c r="AQ2370" s="287"/>
      <c r="AR2370" s="287"/>
      <c r="AS2370" s="287"/>
      <c r="AT2370" s="287"/>
      <c r="AU2370" s="287"/>
      <c r="AV2370" s="287"/>
      <c r="AW2370" s="287"/>
      <c r="AX2370" s="287"/>
      <c r="AY2370" s="287"/>
      <c r="AZ2370" s="287"/>
      <c r="BA2370" s="287"/>
      <c r="BB2370" s="287"/>
      <c r="BC2370" s="287"/>
      <c r="BD2370" s="287"/>
      <c r="BE2370" s="287"/>
      <c r="BF2370" s="287"/>
      <c r="BG2370" s="287"/>
      <c r="BH2370" s="287"/>
      <c r="BI2370" s="287"/>
      <c r="BJ2370" s="287"/>
      <c r="BK2370" s="287"/>
      <c r="BL2370" s="287"/>
      <c r="BM2370" s="287"/>
      <c r="BN2370" s="287"/>
      <c r="BO2370" s="287"/>
      <c r="BP2370" s="287"/>
      <c r="BQ2370" s="287"/>
      <c r="BR2370" s="287"/>
      <c r="BS2370" s="287"/>
      <c r="BT2370" s="287"/>
      <c r="BU2370" s="287"/>
    </row>
    <row r="2371" spans="4:73" x14ac:dyDescent="0.2">
      <c r="D2371" s="265"/>
      <c r="E2371" s="265"/>
      <c r="F2371" s="265"/>
      <c r="G2371" s="265"/>
      <c r="H2371" s="265"/>
      <c r="I2371" s="265"/>
      <c r="J2371" s="265"/>
      <c r="K2371" s="265"/>
      <c r="L2371" s="265"/>
      <c r="M2371" s="265"/>
      <c r="N2371" s="265"/>
      <c r="O2371" s="265"/>
      <c r="P2371" s="265"/>
      <c r="Q2371" s="265"/>
      <c r="R2371" s="265"/>
      <c r="S2371" s="265"/>
      <c r="T2371" s="265"/>
      <c r="U2371" s="265"/>
      <c r="V2371" s="265"/>
      <c r="W2371" s="265"/>
      <c r="X2371" s="265"/>
      <c r="Y2371" s="265"/>
      <c r="Z2371" s="265"/>
      <c r="AA2371" s="265"/>
      <c r="AB2371" s="265"/>
      <c r="AC2371" s="265"/>
      <c r="AD2371" s="265"/>
      <c r="AE2371" s="265"/>
      <c r="AF2371" s="265"/>
      <c r="AG2371" s="265"/>
      <c r="AH2371" s="265"/>
      <c r="AI2371" s="265"/>
      <c r="AJ2371" s="265"/>
      <c r="AK2371" s="287"/>
      <c r="AL2371" s="287"/>
      <c r="AM2371" s="287"/>
      <c r="AN2371" s="287"/>
      <c r="AO2371" s="287"/>
      <c r="AP2371" s="287"/>
      <c r="AQ2371" s="287"/>
      <c r="AR2371" s="287"/>
      <c r="AS2371" s="287"/>
      <c r="AT2371" s="287"/>
      <c r="AU2371" s="287"/>
      <c r="AV2371" s="287"/>
      <c r="AW2371" s="287"/>
      <c r="AX2371" s="287"/>
      <c r="AY2371" s="287"/>
      <c r="AZ2371" s="287"/>
      <c r="BA2371" s="287"/>
      <c r="BB2371" s="287"/>
      <c r="BC2371" s="287"/>
      <c r="BD2371" s="287"/>
      <c r="BE2371" s="287"/>
      <c r="BF2371" s="287"/>
      <c r="BG2371" s="287"/>
      <c r="BH2371" s="287"/>
      <c r="BI2371" s="287"/>
      <c r="BJ2371" s="287"/>
      <c r="BK2371" s="287"/>
      <c r="BL2371" s="287"/>
      <c r="BM2371" s="287"/>
      <c r="BN2371" s="287"/>
      <c r="BO2371" s="287"/>
      <c r="BP2371" s="287"/>
      <c r="BQ2371" s="287"/>
      <c r="BR2371" s="287"/>
      <c r="BS2371" s="287"/>
      <c r="BT2371" s="287"/>
      <c r="BU2371" s="287"/>
    </row>
    <row r="2372" spans="4:73" x14ac:dyDescent="0.2">
      <c r="D2372" s="265"/>
      <c r="E2372" s="265"/>
      <c r="F2372" s="265"/>
      <c r="G2372" s="265"/>
      <c r="H2372" s="265"/>
      <c r="I2372" s="265"/>
      <c r="J2372" s="265"/>
      <c r="K2372" s="265"/>
      <c r="L2372" s="265"/>
      <c r="M2372" s="265"/>
      <c r="N2372" s="265"/>
      <c r="O2372" s="265"/>
      <c r="P2372" s="265"/>
      <c r="Q2372" s="265"/>
      <c r="R2372" s="265"/>
      <c r="S2372" s="265"/>
      <c r="T2372" s="265"/>
      <c r="U2372" s="265"/>
      <c r="V2372" s="265"/>
      <c r="W2372" s="265"/>
      <c r="X2372" s="265"/>
      <c r="Y2372" s="265"/>
      <c r="Z2372" s="265"/>
      <c r="AA2372" s="265"/>
      <c r="AB2372" s="265"/>
      <c r="AC2372" s="265"/>
      <c r="AD2372" s="265"/>
      <c r="AE2372" s="265"/>
      <c r="AF2372" s="265"/>
      <c r="AG2372" s="265"/>
      <c r="AH2372" s="265"/>
      <c r="AI2372" s="265"/>
      <c r="AJ2372" s="265"/>
      <c r="AK2372" s="287"/>
      <c r="AL2372" s="287"/>
      <c r="AM2372" s="287"/>
      <c r="AN2372" s="287"/>
      <c r="AO2372" s="287"/>
      <c r="AP2372" s="287"/>
      <c r="AQ2372" s="287"/>
      <c r="AR2372" s="287"/>
      <c r="AS2372" s="287"/>
      <c r="AT2372" s="287"/>
      <c r="AU2372" s="287"/>
      <c r="AV2372" s="287"/>
      <c r="AW2372" s="287"/>
      <c r="AX2372" s="287"/>
      <c r="AY2372" s="287"/>
      <c r="AZ2372" s="287"/>
      <c r="BA2372" s="287"/>
      <c r="BB2372" s="287"/>
      <c r="BC2372" s="287"/>
      <c r="BD2372" s="287"/>
      <c r="BE2372" s="287"/>
      <c r="BF2372" s="287"/>
      <c r="BG2372" s="287"/>
      <c r="BH2372" s="287"/>
      <c r="BI2372" s="287"/>
      <c r="BJ2372" s="287"/>
      <c r="BK2372" s="287"/>
      <c r="BL2372" s="287"/>
      <c r="BM2372" s="287"/>
      <c r="BN2372" s="287"/>
      <c r="BO2372" s="287"/>
      <c r="BP2372" s="287"/>
      <c r="BQ2372" s="287"/>
      <c r="BR2372" s="287"/>
      <c r="BS2372" s="287"/>
      <c r="BT2372" s="287"/>
      <c r="BU2372" s="287"/>
    </row>
    <row r="2373" spans="4:73" x14ac:dyDescent="0.2">
      <c r="D2373" s="265"/>
      <c r="E2373" s="265"/>
      <c r="F2373" s="265"/>
      <c r="G2373" s="265"/>
      <c r="H2373" s="265"/>
      <c r="I2373" s="265"/>
      <c r="J2373" s="265"/>
      <c r="K2373" s="265"/>
      <c r="L2373" s="265"/>
      <c r="M2373" s="265"/>
      <c r="N2373" s="265"/>
      <c r="O2373" s="265"/>
      <c r="P2373" s="265"/>
      <c r="Q2373" s="265"/>
      <c r="R2373" s="265"/>
      <c r="S2373" s="265"/>
      <c r="T2373" s="265"/>
      <c r="U2373" s="265"/>
      <c r="V2373" s="265"/>
      <c r="W2373" s="265"/>
      <c r="X2373" s="265"/>
      <c r="Y2373" s="265"/>
      <c r="Z2373" s="265"/>
      <c r="AA2373" s="265"/>
      <c r="AB2373" s="265"/>
      <c r="AC2373" s="265"/>
      <c r="AD2373" s="265"/>
      <c r="AE2373" s="265"/>
      <c r="AF2373" s="265"/>
      <c r="AG2373" s="265"/>
      <c r="AH2373" s="265"/>
      <c r="AI2373" s="265"/>
      <c r="AJ2373" s="265"/>
      <c r="AK2373" s="287"/>
      <c r="AL2373" s="287"/>
      <c r="AM2373" s="287"/>
      <c r="AN2373" s="287"/>
      <c r="AO2373" s="287"/>
      <c r="AP2373" s="287"/>
      <c r="AQ2373" s="287"/>
      <c r="AR2373" s="287"/>
      <c r="AS2373" s="287"/>
      <c r="AT2373" s="287"/>
      <c r="AU2373" s="287"/>
      <c r="AV2373" s="287"/>
      <c r="AW2373" s="287"/>
      <c r="AX2373" s="287"/>
      <c r="AY2373" s="287"/>
      <c r="AZ2373" s="287"/>
      <c r="BA2373" s="287"/>
      <c r="BB2373" s="287"/>
      <c r="BC2373" s="287"/>
      <c r="BD2373" s="287"/>
      <c r="BE2373" s="287"/>
      <c r="BF2373" s="287"/>
      <c r="BG2373" s="287"/>
      <c r="BH2373" s="287"/>
      <c r="BI2373" s="287"/>
      <c r="BJ2373" s="287"/>
      <c r="BK2373" s="287"/>
      <c r="BL2373" s="287"/>
      <c r="BM2373" s="287"/>
      <c r="BN2373" s="287"/>
      <c r="BO2373" s="287"/>
      <c r="BP2373" s="287"/>
      <c r="BQ2373" s="287"/>
      <c r="BR2373" s="287"/>
      <c r="BS2373" s="287"/>
      <c r="BT2373" s="287"/>
      <c r="BU2373" s="287"/>
    </row>
    <row r="2374" spans="4:73" x14ac:dyDescent="0.2">
      <c r="D2374" s="265"/>
      <c r="E2374" s="265"/>
      <c r="F2374" s="265"/>
      <c r="G2374" s="265"/>
      <c r="H2374" s="265"/>
      <c r="I2374" s="265"/>
      <c r="J2374" s="265"/>
      <c r="K2374" s="265"/>
      <c r="L2374" s="265"/>
      <c r="M2374" s="265"/>
      <c r="N2374" s="265"/>
      <c r="O2374" s="265"/>
      <c r="P2374" s="265"/>
      <c r="Q2374" s="265"/>
      <c r="R2374" s="265"/>
      <c r="S2374" s="265"/>
      <c r="T2374" s="265"/>
      <c r="U2374" s="265"/>
      <c r="V2374" s="265"/>
      <c r="W2374" s="265"/>
      <c r="X2374" s="265"/>
      <c r="Y2374" s="265"/>
      <c r="Z2374" s="265"/>
      <c r="AA2374" s="265"/>
      <c r="AB2374" s="265"/>
      <c r="AC2374" s="265"/>
      <c r="AD2374" s="265"/>
      <c r="AE2374" s="265"/>
      <c r="AF2374" s="265"/>
      <c r="AG2374" s="265"/>
      <c r="AH2374" s="265"/>
      <c r="AI2374" s="265"/>
      <c r="AJ2374" s="265"/>
      <c r="AK2374" s="287"/>
      <c r="AL2374" s="287"/>
      <c r="AM2374" s="287"/>
      <c r="AN2374" s="287"/>
      <c r="AO2374" s="287"/>
      <c r="AP2374" s="287"/>
      <c r="AQ2374" s="287"/>
      <c r="AR2374" s="287"/>
      <c r="AS2374" s="287"/>
      <c r="AT2374" s="287"/>
      <c r="AU2374" s="287"/>
      <c r="AV2374" s="287"/>
      <c r="AW2374" s="287"/>
      <c r="AX2374" s="287"/>
      <c r="AY2374" s="287"/>
      <c r="AZ2374" s="287"/>
      <c r="BA2374" s="287"/>
      <c r="BB2374" s="287"/>
      <c r="BC2374" s="287"/>
      <c r="BD2374" s="287"/>
      <c r="BE2374" s="287"/>
      <c r="BF2374" s="287"/>
      <c r="BG2374" s="287"/>
      <c r="BH2374" s="287"/>
      <c r="BI2374" s="287"/>
      <c r="BJ2374" s="287"/>
      <c r="BK2374" s="287"/>
      <c r="BL2374" s="287"/>
      <c r="BM2374" s="287"/>
      <c r="BN2374" s="287"/>
      <c r="BO2374" s="287"/>
      <c r="BP2374" s="287"/>
      <c r="BQ2374" s="287"/>
      <c r="BR2374" s="287"/>
      <c r="BS2374" s="287"/>
      <c r="BT2374" s="287"/>
      <c r="BU2374" s="287"/>
    </row>
    <row r="2375" spans="4:73" x14ac:dyDescent="0.2">
      <c r="D2375" s="265"/>
      <c r="E2375" s="265"/>
      <c r="F2375" s="265"/>
      <c r="G2375" s="265"/>
      <c r="H2375" s="265"/>
      <c r="I2375" s="265"/>
      <c r="J2375" s="265"/>
      <c r="K2375" s="265"/>
      <c r="L2375" s="265"/>
      <c r="M2375" s="265"/>
      <c r="N2375" s="265"/>
      <c r="O2375" s="265"/>
      <c r="P2375" s="265"/>
      <c r="Q2375" s="265"/>
      <c r="R2375" s="265"/>
      <c r="S2375" s="265"/>
      <c r="T2375" s="265"/>
      <c r="U2375" s="265"/>
      <c r="V2375" s="265"/>
      <c r="W2375" s="265"/>
      <c r="X2375" s="265"/>
      <c r="Y2375" s="265"/>
      <c r="Z2375" s="265"/>
      <c r="AA2375" s="265"/>
      <c r="AB2375" s="265"/>
      <c r="AC2375" s="265"/>
      <c r="AD2375" s="265"/>
      <c r="AE2375" s="265"/>
      <c r="AF2375" s="265"/>
      <c r="AG2375" s="265"/>
      <c r="AH2375" s="265"/>
      <c r="AI2375" s="265"/>
      <c r="AJ2375" s="265"/>
      <c r="AK2375" s="287"/>
      <c r="AL2375" s="287"/>
      <c r="AM2375" s="287"/>
      <c r="AN2375" s="287"/>
      <c r="AO2375" s="287"/>
      <c r="AP2375" s="287"/>
      <c r="AQ2375" s="287"/>
      <c r="AR2375" s="287"/>
      <c r="AS2375" s="287"/>
      <c r="AT2375" s="287"/>
      <c r="AU2375" s="287"/>
      <c r="AV2375" s="287"/>
      <c r="AW2375" s="287"/>
      <c r="AX2375" s="287"/>
      <c r="AY2375" s="287"/>
      <c r="AZ2375" s="287"/>
      <c r="BA2375" s="287"/>
      <c r="BB2375" s="287"/>
      <c r="BC2375" s="287"/>
      <c r="BD2375" s="287"/>
      <c r="BE2375" s="287"/>
      <c r="BF2375" s="287"/>
      <c r="BG2375" s="287"/>
      <c r="BH2375" s="287"/>
      <c r="BI2375" s="287"/>
      <c r="BJ2375" s="287"/>
      <c r="BK2375" s="287"/>
      <c r="BL2375" s="287"/>
      <c r="BM2375" s="287"/>
      <c r="BN2375" s="287"/>
      <c r="BO2375" s="287"/>
      <c r="BP2375" s="287"/>
      <c r="BQ2375" s="287"/>
      <c r="BR2375" s="287"/>
      <c r="BS2375" s="287"/>
      <c r="BT2375" s="287"/>
      <c r="BU2375" s="287"/>
    </row>
    <row r="2376" spans="4:73" x14ac:dyDescent="0.2">
      <c r="D2376" s="265"/>
      <c r="E2376" s="265"/>
      <c r="F2376" s="265"/>
      <c r="G2376" s="265"/>
      <c r="H2376" s="265"/>
      <c r="I2376" s="265"/>
      <c r="J2376" s="265"/>
      <c r="K2376" s="265"/>
      <c r="L2376" s="265"/>
      <c r="M2376" s="265"/>
      <c r="N2376" s="265"/>
      <c r="O2376" s="265"/>
      <c r="P2376" s="265"/>
      <c r="Q2376" s="265"/>
      <c r="R2376" s="265"/>
      <c r="S2376" s="265"/>
      <c r="T2376" s="265"/>
      <c r="U2376" s="265"/>
      <c r="V2376" s="265"/>
      <c r="W2376" s="265"/>
      <c r="X2376" s="265"/>
      <c r="Y2376" s="265"/>
      <c r="Z2376" s="265"/>
      <c r="AA2376" s="265"/>
      <c r="AB2376" s="265"/>
      <c r="AC2376" s="265"/>
      <c r="AD2376" s="265"/>
      <c r="AE2376" s="265"/>
      <c r="AF2376" s="265"/>
      <c r="AG2376" s="265"/>
      <c r="AH2376" s="265"/>
      <c r="AI2376" s="265"/>
      <c r="AJ2376" s="265"/>
      <c r="AK2376" s="287"/>
      <c r="AL2376" s="287"/>
      <c r="AM2376" s="287"/>
      <c r="AN2376" s="287"/>
      <c r="AO2376" s="287"/>
      <c r="AP2376" s="287"/>
      <c r="AQ2376" s="287"/>
      <c r="AR2376" s="287"/>
      <c r="AS2376" s="287"/>
      <c r="AT2376" s="287"/>
      <c r="AU2376" s="287"/>
      <c r="AV2376" s="287"/>
      <c r="AW2376" s="287"/>
      <c r="AX2376" s="287"/>
      <c r="AY2376" s="287"/>
      <c r="AZ2376" s="287"/>
      <c r="BA2376" s="287"/>
      <c r="BB2376" s="287"/>
      <c r="BC2376" s="287"/>
      <c r="BD2376" s="287"/>
      <c r="BE2376" s="287"/>
      <c r="BF2376" s="287"/>
      <c r="BG2376" s="287"/>
      <c r="BH2376" s="287"/>
      <c r="BI2376" s="287"/>
      <c r="BJ2376" s="287"/>
      <c r="BK2376" s="287"/>
      <c r="BL2376" s="287"/>
      <c r="BM2376" s="287"/>
      <c r="BN2376" s="287"/>
      <c r="BO2376" s="287"/>
      <c r="BP2376" s="287"/>
      <c r="BQ2376" s="287"/>
      <c r="BR2376" s="287"/>
      <c r="BS2376" s="287"/>
      <c r="BT2376" s="287"/>
      <c r="BU2376" s="287"/>
    </row>
    <row r="2377" spans="4:73" x14ac:dyDescent="0.2">
      <c r="D2377" s="265"/>
      <c r="E2377" s="265"/>
      <c r="F2377" s="265"/>
      <c r="G2377" s="265"/>
      <c r="H2377" s="265"/>
      <c r="I2377" s="265"/>
      <c r="J2377" s="265"/>
      <c r="K2377" s="265"/>
      <c r="L2377" s="265"/>
      <c r="M2377" s="265"/>
      <c r="N2377" s="265"/>
      <c r="O2377" s="265"/>
      <c r="P2377" s="265"/>
      <c r="Q2377" s="265"/>
      <c r="R2377" s="265"/>
      <c r="S2377" s="265"/>
      <c r="T2377" s="265"/>
      <c r="U2377" s="265"/>
      <c r="V2377" s="265"/>
      <c r="W2377" s="265"/>
      <c r="X2377" s="265"/>
      <c r="Y2377" s="265"/>
      <c r="Z2377" s="265"/>
      <c r="AA2377" s="265"/>
      <c r="AB2377" s="265"/>
      <c r="AC2377" s="265"/>
      <c r="AD2377" s="265"/>
      <c r="AE2377" s="265"/>
      <c r="AF2377" s="265"/>
      <c r="AG2377" s="265"/>
      <c r="AH2377" s="265"/>
      <c r="AI2377" s="265"/>
      <c r="AJ2377" s="265"/>
      <c r="AK2377" s="287"/>
      <c r="AL2377" s="287"/>
      <c r="AM2377" s="287"/>
      <c r="AN2377" s="287"/>
      <c r="AO2377" s="287"/>
      <c r="AP2377" s="287"/>
      <c r="AQ2377" s="287"/>
      <c r="AR2377" s="287"/>
      <c r="AS2377" s="287"/>
      <c r="AT2377" s="287"/>
      <c r="AU2377" s="287"/>
      <c r="AV2377" s="287"/>
      <c r="AW2377" s="287"/>
      <c r="AX2377" s="287"/>
      <c r="AY2377" s="287"/>
      <c r="AZ2377" s="287"/>
      <c r="BA2377" s="287"/>
      <c r="BB2377" s="287"/>
      <c r="BC2377" s="287"/>
      <c r="BD2377" s="287"/>
      <c r="BE2377" s="287"/>
      <c r="BF2377" s="287"/>
      <c r="BG2377" s="287"/>
      <c r="BH2377" s="287"/>
      <c r="BI2377" s="287"/>
      <c r="BJ2377" s="287"/>
      <c r="BK2377" s="287"/>
      <c r="BL2377" s="287"/>
      <c r="BM2377" s="287"/>
      <c r="BN2377" s="287"/>
      <c r="BO2377" s="287"/>
      <c r="BP2377" s="287"/>
      <c r="BQ2377" s="287"/>
      <c r="BR2377" s="287"/>
      <c r="BS2377" s="287"/>
      <c r="BT2377" s="287"/>
      <c r="BU2377" s="287"/>
    </row>
    <row r="2378" spans="4:73" x14ac:dyDescent="0.2">
      <c r="D2378" s="265"/>
      <c r="E2378" s="265"/>
      <c r="F2378" s="265"/>
      <c r="G2378" s="265"/>
      <c r="H2378" s="265"/>
      <c r="I2378" s="265"/>
      <c r="J2378" s="265"/>
      <c r="K2378" s="265"/>
      <c r="L2378" s="265"/>
      <c r="M2378" s="265"/>
      <c r="N2378" s="265"/>
      <c r="O2378" s="265"/>
      <c r="P2378" s="265"/>
      <c r="Q2378" s="265"/>
      <c r="R2378" s="265"/>
      <c r="S2378" s="265"/>
      <c r="T2378" s="265"/>
      <c r="U2378" s="265"/>
      <c r="V2378" s="265"/>
      <c r="W2378" s="265"/>
      <c r="X2378" s="265"/>
      <c r="Y2378" s="265"/>
      <c r="Z2378" s="265"/>
      <c r="AA2378" s="265"/>
      <c r="AB2378" s="265"/>
      <c r="AC2378" s="265"/>
      <c r="AD2378" s="265"/>
      <c r="AE2378" s="265"/>
      <c r="AF2378" s="265"/>
      <c r="AG2378" s="265"/>
      <c r="AH2378" s="265"/>
      <c r="AI2378" s="265"/>
      <c r="AJ2378" s="265"/>
      <c r="AK2378" s="287"/>
      <c r="AL2378" s="287"/>
      <c r="AM2378" s="287"/>
      <c r="AN2378" s="287"/>
      <c r="AO2378" s="287"/>
      <c r="AP2378" s="287"/>
      <c r="AQ2378" s="287"/>
      <c r="AR2378" s="287"/>
      <c r="AS2378" s="287"/>
      <c r="AT2378" s="287"/>
      <c r="AU2378" s="287"/>
      <c r="AV2378" s="287"/>
      <c r="AW2378" s="287"/>
      <c r="AX2378" s="287"/>
      <c r="AY2378" s="287"/>
      <c r="AZ2378" s="287"/>
      <c r="BA2378" s="287"/>
      <c r="BB2378" s="287"/>
      <c r="BC2378" s="287"/>
      <c r="BD2378" s="287"/>
      <c r="BE2378" s="287"/>
      <c r="BF2378" s="287"/>
      <c r="BG2378" s="287"/>
      <c r="BH2378" s="287"/>
      <c r="BI2378" s="287"/>
      <c r="BJ2378" s="287"/>
      <c r="BK2378" s="287"/>
      <c r="BL2378" s="287"/>
      <c r="BM2378" s="287"/>
      <c r="BN2378" s="287"/>
      <c r="BO2378" s="287"/>
      <c r="BP2378" s="287"/>
      <c r="BQ2378" s="287"/>
      <c r="BR2378" s="287"/>
      <c r="BS2378" s="287"/>
      <c r="BT2378" s="287"/>
      <c r="BU2378" s="287"/>
    </row>
    <row r="2379" spans="4:73" x14ac:dyDescent="0.2">
      <c r="D2379" s="265"/>
      <c r="E2379" s="265"/>
      <c r="F2379" s="265"/>
      <c r="G2379" s="265"/>
      <c r="H2379" s="265"/>
      <c r="I2379" s="265"/>
      <c r="J2379" s="265"/>
      <c r="K2379" s="265"/>
      <c r="L2379" s="265"/>
      <c r="M2379" s="265"/>
      <c r="N2379" s="265"/>
      <c r="O2379" s="265"/>
      <c r="P2379" s="265"/>
      <c r="Q2379" s="265"/>
      <c r="R2379" s="265"/>
      <c r="S2379" s="265"/>
      <c r="T2379" s="265"/>
      <c r="U2379" s="265"/>
      <c r="V2379" s="265"/>
      <c r="W2379" s="265"/>
      <c r="X2379" s="265"/>
      <c r="Y2379" s="265"/>
      <c r="Z2379" s="265"/>
      <c r="AA2379" s="265"/>
      <c r="AB2379" s="265"/>
      <c r="AC2379" s="265"/>
      <c r="AD2379" s="265"/>
      <c r="AE2379" s="265"/>
      <c r="AF2379" s="265"/>
      <c r="AG2379" s="265"/>
      <c r="AH2379" s="265"/>
      <c r="AI2379" s="265"/>
      <c r="AJ2379" s="265"/>
      <c r="AK2379" s="287"/>
      <c r="AL2379" s="287"/>
      <c r="AM2379" s="287"/>
      <c r="AN2379" s="287"/>
      <c r="AO2379" s="287"/>
      <c r="AP2379" s="287"/>
      <c r="AQ2379" s="287"/>
      <c r="AR2379" s="287"/>
      <c r="AS2379" s="287"/>
      <c r="AT2379" s="287"/>
      <c r="AU2379" s="287"/>
      <c r="AV2379" s="287"/>
      <c r="AW2379" s="287"/>
      <c r="AX2379" s="287"/>
      <c r="AY2379" s="287"/>
      <c r="AZ2379" s="287"/>
      <c r="BA2379" s="287"/>
      <c r="BB2379" s="287"/>
      <c r="BC2379" s="287"/>
      <c r="BD2379" s="287"/>
      <c r="BE2379" s="287"/>
      <c r="BF2379" s="287"/>
      <c r="BG2379" s="287"/>
      <c r="BH2379" s="287"/>
      <c r="BI2379" s="287"/>
      <c r="BJ2379" s="287"/>
      <c r="BK2379" s="287"/>
      <c r="BL2379" s="287"/>
      <c r="BM2379" s="287"/>
      <c r="BN2379" s="287"/>
      <c r="BO2379" s="287"/>
      <c r="BP2379" s="287"/>
      <c r="BQ2379" s="287"/>
      <c r="BR2379" s="287"/>
      <c r="BS2379" s="287"/>
      <c r="BT2379" s="287"/>
      <c r="BU2379" s="287"/>
    </row>
    <row r="2380" spans="4:73" x14ac:dyDescent="0.2">
      <c r="D2380" s="265"/>
      <c r="E2380" s="265"/>
      <c r="F2380" s="265"/>
      <c r="G2380" s="265"/>
      <c r="H2380" s="265"/>
      <c r="I2380" s="265"/>
      <c r="J2380" s="265"/>
      <c r="K2380" s="265"/>
      <c r="L2380" s="265"/>
      <c r="M2380" s="265"/>
      <c r="N2380" s="265"/>
      <c r="O2380" s="265"/>
      <c r="P2380" s="265"/>
      <c r="Q2380" s="265"/>
      <c r="R2380" s="265"/>
      <c r="S2380" s="265"/>
      <c r="T2380" s="265"/>
      <c r="U2380" s="265"/>
      <c r="V2380" s="265"/>
      <c r="W2380" s="265"/>
      <c r="X2380" s="265"/>
      <c r="Y2380" s="265"/>
      <c r="Z2380" s="265"/>
      <c r="AA2380" s="265"/>
      <c r="AB2380" s="265"/>
      <c r="AC2380" s="265"/>
      <c r="AD2380" s="265"/>
      <c r="AE2380" s="265"/>
      <c r="AF2380" s="265"/>
      <c r="AG2380" s="265"/>
      <c r="AH2380" s="265"/>
      <c r="AI2380" s="265"/>
      <c r="AJ2380" s="265"/>
      <c r="AK2380" s="287"/>
      <c r="AL2380" s="287"/>
      <c r="AM2380" s="287"/>
      <c r="AN2380" s="287"/>
      <c r="AO2380" s="287"/>
      <c r="AP2380" s="287"/>
      <c r="AQ2380" s="287"/>
      <c r="AR2380" s="287"/>
      <c r="AS2380" s="287"/>
      <c r="AT2380" s="287"/>
      <c r="AU2380" s="287"/>
      <c r="AV2380" s="287"/>
      <c r="AW2380" s="287"/>
      <c r="AX2380" s="287"/>
      <c r="AY2380" s="287"/>
      <c r="AZ2380" s="287"/>
      <c r="BA2380" s="287"/>
      <c r="BB2380" s="287"/>
      <c r="BC2380" s="287"/>
      <c r="BD2380" s="287"/>
      <c r="BE2380" s="287"/>
      <c r="BF2380" s="287"/>
      <c r="BG2380" s="287"/>
      <c r="BH2380" s="287"/>
      <c r="BI2380" s="287"/>
      <c r="BJ2380" s="287"/>
      <c r="BK2380" s="287"/>
      <c r="BL2380" s="287"/>
      <c r="BM2380" s="287"/>
      <c r="BN2380" s="287"/>
      <c r="BO2380" s="287"/>
      <c r="BP2380" s="287"/>
      <c r="BQ2380" s="287"/>
      <c r="BR2380" s="287"/>
      <c r="BS2380" s="287"/>
      <c r="BT2380" s="287"/>
      <c r="BU2380" s="287"/>
    </row>
    <row r="2381" spans="4:73" x14ac:dyDescent="0.2">
      <c r="D2381" s="265"/>
      <c r="E2381" s="265"/>
      <c r="F2381" s="265"/>
      <c r="G2381" s="265"/>
      <c r="H2381" s="265"/>
      <c r="I2381" s="265"/>
      <c r="J2381" s="265"/>
      <c r="K2381" s="265"/>
      <c r="L2381" s="265"/>
      <c r="M2381" s="265"/>
      <c r="N2381" s="265"/>
      <c r="O2381" s="265"/>
      <c r="P2381" s="265"/>
      <c r="Q2381" s="265"/>
      <c r="R2381" s="265"/>
      <c r="S2381" s="265"/>
      <c r="T2381" s="265"/>
      <c r="U2381" s="265"/>
      <c r="V2381" s="265"/>
      <c r="W2381" s="265"/>
      <c r="X2381" s="265"/>
      <c r="Y2381" s="265"/>
      <c r="Z2381" s="265"/>
      <c r="AA2381" s="265"/>
      <c r="AB2381" s="265"/>
      <c r="AC2381" s="265"/>
      <c r="AD2381" s="265"/>
      <c r="AE2381" s="265"/>
      <c r="AF2381" s="265"/>
      <c r="AG2381" s="265"/>
      <c r="AH2381" s="265"/>
      <c r="AI2381" s="265"/>
      <c r="AJ2381" s="265"/>
      <c r="AK2381" s="287"/>
      <c r="AL2381" s="287"/>
      <c r="AM2381" s="287"/>
      <c r="AN2381" s="287"/>
      <c r="AO2381" s="287"/>
      <c r="AP2381" s="287"/>
      <c r="AQ2381" s="287"/>
      <c r="AR2381" s="287"/>
      <c r="AS2381" s="287"/>
      <c r="AT2381" s="287"/>
      <c r="AU2381" s="287"/>
      <c r="AV2381" s="287"/>
      <c r="AW2381" s="287"/>
      <c r="AX2381" s="287"/>
      <c r="AY2381" s="287"/>
      <c r="AZ2381" s="287"/>
      <c r="BA2381" s="287"/>
      <c r="BB2381" s="287"/>
      <c r="BC2381" s="287"/>
      <c r="BD2381" s="287"/>
      <c r="BE2381" s="287"/>
      <c r="BF2381" s="287"/>
      <c r="BG2381" s="287"/>
      <c r="BH2381" s="287"/>
      <c r="BI2381" s="287"/>
      <c r="BJ2381" s="287"/>
      <c r="BK2381" s="287"/>
      <c r="BL2381" s="287"/>
      <c r="BM2381" s="287"/>
      <c r="BN2381" s="287"/>
      <c r="BO2381" s="287"/>
      <c r="BP2381" s="287"/>
      <c r="BQ2381" s="287"/>
      <c r="BR2381" s="287"/>
      <c r="BS2381" s="287"/>
      <c r="BT2381" s="287"/>
      <c r="BU2381" s="287"/>
    </row>
    <row r="2382" spans="4:73" x14ac:dyDescent="0.2">
      <c r="D2382" s="265"/>
      <c r="E2382" s="265"/>
      <c r="F2382" s="265"/>
      <c r="G2382" s="265"/>
      <c r="H2382" s="265"/>
      <c r="I2382" s="265"/>
      <c r="J2382" s="265"/>
      <c r="K2382" s="265"/>
      <c r="L2382" s="265"/>
      <c r="M2382" s="265"/>
      <c r="N2382" s="265"/>
      <c r="O2382" s="265"/>
      <c r="P2382" s="265"/>
      <c r="Q2382" s="265"/>
      <c r="R2382" s="265"/>
      <c r="S2382" s="265"/>
      <c r="T2382" s="265"/>
      <c r="U2382" s="265"/>
      <c r="V2382" s="265"/>
      <c r="W2382" s="265"/>
      <c r="X2382" s="265"/>
      <c r="Y2382" s="265"/>
      <c r="Z2382" s="265"/>
      <c r="AA2382" s="265"/>
      <c r="AB2382" s="265"/>
      <c r="AC2382" s="265"/>
      <c r="AD2382" s="265"/>
      <c r="AE2382" s="265"/>
      <c r="AF2382" s="265"/>
      <c r="AG2382" s="265"/>
      <c r="AH2382" s="265"/>
      <c r="AI2382" s="265"/>
      <c r="AJ2382" s="265"/>
      <c r="AK2382" s="287"/>
      <c r="AL2382" s="287"/>
      <c r="AM2382" s="287"/>
      <c r="AN2382" s="287"/>
      <c r="AO2382" s="287"/>
      <c r="AP2382" s="287"/>
      <c r="AQ2382" s="287"/>
      <c r="AR2382" s="287"/>
      <c r="AS2382" s="287"/>
      <c r="AT2382" s="287"/>
      <c r="AU2382" s="287"/>
      <c r="AV2382" s="287"/>
      <c r="AW2382" s="287"/>
      <c r="AX2382" s="287"/>
      <c r="AY2382" s="287"/>
      <c r="AZ2382" s="287"/>
      <c r="BA2382" s="287"/>
      <c r="BB2382" s="287"/>
      <c r="BC2382" s="287"/>
      <c r="BD2382" s="287"/>
      <c r="BE2382" s="287"/>
      <c r="BF2382" s="287"/>
      <c r="BG2382" s="287"/>
      <c r="BH2382" s="287"/>
      <c r="BI2382" s="287"/>
      <c r="BJ2382" s="287"/>
      <c r="BK2382" s="287"/>
      <c r="BL2382" s="287"/>
      <c r="BM2382" s="287"/>
      <c r="BN2382" s="287"/>
      <c r="BO2382" s="287"/>
      <c r="BP2382" s="287"/>
      <c r="BQ2382" s="287"/>
      <c r="BR2382" s="287"/>
      <c r="BS2382" s="287"/>
      <c r="BT2382" s="287"/>
      <c r="BU2382" s="287"/>
    </row>
    <row r="2383" spans="4:73" x14ac:dyDescent="0.2">
      <c r="D2383" s="265"/>
      <c r="E2383" s="265"/>
      <c r="F2383" s="265"/>
      <c r="G2383" s="265"/>
      <c r="H2383" s="265"/>
      <c r="I2383" s="265"/>
      <c r="J2383" s="265"/>
      <c r="K2383" s="265"/>
      <c r="L2383" s="265"/>
      <c r="M2383" s="265"/>
      <c r="N2383" s="265"/>
      <c r="O2383" s="265"/>
      <c r="P2383" s="265"/>
      <c r="Q2383" s="265"/>
      <c r="R2383" s="265"/>
      <c r="S2383" s="265"/>
      <c r="T2383" s="265"/>
      <c r="U2383" s="265"/>
      <c r="V2383" s="265"/>
      <c r="W2383" s="265"/>
      <c r="X2383" s="265"/>
      <c r="Y2383" s="265"/>
      <c r="Z2383" s="265"/>
      <c r="AA2383" s="265"/>
      <c r="AB2383" s="265"/>
      <c r="AC2383" s="265"/>
      <c r="AD2383" s="265"/>
      <c r="AE2383" s="265"/>
      <c r="AF2383" s="265"/>
      <c r="AG2383" s="265"/>
      <c r="AH2383" s="265"/>
      <c r="AI2383" s="265"/>
      <c r="AJ2383" s="265"/>
      <c r="AK2383" s="287"/>
      <c r="AL2383" s="287"/>
      <c r="AM2383" s="287"/>
      <c r="AN2383" s="287"/>
      <c r="AO2383" s="287"/>
      <c r="AP2383" s="287"/>
      <c r="AQ2383" s="287"/>
      <c r="AR2383" s="287"/>
      <c r="AS2383" s="287"/>
      <c r="AT2383" s="287"/>
      <c r="AU2383" s="287"/>
      <c r="AV2383" s="287"/>
      <c r="AW2383" s="287"/>
      <c r="AX2383" s="287"/>
      <c r="AY2383" s="287"/>
      <c r="AZ2383" s="287"/>
      <c r="BA2383" s="287"/>
      <c r="BB2383" s="287"/>
      <c r="BC2383" s="287"/>
      <c r="BD2383" s="287"/>
      <c r="BE2383" s="287"/>
      <c r="BF2383" s="287"/>
      <c r="BG2383" s="287"/>
      <c r="BH2383" s="287"/>
      <c r="BI2383" s="287"/>
      <c r="BJ2383" s="287"/>
      <c r="BK2383" s="287"/>
      <c r="BL2383" s="287"/>
      <c r="BM2383" s="287"/>
      <c r="BN2383" s="287"/>
      <c r="BO2383" s="287"/>
      <c r="BP2383" s="287"/>
      <c r="BQ2383" s="287"/>
      <c r="BR2383" s="287"/>
      <c r="BS2383" s="287"/>
      <c r="BT2383" s="287"/>
      <c r="BU2383" s="287"/>
    </row>
    <row r="2384" spans="4:73" x14ac:dyDescent="0.2">
      <c r="D2384" s="265"/>
      <c r="E2384" s="265"/>
      <c r="F2384" s="265"/>
      <c r="G2384" s="265"/>
      <c r="H2384" s="265"/>
      <c r="I2384" s="265"/>
      <c r="J2384" s="265"/>
      <c r="K2384" s="265"/>
      <c r="L2384" s="265"/>
      <c r="M2384" s="265"/>
      <c r="N2384" s="265"/>
      <c r="O2384" s="265"/>
      <c r="P2384" s="265"/>
      <c r="Q2384" s="265"/>
      <c r="R2384" s="265"/>
      <c r="S2384" s="265"/>
      <c r="T2384" s="265"/>
      <c r="U2384" s="265"/>
      <c r="V2384" s="265"/>
      <c r="W2384" s="265"/>
      <c r="X2384" s="265"/>
      <c r="Y2384" s="265"/>
      <c r="Z2384" s="265"/>
      <c r="AA2384" s="265"/>
      <c r="AB2384" s="265"/>
      <c r="AC2384" s="265"/>
      <c r="AD2384" s="265"/>
      <c r="AE2384" s="265"/>
      <c r="AF2384" s="265"/>
      <c r="AG2384" s="265"/>
      <c r="AH2384" s="265"/>
      <c r="AI2384" s="265"/>
      <c r="AJ2384" s="265"/>
      <c r="AK2384" s="287"/>
      <c r="AL2384" s="287"/>
      <c r="AM2384" s="287"/>
      <c r="AN2384" s="287"/>
      <c r="AO2384" s="287"/>
      <c r="AP2384" s="287"/>
      <c r="AQ2384" s="287"/>
      <c r="AR2384" s="287"/>
      <c r="AS2384" s="287"/>
      <c r="AT2384" s="287"/>
      <c r="AU2384" s="287"/>
      <c r="AV2384" s="287"/>
      <c r="AW2384" s="287"/>
      <c r="AX2384" s="287"/>
      <c r="AY2384" s="287"/>
      <c r="AZ2384" s="287"/>
      <c r="BA2384" s="287"/>
      <c r="BB2384" s="287"/>
      <c r="BC2384" s="287"/>
      <c r="BD2384" s="287"/>
      <c r="BE2384" s="287"/>
      <c r="BF2384" s="287"/>
      <c r="BG2384" s="287"/>
      <c r="BH2384" s="287"/>
      <c r="BI2384" s="287"/>
      <c r="BJ2384" s="287"/>
      <c r="BK2384" s="287"/>
      <c r="BL2384" s="287"/>
      <c r="BM2384" s="287"/>
      <c r="BN2384" s="287"/>
      <c r="BO2384" s="287"/>
      <c r="BP2384" s="287"/>
      <c r="BQ2384" s="287"/>
      <c r="BR2384" s="287"/>
      <c r="BS2384" s="287"/>
      <c r="BT2384" s="287"/>
      <c r="BU2384" s="287"/>
    </row>
    <row r="2385" spans="4:73" x14ac:dyDescent="0.2">
      <c r="D2385" s="265"/>
      <c r="E2385" s="265"/>
      <c r="F2385" s="265"/>
      <c r="G2385" s="265"/>
      <c r="H2385" s="265"/>
      <c r="I2385" s="265"/>
      <c r="J2385" s="265"/>
      <c r="K2385" s="265"/>
      <c r="L2385" s="265"/>
      <c r="M2385" s="265"/>
      <c r="N2385" s="265"/>
      <c r="O2385" s="265"/>
      <c r="P2385" s="265"/>
      <c r="Q2385" s="265"/>
      <c r="R2385" s="265"/>
      <c r="S2385" s="265"/>
      <c r="T2385" s="265"/>
      <c r="U2385" s="265"/>
      <c r="V2385" s="265"/>
      <c r="W2385" s="265"/>
      <c r="X2385" s="265"/>
      <c r="Y2385" s="265"/>
      <c r="Z2385" s="265"/>
      <c r="AA2385" s="265"/>
      <c r="AB2385" s="265"/>
      <c r="AC2385" s="265"/>
      <c r="AD2385" s="265"/>
      <c r="AE2385" s="265"/>
      <c r="AF2385" s="265"/>
      <c r="AG2385" s="265"/>
      <c r="AH2385" s="265"/>
      <c r="AI2385" s="265"/>
      <c r="AJ2385" s="265"/>
      <c r="AK2385" s="287"/>
      <c r="AL2385" s="287"/>
      <c r="AM2385" s="287"/>
      <c r="AN2385" s="287"/>
      <c r="AO2385" s="287"/>
      <c r="AP2385" s="287"/>
      <c r="AQ2385" s="287"/>
      <c r="AR2385" s="287"/>
      <c r="AS2385" s="287"/>
      <c r="AT2385" s="287"/>
      <c r="AU2385" s="287"/>
      <c r="AV2385" s="287"/>
      <c r="AW2385" s="287"/>
      <c r="AX2385" s="287"/>
      <c r="AY2385" s="287"/>
      <c r="AZ2385" s="287"/>
      <c r="BA2385" s="287"/>
      <c r="BB2385" s="287"/>
      <c r="BC2385" s="287"/>
      <c r="BD2385" s="287"/>
      <c r="BE2385" s="287"/>
      <c r="BF2385" s="287"/>
      <c r="BG2385" s="287"/>
      <c r="BH2385" s="287"/>
      <c r="BI2385" s="287"/>
      <c r="BJ2385" s="287"/>
      <c r="BK2385" s="287"/>
      <c r="BL2385" s="287"/>
      <c r="BM2385" s="287"/>
      <c r="BN2385" s="287"/>
      <c r="BO2385" s="287"/>
      <c r="BP2385" s="287"/>
      <c r="BQ2385" s="287"/>
      <c r="BR2385" s="287"/>
      <c r="BS2385" s="287"/>
      <c r="BT2385" s="287"/>
      <c r="BU2385" s="287"/>
    </row>
    <row r="2386" spans="4:73" x14ac:dyDescent="0.2">
      <c r="D2386" s="265"/>
      <c r="E2386" s="265"/>
      <c r="F2386" s="265"/>
      <c r="G2386" s="265"/>
      <c r="H2386" s="265"/>
      <c r="I2386" s="265"/>
      <c r="J2386" s="265"/>
      <c r="K2386" s="265"/>
      <c r="L2386" s="265"/>
      <c r="M2386" s="265"/>
      <c r="N2386" s="265"/>
      <c r="O2386" s="265"/>
      <c r="P2386" s="265"/>
      <c r="Q2386" s="265"/>
      <c r="R2386" s="265"/>
      <c r="S2386" s="265"/>
      <c r="T2386" s="265"/>
      <c r="U2386" s="265"/>
      <c r="V2386" s="265"/>
      <c r="W2386" s="265"/>
      <c r="X2386" s="265"/>
      <c r="Y2386" s="265"/>
      <c r="Z2386" s="265"/>
      <c r="AA2386" s="265"/>
      <c r="AB2386" s="265"/>
      <c r="AC2386" s="265"/>
      <c r="AD2386" s="265"/>
      <c r="AE2386" s="265"/>
      <c r="AF2386" s="265"/>
      <c r="AG2386" s="265"/>
      <c r="AH2386" s="265"/>
      <c r="AI2386" s="265"/>
      <c r="AJ2386" s="265"/>
      <c r="AK2386" s="287"/>
      <c r="AL2386" s="287"/>
      <c r="AM2386" s="287"/>
      <c r="AN2386" s="287"/>
      <c r="AO2386" s="287"/>
      <c r="AP2386" s="287"/>
      <c r="AQ2386" s="287"/>
      <c r="AR2386" s="287"/>
      <c r="AS2386" s="287"/>
      <c r="AT2386" s="287"/>
      <c r="AU2386" s="287"/>
      <c r="AV2386" s="287"/>
      <c r="AW2386" s="287"/>
      <c r="AX2386" s="287"/>
      <c r="AY2386" s="287"/>
      <c r="AZ2386" s="287"/>
      <c r="BA2386" s="287"/>
      <c r="BB2386" s="287"/>
      <c r="BC2386" s="287"/>
      <c r="BD2386" s="287"/>
      <c r="BE2386" s="287"/>
      <c r="BF2386" s="287"/>
      <c r="BG2386" s="287"/>
      <c r="BH2386" s="287"/>
      <c r="BI2386" s="287"/>
      <c r="BJ2386" s="287"/>
      <c r="BK2386" s="287"/>
      <c r="BL2386" s="287"/>
      <c r="BM2386" s="287"/>
      <c r="BN2386" s="287"/>
      <c r="BO2386" s="287"/>
      <c r="BP2386" s="287"/>
      <c r="BQ2386" s="287"/>
      <c r="BR2386" s="287"/>
      <c r="BS2386" s="287"/>
      <c r="BT2386" s="287"/>
      <c r="BU2386" s="287"/>
    </row>
    <row r="2387" spans="4:73" x14ac:dyDescent="0.2">
      <c r="D2387" s="265"/>
      <c r="E2387" s="265"/>
      <c r="F2387" s="265"/>
      <c r="G2387" s="265"/>
      <c r="H2387" s="265"/>
      <c r="I2387" s="265"/>
      <c r="J2387" s="265"/>
      <c r="K2387" s="265"/>
      <c r="L2387" s="265"/>
      <c r="M2387" s="265"/>
      <c r="N2387" s="265"/>
      <c r="O2387" s="265"/>
      <c r="P2387" s="265"/>
      <c r="Q2387" s="265"/>
      <c r="R2387" s="265"/>
      <c r="S2387" s="265"/>
      <c r="T2387" s="265"/>
      <c r="U2387" s="265"/>
      <c r="V2387" s="265"/>
      <c r="W2387" s="265"/>
      <c r="X2387" s="265"/>
      <c r="Y2387" s="265"/>
      <c r="Z2387" s="265"/>
      <c r="AA2387" s="265"/>
      <c r="AB2387" s="265"/>
      <c r="AC2387" s="265"/>
      <c r="AD2387" s="265"/>
      <c r="AE2387" s="265"/>
      <c r="AF2387" s="265"/>
      <c r="AG2387" s="265"/>
      <c r="AH2387" s="265"/>
      <c r="AI2387" s="265"/>
      <c r="AJ2387" s="265"/>
      <c r="AK2387" s="287"/>
      <c r="AL2387" s="287"/>
      <c r="AM2387" s="287"/>
      <c r="AN2387" s="287"/>
      <c r="AO2387" s="287"/>
      <c r="AP2387" s="287"/>
      <c r="AQ2387" s="287"/>
      <c r="AR2387" s="287"/>
      <c r="AS2387" s="287"/>
      <c r="AT2387" s="287"/>
      <c r="AU2387" s="287"/>
      <c r="AV2387" s="287"/>
      <c r="AW2387" s="287"/>
      <c r="AX2387" s="287"/>
      <c r="AY2387" s="287"/>
      <c r="AZ2387" s="287"/>
      <c r="BA2387" s="287"/>
      <c r="BB2387" s="287"/>
      <c r="BC2387" s="287"/>
      <c r="BD2387" s="287"/>
      <c r="BE2387" s="287"/>
      <c r="BF2387" s="287"/>
      <c r="BG2387" s="287"/>
      <c r="BH2387" s="287"/>
      <c r="BI2387" s="287"/>
      <c r="BJ2387" s="287"/>
      <c r="BK2387" s="287"/>
      <c r="BL2387" s="287"/>
      <c r="BM2387" s="287"/>
      <c r="BN2387" s="287"/>
      <c r="BO2387" s="287"/>
      <c r="BP2387" s="287"/>
      <c r="BQ2387" s="287"/>
      <c r="BR2387" s="287"/>
      <c r="BS2387" s="287"/>
      <c r="BT2387" s="287"/>
      <c r="BU2387" s="287"/>
    </row>
    <row r="2388" spans="4:73" x14ac:dyDescent="0.2">
      <c r="D2388" s="265"/>
      <c r="E2388" s="265"/>
      <c r="F2388" s="265"/>
      <c r="G2388" s="265"/>
      <c r="H2388" s="265"/>
      <c r="I2388" s="265"/>
      <c r="J2388" s="265"/>
      <c r="K2388" s="265"/>
      <c r="L2388" s="265"/>
      <c r="M2388" s="265"/>
      <c r="N2388" s="265"/>
      <c r="O2388" s="265"/>
      <c r="P2388" s="265"/>
      <c r="Q2388" s="265"/>
      <c r="R2388" s="265"/>
      <c r="S2388" s="265"/>
      <c r="T2388" s="265"/>
      <c r="U2388" s="265"/>
      <c r="V2388" s="265"/>
      <c r="W2388" s="265"/>
      <c r="X2388" s="265"/>
      <c r="Y2388" s="265"/>
      <c r="Z2388" s="265"/>
      <c r="AA2388" s="265"/>
      <c r="AB2388" s="265"/>
      <c r="AC2388" s="265"/>
      <c r="AD2388" s="265"/>
      <c r="AE2388" s="265"/>
      <c r="AF2388" s="265"/>
      <c r="AG2388" s="265"/>
      <c r="AH2388" s="265"/>
      <c r="AI2388" s="265"/>
      <c r="AJ2388" s="265"/>
      <c r="AK2388" s="287"/>
      <c r="AL2388" s="287"/>
      <c r="AM2388" s="287"/>
      <c r="AN2388" s="287"/>
      <c r="AO2388" s="287"/>
      <c r="AP2388" s="287"/>
      <c r="AQ2388" s="287"/>
      <c r="AR2388" s="287"/>
      <c r="AS2388" s="287"/>
      <c r="AT2388" s="287"/>
      <c r="AU2388" s="287"/>
      <c r="AV2388" s="287"/>
      <c r="AW2388" s="287"/>
      <c r="AX2388" s="287"/>
      <c r="AY2388" s="287"/>
      <c r="AZ2388" s="287"/>
      <c r="BA2388" s="287"/>
      <c r="BB2388" s="287"/>
      <c r="BC2388" s="287"/>
      <c r="BD2388" s="287"/>
      <c r="BE2388" s="287"/>
      <c r="BF2388" s="287"/>
      <c r="BG2388" s="287"/>
      <c r="BH2388" s="287"/>
      <c r="BI2388" s="287"/>
      <c r="BJ2388" s="287"/>
      <c r="BK2388" s="287"/>
      <c r="BL2388" s="287"/>
      <c r="BM2388" s="287"/>
      <c r="BN2388" s="287"/>
      <c r="BO2388" s="287"/>
      <c r="BP2388" s="287"/>
      <c r="BQ2388" s="287"/>
      <c r="BR2388" s="287"/>
      <c r="BS2388" s="287"/>
      <c r="BT2388" s="287"/>
      <c r="BU2388" s="287"/>
    </row>
    <row r="2389" spans="4:73" x14ac:dyDescent="0.2">
      <c r="D2389" s="265"/>
      <c r="E2389" s="265"/>
      <c r="F2389" s="265"/>
      <c r="G2389" s="265"/>
      <c r="H2389" s="265"/>
      <c r="I2389" s="265"/>
      <c r="J2389" s="265"/>
      <c r="K2389" s="265"/>
      <c r="L2389" s="265"/>
      <c r="M2389" s="265"/>
      <c r="N2389" s="265"/>
      <c r="O2389" s="265"/>
      <c r="P2389" s="265"/>
      <c r="Q2389" s="265"/>
      <c r="R2389" s="265"/>
      <c r="S2389" s="265"/>
      <c r="T2389" s="265"/>
      <c r="U2389" s="265"/>
      <c r="V2389" s="265"/>
      <c r="W2389" s="265"/>
      <c r="X2389" s="265"/>
      <c r="Y2389" s="265"/>
      <c r="Z2389" s="265"/>
      <c r="AA2389" s="265"/>
      <c r="AB2389" s="265"/>
      <c r="AC2389" s="265"/>
      <c r="AD2389" s="265"/>
      <c r="AE2389" s="265"/>
      <c r="AF2389" s="265"/>
      <c r="AG2389" s="265"/>
      <c r="AH2389" s="265"/>
      <c r="AI2389" s="265"/>
      <c r="AJ2389" s="265"/>
      <c r="AK2389" s="287"/>
      <c r="AL2389" s="287"/>
      <c r="AM2389" s="287"/>
      <c r="AN2389" s="287"/>
      <c r="AO2389" s="287"/>
      <c r="AP2389" s="287"/>
      <c r="AQ2389" s="287"/>
      <c r="AR2389" s="287"/>
      <c r="AS2389" s="287"/>
      <c r="AT2389" s="287"/>
      <c r="AU2389" s="287"/>
      <c r="AV2389" s="287"/>
      <c r="AW2389" s="287"/>
      <c r="AX2389" s="287"/>
      <c r="AY2389" s="287"/>
      <c r="AZ2389" s="287"/>
      <c r="BA2389" s="287"/>
      <c r="BB2389" s="287"/>
      <c r="BC2389" s="287"/>
      <c r="BD2389" s="287"/>
      <c r="BE2389" s="287"/>
      <c r="BF2389" s="287"/>
      <c r="BG2389" s="287"/>
      <c r="BH2389" s="287"/>
      <c r="BI2389" s="287"/>
      <c r="BJ2389" s="287"/>
      <c r="BK2389" s="287"/>
      <c r="BL2389" s="287"/>
      <c r="BM2389" s="287"/>
      <c r="BN2389" s="287"/>
      <c r="BO2389" s="287"/>
      <c r="BP2389" s="287"/>
      <c r="BQ2389" s="287"/>
      <c r="BR2389" s="287"/>
      <c r="BS2389" s="287"/>
      <c r="BT2389" s="287"/>
      <c r="BU2389" s="287"/>
    </row>
    <row r="2390" spans="4:73" x14ac:dyDescent="0.2">
      <c r="D2390" s="265"/>
      <c r="E2390" s="265"/>
      <c r="F2390" s="265"/>
      <c r="G2390" s="265"/>
      <c r="H2390" s="265"/>
      <c r="I2390" s="265"/>
      <c r="J2390" s="265"/>
      <c r="K2390" s="265"/>
      <c r="L2390" s="265"/>
      <c r="M2390" s="265"/>
      <c r="N2390" s="265"/>
      <c r="O2390" s="265"/>
      <c r="P2390" s="265"/>
      <c r="Q2390" s="265"/>
      <c r="R2390" s="265"/>
      <c r="S2390" s="265"/>
      <c r="T2390" s="265"/>
      <c r="U2390" s="265"/>
      <c r="V2390" s="265"/>
      <c r="W2390" s="265"/>
      <c r="X2390" s="265"/>
      <c r="Y2390" s="265"/>
      <c r="Z2390" s="265"/>
      <c r="AA2390" s="265"/>
      <c r="AB2390" s="265"/>
      <c r="AC2390" s="265"/>
      <c r="AD2390" s="265"/>
      <c r="AE2390" s="265"/>
      <c r="AF2390" s="265"/>
      <c r="AG2390" s="265"/>
      <c r="AH2390" s="265"/>
      <c r="AI2390" s="265"/>
      <c r="AJ2390" s="265"/>
      <c r="AK2390" s="287"/>
      <c r="AL2390" s="287"/>
      <c r="AM2390" s="287"/>
      <c r="AN2390" s="287"/>
      <c r="AO2390" s="287"/>
      <c r="AP2390" s="287"/>
      <c r="AQ2390" s="287"/>
      <c r="AR2390" s="287"/>
      <c r="AS2390" s="287"/>
      <c r="AT2390" s="287"/>
      <c r="AU2390" s="287"/>
      <c r="AV2390" s="287"/>
      <c r="AW2390" s="287"/>
      <c r="AX2390" s="287"/>
      <c r="AY2390" s="287"/>
      <c r="AZ2390" s="287"/>
      <c r="BA2390" s="287"/>
      <c r="BB2390" s="287"/>
      <c r="BC2390" s="287"/>
      <c r="BD2390" s="287"/>
      <c r="BE2390" s="287"/>
      <c r="BF2390" s="287"/>
      <c r="BG2390" s="287"/>
      <c r="BH2390" s="287"/>
      <c r="BI2390" s="287"/>
      <c r="BJ2390" s="287"/>
      <c r="BK2390" s="287"/>
      <c r="BL2390" s="287"/>
      <c r="BM2390" s="287"/>
      <c r="BN2390" s="287"/>
      <c r="BO2390" s="287"/>
      <c r="BP2390" s="287"/>
      <c r="BQ2390" s="287"/>
      <c r="BR2390" s="287"/>
      <c r="BS2390" s="287"/>
      <c r="BT2390" s="287"/>
      <c r="BU2390" s="287"/>
    </row>
    <row r="2391" spans="4:73" x14ac:dyDescent="0.2">
      <c r="D2391" s="265"/>
      <c r="E2391" s="265"/>
      <c r="F2391" s="265"/>
      <c r="G2391" s="265"/>
      <c r="H2391" s="265"/>
      <c r="I2391" s="265"/>
      <c r="J2391" s="265"/>
      <c r="K2391" s="265"/>
      <c r="L2391" s="265"/>
      <c r="M2391" s="265"/>
      <c r="N2391" s="265"/>
      <c r="O2391" s="265"/>
      <c r="P2391" s="265"/>
      <c r="Q2391" s="265"/>
      <c r="R2391" s="265"/>
      <c r="S2391" s="265"/>
      <c r="T2391" s="265"/>
      <c r="U2391" s="265"/>
      <c r="V2391" s="265"/>
      <c r="W2391" s="265"/>
      <c r="X2391" s="265"/>
      <c r="Y2391" s="265"/>
      <c r="Z2391" s="265"/>
      <c r="AA2391" s="265"/>
      <c r="AB2391" s="265"/>
      <c r="AC2391" s="265"/>
      <c r="AD2391" s="265"/>
      <c r="AE2391" s="265"/>
      <c r="AF2391" s="265"/>
      <c r="AG2391" s="265"/>
      <c r="AH2391" s="265"/>
      <c r="AI2391" s="265"/>
      <c r="AJ2391" s="265"/>
      <c r="AK2391" s="287"/>
      <c r="AL2391" s="287"/>
      <c r="AM2391" s="287"/>
      <c r="AN2391" s="287"/>
      <c r="AO2391" s="287"/>
      <c r="AP2391" s="287"/>
      <c r="AQ2391" s="287"/>
      <c r="AR2391" s="287"/>
      <c r="AS2391" s="287"/>
      <c r="AT2391" s="287"/>
      <c r="AU2391" s="287"/>
      <c r="AV2391" s="287"/>
      <c r="AW2391" s="287"/>
      <c r="AX2391" s="287"/>
      <c r="AY2391" s="287"/>
      <c r="AZ2391" s="287"/>
      <c r="BA2391" s="287"/>
      <c r="BB2391" s="287"/>
      <c r="BC2391" s="287"/>
      <c r="BD2391" s="287"/>
      <c r="BE2391" s="287"/>
      <c r="BF2391" s="287"/>
      <c r="BG2391" s="287"/>
      <c r="BH2391" s="287"/>
      <c r="BI2391" s="287"/>
      <c r="BJ2391" s="287"/>
      <c r="BK2391" s="287"/>
      <c r="BL2391" s="287"/>
      <c r="BM2391" s="287"/>
      <c r="BN2391" s="287"/>
      <c r="BO2391" s="287"/>
      <c r="BP2391" s="287"/>
      <c r="BQ2391" s="287"/>
      <c r="BR2391" s="287"/>
      <c r="BS2391" s="287"/>
      <c r="BT2391" s="287"/>
      <c r="BU2391" s="287"/>
    </row>
    <row r="2392" spans="4:73" x14ac:dyDescent="0.2">
      <c r="D2392" s="265"/>
      <c r="E2392" s="265"/>
      <c r="F2392" s="265"/>
      <c r="G2392" s="265"/>
      <c r="H2392" s="265"/>
      <c r="I2392" s="265"/>
      <c r="J2392" s="265"/>
      <c r="K2392" s="265"/>
      <c r="L2392" s="265"/>
      <c r="M2392" s="265"/>
      <c r="N2392" s="265"/>
      <c r="O2392" s="265"/>
      <c r="P2392" s="265"/>
      <c r="Q2392" s="265"/>
      <c r="R2392" s="265"/>
      <c r="S2392" s="265"/>
      <c r="T2392" s="265"/>
      <c r="U2392" s="265"/>
      <c r="V2392" s="265"/>
      <c r="W2392" s="265"/>
      <c r="X2392" s="265"/>
      <c r="Y2392" s="265"/>
      <c r="Z2392" s="265"/>
      <c r="AA2392" s="265"/>
      <c r="AB2392" s="265"/>
      <c r="AC2392" s="265"/>
      <c r="AD2392" s="265"/>
      <c r="AE2392" s="265"/>
      <c r="AF2392" s="265"/>
      <c r="AG2392" s="265"/>
      <c r="AH2392" s="265"/>
      <c r="AI2392" s="265"/>
      <c r="AJ2392" s="265"/>
      <c r="AK2392" s="287"/>
      <c r="AL2392" s="287"/>
      <c r="AM2392" s="287"/>
      <c r="AN2392" s="287"/>
      <c r="AO2392" s="287"/>
      <c r="AP2392" s="287"/>
      <c r="AQ2392" s="287"/>
      <c r="AR2392" s="287"/>
      <c r="AS2392" s="287"/>
      <c r="AT2392" s="287"/>
      <c r="AU2392" s="287"/>
      <c r="AV2392" s="287"/>
      <c r="AW2392" s="287"/>
      <c r="AX2392" s="287"/>
      <c r="AY2392" s="287"/>
      <c r="AZ2392" s="287"/>
      <c r="BA2392" s="287"/>
      <c r="BB2392" s="287"/>
      <c r="BC2392" s="287"/>
      <c r="BD2392" s="287"/>
      <c r="BE2392" s="287"/>
      <c r="BF2392" s="287"/>
      <c r="BG2392" s="287"/>
      <c r="BH2392" s="287"/>
      <c r="BI2392" s="287"/>
      <c r="BJ2392" s="287"/>
      <c r="BK2392" s="287"/>
      <c r="BL2392" s="287"/>
      <c r="BM2392" s="287"/>
      <c r="BN2392" s="287"/>
      <c r="BO2392" s="287"/>
      <c r="BP2392" s="287"/>
      <c r="BQ2392" s="287"/>
      <c r="BR2392" s="287"/>
      <c r="BS2392" s="287"/>
      <c r="BT2392" s="287"/>
      <c r="BU2392" s="287"/>
    </row>
    <row r="2393" spans="4:73" x14ac:dyDescent="0.2">
      <c r="D2393" s="265"/>
      <c r="E2393" s="265"/>
      <c r="F2393" s="265"/>
      <c r="G2393" s="265"/>
      <c r="H2393" s="265"/>
      <c r="I2393" s="265"/>
      <c r="J2393" s="265"/>
      <c r="K2393" s="265"/>
      <c r="L2393" s="265"/>
      <c r="M2393" s="265"/>
      <c r="N2393" s="265"/>
      <c r="O2393" s="265"/>
      <c r="P2393" s="265"/>
      <c r="Q2393" s="265"/>
      <c r="R2393" s="265"/>
      <c r="S2393" s="265"/>
      <c r="T2393" s="265"/>
      <c r="U2393" s="265"/>
      <c r="V2393" s="265"/>
      <c r="W2393" s="265"/>
      <c r="X2393" s="265"/>
      <c r="Y2393" s="265"/>
      <c r="Z2393" s="265"/>
      <c r="AA2393" s="265"/>
      <c r="AB2393" s="265"/>
      <c r="AC2393" s="265"/>
      <c r="AD2393" s="265"/>
      <c r="AE2393" s="265"/>
      <c r="AF2393" s="265"/>
      <c r="AG2393" s="265"/>
      <c r="AH2393" s="265"/>
      <c r="AI2393" s="265"/>
      <c r="AJ2393" s="265"/>
      <c r="AK2393" s="287"/>
      <c r="AL2393" s="287"/>
      <c r="AM2393" s="287"/>
      <c r="AN2393" s="287"/>
      <c r="AO2393" s="287"/>
      <c r="AP2393" s="287"/>
      <c r="AQ2393" s="287"/>
      <c r="AR2393" s="287"/>
      <c r="AS2393" s="287"/>
      <c r="AT2393" s="287"/>
      <c r="AU2393" s="287"/>
      <c r="AV2393" s="287"/>
      <c r="AW2393" s="287"/>
      <c r="AX2393" s="287"/>
      <c r="AY2393" s="287"/>
      <c r="AZ2393" s="287"/>
      <c r="BA2393" s="287"/>
      <c r="BB2393" s="287"/>
      <c r="BC2393" s="287"/>
      <c r="BD2393" s="287"/>
      <c r="BE2393" s="287"/>
      <c r="BF2393" s="287"/>
      <c r="BG2393" s="287"/>
      <c r="BH2393" s="287"/>
      <c r="BI2393" s="287"/>
      <c r="BJ2393" s="287"/>
      <c r="BK2393" s="287"/>
      <c r="BL2393" s="287"/>
      <c r="BM2393" s="287"/>
      <c r="BN2393" s="287"/>
      <c r="BO2393" s="287"/>
      <c r="BP2393" s="287"/>
      <c r="BQ2393" s="287"/>
      <c r="BR2393" s="287"/>
      <c r="BS2393" s="287"/>
      <c r="BT2393" s="287"/>
      <c r="BU2393" s="287"/>
    </row>
    <row r="2394" spans="4:73" x14ac:dyDescent="0.2">
      <c r="D2394" s="265"/>
      <c r="E2394" s="265"/>
      <c r="F2394" s="265"/>
      <c r="G2394" s="265"/>
      <c r="H2394" s="265"/>
      <c r="I2394" s="265"/>
      <c r="J2394" s="265"/>
      <c r="K2394" s="265"/>
      <c r="L2394" s="265"/>
      <c r="M2394" s="265"/>
      <c r="N2394" s="265"/>
      <c r="O2394" s="265"/>
      <c r="P2394" s="265"/>
      <c r="Q2394" s="265"/>
      <c r="R2394" s="265"/>
      <c r="S2394" s="265"/>
      <c r="T2394" s="265"/>
      <c r="U2394" s="265"/>
      <c r="V2394" s="265"/>
      <c r="W2394" s="265"/>
      <c r="X2394" s="265"/>
      <c r="Y2394" s="265"/>
      <c r="Z2394" s="265"/>
      <c r="AA2394" s="265"/>
      <c r="AB2394" s="265"/>
      <c r="AC2394" s="265"/>
      <c r="AD2394" s="265"/>
      <c r="AE2394" s="265"/>
      <c r="AF2394" s="265"/>
      <c r="AG2394" s="265"/>
      <c r="AH2394" s="265"/>
      <c r="AI2394" s="265"/>
      <c r="AJ2394" s="265"/>
      <c r="AK2394" s="287"/>
      <c r="AL2394" s="287"/>
      <c r="AM2394" s="287"/>
      <c r="AN2394" s="287"/>
      <c r="AO2394" s="287"/>
      <c r="AP2394" s="287"/>
      <c r="AQ2394" s="287"/>
      <c r="AR2394" s="287"/>
      <c r="AS2394" s="287"/>
      <c r="AT2394" s="287"/>
      <c r="AU2394" s="287"/>
      <c r="AV2394" s="287"/>
      <c r="AW2394" s="287"/>
      <c r="AX2394" s="287"/>
      <c r="AY2394" s="287"/>
      <c r="AZ2394" s="287"/>
      <c r="BA2394" s="287"/>
      <c r="BB2394" s="287"/>
      <c r="BC2394" s="287"/>
      <c r="BD2394" s="287"/>
      <c r="BE2394" s="287"/>
      <c r="BF2394" s="287"/>
      <c r="BG2394" s="287"/>
      <c r="BH2394" s="287"/>
      <c r="BI2394" s="287"/>
      <c r="BJ2394" s="287"/>
      <c r="BK2394" s="287"/>
      <c r="BL2394" s="287"/>
      <c r="BM2394" s="287"/>
      <c r="BN2394" s="287"/>
      <c r="BO2394" s="287"/>
      <c r="BP2394" s="287"/>
      <c r="BQ2394" s="287"/>
      <c r="BR2394" s="287"/>
      <c r="BS2394" s="287"/>
      <c r="BT2394" s="287"/>
      <c r="BU2394" s="287"/>
    </row>
    <row r="2395" spans="4:73" x14ac:dyDescent="0.2">
      <c r="D2395" s="265"/>
      <c r="E2395" s="265"/>
      <c r="F2395" s="265"/>
      <c r="G2395" s="265"/>
      <c r="H2395" s="265"/>
      <c r="I2395" s="265"/>
      <c r="J2395" s="265"/>
      <c r="K2395" s="265"/>
      <c r="L2395" s="265"/>
      <c r="M2395" s="265"/>
      <c r="N2395" s="265"/>
      <c r="O2395" s="265"/>
      <c r="P2395" s="265"/>
      <c r="Q2395" s="265"/>
      <c r="R2395" s="265"/>
      <c r="S2395" s="265"/>
      <c r="T2395" s="265"/>
      <c r="U2395" s="265"/>
      <c r="V2395" s="265"/>
      <c r="W2395" s="265"/>
      <c r="X2395" s="265"/>
      <c r="Y2395" s="265"/>
      <c r="Z2395" s="265"/>
      <c r="AA2395" s="265"/>
      <c r="AB2395" s="265"/>
      <c r="AC2395" s="265"/>
      <c r="AD2395" s="265"/>
      <c r="AE2395" s="265"/>
      <c r="AF2395" s="265"/>
      <c r="AG2395" s="265"/>
      <c r="AH2395" s="265"/>
      <c r="AI2395" s="265"/>
      <c r="AJ2395" s="265"/>
      <c r="AK2395" s="287"/>
      <c r="AL2395" s="287"/>
      <c r="AM2395" s="287"/>
      <c r="AN2395" s="287"/>
      <c r="AO2395" s="287"/>
      <c r="AP2395" s="287"/>
      <c r="AQ2395" s="287"/>
      <c r="AR2395" s="287"/>
      <c r="AS2395" s="287"/>
      <c r="AT2395" s="287"/>
      <c r="AU2395" s="287"/>
      <c r="AV2395" s="287"/>
      <c r="AW2395" s="287"/>
      <c r="AX2395" s="287"/>
      <c r="AY2395" s="287"/>
      <c r="AZ2395" s="287"/>
      <c r="BA2395" s="287"/>
      <c r="BB2395" s="287"/>
      <c r="BC2395" s="287"/>
      <c r="BD2395" s="287"/>
      <c r="BE2395" s="287"/>
      <c r="BF2395" s="287"/>
      <c r="BG2395" s="287"/>
      <c r="BH2395" s="287"/>
      <c r="BI2395" s="287"/>
      <c r="BJ2395" s="287"/>
      <c r="BK2395" s="287"/>
      <c r="BL2395" s="287"/>
      <c r="BM2395" s="287"/>
      <c r="BN2395" s="287"/>
      <c r="BO2395" s="287"/>
      <c r="BP2395" s="287"/>
      <c r="BQ2395" s="287"/>
      <c r="BR2395" s="287"/>
      <c r="BS2395" s="287"/>
      <c r="BT2395" s="287"/>
      <c r="BU2395" s="287"/>
    </row>
    <row r="2396" spans="4:73" x14ac:dyDescent="0.2">
      <c r="D2396" s="265"/>
      <c r="E2396" s="265"/>
      <c r="F2396" s="265"/>
      <c r="G2396" s="265"/>
      <c r="H2396" s="265"/>
      <c r="I2396" s="265"/>
      <c r="J2396" s="265"/>
      <c r="K2396" s="265"/>
      <c r="L2396" s="265"/>
      <c r="M2396" s="265"/>
      <c r="N2396" s="265"/>
      <c r="O2396" s="265"/>
      <c r="P2396" s="265"/>
      <c r="Q2396" s="265"/>
      <c r="R2396" s="265"/>
      <c r="S2396" s="265"/>
      <c r="T2396" s="265"/>
      <c r="U2396" s="265"/>
      <c r="V2396" s="265"/>
      <c r="W2396" s="265"/>
      <c r="X2396" s="265"/>
      <c r="Y2396" s="265"/>
      <c r="Z2396" s="265"/>
      <c r="AA2396" s="265"/>
      <c r="AB2396" s="265"/>
      <c r="AC2396" s="265"/>
      <c r="AD2396" s="265"/>
      <c r="AE2396" s="265"/>
      <c r="AF2396" s="265"/>
      <c r="AG2396" s="265"/>
      <c r="AH2396" s="265"/>
      <c r="AI2396" s="265"/>
      <c r="AJ2396" s="265"/>
      <c r="AK2396" s="287"/>
      <c r="AL2396" s="287"/>
      <c r="AM2396" s="287"/>
      <c r="AN2396" s="287"/>
      <c r="AO2396" s="287"/>
      <c r="AP2396" s="287"/>
      <c r="AQ2396" s="287"/>
      <c r="AR2396" s="287"/>
      <c r="AS2396" s="287"/>
      <c r="AT2396" s="287"/>
      <c r="AU2396" s="287"/>
      <c r="AV2396" s="287"/>
      <c r="AW2396" s="287"/>
      <c r="AX2396" s="287"/>
      <c r="AY2396" s="287"/>
      <c r="AZ2396" s="287"/>
      <c r="BA2396" s="287"/>
      <c r="BB2396" s="287"/>
      <c r="BC2396" s="287"/>
      <c r="BD2396" s="287"/>
      <c r="BE2396" s="287"/>
      <c r="BF2396" s="287"/>
      <c r="BG2396" s="287"/>
      <c r="BH2396" s="287"/>
      <c r="BI2396" s="287"/>
      <c r="BJ2396" s="287"/>
      <c r="BK2396" s="287"/>
      <c r="BL2396" s="287"/>
      <c r="BM2396" s="287"/>
      <c r="BN2396" s="287"/>
      <c r="BO2396" s="287"/>
      <c r="BP2396" s="287"/>
      <c r="BQ2396" s="287"/>
      <c r="BR2396" s="287"/>
      <c r="BS2396" s="287"/>
      <c r="BT2396" s="287"/>
      <c r="BU2396" s="287"/>
    </row>
    <row r="2397" spans="4:73" x14ac:dyDescent="0.2">
      <c r="D2397" s="265"/>
      <c r="E2397" s="265"/>
      <c r="F2397" s="265"/>
      <c r="G2397" s="265"/>
      <c r="H2397" s="265"/>
      <c r="I2397" s="265"/>
      <c r="J2397" s="265"/>
      <c r="K2397" s="265"/>
      <c r="L2397" s="265"/>
      <c r="M2397" s="265"/>
      <c r="N2397" s="265"/>
      <c r="O2397" s="265"/>
      <c r="P2397" s="265"/>
      <c r="Q2397" s="265"/>
      <c r="R2397" s="265"/>
      <c r="S2397" s="265"/>
      <c r="T2397" s="265"/>
      <c r="U2397" s="265"/>
      <c r="V2397" s="265"/>
      <c r="W2397" s="265"/>
      <c r="X2397" s="265"/>
      <c r="Y2397" s="265"/>
      <c r="Z2397" s="265"/>
      <c r="AA2397" s="265"/>
      <c r="AB2397" s="265"/>
      <c r="AC2397" s="265"/>
      <c r="AD2397" s="265"/>
      <c r="AE2397" s="265"/>
      <c r="AF2397" s="265"/>
      <c r="AG2397" s="265"/>
      <c r="AH2397" s="265"/>
      <c r="AI2397" s="265"/>
      <c r="AJ2397" s="265"/>
      <c r="AK2397" s="287"/>
      <c r="AL2397" s="287"/>
      <c r="AM2397" s="287"/>
      <c r="AN2397" s="287"/>
      <c r="AO2397" s="287"/>
      <c r="AP2397" s="287"/>
      <c r="AQ2397" s="287"/>
      <c r="AR2397" s="287"/>
      <c r="AS2397" s="287"/>
      <c r="AT2397" s="287"/>
      <c r="AU2397" s="287"/>
      <c r="AV2397" s="287"/>
      <c r="AW2397" s="287"/>
      <c r="AX2397" s="287"/>
      <c r="AY2397" s="287"/>
      <c r="AZ2397" s="287"/>
      <c r="BA2397" s="287"/>
      <c r="BB2397" s="287"/>
      <c r="BC2397" s="287"/>
      <c r="BD2397" s="287"/>
      <c r="BE2397" s="287"/>
      <c r="BF2397" s="287"/>
      <c r="BG2397" s="287"/>
      <c r="BH2397" s="287"/>
      <c r="BI2397" s="287"/>
      <c r="BJ2397" s="287"/>
      <c r="BK2397" s="287"/>
      <c r="BL2397" s="287"/>
      <c r="BM2397" s="287"/>
      <c r="BN2397" s="287"/>
      <c r="BO2397" s="287"/>
      <c r="BP2397" s="287"/>
      <c r="BQ2397" s="287"/>
      <c r="BR2397" s="287"/>
      <c r="BS2397" s="287"/>
      <c r="BT2397" s="287"/>
      <c r="BU2397" s="287"/>
    </row>
    <row r="2398" spans="4:73" x14ac:dyDescent="0.2">
      <c r="D2398" s="265"/>
      <c r="E2398" s="265"/>
      <c r="F2398" s="265"/>
      <c r="G2398" s="265"/>
      <c r="H2398" s="265"/>
      <c r="I2398" s="265"/>
      <c r="J2398" s="265"/>
      <c r="K2398" s="265"/>
      <c r="L2398" s="265"/>
      <c r="M2398" s="265"/>
      <c r="N2398" s="265"/>
      <c r="O2398" s="265"/>
      <c r="P2398" s="265"/>
      <c r="Q2398" s="265"/>
      <c r="R2398" s="265"/>
      <c r="S2398" s="265"/>
      <c r="T2398" s="265"/>
      <c r="U2398" s="265"/>
      <c r="V2398" s="265"/>
      <c r="W2398" s="265"/>
      <c r="X2398" s="265"/>
      <c r="Y2398" s="265"/>
      <c r="Z2398" s="265"/>
      <c r="AA2398" s="265"/>
      <c r="AB2398" s="265"/>
      <c r="AC2398" s="265"/>
      <c r="AD2398" s="265"/>
      <c r="AE2398" s="265"/>
      <c r="AF2398" s="265"/>
      <c r="AG2398" s="265"/>
      <c r="AH2398" s="265"/>
      <c r="AI2398" s="265"/>
      <c r="AJ2398" s="265"/>
      <c r="AK2398" s="287"/>
      <c r="AL2398" s="287"/>
      <c r="AM2398" s="287"/>
      <c r="AN2398" s="287"/>
      <c r="AO2398" s="287"/>
      <c r="AP2398" s="287"/>
      <c r="AQ2398" s="287"/>
      <c r="AR2398" s="287"/>
      <c r="AS2398" s="287"/>
      <c r="AT2398" s="287"/>
      <c r="AU2398" s="287"/>
      <c r="AV2398" s="287"/>
      <c r="AW2398" s="287"/>
      <c r="AX2398" s="287"/>
      <c r="AY2398" s="287"/>
      <c r="AZ2398" s="287"/>
      <c r="BA2398" s="287"/>
      <c r="BB2398" s="287"/>
      <c r="BC2398" s="287"/>
      <c r="BD2398" s="287"/>
      <c r="BE2398" s="287"/>
      <c r="BF2398" s="287"/>
      <c r="BG2398" s="287"/>
      <c r="BH2398" s="287"/>
      <c r="BI2398" s="287"/>
      <c r="BJ2398" s="287"/>
      <c r="BK2398" s="287"/>
      <c r="BL2398" s="287"/>
      <c r="BM2398" s="287"/>
      <c r="BN2398" s="287"/>
      <c r="BO2398" s="287"/>
      <c r="BP2398" s="287"/>
      <c r="BQ2398" s="287"/>
      <c r="BR2398" s="287"/>
      <c r="BS2398" s="287"/>
      <c r="BT2398" s="287"/>
      <c r="BU2398" s="287"/>
    </row>
    <row r="2399" spans="4:73" x14ac:dyDescent="0.2">
      <c r="D2399" s="265"/>
      <c r="E2399" s="265"/>
      <c r="F2399" s="265"/>
      <c r="G2399" s="265"/>
      <c r="H2399" s="265"/>
      <c r="I2399" s="265"/>
      <c r="J2399" s="265"/>
      <c r="K2399" s="265"/>
      <c r="L2399" s="265"/>
      <c r="M2399" s="265"/>
      <c r="N2399" s="265"/>
      <c r="O2399" s="265"/>
      <c r="P2399" s="265"/>
      <c r="Q2399" s="265"/>
      <c r="R2399" s="265"/>
      <c r="S2399" s="265"/>
      <c r="T2399" s="265"/>
      <c r="U2399" s="265"/>
      <c r="V2399" s="265"/>
      <c r="W2399" s="265"/>
      <c r="X2399" s="265"/>
      <c r="Y2399" s="265"/>
      <c r="Z2399" s="265"/>
      <c r="AA2399" s="265"/>
      <c r="AB2399" s="265"/>
      <c r="AC2399" s="265"/>
      <c r="AD2399" s="265"/>
      <c r="AE2399" s="265"/>
      <c r="AF2399" s="265"/>
      <c r="AG2399" s="265"/>
      <c r="AH2399" s="265"/>
      <c r="AI2399" s="265"/>
      <c r="AJ2399" s="265"/>
      <c r="AK2399" s="287"/>
      <c r="AL2399" s="287"/>
      <c r="AM2399" s="287"/>
      <c r="AN2399" s="287"/>
      <c r="AO2399" s="287"/>
      <c r="AP2399" s="287"/>
      <c r="AQ2399" s="287"/>
      <c r="AR2399" s="287"/>
      <c r="AS2399" s="287"/>
      <c r="AT2399" s="287"/>
      <c r="AU2399" s="287"/>
      <c r="AV2399" s="287"/>
      <c r="AW2399" s="287"/>
      <c r="AX2399" s="287"/>
      <c r="AY2399" s="287"/>
      <c r="AZ2399" s="287"/>
      <c r="BA2399" s="287"/>
      <c r="BB2399" s="287"/>
      <c r="BC2399" s="287"/>
      <c r="BD2399" s="287"/>
      <c r="BE2399" s="287"/>
      <c r="BF2399" s="287"/>
      <c r="BG2399" s="287"/>
      <c r="BH2399" s="287"/>
      <c r="BI2399" s="287"/>
      <c r="BJ2399" s="287"/>
      <c r="BK2399" s="287"/>
      <c r="BL2399" s="287"/>
      <c r="BM2399" s="287"/>
      <c r="BN2399" s="287"/>
      <c r="BO2399" s="287"/>
      <c r="BP2399" s="287"/>
      <c r="BQ2399" s="287"/>
      <c r="BR2399" s="287"/>
      <c r="BS2399" s="287"/>
      <c r="BT2399" s="287"/>
      <c r="BU2399" s="287"/>
    </row>
    <row r="2400" spans="4:73" x14ac:dyDescent="0.2">
      <c r="D2400" s="265"/>
      <c r="E2400" s="265"/>
      <c r="F2400" s="265"/>
      <c r="G2400" s="265"/>
      <c r="H2400" s="265"/>
      <c r="I2400" s="265"/>
      <c r="J2400" s="265"/>
      <c r="K2400" s="265"/>
      <c r="L2400" s="265"/>
      <c r="M2400" s="265"/>
      <c r="N2400" s="265"/>
      <c r="O2400" s="265"/>
      <c r="P2400" s="265"/>
      <c r="Q2400" s="265"/>
      <c r="R2400" s="265"/>
      <c r="S2400" s="265"/>
      <c r="T2400" s="265"/>
      <c r="U2400" s="265"/>
      <c r="V2400" s="265"/>
      <c r="W2400" s="265"/>
      <c r="X2400" s="265"/>
      <c r="Y2400" s="265"/>
      <c r="Z2400" s="265"/>
      <c r="AA2400" s="265"/>
      <c r="AB2400" s="265"/>
      <c r="AC2400" s="265"/>
      <c r="AD2400" s="265"/>
      <c r="AE2400" s="265"/>
      <c r="AF2400" s="265"/>
      <c r="AG2400" s="265"/>
      <c r="AH2400" s="265"/>
      <c r="AI2400" s="265"/>
      <c r="AJ2400" s="265"/>
      <c r="AK2400" s="287"/>
      <c r="AL2400" s="287"/>
      <c r="AM2400" s="287"/>
      <c r="AN2400" s="287"/>
      <c r="AO2400" s="287"/>
      <c r="AP2400" s="287"/>
      <c r="AQ2400" s="287"/>
      <c r="AR2400" s="287"/>
      <c r="AS2400" s="287"/>
      <c r="AT2400" s="287"/>
      <c r="AU2400" s="287"/>
      <c r="AV2400" s="287"/>
      <c r="AW2400" s="287"/>
      <c r="AX2400" s="287"/>
      <c r="AY2400" s="287"/>
      <c r="AZ2400" s="287"/>
      <c r="BA2400" s="287"/>
      <c r="BB2400" s="287"/>
      <c r="BC2400" s="287"/>
      <c r="BD2400" s="287"/>
      <c r="BE2400" s="287"/>
      <c r="BF2400" s="287"/>
      <c r="BG2400" s="287"/>
      <c r="BH2400" s="287"/>
      <c r="BI2400" s="287"/>
      <c r="BJ2400" s="287"/>
      <c r="BK2400" s="287"/>
      <c r="BL2400" s="287"/>
      <c r="BM2400" s="287"/>
      <c r="BN2400" s="287"/>
      <c r="BO2400" s="287"/>
      <c r="BP2400" s="287"/>
      <c r="BQ2400" s="287"/>
      <c r="BR2400" s="287"/>
      <c r="BS2400" s="287"/>
      <c r="BT2400" s="287"/>
      <c r="BU2400" s="287"/>
    </row>
    <row r="2401" spans="4:73" x14ac:dyDescent="0.2">
      <c r="D2401" s="265"/>
      <c r="E2401" s="265"/>
      <c r="F2401" s="265"/>
      <c r="G2401" s="265"/>
      <c r="H2401" s="265"/>
      <c r="I2401" s="265"/>
      <c r="J2401" s="265"/>
      <c r="K2401" s="265"/>
      <c r="L2401" s="265"/>
      <c r="M2401" s="265"/>
      <c r="N2401" s="265"/>
      <c r="O2401" s="265"/>
      <c r="P2401" s="265"/>
      <c r="Q2401" s="265"/>
      <c r="R2401" s="265"/>
      <c r="S2401" s="265"/>
      <c r="T2401" s="265"/>
      <c r="U2401" s="265"/>
      <c r="V2401" s="265"/>
      <c r="W2401" s="265"/>
      <c r="X2401" s="265"/>
      <c r="Y2401" s="265"/>
      <c r="Z2401" s="265"/>
      <c r="AA2401" s="265"/>
      <c r="AB2401" s="265"/>
      <c r="AC2401" s="265"/>
      <c r="AD2401" s="265"/>
      <c r="AE2401" s="265"/>
      <c r="AF2401" s="265"/>
      <c r="AG2401" s="265"/>
      <c r="AH2401" s="265"/>
      <c r="AI2401" s="265"/>
      <c r="AJ2401" s="265"/>
      <c r="AK2401" s="287"/>
      <c r="AL2401" s="287"/>
      <c r="AM2401" s="287"/>
      <c r="AN2401" s="287"/>
      <c r="AO2401" s="287"/>
      <c r="AP2401" s="287"/>
      <c r="AQ2401" s="287"/>
      <c r="AR2401" s="287"/>
      <c r="AS2401" s="287"/>
      <c r="AT2401" s="287"/>
      <c r="AU2401" s="287"/>
      <c r="AV2401" s="287"/>
      <c r="AW2401" s="287"/>
      <c r="AX2401" s="287"/>
      <c r="AY2401" s="287"/>
      <c r="AZ2401" s="287"/>
      <c r="BA2401" s="287"/>
      <c r="BB2401" s="287"/>
      <c r="BC2401" s="287"/>
      <c r="BD2401" s="287"/>
      <c r="BE2401" s="287"/>
      <c r="BF2401" s="287"/>
      <c r="BG2401" s="287"/>
      <c r="BH2401" s="287"/>
      <c r="BI2401" s="287"/>
      <c r="BJ2401" s="287"/>
      <c r="BK2401" s="287"/>
      <c r="BL2401" s="287"/>
      <c r="BM2401" s="287"/>
      <c r="BN2401" s="287"/>
      <c r="BO2401" s="287"/>
      <c r="BP2401" s="287"/>
      <c r="BQ2401" s="287"/>
      <c r="BR2401" s="287"/>
      <c r="BS2401" s="287"/>
      <c r="BT2401" s="287"/>
      <c r="BU2401" s="287"/>
    </row>
    <row r="2402" spans="4:73" x14ac:dyDescent="0.2">
      <c r="D2402" s="265"/>
      <c r="E2402" s="265"/>
      <c r="F2402" s="265"/>
      <c r="G2402" s="265"/>
      <c r="H2402" s="265"/>
      <c r="I2402" s="265"/>
      <c r="J2402" s="265"/>
      <c r="K2402" s="265"/>
      <c r="L2402" s="265"/>
      <c r="M2402" s="265"/>
      <c r="N2402" s="265"/>
      <c r="O2402" s="265"/>
      <c r="P2402" s="265"/>
      <c r="Q2402" s="265"/>
      <c r="R2402" s="265"/>
      <c r="S2402" s="265"/>
      <c r="T2402" s="265"/>
      <c r="U2402" s="265"/>
      <c r="V2402" s="265"/>
      <c r="W2402" s="265"/>
      <c r="X2402" s="265"/>
      <c r="Y2402" s="265"/>
      <c r="Z2402" s="265"/>
      <c r="AA2402" s="265"/>
      <c r="AB2402" s="265"/>
      <c r="AC2402" s="265"/>
      <c r="AD2402" s="265"/>
      <c r="AE2402" s="265"/>
      <c r="AF2402" s="265"/>
      <c r="AG2402" s="265"/>
      <c r="AH2402" s="265"/>
      <c r="AI2402" s="265"/>
      <c r="AJ2402" s="265"/>
      <c r="AK2402" s="287"/>
      <c r="AL2402" s="287"/>
      <c r="AM2402" s="287"/>
      <c r="AN2402" s="287"/>
      <c r="AO2402" s="287"/>
      <c r="AP2402" s="287"/>
      <c r="AQ2402" s="287"/>
      <c r="AR2402" s="287"/>
      <c r="AS2402" s="287"/>
      <c r="AT2402" s="287"/>
      <c r="AU2402" s="287"/>
      <c r="AV2402" s="287"/>
      <c r="AW2402" s="287"/>
      <c r="AX2402" s="287"/>
      <c r="AY2402" s="287"/>
      <c r="AZ2402" s="287"/>
      <c r="BA2402" s="287"/>
      <c r="BB2402" s="287"/>
      <c r="BC2402" s="287"/>
      <c r="BD2402" s="287"/>
      <c r="BE2402" s="287"/>
      <c r="BF2402" s="287"/>
      <c r="BG2402" s="287"/>
      <c r="BH2402" s="287"/>
      <c r="BI2402" s="287"/>
      <c r="BJ2402" s="287"/>
      <c r="BK2402" s="287"/>
      <c r="BL2402" s="287"/>
      <c r="BM2402" s="287"/>
      <c r="BN2402" s="287"/>
      <c r="BO2402" s="287"/>
      <c r="BP2402" s="287"/>
      <c r="BQ2402" s="287"/>
      <c r="BR2402" s="287"/>
      <c r="BS2402" s="287"/>
      <c r="BT2402" s="287"/>
      <c r="BU2402" s="287"/>
    </row>
    <row r="2403" spans="4:73" x14ac:dyDescent="0.2">
      <c r="D2403" s="265"/>
      <c r="E2403" s="265"/>
      <c r="F2403" s="265"/>
      <c r="G2403" s="265"/>
      <c r="H2403" s="265"/>
      <c r="I2403" s="265"/>
      <c r="J2403" s="265"/>
      <c r="K2403" s="265"/>
      <c r="L2403" s="265"/>
      <c r="M2403" s="265"/>
      <c r="N2403" s="265"/>
      <c r="O2403" s="265"/>
      <c r="P2403" s="265"/>
      <c r="Q2403" s="265"/>
      <c r="R2403" s="265"/>
      <c r="S2403" s="265"/>
      <c r="T2403" s="265"/>
      <c r="U2403" s="265"/>
      <c r="V2403" s="265"/>
      <c r="W2403" s="265"/>
      <c r="X2403" s="265"/>
      <c r="Y2403" s="265"/>
      <c r="Z2403" s="265"/>
      <c r="AA2403" s="265"/>
      <c r="AB2403" s="265"/>
      <c r="AC2403" s="265"/>
      <c r="AD2403" s="265"/>
      <c r="AE2403" s="265"/>
      <c r="AF2403" s="265"/>
      <c r="AG2403" s="265"/>
      <c r="AH2403" s="265"/>
      <c r="AI2403" s="265"/>
      <c r="AJ2403" s="265"/>
      <c r="AK2403" s="287"/>
      <c r="AL2403" s="287"/>
      <c r="AM2403" s="287"/>
      <c r="AN2403" s="287"/>
      <c r="AO2403" s="287"/>
      <c r="AP2403" s="287"/>
      <c r="AQ2403" s="287"/>
      <c r="AR2403" s="287"/>
      <c r="AS2403" s="287"/>
      <c r="AT2403" s="287"/>
      <c r="AU2403" s="287"/>
      <c r="AV2403" s="287"/>
      <c r="AW2403" s="287"/>
      <c r="AX2403" s="287"/>
      <c r="AY2403" s="287"/>
      <c r="AZ2403" s="287"/>
      <c r="BA2403" s="287"/>
      <c r="BB2403" s="287"/>
      <c r="BC2403" s="287"/>
      <c r="BD2403" s="287"/>
      <c r="BE2403" s="287"/>
      <c r="BF2403" s="287"/>
      <c r="BG2403" s="287"/>
      <c r="BH2403" s="287"/>
      <c r="BI2403" s="287"/>
      <c r="BJ2403" s="287"/>
      <c r="BK2403" s="287"/>
      <c r="BL2403" s="287"/>
      <c r="BM2403" s="287"/>
      <c r="BN2403" s="287"/>
      <c r="BO2403" s="287"/>
      <c r="BP2403" s="287"/>
      <c r="BQ2403" s="287"/>
      <c r="BR2403" s="287"/>
      <c r="BS2403" s="287"/>
      <c r="BT2403" s="287"/>
      <c r="BU2403" s="287"/>
    </row>
    <row r="2404" spans="4:73" x14ac:dyDescent="0.2">
      <c r="D2404" s="265"/>
      <c r="E2404" s="265"/>
      <c r="F2404" s="265"/>
      <c r="G2404" s="265"/>
      <c r="H2404" s="265"/>
      <c r="I2404" s="265"/>
      <c r="J2404" s="265"/>
      <c r="K2404" s="265"/>
      <c r="L2404" s="265"/>
      <c r="M2404" s="265"/>
      <c r="N2404" s="265"/>
      <c r="O2404" s="265"/>
      <c r="P2404" s="265"/>
      <c r="Q2404" s="265"/>
      <c r="R2404" s="265"/>
      <c r="S2404" s="265"/>
      <c r="T2404" s="265"/>
      <c r="U2404" s="265"/>
      <c r="V2404" s="265"/>
      <c r="W2404" s="265"/>
      <c r="X2404" s="265"/>
      <c r="Y2404" s="265"/>
      <c r="Z2404" s="265"/>
      <c r="AA2404" s="265"/>
      <c r="AB2404" s="265"/>
      <c r="AC2404" s="265"/>
      <c r="AD2404" s="265"/>
      <c r="AE2404" s="265"/>
      <c r="AF2404" s="265"/>
      <c r="AG2404" s="265"/>
      <c r="AH2404" s="265"/>
      <c r="AI2404" s="265"/>
      <c r="AJ2404" s="265"/>
      <c r="AK2404" s="287"/>
      <c r="AL2404" s="287"/>
      <c r="AM2404" s="287"/>
      <c r="AN2404" s="287"/>
      <c r="AO2404" s="287"/>
      <c r="AP2404" s="287"/>
      <c r="AQ2404" s="287"/>
      <c r="AR2404" s="287"/>
      <c r="AS2404" s="287"/>
      <c r="AT2404" s="287"/>
      <c r="AU2404" s="287"/>
      <c r="AV2404" s="287"/>
      <c r="AW2404" s="287"/>
      <c r="AX2404" s="287"/>
      <c r="AY2404" s="287"/>
      <c r="AZ2404" s="287"/>
      <c r="BA2404" s="287"/>
      <c r="BB2404" s="287"/>
      <c r="BC2404" s="287"/>
      <c r="BD2404" s="287"/>
      <c r="BE2404" s="287"/>
      <c r="BF2404" s="287"/>
      <c r="BG2404" s="287"/>
      <c r="BH2404" s="287"/>
      <c r="BI2404" s="287"/>
      <c r="BJ2404" s="287"/>
      <c r="BK2404" s="287"/>
      <c r="BL2404" s="287"/>
      <c r="BM2404" s="287"/>
      <c r="BN2404" s="287"/>
      <c r="BO2404" s="287"/>
      <c r="BP2404" s="287"/>
      <c r="BQ2404" s="287"/>
      <c r="BR2404" s="287"/>
      <c r="BS2404" s="287"/>
      <c r="BT2404" s="287"/>
      <c r="BU2404" s="287"/>
    </row>
    <row r="2405" spans="4:73" x14ac:dyDescent="0.2">
      <c r="D2405" s="265"/>
      <c r="E2405" s="265"/>
      <c r="F2405" s="265"/>
      <c r="G2405" s="265"/>
      <c r="H2405" s="265"/>
      <c r="I2405" s="265"/>
      <c r="J2405" s="265"/>
      <c r="K2405" s="265"/>
      <c r="L2405" s="265"/>
      <c r="M2405" s="265"/>
      <c r="N2405" s="265"/>
      <c r="O2405" s="265"/>
      <c r="P2405" s="265"/>
      <c r="Q2405" s="265"/>
      <c r="R2405" s="265"/>
      <c r="S2405" s="265"/>
      <c r="T2405" s="265"/>
      <c r="U2405" s="265"/>
      <c r="V2405" s="265"/>
      <c r="W2405" s="265"/>
      <c r="X2405" s="265"/>
      <c r="Y2405" s="265"/>
      <c r="Z2405" s="265"/>
      <c r="AA2405" s="265"/>
      <c r="AB2405" s="265"/>
      <c r="AC2405" s="265"/>
      <c r="AD2405" s="265"/>
      <c r="AE2405" s="265"/>
      <c r="AF2405" s="265"/>
      <c r="AG2405" s="265"/>
      <c r="AH2405" s="265"/>
      <c r="AI2405" s="265"/>
      <c r="AJ2405" s="265"/>
      <c r="AK2405" s="287"/>
      <c r="AL2405" s="287"/>
      <c r="AM2405" s="287"/>
      <c r="AN2405" s="287"/>
      <c r="AO2405" s="287"/>
      <c r="AP2405" s="287"/>
      <c r="AQ2405" s="287"/>
      <c r="AR2405" s="287"/>
      <c r="AS2405" s="287"/>
      <c r="AT2405" s="287"/>
      <c r="AU2405" s="287"/>
      <c r="AV2405" s="287"/>
      <c r="AW2405" s="287"/>
      <c r="AX2405" s="287"/>
      <c r="AY2405" s="287"/>
      <c r="AZ2405" s="287"/>
      <c r="BA2405" s="287"/>
      <c r="BB2405" s="287"/>
      <c r="BC2405" s="287"/>
      <c r="BD2405" s="287"/>
      <c r="BE2405" s="287"/>
      <c r="BF2405" s="287"/>
      <c r="BG2405" s="287"/>
      <c r="BH2405" s="287"/>
      <c r="BI2405" s="287"/>
      <c r="BJ2405" s="287"/>
      <c r="BK2405" s="287"/>
      <c r="BL2405" s="287"/>
      <c r="BM2405" s="287"/>
      <c r="BN2405" s="287"/>
      <c r="BO2405" s="287"/>
      <c r="BP2405" s="287"/>
      <c r="BQ2405" s="287"/>
      <c r="BR2405" s="287"/>
      <c r="BS2405" s="287"/>
      <c r="BT2405" s="287"/>
      <c r="BU2405" s="287"/>
    </row>
    <row r="2406" spans="4:73" x14ac:dyDescent="0.2">
      <c r="D2406" s="265"/>
      <c r="E2406" s="265"/>
      <c r="F2406" s="265"/>
      <c r="G2406" s="265"/>
      <c r="H2406" s="265"/>
      <c r="I2406" s="265"/>
      <c r="J2406" s="265"/>
      <c r="K2406" s="265"/>
      <c r="L2406" s="265"/>
      <c r="M2406" s="265"/>
      <c r="N2406" s="265"/>
      <c r="O2406" s="265"/>
      <c r="P2406" s="265"/>
      <c r="Q2406" s="265"/>
      <c r="R2406" s="265"/>
      <c r="S2406" s="265"/>
      <c r="T2406" s="265"/>
      <c r="U2406" s="265"/>
      <c r="V2406" s="265"/>
      <c r="W2406" s="265"/>
      <c r="X2406" s="265"/>
      <c r="Y2406" s="265"/>
      <c r="Z2406" s="265"/>
      <c r="AA2406" s="265"/>
      <c r="AB2406" s="265"/>
      <c r="AC2406" s="265"/>
      <c r="AD2406" s="265"/>
      <c r="AE2406" s="265"/>
      <c r="AF2406" s="265"/>
      <c r="AG2406" s="265"/>
      <c r="AH2406" s="265"/>
      <c r="AI2406" s="265"/>
      <c r="AJ2406" s="265"/>
      <c r="AK2406" s="287"/>
      <c r="AL2406" s="287"/>
      <c r="AM2406" s="287"/>
      <c r="AN2406" s="287"/>
      <c r="AO2406" s="287"/>
      <c r="AP2406" s="287"/>
      <c r="AQ2406" s="287"/>
      <c r="AR2406" s="287"/>
      <c r="AS2406" s="287"/>
      <c r="AT2406" s="287"/>
      <c r="AU2406" s="287"/>
      <c r="AV2406" s="287"/>
      <c r="AW2406" s="287"/>
      <c r="AX2406" s="287"/>
      <c r="AY2406" s="287"/>
      <c r="AZ2406" s="287"/>
      <c r="BA2406" s="287"/>
      <c r="BB2406" s="287"/>
      <c r="BC2406" s="287"/>
      <c r="BD2406" s="287"/>
      <c r="BE2406" s="287"/>
      <c r="BF2406" s="287"/>
      <c r="BG2406" s="287"/>
      <c r="BH2406" s="287"/>
      <c r="BI2406" s="287"/>
      <c r="BJ2406" s="287"/>
      <c r="BK2406" s="287"/>
      <c r="BL2406" s="287"/>
      <c r="BM2406" s="287"/>
      <c r="BN2406" s="287"/>
      <c r="BO2406" s="287"/>
      <c r="BP2406" s="287"/>
      <c r="BQ2406" s="287"/>
      <c r="BR2406" s="287"/>
      <c r="BS2406" s="287"/>
      <c r="BT2406" s="287"/>
      <c r="BU2406" s="287"/>
    </row>
    <row r="2407" spans="4:73" x14ac:dyDescent="0.2">
      <c r="D2407" s="265"/>
      <c r="E2407" s="265"/>
      <c r="F2407" s="265"/>
      <c r="G2407" s="265"/>
      <c r="H2407" s="265"/>
      <c r="I2407" s="265"/>
      <c r="J2407" s="265"/>
      <c r="K2407" s="265"/>
      <c r="L2407" s="265"/>
      <c r="M2407" s="265"/>
      <c r="N2407" s="265"/>
      <c r="O2407" s="265"/>
      <c r="P2407" s="265"/>
      <c r="Q2407" s="265"/>
      <c r="R2407" s="265"/>
      <c r="S2407" s="265"/>
      <c r="T2407" s="265"/>
      <c r="U2407" s="265"/>
      <c r="V2407" s="265"/>
      <c r="W2407" s="265"/>
      <c r="X2407" s="265"/>
      <c r="Y2407" s="265"/>
      <c r="Z2407" s="265"/>
      <c r="AA2407" s="265"/>
      <c r="AB2407" s="265"/>
      <c r="AC2407" s="265"/>
      <c r="AD2407" s="265"/>
      <c r="AE2407" s="265"/>
      <c r="AF2407" s="265"/>
      <c r="AG2407" s="265"/>
      <c r="AH2407" s="265"/>
      <c r="AI2407" s="265"/>
      <c r="AJ2407" s="265"/>
      <c r="AK2407" s="287"/>
      <c r="AL2407" s="287"/>
      <c r="AM2407" s="287"/>
      <c r="AN2407" s="287"/>
      <c r="AO2407" s="287"/>
      <c r="AP2407" s="287"/>
      <c r="AQ2407" s="287"/>
      <c r="AR2407" s="287"/>
      <c r="AS2407" s="287"/>
      <c r="AT2407" s="287"/>
      <c r="AU2407" s="287"/>
      <c r="AV2407" s="287"/>
      <c r="AW2407" s="287"/>
      <c r="AX2407" s="287"/>
      <c r="AY2407" s="287"/>
      <c r="AZ2407" s="287"/>
      <c r="BA2407" s="287"/>
      <c r="BB2407" s="287"/>
      <c r="BC2407" s="287"/>
      <c r="BD2407" s="287"/>
      <c r="BE2407" s="287"/>
      <c r="BF2407" s="287"/>
      <c r="BG2407" s="287"/>
      <c r="BH2407" s="287"/>
      <c r="BI2407" s="287"/>
      <c r="BJ2407" s="287"/>
      <c r="BK2407" s="287"/>
      <c r="BL2407" s="287"/>
      <c r="BM2407" s="287"/>
      <c r="BN2407" s="287"/>
      <c r="BO2407" s="287"/>
      <c r="BP2407" s="287"/>
      <c r="BQ2407" s="287"/>
      <c r="BR2407" s="287"/>
      <c r="BS2407" s="287"/>
      <c r="BT2407" s="287"/>
      <c r="BU2407" s="287"/>
    </row>
    <row r="2408" spans="4:73" x14ac:dyDescent="0.2">
      <c r="D2408" s="265"/>
      <c r="E2408" s="265"/>
      <c r="F2408" s="265"/>
      <c r="G2408" s="265"/>
      <c r="H2408" s="265"/>
      <c r="I2408" s="265"/>
      <c r="J2408" s="265"/>
      <c r="K2408" s="265"/>
      <c r="L2408" s="265"/>
      <c r="M2408" s="265"/>
      <c r="N2408" s="265"/>
      <c r="O2408" s="265"/>
      <c r="P2408" s="265"/>
      <c r="Q2408" s="265"/>
      <c r="R2408" s="265"/>
      <c r="S2408" s="265"/>
      <c r="T2408" s="265"/>
      <c r="U2408" s="265"/>
      <c r="V2408" s="265"/>
      <c r="W2408" s="265"/>
      <c r="X2408" s="265"/>
      <c r="Y2408" s="265"/>
      <c r="Z2408" s="265"/>
      <c r="AA2408" s="265"/>
      <c r="AB2408" s="265"/>
      <c r="AC2408" s="265"/>
      <c r="AD2408" s="265"/>
      <c r="AE2408" s="265"/>
      <c r="AF2408" s="265"/>
      <c r="AG2408" s="265"/>
      <c r="AH2408" s="265"/>
      <c r="AI2408" s="265"/>
      <c r="AJ2408" s="265"/>
      <c r="AK2408" s="287"/>
      <c r="AL2408" s="287"/>
      <c r="AM2408" s="287"/>
      <c r="AN2408" s="287"/>
      <c r="AO2408" s="287"/>
      <c r="AP2408" s="287"/>
      <c r="AQ2408" s="287"/>
      <c r="AR2408" s="287"/>
      <c r="AS2408" s="287"/>
      <c r="AT2408" s="287"/>
      <c r="AU2408" s="287"/>
      <c r="AV2408" s="287"/>
      <c r="AW2408" s="287"/>
      <c r="AX2408" s="287"/>
      <c r="AY2408" s="287"/>
      <c r="AZ2408" s="287"/>
      <c r="BA2408" s="287"/>
      <c r="BB2408" s="287"/>
      <c r="BC2408" s="287"/>
      <c r="BD2408" s="287"/>
      <c r="BE2408" s="287"/>
      <c r="BF2408" s="287"/>
      <c r="BG2408" s="287"/>
      <c r="BH2408" s="287"/>
      <c r="BI2408" s="287"/>
      <c r="BJ2408" s="287"/>
      <c r="BK2408" s="287"/>
      <c r="BL2408" s="287"/>
      <c r="BM2408" s="287"/>
      <c r="BN2408" s="287"/>
      <c r="BO2408" s="287"/>
      <c r="BP2408" s="287"/>
      <c r="BQ2408" s="287"/>
      <c r="BR2408" s="287"/>
      <c r="BS2408" s="287"/>
      <c r="BT2408" s="287"/>
      <c r="BU2408" s="287"/>
    </row>
    <row r="2409" spans="4:73" x14ac:dyDescent="0.2">
      <c r="D2409" s="265"/>
      <c r="E2409" s="265"/>
      <c r="F2409" s="265"/>
      <c r="G2409" s="265"/>
      <c r="H2409" s="265"/>
      <c r="I2409" s="265"/>
      <c r="J2409" s="265"/>
      <c r="K2409" s="265"/>
      <c r="L2409" s="265"/>
      <c r="M2409" s="265"/>
      <c r="N2409" s="265"/>
      <c r="O2409" s="265"/>
      <c r="P2409" s="265"/>
      <c r="Q2409" s="265"/>
      <c r="R2409" s="265"/>
      <c r="S2409" s="265"/>
      <c r="T2409" s="265"/>
      <c r="U2409" s="265"/>
      <c r="V2409" s="265"/>
      <c r="W2409" s="265"/>
      <c r="X2409" s="265"/>
      <c r="Y2409" s="265"/>
      <c r="Z2409" s="265"/>
      <c r="AA2409" s="265"/>
      <c r="AB2409" s="265"/>
      <c r="AC2409" s="265"/>
      <c r="AD2409" s="265"/>
      <c r="AE2409" s="265"/>
      <c r="AF2409" s="265"/>
      <c r="AG2409" s="265"/>
      <c r="AH2409" s="265"/>
      <c r="AI2409" s="265"/>
      <c r="AJ2409" s="265"/>
      <c r="AK2409" s="287"/>
      <c r="AL2409" s="287"/>
      <c r="AM2409" s="287"/>
      <c r="AN2409" s="287"/>
      <c r="AO2409" s="287"/>
      <c r="AP2409" s="287"/>
      <c r="AQ2409" s="287"/>
      <c r="AR2409" s="287"/>
      <c r="AS2409" s="287"/>
      <c r="AT2409" s="287"/>
      <c r="AU2409" s="287"/>
      <c r="AV2409" s="287"/>
      <c r="AW2409" s="287"/>
      <c r="AX2409" s="287"/>
      <c r="AY2409" s="287"/>
      <c r="AZ2409" s="287"/>
      <c r="BA2409" s="287"/>
      <c r="BB2409" s="287"/>
      <c r="BC2409" s="287"/>
      <c r="BD2409" s="287"/>
      <c r="BE2409" s="287"/>
      <c r="BF2409" s="287"/>
      <c r="BG2409" s="287"/>
      <c r="BH2409" s="287"/>
      <c r="BI2409" s="287"/>
      <c r="BJ2409" s="287"/>
      <c r="BK2409" s="287"/>
      <c r="BL2409" s="287"/>
      <c r="BM2409" s="287"/>
      <c r="BN2409" s="287"/>
      <c r="BO2409" s="287"/>
      <c r="BP2409" s="287"/>
      <c r="BQ2409" s="287"/>
      <c r="BR2409" s="287"/>
      <c r="BS2409" s="287"/>
      <c r="BT2409" s="287"/>
      <c r="BU2409" s="287"/>
    </row>
    <row r="2410" spans="4:73" x14ac:dyDescent="0.2">
      <c r="D2410" s="265"/>
      <c r="E2410" s="265"/>
      <c r="F2410" s="265"/>
      <c r="G2410" s="265"/>
      <c r="H2410" s="265"/>
      <c r="I2410" s="265"/>
      <c r="J2410" s="265"/>
      <c r="K2410" s="265"/>
      <c r="L2410" s="265"/>
      <c r="M2410" s="265"/>
      <c r="N2410" s="265"/>
      <c r="O2410" s="265"/>
      <c r="P2410" s="265"/>
      <c r="Q2410" s="265"/>
      <c r="R2410" s="265"/>
      <c r="S2410" s="265"/>
      <c r="T2410" s="265"/>
      <c r="U2410" s="265"/>
      <c r="V2410" s="265"/>
      <c r="W2410" s="265"/>
      <c r="X2410" s="265"/>
      <c r="Y2410" s="265"/>
      <c r="Z2410" s="265"/>
      <c r="AA2410" s="265"/>
      <c r="AB2410" s="265"/>
      <c r="AC2410" s="265"/>
      <c r="AD2410" s="265"/>
      <c r="AE2410" s="265"/>
      <c r="AF2410" s="265"/>
      <c r="AG2410" s="265"/>
      <c r="AH2410" s="265"/>
      <c r="AI2410" s="265"/>
      <c r="AJ2410" s="265"/>
      <c r="AK2410" s="287"/>
      <c r="AL2410" s="287"/>
      <c r="AM2410" s="287"/>
      <c r="AN2410" s="287"/>
      <c r="AO2410" s="287"/>
      <c r="AP2410" s="287"/>
      <c r="AQ2410" s="287"/>
      <c r="AR2410" s="287"/>
      <c r="AS2410" s="287"/>
      <c r="AT2410" s="287"/>
      <c r="AU2410" s="287"/>
      <c r="AV2410" s="287"/>
      <c r="AW2410" s="287"/>
      <c r="AX2410" s="287"/>
      <c r="AY2410" s="287"/>
      <c r="AZ2410" s="287"/>
      <c r="BA2410" s="287"/>
      <c r="BB2410" s="287"/>
      <c r="BC2410" s="287"/>
      <c r="BD2410" s="287"/>
      <c r="BE2410" s="287"/>
      <c r="BF2410" s="287"/>
      <c r="BG2410" s="287"/>
      <c r="BH2410" s="287"/>
      <c r="BI2410" s="287"/>
      <c r="BJ2410" s="287"/>
      <c r="BK2410" s="287"/>
      <c r="BL2410" s="287"/>
      <c r="BM2410" s="287"/>
      <c r="BN2410" s="287"/>
      <c r="BO2410" s="287"/>
      <c r="BP2410" s="287"/>
      <c r="BQ2410" s="287"/>
      <c r="BR2410" s="287"/>
      <c r="BS2410" s="287"/>
      <c r="BT2410" s="287"/>
      <c r="BU2410" s="287"/>
    </row>
    <row r="2411" spans="4:73" x14ac:dyDescent="0.2">
      <c r="D2411" s="265"/>
      <c r="E2411" s="265"/>
      <c r="F2411" s="265"/>
      <c r="G2411" s="265"/>
      <c r="H2411" s="265"/>
      <c r="I2411" s="265"/>
      <c r="J2411" s="265"/>
      <c r="K2411" s="265"/>
      <c r="L2411" s="265"/>
      <c r="M2411" s="265"/>
      <c r="N2411" s="265"/>
      <c r="O2411" s="265"/>
      <c r="P2411" s="265"/>
      <c r="Q2411" s="265"/>
      <c r="R2411" s="265"/>
      <c r="S2411" s="265"/>
      <c r="T2411" s="265"/>
      <c r="U2411" s="265"/>
      <c r="V2411" s="265"/>
      <c r="W2411" s="265"/>
      <c r="X2411" s="265"/>
      <c r="Y2411" s="265"/>
      <c r="Z2411" s="265"/>
      <c r="AA2411" s="265"/>
      <c r="AB2411" s="265"/>
      <c r="AC2411" s="265"/>
      <c r="AD2411" s="265"/>
      <c r="AE2411" s="265"/>
      <c r="AF2411" s="265"/>
      <c r="AG2411" s="265"/>
      <c r="AH2411" s="265"/>
      <c r="AI2411" s="265"/>
      <c r="AJ2411" s="265"/>
      <c r="AK2411" s="287"/>
      <c r="AL2411" s="287"/>
      <c r="AM2411" s="287"/>
      <c r="AN2411" s="287"/>
      <c r="AO2411" s="287"/>
      <c r="AP2411" s="287"/>
      <c r="AQ2411" s="287"/>
      <c r="AR2411" s="287"/>
      <c r="AS2411" s="287"/>
      <c r="AT2411" s="287"/>
      <c r="AU2411" s="287"/>
      <c r="AV2411" s="287"/>
      <c r="AW2411" s="287"/>
      <c r="AX2411" s="287"/>
      <c r="AY2411" s="287"/>
      <c r="AZ2411" s="287"/>
      <c r="BA2411" s="287"/>
      <c r="BB2411" s="287"/>
      <c r="BC2411" s="287"/>
      <c r="BD2411" s="287"/>
      <c r="BE2411" s="287"/>
      <c r="BF2411" s="287"/>
      <c r="BG2411" s="287"/>
      <c r="BH2411" s="287"/>
      <c r="BI2411" s="287"/>
      <c r="BJ2411" s="287"/>
      <c r="BK2411" s="287"/>
      <c r="BL2411" s="287"/>
      <c r="BM2411" s="287"/>
      <c r="BN2411" s="287"/>
      <c r="BO2411" s="287"/>
      <c r="BP2411" s="287"/>
      <c r="BQ2411" s="287"/>
      <c r="BR2411" s="287"/>
      <c r="BS2411" s="287"/>
      <c r="BT2411" s="287"/>
      <c r="BU2411" s="287"/>
    </row>
    <row r="2412" spans="4:73" x14ac:dyDescent="0.2">
      <c r="D2412" s="265"/>
      <c r="E2412" s="265"/>
      <c r="F2412" s="265"/>
      <c r="G2412" s="265"/>
      <c r="H2412" s="265"/>
      <c r="I2412" s="265"/>
      <c r="J2412" s="265"/>
      <c r="K2412" s="265"/>
      <c r="L2412" s="265"/>
      <c r="M2412" s="265"/>
      <c r="N2412" s="265"/>
      <c r="O2412" s="265"/>
      <c r="P2412" s="265"/>
      <c r="Q2412" s="265"/>
      <c r="R2412" s="265"/>
      <c r="S2412" s="265"/>
      <c r="T2412" s="265"/>
      <c r="U2412" s="265"/>
      <c r="V2412" s="265"/>
      <c r="W2412" s="265"/>
      <c r="X2412" s="265"/>
      <c r="Y2412" s="265"/>
      <c r="Z2412" s="265"/>
      <c r="AA2412" s="265"/>
      <c r="AB2412" s="265"/>
      <c r="AC2412" s="265"/>
      <c r="AD2412" s="265"/>
      <c r="AE2412" s="265"/>
      <c r="AF2412" s="265"/>
      <c r="AG2412" s="265"/>
      <c r="AH2412" s="265"/>
      <c r="AI2412" s="265"/>
      <c r="AJ2412" s="265"/>
      <c r="AK2412" s="287"/>
      <c r="AL2412" s="287"/>
      <c r="AM2412" s="287"/>
      <c r="AN2412" s="287"/>
      <c r="AO2412" s="287"/>
      <c r="AP2412" s="287"/>
      <c r="AQ2412" s="287"/>
      <c r="AR2412" s="287"/>
      <c r="AS2412" s="287"/>
      <c r="AT2412" s="287"/>
      <c r="AU2412" s="287"/>
      <c r="AV2412" s="287"/>
      <c r="AW2412" s="287"/>
      <c r="AX2412" s="287"/>
      <c r="AY2412" s="287"/>
      <c r="AZ2412" s="287"/>
      <c r="BA2412" s="287"/>
      <c r="BB2412" s="287"/>
      <c r="BC2412" s="287"/>
      <c r="BD2412" s="287"/>
      <c r="BE2412" s="287"/>
      <c r="BF2412" s="287"/>
      <c r="BG2412" s="287"/>
      <c r="BH2412" s="287"/>
      <c r="BI2412" s="287"/>
      <c r="BJ2412" s="287"/>
      <c r="BK2412" s="287"/>
      <c r="BL2412" s="287"/>
      <c r="BM2412" s="287"/>
      <c r="BN2412" s="287"/>
      <c r="BO2412" s="287"/>
      <c r="BP2412" s="287"/>
      <c r="BQ2412" s="287"/>
      <c r="BR2412" s="287"/>
      <c r="BS2412" s="287"/>
      <c r="BT2412" s="287"/>
      <c r="BU2412" s="287"/>
    </row>
    <row r="2413" spans="4:73" x14ac:dyDescent="0.2">
      <c r="D2413" s="265"/>
      <c r="E2413" s="265"/>
      <c r="F2413" s="265"/>
      <c r="G2413" s="265"/>
      <c r="H2413" s="265"/>
      <c r="I2413" s="265"/>
      <c r="J2413" s="265"/>
      <c r="K2413" s="265"/>
      <c r="L2413" s="265"/>
      <c r="M2413" s="265"/>
      <c r="N2413" s="265"/>
      <c r="O2413" s="265"/>
      <c r="P2413" s="265"/>
      <c r="Q2413" s="265"/>
      <c r="R2413" s="265"/>
      <c r="S2413" s="265"/>
      <c r="T2413" s="265"/>
      <c r="U2413" s="265"/>
      <c r="V2413" s="265"/>
      <c r="W2413" s="265"/>
      <c r="X2413" s="265"/>
      <c r="Y2413" s="265"/>
      <c r="Z2413" s="265"/>
      <c r="AA2413" s="265"/>
      <c r="AB2413" s="265"/>
      <c r="AC2413" s="265"/>
      <c r="AD2413" s="265"/>
      <c r="AE2413" s="265"/>
      <c r="AF2413" s="265"/>
      <c r="AG2413" s="265"/>
      <c r="AH2413" s="265"/>
      <c r="AI2413" s="265"/>
      <c r="AJ2413" s="265"/>
      <c r="AK2413" s="287"/>
      <c r="AL2413" s="287"/>
      <c r="AM2413" s="287"/>
      <c r="AN2413" s="287"/>
      <c r="AO2413" s="287"/>
      <c r="AP2413" s="287"/>
      <c r="AQ2413" s="287"/>
      <c r="AR2413" s="287"/>
      <c r="AS2413" s="287"/>
      <c r="AT2413" s="287"/>
      <c r="AU2413" s="287"/>
      <c r="AV2413" s="287"/>
      <c r="AW2413" s="287"/>
      <c r="AX2413" s="287"/>
      <c r="AY2413" s="287"/>
      <c r="AZ2413" s="287"/>
      <c r="BA2413" s="287"/>
      <c r="BB2413" s="287"/>
      <c r="BC2413" s="287"/>
      <c r="BD2413" s="287"/>
      <c r="BE2413" s="287"/>
      <c r="BF2413" s="287"/>
      <c r="BG2413" s="287"/>
      <c r="BH2413" s="287"/>
      <c r="BI2413" s="287"/>
      <c r="BJ2413" s="287"/>
      <c r="BK2413" s="287"/>
      <c r="BL2413" s="287"/>
      <c r="BM2413" s="287"/>
      <c r="BN2413" s="287"/>
      <c r="BO2413" s="287"/>
      <c r="BP2413" s="287"/>
      <c r="BQ2413" s="287"/>
      <c r="BR2413" s="287"/>
      <c r="BS2413" s="287"/>
      <c r="BT2413" s="287"/>
      <c r="BU2413" s="287"/>
    </row>
    <row r="2414" spans="4:73" x14ac:dyDescent="0.2">
      <c r="D2414" s="265"/>
      <c r="E2414" s="265"/>
      <c r="F2414" s="265"/>
      <c r="G2414" s="265"/>
      <c r="H2414" s="265"/>
      <c r="I2414" s="265"/>
      <c r="J2414" s="265"/>
      <c r="K2414" s="265"/>
      <c r="L2414" s="265"/>
      <c r="M2414" s="265"/>
      <c r="N2414" s="265"/>
      <c r="O2414" s="265"/>
      <c r="P2414" s="265"/>
      <c r="Q2414" s="265"/>
      <c r="R2414" s="265"/>
      <c r="S2414" s="265"/>
      <c r="T2414" s="265"/>
      <c r="U2414" s="265"/>
      <c r="V2414" s="265"/>
      <c r="W2414" s="265"/>
      <c r="X2414" s="265"/>
      <c r="Y2414" s="265"/>
      <c r="Z2414" s="265"/>
      <c r="AA2414" s="265"/>
      <c r="AB2414" s="265"/>
      <c r="AC2414" s="265"/>
      <c r="AD2414" s="265"/>
      <c r="AE2414" s="265"/>
      <c r="AF2414" s="265"/>
      <c r="AG2414" s="265"/>
      <c r="AH2414" s="265"/>
      <c r="AI2414" s="265"/>
      <c r="AJ2414" s="265"/>
      <c r="AK2414" s="287"/>
      <c r="AL2414" s="287"/>
      <c r="AM2414" s="287"/>
      <c r="AN2414" s="287"/>
      <c r="AO2414" s="287"/>
      <c r="AP2414" s="287"/>
      <c r="AQ2414" s="287"/>
      <c r="AR2414" s="287"/>
      <c r="AS2414" s="287"/>
      <c r="AT2414" s="287"/>
      <c r="AU2414" s="287"/>
      <c r="AV2414" s="287"/>
      <c r="AW2414" s="287"/>
      <c r="AX2414" s="287"/>
      <c r="AY2414" s="287"/>
      <c r="AZ2414" s="287"/>
      <c r="BA2414" s="287"/>
      <c r="BB2414" s="287"/>
      <c r="BC2414" s="287"/>
      <c r="BD2414" s="287"/>
      <c r="BE2414" s="287"/>
      <c r="BF2414" s="287"/>
      <c r="BG2414" s="287"/>
      <c r="BH2414" s="287"/>
      <c r="BI2414" s="287"/>
      <c r="BJ2414" s="287"/>
      <c r="BK2414" s="287"/>
      <c r="BL2414" s="287"/>
      <c r="BM2414" s="287"/>
      <c r="BN2414" s="287"/>
      <c r="BO2414" s="287"/>
      <c r="BP2414" s="287"/>
      <c r="BQ2414" s="287"/>
      <c r="BR2414" s="287"/>
      <c r="BS2414" s="287"/>
      <c r="BT2414" s="287"/>
      <c r="BU2414" s="287"/>
    </row>
    <row r="2415" spans="4:73" x14ac:dyDescent="0.2">
      <c r="D2415" s="265"/>
      <c r="E2415" s="265"/>
      <c r="F2415" s="265"/>
      <c r="G2415" s="265"/>
      <c r="H2415" s="265"/>
      <c r="I2415" s="265"/>
      <c r="J2415" s="265"/>
      <c r="K2415" s="265"/>
      <c r="L2415" s="265"/>
      <c r="M2415" s="265"/>
      <c r="N2415" s="265"/>
      <c r="O2415" s="265"/>
      <c r="P2415" s="265"/>
      <c r="Q2415" s="265"/>
      <c r="R2415" s="265"/>
      <c r="S2415" s="265"/>
      <c r="T2415" s="265"/>
      <c r="U2415" s="265"/>
      <c r="V2415" s="265"/>
      <c r="W2415" s="265"/>
      <c r="X2415" s="265"/>
      <c r="Y2415" s="265"/>
      <c r="Z2415" s="265"/>
      <c r="AA2415" s="265"/>
      <c r="AB2415" s="265"/>
      <c r="AC2415" s="265"/>
      <c r="AD2415" s="265"/>
      <c r="AE2415" s="265"/>
      <c r="AF2415" s="265"/>
      <c r="AG2415" s="265"/>
      <c r="AH2415" s="265"/>
      <c r="AI2415" s="265"/>
      <c r="AJ2415" s="265"/>
      <c r="AK2415" s="287"/>
      <c r="AL2415" s="287"/>
      <c r="AM2415" s="287"/>
      <c r="AN2415" s="287"/>
      <c r="AO2415" s="287"/>
      <c r="AP2415" s="287"/>
      <c r="AQ2415" s="287"/>
      <c r="AR2415" s="287"/>
      <c r="AS2415" s="287"/>
      <c r="AT2415" s="287"/>
      <c r="AU2415" s="287"/>
      <c r="AV2415" s="287"/>
      <c r="AW2415" s="287"/>
      <c r="AX2415" s="287"/>
      <c r="AY2415" s="287"/>
      <c r="AZ2415" s="287"/>
      <c r="BA2415" s="287"/>
      <c r="BB2415" s="287"/>
      <c r="BC2415" s="287"/>
      <c r="BD2415" s="287"/>
      <c r="BE2415" s="287"/>
      <c r="BF2415" s="287"/>
      <c r="BG2415" s="287"/>
      <c r="BH2415" s="287"/>
      <c r="BI2415" s="287"/>
      <c r="BJ2415" s="287"/>
      <c r="BK2415" s="287"/>
      <c r="BL2415" s="287"/>
      <c r="BM2415" s="287"/>
      <c r="BN2415" s="287"/>
      <c r="BO2415" s="287"/>
      <c r="BP2415" s="287"/>
      <c r="BQ2415" s="287"/>
      <c r="BR2415" s="287"/>
      <c r="BS2415" s="287"/>
      <c r="BT2415" s="287"/>
      <c r="BU2415" s="287"/>
    </row>
    <row r="2416" spans="4:73" x14ac:dyDescent="0.2">
      <c r="D2416" s="265"/>
      <c r="E2416" s="265"/>
      <c r="F2416" s="265"/>
      <c r="G2416" s="265"/>
      <c r="H2416" s="265"/>
      <c r="I2416" s="265"/>
      <c r="J2416" s="265"/>
      <c r="K2416" s="265"/>
      <c r="L2416" s="265"/>
      <c r="M2416" s="265"/>
      <c r="N2416" s="265"/>
      <c r="O2416" s="265"/>
      <c r="P2416" s="265"/>
      <c r="Q2416" s="265"/>
      <c r="R2416" s="265"/>
      <c r="S2416" s="265"/>
      <c r="T2416" s="265"/>
      <c r="U2416" s="265"/>
      <c r="V2416" s="265"/>
      <c r="W2416" s="265"/>
      <c r="X2416" s="265"/>
      <c r="Y2416" s="265"/>
      <c r="Z2416" s="265"/>
      <c r="AA2416" s="265"/>
      <c r="AB2416" s="265"/>
      <c r="AC2416" s="265"/>
      <c r="AD2416" s="265"/>
      <c r="AE2416" s="265"/>
      <c r="AF2416" s="265"/>
      <c r="AG2416" s="265"/>
      <c r="AH2416" s="265"/>
      <c r="AI2416" s="265"/>
      <c r="AJ2416" s="265"/>
      <c r="AK2416" s="287"/>
      <c r="AL2416" s="287"/>
      <c r="AM2416" s="287"/>
      <c r="AN2416" s="287"/>
      <c r="AO2416" s="287"/>
      <c r="AP2416" s="287"/>
      <c r="AQ2416" s="287"/>
      <c r="AR2416" s="287"/>
      <c r="AS2416" s="287"/>
      <c r="AT2416" s="287"/>
      <c r="AU2416" s="287"/>
      <c r="AV2416" s="287"/>
      <c r="AW2416" s="287"/>
      <c r="AX2416" s="287"/>
      <c r="AY2416" s="287"/>
      <c r="AZ2416" s="287"/>
      <c r="BA2416" s="287"/>
      <c r="BB2416" s="287"/>
      <c r="BC2416" s="287"/>
      <c r="BD2416" s="287"/>
      <c r="BE2416" s="287"/>
      <c r="BF2416" s="287"/>
      <c r="BG2416" s="287"/>
      <c r="BH2416" s="287"/>
      <c r="BI2416" s="287"/>
      <c r="BJ2416" s="287"/>
      <c r="BK2416" s="287"/>
      <c r="BL2416" s="287"/>
      <c r="BM2416" s="287"/>
      <c r="BN2416" s="287"/>
      <c r="BO2416" s="287"/>
      <c r="BP2416" s="287"/>
      <c r="BQ2416" s="287"/>
      <c r="BR2416" s="287"/>
      <c r="BS2416" s="287"/>
      <c r="BT2416" s="287"/>
      <c r="BU2416" s="287"/>
    </row>
    <row r="2417" spans="4:73" x14ac:dyDescent="0.2">
      <c r="D2417" s="265"/>
      <c r="E2417" s="265"/>
      <c r="F2417" s="265"/>
      <c r="G2417" s="265"/>
      <c r="H2417" s="265"/>
      <c r="I2417" s="265"/>
      <c r="J2417" s="265"/>
      <c r="K2417" s="265"/>
      <c r="L2417" s="265"/>
      <c r="M2417" s="265"/>
      <c r="N2417" s="265"/>
      <c r="O2417" s="265"/>
      <c r="P2417" s="265"/>
      <c r="Q2417" s="265"/>
      <c r="R2417" s="265"/>
      <c r="S2417" s="265"/>
      <c r="T2417" s="265"/>
      <c r="U2417" s="265"/>
      <c r="V2417" s="265"/>
      <c r="W2417" s="265"/>
      <c r="X2417" s="265"/>
      <c r="Y2417" s="265"/>
      <c r="Z2417" s="265"/>
      <c r="AA2417" s="265"/>
      <c r="AB2417" s="265"/>
      <c r="AC2417" s="265"/>
      <c r="AD2417" s="265"/>
      <c r="AE2417" s="265"/>
      <c r="AF2417" s="265"/>
      <c r="AG2417" s="265"/>
      <c r="AH2417" s="265"/>
      <c r="AI2417" s="265"/>
      <c r="AJ2417" s="265"/>
      <c r="AK2417" s="287"/>
      <c r="AL2417" s="287"/>
      <c r="AM2417" s="287"/>
      <c r="AN2417" s="287"/>
      <c r="AO2417" s="287"/>
      <c r="AP2417" s="287"/>
      <c r="AQ2417" s="287"/>
      <c r="AR2417" s="287"/>
      <c r="AS2417" s="287"/>
      <c r="AT2417" s="287"/>
      <c r="AU2417" s="287"/>
      <c r="AV2417" s="287"/>
      <c r="AW2417" s="287"/>
      <c r="AX2417" s="287"/>
      <c r="AY2417" s="287"/>
      <c r="AZ2417" s="287"/>
      <c r="BA2417" s="287"/>
      <c r="BB2417" s="287"/>
      <c r="BC2417" s="287"/>
      <c r="BD2417" s="287"/>
      <c r="BE2417" s="287"/>
      <c r="BF2417" s="287"/>
      <c r="BG2417" s="287"/>
      <c r="BH2417" s="287"/>
      <c r="BI2417" s="287"/>
      <c r="BJ2417" s="287"/>
      <c r="BK2417" s="287"/>
      <c r="BL2417" s="287"/>
      <c r="BM2417" s="287"/>
      <c r="BN2417" s="287"/>
      <c r="BO2417" s="287"/>
      <c r="BP2417" s="287"/>
      <c r="BQ2417" s="287"/>
      <c r="BR2417" s="287"/>
      <c r="BS2417" s="287"/>
      <c r="BT2417" s="287"/>
      <c r="BU2417" s="287"/>
    </row>
    <row r="2418" spans="4:73" x14ac:dyDescent="0.2">
      <c r="D2418" s="265"/>
      <c r="E2418" s="265"/>
      <c r="F2418" s="265"/>
      <c r="G2418" s="265"/>
      <c r="H2418" s="265"/>
      <c r="I2418" s="265"/>
      <c r="J2418" s="265"/>
      <c r="K2418" s="265"/>
      <c r="L2418" s="265"/>
      <c r="M2418" s="265"/>
      <c r="N2418" s="265"/>
      <c r="O2418" s="265"/>
      <c r="P2418" s="265"/>
      <c r="Q2418" s="265"/>
      <c r="R2418" s="265"/>
      <c r="S2418" s="265"/>
      <c r="T2418" s="265"/>
      <c r="U2418" s="265"/>
      <c r="V2418" s="265"/>
      <c r="W2418" s="265"/>
      <c r="X2418" s="265"/>
      <c r="Y2418" s="265"/>
      <c r="Z2418" s="265"/>
      <c r="AA2418" s="265"/>
      <c r="AB2418" s="265"/>
      <c r="AC2418" s="265"/>
      <c r="AD2418" s="265"/>
      <c r="AE2418" s="265"/>
      <c r="AF2418" s="265"/>
      <c r="AG2418" s="265"/>
      <c r="AH2418" s="265"/>
      <c r="AI2418" s="265"/>
      <c r="AJ2418" s="265"/>
      <c r="AK2418" s="287"/>
      <c r="AL2418" s="287"/>
      <c r="AM2418" s="287"/>
      <c r="AN2418" s="287"/>
      <c r="AO2418" s="287"/>
      <c r="AP2418" s="287"/>
      <c r="AQ2418" s="287"/>
      <c r="AR2418" s="287"/>
      <c r="AS2418" s="287"/>
      <c r="AT2418" s="287"/>
      <c r="AU2418" s="287"/>
      <c r="AV2418" s="287"/>
      <c r="AW2418" s="287"/>
      <c r="AX2418" s="287"/>
      <c r="AY2418" s="287"/>
      <c r="AZ2418" s="287"/>
      <c r="BA2418" s="287"/>
      <c r="BB2418" s="287"/>
      <c r="BC2418" s="287"/>
      <c r="BD2418" s="287"/>
      <c r="BE2418" s="287"/>
      <c r="BF2418" s="287"/>
      <c r="BG2418" s="287"/>
      <c r="BH2418" s="287"/>
      <c r="BI2418" s="287"/>
      <c r="BJ2418" s="287"/>
      <c r="BK2418" s="287"/>
      <c r="BL2418" s="287"/>
      <c r="BM2418" s="287"/>
      <c r="BN2418" s="287"/>
      <c r="BO2418" s="287"/>
      <c r="BP2418" s="287"/>
      <c r="BQ2418" s="287"/>
      <c r="BR2418" s="287"/>
      <c r="BS2418" s="287"/>
      <c r="BT2418" s="287"/>
      <c r="BU2418" s="287"/>
    </row>
    <row r="2419" spans="4:73" x14ac:dyDescent="0.2">
      <c r="D2419" s="265"/>
      <c r="E2419" s="265"/>
      <c r="F2419" s="265"/>
      <c r="G2419" s="265"/>
      <c r="H2419" s="265"/>
      <c r="I2419" s="265"/>
      <c r="J2419" s="265"/>
      <c r="K2419" s="265"/>
      <c r="L2419" s="265"/>
      <c r="M2419" s="265"/>
      <c r="N2419" s="265"/>
      <c r="O2419" s="265"/>
      <c r="P2419" s="265"/>
      <c r="Q2419" s="265"/>
      <c r="R2419" s="265"/>
      <c r="S2419" s="265"/>
      <c r="T2419" s="265"/>
      <c r="U2419" s="265"/>
      <c r="V2419" s="265"/>
      <c r="W2419" s="265"/>
      <c r="X2419" s="265"/>
      <c r="Y2419" s="265"/>
      <c r="Z2419" s="265"/>
      <c r="AA2419" s="265"/>
      <c r="AB2419" s="265"/>
      <c r="AC2419" s="265"/>
      <c r="AD2419" s="265"/>
      <c r="AE2419" s="265"/>
      <c r="AF2419" s="265"/>
      <c r="AG2419" s="265"/>
      <c r="AH2419" s="265"/>
      <c r="AI2419" s="265"/>
      <c r="AJ2419" s="265"/>
      <c r="AK2419" s="287"/>
      <c r="AL2419" s="287"/>
      <c r="AM2419" s="287"/>
      <c r="AN2419" s="287"/>
      <c r="AO2419" s="287"/>
      <c r="AP2419" s="287"/>
      <c r="AQ2419" s="287"/>
      <c r="AR2419" s="287"/>
      <c r="AS2419" s="287"/>
      <c r="AT2419" s="287"/>
      <c r="AU2419" s="287"/>
      <c r="AV2419" s="287"/>
      <c r="AW2419" s="287"/>
      <c r="AX2419" s="287"/>
      <c r="AY2419" s="287"/>
      <c r="AZ2419" s="287"/>
      <c r="BA2419" s="287"/>
      <c r="BB2419" s="287"/>
      <c r="BC2419" s="287"/>
      <c r="BD2419" s="287"/>
      <c r="BE2419" s="287"/>
      <c r="BF2419" s="287"/>
      <c r="BG2419" s="287"/>
      <c r="BH2419" s="287"/>
      <c r="BI2419" s="287"/>
      <c r="BJ2419" s="287"/>
      <c r="BK2419" s="287"/>
      <c r="BL2419" s="287"/>
      <c r="BM2419" s="287"/>
      <c r="BN2419" s="287"/>
      <c r="BO2419" s="287"/>
      <c r="BP2419" s="287"/>
      <c r="BQ2419" s="287"/>
      <c r="BR2419" s="287"/>
      <c r="BS2419" s="287"/>
      <c r="BT2419" s="287"/>
      <c r="BU2419" s="287"/>
    </row>
    <row r="2420" spans="4:73" x14ac:dyDescent="0.2">
      <c r="D2420" s="265"/>
      <c r="E2420" s="265"/>
      <c r="F2420" s="265"/>
      <c r="G2420" s="265"/>
      <c r="H2420" s="265"/>
      <c r="I2420" s="265"/>
      <c r="J2420" s="265"/>
      <c r="K2420" s="265"/>
      <c r="L2420" s="265"/>
      <c r="M2420" s="265"/>
      <c r="N2420" s="265"/>
      <c r="O2420" s="265"/>
      <c r="P2420" s="265"/>
      <c r="Q2420" s="265"/>
      <c r="R2420" s="265"/>
      <c r="S2420" s="265"/>
      <c r="T2420" s="265"/>
      <c r="U2420" s="265"/>
      <c r="V2420" s="265"/>
      <c r="W2420" s="265"/>
      <c r="X2420" s="265"/>
      <c r="Y2420" s="265"/>
      <c r="Z2420" s="265"/>
      <c r="AA2420" s="265"/>
      <c r="AB2420" s="265"/>
      <c r="AC2420" s="265"/>
      <c r="AD2420" s="265"/>
      <c r="AE2420" s="265"/>
      <c r="AF2420" s="265"/>
      <c r="AG2420" s="265"/>
      <c r="AH2420" s="265"/>
      <c r="AI2420" s="265"/>
      <c r="AJ2420" s="265"/>
      <c r="AK2420" s="287"/>
      <c r="AL2420" s="287"/>
      <c r="AM2420" s="287"/>
      <c r="AN2420" s="287"/>
      <c r="AO2420" s="287"/>
      <c r="AP2420" s="287"/>
      <c r="AQ2420" s="287"/>
      <c r="AR2420" s="287"/>
      <c r="AS2420" s="287"/>
      <c r="AT2420" s="287"/>
      <c r="AU2420" s="287"/>
      <c r="AV2420" s="287"/>
      <c r="AW2420" s="287"/>
      <c r="AX2420" s="287"/>
      <c r="AY2420" s="287"/>
      <c r="AZ2420" s="287"/>
      <c r="BA2420" s="287"/>
      <c r="BB2420" s="287"/>
      <c r="BC2420" s="287"/>
      <c r="BD2420" s="287"/>
      <c r="BE2420" s="287"/>
      <c r="BF2420" s="287"/>
      <c r="BG2420" s="287"/>
      <c r="BH2420" s="287"/>
      <c r="BI2420" s="287"/>
      <c r="BJ2420" s="287"/>
      <c r="BK2420" s="287"/>
      <c r="BL2420" s="287"/>
      <c r="BM2420" s="287"/>
      <c r="BN2420" s="287"/>
      <c r="BO2420" s="287"/>
      <c r="BP2420" s="287"/>
      <c r="BQ2420" s="287"/>
      <c r="BR2420" s="287"/>
      <c r="BS2420" s="287"/>
      <c r="BT2420" s="287"/>
      <c r="BU2420" s="287"/>
    </row>
    <row r="2421" spans="4:73" x14ac:dyDescent="0.2">
      <c r="D2421" s="265"/>
      <c r="E2421" s="265"/>
      <c r="F2421" s="265"/>
      <c r="G2421" s="265"/>
      <c r="H2421" s="265"/>
      <c r="I2421" s="265"/>
      <c r="J2421" s="265"/>
      <c r="K2421" s="265"/>
      <c r="L2421" s="265"/>
      <c r="M2421" s="265"/>
      <c r="N2421" s="265"/>
      <c r="O2421" s="265"/>
      <c r="P2421" s="265"/>
      <c r="Q2421" s="265"/>
      <c r="R2421" s="265"/>
      <c r="S2421" s="265"/>
      <c r="T2421" s="265"/>
      <c r="U2421" s="265"/>
      <c r="V2421" s="265"/>
      <c r="W2421" s="265"/>
      <c r="X2421" s="265"/>
      <c r="Y2421" s="265"/>
      <c r="Z2421" s="265"/>
      <c r="AA2421" s="265"/>
      <c r="AB2421" s="265"/>
      <c r="AC2421" s="265"/>
      <c r="AD2421" s="265"/>
      <c r="AE2421" s="265"/>
      <c r="AF2421" s="265"/>
      <c r="AG2421" s="265"/>
      <c r="AH2421" s="265"/>
      <c r="AI2421" s="265"/>
      <c r="AJ2421" s="265"/>
      <c r="AK2421" s="287"/>
      <c r="AL2421" s="287"/>
      <c r="AM2421" s="287"/>
      <c r="AN2421" s="287"/>
      <c r="AO2421" s="287"/>
      <c r="AP2421" s="287"/>
      <c r="AQ2421" s="287"/>
      <c r="AR2421" s="287"/>
      <c r="AS2421" s="287"/>
      <c r="AT2421" s="287"/>
      <c r="AU2421" s="287"/>
      <c r="AV2421" s="287"/>
      <c r="AW2421" s="287"/>
      <c r="AX2421" s="287"/>
      <c r="AY2421" s="287"/>
      <c r="AZ2421" s="287"/>
      <c r="BA2421" s="287"/>
      <c r="BB2421" s="287"/>
      <c r="BC2421" s="287"/>
      <c r="BD2421" s="287"/>
      <c r="BE2421" s="287"/>
      <c r="BF2421" s="287"/>
      <c r="BG2421" s="287"/>
      <c r="BH2421" s="287"/>
      <c r="BI2421" s="287"/>
      <c r="BJ2421" s="287"/>
      <c r="BK2421" s="287"/>
      <c r="BL2421" s="287"/>
      <c r="BM2421" s="287"/>
      <c r="BN2421" s="287"/>
      <c r="BO2421" s="287"/>
      <c r="BP2421" s="287"/>
      <c r="BQ2421" s="287"/>
      <c r="BR2421" s="287"/>
      <c r="BS2421" s="287"/>
      <c r="BT2421" s="287"/>
      <c r="BU2421" s="287"/>
    </row>
    <row r="2422" spans="4:73" x14ac:dyDescent="0.2">
      <c r="D2422" s="265"/>
      <c r="E2422" s="265"/>
      <c r="F2422" s="265"/>
      <c r="G2422" s="265"/>
      <c r="H2422" s="265"/>
      <c r="I2422" s="265"/>
      <c r="J2422" s="265"/>
      <c r="K2422" s="265"/>
      <c r="L2422" s="265"/>
      <c r="M2422" s="265"/>
      <c r="N2422" s="265"/>
      <c r="O2422" s="265"/>
      <c r="P2422" s="265"/>
      <c r="Q2422" s="265"/>
      <c r="R2422" s="265"/>
      <c r="S2422" s="265"/>
      <c r="T2422" s="265"/>
      <c r="U2422" s="265"/>
      <c r="V2422" s="265"/>
      <c r="W2422" s="265"/>
      <c r="X2422" s="265"/>
      <c r="Y2422" s="265"/>
      <c r="Z2422" s="265"/>
      <c r="AA2422" s="265"/>
      <c r="AB2422" s="265"/>
      <c r="AC2422" s="265"/>
      <c r="AD2422" s="265"/>
      <c r="AE2422" s="265"/>
      <c r="AF2422" s="265"/>
      <c r="AG2422" s="265"/>
      <c r="AH2422" s="265"/>
      <c r="AI2422" s="265"/>
      <c r="AJ2422" s="265"/>
      <c r="AK2422" s="287"/>
      <c r="AL2422" s="287"/>
      <c r="AM2422" s="287"/>
      <c r="AN2422" s="287"/>
      <c r="AO2422" s="287"/>
      <c r="AP2422" s="287"/>
      <c r="AQ2422" s="287"/>
      <c r="AR2422" s="287"/>
      <c r="AS2422" s="287"/>
      <c r="AT2422" s="287"/>
      <c r="AU2422" s="287"/>
      <c r="AV2422" s="287"/>
      <c r="AW2422" s="287"/>
      <c r="AX2422" s="287"/>
      <c r="AY2422" s="287"/>
      <c r="AZ2422" s="287"/>
      <c r="BA2422" s="287"/>
      <c r="BB2422" s="287"/>
      <c r="BC2422" s="287"/>
      <c r="BD2422" s="287"/>
      <c r="BE2422" s="287"/>
      <c r="BF2422" s="287"/>
      <c r="BG2422" s="287"/>
      <c r="BH2422" s="287"/>
      <c r="BI2422" s="287"/>
      <c r="BJ2422" s="287"/>
      <c r="BK2422" s="287"/>
      <c r="BL2422" s="287"/>
      <c r="BM2422" s="287"/>
      <c r="BN2422" s="287"/>
      <c r="BO2422" s="287"/>
      <c r="BP2422" s="287"/>
      <c r="BQ2422" s="287"/>
      <c r="BR2422" s="287"/>
      <c r="BS2422" s="287"/>
      <c r="BT2422" s="287"/>
      <c r="BU2422" s="287"/>
    </row>
    <row r="2423" spans="4:73" x14ac:dyDescent="0.2">
      <c r="D2423" s="265"/>
      <c r="E2423" s="265"/>
      <c r="F2423" s="265"/>
      <c r="G2423" s="265"/>
      <c r="H2423" s="265"/>
      <c r="I2423" s="265"/>
      <c r="J2423" s="265"/>
      <c r="K2423" s="265"/>
      <c r="L2423" s="265"/>
      <c r="M2423" s="265"/>
      <c r="N2423" s="265"/>
      <c r="O2423" s="265"/>
      <c r="P2423" s="265"/>
      <c r="Q2423" s="265"/>
      <c r="R2423" s="265"/>
      <c r="S2423" s="265"/>
      <c r="T2423" s="265"/>
      <c r="U2423" s="265"/>
      <c r="V2423" s="265"/>
      <c r="W2423" s="265"/>
      <c r="X2423" s="265"/>
      <c r="Y2423" s="265"/>
      <c r="Z2423" s="265"/>
      <c r="AA2423" s="265"/>
      <c r="AB2423" s="265"/>
      <c r="AC2423" s="265"/>
      <c r="AD2423" s="265"/>
      <c r="AE2423" s="265"/>
      <c r="AF2423" s="265"/>
      <c r="AG2423" s="265"/>
      <c r="AH2423" s="265"/>
      <c r="AI2423" s="265"/>
      <c r="AJ2423" s="265"/>
      <c r="AK2423" s="287"/>
      <c r="AL2423" s="287"/>
      <c r="AM2423" s="287"/>
      <c r="AN2423" s="287"/>
      <c r="AO2423" s="287"/>
      <c r="AP2423" s="287"/>
      <c r="AQ2423" s="287"/>
      <c r="AR2423" s="287"/>
      <c r="AS2423" s="287"/>
      <c r="AT2423" s="287"/>
      <c r="AU2423" s="287"/>
      <c r="AV2423" s="287"/>
      <c r="AW2423" s="287"/>
      <c r="AX2423" s="287"/>
      <c r="AY2423" s="287"/>
      <c r="AZ2423" s="287"/>
      <c r="BA2423" s="287"/>
      <c r="BB2423" s="287"/>
      <c r="BC2423" s="287"/>
      <c r="BD2423" s="287"/>
      <c r="BE2423" s="287"/>
      <c r="BF2423" s="287"/>
      <c r="BG2423" s="287"/>
      <c r="BH2423" s="287"/>
      <c r="BI2423" s="287"/>
      <c r="BJ2423" s="287"/>
      <c r="BK2423" s="287"/>
      <c r="BL2423" s="287"/>
      <c r="BM2423" s="287"/>
      <c r="BN2423" s="287"/>
      <c r="BO2423" s="287"/>
      <c r="BP2423" s="287"/>
      <c r="BQ2423" s="287"/>
      <c r="BR2423" s="287"/>
      <c r="BS2423" s="287"/>
      <c r="BT2423" s="287"/>
      <c r="BU2423" s="287"/>
    </row>
    <row r="2424" spans="4:73" x14ac:dyDescent="0.2">
      <c r="D2424" s="265"/>
      <c r="E2424" s="265"/>
      <c r="F2424" s="265"/>
      <c r="G2424" s="265"/>
      <c r="H2424" s="265"/>
      <c r="I2424" s="265"/>
      <c r="J2424" s="265"/>
      <c r="K2424" s="265"/>
      <c r="L2424" s="265"/>
      <c r="M2424" s="265"/>
      <c r="N2424" s="265"/>
      <c r="O2424" s="265"/>
      <c r="P2424" s="265"/>
      <c r="Q2424" s="265"/>
      <c r="R2424" s="265"/>
      <c r="S2424" s="265"/>
      <c r="T2424" s="265"/>
      <c r="U2424" s="265"/>
      <c r="V2424" s="265"/>
      <c r="W2424" s="265"/>
      <c r="X2424" s="265"/>
      <c r="Y2424" s="265"/>
      <c r="Z2424" s="265"/>
      <c r="AA2424" s="265"/>
      <c r="AB2424" s="265"/>
      <c r="AC2424" s="265"/>
      <c r="AD2424" s="265"/>
      <c r="AE2424" s="265"/>
      <c r="AF2424" s="265"/>
      <c r="AG2424" s="265"/>
      <c r="AH2424" s="265"/>
      <c r="AI2424" s="265"/>
      <c r="AJ2424" s="265"/>
      <c r="AK2424" s="287"/>
      <c r="AL2424" s="287"/>
      <c r="AM2424" s="287"/>
      <c r="AN2424" s="287"/>
      <c r="AO2424" s="287"/>
      <c r="AP2424" s="287"/>
      <c r="AQ2424" s="287"/>
      <c r="AR2424" s="287"/>
      <c r="AS2424" s="287"/>
      <c r="AT2424" s="287"/>
      <c r="AU2424" s="287"/>
      <c r="AV2424" s="287"/>
      <c r="AW2424" s="287"/>
      <c r="AX2424" s="287"/>
      <c r="AY2424" s="287"/>
      <c r="AZ2424" s="287"/>
      <c r="BA2424" s="287"/>
      <c r="BB2424" s="287"/>
      <c r="BC2424" s="287"/>
      <c r="BD2424" s="287"/>
      <c r="BE2424" s="287"/>
      <c r="BF2424" s="287"/>
      <c r="BG2424" s="287"/>
      <c r="BH2424" s="287"/>
      <c r="BI2424" s="287"/>
      <c r="BJ2424" s="287"/>
      <c r="BK2424" s="287"/>
      <c r="BL2424" s="287"/>
      <c r="BM2424" s="287"/>
      <c r="BN2424" s="287"/>
      <c r="BO2424" s="287"/>
      <c r="BP2424" s="287"/>
      <c r="BQ2424" s="287"/>
      <c r="BR2424" s="287"/>
      <c r="BS2424" s="287"/>
      <c r="BT2424" s="287"/>
      <c r="BU2424" s="287"/>
    </row>
    <row r="2425" spans="4:73" x14ac:dyDescent="0.2">
      <c r="D2425" s="265"/>
      <c r="E2425" s="265"/>
      <c r="F2425" s="265"/>
      <c r="G2425" s="265"/>
      <c r="H2425" s="265"/>
      <c r="I2425" s="265"/>
      <c r="J2425" s="265"/>
      <c r="K2425" s="265"/>
      <c r="L2425" s="265"/>
      <c r="M2425" s="265"/>
      <c r="N2425" s="265"/>
      <c r="O2425" s="265"/>
      <c r="P2425" s="265"/>
      <c r="Q2425" s="265"/>
      <c r="R2425" s="265"/>
      <c r="S2425" s="265"/>
      <c r="T2425" s="265"/>
      <c r="U2425" s="265"/>
      <c r="V2425" s="265"/>
      <c r="W2425" s="265"/>
      <c r="X2425" s="265"/>
      <c r="Y2425" s="265"/>
      <c r="Z2425" s="265"/>
      <c r="AA2425" s="265"/>
      <c r="AB2425" s="265"/>
      <c r="AC2425" s="265"/>
      <c r="AD2425" s="265"/>
      <c r="AE2425" s="265"/>
      <c r="AF2425" s="265"/>
      <c r="AG2425" s="265"/>
      <c r="AH2425" s="265"/>
      <c r="AI2425" s="265"/>
      <c r="AJ2425" s="265"/>
      <c r="AK2425" s="287"/>
      <c r="AL2425" s="287"/>
      <c r="AM2425" s="287"/>
      <c r="AN2425" s="287"/>
      <c r="AO2425" s="287"/>
      <c r="AP2425" s="287"/>
      <c r="AQ2425" s="287"/>
      <c r="AR2425" s="287"/>
      <c r="AS2425" s="287"/>
      <c r="AT2425" s="287"/>
      <c r="AU2425" s="287"/>
      <c r="AV2425" s="287"/>
      <c r="AW2425" s="287"/>
      <c r="AX2425" s="287"/>
      <c r="AY2425" s="287"/>
      <c r="AZ2425" s="287"/>
      <c r="BA2425" s="287"/>
      <c r="BB2425" s="287"/>
      <c r="BC2425" s="287"/>
      <c r="BD2425" s="287"/>
      <c r="BE2425" s="287"/>
      <c r="BF2425" s="287"/>
      <c r="BG2425" s="287"/>
      <c r="BH2425" s="287"/>
      <c r="BI2425" s="287"/>
      <c r="BJ2425" s="287"/>
      <c r="BK2425" s="287"/>
      <c r="BL2425" s="287"/>
      <c r="BM2425" s="287"/>
      <c r="BN2425" s="287"/>
      <c r="BO2425" s="287"/>
      <c r="BP2425" s="287"/>
      <c r="BQ2425" s="287"/>
      <c r="BR2425" s="287"/>
      <c r="BS2425" s="287"/>
      <c r="BT2425" s="287"/>
      <c r="BU2425" s="287"/>
    </row>
    <row r="2426" spans="4:73" x14ac:dyDescent="0.2">
      <c r="D2426" s="265"/>
      <c r="E2426" s="265"/>
      <c r="F2426" s="265"/>
      <c r="G2426" s="265"/>
      <c r="H2426" s="265"/>
      <c r="I2426" s="265"/>
      <c r="J2426" s="265"/>
      <c r="K2426" s="265"/>
      <c r="L2426" s="265"/>
      <c r="M2426" s="265"/>
      <c r="N2426" s="265"/>
      <c r="O2426" s="265"/>
      <c r="P2426" s="265"/>
      <c r="Q2426" s="265"/>
      <c r="R2426" s="265"/>
      <c r="S2426" s="265"/>
      <c r="T2426" s="265"/>
      <c r="U2426" s="265"/>
      <c r="V2426" s="265"/>
      <c r="W2426" s="265"/>
      <c r="X2426" s="265"/>
      <c r="Y2426" s="265"/>
      <c r="Z2426" s="265"/>
      <c r="AA2426" s="265"/>
      <c r="AB2426" s="265"/>
      <c r="AC2426" s="265"/>
      <c r="AD2426" s="265"/>
      <c r="AE2426" s="265"/>
      <c r="AF2426" s="265"/>
      <c r="AG2426" s="265"/>
      <c r="AH2426" s="265"/>
      <c r="AI2426" s="265"/>
      <c r="AJ2426" s="265"/>
      <c r="AK2426" s="287"/>
      <c r="AL2426" s="287"/>
      <c r="AM2426" s="287"/>
      <c r="AN2426" s="287"/>
      <c r="AO2426" s="287"/>
      <c r="AP2426" s="287"/>
      <c r="AQ2426" s="287"/>
      <c r="AR2426" s="287"/>
      <c r="AS2426" s="287"/>
      <c r="AT2426" s="287"/>
      <c r="AU2426" s="287"/>
      <c r="AV2426" s="287"/>
      <c r="AW2426" s="287"/>
      <c r="AX2426" s="287"/>
      <c r="AY2426" s="287"/>
      <c r="AZ2426" s="287"/>
      <c r="BA2426" s="287"/>
      <c r="BB2426" s="287"/>
      <c r="BC2426" s="287"/>
      <c r="BD2426" s="287"/>
      <c r="BE2426" s="287"/>
      <c r="BF2426" s="287"/>
      <c r="BG2426" s="287"/>
      <c r="BH2426" s="287"/>
      <c r="BI2426" s="287"/>
      <c r="BJ2426" s="287"/>
      <c r="BK2426" s="287"/>
      <c r="BL2426" s="287"/>
      <c r="BM2426" s="287"/>
      <c r="BN2426" s="287"/>
      <c r="BO2426" s="287"/>
      <c r="BP2426" s="287"/>
      <c r="BQ2426" s="287"/>
      <c r="BR2426" s="287"/>
      <c r="BS2426" s="287"/>
      <c r="BT2426" s="287"/>
      <c r="BU2426" s="287"/>
    </row>
    <row r="2427" spans="4:73" x14ac:dyDescent="0.2">
      <c r="D2427" s="265"/>
      <c r="E2427" s="265"/>
      <c r="F2427" s="265"/>
      <c r="G2427" s="265"/>
      <c r="H2427" s="265"/>
      <c r="I2427" s="265"/>
      <c r="J2427" s="265"/>
      <c r="K2427" s="265"/>
      <c r="L2427" s="265"/>
      <c r="M2427" s="265"/>
      <c r="N2427" s="265"/>
      <c r="O2427" s="265"/>
      <c r="P2427" s="265"/>
      <c r="Q2427" s="265"/>
      <c r="R2427" s="265"/>
      <c r="S2427" s="265"/>
      <c r="T2427" s="265"/>
      <c r="U2427" s="265"/>
      <c r="V2427" s="265"/>
      <c r="W2427" s="265"/>
      <c r="X2427" s="265"/>
      <c r="Y2427" s="265"/>
      <c r="Z2427" s="265"/>
      <c r="AA2427" s="265"/>
      <c r="AB2427" s="265"/>
      <c r="AC2427" s="265"/>
      <c r="AD2427" s="265"/>
      <c r="AE2427" s="265"/>
      <c r="AF2427" s="265"/>
      <c r="AG2427" s="265"/>
      <c r="AH2427" s="265"/>
      <c r="AI2427" s="265"/>
      <c r="AJ2427" s="265"/>
      <c r="AK2427" s="287"/>
      <c r="AL2427" s="287"/>
      <c r="AM2427" s="287"/>
      <c r="AN2427" s="287"/>
      <c r="AO2427" s="287"/>
      <c r="AP2427" s="287"/>
      <c r="AQ2427" s="287"/>
      <c r="AR2427" s="287"/>
      <c r="AS2427" s="287"/>
      <c r="AT2427" s="287"/>
      <c r="AU2427" s="287"/>
      <c r="AV2427" s="287"/>
      <c r="AW2427" s="287"/>
      <c r="AX2427" s="287"/>
      <c r="AY2427" s="287"/>
      <c r="AZ2427" s="287"/>
      <c r="BA2427" s="287"/>
      <c r="BB2427" s="287"/>
      <c r="BC2427" s="287"/>
      <c r="BD2427" s="287"/>
      <c r="BE2427" s="287"/>
      <c r="BF2427" s="287"/>
      <c r="BG2427" s="287"/>
      <c r="BH2427" s="287"/>
      <c r="BI2427" s="287"/>
      <c r="BJ2427" s="287"/>
      <c r="BK2427" s="287"/>
      <c r="BL2427" s="287"/>
      <c r="BM2427" s="287"/>
      <c r="BN2427" s="287"/>
      <c r="BO2427" s="287"/>
      <c r="BP2427" s="287"/>
      <c r="BQ2427" s="287"/>
      <c r="BR2427" s="287"/>
      <c r="BS2427" s="287"/>
      <c r="BT2427" s="287"/>
      <c r="BU2427" s="287"/>
    </row>
    <row r="2428" spans="4:73" x14ac:dyDescent="0.2">
      <c r="D2428" s="265"/>
      <c r="E2428" s="265"/>
      <c r="F2428" s="265"/>
      <c r="G2428" s="265"/>
      <c r="H2428" s="265"/>
      <c r="I2428" s="265"/>
      <c r="J2428" s="265"/>
      <c r="K2428" s="265"/>
      <c r="L2428" s="265"/>
      <c r="M2428" s="265"/>
      <c r="N2428" s="265"/>
      <c r="O2428" s="265"/>
      <c r="P2428" s="265"/>
      <c r="Q2428" s="265"/>
      <c r="R2428" s="265"/>
      <c r="S2428" s="265"/>
      <c r="T2428" s="265"/>
      <c r="U2428" s="265"/>
      <c r="V2428" s="265"/>
      <c r="W2428" s="265"/>
      <c r="X2428" s="265"/>
      <c r="Y2428" s="265"/>
      <c r="Z2428" s="265"/>
      <c r="AA2428" s="265"/>
      <c r="AB2428" s="265"/>
      <c r="AC2428" s="265"/>
      <c r="AD2428" s="265"/>
      <c r="AE2428" s="265"/>
      <c r="AF2428" s="265"/>
      <c r="AG2428" s="265"/>
      <c r="AH2428" s="265"/>
      <c r="AI2428" s="265"/>
      <c r="AJ2428" s="265"/>
      <c r="AK2428" s="287"/>
      <c r="AL2428" s="287"/>
      <c r="AM2428" s="287"/>
      <c r="AN2428" s="287"/>
      <c r="AO2428" s="287"/>
      <c r="AP2428" s="287"/>
      <c r="AQ2428" s="287"/>
      <c r="AR2428" s="287"/>
      <c r="AS2428" s="287"/>
      <c r="AT2428" s="287"/>
      <c r="AU2428" s="287"/>
      <c r="AV2428" s="287"/>
      <c r="AW2428" s="287"/>
      <c r="AX2428" s="287"/>
      <c r="AY2428" s="287"/>
      <c r="AZ2428" s="287"/>
      <c r="BA2428" s="287"/>
      <c r="BB2428" s="287"/>
      <c r="BC2428" s="287"/>
      <c r="BD2428" s="287"/>
      <c r="BE2428" s="287"/>
      <c r="BF2428" s="287"/>
      <c r="BG2428" s="287"/>
      <c r="BH2428" s="287"/>
      <c r="BI2428" s="287"/>
      <c r="BJ2428" s="287"/>
      <c r="BK2428" s="287"/>
      <c r="BL2428" s="287"/>
      <c r="BM2428" s="287"/>
      <c r="BN2428" s="287"/>
      <c r="BO2428" s="287"/>
      <c r="BP2428" s="287"/>
      <c r="BQ2428" s="287"/>
      <c r="BR2428" s="287"/>
      <c r="BS2428" s="287"/>
      <c r="BT2428" s="287"/>
      <c r="BU2428" s="287"/>
    </row>
    <row r="2429" spans="4:73" x14ac:dyDescent="0.2">
      <c r="D2429" s="265"/>
      <c r="E2429" s="265"/>
      <c r="F2429" s="265"/>
      <c r="G2429" s="265"/>
      <c r="H2429" s="265"/>
      <c r="I2429" s="265"/>
      <c r="J2429" s="265"/>
      <c r="K2429" s="265"/>
      <c r="L2429" s="265"/>
      <c r="M2429" s="265"/>
      <c r="N2429" s="265"/>
      <c r="O2429" s="265"/>
      <c r="P2429" s="265"/>
      <c r="Q2429" s="265"/>
      <c r="R2429" s="265"/>
      <c r="S2429" s="265"/>
      <c r="T2429" s="265"/>
      <c r="U2429" s="265"/>
      <c r="V2429" s="265"/>
      <c r="W2429" s="265"/>
      <c r="X2429" s="265"/>
      <c r="Y2429" s="265"/>
      <c r="Z2429" s="265"/>
      <c r="AA2429" s="265"/>
      <c r="AB2429" s="265"/>
      <c r="AC2429" s="265"/>
      <c r="AD2429" s="265"/>
      <c r="AE2429" s="265"/>
      <c r="AF2429" s="265"/>
      <c r="AG2429" s="265"/>
      <c r="AH2429" s="265"/>
      <c r="AI2429" s="265"/>
      <c r="AJ2429" s="265"/>
      <c r="AK2429" s="287"/>
      <c r="AL2429" s="287"/>
      <c r="AM2429" s="287"/>
      <c r="AN2429" s="287"/>
      <c r="AO2429" s="287"/>
      <c r="AP2429" s="287"/>
      <c r="AQ2429" s="287"/>
      <c r="AR2429" s="287"/>
      <c r="AS2429" s="287"/>
      <c r="AT2429" s="287"/>
      <c r="AU2429" s="287"/>
      <c r="AV2429" s="287"/>
      <c r="AW2429" s="287"/>
      <c r="AX2429" s="287"/>
      <c r="AY2429" s="287"/>
      <c r="AZ2429" s="287"/>
      <c r="BA2429" s="287"/>
      <c r="BB2429" s="287"/>
      <c r="BC2429" s="287"/>
      <c r="BD2429" s="287"/>
      <c r="BE2429" s="287"/>
      <c r="BF2429" s="287"/>
      <c r="BG2429" s="287"/>
      <c r="BH2429" s="287"/>
      <c r="BI2429" s="287"/>
      <c r="BJ2429" s="287"/>
      <c r="BK2429" s="287"/>
      <c r="BL2429" s="287"/>
      <c r="BM2429" s="287"/>
      <c r="BN2429" s="287"/>
      <c r="BO2429" s="287"/>
      <c r="BP2429" s="287"/>
      <c r="BQ2429" s="287"/>
      <c r="BR2429" s="287"/>
      <c r="BS2429" s="287"/>
      <c r="BT2429" s="287"/>
      <c r="BU2429" s="287"/>
    </row>
    <row r="2430" spans="4:73" x14ac:dyDescent="0.2">
      <c r="D2430" s="265"/>
      <c r="E2430" s="265"/>
      <c r="F2430" s="265"/>
      <c r="G2430" s="265"/>
      <c r="H2430" s="265"/>
      <c r="I2430" s="265"/>
      <c r="J2430" s="265"/>
      <c r="K2430" s="265"/>
      <c r="L2430" s="265"/>
      <c r="M2430" s="265"/>
      <c r="N2430" s="265"/>
      <c r="O2430" s="265"/>
      <c r="P2430" s="265"/>
      <c r="Q2430" s="265"/>
      <c r="R2430" s="265"/>
      <c r="S2430" s="265"/>
      <c r="T2430" s="265"/>
      <c r="U2430" s="265"/>
      <c r="V2430" s="265"/>
      <c r="W2430" s="265"/>
      <c r="X2430" s="265"/>
      <c r="Y2430" s="265"/>
      <c r="Z2430" s="265"/>
      <c r="AA2430" s="265"/>
      <c r="AB2430" s="265"/>
      <c r="AC2430" s="265"/>
      <c r="AD2430" s="265"/>
      <c r="AE2430" s="265"/>
      <c r="AF2430" s="265"/>
      <c r="AG2430" s="265"/>
      <c r="AH2430" s="265"/>
      <c r="AI2430" s="265"/>
      <c r="AJ2430" s="265"/>
      <c r="AK2430" s="287"/>
      <c r="AL2430" s="287"/>
      <c r="AM2430" s="287"/>
      <c r="AN2430" s="287"/>
      <c r="AO2430" s="287"/>
      <c r="AP2430" s="287"/>
      <c r="AQ2430" s="287"/>
      <c r="AR2430" s="287"/>
      <c r="AS2430" s="287"/>
      <c r="AT2430" s="287"/>
      <c r="AU2430" s="287"/>
      <c r="AV2430" s="287"/>
      <c r="AW2430" s="287"/>
      <c r="AX2430" s="287"/>
      <c r="AY2430" s="287"/>
      <c r="AZ2430" s="287"/>
      <c r="BA2430" s="287"/>
      <c r="BB2430" s="287"/>
      <c r="BC2430" s="287"/>
      <c r="BD2430" s="287"/>
      <c r="BE2430" s="287"/>
      <c r="BF2430" s="287"/>
      <c r="BG2430" s="287"/>
      <c r="BH2430" s="287"/>
      <c r="BI2430" s="287"/>
      <c r="BJ2430" s="287"/>
      <c r="BK2430" s="287"/>
      <c r="BL2430" s="287"/>
      <c r="BM2430" s="287"/>
      <c r="BN2430" s="287"/>
      <c r="BO2430" s="287"/>
      <c r="BP2430" s="287"/>
      <c r="BQ2430" s="287"/>
      <c r="BR2430" s="287"/>
      <c r="BS2430" s="287"/>
      <c r="BT2430" s="287"/>
      <c r="BU2430" s="287"/>
    </row>
    <row r="2431" spans="4:73" x14ac:dyDescent="0.2">
      <c r="D2431" s="265"/>
      <c r="E2431" s="265"/>
      <c r="F2431" s="265"/>
      <c r="G2431" s="265"/>
      <c r="H2431" s="265"/>
      <c r="I2431" s="265"/>
      <c r="J2431" s="265"/>
      <c r="K2431" s="265"/>
      <c r="L2431" s="265"/>
      <c r="M2431" s="265"/>
      <c r="N2431" s="265"/>
      <c r="O2431" s="265"/>
      <c r="P2431" s="265"/>
      <c r="Q2431" s="265"/>
      <c r="R2431" s="265"/>
      <c r="S2431" s="265"/>
      <c r="T2431" s="265"/>
      <c r="U2431" s="265"/>
      <c r="V2431" s="265"/>
      <c r="W2431" s="265"/>
      <c r="X2431" s="265"/>
      <c r="Y2431" s="265"/>
      <c r="Z2431" s="265"/>
      <c r="AA2431" s="265"/>
      <c r="AB2431" s="265"/>
      <c r="AC2431" s="265"/>
      <c r="AD2431" s="265"/>
      <c r="AE2431" s="265"/>
      <c r="AF2431" s="265"/>
      <c r="AG2431" s="265"/>
      <c r="AH2431" s="265"/>
      <c r="AI2431" s="265"/>
      <c r="AJ2431" s="265"/>
      <c r="AK2431" s="287"/>
      <c r="AL2431" s="287"/>
      <c r="AM2431" s="287"/>
      <c r="AN2431" s="287"/>
      <c r="AO2431" s="287"/>
      <c r="AP2431" s="287"/>
      <c r="AQ2431" s="287"/>
      <c r="AR2431" s="287"/>
      <c r="AS2431" s="287"/>
      <c r="AT2431" s="287"/>
      <c r="AU2431" s="287"/>
      <c r="AV2431" s="287"/>
      <c r="AW2431" s="287"/>
      <c r="AX2431" s="287"/>
      <c r="AY2431" s="287"/>
      <c r="AZ2431" s="287"/>
      <c r="BA2431" s="287"/>
      <c r="BB2431" s="287"/>
      <c r="BC2431" s="287"/>
      <c r="BD2431" s="287"/>
      <c r="BE2431" s="287"/>
      <c r="BF2431" s="287"/>
      <c r="BG2431" s="287"/>
      <c r="BH2431" s="287"/>
      <c r="BI2431" s="287"/>
      <c r="BJ2431" s="287"/>
      <c r="BK2431" s="287"/>
      <c r="BL2431" s="287"/>
      <c r="BM2431" s="287"/>
      <c r="BN2431" s="287"/>
      <c r="BO2431" s="287"/>
      <c r="BP2431" s="287"/>
      <c r="BQ2431" s="287"/>
      <c r="BR2431" s="287"/>
      <c r="BS2431" s="287"/>
      <c r="BT2431" s="287"/>
      <c r="BU2431" s="287"/>
    </row>
    <row r="2432" spans="4:73" x14ac:dyDescent="0.2">
      <c r="D2432" s="265"/>
      <c r="E2432" s="265"/>
      <c r="F2432" s="265"/>
      <c r="G2432" s="265"/>
      <c r="H2432" s="265"/>
      <c r="I2432" s="265"/>
      <c r="J2432" s="265"/>
      <c r="K2432" s="265"/>
      <c r="L2432" s="265"/>
      <c r="M2432" s="265"/>
      <c r="N2432" s="265"/>
      <c r="O2432" s="265"/>
      <c r="P2432" s="265"/>
      <c r="Q2432" s="265"/>
      <c r="R2432" s="265"/>
      <c r="S2432" s="265"/>
      <c r="T2432" s="265"/>
      <c r="U2432" s="265"/>
      <c r="V2432" s="265"/>
      <c r="W2432" s="265"/>
      <c r="X2432" s="265"/>
      <c r="Y2432" s="265"/>
      <c r="Z2432" s="265"/>
      <c r="AA2432" s="265"/>
      <c r="AB2432" s="265"/>
      <c r="AC2432" s="265"/>
      <c r="AD2432" s="265"/>
      <c r="AE2432" s="265"/>
      <c r="AF2432" s="265"/>
      <c r="AG2432" s="265"/>
      <c r="AH2432" s="265"/>
      <c r="AI2432" s="265"/>
      <c r="AJ2432" s="265"/>
      <c r="AK2432" s="287"/>
      <c r="AL2432" s="287"/>
      <c r="AM2432" s="287"/>
      <c r="AN2432" s="287"/>
      <c r="AO2432" s="287"/>
      <c r="AP2432" s="287"/>
      <c r="AQ2432" s="287"/>
      <c r="AR2432" s="287"/>
      <c r="AS2432" s="287"/>
      <c r="AT2432" s="287"/>
      <c r="AU2432" s="287"/>
      <c r="AV2432" s="287"/>
      <c r="AW2432" s="287"/>
      <c r="AX2432" s="287"/>
      <c r="AY2432" s="287"/>
      <c r="AZ2432" s="287"/>
      <c r="BA2432" s="287"/>
      <c r="BB2432" s="287"/>
      <c r="BC2432" s="287"/>
      <c r="BD2432" s="287"/>
      <c r="BE2432" s="287"/>
      <c r="BF2432" s="287"/>
      <c r="BG2432" s="287"/>
      <c r="BH2432" s="287"/>
      <c r="BI2432" s="287"/>
      <c r="BJ2432" s="287"/>
      <c r="BK2432" s="287"/>
      <c r="BL2432" s="287"/>
      <c r="BM2432" s="287"/>
      <c r="BN2432" s="287"/>
      <c r="BO2432" s="287"/>
      <c r="BP2432" s="287"/>
      <c r="BQ2432" s="287"/>
      <c r="BR2432" s="287"/>
      <c r="BS2432" s="287"/>
      <c r="BT2432" s="287"/>
      <c r="BU2432" s="287"/>
    </row>
    <row r="2433" spans="4:73" x14ac:dyDescent="0.2">
      <c r="D2433" s="265"/>
      <c r="E2433" s="265"/>
      <c r="F2433" s="265"/>
      <c r="G2433" s="265"/>
      <c r="H2433" s="265"/>
      <c r="I2433" s="265"/>
      <c r="J2433" s="265"/>
      <c r="K2433" s="265"/>
      <c r="L2433" s="265"/>
      <c r="M2433" s="265"/>
      <c r="N2433" s="265"/>
      <c r="O2433" s="265"/>
      <c r="P2433" s="265"/>
      <c r="Q2433" s="265"/>
      <c r="R2433" s="265"/>
      <c r="S2433" s="265"/>
      <c r="T2433" s="265"/>
      <c r="U2433" s="265"/>
      <c r="V2433" s="265"/>
      <c r="W2433" s="265"/>
      <c r="X2433" s="265"/>
      <c r="Y2433" s="265"/>
      <c r="Z2433" s="265"/>
      <c r="AA2433" s="265"/>
      <c r="AB2433" s="265"/>
      <c r="AC2433" s="265"/>
      <c r="AD2433" s="265"/>
      <c r="AE2433" s="265"/>
      <c r="AF2433" s="265"/>
      <c r="AG2433" s="265"/>
      <c r="AH2433" s="265"/>
      <c r="AI2433" s="265"/>
      <c r="AJ2433" s="265"/>
      <c r="AK2433" s="287"/>
      <c r="AL2433" s="287"/>
      <c r="AM2433" s="287"/>
      <c r="AN2433" s="287"/>
      <c r="AO2433" s="287"/>
      <c r="AP2433" s="287"/>
      <c r="AQ2433" s="287"/>
      <c r="AR2433" s="287"/>
      <c r="AS2433" s="287"/>
      <c r="AT2433" s="287"/>
      <c r="AU2433" s="287"/>
      <c r="AV2433" s="287"/>
      <c r="AW2433" s="287"/>
      <c r="AX2433" s="287"/>
      <c r="AY2433" s="287"/>
      <c r="AZ2433" s="287"/>
      <c r="BA2433" s="287"/>
      <c r="BB2433" s="287"/>
      <c r="BC2433" s="287"/>
      <c r="BD2433" s="287"/>
      <c r="BE2433" s="287"/>
      <c r="BF2433" s="287"/>
      <c r="BG2433" s="287"/>
      <c r="BH2433" s="287"/>
      <c r="BI2433" s="287"/>
      <c r="BJ2433" s="287"/>
      <c r="BK2433" s="287"/>
      <c r="BL2433" s="287"/>
      <c r="BM2433" s="287"/>
      <c r="BN2433" s="287"/>
      <c r="BO2433" s="287"/>
      <c r="BP2433" s="287"/>
      <c r="BQ2433" s="287"/>
      <c r="BR2433" s="287"/>
      <c r="BS2433" s="287"/>
      <c r="BT2433" s="287"/>
      <c r="BU2433" s="287"/>
    </row>
    <row r="2434" spans="4:73" x14ac:dyDescent="0.2">
      <c r="D2434" s="265"/>
      <c r="E2434" s="265"/>
      <c r="F2434" s="265"/>
      <c r="G2434" s="265"/>
      <c r="H2434" s="265"/>
      <c r="I2434" s="265"/>
      <c r="J2434" s="265"/>
      <c r="K2434" s="265"/>
      <c r="L2434" s="265"/>
      <c r="M2434" s="265"/>
      <c r="N2434" s="265"/>
      <c r="O2434" s="265"/>
      <c r="P2434" s="265"/>
      <c r="Q2434" s="265"/>
      <c r="R2434" s="265"/>
      <c r="S2434" s="265"/>
      <c r="T2434" s="265"/>
      <c r="U2434" s="265"/>
      <c r="V2434" s="265"/>
      <c r="W2434" s="265"/>
      <c r="X2434" s="265"/>
      <c r="Y2434" s="265"/>
      <c r="Z2434" s="265"/>
      <c r="AA2434" s="265"/>
      <c r="AB2434" s="265"/>
      <c r="AC2434" s="265"/>
      <c r="AD2434" s="265"/>
      <c r="AE2434" s="265"/>
      <c r="AF2434" s="265"/>
      <c r="AG2434" s="265"/>
      <c r="AH2434" s="265"/>
      <c r="AI2434" s="265"/>
      <c r="AJ2434" s="265"/>
      <c r="AK2434" s="287"/>
      <c r="AL2434" s="287"/>
      <c r="AM2434" s="287"/>
      <c r="AN2434" s="287"/>
      <c r="AO2434" s="287"/>
      <c r="AP2434" s="287"/>
      <c r="AQ2434" s="287"/>
      <c r="AR2434" s="287"/>
      <c r="AS2434" s="287"/>
      <c r="AT2434" s="287"/>
      <c r="AU2434" s="287"/>
      <c r="AV2434" s="287"/>
      <c r="AW2434" s="287"/>
      <c r="AX2434" s="287"/>
      <c r="AY2434" s="287"/>
      <c r="AZ2434" s="287"/>
      <c r="BA2434" s="287"/>
      <c r="BB2434" s="287"/>
      <c r="BC2434" s="287"/>
      <c r="BD2434" s="287"/>
      <c r="BE2434" s="287"/>
      <c r="BF2434" s="287"/>
      <c r="BG2434" s="287"/>
      <c r="BH2434" s="287"/>
      <c r="BI2434" s="287"/>
      <c r="BJ2434" s="287"/>
      <c r="BK2434" s="287"/>
      <c r="BL2434" s="287"/>
      <c r="BM2434" s="287"/>
      <c r="BN2434" s="287"/>
      <c r="BO2434" s="287"/>
      <c r="BP2434" s="287"/>
      <c r="BQ2434" s="287"/>
      <c r="BR2434" s="287"/>
      <c r="BS2434" s="287"/>
      <c r="BT2434" s="287"/>
      <c r="BU2434" s="287"/>
    </row>
    <row r="2435" spans="4:73" x14ac:dyDescent="0.2">
      <c r="D2435" s="265"/>
      <c r="E2435" s="265"/>
      <c r="F2435" s="265"/>
      <c r="G2435" s="265"/>
      <c r="H2435" s="265"/>
      <c r="I2435" s="265"/>
      <c r="J2435" s="265"/>
      <c r="K2435" s="265"/>
      <c r="L2435" s="265"/>
      <c r="M2435" s="265"/>
      <c r="N2435" s="265"/>
      <c r="O2435" s="265"/>
      <c r="P2435" s="265"/>
      <c r="Q2435" s="265"/>
      <c r="R2435" s="265"/>
      <c r="S2435" s="265"/>
      <c r="T2435" s="265"/>
      <c r="U2435" s="265"/>
      <c r="V2435" s="265"/>
      <c r="W2435" s="265"/>
      <c r="X2435" s="265"/>
      <c r="Y2435" s="265"/>
      <c r="Z2435" s="265"/>
      <c r="AA2435" s="265"/>
      <c r="AB2435" s="265"/>
      <c r="AC2435" s="265"/>
      <c r="AD2435" s="265"/>
      <c r="AE2435" s="265"/>
      <c r="AF2435" s="265"/>
      <c r="AG2435" s="265"/>
      <c r="AH2435" s="265"/>
      <c r="AI2435" s="265"/>
      <c r="AJ2435" s="265"/>
      <c r="AK2435" s="287"/>
      <c r="AL2435" s="287"/>
      <c r="AM2435" s="287"/>
      <c r="AN2435" s="287"/>
      <c r="AO2435" s="287"/>
      <c r="AP2435" s="287"/>
      <c r="AQ2435" s="287"/>
      <c r="AR2435" s="287"/>
      <c r="AS2435" s="287"/>
      <c r="AT2435" s="287"/>
      <c r="AU2435" s="287"/>
      <c r="AV2435" s="287"/>
      <c r="AW2435" s="287"/>
      <c r="AX2435" s="287"/>
      <c r="AY2435" s="287"/>
      <c r="AZ2435" s="287"/>
      <c r="BA2435" s="287"/>
      <c r="BB2435" s="287"/>
      <c r="BC2435" s="287"/>
      <c r="BD2435" s="287"/>
      <c r="BE2435" s="287"/>
      <c r="BF2435" s="287"/>
      <c r="BG2435" s="287"/>
      <c r="BH2435" s="287"/>
      <c r="BI2435" s="287"/>
      <c r="BJ2435" s="287"/>
      <c r="BK2435" s="287"/>
      <c r="BL2435" s="287"/>
      <c r="BM2435" s="287"/>
      <c r="BN2435" s="287"/>
      <c r="BO2435" s="287"/>
      <c r="BP2435" s="287"/>
      <c r="BQ2435" s="287"/>
      <c r="BR2435" s="287"/>
      <c r="BS2435" s="287"/>
      <c r="BT2435" s="287"/>
      <c r="BU2435" s="287"/>
    </row>
    <row r="2436" spans="4:73" x14ac:dyDescent="0.2">
      <c r="D2436" s="265"/>
      <c r="E2436" s="265"/>
      <c r="F2436" s="265"/>
      <c r="G2436" s="265"/>
      <c r="H2436" s="265"/>
      <c r="I2436" s="265"/>
      <c r="J2436" s="265"/>
      <c r="K2436" s="265"/>
      <c r="L2436" s="265"/>
      <c r="M2436" s="265"/>
      <c r="N2436" s="265"/>
      <c r="O2436" s="265"/>
      <c r="P2436" s="265"/>
      <c r="Q2436" s="265"/>
      <c r="R2436" s="265"/>
      <c r="S2436" s="265"/>
      <c r="T2436" s="265"/>
      <c r="U2436" s="265"/>
      <c r="V2436" s="265"/>
      <c r="W2436" s="265"/>
      <c r="X2436" s="265"/>
      <c r="Y2436" s="265"/>
      <c r="Z2436" s="265"/>
      <c r="AA2436" s="265"/>
      <c r="AB2436" s="265"/>
      <c r="AC2436" s="265"/>
      <c r="AD2436" s="265"/>
      <c r="AE2436" s="265"/>
      <c r="AF2436" s="265"/>
      <c r="AG2436" s="265"/>
      <c r="AH2436" s="265"/>
      <c r="AI2436" s="265"/>
      <c r="AJ2436" s="265"/>
      <c r="AK2436" s="287"/>
      <c r="AL2436" s="287"/>
      <c r="AM2436" s="287"/>
      <c r="AN2436" s="287"/>
      <c r="AO2436" s="287"/>
      <c r="AP2436" s="287"/>
      <c r="AQ2436" s="287"/>
      <c r="AR2436" s="287"/>
      <c r="AS2436" s="287"/>
      <c r="AT2436" s="287"/>
      <c r="AU2436" s="287"/>
      <c r="AV2436" s="287"/>
      <c r="AW2436" s="287"/>
      <c r="AX2436" s="287"/>
      <c r="AY2436" s="287"/>
      <c r="AZ2436" s="287"/>
      <c r="BA2436" s="287"/>
      <c r="BB2436" s="287"/>
      <c r="BC2436" s="287"/>
      <c r="BD2436" s="287"/>
      <c r="BE2436" s="287"/>
      <c r="BF2436" s="287"/>
      <c r="BG2436" s="287"/>
      <c r="BH2436" s="287"/>
      <c r="BI2436" s="287"/>
      <c r="BJ2436" s="287"/>
      <c r="BK2436" s="287"/>
      <c r="BL2436" s="287"/>
      <c r="BM2436" s="287"/>
      <c r="BN2436" s="287"/>
      <c r="BO2436" s="287"/>
      <c r="BP2436" s="287"/>
      <c r="BQ2436" s="287"/>
      <c r="BR2436" s="287"/>
      <c r="BS2436" s="287"/>
      <c r="BT2436" s="287"/>
      <c r="BU2436" s="287"/>
    </row>
    <row r="2437" spans="4:73" x14ac:dyDescent="0.2">
      <c r="D2437" s="265"/>
      <c r="E2437" s="265"/>
      <c r="F2437" s="265"/>
      <c r="G2437" s="265"/>
      <c r="H2437" s="265"/>
      <c r="I2437" s="265"/>
      <c r="J2437" s="265"/>
      <c r="K2437" s="265"/>
      <c r="L2437" s="265"/>
      <c r="M2437" s="265"/>
      <c r="N2437" s="265"/>
      <c r="O2437" s="265"/>
      <c r="P2437" s="265"/>
      <c r="Q2437" s="265"/>
      <c r="R2437" s="265"/>
      <c r="S2437" s="265"/>
      <c r="T2437" s="265"/>
      <c r="U2437" s="265"/>
      <c r="V2437" s="265"/>
      <c r="W2437" s="265"/>
      <c r="X2437" s="265"/>
      <c r="Y2437" s="265"/>
      <c r="Z2437" s="265"/>
      <c r="AA2437" s="265"/>
      <c r="AB2437" s="265"/>
      <c r="AC2437" s="265"/>
      <c r="AD2437" s="265"/>
      <c r="AE2437" s="265"/>
      <c r="AF2437" s="265"/>
      <c r="AG2437" s="265"/>
      <c r="AH2437" s="265"/>
      <c r="AI2437" s="265"/>
      <c r="AJ2437" s="265"/>
      <c r="AK2437" s="287"/>
      <c r="AL2437" s="287"/>
      <c r="AM2437" s="287"/>
      <c r="AN2437" s="287"/>
      <c r="AO2437" s="287"/>
      <c r="AP2437" s="287"/>
      <c r="AQ2437" s="287"/>
      <c r="AR2437" s="287"/>
      <c r="AS2437" s="287"/>
      <c r="AT2437" s="287"/>
      <c r="AU2437" s="287"/>
      <c r="AV2437" s="287"/>
      <c r="AW2437" s="287"/>
      <c r="AX2437" s="287"/>
      <c r="AY2437" s="287"/>
      <c r="AZ2437" s="287"/>
      <c r="BA2437" s="287"/>
      <c r="BB2437" s="287"/>
      <c r="BC2437" s="287"/>
      <c r="BD2437" s="287"/>
      <c r="BE2437" s="287"/>
      <c r="BF2437" s="287"/>
      <c r="BG2437" s="287"/>
      <c r="BH2437" s="287"/>
      <c r="BI2437" s="287"/>
      <c r="BJ2437" s="287"/>
      <c r="BK2437" s="287"/>
      <c r="BL2437" s="287"/>
      <c r="BM2437" s="287"/>
      <c r="BN2437" s="287"/>
      <c r="BO2437" s="287"/>
      <c r="BP2437" s="287"/>
      <c r="BQ2437" s="287"/>
      <c r="BR2437" s="287"/>
      <c r="BS2437" s="287"/>
      <c r="BT2437" s="287"/>
      <c r="BU2437" s="287"/>
    </row>
    <row r="2438" spans="4:73" x14ac:dyDescent="0.2">
      <c r="D2438" s="265"/>
      <c r="E2438" s="265"/>
      <c r="F2438" s="265"/>
      <c r="G2438" s="265"/>
      <c r="H2438" s="265"/>
      <c r="I2438" s="265"/>
      <c r="J2438" s="265"/>
      <c r="K2438" s="265"/>
      <c r="L2438" s="265"/>
      <c r="M2438" s="265"/>
      <c r="N2438" s="265"/>
      <c r="O2438" s="265"/>
      <c r="P2438" s="265"/>
      <c r="Q2438" s="265"/>
      <c r="R2438" s="265"/>
      <c r="S2438" s="265"/>
      <c r="T2438" s="265"/>
      <c r="U2438" s="265"/>
      <c r="V2438" s="265"/>
      <c r="W2438" s="265"/>
      <c r="X2438" s="265"/>
      <c r="Y2438" s="265"/>
      <c r="Z2438" s="265"/>
      <c r="AA2438" s="265"/>
      <c r="AB2438" s="265"/>
      <c r="AC2438" s="265"/>
      <c r="AD2438" s="265"/>
      <c r="AE2438" s="265"/>
      <c r="AF2438" s="265"/>
      <c r="AG2438" s="265"/>
      <c r="AH2438" s="265"/>
      <c r="AI2438" s="265"/>
      <c r="AJ2438" s="265"/>
      <c r="AK2438" s="287"/>
      <c r="AL2438" s="287"/>
      <c r="AM2438" s="287"/>
      <c r="AN2438" s="287"/>
      <c r="AO2438" s="287"/>
      <c r="AP2438" s="287"/>
      <c r="AQ2438" s="287"/>
      <c r="AR2438" s="287"/>
      <c r="AS2438" s="287"/>
      <c r="AT2438" s="287"/>
      <c r="AU2438" s="287"/>
      <c r="AV2438" s="287"/>
      <c r="AW2438" s="287"/>
      <c r="AX2438" s="287"/>
      <c r="AY2438" s="287"/>
      <c r="AZ2438" s="287"/>
      <c r="BA2438" s="287"/>
      <c r="BB2438" s="287"/>
      <c r="BC2438" s="287"/>
      <c r="BD2438" s="287"/>
      <c r="BE2438" s="287"/>
      <c r="BF2438" s="287"/>
      <c r="BG2438" s="287"/>
      <c r="BH2438" s="287"/>
      <c r="BI2438" s="287"/>
      <c r="BJ2438" s="287"/>
      <c r="BK2438" s="287"/>
      <c r="BL2438" s="287"/>
      <c r="BM2438" s="287"/>
      <c r="BN2438" s="287"/>
      <c r="BO2438" s="287"/>
      <c r="BP2438" s="287"/>
      <c r="BQ2438" s="287"/>
      <c r="BR2438" s="287"/>
      <c r="BS2438" s="287"/>
      <c r="BT2438" s="287"/>
      <c r="BU2438" s="287"/>
    </row>
    <row r="2439" spans="4:73" x14ac:dyDescent="0.2">
      <c r="D2439" s="265"/>
      <c r="E2439" s="265"/>
      <c r="F2439" s="265"/>
      <c r="G2439" s="265"/>
      <c r="H2439" s="265"/>
      <c r="I2439" s="265"/>
      <c r="J2439" s="265"/>
      <c r="K2439" s="265"/>
      <c r="L2439" s="265"/>
      <c r="M2439" s="265"/>
      <c r="N2439" s="265"/>
      <c r="O2439" s="265"/>
      <c r="P2439" s="265"/>
      <c r="Q2439" s="265"/>
      <c r="R2439" s="265"/>
      <c r="S2439" s="265"/>
      <c r="T2439" s="265"/>
      <c r="U2439" s="265"/>
      <c r="V2439" s="265"/>
      <c r="W2439" s="265"/>
      <c r="X2439" s="265"/>
      <c r="Y2439" s="265"/>
      <c r="Z2439" s="265"/>
      <c r="AA2439" s="265"/>
      <c r="AB2439" s="265"/>
      <c r="AC2439" s="265"/>
      <c r="AD2439" s="265"/>
      <c r="AE2439" s="265"/>
      <c r="AF2439" s="265"/>
      <c r="AG2439" s="265"/>
      <c r="AH2439" s="265"/>
      <c r="AI2439" s="265"/>
      <c r="AJ2439" s="265"/>
      <c r="AK2439" s="287"/>
      <c r="AL2439" s="287"/>
      <c r="AM2439" s="287"/>
      <c r="AN2439" s="287"/>
      <c r="AO2439" s="287"/>
      <c r="AP2439" s="287"/>
      <c r="AQ2439" s="287"/>
      <c r="AR2439" s="287"/>
      <c r="AS2439" s="287"/>
      <c r="AT2439" s="287"/>
      <c r="AU2439" s="287"/>
      <c r="AV2439" s="287"/>
      <c r="AW2439" s="287"/>
      <c r="AX2439" s="287"/>
      <c r="AY2439" s="287"/>
      <c r="AZ2439" s="287"/>
      <c r="BA2439" s="287"/>
      <c r="BB2439" s="287"/>
      <c r="BC2439" s="287"/>
      <c r="BD2439" s="287"/>
      <c r="BE2439" s="287"/>
      <c r="BF2439" s="287"/>
      <c r="BG2439" s="287"/>
      <c r="BH2439" s="287"/>
      <c r="BI2439" s="287"/>
      <c r="BJ2439" s="287"/>
      <c r="BK2439" s="287"/>
      <c r="BL2439" s="287"/>
      <c r="BM2439" s="287"/>
      <c r="BN2439" s="287"/>
      <c r="BO2439" s="287"/>
      <c r="BP2439" s="287"/>
      <c r="BQ2439" s="287"/>
      <c r="BR2439" s="287"/>
      <c r="BS2439" s="287"/>
      <c r="BT2439" s="287"/>
      <c r="BU2439" s="287"/>
    </row>
    <row r="2440" spans="4:73" x14ac:dyDescent="0.2">
      <c r="D2440" s="265"/>
      <c r="E2440" s="265"/>
      <c r="F2440" s="265"/>
      <c r="G2440" s="265"/>
      <c r="H2440" s="265"/>
      <c r="I2440" s="265"/>
      <c r="J2440" s="265"/>
      <c r="K2440" s="265"/>
      <c r="L2440" s="265"/>
      <c r="M2440" s="265"/>
      <c r="N2440" s="265"/>
      <c r="O2440" s="265"/>
      <c r="P2440" s="265"/>
      <c r="Q2440" s="265"/>
      <c r="R2440" s="265"/>
      <c r="S2440" s="265"/>
      <c r="T2440" s="265"/>
      <c r="U2440" s="265"/>
      <c r="V2440" s="265"/>
      <c r="W2440" s="265"/>
      <c r="X2440" s="265"/>
      <c r="Y2440" s="265"/>
      <c r="Z2440" s="265"/>
      <c r="AA2440" s="265"/>
      <c r="AB2440" s="265"/>
      <c r="AC2440" s="265"/>
      <c r="AD2440" s="265"/>
      <c r="AE2440" s="265"/>
      <c r="AF2440" s="265"/>
      <c r="AG2440" s="265"/>
      <c r="AH2440" s="265"/>
      <c r="AI2440" s="265"/>
      <c r="AJ2440" s="265"/>
      <c r="AK2440" s="287"/>
      <c r="AL2440" s="287"/>
      <c r="AM2440" s="287"/>
      <c r="AN2440" s="287"/>
      <c r="AO2440" s="287"/>
      <c r="AP2440" s="287"/>
      <c r="AQ2440" s="287"/>
      <c r="AR2440" s="287"/>
      <c r="AS2440" s="287"/>
      <c r="AT2440" s="287"/>
      <c r="AU2440" s="287"/>
      <c r="AV2440" s="287"/>
      <c r="AW2440" s="287"/>
      <c r="AX2440" s="287"/>
      <c r="AY2440" s="287"/>
      <c r="AZ2440" s="287"/>
      <c r="BA2440" s="287"/>
      <c r="BB2440" s="287"/>
      <c r="BC2440" s="287"/>
      <c r="BD2440" s="287"/>
      <c r="BE2440" s="287"/>
      <c r="BF2440" s="287"/>
      <c r="BG2440" s="287"/>
      <c r="BH2440" s="287"/>
      <c r="BI2440" s="287"/>
      <c r="BJ2440" s="287"/>
      <c r="BK2440" s="287"/>
      <c r="BL2440" s="287"/>
      <c r="BM2440" s="287"/>
      <c r="BN2440" s="287"/>
      <c r="BO2440" s="287"/>
      <c r="BP2440" s="287"/>
      <c r="BQ2440" s="287"/>
      <c r="BR2440" s="287"/>
      <c r="BS2440" s="287"/>
      <c r="BT2440" s="287"/>
      <c r="BU2440" s="287"/>
    </row>
    <row r="2441" spans="4:73" x14ac:dyDescent="0.2">
      <c r="D2441" s="265"/>
      <c r="E2441" s="265"/>
      <c r="F2441" s="265"/>
      <c r="G2441" s="265"/>
      <c r="H2441" s="265"/>
      <c r="I2441" s="265"/>
      <c r="J2441" s="265"/>
      <c r="K2441" s="265"/>
      <c r="L2441" s="265"/>
      <c r="M2441" s="265"/>
      <c r="N2441" s="265"/>
      <c r="O2441" s="265"/>
      <c r="P2441" s="265"/>
      <c r="Q2441" s="265"/>
      <c r="R2441" s="265"/>
      <c r="S2441" s="265"/>
      <c r="T2441" s="265"/>
      <c r="U2441" s="265"/>
      <c r="V2441" s="265"/>
      <c r="W2441" s="265"/>
      <c r="X2441" s="265"/>
      <c r="Y2441" s="265"/>
      <c r="Z2441" s="265"/>
      <c r="AA2441" s="265"/>
      <c r="AB2441" s="265"/>
      <c r="AC2441" s="265"/>
      <c r="AD2441" s="265"/>
      <c r="AE2441" s="265"/>
      <c r="AF2441" s="265"/>
      <c r="AG2441" s="265"/>
      <c r="AH2441" s="265"/>
      <c r="AI2441" s="265"/>
      <c r="AJ2441" s="265"/>
      <c r="AK2441" s="287"/>
      <c r="AL2441" s="287"/>
      <c r="AM2441" s="287"/>
      <c r="AN2441" s="287"/>
      <c r="AO2441" s="287"/>
      <c r="AP2441" s="287"/>
      <c r="AQ2441" s="287"/>
      <c r="AR2441" s="287"/>
      <c r="AS2441" s="287"/>
      <c r="AT2441" s="287"/>
      <c r="AU2441" s="287"/>
      <c r="AV2441" s="287"/>
      <c r="AW2441" s="287"/>
      <c r="AX2441" s="287"/>
      <c r="AY2441" s="287"/>
      <c r="AZ2441" s="287"/>
      <c r="BA2441" s="287"/>
      <c r="BB2441" s="287"/>
      <c r="BC2441" s="287"/>
      <c r="BD2441" s="287"/>
      <c r="BE2441" s="287"/>
      <c r="BF2441" s="287"/>
      <c r="BG2441" s="287"/>
      <c r="BH2441" s="287"/>
      <c r="BI2441" s="287"/>
      <c r="BJ2441" s="287"/>
      <c r="BK2441" s="287"/>
      <c r="BL2441" s="287"/>
      <c r="BM2441" s="287"/>
      <c r="BN2441" s="287"/>
      <c r="BO2441" s="287"/>
      <c r="BP2441" s="287"/>
      <c r="BQ2441" s="287"/>
      <c r="BR2441" s="287"/>
      <c r="BS2441" s="287"/>
      <c r="BT2441" s="287"/>
      <c r="BU2441" s="287"/>
    </row>
    <row r="2442" spans="4:73" x14ac:dyDescent="0.2">
      <c r="D2442" s="265"/>
      <c r="E2442" s="265"/>
      <c r="F2442" s="265"/>
      <c r="G2442" s="265"/>
      <c r="H2442" s="265"/>
      <c r="I2442" s="265"/>
      <c r="J2442" s="265"/>
      <c r="K2442" s="265"/>
      <c r="L2442" s="265"/>
      <c r="M2442" s="265"/>
      <c r="N2442" s="265"/>
      <c r="O2442" s="265"/>
      <c r="P2442" s="265"/>
      <c r="Q2442" s="265"/>
      <c r="R2442" s="265"/>
      <c r="S2442" s="265"/>
      <c r="T2442" s="265"/>
      <c r="U2442" s="265"/>
      <c r="V2442" s="265"/>
      <c r="W2442" s="265"/>
      <c r="X2442" s="265"/>
      <c r="Y2442" s="265"/>
      <c r="Z2442" s="265"/>
      <c r="AA2442" s="265"/>
      <c r="AB2442" s="265"/>
      <c r="AC2442" s="265"/>
      <c r="AD2442" s="265"/>
      <c r="AE2442" s="265"/>
      <c r="AF2442" s="265"/>
      <c r="AG2442" s="265"/>
      <c r="AH2442" s="265"/>
      <c r="AI2442" s="265"/>
      <c r="AJ2442" s="265"/>
      <c r="AK2442" s="287"/>
      <c r="AL2442" s="287"/>
      <c r="AM2442" s="287"/>
      <c r="AN2442" s="287"/>
      <c r="AO2442" s="287"/>
      <c r="AP2442" s="287"/>
      <c r="AQ2442" s="287"/>
      <c r="AR2442" s="287"/>
      <c r="AS2442" s="287"/>
      <c r="AT2442" s="287"/>
      <c r="AU2442" s="287"/>
      <c r="AV2442" s="287"/>
      <c r="AW2442" s="287"/>
      <c r="AX2442" s="287"/>
      <c r="AY2442" s="287"/>
      <c r="AZ2442" s="287"/>
      <c r="BA2442" s="287"/>
      <c r="BB2442" s="287"/>
      <c r="BC2442" s="287"/>
      <c r="BD2442" s="287"/>
      <c r="BE2442" s="287"/>
      <c r="BF2442" s="287"/>
      <c r="BG2442" s="287"/>
      <c r="BH2442" s="287"/>
      <c r="BI2442" s="287"/>
      <c r="BJ2442" s="287"/>
      <c r="BK2442" s="287"/>
      <c r="BL2442" s="287"/>
      <c r="BM2442" s="287"/>
      <c r="BN2442" s="287"/>
      <c r="BO2442" s="287"/>
      <c r="BP2442" s="287"/>
      <c r="BQ2442" s="287"/>
      <c r="BR2442" s="287"/>
      <c r="BS2442" s="287"/>
      <c r="BT2442" s="287"/>
      <c r="BU2442" s="287"/>
    </row>
    <row r="2443" spans="4:73" x14ac:dyDescent="0.2">
      <c r="D2443" s="265"/>
      <c r="E2443" s="265"/>
      <c r="F2443" s="265"/>
      <c r="G2443" s="265"/>
      <c r="H2443" s="265"/>
      <c r="I2443" s="265"/>
      <c r="J2443" s="265"/>
      <c r="K2443" s="265"/>
      <c r="L2443" s="265"/>
      <c r="M2443" s="265"/>
      <c r="N2443" s="265"/>
      <c r="O2443" s="265"/>
      <c r="P2443" s="265"/>
      <c r="Q2443" s="265"/>
      <c r="R2443" s="265"/>
      <c r="S2443" s="265"/>
      <c r="T2443" s="265"/>
      <c r="U2443" s="265"/>
      <c r="V2443" s="265"/>
      <c r="W2443" s="265"/>
      <c r="X2443" s="265"/>
      <c r="Y2443" s="265"/>
      <c r="Z2443" s="265"/>
      <c r="AA2443" s="265"/>
      <c r="AB2443" s="265"/>
      <c r="AC2443" s="265"/>
      <c r="AD2443" s="265"/>
      <c r="AE2443" s="265"/>
      <c r="AF2443" s="265"/>
      <c r="AG2443" s="265"/>
      <c r="AH2443" s="265"/>
      <c r="AI2443" s="265"/>
      <c r="AJ2443" s="265"/>
      <c r="AK2443" s="287"/>
      <c r="AL2443" s="287"/>
      <c r="AM2443" s="287"/>
      <c r="AN2443" s="287"/>
      <c r="AO2443" s="287"/>
      <c r="AP2443" s="287"/>
      <c r="AQ2443" s="287"/>
      <c r="AR2443" s="287"/>
      <c r="AS2443" s="287"/>
      <c r="AT2443" s="287"/>
      <c r="AU2443" s="287"/>
      <c r="AV2443" s="287"/>
      <c r="AW2443" s="287"/>
      <c r="AX2443" s="287"/>
      <c r="AY2443" s="287"/>
      <c r="AZ2443" s="287"/>
      <c r="BA2443" s="287"/>
      <c r="BB2443" s="287"/>
      <c r="BC2443" s="287"/>
      <c r="BD2443" s="287"/>
      <c r="BE2443" s="287"/>
      <c r="BF2443" s="287"/>
      <c r="BG2443" s="287"/>
      <c r="BH2443" s="287"/>
      <c r="BI2443" s="287"/>
      <c r="BJ2443" s="287"/>
      <c r="BK2443" s="287"/>
      <c r="BL2443" s="287"/>
      <c r="BM2443" s="287"/>
      <c r="BN2443" s="287"/>
      <c r="BO2443" s="287"/>
      <c r="BP2443" s="287"/>
      <c r="BQ2443" s="287"/>
      <c r="BR2443" s="287"/>
      <c r="BS2443" s="287"/>
      <c r="BT2443" s="287"/>
      <c r="BU2443" s="287"/>
    </row>
    <row r="2444" spans="4:73" x14ac:dyDescent="0.2">
      <c r="D2444" s="265"/>
      <c r="E2444" s="265"/>
      <c r="F2444" s="265"/>
      <c r="G2444" s="265"/>
      <c r="H2444" s="265"/>
      <c r="I2444" s="265"/>
      <c r="J2444" s="265"/>
      <c r="K2444" s="265"/>
      <c r="L2444" s="265"/>
      <c r="M2444" s="265"/>
      <c r="N2444" s="265"/>
      <c r="O2444" s="265"/>
      <c r="P2444" s="265"/>
      <c r="Q2444" s="265"/>
      <c r="R2444" s="265"/>
      <c r="S2444" s="265"/>
      <c r="T2444" s="265"/>
      <c r="U2444" s="265"/>
      <c r="V2444" s="265"/>
      <c r="W2444" s="265"/>
      <c r="X2444" s="265"/>
      <c r="Y2444" s="265"/>
      <c r="Z2444" s="265"/>
      <c r="AA2444" s="265"/>
      <c r="AB2444" s="265"/>
      <c r="AC2444" s="265"/>
      <c r="AD2444" s="265"/>
      <c r="AE2444" s="265"/>
      <c r="AF2444" s="265"/>
      <c r="AG2444" s="265"/>
      <c r="AH2444" s="265"/>
      <c r="AI2444" s="265"/>
      <c r="AJ2444" s="265"/>
      <c r="AK2444" s="287"/>
      <c r="AL2444" s="287"/>
      <c r="AM2444" s="287"/>
      <c r="AN2444" s="287"/>
      <c r="AO2444" s="287"/>
      <c r="AP2444" s="287"/>
      <c r="AQ2444" s="287"/>
      <c r="AR2444" s="287"/>
      <c r="AS2444" s="287"/>
      <c r="AT2444" s="287"/>
      <c r="AU2444" s="287"/>
      <c r="AV2444" s="287"/>
      <c r="AW2444" s="287"/>
      <c r="AX2444" s="287"/>
      <c r="AY2444" s="287"/>
      <c r="AZ2444" s="287"/>
      <c r="BA2444" s="287"/>
      <c r="BB2444" s="287"/>
      <c r="BC2444" s="287"/>
      <c r="BD2444" s="287"/>
      <c r="BE2444" s="287"/>
      <c r="BF2444" s="287"/>
      <c r="BG2444" s="287"/>
      <c r="BH2444" s="287"/>
      <c r="BI2444" s="287"/>
      <c r="BJ2444" s="287"/>
      <c r="BK2444" s="287"/>
      <c r="BL2444" s="287"/>
      <c r="BM2444" s="287"/>
      <c r="BN2444" s="287"/>
      <c r="BO2444" s="287"/>
      <c r="BP2444" s="287"/>
      <c r="BQ2444" s="287"/>
      <c r="BR2444" s="287"/>
      <c r="BS2444" s="287"/>
      <c r="BT2444" s="287"/>
      <c r="BU2444" s="287"/>
    </row>
    <row r="2445" spans="4:73" x14ac:dyDescent="0.2">
      <c r="D2445" s="265"/>
      <c r="E2445" s="265"/>
      <c r="F2445" s="265"/>
      <c r="G2445" s="265"/>
      <c r="H2445" s="265"/>
      <c r="I2445" s="265"/>
      <c r="J2445" s="265"/>
      <c r="K2445" s="265"/>
      <c r="L2445" s="265"/>
      <c r="M2445" s="265"/>
      <c r="N2445" s="265"/>
      <c r="O2445" s="265"/>
      <c r="P2445" s="265"/>
      <c r="Q2445" s="265"/>
      <c r="R2445" s="265"/>
      <c r="S2445" s="265"/>
      <c r="T2445" s="265"/>
      <c r="U2445" s="265"/>
      <c r="V2445" s="265"/>
      <c r="W2445" s="265"/>
      <c r="X2445" s="265"/>
      <c r="Y2445" s="265"/>
      <c r="Z2445" s="265"/>
      <c r="AA2445" s="265"/>
      <c r="AB2445" s="265"/>
      <c r="AC2445" s="265"/>
      <c r="AD2445" s="265"/>
      <c r="AE2445" s="265"/>
      <c r="AF2445" s="265"/>
      <c r="AG2445" s="265"/>
      <c r="AH2445" s="265"/>
      <c r="AI2445" s="265"/>
      <c r="AJ2445" s="265"/>
      <c r="AK2445" s="287"/>
      <c r="AL2445" s="287"/>
      <c r="AM2445" s="287"/>
      <c r="AN2445" s="287"/>
      <c r="AO2445" s="287"/>
      <c r="AP2445" s="287"/>
      <c r="AQ2445" s="287"/>
      <c r="AR2445" s="287"/>
      <c r="AS2445" s="287"/>
      <c r="AT2445" s="287"/>
      <c r="AU2445" s="287"/>
      <c r="AV2445" s="287"/>
      <c r="AW2445" s="287"/>
      <c r="AX2445" s="287"/>
      <c r="AY2445" s="287"/>
      <c r="AZ2445" s="287"/>
      <c r="BA2445" s="287"/>
      <c r="BB2445" s="287"/>
      <c r="BC2445" s="287"/>
      <c r="BD2445" s="287"/>
      <c r="BE2445" s="287"/>
      <c r="BF2445" s="287"/>
      <c r="BG2445" s="287"/>
      <c r="BH2445" s="287"/>
      <c r="BI2445" s="287"/>
      <c r="BJ2445" s="287"/>
      <c r="BK2445" s="287"/>
      <c r="BL2445" s="287"/>
      <c r="BM2445" s="287"/>
      <c r="BN2445" s="287"/>
      <c r="BO2445" s="287"/>
      <c r="BP2445" s="287"/>
      <c r="BQ2445" s="287"/>
      <c r="BR2445" s="287"/>
      <c r="BS2445" s="287"/>
      <c r="BT2445" s="287"/>
      <c r="BU2445" s="287"/>
    </row>
    <row r="2446" spans="4:73" x14ac:dyDescent="0.2">
      <c r="D2446" s="265"/>
      <c r="E2446" s="265"/>
      <c r="F2446" s="265"/>
      <c r="G2446" s="265"/>
      <c r="H2446" s="265"/>
      <c r="I2446" s="265"/>
      <c r="J2446" s="265"/>
      <c r="K2446" s="265"/>
      <c r="L2446" s="265"/>
      <c r="M2446" s="265"/>
      <c r="N2446" s="265"/>
      <c r="O2446" s="265"/>
      <c r="P2446" s="265"/>
      <c r="Q2446" s="265"/>
      <c r="R2446" s="265"/>
      <c r="S2446" s="265"/>
      <c r="T2446" s="265"/>
      <c r="U2446" s="265"/>
      <c r="V2446" s="265"/>
      <c r="W2446" s="265"/>
      <c r="X2446" s="265"/>
      <c r="Y2446" s="265"/>
      <c r="Z2446" s="265"/>
      <c r="AA2446" s="265"/>
      <c r="AB2446" s="265"/>
      <c r="AC2446" s="265"/>
      <c r="AD2446" s="265"/>
      <c r="AE2446" s="265"/>
      <c r="AF2446" s="265"/>
      <c r="AG2446" s="265"/>
      <c r="AH2446" s="265"/>
      <c r="AI2446" s="265"/>
      <c r="AJ2446" s="265"/>
      <c r="AK2446" s="287"/>
      <c r="AL2446" s="287"/>
      <c r="AM2446" s="287"/>
      <c r="AN2446" s="287"/>
      <c r="AO2446" s="287"/>
      <c r="AP2446" s="287"/>
      <c r="AQ2446" s="287"/>
      <c r="AR2446" s="287"/>
      <c r="AS2446" s="287"/>
      <c r="AT2446" s="287"/>
      <c r="AU2446" s="287"/>
      <c r="AV2446" s="287"/>
      <c r="AW2446" s="287"/>
      <c r="AX2446" s="287"/>
      <c r="AY2446" s="287"/>
      <c r="AZ2446" s="287"/>
      <c r="BA2446" s="287"/>
      <c r="BB2446" s="287"/>
      <c r="BC2446" s="287"/>
      <c r="BD2446" s="287"/>
      <c r="BE2446" s="287"/>
      <c r="BF2446" s="287"/>
      <c r="BG2446" s="287"/>
      <c r="BH2446" s="287"/>
      <c r="BI2446" s="287"/>
      <c r="BJ2446" s="287"/>
      <c r="BK2446" s="287"/>
      <c r="BL2446" s="287"/>
      <c r="BM2446" s="287"/>
      <c r="BN2446" s="287"/>
      <c r="BO2446" s="287"/>
      <c r="BP2446" s="287"/>
      <c r="BQ2446" s="287"/>
      <c r="BR2446" s="287"/>
      <c r="BS2446" s="287"/>
      <c r="BT2446" s="287"/>
      <c r="BU2446" s="287"/>
    </row>
    <row r="2447" spans="4:73" x14ac:dyDescent="0.2">
      <c r="D2447" s="265"/>
      <c r="E2447" s="265"/>
      <c r="F2447" s="265"/>
      <c r="G2447" s="265"/>
      <c r="H2447" s="265"/>
      <c r="I2447" s="265"/>
      <c r="J2447" s="265"/>
      <c r="K2447" s="265"/>
      <c r="L2447" s="265"/>
      <c r="M2447" s="265"/>
      <c r="N2447" s="265"/>
      <c r="O2447" s="265"/>
      <c r="P2447" s="265"/>
      <c r="Q2447" s="265"/>
      <c r="R2447" s="265"/>
      <c r="S2447" s="265"/>
      <c r="T2447" s="265"/>
      <c r="U2447" s="265"/>
      <c r="V2447" s="265"/>
      <c r="W2447" s="265"/>
      <c r="X2447" s="265"/>
      <c r="Y2447" s="265"/>
      <c r="Z2447" s="265"/>
      <c r="AA2447" s="265"/>
      <c r="AB2447" s="265"/>
      <c r="AC2447" s="265"/>
      <c r="AD2447" s="265"/>
      <c r="AE2447" s="265"/>
      <c r="AF2447" s="265"/>
      <c r="AG2447" s="265"/>
      <c r="AH2447" s="265"/>
      <c r="AI2447" s="265"/>
      <c r="AJ2447" s="265"/>
      <c r="AK2447" s="287"/>
      <c r="AL2447" s="287"/>
      <c r="AM2447" s="287"/>
      <c r="AN2447" s="287"/>
      <c r="AO2447" s="287"/>
      <c r="AP2447" s="287"/>
      <c r="AQ2447" s="287"/>
      <c r="AR2447" s="287"/>
      <c r="AS2447" s="287"/>
      <c r="AT2447" s="287"/>
      <c r="AU2447" s="287"/>
      <c r="AV2447" s="287"/>
      <c r="AW2447" s="287"/>
      <c r="AX2447" s="287"/>
      <c r="AY2447" s="287"/>
      <c r="AZ2447" s="287"/>
      <c r="BA2447" s="287"/>
      <c r="BB2447" s="287"/>
      <c r="BC2447" s="287"/>
      <c r="BD2447" s="287"/>
      <c r="BE2447" s="287"/>
      <c r="BF2447" s="287"/>
      <c r="BG2447" s="287"/>
      <c r="BH2447" s="287"/>
      <c r="BI2447" s="287"/>
      <c r="BJ2447" s="287"/>
      <c r="BK2447" s="287"/>
      <c r="BL2447" s="287"/>
      <c r="BM2447" s="287"/>
      <c r="BN2447" s="287"/>
      <c r="BO2447" s="287"/>
      <c r="BP2447" s="287"/>
      <c r="BQ2447" s="287"/>
      <c r="BR2447" s="287"/>
      <c r="BS2447" s="287"/>
      <c r="BT2447" s="287"/>
      <c r="BU2447" s="287"/>
    </row>
    <row r="2448" spans="4:73" x14ac:dyDescent="0.2">
      <c r="D2448" s="265"/>
      <c r="E2448" s="265"/>
      <c r="F2448" s="265"/>
      <c r="G2448" s="265"/>
      <c r="H2448" s="265"/>
      <c r="I2448" s="265"/>
      <c r="J2448" s="265"/>
      <c r="K2448" s="265"/>
      <c r="L2448" s="265"/>
      <c r="M2448" s="265"/>
      <c r="N2448" s="265"/>
      <c r="O2448" s="265"/>
      <c r="P2448" s="265"/>
      <c r="Q2448" s="265"/>
      <c r="R2448" s="265"/>
      <c r="S2448" s="265"/>
      <c r="T2448" s="265"/>
      <c r="U2448" s="265"/>
      <c r="V2448" s="265"/>
      <c r="W2448" s="265"/>
      <c r="X2448" s="265"/>
      <c r="Y2448" s="265"/>
      <c r="Z2448" s="265"/>
      <c r="AA2448" s="265"/>
      <c r="AB2448" s="265"/>
      <c r="AC2448" s="265"/>
      <c r="AD2448" s="265"/>
      <c r="AE2448" s="265"/>
      <c r="AF2448" s="265"/>
      <c r="AG2448" s="265"/>
      <c r="AH2448" s="265"/>
      <c r="AI2448" s="265"/>
      <c r="AJ2448" s="265"/>
      <c r="AK2448" s="287"/>
      <c r="AL2448" s="287"/>
      <c r="AM2448" s="287"/>
      <c r="AN2448" s="287"/>
      <c r="AO2448" s="287"/>
      <c r="AP2448" s="287"/>
      <c r="AQ2448" s="287"/>
      <c r="AR2448" s="287"/>
      <c r="AS2448" s="287"/>
      <c r="AT2448" s="287"/>
      <c r="AU2448" s="287"/>
      <c r="AV2448" s="287"/>
      <c r="AW2448" s="287"/>
      <c r="AX2448" s="287"/>
      <c r="AY2448" s="287"/>
      <c r="AZ2448" s="287"/>
      <c r="BA2448" s="287"/>
      <c r="BB2448" s="287"/>
      <c r="BC2448" s="287"/>
      <c r="BD2448" s="287"/>
      <c r="BE2448" s="287"/>
      <c r="BF2448" s="287"/>
      <c r="BG2448" s="287"/>
      <c r="BH2448" s="287"/>
      <c r="BI2448" s="287"/>
      <c r="BJ2448" s="287"/>
      <c r="BK2448" s="287"/>
      <c r="BL2448" s="287"/>
      <c r="BM2448" s="287"/>
      <c r="BN2448" s="287"/>
      <c r="BO2448" s="287"/>
      <c r="BP2448" s="287"/>
      <c r="BQ2448" s="287"/>
      <c r="BR2448" s="287"/>
      <c r="BS2448" s="287"/>
      <c r="BT2448" s="287"/>
      <c r="BU2448" s="287"/>
    </row>
    <row r="2449" spans="4:73" x14ac:dyDescent="0.2">
      <c r="D2449" s="265"/>
      <c r="E2449" s="265"/>
      <c r="F2449" s="265"/>
      <c r="G2449" s="265"/>
      <c r="H2449" s="265"/>
      <c r="I2449" s="265"/>
      <c r="J2449" s="265"/>
      <c r="K2449" s="265"/>
      <c r="L2449" s="265"/>
      <c r="M2449" s="265"/>
      <c r="N2449" s="265"/>
      <c r="O2449" s="265"/>
      <c r="P2449" s="265"/>
      <c r="Q2449" s="265"/>
      <c r="R2449" s="265"/>
      <c r="S2449" s="265"/>
      <c r="T2449" s="265"/>
      <c r="U2449" s="265"/>
      <c r="V2449" s="265"/>
      <c r="W2449" s="265"/>
      <c r="X2449" s="265"/>
      <c r="Y2449" s="265"/>
      <c r="Z2449" s="265"/>
      <c r="AA2449" s="265"/>
      <c r="AB2449" s="265"/>
      <c r="AC2449" s="265"/>
      <c r="AD2449" s="265"/>
      <c r="AE2449" s="265"/>
      <c r="AF2449" s="265"/>
      <c r="AG2449" s="265"/>
      <c r="AH2449" s="265"/>
      <c r="AI2449" s="265"/>
      <c r="AJ2449" s="265"/>
      <c r="AK2449" s="287"/>
      <c r="AL2449" s="287"/>
      <c r="AM2449" s="287"/>
      <c r="AN2449" s="287"/>
      <c r="AO2449" s="287"/>
      <c r="AP2449" s="287"/>
      <c r="AQ2449" s="287"/>
      <c r="AR2449" s="287"/>
      <c r="AS2449" s="287"/>
      <c r="AT2449" s="287"/>
      <c r="AU2449" s="287"/>
      <c r="AV2449" s="287"/>
      <c r="AW2449" s="287"/>
      <c r="AX2449" s="287"/>
      <c r="AY2449" s="287"/>
      <c r="AZ2449" s="287"/>
      <c r="BA2449" s="287"/>
      <c r="BB2449" s="287"/>
      <c r="BC2449" s="287"/>
      <c r="BD2449" s="287"/>
      <c r="BE2449" s="287"/>
      <c r="BF2449" s="287"/>
      <c r="BG2449" s="287"/>
      <c r="BH2449" s="287"/>
      <c r="BI2449" s="287"/>
      <c r="BJ2449" s="287"/>
      <c r="BK2449" s="287"/>
      <c r="BL2449" s="287"/>
      <c r="BM2449" s="287"/>
      <c r="BN2449" s="287"/>
      <c r="BO2449" s="287"/>
      <c r="BP2449" s="287"/>
      <c r="BQ2449" s="287"/>
      <c r="BR2449" s="287"/>
      <c r="BS2449" s="287"/>
      <c r="BT2449" s="287"/>
      <c r="BU2449" s="287"/>
    </row>
    <row r="2450" spans="4:73" x14ac:dyDescent="0.2">
      <c r="D2450" s="265"/>
      <c r="E2450" s="265"/>
      <c r="F2450" s="265"/>
      <c r="G2450" s="265"/>
      <c r="H2450" s="265"/>
      <c r="I2450" s="265"/>
      <c r="J2450" s="265"/>
      <c r="K2450" s="265"/>
      <c r="L2450" s="265"/>
      <c r="M2450" s="265"/>
      <c r="N2450" s="265"/>
      <c r="O2450" s="265"/>
      <c r="P2450" s="265"/>
      <c r="Q2450" s="265"/>
      <c r="R2450" s="265"/>
      <c r="S2450" s="265"/>
      <c r="T2450" s="265"/>
      <c r="U2450" s="265"/>
      <c r="V2450" s="265"/>
      <c r="W2450" s="265"/>
      <c r="X2450" s="265"/>
      <c r="Y2450" s="265"/>
      <c r="Z2450" s="265"/>
      <c r="AA2450" s="265"/>
      <c r="AB2450" s="265"/>
      <c r="AC2450" s="265"/>
      <c r="AD2450" s="265"/>
      <c r="AE2450" s="265"/>
      <c r="AF2450" s="265"/>
      <c r="AG2450" s="265"/>
      <c r="AH2450" s="265"/>
      <c r="AI2450" s="265"/>
      <c r="AJ2450" s="265"/>
      <c r="AK2450" s="287"/>
      <c r="AL2450" s="287"/>
      <c r="AM2450" s="287"/>
      <c r="AN2450" s="287"/>
      <c r="AO2450" s="287"/>
      <c r="AP2450" s="287"/>
      <c r="AQ2450" s="287"/>
      <c r="AR2450" s="287"/>
      <c r="AS2450" s="287"/>
      <c r="AT2450" s="287"/>
      <c r="AU2450" s="287"/>
      <c r="AV2450" s="287"/>
      <c r="AW2450" s="287"/>
      <c r="AX2450" s="287"/>
      <c r="AY2450" s="287"/>
      <c r="AZ2450" s="287"/>
      <c r="BA2450" s="287"/>
      <c r="BB2450" s="287"/>
      <c r="BC2450" s="287"/>
      <c r="BD2450" s="287"/>
      <c r="BE2450" s="287"/>
      <c r="BF2450" s="287"/>
      <c r="BG2450" s="287"/>
      <c r="BH2450" s="287"/>
      <c r="BI2450" s="287"/>
      <c r="BJ2450" s="287"/>
      <c r="BK2450" s="287"/>
      <c r="BL2450" s="287"/>
      <c r="BM2450" s="287"/>
      <c r="BN2450" s="287"/>
      <c r="BO2450" s="287"/>
      <c r="BP2450" s="287"/>
      <c r="BQ2450" s="287"/>
      <c r="BR2450" s="287"/>
      <c r="BS2450" s="287"/>
      <c r="BT2450" s="287"/>
      <c r="BU2450" s="287"/>
    </row>
    <row r="2451" spans="4:73" x14ac:dyDescent="0.2">
      <c r="D2451" s="265"/>
      <c r="E2451" s="265"/>
      <c r="F2451" s="265"/>
      <c r="G2451" s="265"/>
      <c r="H2451" s="265"/>
      <c r="I2451" s="265"/>
      <c r="J2451" s="265"/>
      <c r="K2451" s="265"/>
      <c r="L2451" s="265"/>
      <c r="M2451" s="265"/>
      <c r="N2451" s="265"/>
      <c r="O2451" s="265"/>
      <c r="P2451" s="265"/>
      <c r="Q2451" s="265"/>
      <c r="R2451" s="265"/>
      <c r="S2451" s="265"/>
      <c r="T2451" s="265"/>
      <c r="U2451" s="265"/>
      <c r="V2451" s="265"/>
      <c r="W2451" s="265"/>
      <c r="X2451" s="265"/>
      <c r="Y2451" s="265"/>
      <c r="Z2451" s="265"/>
      <c r="AA2451" s="265"/>
      <c r="AB2451" s="265"/>
      <c r="AC2451" s="265"/>
      <c r="AD2451" s="265"/>
      <c r="AE2451" s="265"/>
      <c r="AF2451" s="265"/>
      <c r="AG2451" s="265"/>
      <c r="AH2451" s="265"/>
      <c r="AI2451" s="265"/>
      <c r="AJ2451" s="265"/>
      <c r="AK2451" s="287"/>
      <c r="AL2451" s="287"/>
      <c r="AM2451" s="287"/>
      <c r="AN2451" s="287"/>
      <c r="AO2451" s="287"/>
      <c r="AP2451" s="287"/>
      <c r="AQ2451" s="287"/>
      <c r="AR2451" s="287"/>
      <c r="AS2451" s="287"/>
      <c r="AT2451" s="287"/>
      <c r="AU2451" s="287"/>
      <c r="AV2451" s="287"/>
      <c r="AW2451" s="287"/>
      <c r="AX2451" s="287"/>
      <c r="AY2451" s="287"/>
      <c r="AZ2451" s="287"/>
      <c r="BA2451" s="287"/>
      <c r="BB2451" s="287"/>
      <c r="BC2451" s="287"/>
      <c r="BD2451" s="287"/>
      <c r="BE2451" s="287"/>
      <c r="BF2451" s="287"/>
      <c r="BG2451" s="287"/>
      <c r="BH2451" s="287"/>
      <c r="BI2451" s="287"/>
      <c r="BJ2451" s="287"/>
      <c r="BK2451" s="287"/>
      <c r="BL2451" s="287"/>
      <c r="BM2451" s="287"/>
      <c r="BN2451" s="287"/>
      <c r="BO2451" s="287"/>
      <c r="BP2451" s="287"/>
      <c r="BQ2451" s="287"/>
      <c r="BR2451" s="287"/>
      <c r="BS2451" s="287"/>
      <c r="BT2451" s="287"/>
      <c r="BU2451" s="287"/>
    </row>
    <row r="2452" spans="4:73" x14ac:dyDescent="0.2">
      <c r="D2452" s="265"/>
      <c r="E2452" s="265"/>
      <c r="F2452" s="265"/>
      <c r="G2452" s="265"/>
      <c r="H2452" s="265"/>
      <c r="I2452" s="265"/>
      <c r="J2452" s="265"/>
      <c r="K2452" s="265"/>
      <c r="L2452" s="265"/>
      <c r="M2452" s="265"/>
      <c r="N2452" s="265"/>
      <c r="O2452" s="265"/>
      <c r="P2452" s="265"/>
      <c r="Q2452" s="265"/>
      <c r="R2452" s="265"/>
      <c r="S2452" s="265"/>
      <c r="T2452" s="265"/>
      <c r="U2452" s="265"/>
      <c r="V2452" s="265"/>
      <c r="W2452" s="265"/>
      <c r="X2452" s="265"/>
      <c r="Y2452" s="265"/>
      <c r="Z2452" s="265"/>
      <c r="AA2452" s="265"/>
      <c r="AB2452" s="265"/>
      <c r="AC2452" s="265"/>
      <c r="AD2452" s="265"/>
      <c r="AE2452" s="265"/>
      <c r="AF2452" s="265"/>
      <c r="AG2452" s="265"/>
      <c r="AH2452" s="265"/>
      <c r="AI2452" s="265"/>
      <c r="AJ2452" s="265"/>
      <c r="AK2452" s="287"/>
      <c r="AL2452" s="287"/>
      <c r="AM2452" s="287"/>
      <c r="AN2452" s="287"/>
      <c r="AO2452" s="287"/>
      <c r="AP2452" s="287"/>
      <c r="AQ2452" s="287"/>
      <c r="AR2452" s="287"/>
      <c r="AS2452" s="287"/>
      <c r="AT2452" s="287"/>
      <c r="AU2452" s="287"/>
      <c r="AV2452" s="287"/>
      <c r="AW2452" s="287"/>
      <c r="AX2452" s="287"/>
      <c r="AY2452" s="287"/>
      <c r="AZ2452" s="287"/>
      <c r="BA2452" s="287"/>
      <c r="BB2452" s="287"/>
      <c r="BC2452" s="287"/>
      <c r="BD2452" s="287"/>
      <c r="BE2452" s="287"/>
      <c r="BF2452" s="287"/>
      <c r="BG2452" s="287"/>
      <c r="BH2452" s="287"/>
      <c r="BI2452" s="287"/>
      <c r="BJ2452" s="287"/>
      <c r="BK2452" s="287"/>
      <c r="BL2452" s="287"/>
      <c r="BM2452" s="287"/>
      <c r="BN2452" s="287"/>
      <c r="BO2452" s="287"/>
      <c r="BP2452" s="287"/>
      <c r="BQ2452" s="287"/>
      <c r="BR2452" s="287"/>
      <c r="BS2452" s="287"/>
      <c r="BT2452" s="287"/>
      <c r="BU2452" s="287"/>
    </row>
    <row r="2453" spans="4:73" x14ac:dyDescent="0.2">
      <c r="D2453" s="265"/>
      <c r="E2453" s="265"/>
      <c r="F2453" s="265"/>
      <c r="G2453" s="265"/>
      <c r="H2453" s="265"/>
      <c r="I2453" s="265"/>
      <c r="J2453" s="265"/>
      <c r="K2453" s="265"/>
      <c r="L2453" s="265"/>
      <c r="M2453" s="265"/>
      <c r="N2453" s="265"/>
      <c r="O2453" s="265"/>
      <c r="P2453" s="265"/>
      <c r="Q2453" s="265"/>
      <c r="R2453" s="265"/>
      <c r="S2453" s="265"/>
      <c r="T2453" s="265"/>
      <c r="U2453" s="265"/>
      <c r="V2453" s="265"/>
      <c r="W2453" s="265"/>
      <c r="X2453" s="265"/>
      <c r="Y2453" s="265"/>
      <c r="Z2453" s="265"/>
      <c r="AA2453" s="265"/>
      <c r="AB2453" s="265"/>
      <c r="AC2453" s="265"/>
      <c r="AD2453" s="265"/>
      <c r="AE2453" s="265"/>
      <c r="AF2453" s="265"/>
      <c r="AG2453" s="265"/>
      <c r="AH2453" s="265"/>
      <c r="AI2453" s="265"/>
      <c r="AJ2453" s="265"/>
      <c r="AK2453" s="287"/>
      <c r="AL2453" s="287"/>
      <c r="AM2453" s="287"/>
      <c r="AN2453" s="287"/>
      <c r="AO2453" s="287"/>
      <c r="AP2453" s="287"/>
      <c r="AQ2453" s="287"/>
      <c r="AR2453" s="287"/>
      <c r="AS2453" s="287"/>
      <c r="AT2453" s="287"/>
      <c r="AU2453" s="287"/>
      <c r="AV2453" s="287"/>
      <c r="AW2453" s="287"/>
      <c r="AX2453" s="287"/>
      <c r="AY2453" s="287"/>
      <c r="AZ2453" s="287"/>
      <c r="BA2453" s="287"/>
      <c r="BB2453" s="287"/>
      <c r="BC2453" s="287"/>
      <c r="BD2453" s="287"/>
      <c r="BE2453" s="287"/>
      <c r="BF2453" s="287"/>
      <c r="BG2453" s="287"/>
      <c r="BH2453" s="287"/>
      <c r="BI2453" s="287"/>
      <c r="BJ2453" s="287"/>
      <c r="BK2453" s="287"/>
      <c r="BL2453" s="287"/>
      <c r="BM2453" s="287"/>
      <c r="BN2453" s="287"/>
      <c r="BO2453" s="287"/>
      <c r="BP2453" s="287"/>
      <c r="BQ2453" s="287"/>
      <c r="BR2453" s="287"/>
      <c r="BS2453" s="287"/>
      <c r="BT2453" s="287"/>
      <c r="BU2453" s="287"/>
    </row>
    <row r="2454" spans="4:73" x14ac:dyDescent="0.2">
      <c r="D2454" s="265"/>
      <c r="E2454" s="265"/>
      <c r="F2454" s="265"/>
      <c r="G2454" s="265"/>
      <c r="H2454" s="265"/>
      <c r="I2454" s="265"/>
      <c r="J2454" s="265"/>
      <c r="K2454" s="265"/>
      <c r="L2454" s="265"/>
      <c r="M2454" s="265"/>
      <c r="N2454" s="265"/>
      <c r="O2454" s="265"/>
      <c r="P2454" s="265"/>
      <c r="Q2454" s="265"/>
      <c r="R2454" s="265"/>
      <c r="S2454" s="265"/>
      <c r="T2454" s="265"/>
      <c r="U2454" s="265"/>
      <c r="V2454" s="265"/>
      <c r="W2454" s="265"/>
      <c r="X2454" s="265"/>
      <c r="Y2454" s="265"/>
      <c r="Z2454" s="265"/>
      <c r="AA2454" s="265"/>
      <c r="AB2454" s="265"/>
      <c r="AC2454" s="265"/>
      <c r="AD2454" s="265"/>
      <c r="AE2454" s="265"/>
      <c r="AF2454" s="265"/>
      <c r="AG2454" s="265"/>
      <c r="AH2454" s="265"/>
      <c r="AI2454" s="265"/>
      <c r="AJ2454" s="265"/>
      <c r="AK2454" s="287"/>
      <c r="AL2454" s="287"/>
      <c r="AM2454" s="287"/>
      <c r="AN2454" s="287"/>
      <c r="AO2454" s="287"/>
      <c r="AP2454" s="287"/>
      <c r="AQ2454" s="287"/>
      <c r="AR2454" s="287"/>
      <c r="AS2454" s="287"/>
      <c r="AT2454" s="287"/>
      <c r="AU2454" s="287"/>
      <c r="AV2454" s="287"/>
      <c r="AW2454" s="287"/>
      <c r="AX2454" s="287"/>
      <c r="AY2454" s="287"/>
      <c r="AZ2454" s="287"/>
      <c r="BA2454" s="287"/>
      <c r="BB2454" s="287"/>
      <c r="BC2454" s="287"/>
      <c r="BD2454" s="287"/>
      <c r="BE2454" s="287"/>
      <c r="BF2454" s="287"/>
      <c r="BG2454" s="287"/>
      <c r="BH2454" s="287"/>
      <c r="BI2454" s="287"/>
      <c r="BJ2454" s="287"/>
      <c r="BK2454" s="287"/>
      <c r="BL2454" s="287"/>
      <c r="BM2454" s="287"/>
      <c r="BN2454" s="287"/>
      <c r="BO2454" s="287"/>
      <c r="BP2454" s="287"/>
      <c r="BQ2454" s="287"/>
      <c r="BR2454" s="287"/>
      <c r="BS2454" s="287"/>
      <c r="BT2454" s="287"/>
      <c r="BU2454" s="287"/>
    </row>
    <row r="2455" spans="4:73" x14ac:dyDescent="0.2">
      <c r="D2455" s="265"/>
      <c r="E2455" s="265"/>
      <c r="F2455" s="265"/>
      <c r="G2455" s="265"/>
      <c r="H2455" s="265"/>
      <c r="I2455" s="265"/>
      <c r="J2455" s="265"/>
      <c r="K2455" s="265"/>
      <c r="L2455" s="265"/>
      <c r="M2455" s="265"/>
      <c r="N2455" s="265"/>
      <c r="O2455" s="265"/>
      <c r="P2455" s="265"/>
      <c r="Q2455" s="265"/>
      <c r="R2455" s="265"/>
      <c r="S2455" s="265"/>
      <c r="T2455" s="265"/>
      <c r="U2455" s="265"/>
      <c r="V2455" s="265"/>
      <c r="W2455" s="265"/>
      <c r="X2455" s="265"/>
      <c r="Y2455" s="265"/>
      <c r="Z2455" s="265"/>
      <c r="AA2455" s="265"/>
      <c r="AB2455" s="265"/>
      <c r="AC2455" s="265"/>
      <c r="AD2455" s="265"/>
      <c r="AE2455" s="265"/>
      <c r="AF2455" s="265"/>
      <c r="AG2455" s="265"/>
      <c r="AH2455" s="265"/>
      <c r="AI2455" s="265"/>
      <c r="AJ2455" s="265"/>
      <c r="AK2455" s="287"/>
      <c r="AL2455" s="287"/>
      <c r="AM2455" s="287"/>
      <c r="AN2455" s="287"/>
      <c r="AO2455" s="287"/>
      <c r="AP2455" s="287"/>
      <c r="AQ2455" s="287"/>
      <c r="AR2455" s="287"/>
      <c r="AS2455" s="287"/>
      <c r="AT2455" s="287"/>
      <c r="AU2455" s="287"/>
      <c r="AV2455" s="287"/>
      <c r="AW2455" s="287"/>
      <c r="AX2455" s="287"/>
      <c r="AY2455" s="287"/>
      <c r="AZ2455" s="287"/>
      <c r="BA2455" s="287"/>
      <c r="BB2455" s="287"/>
      <c r="BC2455" s="287"/>
      <c r="BD2455" s="287"/>
      <c r="BE2455" s="287"/>
      <c r="BF2455" s="287"/>
      <c r="BG2455" s="287"/>
      <c r="BH2455" s="287"/>
      <c r="BI2455" s="287"/>
      <c r="BJ2455" s="287"/>
      <c r="BK2455" s="287"/>
      <c r="BL2455" s="287"/>
      <c r="BM2455" s="287"/>
      <c r="BN2455" s="287"/>
      <c r="BO2455" s="287"/>
      <c r="BP2455" s="287"/>
      <c r="BQ2455" s="287"/>
      <c r="BR2455" s="287"/>
      <c r="BS2455" s="287"/>
      <c r="BT2455" s="287"/>
      <c r="BU2455" s="287"/>
    </row>
    <row r="2456" spans="4:73" x14ac:dyDescent="0.2">
      <c r="D2456" s="265"/>
      <c r="E2456" s="265"/>
      <c r="F2456" s="265"/>
      <c r="G2456" s="265"/>
      <c r="H2456" s="265"/>
      <c r="I2456" s="265"/>
      <c r="J2456" s="265"/>
      <c r="K2456" s="265"/>
      <c r="L2456" s="265"/>
      <c r="M2456" s="265"/>
      <c r="N2456" s="265"/>
      <c r="O2456" s="265"/>
      <c r="P2456" s="265"/>
      <c r="Q2456" s="265"/>
      <c r="R2456" s="265"/>
      <c r="S2456" s="265"/>
      <c r="T2456" s="265"/>
      <c r="U2456" s="265"/>
      <c r="V2456" s="265"/>
      <c r="W2456" s="265"/>
      <c r="X2456" s="265"/>
      <c r="Y2456" s="265"/>
      <c r="Z2456" s="265"/>
      <c r="AA2456" s="265"/>
      <c r="AB2456" s="265"/>
      <c r="AC2456" s="265"/>
      <c r="AD2456" s="265"/>
      <c r="AE2456" s="265"/>
      <c r="AF2456" s="265"/>
      <c r="AG2456" s="265"/>
      <c r="AH2456" s="265"/>
      <c r="AI2456" s="265"/>
      <c r="AJ2456" s="265"/>
      <c r="AK2456" s="287"/>
      <c r="AL2456" s="287"/>
      <c r="AM2456" s="287"/>
      <c r="AN2456" s="287"/>
      <c r="AO2456" s="287"/>
      <c r="AP2456" s="287"/>
      <c r="AQ2456" s="287"/>
      <c r="AR2456" s="287"/>
      <c r="AS2456" s="287"/>
      <c r="AT2456" s="287"/>
      <c r="AU2456" s="287"/>
      <c r="AV2456" s="287"/>
      <c r="AW2456" s="287"/>
      <c r="AX2456" s="287"/>
      <c r="AY2456" s="287"/>
      <c r="AZ2456" s="287"/>
      <c r="BA2456" s="287"/>
      <c r="BB2456" s="287"/>
      <c r="BC2456" s="287"/>
      <c r="BD2456" s="287"/>
      <c r="BE2456" s="287"/>
      <c r="BF2456" s="287"/>
      <c r="BG2456" s="287"/>
      <c r="BH2456" s="287"/>
      <c r="BI2456" s="287"/>
      <c r="BJ2456" s="287"/>
      <c r="BK2456" s="287"/>
      <c r="BL2456" s="287"/>
      <c r="BM2456" s="287"/>
      <c r="BN2456" s="287"/>
      <c r="BO2456" s="287"/>
      <c r="BP2456" s="287"/>
      <c r="BQ2456" s="287"/>
      <c r="BR2456" s="287"/>
      <c r="BS2456" s="287"/>
      <c r="BT2456" s="287"/>
      <c r="BU2456" s="287"/>
    </row>
    <row r="2457" spans="4:73" x14ac:dyDescent="0.2">
      <c r="D2457" s="265"/>
      <c r="E2457" s="265"/>
      <c r="F2457" s="265"/>
      <c r="G2457" s="265"/>
      <c r="H2457" s="265"/>
      <c r="I2457" s="265"/>
      <c r="J2457" s="265"/>
      <c r="K2457" s="265"/>
      <c r="L2457" s="265"/>
      <c r="M2457" s="265"/>
      <c r="N2457" s="265"/>
      <c r="O2457" s="265"/>
      <c r="P2457" s="265"/>
      <c r="Q2457" s="265"/>
      <c r="R2457" s="265"/>
      <c r="S2457" s="265"/>
      <c r="T2457" s="265"/>
      <c r="U2457" s="265"/>
      <c r="V2457" s="265"/>
      <c r="W2457" s="265"/>
      <c r="X2457" s="265"/>
      <c r="Y2457" s="265"/>
      <c r="Z2457" s="265"/>
      <c r="AA2457" s="265"/>
      <c r="AB2457" s="265"/>
      <c r="AC2457" s="265"/>
      <c r="AD2457" s="265"/>
      <c r="AE2457" s="265"/>
      <c r="AF2457" s="265"/>
      <c r="AG2457" s="265"/>
      <c r="AH2457" s="265"/>
      <c r="AI2457" s="265"/>
      <c r="AJ2457" s="265"/>
      <c r="AK2457" s="287"/>
      <c r="AL2457" s="287"/>
      <c r="AM2457" s="287"/>
      <c r="AN2457" s="287"/>
      <c r="AO2457" s="287"/>
      <c r="AP2457" s="287"/>
      <c r="AQ2457" s="287"/>
      <c r="AR2457" s="287"/>
      <c r="AS2457" s="287"/>
      <c r="AT2457" s="287"/>
      <c r="AU2457" s="287"/>
      <c r="AV2457" s="287"/>
      <c r="AW2457" s="287"/>
      <c r="AX2457" s="287"/>
      <c r="AY2457" s="287"/>
      <c r="AZ2457" s="287"/>
      <c r="BA2457" s="287"/>
      <c r="BB2457" s="287"/>
      <c r="BC2457" s="287"/>
      <c r="BD2457" s="287"/>
      <c r="BE2457" s="287"/>
      <c r="BF2457" s="287"/>
      <c r="BG2457" s="287"/>
      <c r="BH2457" s="287"/>
      <c r="BI2457" s="287"/>
      <c r="BJ2457" s="287"/>
      <c r="BK2457" s="287"/>
      <c r="BL2457" s="287"/>
      <c r="BM2457" s="287"/>
      <c r="BN2457" s="287"/>
      <c r="BO2457" s="287"/>
      <c r="BP2457" s="287"/>
      <c r="BQ2457" s="287"/>
      <c r="BR2457" s="287"/>
      <c r="BS2457" s="287"/>
      <c r="BT2457" s="287"/>
      <c r="BU2457" s="287"/>
    </row>
    <row r="2458" spans="4:73" x14ac:dyDescent="0.2">
      <c r="D2458" s="265"/>
      <c r="E2458" s="265"/>
      <c r="F2458" s="265"/>
      <c r="G2458" s="265"/>
      <c r="H2458" s="265"/>
      <c r="I2458" s="265"/>
      <c r="J2458" s="265"/>
      <c r="K2458" s="265"/>
      <c r="L2458" s="265"/>
      <c r="M2458" s="265"/>
      <c r="N2458" s="265"/>
      <c r="O2458" s="265"/>
      <c r="P2458" s="265"/>
      <c r="Q2458" s="265"/>
      <c r="R2458" s="265"/>
      <c r="S2458" s="265"/>
      <c r="T2458" s="265"/>
      <c r="U2458" s="265"/>
      <c r="V2458" s="265"/>
      <c r="W2458" s="265"/>
      <c r="X2458" s="265"/>
      <c r="Y2458" s="265"/>
      <c r="Z2458" s="265"/>
      <c r="AA2458" s="265"/>
      <c r="AB2458" s="265"/>
      <c r="AC2458" s="265"/>
      <c r="AD2458" s="265"/>
      <c r="AE2458" s="265"/>
      <c r="AF2458" s="265"/>
      <c r="AG2458" s="265"/>
      <c r="AH2458" s="265"/>
      <c r="AI2458" s="265"/>
      <c r="AJ2458" s="265"/>
      <c r="AK2458" s="287"/>
      <c r="AL2458" s="287"/>
      <c r="AM2458" s="287"/>
      <c r="AN2458" s="287"/>
      <c r="AO2458" s="287"/>
      <c r="AP2458" s="287"/>
      <c r="AQ2458" s="287"/>
      <c r="AR2458" s="287"/>
      <c r="AS2458" s="287"/>
      <c r="AT2458" s="287"/>
      <c r="AU2458" s="287"/>
      <c r="AV2458" s="287"/>
      <c r="AW2458" s="287"/>
      <c r="AX2458" s="287"/>
      <c r="AY2458" s="287"/>
      <c r="AZ2458" s="287"/>
      <c r="BA2458" s="287"/>
      <c r="BB2458" s="287"/>
      <c r="BC2458" s="287"/>
      <c r="BD2458" s="287"/>
      <c r="BE2458" s="287"/>
      <c r="BF2458" s="287"/>
      <c r="BG2458" s="287"/>
      <c r="BH2458" s="287"/>
      <c r="BI2458" s="287"/>
      <c r="BJ2458" s="287"/>
      <c r="BK2458" s="287"/>
      <c r="BL2458" s="287"/>
      <c r="BM2458" s="287"/>
      <c r="BN2458" s="287"/>
      <c r="BO2458" s="287"/>
      <c r="BP2458" s="287"/>
      <c r="BQ2458" s="287"/>
      <c r="BR2458" s="287"/>
      <c r="BS2458" s="287"/>
      <c r="BT2458" s="287"/>
      <c r="BU2458" s="287"/>
    </row>
    <row r="2459" spans="4:73" x14ac:dyDescent="0.2">
      <c r="D2459" s="265"/>
      <c r="E2459" s="265"/>
      <c r="F2459" s="265"/>
      <c r="G2459" s="265"/>
      <c r="H2459" s="265"/>
      <c r="I2459" s="265"/>
      <c r="J2459" s="265"/>
      <c r="K2459" s="265"/>
      <c r="L2459" s="265"/>
      <c r="M2459" s="265"/>
      <c r="N2459" s="265"/>
      <c r="O2459" s="265"/>
      <c r="P2459" s="265"/>
      <c r="Q2459" s="265"/>
      <c r="R2459" s="265"/>
      <c r="S2459" s="265"/>
      <c r="T2459" s="265"/>
      <c r="U2459" s="265"/>
      <c r="V2459" s="265"/>
      <c r="W2459" s="265"/>
      <c r="X2459" s="265"/>
      <c r="Y2459" s="265"/>
      <c r="Z2459" s="265"/>
      <c r="AA2459" s="265"/>
      <c r="AB2459" s="265"/>
      <c r="AC2459" s="265"/>
      <c r="AD2459" s="265"/>
      <c r="AE2459" s="265"/>
      <c r="AF2459" s="265"/>
      <c r="AG2459" s="265"/>
      <c r="AH2459" s="265"/>
      <c r="AI2459" s="265"/>
      <c r="AJ2459" s="265"/>
      <c r="AK2459" s="287"/>
      <c r="AL2459" s="287"/>
      <c r="AM2459" s="287"/>
      <c r="AN2459" s="287"/>
      <c r="AO2459" s="287"/>
      <c r="AP2459" s="287"/>
      <c r="AQ2459" s="287"/>
      <c r="AR2459" s="287"/>
      <c r="AS2459" s="287"/>
      <c r="AT2459" s="287"/>
      <c r="AU2459" s="287"/>
      <c r="AV2459" s="287"/>
      <c r="AW2459" s="287"/>
      <c r="AX2459" s="287"/>
      <c r="AY2459" s="287"/>
      <c r="AZ2459" s="287"/>
      <c r="BA2459" s="287"/>
      <c r="BB2459" s="287"/>
      <c r="BC2459" s="287"/>
      <c r="BD2459" s="287"/>
      <c r="BE2459" s="287"/>
      <c r="BF2459" s="287"/>
      <c r="BG2459" s="287"/>
      <c r="BH2459" s="287"/>
      <c r="BI2459" s="287"/>
      <c r="BJ2459" s="287"/>
      <c r="BK2459" s="287"/>
      <c r="BL2459" s="287"/>
      <c r="BM2459" s="287"/>
      <c r="BN2459" s="287"/>
      <c r="BO2459" s="287"/>
      <c r="BP2459" s="287"/>
      <c r="BQ2459" s="287"/>
      <c r="BR2459" s="287"/>
      <c r="BS2459" s="287"/>
      <c r="BT2459" s="287"/>
      <c r="BU2459" s="287"/>
    </row>
    <row r="2460" spans="4:73" x14ac:dyDescent="0.2">
      <c r="D2460" s="265"/>
      <c r="E2460" s="265"/>
      <c r="F2460" s="265"/>
      <c r="G2460" s="265"/>
      <c r="H2460" s="265"/>
      <c r="I2460" s="265"/>
      <c r="J2460" s="265"/>
      <c r="K2460" s="265"/>
      <c r="L2460" s="265"/>
      <c r="M2460" s="265"/>
      <c r="N2460" s="265"/>
      <c r="O2460" s="265"/>
      <c r="P2460" s="265"/>
      <c r="Q2460" s="265"/>
      <c r="R2460" s="265"/>
      <c r="S2460" s="265"/>
      <c r="T2460" s="265"/>
      <c r="U2460" s="265"/>
      <c r="V2460" s="265"/>
      <c r="W2460" s="265"/>
      <c r="X2460" s="265"/>
      <c r="Y2460" s="265"/>
      <c r="Z2460" s="265"/>
      <c r="AA2460" s="265"/>
      <c r="AB2460" s="265"/>
      <c r="AC2460" s="265"/>
      <c r="AD2460" s="265"/>
      <c r="AE2460" s="265"/>
      <c r="AF2460" s="265"/>
      <c r="AG2460" s="265"/>
      <c r="AH2460" s="265"/>
      <c r="AI2460" s="265"/>
      <c r="AJ2460" s="265"/>
      <c r="AK2460" s="287"/>
      <c r="AL2460" s="287"/>
      <c r="AM2460" s="287"/>
      <c r="AN2460" s="287"/>
      <c r="AO2460" s="287"/>
      <c r="AP2460" s="287"/>
      <c r="AQ2460" s="287"/>
      <c r="AR2460" s="287"/>
      <c r="AS2460" s="287"/>
      <c r="AT2460" s="287"/>
      <c r="AU2460" s="287"/>
      <c r="AV2460" s="287"/>
      <c r="AW2460" s="287"/>
      <c r="AX2460" s="287"/>
      <c r="AY2460" s="287"/>
      <c r="AZ2460" s="287"/>
      <c r="BA2460" s="287"/>
      <c r="BB2460" s="287"/>
      <c r="BC2460" s="287"/>
      <c r="BD2460" s="287"/>
      <c r="BE2460" s="287"/>
      <c r="BF2460" s="287"/>
      <c r="BG2460" s="287"/>
      <c r="BH2460" s="287"/>
      <c r="BI2460" s="287"/>
      <c r="BJ2460" s="287"/>
      <c r="BK2460" s="287"/>
      <c r="BL2460" s="287"/>
      <c r="BM2460" s="287"/>
      <c r="BN2460" s="287"/>
      <c r="BO2460" s="287"/>
      <c r="BP2460" s="287"/>
      <c r="BQ2460" s="287"/>
      <c r="BR2460" s="287"/>
      <c r="BS2460" s="287"/>
      <c r="BT2460" s="287"/>
      <c r="BU2460" s="287"/>
    </row>
    <row r="2461" spans="4:73" x14ac:dyDescent="0.2">
      <c r="D2461" s="265"/>
      <c r="E2461" s="265"/>
      <c r="F2461" s="265"/>
      <c r="G2461" s="265"/>
      <c r="H2461" s="265"/>
      <c r="I2461" s="265"/>
      <c r="J2461" s="265"/>
      <c r="K2461" s="265"/>
      <c r="L2461" s="265"/>
      <c r="M2461" s="265"/>
      <c r="N2461" s="265"/>
      <c r="O2461" s="265"/>
      <c r="P2461" s="265"/>
      <c r="Q2461" s="265"/>
      <c r="R2461" s="265"/>
      <c r="S2461" s="265"/>
      <c r="T2461" s="265"/>
      <c r="U2461" s="265"/>
      <c r="V2461" s="265"/>
      <c r="W2461" s="265"/>
      <c r="X2461" s="265"/>
      <c r="Y2461" s="265"/>
      <c r="Z2461" s="265"/>
      <c r="AA2461" s="265"/>
      <c r="AB2461" s="265"/>
      <c r="AC2461" s="265"/>
      <c r="AD2461" s="265"/>
      <c r="AE2461" s="265"/>
      <c r="AF2461" s="265"/>
      <c r="AG2461" s="265"/>
      <c r="AH2461" s="265"/>
      <c r="AI2461" s="265"/>
      <c r="AJ2461" s="265"/>
      <c r="AK2461" s="287"/>
      <c r="AL2461" s="287"/>
      <c r="AM2461" s="287"/>
      <c r="AN2461" s="287"/>
      <c r="AO2461" s="287"/>
      <c r="AP2461" s="287"/>
      <c r="AQ2461" s="287"/>
      <c r="AR2461" s="287"/>
      <c r="AS2461" s="287"/>
      <c r="AT2461" s="287"/>
      <c r="AU2461" s="287"/>
      <c r="AV2461" s="287"/>
      <c r="AW2461" s="287"/>
      <c r="AX2461" s="287"/>
      <c r="AY2461" s="287"/>
      <c r="AZ2461" s="287"/>
      <c r="BA2461" s="287"/>
      <c r="BB2461" s="287"/>
      <c r="BC2461" s="287"/>
      <c r="BD2461" s="287"/>
      <c r="BE2461" s="287"/>
      <c r="BF2461" s="287"/>
      <c r="BG2461" s="287"/>
      <c r="BH2461" s="287"/>
      <c r="BI2461" s="287"/>
      <c r="BJ2461" s="287"/>
      <c r="BK2461" s="287"/>
      <c r="BL2461" s="287"/>
      <c r="BM2461" s="287"/>
      <c r="BN2461" s="287"/>
      <c r="BO2461" s="287"/>
      <c r="BP2461" s="287"/>
      <c r="BQ2461" s="287"/>
      <c r="BR2461" s="287"/>
      <c r="BS2461" s="287"/>
      <c r="BT2461" s="287"/>
      <c r="BU2461" s="287"/>
    </row>
    <row r="2462" spans="4:73" x14ac:dyDescent="0.2">
      <c r="D2462" s="265"/>
      <c r="E2462" s="265"/>
      <c r="F2462" s="265"/>
      <c r="G2462" s="265"/>
      <c r="H2462" s="265"/>
      <c r="I2462" s="265"/>
      <c r="J2462" s="265"/>
      <c r="K2462" s="265"/>
      <c r="L2462" s="265"/>
      <c r="M2462" s="265"/>
      <c r="N2462" s="265"/>
      <c r="O2462" s="265"/>
      <c r="P2462" s="265"/>
      <c r="Q2462" s="265"/>
      <c r="R2462" s="265"/>
      <c r="S2462" s="265"/>
      <c r="T2462" s="265"/>
      <c r="U2462" s="265"/>
      <c r="V2462" s="265"/>
      <c r="W2462" s="265"/>
      <c r="X2462" s="265"/>
      <c r="Y2462" s="265"/>
      <c r="Z2462" s="265"/>
      <c r="AA2462" s="265"/>
      <c r="AB2462" s="265"/>
      <c r="AC2462" s="265"/>
      <c r="AD2462" s="265"/>
      <c r="AE2462" s="265"/>
      <c r="AF2462" s="265"/>
      <c r="AG2462" s="265"/>
      <c r="AH2462" s="265"/>
      <c r="AI2462" s="265"/>
      <c r="AJ2462" s="265"/>
      <c r="AK2462" s="287"/>
      <c r="AL2462" s="287"/>
      <c r="AM2462" s="287"/>
      <c r="AN2462" s="287"/>
      <c r="AO2462" s="287"/>
      <c r="AP2462" s="287"/>
      <c r="AQ2462" s="287"/>
      <c r="AR2462" s="287"/>
      <c r="AS2462" s="287"/>
      <c r="AT2462" s="287"/>
      <c r="AU2462" s="287"/>
      <c r="AV2462" s="287"/>
      <c r="AW2462" s="287"/>
      <c r="AX2462" s="287"/>
      <c r="AY2462" s="287"/>
      <c r="AZ2462" s="287"/>
      <c r="BA2462" s="287"/>
      <c r="BB2462" s="287"/>
      <c r="BC2462" s="287"/>
      <c r="BD2462" s="287"/>
      <c r="BE2462" s="287"/>
      <c r="BF2462" s="287"/>
      <c r="BG2462" s="287"/>
      <c r="BH2462" s="287"/>
      <c r="BI2462" s="287"/>
      <c r="BJ2462" s="287"/>
      <c r="BK2462" s="287"/>
      <c r="BL2462" s="287"/>
      <c r="BM2462" s="287"/>
      <c r="BN2462" s="287"/>
      <c r="BO2462" s="287"/>
      <c r="BP2462" s="287"/>
      <c r="BQ2462" s="287"/>
      <c r="BR2462" s="287"/>
      <c r="BS2462" s="287"/>
      <c r="BT2462" s="287"/>
      <c r="BU2462" s="287"/>
    </row>
    <row r="2463" spans="4:73" x14ac:dyDescent="0.2">
      <c r="D2463" s="265"/>
      <c r="E2463" s="265"/>
      <c r="F2463" s="265"/>
      <c r="G2463" s="265"/>
      <c r="H2463" s="265"/>
      <c r="I2463" s="265"/>
      <c r="J2463" s="265"/>
      <c r="K2463" s="265"/>
      <c r="L2463" s="265"/>
      <c r="M2463" s="265"/>
      <c r="N2463" s="265"/>
      <c r="O2463" s="265"/>
      <c r="P2463" s="265"/>
      <c r="Q2463" s="265"/>
      <c r="R2463" s="265"/>
      <c r="S2463" s="265"/>
      <c r="T2463" s="265"/>
      <c r="U2463" s="265"/>
      <c r="V2463" s="265"/>
      <c r="W2463" s="265"/>
      <c r="X2463" s="265"/>
      <c r="Y2463" s="265"/>
      <c r="Z2463" s="265"/>
      <c r="AA2463" s="265"/>
      <c r="AB2463" s="265"/>
      <c r="AC2463" s="265"/>
      <c r="AD2463" s="265"/>
      <c r="AE2463" s="265"/>
      <c r="AF2463" s="265"/>
      <c r="AG2463" s="265"/>
      <c r="AH2463" s="265"/>
      <c r="AI2463" s="265"/>
      <c r="AJ2463" s="265"/>
      <c r="AK2463" s="287"/>
      <c r="AL2463" s="287"/>
      <c r="AM2463" s="287"/>
      <c r="AN2463" s="287"/>
      <c r="AO2463" s="287"/>
      <c r="AP2463" s="287"/>
      <c r="AQ2463" s="287"/>
      <c r="AR2463" s="287"/>
      <c r="AS2463" s="287"/>
      <c r="AT2463" s="287"/>
      <c r="AU2463" s="287"/>
      <c r="AV2463" s="287"/>
      <c r="AW2463" s="287"/>
      <c r="AX2463" s="287"/>
      <c r="AY2463" s="287"/>
      <c r="AZ2463" s="287"/>
      <c r="BA2463" s="287"/>
      <c r="BB2463" s="287"/>
      <c r="BC2463" s="287"/>
      <c r="BD2463" s="287"/>
      <c r="BE2463" s="287"/>
      <c r="BF2463" s="287"/>
      <c r="BG2463" s="287"/>
      <c r="BH2463" s="287"/>
      <c r="BI2463" s="287"/>
      <c r="BJ2463" s="287"/>
      <c r="BK2463" s="287"/>
      <c r="BL2463" s="287"/>
      <c r="BM2463" s="287"/>
      <c r="BN2463" s="287"/>
      <c r="BO2463" s="287"/>
      <c r="BP2463" s="287"/>
      <c r="BQ2463" s="287"/>
      <c r="BR2463" s="287"/>
      <c r="BS2463" s="287"/>
      <c r="BT2463" s="287"/>
      <c r="BU2463" s="287"/>
    </row>
    <row r="2464" spans="4:73" x14ac:dyDescent="0.2">
      <c r="D2464" s="265"/>
      <c r="E2464" s="265"/>
      <c r="F2464" s="265"/>
      <c r="G2464" s="265"/>
      <c r="H2464" s="265"/>
      <c r="I2464" s="265"/>
      <c r="J2464" s="265"/>
      <c r="K2464" s="265"/>
      <c r="L2464" s="265"/>
      <c r="M2464" s="265"/>
      <c r="N2464" s="265"/>
      <c r="O2464" s="265"/>
      <c r="P2464" s="265"/>
      <c r="Q2464" s="265"/>
      <c r="R2464" s="265"/>
      <c r="S2464" s="265"/>
      <c r="T2464" s="265"/>
      <c r="U2464" s="265"/>
      <c r="V2464" s="265"/>
      <c r="W2464" s="265"/>
      <c r="X2464" s="265"/>
      <c r="Y2464" s="265"/>
      <c r="Z2464" s="265"/>
      <c r="AA2464" s="265"/>
      <c r="AB2464" s="265"/>
      <c r="AC2464" s="265"/>
      <c r="AD2464" s="265"/>
      <c r="AE2464" s="265"/>
      <c r="AF2464" s="265"/>
      <c r="AG2464" s="265"/>
      <c r="AH2464" s="265"/>
      <c r="AI2464" s="265"/>
      <c r="AJ2464" s="265"/>
      <c r="AK2464" s="287"/>
      <c r="AL2464" s="287"/>
      <c r="AM2464" s="287"/>
      <c r="AN2464" s="287"/>
      <c r="AO2464" s="287"/>
      <c r="AP2464" s="287"/>
      <c r="AQ2464" s="287"/>
      <c r="AR2464" s="287"/>
      <c r="AS2464" s="287"/>
      <c r="AT2464" s="287"/>
      <c r="AU2464" s="287"/>
      <c r="AV2464" s="287"/>
      <c r="AW2464" s="287"/>
      <c r="AX2464" s="287"/>
      <c r="AY2464" s="287"/>
      <c r="AZ2464" s="287"/>
      <c r="BA2464" s="287"/>
      <c r="BB2464" s="287"/>
      <c r="BC2464" s="287"/>
      <c r="BD2464" s="287"/>
      <c r="BE2464" s="287"/>
      <c r="BF2464" s="287"/>
      <c r="BG2464" s="287"/>
      <c r="BH2464" s="287"/>
      <c r="BI2464" s="287"/>
      <c r="BJ2464" s="287"/>
      <c r="BK2464" s="287"/>
      <c r="BL2464" s="287"/>
      <c r="BM2464" s="287"/>
      <c r="BN2464" s="287"/>
      <c r="BO2464" s="287"/>
      <c r="BP2464" s="287"/>
      <c r="BQ2464" s="287"/>
      <c r="BR2464" s="287"/>
      <c r="BS2464" s="287"/>
      <c r="BT2464" s="287"/>
      <c r="BU2464" s="287"/>
    </row>
    <row r="2465" spans="4:73" x14ac:dyDescent="0.2">
      <c r="D2465" s="265"/>
      <c r="E2465" s="265"/>
      <c r="F2465" s="265"/>
      <c r="G2465" s="265"/>
      <c r="H2465" s="265"/>
      <c r="I2465" s="265"/>
      <c r="J2465" s="265"/>
      <c r="K2465" s="265"/>
      <c r="L2465" s="265"/>
      <c r="M2465" s="265"/>
      <c r="N2465" s="265"/>
      <c r="O2465" s="265"/>
      <c r="P2465" s="265"/>
      <c r="Q2465" s="265"/>
      <c r="R2465" s="265"/>
      <c r="S2465" s="265"/>
      <c r="T2465" s="265"/>
      <c r="U2465" s="265"/>
      <c r="V2465" s="265"/>
      <c r="W2465" s="265"/>
      <c r="X2465" s="265"/>
      <c r="Y2465" s="265"/>
      <c r="Z2465" s="265"/>
      <c r="AA2465" s="265"/>
      <c r="AB2465" s="265"/>
      <c r="AC2465" s="265"/>
      <c r="AD2465" s="265"/>
      <c r="AE2465" s="265"/>
      <c r="AF2465" s="265"/>
      <c r="AG2465" s="265"/>
      <c r="AH2465" s="265"/>
      <c r="AI2465" s="265"/>
      <c r="AJ2465" s="265"/>
      <c r="AK2465" s="287"/>
      <c r="AL2465" s="287"/>
      <c r="AM2465" s="287"/>
      <c r="AN2465" s="287"/>
      <c r="AO2465" s="287"/>
      <c r="AP2465" s="287"/>
      <c r="AQ2465" s="287"/>
      <c r="AR2465" s="287"/>
      <c r="AS2465" s="287"/>
      <c r="AT2465" s="287"/>
      <c r="AU2465" s="287"/>
      <c r="AV2465" s="287"/>
      <c r="AW2465" s="287"/>
      <c r="AX2465" s="287"/>
      <c r="AY2465" s="287"/>
      <c r="AZ2465" s="287"/>
      <c r="BA2465" s="287"/>
      <c r="BB2465" s="287"/>
      <c r="BC2465" s="287"/>
      <c r="BD2465" s="287"/>
      <c r="BE2465" s="287"/>
      <c r="BF2465" s="287"/>
      <c r="BG2465" s="287"/>
      <c r="BH2465" s="287"/>
      <c r="BI2465" s="287"/>
      <c r="BJ2465" s="287"/>
      <c r="BK2465" s="287"/>
      <c r="BL2465" s="287"/>
      <c r="BM2465" s="287"/>
      <c r="BN2465" s="287"/>
      <c r="BO2465" s="287"/>
      <c r="BP2465" s="287"/>
      <c r="BQ2465" s="287"/>
      <c r="BR2465" s="287"/>
      <c r="BS2465" s="287"/>
      <c r="BT2465" s="287"/>
      <c r="BU2465" s="287"/>
    </row>
    <row r="2466" spans="4:73" x14ac:dyDescent="0.2">
      <c r="D2466" s="265"/>
      <c r="E2466" s="265"/>
      <c r="F2466" s="265"/>
      <c r="G2466" s="265"/>
      <c r="H2466" s="265"/>
      <c r="I2466" s="265"/>
      <c r="J2466" s="265"/>
      <c r="K2466" s="265"/>
      <c r="L2466" s="265"/>
      <c r="M2466" s="265"/>
      <c r="N2466" s="265"/>
      <c r="O2466" s="265"/>
      <c r="P2466" s="265"/>
      <c r="Q2466" s="265"/>
      <c r="R2466" s="265"/>
      <c r="S2466" s="265"/>
      <c r="T2466" s="265"/>
      <c r="U2466" s="265"/>
      <c r="V2466" s="265"/>
      <c r="W2466" s="265"/>
      <c r="X2466" s="265"/>
      <c r="Y2466" s="265"/>
      <c r="Z2466" s="265"/>
      <c r="AA2466" s="265"/>
      <c r="AB2466" s="265"/>
      <c r="AC2466" s="265"/>
      <c r="AD2466" s="265"/>
      <c r="AE2466" s="265"/>
      <c r="AF2466" s="265"/>
      <c r="AG2466" s="265"/>
      <c r="AH2466" s="265"/>
      <c r="AI2466" s="265"/>
      <c r="AJ2466" s="265"/>
      <c r="AK2466" s="287"/>
      <c r="AL2466" s="287"/>
      <c r="AM2466" s="287"/>
      <c r="AN2466" s="287"/>
      <c r="AO2466" s="287"/>
      <c r="AP2466" s="287"/>
      <c r="AQ2466" s="287"/>
      <c r="AR2466" s="287"/>
      <c r="AS2466" s="287"/>
      <c r="AT2466" s="287"/>
      <c r="AU2466" s="287"/>
      <c r="AV2466" s="287"/>
      <c r="AW2466" s="287"/>
      <c r="AX2466" s="287"/>
      <c r="AY2466" s="287"/>
      <c r="AZ2466" s="287"/>
      <c r="BA2466" s="287"/>
      <c r="BB2466" s="287"/>
      <c r="BC2466" s="287"/>
      <c r="BD2466" s="287"/>
      <c r="BE2466" s="287"/>
      <c r="BF2466" s="287"/>
      <c r="BG2466" s="287"/>
      <c r="BH2466" s="287"/>
      <c r="BI2466" s="287"/>
      <c r="BJ2466" s="287"/>
      <c r="BK2466" s="287"/>
      <c r="BL2466" s="287"/>
      <c r="BM2466" s="287"/>
      <c r="BN2466" s="287"/>
      <c r="BO2466" s="287"/>
      <c r="BP2466" s="287"/>
      <c r="BQ2466" s="287"/>
      <c r="BR2466" s="287"/>
      <c r="BS2466" s="287"/>
      <c r="BT2466" s="287"/>
      <c r="BU2466" s="287"/>
    </row>
    <row r="2467" spans="4:73" x14ac:dyDescent="0.2">
      <c r="D2467" s="265"/>
      <c r="E2467" s="265"/>
      <c r="F2467" s="265"/>
      <c r="G2467" s="265"/>
      <c r="H2467" s="265"/>
      <c r="I2467" s="265"/>
      <c r="J2467" s="265"/>
      <c r="K2467" s="265"/>
      <c r="L2467" s="265"/>
      <c r="M2467" s="265"/>
      <c r="N2467" s="265"/>
      <c r="O2467" s="265"/>
      <c r="P2467" s="265"/>
      <c r="Q2467" s="265"/>
      <c r="R2467" s="265"/>
      <c r="S2467" s="265"/>
      <c r="T2467" s="265"/>
      <c r="U2467" s="265"/>
      <c r="V2467" s="265"/>
      <c r="W2467" s="265"/>
      <c r="X2467" s="265"/>
      <c r="Y2467" s="265"/>
      <c r="Z2467" s="265"/>
      <c r="AA2467" s="265"/>
      <c r="AB2467" s="265"/>
      <c r="AC2467" s="265"/>
      <c r="AD2467" s="265"/>
      <c r="AE2467" s="265"/>
      <c r="AF2467" s="265"/>
      <c r="AG2467" s="265"/>
      <c r="AH2467" s="265"/>
      <c r="AI2467" s="265"/>
      <c r="AJ2467" s="265"/>
      <c r="AK2467" s="287"/>
      <c r="AL2467" s="287"/>
      <c r="AM2467" s="287"/>
      <c r="AN2467" s="287"/>
      <c r="AO2467" s="287"/>
      <c r="AP2467" s="287"/>
      <c r="AQ2467" s="287"/>
      <c r="AR2467" s="287"/>
      <c r="AS2467" s="287"/>
      <c r="AT2467" s="287"/>
      <c r="AU2467" s="287"/>
      <c r="AV2467" s="287"/>
      <c r="AW2467" s="287"/>
      <c r="AX2467" s="287"/>
      <c r="AY2467" s="287"/>
      <c r="AZ2467" s="287"/>
      <c r="BA2467" s="287"/>
      <c r="BB2467" s="287"/>
      <c r="BC2467" s="287"/>
      <c r="BD2467" s="287"/>
      <c r="BE2467" s="287"/>
      <c r="BF2467" s="287"/>
      <c r="BG2467" s="287"/>
      <c r="BH2467" s="287"/>
      <c r="BI2467" s="287"/>
      <c r="BJ2467" s="287"/>
      <c r="BK2467" s="287"/>
      <c r="BL2467" s="287"/>
      <c r="BM2467" s="287"/>
      <c r="BN2467" s="287"/>
      <c r="BO2467" s="287"/>
      <c r="BP2467" s="287"/>
      <c r="BQ2467" s="287"/>
      <c r="BR2467" s="287"/>
      <c r="BS2467" s="287"/>
      <c r="BT2467" s="287"/>
      <c r="BU2467" s="287"/>
    </row>
    <row r="2468" spans="4:73" x14ac:dyDescent="0.2">
      <c r="D2468" s="265"/>
      <c r="E2468" s="265"/>
      <c r="F2468" s="265"/>
      <c r="G2468" s="265"/>
      <c r="H2468" s="265"/>
      <c r="I2468" s="265"/>
      <c r="J2468" s="265"/>
      <c r="K2468" s="265"/>
      <c r="L2468" s="265"/>
      <c r="M2468" s="265"/>
      <c r="N2468" s="265"/>
      <c r="O2468" s="265"/>
      <c r="P2468" s="265"/>
      <c r="Q2468" s="265"/>
      <c r="R2468" s="265"/>
      <c r="S2468" s="265"/>
      <c r="T2468" s="265"/>
      <c r="U2468" s="265"/>
      <c r="V2468" s="265"/>
      <c r="W2468" s="265"/>
      <c r="X2468" s="265"/>
      <c r="Y2468" s="265"/>
      <c r="Z2468" s="265"/>
      <c r="AA2468" s="265"/>
      <c r="AB2468" s="265"/>
      <c r="AC2468" s="265"/>
      <c r="AD2468" s="265"/>
      <c r="AE2468" s="265"/>
      <c r="AF2468" s="265"/>
      <c r="AG2468" s="265"/>
      <c r="AH2468" s="265"/>
      <c r="AI2468" s="265"/>
      <c r="AJ2468" s="265"/>
      <c r="AK2468" s="287"/>
      <c r="AL2468" s="287"/>
      <c r="AM2468" s="287"/>
      <c r="AN2468" s="287"/>
      <c r="AO2468" s="287"/>
      <c r="AP2468" s="287"/>
      <c r="AQ2468" s="287"/>
      <c r="AR2468" s="287"/>
      <c r="AS2468" s="287"/>
      <c r="AT2468" s="287"/>
      <c r="AU2468" s="287"/>
      <c r="AV2468" s="287"/>
      <c r="AW2468" s="287"/>
      <c r="AX2468" s="287"/>
      <c r="AY2468" s="287"/>
      <c r="AZ2468" s="287"/>
      <c r="BA2468" s="287"/>
      <c r="BB2468" s="287"/>
      <c r="BC2468" s="287"/>
      <c r="BD2468" s="287"/>
      <c r="BE2468" s="287"/>
      <c r="BF2468" s="287"/>
      <c r="BG2468" s="287"/>
      <c r="BH2468" s="287"/>
      <c r="BI2468" s="287"/>
      <c r="BJ2468" s="287"/>
      <c r="BK2468" s="287"/>
      <c r="BL2468" s="287"/>
      <c r="BM2468" s="287"/>
      <c r="BN2468" s="287"/>
      <c r="BO2468" s="287"/>
      <c r="BP2468" s="287"/>
      <c r="BQ2468" s="287"/>
      <c r="BR2468" s="287"/>
      <c r="BS2468" s="287"/>
      <c r="BT2468" s="287"/>
      <c r="BU2468" s="287"/>
    </row>
    <row r="2469" spans="4:73" x14ac:dyDescent="0.2">
      <c r="D2469" s="265"/>
      <c r="E2469" s="265"/>
      <c r="F2469" s="265"/>
      <c r="G2469" s="265"/>
      <c r="H2469" s="265"/>
      <c r="I2469" s="265"/>
      <c r="J2469" s="265"/>
      <c r="K2469" s="265"/>
      <c r="L2469" s="265"/>
      <c r="M2469" s="265"/>
      <c r="N2469" s="265"/>
      <c r="O2469" s="265"/>
      <c r="P2469" s="265"/>
      <c r="Q2469" s="265"/>
      <c r="R2469" s="265"/>
      <c r="S2469" s="265"/>
      <c r="T2469" s="265"/>
      <c r="U2469" s="265"/>
      <c r="V2469" s="265"/>
      <c r="W2469" s="265"/>
      <c r="X2469" s="265"/>
      <c r="Y2469" s="265"/>
      <c r="Z2469" s="265"/>
      <c r="AA2469" s="265"/>
      <c r="AB2469" s="265"/>
      <c r="AC2469" s="265"/>
      <c r="AD2469" s="265"/>
      <c r="AE2469" s="265"/>
      <c r="AF2469" s="265"/>
      <c r="AG2469" s="265"/>
      <c r="AH2469" s="265"/>
      <c r="AI2469" s="265"/>
      <c r="AJ2469" s="265"/>
      <c r="AK2469" s="287"/>
      <c r="AL2469" s="287"/>
      <c r="AM2469" s="287"/>
      <c r="AN2469" s="287"/>
      <c r="AO2469" s="287"/>
      <c r="AP2469" s="287"/>
      <c r="AQ2469" s="287"/>
      <c r="AR2469" s="287"/>
      <c r="AS2469" s="287"/>
      <c r="AT2469" s="287"/>
      <c r="AU2469" s="287"/>
      <c r="AV2469" s="287"/>
      <c r="AW2469" s="287"/>
      <c r="AX2469" s="287"/>
      <c r="AY2469" s="287"/>
      <c r="AZ2469" s="287"/>
      <c r="BA2469" s="287"/>
      <c r="BB2469" s="287"/>
      <c r="BC2469" s="287"/>
      <c r="BD2469" s="287"/>
      <c r="BE2469" s="287"/>
      <c r="BF2469" s="287"/>
      <c r="BG2469" s="287"/>
      <c r="BH2469" s="287"/>
      <c r="BI2469" s="287"/>
      <c r="BJ2469" s="287"/>
      <c r="BK2469" s="287"/>
      <c r="BL2469" s="287"/>
      <c r="BM2469" s="287"/>
      <c r="BN2469" s="287"/>
      <c r="BO2469" s="287"/>
      <c r="BP2469" s="287"/>
      <c r="BQ2469" s="287"/>
      <c r="BR2469" s="287"/>
      <c r="BS2469" s="287"/>
      <c r="BT2469" s="287"/>
      <c r="BU2469" s="287"/>
    </row>
    <row r="2470" spans="4:73" x14ac:dyDescent="0.2">
      <c r="D2470" s="265"/>
      <c r="E2470" s="265"/>
      <c r="F2470" s="265"/>
      <c r="G2470" s="265"/>
      <c r="H2470" s="265"/>
      <c r="I2470" s="265"/>
      <c r="J2470" s="265"/>
      <c r="K2470" s="265"/>
      <c r="L2470" s="265"/>
      <c r="M2470" s="265"/>
      <c r="N2470" s="265"/>
      <c r="O2470" s="265"/>
      <c r="P2470" s="265"/>
      <c r="Q2470" s="265"/>
      <c r="R2470" s="265"/>
      <c r="S2470" s="265"/>
      <c r="T2470" s="265"/>
      <c r="U2470" s="265"/>
      <c r="V2470" s="265"/>
      <c r="W2470" s="265"/>
      <c r="X2470" s="265"/>
      <c r="Y2470" s="265"/>
      <c r="Z2470" s="265"/>
      <c r="AA2470" s="265"/>
      <c r="AB2470" s="265"/>
      <c r="AC2470" s="265"/>
      <c r="AD2470" s="265"/>
      <c r="AE2470" s="265"/>
      <c r="AF2470" s="265"/>
      <c r="AG2470" s="265"/>
      <c r="AH2470" s="265"/>
      <c r="AI2470" s="265"/>
      <c r="AJ2470" s="265"/>
      <c r="AK2470" s="287"/>
      <c r="AL2470" s="287"/>
      <c r="AM2470" s="287"/>
      <c r="AN2470" s="287"/>
      <c r="AO2470" s="287"/>
      <c r="AP2470" s="287"/>
      <c r="AQ2470" s="287"/>
      <c r="AR2470" s="287"/>
      <c r="AS2470" s="287"/>
      <c r="AT2470" s="287"/>
      <c r="AU2470" s="287"/>
      <c r="AV2470" s="287"/>
      <c r="AW2470" s="287"/>
      <c r="AX2470" s="287"/>
      <c r="AY2470" s="287"/>
      <c r="AZ2470" s="287"/>
      <c r="BA2470" s="287"/>
      <c r="BB2470" s="287"/>
      <c r="BC2470" s="287"/>
      <c r="BD2470" s="287"/>
      <c r="BE2470" s="287"/>
      <c r="BF2470" s="287"/>
      <c r="BG2470" s="287"/>
      <c r="BH2470" s="287"/>
      <c r="BI2470" s="287"/>
      <c r="BJ2470" s="287"/>
      <c r="BK2470" s="287"/>
      <c r="BL2470" s="287"/>
      <c r="BM2470" s="287"/>
      <c r="BN2470" s="287"/>
      <c r="BO2470" s="287"/>
      <c r="BP2470" s="287"/>
      <c r="BQ2470" s="287"/>
      <c r="BR2470" s="287"/>
      <c r="BS2470" s="287"/>
      <c r="BT2470" s="287"/>
      <c r="BU2470" s="287"/>
    </row>
    <row r="2471" spans="4:73" x14ac:dyDescent="0.2">
      <c r="D2471" s="265"/>
      <c r="E2471" s="265"/>
      <c r="F2471" s="265"/>
      <c r="G2471" s="265"/>
      <c r="H2471" s="265"/>
      <c r="I2471" s="265"/>
      <c r="J2471" s="265"/>
      <c r="K2471" s="265"/>
      <c r="L2471" s="265"/>
      <c r="M2471" s="265"/>
      <c r="N2471" s="265"/>
      <c r="O2471" s="265"/>
      <c r="P2471" s="265"/>
      <c r="Q2471" s="265"/>
      <c r="R2471" s="265"/>
      <c r="S2471" s="265"/>
      <c r="T2471" s="265"/>
      <c r="U2471" s="265"/>
      <c r="V2471" s="265"/>
      <c r="W2471" s="265"/>
      <c r="X2471" s="265"/>
      <c r="Y2471" s="265"/>
      <c r="Z2471" s="265"/>
      <c r="AA2471" s="265"/>
      <c r="AB2471" s="265"/>
      <c r="AC2471" s="265"/>
      <c r="AD2471" s="265"/>
      <c r="AE2471" s="265"/>
      <c r="AF2471" s="265"/>
      <c r="AG2471" s="265"/>
      <c r="AH2471" s="265"/>
      <c r="AI2471" s="265"/>
      <c r="AJ2471" s="265"/>
      <c r="AK2471" s="287"/>
      <c r="AL2471" s="287"/>
      <c r="AM2471" s="287"/>
      <c r="AN2471" s="287"/>
      <c r="AO2471" s="287"/>
      <c r="AP2471" s="287"/>
      <c r="AQ2471" s="287"/>
      <c r="AR2471" s="287"/>
      <c r="AS2471" s="287"/>
      <c r="AT2471" s="287"/>
      <c r="AU2471" s="287"/>
      <c r="AV2471" s="287"/>
      <c r="AW2471" s="287"/>
      <c r="AX2471" s="287"/>
      <c r="AY2471" s="287"/>
      <c r="AZ2471" s="287"/>
      <c r="BA2471" s="287"/>
      <c r="BB2471" s="287"/>
      <c r="BC2471" s="287"/>
      <c r="BD2471" s="287"/>
      <c r="BE2471" s="287"/>
      <c r="BF2471" s="287"/>
      <c r="BG2471" s="287"/>
      <c r="BH2471" s="287"/>
      <c r="BI2471" s="287"/>
      <c r="BJ2471" s="287"/>
      <c r="BK2471" s="287"/>
      <c r="BL2471" s="287"/>
      <c r="BM2471" s="287"/>
      <c r="BN2471" s="287"/>
      <c r="BO2471" s="287"/>
      <c r="BP2471" s="287"/>
      <c r="BQ2471" s="287"/>
      <c r="BR2471" s="287"/>
      <c r="BS2471" s="287"/>
      <c r="BT2471" s="287"/>
      <c r="BU2471" s="287"/>
    </row>
    <row r="2472" spans="4:73" x14ac:dyDescent="0.2">
      <c r="D2472" s="265"/>
      <c r="E2472" s="265"/>
      <c r="F2472" s="265"/>
      <c r="G2472" s="265"/>
      <c r="H2472" s="265"/>
      <c r="I2472" s="265"/>
      <c r="J2472" s="265"/>
      <c r="K2472" s="265"/>
      <c r="L2472" s="265"/>
      <c r="M2472" s="265"/>
      <c r="N2472" s="265"/>
      <c r="O2472" s="265"/>
      <c r="P2472" s="265"/>
      <c r="Q2472" s="265"/>
      <c r="R2472" s="265"/>
      <c r="S2472" s="265"/>
      <c r="T2472" s="265"/>
      <c r="U2472" s="265"/>
      <c r="V2472" s="265"/>
      <c r="W2472" s="265"/>
      <c r="X2472" s="265"/>
      <c r="Y2472" s="265"/>
      <c r="Z2472" s="265"/>
      <c r="AA2472" s="265"/>
      <c r="AB2472" s="265"/>
      <c r="AC2472" s="265"/>
      <c r="AD2472" s="265"/>
      <c r="AE2472" s="265"/>
      <c r="AF2472" s="265"/>
      <c r="AG2472" s="265"/>
      <c r="AH2472" s="265"/>
      <c r="AI2472" s="265"/>
      <c r="AJ2472" s="265"/>
      <c r="AK2472" s="287"/>
      <c r="AL2472" s="287"/>
      <c r="AM2472" s="287"/>
      <c r="AN2472" s="287"/>
      <c r="AO2472" s="287"/>
      <c r="AP2472" s="287"/>
      <c r="AQ2472" s="287"/>
      <c r="AR2472" s="287"/>
      <c r="AS2472" s="287"/>
      <c r="AT2472" s="287"/>
      <c r="AU2472" s="287"/>
      <c r="AV2472" s="287"/>
      <c r="AW2472" s="287"/>
      <c r="AX2472" s="287"/>
      <c r="AY2472" s="287"/>
      <c r="AZ2472" s="287"/>
      <c r="BA2472" s="287"/>
      <c r="BB2472" s="287"/>
      <c r="BC2472" s="287"/>
      <c r="BD2472" s="287"/>
      <c r="BE2472" s="287"/>
      <c r="BF2472" s="287"/>
      <c r="BG2472" s="287"/>
      <c r="BH2472" s="287"/>
      <c r="BI2472" s="287"/>
      <c r="BJ2472" s="287"/>
      <c r="BK2472" s="287"/>
      <c r="BL2472" s="287"/>
      <c r="BM2472" s="287"/>
      <c r="BN2472" s="287"/>
      <c r="BO2472" s="287"/>
      <c r="BP2472" s="287"/>
      <c r="BQ2472" s="287"/>
      <c r="BR2472" s="287"/>
      <c r="BS2472" s="287"/>
      <c r="BT2472" s="287"/>
      <c r="BU2472" s="287"/>
    </row>
    <row r="2473" spans="4:73" x14ac:dyDescent="0.2">
      <c r="D2473" s="265"/>
      <c r="E2473" s="265"/>
      <c r="F2473" s="265"/>
      <c r="G2473" s="265"/>
      <c r="H2473" s="265"/>
      <c r="I2473" s="265"/>
      <c r="J2473" s="265"/>
      <c r="K2473" s="265"/>
      <c r="L2473" s="265"/>
      <c r="M2473" s="265"/>
      <c r="N2473" s="265"/>
      <c r="O2473" s="265"/>
      <c r="P2473" s="265"/>
      <c r="Q2473" s="265"/>
      <c r="R2473" s="265"/>
      <c r="S2473" s="265"/>
      <c r="T2473" s="265"/>
      <c r="U2473" s="265"/>
      <c r="V2473" s="265"/>
      <c r="W2473" s="265"/>
      <c r="X2473" s="265"/>
      <c r="Y2473" s="265"/>
      <c r="Z2473" s="265"/>
      <c r="AA2473" s="265"/>
      <c r="AB2473" s="265"/>
      <c r="AC2473" s="265"/>
      <c r="AD2473" s="265"/>
      <c r="AE2473" s="265"/>
      <c r="AF2473" s="265"/>
      <c r="AG2473" s="265"/>
      <c r="AH2473" s="265"/>
      <c r="AI2473" s="265"/>
      <c r="AJ2473" s="265"/>
      <c r="AK2473" s="287"/>
      <c r="AL2473" s="287"/>
      <c r="AM2473" s="287"/>
      <c r="AN2473" s="287"/>
      <c r="AO2473" s="287"/>
      <c r="AP2473" s="287"/>
      <c r="AQ2473" s="287"/>
      <c r="AR2473" s="287"/>
      <c r="AS2473" s="287"/>
      <c r="AT2473" s="287"/>
      <c r="AU2473" s="287"/>
      <c r="AV2473" s="287"/>
      <c r="AW2473" s="287"/>
      <c r="AX2473" s="287"/>
      <c r="AY2473" s="287"/>
      <c r="AZ2473" s="287"/>
      <c r="BA2473" s="287"/>
      <c r="BB2473" s="287"/>
      <c r="BC2473" s="287"/>
      <c r="BD2473" s="287"/>
      <c r="BE2473" s="287"/>
      <c r="BF2473" s="287"/>
      <c r="BG2473" s="287"/>
      <c r="BH2473" s="287"/>
      <c r="BI2473" s="287"/>
      <c r="BJ2473" s="287"/>
      <c r="BK2473" s="287"/>
      <c r="BL2473" s="287"/>
      <c r="BM2473" s="287"/>
      <c r="BN2473" s="287"/>
      <c r="BO2473" s="287"/>
      <c r="BP2473" s="287"/>
      <c r="BQ2473" s="287"/>
      <c r="BR2473" s="287"/>
      <c r="BS2473" s="287"/>
      <c r="BT2473" s="287"/>
      <c r="BU2473" s="287"/>
    </row>
    <row r="2474" spans="4:73" x14ac:dyDescent="0.2">
      <c r="D2474" s="265"/>
      <c r="E2474" s="265"/>
      <c r="F2474" s="265"/>
      <c r="G2474" s="265"/>
      <c r="H2474" s="265"/>
      <c r="I2474" s="265"/>
      <c r="J2474" s="265"/>
      <c r="K2474" s="265"/>
      <c r="L2474" s="265"/>
      <c r="M2474" s="265"/>
      <c r="N2474" s="265"/>
      <c r="O2474" s="265"/>
      <c r="P2474" s="265"/>
      <c r="Q2474" s="265"/>
      <c r="R2474" s="265"/>
      <c r="S2474" s="265"/>
      <c r="T2474" s="265"/>
      <c r="U2474" s="265"/>
      <c r="V2474" s="265"/>
      <c r="W2474" s="265"/>
      <c r="X2474" s="265"/>
      <c r="Y2474" s="265"/>
      <c r="Z2474" s="265"/>
      <c r="AA2474" s="265"/>
      <c r="AB2474" s="265"/>
      <c r="AC2474" s="265"/>
      <c r="AD2474" s="265"/>
      <c r="AE2474" s="265"/>
      <c r="AF2474" s="265"/>
      <c r="AG2474" s="265"/>
      <c r="AH2474" s="265"/>
      <c r="AI2474" s="265"/>
      <c r="AJ2474" s="265"/>
      <c r="AK2474" s="287"/>
      <c r="AL2474" s="287"/>
      <c r="AM2474" s="287"/>
      <c r="AN2474" s="287"/>
      <c r="AO2474" s="287"/>
      <c r="AP2474" s="287"/>
      <c r="AQ2474" s="287"/>
      <c r="AR2474" s="287"/>
      <c r="AS2474" s="287"/>
      <c r="AT2474" s="287"/>
      <c r="AU2474" s="287"/>
      <c r="AV2474" s="287"/>
      <c r="AW2474" s="287"/>
      <c r="AX2474" s="287"/>
      <c r="AY2474" s="287"/>
      <c r="AZ2474" s="287"/>
      <c r="BA2474" s="287"/>
      <c r="BB2474" s="287"/>
      <c r="BC2474" s="287"/>
      <c r="BD2474" s="287"/>
      <c r="BE2474" s="287"/>
      <c r="BF2474" s="287"/>
      <c r="BG2474" s="287"/>
      <c r="BH2474" s="287"/>
      <c r="BI2474" s="287"/>
      <c r="BJ2474" s="287"/>
      <c r="BK2474" s="287"/>
      <c r="BL2474" s="287"/>
      <c r="BM2474" s="287"/>
      <c r="BN2474" s="287"/>
      <c r="BO2474" s="287"/>
      <c r="BP2474" s="287"/>
      <c r="BQ2474" s="287"/>
      <c r="BR2474" s="287"/>
      <c r="BS2474" s="287"/>
      <c r="BT2474" s="287"/>
      <c r="BU2474" s="287"/>
    </row>
    <row r="2475" spans="4:73" x14ac:dyDescent="0.2">
      <c r="D2475" s="265"/>
      <c r="E2475" s="265"/>
      <c r="F2475" s="265"/>
      <c r="G2475" s="265"/>
      <c r="H2475" s="265"/>
      <c r="I2475" s="265"/>
      <c r="J2475" s="265"/>
      <c r="K2475" s="265"/>
      <c r="L2475" s="265"/>
      <c r="M2475" s="265"/>
      <c r="N2475" s="265"/>
      <c r="O2475" s="265"/>
      <c r="P2475" s="265"/>
      <c r="Q2475" s="265"/>
      <c r="R2475" s="265"/>
      <c r="S2475" s="265"/>
      <c r="T2475" s="265"/>
      <c r="U2475" s="265"/>
      <c r="V2475" s="265"/>
      <c r="W2475" s="265"/>
      <c r="X2475" s="265"/>
      <c r="Y2475" s="265"/>
      <c r="Z2475" s="265"/>
      <c r="AA2475" s="265"/>
      <c r="AB2475" s="265"/>
      <c r="AC2475" s="265"/>
      <c r="AD2475" s="265"/>
      <c r="AE2475" s="265"/>
      <c r="AF2475" s="265"/>
      <c r="AG2475" s="265"/>
      <c r="AH2475" s="265"/>
      <c r="AI2475" s="265"/>
      <c r="AJ2475" s="265"/>
      <c r="AK2475" s="287"/>
      <c r="AL2475" s="287"/>
      <c r="AM2475" s="287"/>
      <c r="AN2475" s="287"/>
      <c r="AO2475" s="287"/>
      <c r="AP2475" s="287"/>
      <c r="AQ2475" s="287"/>
      <c r="AR2475" s="287"/>
      <c r="AS2475" s="287"/>
      <c r="AT2475" s="287"/>
      <c r="AU2475" s="287"/>
      <c r="AV2475" s="287"/>
      <c r="AW2475" s="287"/>
      <c r="AX2475" s="287"/>
      <c r="AY2475" s="287"/>
      <c r="AZ2475" s="287"/>
      <c r="BA2475" s="287"/>
      <c r="BB2475" s="287"/>
      <c r="BC2475" s="287"/>
      <c r="BD2475" s="287"/>
      <c r="BE2475" s="287"/>
      <c r="BF2475" s="287"/>
      <c r="BG2475" s="287"/>
      <c r="BH2475" s="287"/>
      <c r="BI2475" s="287"/>
      <c r="BJ2475" s="287"/>
      <c r="BK2475" s="287"/>
      <c r="BL2475" s="287"/>
      <c r="BM2475" s="287"/>
      <c r="BN2475" s="287"/>
      <c r="BO2475" s="287"/>
      <c r="BP2475" s="287"/>
      <c r="BQ2475" s="287"/>
      <c r="BR2475" s="287"/>
      <c r="BS2475" s="287"/>
      <c r="BT2475" s="287"/>
      <c r="BU2475" s="287"/>
    </row>
    <row r="2476" spans="4:73" x14ac:dyDescent="0.2">
      <c r="D2476" s="265"/>
      <c r="E2476" s="265"/>
      <c r="F2476" s="265"/>
      <c r="G2476" s="265"/>
      <c r="H2476" s="265"/>
      <c r="I2476" s="265"/>
      <c r="J2476" s="265"/>
      <c r="K2476" s="265"/>
      <c r="L2476" s="265"/>
      <c r="M2476" s="265"/>
      <c r="N2476" s="265"/>
      <c r="O2476" s="265"/>
      <c r="P2476" s="265"/>
      <c r="Q2476" s="265"/>
      <c r="R2476" s="265"/>
      <c r="S2476" s="265"/>
      <c r="T2476" s="265"/>
      <c r="U2476" s="265"/>
      <c r="V2476" s="265"/>
      <c r="W2476" s="265"/>
      <c r="X2476" s="265"/>
      <c r="Y2476" s="265"/>
      <c r="Z2476" s="265"/>
      <c r="AA2476" s="265"/>
      <c r="AB2476" s="265"/>
      <c r="AC2476" s="265"/>
      <c r="AD2476" s="265"/>
      <c r="AE2476" s="265"/>
      <c r="AF2476" s="265"/>
      <c r="AG2476" s="265"/>
      <c r="AH2476" s="265"/>
      <c r="AI2476" s="265"/>
      <c r="AJ2476" s="265"/>
      <c r="AK2476" s="287"/>
      <c r="AL2476" s="287"/>
      <c r="AM2476" s="287"/>
      <c r="AN2476" s="287"/>
      <c r="AO2476" s="287"/>
      <c r="AP2476" s="287"/>
      <c r="AQ2476" s="287"/>
      <c r="AR2476" s="287"/>
      <c r="AS2476" s="287"/>
      <c r="AT2476" s="287"/>
      <c r="AU2476" s="287"/>
      <c r="AV2476" s="287"/>
      <c r="AW2476" s="287"/>
      <c r="AX2476" s="287"/>
      <c r="AY2476" s="287"/>
      <c r="AZ2476" s="287"/>
      <c r="BA2476" s="287"/>
      <c r="BB2476" s="287"/>
      <c r="BC2476" s="287"/>
      <c r="BD2476" s="287"/>
      <c r="BE2476" s="287"/>
      <c r="BF2476" s="287"/>
      <c r="BG2476" s="287"/>
      <c r="BH2476" s="287"/>
      <c r="BI2476" s="287"/>
      <c r="BJ2476" s="287"/>
      <c r="BK2476" s="287"/>
      <c r="BL2476" s="287"/>
      <c r="BM2476" s="287"/>
      <c r="BN2476" s="287"/>
      <c r="BO2476" s="287"/>
      <c r="BP2476" s="287"/>
      <c r="BQ2476" s="287"/>
      <c r="BR2476" s="287"/>
      <c r="BS2476" s="287"/>
      <c r="BT2476" s="287"/>
      <c r="BU2476" s="287"/>
    </row>
    <row r="2477" spans="4:73" x14ac:dyDescent="0.2">
      <c r="D2477" s="265"/>
      <c r="E2477" s="265"/>
      <c r="F2477" s="265"/>
      <c r="G2477" s="265"/>
      <c r="H2477" s="265"/>
      <c r="I2477" s="265"/>
      <c r="J2477" s="265"/>
      <c r="K2477" s="265"/>
      <c r="L2477" s="265"/>
      <c r="M2477" s="265"/>
      <c r="N2477" s="265"/>
      <c r="O2477" s="265"/>
      <c r="P2477" s="265"/>
      <c r="Q2477" s="265"/>
      <c r="R2477" s="265"/>
      <c r="S2477" s="265"/>
      <c r="T2477" s="265"/>
      <c r="U2477" s="265"/>
      <c r="V2477" s="265"/>
      <c r="W2477" s="265"/>
      <c r="X2477" s="265"/>
      <c r="Y2477" s="265"/>
      <c r="Z2477" s="265"/>
      <c r="AA2477" s="265"/>
      <c r="AB2477" s="265"/>
      <c r="AC2477" s="265"/>
      <c r="AD2477" s="265"/>
      <c r="AE2477" s="265"/>
      <c r="AF2477" s="265"/>
      <c r="AG2477" s="265"/>
      <c r="AH2477" s="265"/>
      <c r="AI2477" s="265"/>
      <c r="AJ2477" s="265"/>
      <c r="AK2477" s="287"/>
      <c r="AL2477" s="287"/>
      <c r="AM2477" s="287"/>
      <c r="AN2477" s="287"/>
      <c r="AO2477" s="287"/>
      <c r="AP2477" s="287"/>
      <c r="AQ2477" s="287"/>
      <c r="AR2477" s="287"/>
      <c r="AS2477" s="287"/>
      <c r="AT2477" s="287"/>
      <c r="AU2477" s="287"/>
      <c r="AV2477" s="287"/>
      <c r="AW2477" s="287"/>
      <c r="AX2477" s="287"/>
      <c r="AY2477" s="287"/>
      <c r="AZ2477" s="287"/>
      <c r="BA2477" s="287"/>
      <c r="BB2477" s="287"/>
      <c r="BC2477" s="287"/>
      <c r="BD2477" s="287"/>
      <c r="BE2477" s="287"/>
      <c r="BF2477" s="287"/>
      <c r="BG2477" s="287"/>
      <c r="BH2477" s="287"/>
      <c r="BI2477" s="287"/>
      <c r="BJ2477" s="287"/>
      <c r="BK2477" s="287"/>
      <c r="BL2477" s="287"/>
      <c r="BM2477" s="287"/>
      <c r="BN2477" s="287"/>
      <c r="BO2477" s="287"/>
      <c r="BP2477" s="287"/>
      <c r="BQ2477" s="287"/>
      <c r="BR2477" s="287"/>
      <c r="BS2477" s="287"/>
      <c r="BT2477" s="287"/>
      <c r="BU2477" s="287"/>
    </row>
    <row r="2478" spans="4:73" x14ac:dyDescent="0.2">
      <c r="D2478" s="265"/>
      <c r="E2478" s="265"/>
      <c r="F2478" s="265"/>
      <c r="G2478" s="265"/>
      <c r="H2478" s="265"/>
      <c r="I2478" s="265"/>
      <c r="J2478" s="265"/>
      <c r="K2478" s="265"/>
      <c r="L2478" s="265"/>
      <c r="M2478" s="265"/>
      <c r="N2478" s="265"/>
      <c r="O2478" s="265"/>
      <c r="P2478" s="265"/>
      <c r="Q2478" s="265"/>
      <c r="R2478" s="265"/>
      <c r="S2478" s="265"/>
      <c r="T2478" s="265"/>
      <c r="U2478" s="265"/>
      <c r="V2478" s="265"/>
      <c r="W2478" s="265"/>
      <c r="X2478" s="265"/>
      <c r="Y2478" s="265"/>
      <c r="Z2478" s="265"/>
      <c r="AA2478" s="265"/>
      <c r="AB2478" s="265"/>
      <c r="AC2478" s="265"/>
      <c r="AD2478" s="265"/>
      <c r="AE2478" s="265"/>
      <c r="AF2478" s="265"/>
      <c r="AG2478" s="265"/>
      <c r="AH2478" s="265"/>
      <c r="AI2478" s="265"/>
      <c r="AJ2478" s="265"/>
      <c r="AK2478" s="287"/>
      <c r="AL2478" s="287"/>
      <c r="AM2478" s="287"/>
      <c r="AN2478" s="287"/>
      <c r="AO2478" s="287"/>
      <c r="AP2478" s="287"/>
      <c r="AQ2478" s="287"/>
      <c r="AR2478" s="287"/>
      <c r="AS2478" s="287"/>
      <c r="AT2478" s="287"/>
      <c r="AU2478" s="287"/>
      <c r="AV2478" s="287"/>
      <c r="AW2478" s="287"/>
      <c r="AX2478" s="287"/>
      <c r="AY2478" s="287"/>
      <c r="AZ2478" s="287"/>
      <c r="BA2478" s="287"/>
      <c r="BB2478" s="287"/>
      <c r="BC2478" s="287"/>
      <c r="BD2478" s="287"/>
      <c r="BE2478" s="287"/>
      <c r="BF2478" s="287"/>
      <c r="BG2478" s="287"/>
      <c r="BH2478" s="287"/>
      <c r="BI2478" s="287"/>
      <c r="BJ2478" s="287"/>
      <c r="BK2478" s="287"/>
      <c r="BL2478" s="287"/>
      <c r="BM2478" s="287"/>
      <c r="BN2478" s="287"/>
      <c r="BO2478" s="287"/>
      <c r="BP2478" s="287"/>
      <c r="BQ2478" s="287"/>
      <c r="BR2478" s="287"/>
      <c r="BS2478" s="287"/>
      <c r="BT2478" s="287"/>
      <c r="BU2478" s="287"/>
    </row>
    <row r="2479" spans="4:73" x14ac:dyDescent="0.2">
      <c r="D2479" s="265"/>
      <c r="E2479" s="265"/>
      <c r="F2479" s="265"/>
      <c r="G2479" s="265"/>
      <c r="H2479" s="265"/>
      <c r="I2479" s="265"/>
      <c r="J2479" s="265"/>
      <c r="K2479" s="265"/>
      <c r="L2479" s="265"/>
      <c r="M2479" s="265"/>
      <c r="N2479" s="265"/>
      <c r="O2479" s="265"/>
      <c r="P2479" s="265"/>
      <c r="Q2479" s="265"/>
      <c r="R2479" s="265"/>
      <c r="S2479" s="265"/>
      <c r="T2479" s="265"/>
      <c r="U2479" s="265"/>
      <c r="V2479" s="265"/>
      <c r="W2479" s="265"/>
      <c r="X2479" s="265"/>
      <c r="Y2479" s="265"/>
      <c r="Z2479" s="265"/>
      <c r="AA2479" s="265"/>
      <c r="AB2479" s="265"/>
      <c r="AC2479" s="265"/>
      <c r="AD2479" s="265"/>
      <c r="AE2479" s="265"/>
      <c r="AF2479" s="265"/>
      <c r="AG2479" s="265"/>
      <c r="AH2479" s="265"/>
      <c r="AI2479" s="265"/>
      <c r="AJ2479" s="265"/>
      <c r="AK2479" s="287"/>
      <c r="AL2479" s="287"/>
      <c r="AM2479" s="287"/>
      <c r="AN2479" s="287"/>
      <c r="AO2479" s="287"/>
      <c r="AP2479" s="287"/>
      <c r="AQ2479" s="287"/>
      <c r="AR2479" s="287"/>
      <c r="AS2479" s="287"/>
      <c r="AT2479" s="287"/>
      <c r="AU2479" s="287"/>
      <c r="AV2479" s="287"/>
      <c r="AW2479" s="287"/>
      <c r="AX2479" s="287"/>
      <c r="AY2479" s="287"/>
      <c r="AZ2479" s="287"/>
      <c r="BA2479" s="287"/>
      <c r="BB2479" s="287"/>
      <c r="BC2479" s="287"/>
      <c r="BD2479" s="287"/>
      <c r="BE2479" s="287"/>
      <c r="BF2479" s="287"/>
      <c r="BG2479" s="287"/>
      <c r="BH2479" s="287"/>
      <c r="BI2479" s="287"/>
      <c r="BJ2479" s="287"/>
      <c r="BK2479" s="287"/>
      <c r="BL2479" s="287"/>
      <c r="BM2479" s="287"/>
      <c r="BN2479" s="287"/>
      <c r="BO2479" s="287"/>
      <c r="BP2479" s="287"/>
      <c r="BQ2479" s="287"/>
      <c r="BR2479" s="287"/>
      <c r="BS2479" s="287"/>
      <c r="BT2479" s="287"/>
      <c r="BU2479" s="287"/>
    </row>
    <row r="2480" spans="4:73" x14ac:dyDescent="0.2">
      <c r="D2480" s="265"/>
      <c r="E2480" s="265"/>
      <c r="F2480" s="265"/>
      <c r="G2480" s="265"/>
      <c r="H2480" s="265"/>
      <c r="I2480" s="265"/>
      <c r="J2480" s="265"/>
      <c r="K2480" s="265"/>
      <c r="L2480" s="265"/>
      <c r="M2480" s="265"/>
      <c r="N2480" s="265"/>
      <c r="O2480" s="265"/>
      <c r="P2480" s="265"/>
      <c r="Q2480" s="265"/>
      <c r="R2480" s="265"/>
      <c r="S2480" s="265"/>
      <c r="T2480" s="265"/>
      <c r="U2480" s="265"/>
      <c r="V2480" s="265"/>
      <c r="W2480" s="265"/>
      <c r="X2480" s="265"/>
      <c r="Y2480" s="265"/>
      <c r="Z2480" s="265"/>
      <c r="AA2480" s="265"/>
      <c r="AB2480" s="265"/>
      <c r="AC2480" s="265"/>
      <c r="AD2480" s="265"/>
      <c r="AE2480" s="265"/>
      <c r="AF2480" s="265"/>
      <c r="AG2480" s="265"/>
      <c r="AH2480" s="265"/>
      <c r="AI2480" s="265"/>
      <c r="AJ2480" s="265"/>
      <c r="AK2480" s="287"/>
      <c r="AL2480" s="287"/>
      <c r="AM2480" s="287"/>
      <c r="AN2480" s="287"/>
      <c r="AO2480" s="287"/>
      <c r="AP2480" s="287"/>
      <c r="AQ2480" s="287"/>
      <c r="AR2480" s="287"/>
      <c r="AS2480" s="287"/>
      <c r="AT2480" s="287"/>
      <c r="AU2480" s="287"/>
      <c r="AV2480" s="287"/>
      <c r="AW2480" s="287"/>
      <c r="AX2480" s="287"/>
      <c r="AY2480" s="287"/>
      <c r="AZ2480" s="287"/>
      <c r="BA2480" s="287"/>
      <c r="BB2480" s="287"/>
      <c r="BC2480" s="287"/>
      <c r="BD2480" s="287"/>
      <c r="BE2480" s="287"/>
      <c r="BF2480" s="287"/>
      <c r="BG2480" s="287"/>
      <c r="BH2480" s="287"/>
      <c r="BI2480" s="287"/>
      <c r="BJ2480" s="287"/>
      <c r="BK2480" s="287"/>
      <c r="BL2480" s="287"/>
      <c r="BM2480" s="287"/>
      <c r="BN2480" s="287"/>
      <c r="BO2480" s="287"/>
      <c r="BP2480" s="287"/>
      <c r="BQ2480" s="287"/>
      <c r="BR2480" s="287"/>
      <c r="BS2480" s="287"/>
      <c r="BT2480" s="287"/>
      <c r="BU2480" s="287"/>
    </row>
    <row r="2481" spans="4:73" x14ac:dyDescent="0.2">
      <c r="D2481" s="265"/>
      <c r="E2481" s="265"/>
      <c r="F2481" s="265"/>
      <c r="G2481" s="265"/>
      <c r="H2481" s="265"/>
      <c r="I2481" s="265"/>
      <c r="J2481" s="265"/>
      <c r="K2481" s="265"/>
      <c r="L2481" s="265"/>
      <c r="M2481" s="265"/>
      <c r="N2481" s="265"/>
      <c r="O2481" s="265"/>
      <c r="P2481" s="265"/>
      <c r="Q2481" s="265"/>
      <c r="R2481" s="265"/>
      <c r="S2481" s="265"/>
      <c r="T2481" s="265"/>
      <c r="U2481" s="265"/>
      <c r="V2481" s="265"/>
      <c r="W2481" s="265"/>
      <c r="X2481" s="265"/>
      <c r="Y2481" s="265"/>
      <c r="Z2481" s="265"/>
      <c r="AA2481" s="265"/>
      <c r="AB2481" s="265"/>
      <c r="AC2481" s="265"/>
      <c r="AD2481" s="265"/>
      <c r="AE2481" s="265"/>
      <c r="AF2481" s="265"/>
      <c r="AG2481" s="265"/>
      <c r="AH2481" s="265"/>
      <c r="AI2481" s="265"/>
      <c r="AJ2481" s="265"/>
      <c r="AK2481" s="287"/>
      <c r="AL2481" s="287"/>
      <c r="AM2481" s="287"/>
      <c r="AN2481" s="287"/>
      <c r="AO2481" s="287"/>
      <c r="AP2481" s="287"/>
      <c r="AQ2481" s="287"/>
      <c r="AR2481" s="287"/>
      <c r="AS2481" s="287"/>
      <c r="AT2481" s="287"/>
      <c r="AU2481" s="287"/>
      <c r="AV2481" s="287"/>
      <c r="AW2481" s="287"/>
      <c r="AX2481" s="287"/>
      <c r="AY2481" s="287"/>
      <c r="AZ2481" s="287"/>
      <c r="BA2481" s="287"/>
      <c r="BB2481" s="287"/>
      <c r="BC2481" s="287"/>
      <c r="BD2481" s="287"/>
      <c r="BE2481" s="287"/>
      <c r="BF2481" s="287"/>
      <c r="BG2481" s="287"/>
      <c r="BH2481" s="287"/>
      <c r="BI2481" s="287"/>
      <c r="BJ2481" s="287"/>
      <c r="BK2481" s="287"/>
      <c r="BL2481" s="287"/>
      <c r="BM2481" s="287"/>
      <c r="BN2481" s="287"/>
      <c r="BO2481" s="287"/>
      <c r="BP2481" s="287"/>
      <c r="BQ2481" s="287"/>
      <c r="BR2481" s="287"/>
      <c r="BS2481" s="287"/>
      <c r="BT2481" s="287"/>
      <c r="BU2481" s="287"/>
    </row>
    <row r="2482" spans="4:73" x14ac:dyDescent="0.2">
      <c r="D2482" s="265"/>
      <c r="E2482" s="265"/>
      <c r="F2482" s="265"/>
      <c r="G2482" s="265"/>
      <c r="H2482" s="265"/>
      <c r="I2482" s="265"/>
      <c r="J2482" s="265"/>
      <c r="K2482" s="265"/>
      <c r="L2482" s="265"/>
      <c r="M2482" s="265"/>
      <c r="N2482" s="265"/>
      <c r="O2482" s="265"/>
      <c r="P2482" s="265"/>
      <c r="Q2482" s="265"/>
      <c r="R2482" s="265"/>
      <c r="S2482" s="265"/>
      <c r="T2482" s="265"/>
      <c r="U2482" s="265"/>
      <c r="V2482" s="265"/>
      <c r="W2482" s="265"/>
      <c r="X2482" s="265"/>
      <c r="Y2482" s="265"/>
      <c r="Z2482" s="265"/>
      <c r="AA2482" s="265"/>
      <c r="AB2482" s="265"/>
      <c r="AC2482" s="265"/>
      <c r="AD2482" s="265"/>
      <c r="AE2482" s="265"/>
      <c r="AF2482" s="265"/>
      <c r="AG2482" s="265"/>
      <c r="AH2482" s="265"/>
      <c r="AI2482" s="265"/>
      <c r="AJ2482" s="265"/>
      <c r="AK2482" s="287"/>
      <c r="AL2482" s="287"/>
      <c r="AM2482" s="287"/>
      <c r="AN2482" s="287"/>
      <c r="AO2482" s="287"/>
      <c r="AP2482" s="287"/>
      <c r="AQ2482" s="287"/>
      <c r="AR2482" s="287"/>
      <c r="AS2482" s="287"/>
      <c r="AT2482" s="287"/>
      <c r="AU2482" s="287"/>
      <c r="AV2482" s="287"/>
      <c r="AW2482" s="287"/>
      <c r="AX2482" s="287"/>
      <c r="AY2482" s="287"/>
      <c r="AZ2482" s="287"/>
      <c r="BA2482" s="287"/>
      <c r="BB2482" s="287"/>
      <c r="BC2482" s="287"/>
      <c r="BD2482" s="287"/>
      <c r="BE2482" s="287"/>
      <c r="BF2482" s="287"/>
      <c r="BG2482" s="287"/>
      <c r="BH2482" s="287"/>
      <c r="BI2482" s="287"/>
      <c r="BJ2482" s="287"/>
      <c r="BK2482" s="287"/>
      <c r="BL2482" s="287"/>
      <c r="BM2482" s="287"/>
      <c r="BN2482" s="287"/>
      <c r="BO2482" s="287"/>
      <c r="BP2482" s="287"/>
      <c r="BQ2482" s="287"/>
      <c r="BR2482" s="287"/>
      <c r="BS2482" s="287"/>
      <c r="BT2482" s="287"/>
      <c r="BU2482" s="287"/>
    </row>
    <row r="2483" spans="4:73" x14ac:dyDescent="0.2">
      <c r="D2483" s="265"/>
      <c r="E2483" s="265"/>
      <c r="F2483" s="265"/>
      <c r="G2483" s="265"/>
      <c r="H2483" s="265"/>
      <c r="I2483" s="265"/>
      <c r="J2483" s="265"/>
      <c r="K2483" s="265"/>
      <c r="L2483" s="265"/>
      <c r="M2483" s="265"/>
      <c r="N2483" s="265"/>
      <c r="O2483" s="265"/>
      <c r="P2483" s="265"/>
      <c r="Q2483" s="265"/>
      <c r="R2483" s="265"/>
      <c r="S2483" s="265"/>
      <c r="T2483" s="265"/>
      <c r="U2483" s="265"/>
      <c r="V2483" s="265"/>
      <c r="W2483" s="265"/>
      <c r="X2483" s="265"/>
      <c r="Y2483" s="265"/>
      <c r="Z2483" s="265"/>
      <c r="AA2483" s="265"/>
      <c r="AB2483" s="265"/>
      <c r="AC2483" s="265"/>
      <c r="AD2483" s="265"/>
      <c r="AE2483" s="265"/>
      <c r="AF2483" s="265"/>
      <c r="AG2483" s="265"/>
      <c r="AH2483" s="265"/>
      <c r="AI2483" s="265"/>
      <c r="AJ2483" s="265"/>
      <c r="AK2483" s="287"/>
      <c r="AL2483" s="287"/>
      <c r="AM2483" s="287"/>
      <c r="AN2483" s="287"/>
      <c r="AO2483" s="287"/>
      <c r="AP2483" s="287"/>
      <c r="AQ2483" s="287"/>
      <c r="AR2483" s="287"/>
      <c r="AS2483" s="287"/>
      <c r="AT2483" s="287"/>
      <c r="AU2483" s="287"/>
      <c r="AV2483" s="287"/>
      <c r="AW2483" s="287"/>
      <c r="AX2483" s="287"/>
      <c r="AY2483" s="287"/>
      <c r="AZ2483" s="287"/>
      <c r="BA2483" s="287"/>
      <c r="BB2483" s="287"/>
      <c r="BC2483" s="287"/>
      <c r="BD2483" s="287"/>
      <c r="BE2483" s="287"/>
      <c r="BF2483" s="287"/>
      <c r="BG2483" s="287"/>
      <c r="BH2483" s="287"/>
      <c r="BI2483" s="287"/>
      <c r="BJ2483" s="287"/>
      <c r="BK2483" s="287"/>
      <c r="BL2483" s="287"/>
      <c r="BM2483" s="287"/>
      <c r="BN2483" s="287"/>
      <c r="BO2483" s="287"/>
      <c r="BP2483" s="287"/>
      <c r="BQ2483" s="287"/>
      <c r="BR2483" s="287"/>
      <c r="BS2483" s="287"/>
      <c r="BT2483" s="287"/>
      <c r="BU2483" s="287"/>
    </row>
    <row r="2484" spans="4:73" x14ac:dyDescent="0.2">
      <c r="D2484" s="265"/>
      <c r="E2484" s="265"/>
      <c r="F2484" s="265"/>
      <c r="G2484" s="265"/>
      <c r="H2484" s="265"/>
      <c r="I2484" s="265"/>
      <c r="J2484" s="265"/>
      <c r="K2484" s="265"/>
      <c r="L2484" s="265"/>
      <c r="M2484" s="265"/>
      <c r="N2484" s="265"/>
      <c r="O2484" s="265"/>
      <c r="P2484" s="265"/>
      <c r="Q2484" s="265"/>
      <c r="R2484" s="265"/>
      <c r="S2484" s="265"/>
      <c r="T2484" s="265"/>
      <c r="U2484" s="265"/>
      <c r="V2484" s="265"/>
      <c r="W2484" s="265"/>
      <c r="X2484" s="265"/>
      <c r="Y2484" s="265"/>
      <c r="Z2484" s="265"/>
      <c r="AA2484" s="265"/>
      <c r="AB2484" s="265"/>
      <c r="AC2484" s="265"/>
      <c r="AD2484" s="265"/>
      <c r="AE2484" s="265"/>
      <c r="AF2484" s="265"/>
      <c r="AG2484" s="265"/>
      <c r="AH2484" s="265"/>
      <c r="AI2484" s="265"/>
      <c r="AJ2484" s="265"/>
      <c r="AK2484" s="287"/>
      <c r="AL2484" s="287"/>
      <c r="AM2484" s="287"/>
      <c r="AN2484" s="287"/>
      <c r="AO2484" s="287"/>
      <c r="AP2484" s="287"/>
      <c r="AQ2484" s="287"/>
      <c r="AR2484" s="287"/>
      <c r="AS2484" s="287"/>
      <c r="AT2484" s="287"/>
      <c r="AU2484" s="287"/>
      <c r="AV2484" s="287"/>
      <c r="AW2484" s="287"/>
      <c r="AX2484" s="287"/>
      <c r="AY2484" s="287"/>
      <c r="AZ2484" s="287"/>
      <c r="BA2484" s="287"/>
      <c r="BB2484" s="287"/>
      <c r="BC2484" s="287"/>
      <c r="BD2484" s="287"/>
      <c r="BE2484" s="287"/>
      <c r="BF2484" s="287"/>
      <c r="BG2484" s="287"/>
      <c r="BH2484" s="287"/>
      <c r="BI2484" s="287"/>
      <c r="BJ2484" s="287"/>
      <c r="BK2484" s="287"/>
      <c r="BL2484" s="287"/>
      <c r="BM2484" s="287"/>
      <c r="BN2484" s="287"/>
      <c r="BO2484" s="287"/>
      <c r="BP2484" s="287"/>
      <c r="BQ2484" s="287"/>
      <c r="BR2484" s="287"/>
      <c r="BS2484" s="287"/>
      <c r="BT2484" s="287"/>
      <c r="BU2484" s="287"/>
    </row>
    <row r="2485" spans="4:73" x14ac:dyDescent="0.2">
      <c r="D2485" s="265"/>
      <c r="E2485" s="265"/>
      <c r="F2485" s="265"/>
      <c r="G2485" s="265"/>
      <c r="H2485" s="265"/>
      <c r="I2485" s="265"/>
      <c r="J2485" s="265"/>
      <c r="K2485" s="265"/>
      <c r="L2485" s="265"/>
      <c r="M2485" s="265"/>
      <c r="N2485" s="265"/>
      <c r="O2485" s="265"/>
      <c r="P2485" s="265"/>
      <c r="Q2485" s="265"/>
      <c r="R2485" s="265"/>
      <c r="S2485" s="265"/>
      <c r="T2485" s="265"/>
      <c r="U2485" s="265"/>
      <c r="V2485" s="265"/>
      <c r="W2485" s="265"/>
      <c r="X2485" s="265"/>
      <c r="Y2485" s="265"/>
      <c r="Z2485" s="265"/>
      <c r="AA2485" s="265"/>
      <c r="AB2485" s="265"/>
      <c r="AC2485" s="265"/>
      <c r="AD2485" s="265"/>
      <c r="AE2485" s="265"/>
      <c r="AF2485" s="265"/>
      <c r="AG2485" s="265"/>
      <c r="AH2485" s="265"/>
      <c r="AI2485" s="265"/>
      <c r="AJ2485" s="265"/>
      <c r="AK2485" s="287"/>
      <c r="AL2485" s="287"/>
      <c r="AM2485" s="287"/>
      <c r="AN2485" s="287"/>
      <c r="AO2485" s="287"/>
      <c r="AP2485" s="287"/>
      <c r="AQ2485" s="287"/>
      <c r="AR2485" s="287"/>
      <c r="AS2485" s="287"/>
      <c r="AT2485" s="287"/>
      <c r="AU2485" s="287"/>
      <c r="AV2485" s="287"/>
      <c r="AW2485" s="287"/>
      <c r="AX2485" s="287"/>
      <c r="AY2485" s="287"/>
      <c r="AZ2485" s="287"/>
      <c r="BA2485" s="287"/>
      <c r="BB2485" s="287"/>
      <c r="BC2485" s="287"/>
      <c r="BD2485" s="287"/>
      <c r="BE2485" s="287"/>
      <c r="BF2485" s="287"/>
      <c r="BG2485" s="287"/>
      <c r="BH2485" s="287"/>
      <c r="BI2485" s="287"/>
      <c r="BJ2485" s="287"/>
      <c r="BK2485" s="287"/>
      <c r="BL2485" s="287"/>
      <c r="BM2485" s="287"/>
      <c r="BN2485" s="287"/>
      <c r="BO2485" s="287"/>
      <c r="BP2485" s="287"/>
      <c r="BQ2485" s="287"/>
      <c r="BR2485" s="287"/>
      <c r="BS2485" s="287"/>
      <c r="BT2485" s="287"/>
      <c r="BU2485" s="287"/>
    </row>
    <row r="2486" spans="4:73" x14ac:dyDescent="0.2">
      <c r="D2486" s="265"/>
      <c r="E2486" s="265"/>
      <c r="F2486" s="265"/>
      <c r="G2486" s="265"/>
      <c r="H2486" s="265"/>
      <c r="I2486" s="265"/>
      <c r="J2486" s="265"/>
      <c r="K2486" s="265"/>
      <c r="L2486" s="265"/>
      <c r="M2486" s="265"/>
      <c r="N2486" s="265"/>
      <c r="O2486" s="265"/>
      <c r="P2486" s="265"/>
      <c r="Q2486" s="265"/>
      <c r="R2486" s="265"/>
      <c r="S2486" s="265"/>
      <c r="T2486" s="265"/>
      <c r="U2486" s="265"/>
      <c r="V2486" s="265"/>
      <c r="W2486" s="265"/>
      <c r="X2486" s="265"/>
      <c r="Y2486" s="265"/>
      <c r="Z2486" s="265"/>
      <c r="AA2486" s="265"/>
      <c r="AB2486" s="265"/>
      <c r="AC2486" s="265"/>
      <c r="AD2486" s="265"/>
      <c r="AE2486" s="265"/>
      <c r="AF2486" s="265"/>
      <c r="AG2486" s="265"/>
      <c r="AH2486" s="265"/>
      <c r="AI2486" s="265"/>
      <c r="AJ2486" s="265"/>
      <c r="AK2486" s="287"/>
      <c r="AL2486" s="287"/>
      <c r="AM2486" s="287"/>
      <c r="AN2486" s="287"/>
      <c r="AO2486" s="287"/>
      <c r="AP2486" s="287"/>
      <c r="AQ2486" s="287"/>
      <c r="AR2486" s="287"/>
      <c r="AS2486" s="287"/>
      <c r="AT2486" s="287"/>
      <c r="AU2486" s="287"/>
      <c r="AV2486" s="287"/>
      <c r="AW2486" s="287"/>
      <c r="AX2486" s="287"/>
      <c r="AY2486" s="287"/>
      <c r="AZ2486" s="287"/>
      <c r="BA2486" s="287"/>
      <c r="BB2486" s="287"/>
      <c r="BC2486" s="287"/>
      <c r="BD2486" s="287"/>
      <c r="BE2486" s="287"/>
      <c r="BF2486" s="287"/>
      <c r="BG2486" s="287"/>
      <c r="BH2486" s="287"/>
      <c r="BI2486" s="287"/>
      <c r="BJ2486" s="287"/>
      <c r="BK2486" s="287"/>
      <c r="BL2486" s="287"/>
      <c r="BM2486" s="287"/>
      <c r="BN2486" s="287"/>
      <c r="BO2486" s="287"/>
      <c r="BP2486" s="287"/>
      <c r="BQ2486" s="287"/>
      <c r="BR2486" s="287"/>
      <c r="BS2486" s="287"/>
      <c r="BT2486" s="287"/>
      <c r="BU2486" s="287"/>
    </row>
    <row r="2487" spans="4:73" x14ac:dyDescent="0.2">
      <c r="D2487" s="265"/>
      <c r="E2487" s="265"/>
      <c r="F2487" s="265"/>
      <c r="G2487" s="265"/>
      <c r="H2487" s="265"/>
      <c r="I2487" s="265"/>
      <c r="J2487" s="265"/>
      <c r="K2487" s="265"/>
      <c r="L2487" s="265"/>
      <c r="M2487" s="265"/>
      <c r="N2487" s="265"/>
      <c r="O2487" s="265"/>
      <c r="P2487" s="265"/>
      <c r="Q2487" s="265"/>
      <c r="R2487" s="265"/>
      <c r="S2487" s="265"/>
      <c r="T2487" s="265"/>
      <c r="U2487" s="265"/>
      <c r="V2487" s="265"/>
      <c r="W2487" s="265"/>
      <c r="X2487" s="265"/>
      <c r="Y2487" s="265"/>
      <c r="Z2487" s="265"/>
      <c r="AA2487" s="265"/>
      <c r="AB2487" s="265"/>
      <c r="AC2487" s="265"/>
      <c r="AD2487" s="265"/>
      <c r="AE2487" s="265"/>
      <c r="AF2487" s="265"/>
      <c r="AG2487" s="265"/>
      <c r="AH2487" s="265"/>
      <c r="AI2487" s="265"/>
      <c r="AJ2487" s="265"/>
      <c r="AK2487" s="287"/>
      <c r="AL2487" s="287"/>
      <c r="AM2487" s="287"/>
      <c r="AN2487" s="287"/>
      <c r="AO2487" s="287"/>
      <c r="AP2487" s="287"/>
      <c r="AQ2487" s="287"/>
      <c r="AR2487" s="287"/>
      <c r="AS2487" s="287"/>
      <c r="AT2487" s="287"/>
      <c r="AU2487" s="287"/>
      <c r="AV2487" s="287"/>
      <c r="AW2487" s="287"/>
      <c r="AX2487" s="287"/>
      <c r="AY2487" s="287"/>
      <c r="AZ2487" s="287"/>
      <c r="BA2487" s="287"/>
      <c r="BB2487" s="287"/>
      <c r="BC2487" s="287"/>
      <c r="BD2487" s="287"/>
      <c r="BE2487" s="287"/>
      <c r="BF2487" s="287"/>
      <c r="BG2487" s="287"/>
      <c r="BH2487" s="287"/>
      <c r="BI2487" s="287"/>
      <c r="BJ2487" s="287"/>
      <c r="BK2487" s="287"/>
      <c r="BL2487" s="287"/>
      <c r="BM2487" s="287"/>
      <c r="BN2487" s="287"/>
      <c r="BO2487" s="287"/>
      <c r="BP2487" s="287"/>
      <c r="BQ2487" s="287"/>
      <c r="BR2487" s="287"/>
      <c r="BS2487" s="287"/>
      <c r="BT2487" s="287"/>
      <c r="BU2487" s="287"/>
    </row>
    <row r="2488" spans="4:73" x14ac:dyDescent="0.2">
      <c r="D2488" s="265"/>
      <c r="E2488" s="265"/>
      <c r="F2488" s="265"/>
      <c r="G2488" s="265"/>
      <c r="H2488" s="265"/>
      <c r="I2488" s="265"/>
      <c r="J2488" s="265"/>
      <c r="K2488" s="265"/>
      <c r="L2488" s="265"/>
      <c r="M2488" s="265"/>
      <c r="N2488" s="265"/>
      <c r="O2488" s="265"/>
      <c r="P2488" s="265"/>
      <c r="Q2488" s="265"/>
      <c r="R2488" s="265"/>
      <c r="S2488" s="265"/>
      <c r="T2488" s="265"/>
      <c r="U2488" s="265"/>
      <c r="V2488" s="265"/>
      <c r="W2488" s="265"/>
      <c r="X2488" s="265"/>
      <c r="Y2488" s="265"/>
      <c r="Z2488" s="265"/>
      <c r="AA2488" s="265"/>
      <c r="AB2488" s="265"/>
      <c r="AC2488" s="265"/>
      <c r="AD2488" s="265"/>
      <c r="AE2488" s="265"/>
      <c r="AF2488" s="265"/>
      <c r="AG2488" s="265"/>
      <c r="AH2488" s="265"/>
      <c r="AI2488" s="265"/>
      <c r="AJ2488" s="265"/>
      <c r="AK2488" s="287"/>
      <c r="AL2488" s="287"/>
      <c r="AM2488" s="287"/>
      <c r="AN2488" s="287"/>
      <c r="AO2488" s="287"/>
      <c r="AP2488" s="287"/>
      <c r="AQ2488" s="287"/>
      <c r="AR2488" s="287"/>
      <c r="AS2488" s="287"/>
      <c r="AT2488" s="287"/>
      <c r="AU2488" s="287"/>
      <c r="AV2488" s="287"/>
      <c r="AW2488" s="287"/>
      <c r="AX2488" s="287"/>
      <c r="AY2488" s="287"/>
      <c r="AZ2488" s="287"/>
      <c r="BA2488" s="287"/>
      <c r="BB2488" s="287"/>
      <c r="BC2488" s="287"/>
      <c r="BD2488" s="287"/>
      <c r="BE2488" s="287"/>
      <c r="BF2488" s="287"/>
      <c r="BG2488" s="287"/>
      <c r="BH2488" s="287"/>
      <c r="BI2488" s="287"/>
      <c r="BJ2488" s="287"/>
      <c r="BK2488" s="287"/>
      <c r="BL2488" s="287"/>
      <c r="BM2488" s="287"/>
      <c r="BN2488" s="287"/>
      <c r="BO2488" s="287"/>
      <c r="BP2488" s="287"/>
      <c r="BQ2488" s="287"/>
      <c r="BR2488" s="287"/>
      <c r="BS2488" s="287"/>
      <c r="BT2488" s="287"/>
      <c r="BU2488" s="287"/>
    </row>
    <row r="2489" spans="4:73" x14ac:dyDescent="0.2">
      <c r="D2489" s="265"/>
      <c r="E2489" s="265"/>
      <c r="F2489" s="265"/>
      <c r="G2489" s="265"/>
      <c r="H2489" s="265"/>
      <c r="I2489" s="265"/>
      <c r="J2489" s="265"/>
      <c r="K2489" s="265"/>
      <c r="L2489" s="265"/>
      <c r="M2489" s="265"/>
      <c r="N2489" s="265"/>
      <c r="O2489" s="265"/>
      <c r="P2489" s="265"/>
      <c r="Q2489" s="265"/>
      <c r="R2489" s="265"/>
      <c r="S2489" s="265"/>
      <c r="T2489" s="265"/>
      <c r="U2489" s="265"/>
      <c r="V2489" s="265"/>
      <c r="W2489" s="265"/>
      <c r="X2489" s="265"/>
      <c r="Y2489" s="265"/>
      <c r="Z2489" s="265"/>
      <c r="AA2489" s="265"/>
      <c r="AB2489" s="265"/>
      <c r="AC2489" s="265"/>
      <c r="AD2489" s="265"/>
      <c r="AE2489" s="265"/>
      <c r="AF2489" s="265"/>
      <c r="AG2489" s="265"/>
      <c r="AH2489" s="265"/>
      <c r="AI2489" s="265"/>
      <c r="AJ2489" s="265"/>
      <c r="AK2489" s="287"/>
      <c r="AL2489" s="287"/>
      <c r="AM2489" s="287"/>
      <c r="AN2489" s="287"/>
      <c r="AO2489" s="287"/>
      <c r="AP2489" s="287"/>
      <c r="AQ2489" s="287"/>
      <c r="AR2489" s="287"/>
      <c r="AS2489" s="287"/>
      <c r="AT2489" s="287"/>
      <c r="AU2489" s="287"/>
      <c r="AV2489" s="287"/>
      <c r="AW2489" s="287"/>
      <c r="AX2489" s="287"/>
      <c r="AY2489" s="287"/>
      <c r="AZ2489" s="287"/>
      <c r="BA2489" s="287"/>
      <c r="BB2489" s="287"/>
      <c r="BC2489" s="287"/>
      <c r="BD2489" s="287"/>
      <c r="BE2489" s="287"/>
      <c r="BF2489" s="287"/>
      <c r="BG2489" s="287"/>
      <c r="BH2489" s="287"/>
      <c r="BI2489" s="287"/>
      <c r="BJ2489" s="287"/>
      <c r="BK2489" s="287"/>
      <c r="BL2489" s="287"/>
      <c r="BM2489" s="287"/>
      <c r="BN2489" s="287"/>
      <c r="BO2489" s="287"/>
      <c r="BP2489" s="287"/>
      <c r="BQ2489" s="287"/>
      <c r="BR2489" s="287"/>
      <c r="BS2489" s="287"/>
      <c r="BT2489" s="287"/>
      <c r="BU2489" s="287"/>
    </row>
    <row r="2490" spans="4:73" x14ac:dyDescent="0.2">
      <c r="D2490" s="265"/>
      <c r="E2490" s="265"/>
      <c r="F2490" s="265"/>
      <c r="G2490" s="265"/>
      <c r="H2490" s="265"/>
      <c r="I2490" s="265"/>
      <c r="J2490" s="265"/>
      <c r="K2490" s="265"/>
      <c r="L2490" s="265"/>
      <c r="M2490" s="265"/>
      <c r="N2490" s="265"/>
      <c r="O2490" s="265"/>
      <c r="P2490" s="265"/>
      <c r="Q2490" s="265"/>
      <c r="R2490" s="265"/>
      <c r="S2490" s="265"/>
      <c r="T2490" s="265"/>
      <c r="U2490" s="265"/>
      <c r="V2490" s="265"/>
      <c r="W2490" s="265"/>
      <c r="X2490" s="265"/>
      <c r="Y2490" s="265"/>
      <c r="Z2490" s="265"/>
      <c r="AA2490" s="265"/>
      <c r="AB2490" s="265"/>
      <c r="AC2490" s="265"/>
      <c r="AD2490" s="265"/>
      <c r="AE2490" s="265"/>
      <c r="AF2490" s="265"/>
      <c r="AG2490" s="265"/>
      <c r="AH2490" s="265"/>
      <c r="AI2490" s="265"/>
      <c r="AJ2490" s="265"/>
      <c r="AK2490" s="287"/>
      <c r="AL2490" s="287"/>
      <c r="AM2490" s="287"/>
      <c r="AN2490" s="287"/>
      <c r="AO2490" s="287"/>
      <c r="AP2490" s="287"/>
      <c r="AQ2490" s="287"/>
      <c r="AR2490" s="287"/>
      <c r="AS2490" s="287"/>
      <c r="AT2490" s="287"/>
      <c r="AU2490" s="287"/>
      <c r="AV2490" s="287"/>
      <c r="AW2490" s="287"/>
      <c r="AX2490" s="287"/>
      <c r="AY2490" s="287"/>
      <c r="AZ2490" s="287"/>
      <c r="BA2490" s="287"/>
      <c r="BB2490" s="287"/>
      <c r="BC2490" s="287"/>
      <c r="BD2490" s="287"/>
      <c r="BE2490" s="287"/>
      <c r="BF2490" s="287"/>
      <c r="BG2490" s="287"/>
      <c r="BH2490" s="287"/>
      <c r="BI2490" s="287"/>
      <c r="BJ2490" s="287"/>
      <c r="BK2490" s="287"/>
      <c r="BL2490" s="287"/>
      <c r="BM2490" s="287"/>
      <c r="BN2490" s="287"/>
      <c r="BO2490" s="287"/>
      <c r="BP2490" s="287"/>
      <c r="BQ2490" s="287"/>
      <c r="BR2490" s="287"/>
      <c r="BS2490" s="287"/>
      <c r="BT2490" s="287"/>
      <c r="BU2490" s="287"/>
    </row>
    <row r="2491" spans="4:73" x14ac:dyDescent="0.2">
      <c r="D2491" s="265"/>
      <c r="E2491" s="265"/>
      <c r="F2491" s="265"/>
      <c r="G2491" s="265"/>
      <c r="H2491" s="265"/>
      <c r="I2491" s="265"/>
      <c r="J2491" s="265"/>
      <c r="K2491" s="265"/>
      <c r="L2491" s="265"/>
      <c r="M2491" s="265"/>
      <c r="N2491" s="265"/>
      <c r="O2491" s="265"/>
      <c r="P2491" s="265"/>
      <c r="Q2491" s="265"/>
      <c r="R2491" s="265"/>
      <c r="S2491" s="265"/>
      <c r="T2491" s="265"/>
      <c r="U2491" s="265"/>
      <c r="V2491" s="265"/>
      <c r="W2491" s="265"/>
      <c r="X2491" s="265"/>
      <c r="Y2491" s="265"/>
      <c r="Z2491" s="265"/>
      <c r="AA2491" s="265"/>
      <c r="AB2491" s="265"/>
      <c r="AC2491" s="265"/>
      <c r="AD2491" s="265"/>
      <c r="AE2491" s="265"/>
      <c r="AF2491" s="265"/>
      <c r="AG2491" s="265"/>
      <c r="AH2491" s="265"/>
      <c r="AI2491" s="265"/>
      <c r="AJ2491" s="265"/>
      <c r="AK2491" s="287"/>
      <c r="AL2491" s="287"/>
      <c r="AM2491" s="287"/>
      <c r="AN2491" s="287"/>
      <c r="AO2491" s="287"/>
      <c r="AP2491" s="287"/>
      <c r="AQ2491" s="287"/>
      <c r="AR2491" s="287"/>
      <c r="AS2491" s="287"/>
      <c r="AT2491" s="287"/>
      <c r="AU2491" s="287"/>
      <c r="AV2491" s="287"/>
      <c r="AW2491" s="287"/>
      <c r="AX2491" s="287"/>
      <c r="AY2491" s="287"/>
      <c r="AZ2491" s="287"/>
      <c r="BA2491" s="287"/>
      <c r="BB2491" s="287"/>
      <c r="BC2491" s="287"/>
      <c r="BD2491" s="287"/>
      <c r="BE2491" s="287"/>
      <c r="BF2491" s="287"/>
      <c r="BG2491" s="287"/>
      <c r="BH2491" s="287"/>
      <c r="BI2491" s="287"/>
      <c r="BJ2491" s="287"/>
      <c r="BK2491" s="287"/>
      <c r="BL2491" s="287"/>
      <c r="BM2491" s="287"/>
      <c r="BN2491" s="287"/>
      <c r="BO2491" s="287"/>
      <c r="BP2491" s="287"/>
      <c r="BQ2491" s="287"/>
      <c r="BR2491" s="287"/>
      <c r="BS2491" s="287"/>
      <c r="BT2491" s="287"/>
      <c r="BU2491" s="287"/>
    </row>
    <row r="2492" spans="4:73" x14ac:dyDescent="0.2">
      <c r="D2492" s="265"/>
      <c r="E2492" s="265"/>
      <c r="F2492" s="265"/>
      <c r="G2492" s="265"/>
      <c r="H2492" s="265"/>
      <c r="I2492" s="265"/>
      <c r="J2492" s="265"/>
      <c r="K2492" s="265"/>
      <c r="L2492" s="265"/>
      <c r="M2492" s="265"/>
      <c r="N2492" s="265"/>
      <c r="O2492" s="265"/>
      <c r="P2492" s="265"/>
      <c r="Q2492" s="265"/>
      <c r="R2492" s="265"/>
      <c r="S2492" s="265"/>
      <c r="T2492" s="265"/>
      <c r="U2492" s="265"/>
      <c r="V2492" s="265"/>
      <c r="W2492" s="265"/>
      <c r="X2492" s="265"/>
      <c r="Y2492" s="265"/>
      <c r="Z2492" s="265"/>
      <c r="AA2492" s="265"/>
      <c r="AB2492" s="265"/>
      <c r="AC2492" s="265"/>
      <c r="AD2492" s="265"/>
      <c r="AE2492" s="265"/>
      <c r="AF2492" s="265"/>
      <c r="AG2492" s="265"/>
      <c r="AH2492" s="265"/>
      <c r="AI2492" s="265"/>
      <c r="AJ2492" s="265"/>
      <c r="AK2492" s="287"/>
      <c r="AL2492" s="287"/>
      <c r="AM2492" s="287"/>
      <c r="AN2492" s="287"/>
      <c r="AO2492" s="287"/>
      <c r="AP2492" s="287"/>
      <c r="AQ2492" s="287"/>
      <c r="AR2492" s="287"/>
      <c r="AS2492" s="287"/>
      <c r="AT2492" s="287"/>
      <c r="AU2492" s="287"/>
      <c r="AV2492" s="287"/>
      <c r="AW2492" s="287"/>
      <c r="AX2492" s="287"/>
      <c r="AY2492" s="287"/>
      <c r="AZ2492" s="287"/>
      <c r="BA2492" s="287"/>
      <c r="BB2492" s="287"/>
      <c r="BC2492" s="287"/>
      <c r="BD2492" s="287"/>
      <c r="BE2492" s="287"/>
      <c r="BF2492" s="287"/>
      <c r="BG2492" s="287"/>
      <c r="BH2492" s="287"/>
      <c r="BI2492" s="287"/>
      <c r="BJ2492" s="287"/>
      <c r="BK2492" s="287"/>
      <c r="BL2492" s="287"/>
      <c r="BM2492" s="287"/>
      <c r="BN2492" s="287"/>
      <c r="BO2492" s="287"/>
      <c r="BP2492" s="287"/>
      <c r="BQ2492" s="287"/>
      <c r="BR2492" s="287"/>
      <c r="BS2492" s="287"/>
      <c r="BT2492" s="287"/>
      <c r="BU2492" s="287"/>
    </row>
    <row r="2493" spans="4:73" x14ac:dyDescent="0.2">
      <c r="D2493" s="265"/>
      <c r="E2493" s="265"/>
      <c r="F2493" s="265"/>
      <c r="G2493" s="265"/>
      <c r="H2493" s="265"/>
      <c r="I2493" s="265"/>
      <c r="J2493" s="265"/>
      <c r="K2493" s="265"/>
      <c r="L2493" s="265"/>
      <c r="M2493" s="265"/>
      <c r="N2493" s="265"/>
      <c r="O2493" s="265"/>
      <c r="P2493" s="265"/>
      <c r="Q2493" s="265"/>
      <c r="R2493" s="265"/>
      <c r="S2493" s="265"/>
      <c r="T2493" s="265"/>
      <c r="U2493" s="265"/>
      <c r="V2493" s="265"/>
      <c r="W2493" s="265"/>
      <c r="X2493" s="265"/>
      <c r="Y2493" s="265"/>
      <c r="Z2493" s="265"/>
      <c r="AA2493" s="265"/>
      <c r="AB2493" s="265"/>
      <c r="AC2493" s="265"/>
      <c r="AD2493" s="265"/>
      <c r="AE2493" s="265"/>
      <c r="AF2493" s="265"/>
      <c r="AG2493" s="265"/>
      <c r="AH2493" s="265"/>
      <c r="AI2493" s="265"/>
      <c r="AJ2493" s="265"/>
      <c r="AK2493" s="287"/>
      <c r="AL2493" s="287"/>
      <c r="AM2493" s="287"/>
      <c r="AN2493" s="287"/>
      <c r="AO2493" s="287"/>
      <c r="AP2493" s="287"/>
      <c r="AQ2493" s="287"/>
      <c r="AR2493" s="287"/>
      <c r="AS2493" s="287"/>
      <c r="AT2493" s="287"/>
      <c r="AU2493" s="287"/>
      <c r="AV2493" s="287"/>
      <c r="AW2493" s="287"/>
      <c r="AX2493" s="287"/>
      <c r="AY2493" s="287"/>
      <c r="AZ2493" s="287"/>
      <c r="BA2493" s="287"/>
      <c r="BB2493" s="287"/>
      <c r="BC2493" s="287"/>
      <c r="BD2493" s="287"/>
      <c r="BE2493" s="287"/>
      <c r="BF2493" s="287"/>
      <c r="BG2493" s="287"/>
      <c r="BH2493" s="287"/>
      <c r="BI2493" s="287"/>
      <c r="BJ2493" s="287"/>
      <c r="BK2493" s="287"/>
      <c r="BL2493" s="287"/>
      <c r="BM2493" s="287"/>
      <c r="BN2493" s="287"/>
      <c r="BO2493" s="287"/>
      <c r="BP2493" s="287"/>
      <c r="BQ2493" s="287"/>
      <c r="BR2493" s="287"/>
      <c r="BS2493" s="287"/>
      <c r="BT2493" s="287"/>
      <c r="BU2493" s="287"/>
    </row>
    <row r="2494" spans="4:73" x14ac:dyDescent="0.2">
      <c r="D2494" s="265"/>
      <c r="E2494" s="265"/>
      <c r="F2494" s="265"/>
      <c r="G2494" s="265"/>
      <c r="H2494" s="265"/>
      <c r="I2494" s="265"/>
      <c r="J2494" s="265"/>
      <c r="K2494" s="265"/>
      <c r="L2494" s="265"/>
      <c r="M2494" s="265"/>
      <c r="N2494" s="265"/>
      <c r="O2494" s="265"/>
      <c r="P2494" s="265"/>
      <c r="Q2494" s="265"/>
      <c r="R2494" s="265"/>
      <c r="S2494" s="265"/>
      <c r="T2494" s="265"/>
      <c r="U2494" s="265"/>
      <c r="V2494" s="265"/>
      <c r="W2494" s="265"/>
      <c r="X2494" s="265"/>
      <c r="Y2494" s="265"/>
      <c r="Z2494" s="265"/>
      <c r="AA2494" s="265"/>
      <c r="AB2494" s="265"/>
      <c r="AC2494" s="265"/>
      <c r="AD2494" s="265"/>
      <c r="AE2494" s="265"/>
      <c r="AF2494" s="265"/>
      <c r="AG2494" s="265"/>
      <c r="AH2494" s="265"/>
      <c r="AI2494" s="265"/>
      <c r="AJ2494" s="265"/>
      <c r="AK2494" s="287"/>
      <c r="AL2494" s="287"/>
      <c r="AM2494" s="287"/>
      <c r="AN2494" s="287"/>
      <c r="AO2494" s="287"/>
      <c r="AP2494" s="287"/>
      <c r="AQ2494" s="287"/>
      <c r="AR2494" s="287"/>
      <c r="AS2494" s="287"/>
      <c r="AT2494" s="287"/>
      <c r="AU2494" s="287"/>
      <c r="AV2494" s="287"/>
      <c r="AW2494" s="287"/>
      <c r="AX2494" s="287"/>
      <c r="AY2494" s="287"/>
      <c r="AZ2494" s="287"/>
      <c r="BA2494" s="287"/>
      <c r="BB2494" s="287"/>
      <c r="BC2494" s="287"/>
      <c r="BD2494" s="287"/>
      <c r="BE2494" s="287"/>
      <c r="BF2494" s="287"/>
      <c r="BG2494" s="287"/>
      <c r="BH2494" s="287"/>
      <c r="BI2494" s="287"/>
      <c r="BJ2494" s="287"/>
      <c r="BK2494" s="287"/>
      <c r="BL2494" s="287"/>
      <c r="BM2494" s="287"/>
      <c r="BN2494" s="287"/>
      <c r="BO2494" s="287"/>
      <c r="BP2494" s="287"/>
      <c r="BQ2494" s="287"/>
      <c r="BR2494" s="287"/>
      <c r="BS2494" s="287"/>
      <c r="BT2494" s="287"/>
      <c r="BU2494" s="287"/>
    </row>
    <row r="2495" spans="4:73" x14ac:dyDescent="0.2">
      <c r="D2495" s="265"/>
      <c r="E2495" s="265"/>
      <c r="F2495" s="265"/>
      <c r="G2495" s="265"/>
      <c r="H2495" s="265"/>
      <c r="I2495" s="265"/>
      <c r="J2495" s="265"/>
      <c r="K2495" s="265"/>
      <c r="L2495" s="265"/>
      <c r="M2495" s="265"/>
      <c r="N2495" s="265"/>
      <c r="O2495" s="265"/>
      <c r="P2495" s="265"/>
      <c r="Q2495" s="265"/>
      <c r="R2495" s="265"/>
      <c r="S2495" s="265"/>
      <c r="T2495" s="265"/>
      <c r="U2495" s="265"/>
      <c r="V2495" s="265"/>
      <c r="W2495" s="265"/>
      <c r="X2495" s="265"/>
      <c r="Y2495" s="265"/>
      <c r="Z2495" s="265"/>
      <c r="AA2495" s="265"/>
      <c r="AB2495" s="265"/>
      <c r="AC2495" s="265"/>
      <c r="AD2495" s="265"/>
      <c r="AE2495" s="265"/>
      <c r="AF2495" s="265"/>
      <c r="AG2495" s="265"/>
      <c r="AH2495" s="265"/>
      <c r="AI2495" s="265"/>
      <c r="AJ2495" s="265"/>
      <c r="AK2495" s="287"/>
      <c r="AL2495" s="287"/>
      <c r="AM2495" s="287"/>
      <c r="AN2495" s="287"/>
      <c r="AO2495" s="287"/>
      <c r="AP2495" s="287"/>
      <c r="AQ2495" s="287"/>
      <c r="AR2495" s="287"/>
      <c r="AS2495" s="287"/>
      <c r="AT2495" s="287"/>
      <c r="AU2495" s="287"/>
      <c r="AV2495" s="287"/>
      <c r="AW2495" s="287"/>
      <c r="AX2495" s="287"/>
      <c r="AY2495" s="287"/>
      <c r="AZ2495" s="287"/>
      <c r="BA2495" s="287"/>
      <c r="BB2495" s="287"/>
      <c r="BC2495" s="287"/>
      <c r="BD2495" s="287"/>
      <c r="BE2495" s="287"/>
      <c r="BF2495" s="287"/>
      <c r="BG2495" s="287"/>
      <c r="BH2495" s="287"/>
      <c r="BI2495" s="287"/>
      <c r="BJ2495" s="287"/>
      <c r="BK2495" s="287"/>
      <c r="BL2495" s="287"/>
      <c r="BM2495" s="287"/>
      <c r="BN2495" s="287"/>
      <c r="BO2495" s="287"/>
      <c r="BP2495" s="287"/>
      <c r="BQ2495" s="287"/>
      <c r="BR2495" s="287"/>
      <c r="BS2495" s="287"/>
      <c r="BT2495" s="287"/>
      <c r="BU2495" s="287"/>
    </row>
    <row r="2496" spans="4:73" x14ac:dyDescent="0.2">
      <c r="D2496" s="265"/>
      <c r="E2496" s="265"/>
      <c r="F2496" s="265"/>
      <c r="G2496" s="265"/>
      <c r="H2496" s="265"/>
      <c r="I2496" s="265"/>
      <c r="J2496" s="265"/>
      <c r="K2496" s="265"/>
      <c r="L2496" s="265"/>
      <c r="M2496" s="265"/>
      <c r="N2496" s="265"/>
      <c r="O2496" s="265"/>
      <c r="P2496" s="265"/>
      <c r="Q2496" s="265"/>
      <c r="R2496" s="265"/>
      <c r="S2496" s="265"/>
      <c r="T2496" s="265"/>
      <c r="U2496" s="265"/>
      <c r="V2496" s="265"/>
      <c r="W2496" s="265"/>
      <c r="X2496" s="265"/>
      <c r="Y2496" s="265"/>
      <c r="Z2496" s="265"/>
      <c r="AA2496" s="265"/>
      <c r="AB2496" s="265"/>
      <c r="AC2496" s="265"/>
      <c r="AD2496" s="265"/>
      <c r="AE2496" s="265"/>
      <c r="AF2496" s="265"/>
      <c r="AG2496" s="265"/>
      <c r="AH2496" s="265"/>
      <c r="AI2496" s="265"/>
      <c r="AJ2496" s="265"/>
      <c r="AK2496" s="287"/>
      <c r="AL2496" s="287"/>
      <c r="AM2496" s="287"/>
      <c r="AN2496" s="287"/>
      <c r="AO2496" s="287"/>
      <c r="AP2496" s="287"/>
      <c r="AQ2496" s="287"/>
      <c r="AR2496" s="287"/>
      <c r="AS2496" s="287"/>
      <c r="AT2496" s="287"/>
      <c r="AU2496" s="287"/>
      <c r="AV2496" s="287"/>
      <c r="AW2496" s="287"/>
      <c r="AX2496" s="287"/>
      <c r="AY2496" s="287"/>
      <c r="AZ2496" s="287"/>
      <c r="BA2496" s="287"/>
      <c r="BB2496" s="287"/>
      <c r="BC2496" s="287"/>
      <c r="BD2496" s="287"/>
      <c r="BE2496" s="287"/>
      <c r="BF2496" s="287"/>
      <c r="BG2496" s="287"/>
      <c r="BH2496" s="287"/>
      <c r="BI2496" s="287"/>
      <c r="BJ2496" s="287"/>
      <c r="BK2496" s="287"/>
      <c r="BL2496" s="287"/>
      <c r="BM2496" s="287"/>
      <c r="BN2496" s="287"/>
      <c r="BO2496" s="287"/>
      <c r="BP2496" s="287"/>
      <c r="BQ2496" s="287"/>
      <c r="BR2496" s="287"/>
      <c r="BS2496" s="287"/>
      <c r="BT2496" s="287"/>
      <c r="BU2496" s="287"/>
    </row>
    <row r="2497" spans="4:73" x14ac:dyDescent="0.2">
      <c r="D2497" s="265"/>
      <c r="E2497" s="265"/>
      <c r="F2497" s="265"/>
      <c r="G2497" s="265"/>
      <c r="H2497" s="265"/>
      <c r="I2497" s="265"/>
      <c r="J2497" s="265"/>
      <c r="K2497" s="265"/>
      <c r="L2497" s="265"/>
      <c r="M2497" s="265"/>
      <c r="N2497" s="265"/>
      <c r="O2497" s="265"/>
      <c r="P2497" s="265"/>
      <c r="Q2497" s="265"/>
      <c r="R2497" s="265"/>
      <c r="S2497" s="265"/>
      <c r="T2497" s="265"/>
      <c r="U2497" s="265"/>
      <c r="V2497" s="265"/>
      <c r="W2497" s="265"/>
      <c r="X2497" s="265"/>
      <c r="Y2497" s="265"/>
      <c r="Z2497" s="265"/>
      <c r="AA2497" s="265"/>
      <c r="AB2497" s="265"/>
      <c r="AC2497" s="265"/>
      <c r="AD2497" s="265"/>
      <c r="AE2497" s="265"/>
      <c r="AF2497" s="265"/>
      <c r="AG2497" s="265"/>
      <c r="AH2497" s="265"/>
      <c r="AI2497" s="265"/>
      <c r="AJ2497" s="265"/>
      <c r="AK2497" s="287"/>
      <c r="AL2497" s="287"/>
      <c r="AM2497" s="287"/>
      <c r="AN2497" s="287"/>
      <c r="AO2497" s="287"/>
      <c r="AP2497" s="287"/>
      <c r="AQ2497" s="287"/>
      <c r="AR2497" s="287"/>
      <c r="AS2497" s="287"/>
      <c r="AT2497" s="287"/>
      <c r="AU2497" s="287"/>
      <c r="AV2497" s="287"/>
      <c r="AW2497" s="287"/>
      <c r="AX2497" s="287"/>
      <c r="AY2497" s="287"/>
      <c r="AZ2497" s="287"/>
      <c r="BA2497" s="287"/>
      <c r="BB2497" s="287"/>
      <c r="BC2497" s="287"/>
      <c r="BD2497" s="287"/>
      <c r="BE2497" s="287"/>
      <c r="BF2497" s="287"/>
      <c r="BG2497" s="287"/>
      <c r="BH2497" s="287"/>
      <c r="BI2497" s="287"/>
      <c r="BJ2497" s="287"/>
      <c r="BK2497" s="287"/>
      <c r="BL2497" s="287"/>
      <c r="BM2497" s="287"/>
      <c r="BN2497" s="287"/>
      <c r="BO2497" s="287"/>
      <c r="BP2497" s="287"/>
      <c r="BQ2497" s="287"/>
      <c r="BR2497" s="287"/>
      <c r="BS2497" s="287"/>
      <c r="BT2497" s="287"/>
      <c r="BU2497" s="287"/>
    </row>
    <row r="2498" spans="4:73" x14ac:dyDescent="0.2">
      <c r="D2498" s="265"/>
      <c r="E2498" s="265"/>
      <c r="F2498" s="265"/>
      <c r="G2498" s="265"/>
      <c r="H2498" s="265"/>
      <c r="I2498" s="265"/>
      <c r="J2498" s="265"/>
      <c r="K2498" s="265"/>
      <c r="L2498" s="265"/>
      <c r="M2498" s="265"/>
      <c r="N2498" s="265"/>
      <c r="O2498" s="265"/>
      <c r="P2498" s="265"/>
      <c r="Q2498" s="265"/>
      <c r="R2498" s="265"/>
      <c r="S2498" s="265"/>
      <c r="T2498" s="265"/>
      <c r="U2498" s="265"/>
      <c r="V2498" s="265"/>
      <c r="W2498" s="265"/>
      <c r="X2498" s="265"/>
      <c r="Y2498" s="265"/>
      <c r="Z2498" s="265"/>
      <c r="AA2498" s="265"/>
      <c r="AB2498" s="265"/>
      <c r="AC2498" s="265"/>
      <c r="AD2498" s="265"/>
      <c r="AE2498" s="265"/>
      <c r="AF2498" s="265"/>
      <c r="AG2498" s="265"/>
      <c r="AH2498" s="265"/>
      <c r="AI2498" s="265"/>
      <c r="AJ2498" s="265"/>
      <c r="AK2498" s="287"/>
      <c r="AL2498" s="287"/>
      <c r="AM2498" s="287"/>
      <c r="AN2498" s="287"/>
      <c r="AO2498" s="287"/>
      <c r="AP2498" s="287"/>
      <c r="AQ2498" s="287"/>
      <c r="AR2498" s="287"/>
      <c r="AS2498" s="287"/>
      <c r="AT2498" s="287"/>
      <c r="AU2498" s="287"/>
      <c r="AV2498" s="287"/>
      <c r="AW2498" s="287"/>
      <c r="AX2498" s="287"/>
      <c r="AY2498" s="287"/>
      <c r="AZ2498" s="287"/>
      <c r="BA2498" s="287"/>
      <c r="BB2498" s="287"/>
      <c r="BC2498" s="287"/>
      <c r="BD2498" s="287"/>
      <c r="BE2498" s="287"/>
      <c r="BF2498" s="287"/>
      <c r="BG2498" s="287"/>
      <c r="BH2498" s="287"/>
      <c r="BI2498" s="287"/>
      <c r="BJ2498" s="287"/>
      <c r="BK2498" s="287"/>
      <c r="BL2498" s="287"/>
      <c r="BM2498" s="287"/>
      <c r="BN2498" s="287"/>
      <c r="BO2498" s="287"/>
      <c r="BP2498" s="287"/>
      <c r="BQ2498" s="287"/>
      <c r="BR2498" s="287"/>
      <c r="BS2498" s="287"/>
      <c r="BT2498" s="287"/>
      <c r="BU2498" s="287"/>
    </row>
    <row r="2499" spans="4:73" x14ac:dyDescent="0.2">
      <c r="D2499" s="265"/>
      <c r="E2499" s="265"/>
      <c r="F2499" s="265"/>
      <c r="G2499" s="265"/>
      <c r="H2499" s="265"/>
      <c r="I2499" s="265"/>
      <c r="J2499" s="265"/>
      <c r="K2499" s="265"/>
      <c r="L2499" s="265"/>
      <c r="M2499" s="265"/>
      <c r="N2499" s="265"/>
      <c r="O2499" s="265"/>
      <c r="P2499" s="265"/>
      <c r="Q2499" s="265"/>
      <c r="R2499" s="265"/>
      <c r="S2499" s="265"/>
      <c r="T2499" s="265"/>
      <c r="U2499" s="265"/>
      <c r="V2499" s="265"/>
      <c r="W2499" s="265"/>
      <c r="X2499" s="265"/>
      <c r="Y2499" s="265"/>
      <c r="Z2499" s="265"/>
      <c r="AA2499" s="265"/>
      <c r="AB2499" s="265"/>
      <c r="AC2499" s="265"/>
      <c r="AD2499" s="265"/>
      <c r="AE2499" s="265"/>
      <c r="AF2499" s="265"/>
      <c r="AG2499" s="265"/>
      <c r="AH2499" s="265"/>
      <c r="AI2499" s="265"/>
      <c r="AJ2499" s="265"/>
      <c r="AK2499" s="287"/>
      <c r="AL2499" s="287"/>
      <c r="AM2499" s="287"/>
      <c r="AN2499" s="287"/>
      <c r="AO2499" s="287"/>
      <c r="AP2499" s="287"/>
      <c r="AQ2499" s="287"/>
      <c r="AR2499" s="287"/>
      <c r="AS2499" s="287"/>
      <c r="AT2499" s="287"/>
      <c r="AU2499" s="287"/>
      <c r="AV2499" s="287"/>
      <c r="AW2499" s="287"/>
      <c r="AX2499" s="287"/>
      <c r="AY2499" s="287"/>
      <c r="AZ2499" s="287"/>
      <c r="BA2499" s="287"/>
      <c r="BB2499" s="287"/>
      <c r="BC2499" s="287"/>
      <c r="BD2499" s="287"/>
      <c r="BE2499" s="287"/>
      <c r="BF2499" s="287"/>
      <c r="BG2499" s="287"/>
      <c r="BH2499" s="287"/>
      <c r="BI2499" s="287"/>
      <c r="BJ2499" s="287"/>
      <c r="BK2499" s="287"/>
      <c r="BL2499" s="287"/>
      <c r="BM2499" s="287"/>
      <c r="BN2499" s="287"/>
      <c r="BO2499" s="287"/>
      <c r="BP2499" s="287"/>
      <c r="BQ2499" s="287"/>
      <c r="BR2499" s="287"/>
      <c r="BS2499" s="287"/>
      <c r="BT2499" s="287"/>
      <c r="BU2499" s="287"/>
    </row>
    <row r="2500" spans="4:73" x14ac:dyDescent="0.2">
      <c r="D2500" s="265"/>
      <c r="E2500" s="265"/>
      <c r="F2500" s="265"/>
      <c r="G2500" s="265"/>
      <c r="H2500" s="265"/>
      <c r="I2500" s="265"/>
      <c r="J2500" s="265"/>
      <c r="K2500" s="265"/>
      <c r="L2500" s="265"/>
      <c r="M2500" s="265"/>
      <c r="N2500" s="265"/>
      <c r="O2500" s="265"/>
      <c r="P2500" s="265"/>
      <c r="Q2500" s="265"/>
      <c r="R2500" s="265"/>
      <c r="S2500" s="265"/>
      <c r="T2500" s="265"/>
      <c r="U2500" s="265"/>
      <c r="V2500" s="265"/>
      <c r="W2500" s="265"/>
      <c r="X2500" s="265"/>
      <c r="Y2500" s="265"/>
      <c r="Z2500" s="265"/>
      <c r="AA2500" s="265"/>
      <c r="AB2500" s="265"/>
      <c r="AC2500" s="265"/>
      <c r="AD2500" s="265"/>
      <c r="AE2500" s="265"/>
      <c r="AF2500" s="265"/>
      <c r="AG2500" s="265"/>
      <c r="AH2500" s="265"/>
      <c r="AI2500" s="265"/>
      <c r="AJ2500" s="265"/>
      <c r="AK2500" s="287"/>
      <c r="AL2500" s="287"/>
      <c r="AM2500" s="287"/>
      <c r="AN2500" s="287"/>
      <c r="AO2500" s="287"/>
      <c r="AP2500" s="287"/>
      <c r="AQ2500" s="287"/>
      <c r="AR2500" s="287"/>
      <c r="AS2500" s="287"/>
      <c r="AT2500" s="287"/>
      <c r="AU2500" s="287"/>
      <c r="AV2500" s="287"/>
      <c r="AW2500" s="287"/>
      <c r="AX2500" s="287"/>
      <c r="AY2500" s="287"/>
      <c r="AZ2500" s="287"/>
      <c r="BA2500" s="287"/>
      <c r="BB2500" s="287"/>
      <c r="BC2500" s="287"/>
      <c r="BD2500" s="287"/>
      <c r="BE2500" s="287"/>
      <c r="BF2500" s="287"/>
      <c r="BG2500" s="287"/>
      <c r="BH2500" s="287"/>
      <c r="BI2500" s="287"/>
      <c r="BJ2500" s="287"/>
      <c r="BK2500" s="287"/>
      <c r="BL2500" s="287"/>
      <c r="BM2500" s="287"/>
      <c r="BN2500" s="287"/>
      <c r="BO2500" s="287"/>
      <c r="BP2500" s="287"/>
      <c r="BQ2500" s="287"/>
      <c r="BR2500" s="287"/>
      <c r="BS2500" s="287"/>
      <c r="BT2500" s="287"/>
      <c r="BU2500" s="287"/>
    </row>
    <row r="2501" spans="4:73" x14ac:dyDescent="0.2">
      <c r="D2501" s="265"/>
      <c r="E2501" s="265"/>
      <c r="F2501" s="265"/>
      <c r="G2501" s="265"/>
      <c r="H2501" s="265"/>
      <c r="I2501" s="265"/>
      <c r="J2501" s="265"/>
      <c r="K2501" s="265"/>
      <c r="L2501" s="265"/>
      <c r="M2501" s="265"/>
      <c r="N2501" s="265"/>
      <c r="O2501" s="265"/>
      <c r="P2501" s="265"/>
      <c r="Q2501" s="265"/>
      <c r="R2501" s="265"/>
      <c r="S2501" s="265"/>
      <c r="T2501" s="265"/>
      <c r="U2501" s="265"/>
      <c r="V2501" s="265"/>
      <c r="W2501" s="265"/>
      <c r="X2501" s="265"/>
      <c r="Y2501" s="265"/>
      <c r="Z2501" s="265"/>
      <c r="AA2501" s="265"/>
      <c r="AB2501" s="265"/>
      <c r="AC2501" s="265"/>
      <c r="AD2501" s="265"/>
      <c r="AE2501" s="265"/>
      <c r="AF2501" s="265"/>
      <c r="AG2501" s="265"/>
      <c r="AH2501" s="265"/>
      <c r="AI2501" s="265"/>
      <c r="AJ2501" s="265"/>
      <c r="AK2501" s="287"/>
      <c r="AL2501" s="287"/>
      <c r="AM2501" s="287"/>
      <c r="AN2501" s="287"/>
      <c r="AO2501" s="287"/>
      <c r="AP2501" s="287"/>
      <c r="AQ2501" s="287"/>
      <c r="AR2501" s="287"/>
      <c r="AS2501" s="287"/>
      <c r="AT2501" s="287"/>
      <c r="AU2501" s="287"/>
      <c r="AV2501" s="287"/>
      <c r="AW2501" s="287"/>
      <c r="AX2501" s="287"/>
      <c r="AY2501" s="287"/>
      <c r="AZ2501" s="287"/>
      <c r="BA2501" s="287"/>
      <c r="BB2501" s="287"/>
      <c r="BC2501" s="287"/>
      <c r="BD2501" s="287"/>
      <c r="BE2501" s="287"/>
      <c r="BF2501" s="287"/>
      <c r="BG2501" s="287"/>
      <c r="BH2501" s="287"/>
      <c r="BI2501" s="287"/>
      <c r="BJ2501" s="287"/>
      <c r="BK2501" s="287"/>
      <c r="BL2501" s="287"/>
      <c r="BM2501" s="287"/>
      <c r="BN2501" s="287"/>
      <c r="BO2501" s="287"/>
      <c r="BP2501" s="287"/>
      <c r="BQ2501" s="287"/>
      <c r="BR2501" s="287"/>
      <c r="BS2501" s="287"/>
      <c r="BT2501" s="287"/>
      <c r="BU2501" s="287"/>
    </row>
    <row r="2502" spans="4:73" x14ac:dyDescent="0.2">
      <c r="D2502" s="265"/>
      <c r="E2502" s="265"/>
      <c r="F2502" s="265"/>
      <c r="G2502" s="265"/>
      <c r="H2502" s="265"/>
      <c r="I2502" s="265"/>
      <c r="J2502" s="265"/>
      <c r="K2502" s="265"/>
      <c r="L2502" s="265"/>
      <c r="M2502" s="265"/>
      <c r="N2502" s="265"/>
      <c r="O2502" s="265"/>
      <c r="P2502" s="265"/>
      <c r="Q2502" s="265"/>
      <c r="R2502" s="265"/>
      <c r="S2502" s="265"/>
      <c r="T2502" s="265"/>
      <c r="U2502" s="265"/>
      <c r="V2502" s="265"/>
      <c r="W2502" s="265"/>
      <c r="X2502" s="265"/>
      <c r="Y2502" s="265"/>
      <c r="Z2502" s="265"/>
      <c r="AA2502" s="265"/>
      <c r="AB2502" s="265"/>
      <c r="AC2502" s="265"/>
      <c r="AD2502" s="265"/>
      <c r="AE2502" s="265"/>
      <c r="AF2502" s="265"/>
      <c r="AG2502" s="265"/>
      <c r="AH2502" s="265"/>
      <c r="AI2502" s="265"/>
      <c r="AJ2502" s="265"/>
      <c r="AK2502" s="287"/>
      <c r="AL2502" s="287"/>
      <c r="AM2502" s="287"/>
      <c r="AN2502" s="287"/>
      <c r="AO2502" s="287"/>
      <c r="AP2502" s="287"/>
      <c r="AQ2502" s="287"/>
      <c r="AR2502" s="287"/>
      <c r="AS2502" s="287"/>
      <c r="AT2502" s="287"/>
      <c r="AU2502" s="287"/>
      <c r="AV2502" s="287"/>
      <c r="AW2502" s="287"/>
      <c r="AX2502" s="287"/>
      <c r="AY2502" s="287"/>
      <c r="AZ2502" s="287"/>
      <c r="BA2502" s="287"/>
      <c r="BB2502" s="287"/>
      <c r="BC2502" s="287"/>
      <c r="BD2502" s="287"/>
      <c r="BE2502" s="287"/>
      <c r="BF2502" s="287"/>
      <c r="BG2502" s="287"/>
      <c r="BH2502" s="287"/>
      <c r="BI2502" s="287"/>
      <c r="BJ2502" s="287"/>
      <c r="BK2502" s="287"/>
      <c r="BL2502" s="287"/>
      <c r="BM2502" s="287"/>
      <c r="BN2502" s="287"/>
      <c r="BO2502" s="287"/>
      <c r="BP2502" s="287"/>
      <c r="BQ2502" s="287"/>
      <c r="BR2502" s="287"/>
      <c r="BS2502" s="287"/>
      <c r="BT2502" s="287"/>
      <c r="BU2502" s="287"/>
    </row>
    <row r="2503" spans="4:73" x14ac:dyDescent="0.2">
      <c r="D2503" s="265"/>
      <c r="E2503" s="265"/>
      <c r="F2503" s="265"/>
      <c r="G2503" s="265"/>
      <c r="H2503" s="265"/>
      <c r="I2503" s="265"/>
      <c r="J2503" s="265"/>
      <c r="K2503" s="265"/>
      <c r="L2503" s="265"/>
      <c r="M2503" s="265"/>
      <c r="N2503" s="265"/>
      <c r="O2503" s="265"/>
      <c r="P2503" s="265"/>
      <c r="Q2503" s="265"/>
      <c r="R2503" s="265"/>
      <c r="S2503" s="265"/>
      <c r="T2503" s="265"/>
      <c r="U2503" s="265"/>
      <c r="V2503" s="265"/>
      <c r="W2503" s="265"/>
      <c r="X2503" s="265"/>
      <c r="Y2503" s="265"/>
      <c r="Z2503" s="265"/>
      <c r="AA2503" s="265"/>
      <c r="AB2503" s="265"/>
      <c r="AC2503" s="265"/>
      <c r="AD2503" s="265"/>
      <c r="AE2503" s="265"/>
      <c r="AF2503" s="265"/>
      <c r="AG2503" s="265"/>
      <c r="AH2503" s="265"/>
      <c r="AI2503" s="265"/>
      <c r="AJ2503" s="265"/>
      <c r="AK2503" s="287"/>
      <c r="AL2503" s="287"/>
      <c r="AM2503" s="287"/>
      <c r="AN2503" s="287"/>
      <c r="AO2503" s="287"/>
      <c r="AP2503" s="287"/>
      <c r="AQ2503" s="287"/>
      <c r="AR2503" s="287"/>
      <c r="AS2503" s="287"/>
      <c r="AT2503" s="287"/>
      <c r="AU2503" s="287"/>
      <c r="AV2503" s="287"/>
      <c r="AW2503" s="287"/>
      <c r="AX2503" s="287"/>
      <c r="AY2503" s="287"/>
      <c r="AZ2503" s="287"/>
      <c r="BA2503" s="287"/>
      <c r="BB2503" s="287"/>
      <c r="BC2503" s="287"/>
      <c r="BD2503" s="287"/>
      <c r="BE2503" s="287"/>
      <c r="BF2503" s="287"/>
      <c r="BG2503" s="287"/>
      <c r="BH2503" s="287"/>
      <c r="BI2503" s="287"/>
      <c r="BJ2503" s="287"/>
      <c r="BK2503" s="287"/>
      <c r="BL2503" s="287"/>
      <c r="BM2503" s="287"/>
      <c r="BN2503" s="287"/>
      <c r="BO2503" s="287"/>
      <c r="BP2503" s="287"/>
      <c r="BQ2503" s="287"/>
      <c r="BR2503" s="287"/>
      <c r="BS2503" s="287"/>
      <c r="BT2503" s="287"/>
      <c r="BU2503" s="287"/>
    </row>
    <row r="2504" spans="4:73" x14ac:dyDescent="0.2">
      <c r="D2504" s="265"/>
      <c r="E2504" s="265"/>
      <c r="F2504" s="265"/>
      <c r="G2504" s="265"/>
      <c r="H2504" s="265"/>
      <c r="I2504" s="265"/>
      <c r="J2504" s="265"/>
      <c r="K2504" s="265"/>
      <c r="L2504" s="265"/>
      <c r="M2504" s="265"/>
      <c r="N2504" s="265"/>
      <c r="O2504" s="265"/>
      <c r="P2504" s="265"/>
      <c r="Q2504" s="265"/>
      <c r="R2504" s="265"/>
      <c r="S2504" s="265"/>
      <c r="T2504" s="265"/>
      <c r="U2504" s="265"/>
      <c r="V2504" s="265"/>
      <c r="W2504" s="265"/>
      <c r="X2504" s="265"/>
      <c r="Y2504" s="265"/>
      <c r="Z2504" s="265"/>
      <c r="AA2504" s="265"/>
      <c r="AB2504" s="265"/>
      <c r="AC2504" s="265"/>
      <c r="AD2504" s="265"/>
      <c r="AE2504" s="265"/>
      <c r="AF2504" s="265"/>
      <c r="AG2504" s="265"/>
      <c r="AH2504" s="265"/>
      <c r="AI2504" s="265"/>
      <c r="AJ2504" s="265"/>
      <c r="AK2504" s="287"/>
      <c r="AL2504" s="287"/>
      <c r="AM2504" s="287"/>
      <c r="AN2504" s="287"/>
      <c r="AO2504" s="287"/>
      <c r="AP2504" s="287"/>
      <c r="AQ2504" s="287"/>
      <c r="AR2504" s="287"/>
      <c r="AS2504" s="287"/>
      <c r="AT2504" s="287"/>
      <c r="AU2504" s="287"/>
      <c r="AV2504" s="287"/>
      <c r="AW2504" s="287"/>
      <c r="AX2504" s="287"/>
      <c r="AY2504" s="287"/>
      <c r="AZ2504" s="287"/>
      <c r="BA2504" s="287"/>
      <c r="BB2504" s="287"/>
      <c r="BC2504" s="287"/>
      <c r="BD2504" s="287"/>
      <c r="BE2504" s="287"/>
      <c r="BF2504" s="287"/>
      <c r="BG2504" s="287"/>
      <c r="BH2504" s="287"/>
      <c r="BI2504" s="287"/>
      <c r="BJ2504" s="287"/>
      <c r="BK2504" s="287"/>
      <c r="BL2504" s="287"/>
      <c r="BM2504" s="287"/>
      <c r="BN2504" s="287"/>
      <c r="BO2504" s="287"/>
      <c r="BP2504" s="287"/>
      <c r="BQ2504" s="287"/>
      <c r="BR2504" s="287"/>
      <c r="BS2504" s="287"/>
      <c r="BT2504" s="287"/>
      <c r="BU2504" s="287"/>
    </row>
    <row r="2505" spans="4:73" x14ac:dyDescent="0.2">
      <c r="D2505" s="265"/>
      <c r="E2505" s="265"/>
      <c r="F2505" s="265"/>
      <c r="G2505" s="265"/>
      <c r="H2505" s="265"/>
      <c r="I2505" s="265"/>
      <c r="J2505" s="265"/>
      <c r="K2505" s="265"/>
      <c r="L2505" s="265"/>
      <c r="M2505" s="265"/>
      <c r="N2505" s="265"/>
      <c r="O2505" s="265"/>
      <c r="P2505" s="265"/>
      <c r="Q2505" s="265"/>
      <c r="R2505" s="265"/>
      <c r="S2505" s="265"/>
      <c r="T2505" s="265"/>
      <c r="U2505" s="265"/>
      <c r="V2505" s="265"/>
      <c r="W2505" s="265"/>
      <c r="X2505" s="265"/>
      <c r="Y2505" s="265"/>
      <c r="Z2505" s="265"/>
      <c r="AA2505" s="265"/>
      <c r="AB2505" s="265"/>
      <c r="AC2505" s="265"/>
      <c r="AD2505" s="265"/>
      <c r="AE2505" s="265"/>
      <c r="AF2505" s="265"/>
      <c r="AG2505" s="265"/>
      <c r="AH2505" s="265"/>
      <c r="AI2505" s="265"/>
      <c r="AJ2505" s="265"/>
      <c r="AK2505" s="287"/>
      <c r="AL2505" s="287"/>
      <c r="AM2505" s="287"/>
      <c r="AN2505" s="287"/>
      <c r="AO2505" s="287"/>
      <c r="AP2505" s="287"/>
      <c r="AQ2505" s="287"/>
      <c r="AR2505" s="287"/>
      <c r="AS2505" s="287"/>
      <c r="AT2505" s="287"/>
      <c r="AU2505" s="287"/>
      <c r="AV2505" s="287"/>
      <c r="AW2505" s="287"/>
      <c r="AX2505" s="287"/>
      <c r="AY2505" s="287"/>
      <c r="AZ2505" s="287"/>
      <c r="BA2505" s="287"/>
      <c r="BB2505" s="287"/>
      <c r="BC2505" s="287"/>
      <c r="BD2505" s="287"/>
      <c r="BE2505" s="287"/>
      <c r="BF2505" s="287"/>
      <c r="BG2505" s="287"/>
      <c r="BH2505" s="287"/>
      <c r="BI2505" s="287"/>
      <c r="BJ2505" s="287"/>
      <c r="BK2505" s="287"/>
      <c r="BL2505" s="287"/>
      <c r="BM2505" s="287"/>
      <c r="BN2505" s="287"/>
      <c r="BO2505" s="287"/>
      <c r="BP2505" s="287"/>
      <c r="BQ2505" s="287"/>
      <c r="BR2505" s="287"/>
      <c r="BS2505" s="287"/>
      <c r="BT2505" s="287"/>
      <c r="BU2505" s="287"/>
    </row>
    <row r="2506" spans="4:73" x14ac:dyDescent="0.2">
      <c r="D2506" s="265"/>
      <c r="E2506" s="265"/>
      <c r="F2506" s="265"/>
      <c r="G2506" s="265"/>
      <c r="H2506" s="265"/>
      <c r="I2506" s="265"/>
      <c r="J2506" s="265"/>
      <c r="K2506" s="265"/>
      <c r="L2506" s="265"/>
      <c r="M2506" s="265"/>
      <c r="N2506" s="265"/>
      <c r="O2506" s="265"/>
      <c r="P2506" s="265"/>
      <c r="Q2506" s="265"/>
      <c r="R2506" s="265"/>
      <c r="S2506" s="265"/>
      <c r="T2506" s="265"/>
      <c r="U2506" s="265"/>
      <c r="V2506" s="265"/>
      <c r="W2506" s="265"/>
      <c r="X2506" s="265"/>
      <c r="Y2506" s="265"/>
      <c r="Z2506" s="265"/>
      <c r="AA2506" s="265"/>
      <c r="AB2506" s="265"/>
      <c r="AC2506" s="265"/>
      <c r="AD2506" s="265"/>
      <c r="AE2506" s="265"/>
      <c r="AF2506" s="265"/>
      <c r="AG2506" s="265"/>
      <c r="AH2506" s="265"/>
      <c r="AI2506" s="265"/>
      <c r="AJ2506" s="265"/>
      <c r="AK2506" s="287"/>
      <c r="AL2506" s="287"/>
      <c r="AM2506" s="287"/>
      <c r="AN2506" s="287"/>
      <c r="AO2506" s="287"/>
      <c r="AP2506" s="287"/>
      <c r="AQ2506" s="287"/>
      <c r="AR2506" s="287"/>
      <c r="AS2506" s="287"/>
      <c r="AT2506" s="287"/>
      <c r="AU2506" s="287"/>
      <c r="AV2506" s="287"/>
      <c r="AW2506" s="287"/>
      <c r="AX2506" s="287"/>
      <c r="AY2506" s="287"/>
      <c r="AZ2506" s="287"/>
      <c r="BA2506" s="287"/>
      <c r="BB2506" s="287"/>
      <c r="BC2506" s="287"/>
      <c r="BD2506" s="287"/>
      <c r="BE2506" s="287"/>
      <c r="BF2506" s="287"/>
      <c r="BG2506" s="287"/>
      <c r="BH2506" s="287"/>
      <c r="BI2506" s="287"/>
      <c r="BJ2506" s="287"/>
      <c r="BK2506" s="287"/>
      <c r="BL2506" s="287"/>
      <c r="BM2506" s="287"/>
      <c r="BN2506" s="287"/>
      <c r="BO2506" s="287"/>
      <c r="BP2506" s="287"/>
      <c r="BQ2506" s="287"/>
      <c r="BR2506" s="287"/>
      <c r="BS2506" s="287"/>
      <c r="BT2506" s="287"/>
      <c r="BU2506" s="287"/>
    </row>
    <row r="2507" spans="4:73" x14ac:dyDescent="0.2">
      <c r="D2507" s="265"/>
      <c r="E2507" s="265"/>
      <c r="F2507" s="265"/>
      <c r="G2507" s="265"/>
      <c r="H2507" s="265"/>
      <c r="I2507" s="265"/>
      <c r="J2507" s="265"/>
      <c r="K2507" s="265"/>
      <c r="L2507" s="265"/>
      <c r="M2507" s="265"/>
      <c r="N2507" s="265"/>
      <c r="O2507" s="265"/>
      <c r="P2507" s="265"/>
      <c r="Q2507" s="265"/>
      <c r="R2507" s="265"/>
      <c r="S2507" s="265"/>
      <c r="T2507" s="265"/>
      <c r="U2507" s="265"/>
      <c r="V2507" s="265"/>
      <c r="W2507" s="265"/>
      <c r="X2507" s="265"/>
      <c r="Y2507" s="265"/>
      <c r="Z2507" s="265"/>
      <c r="AA2507" s="265"/>
      <c r="AB2507" s="265"/>
      <c r="AC2507" s="265"/>
      <c r="AD2507" s="265"/>
      <c r="AE2507" s="265"/>
      <c r="AF2507" s="265"/>
      <c r="AG2507" s="265"/>
      <c r="AH2507" s="265"/>
      <c r="AI2507" s="265"/>
      <c r="AJ2507" s="265"/>
      <c r="AK2507" s="287"/>
      <c r="AL2507" s="287"/>
      <c r="AM2507" s="287"/>
      <c r="AN2507" s="287"/>
      <c r="AO2507" s="287"/>
      <c r="AP2507" s="287"/>
      <c r="AQ2507" s="287"/>
      <c r="AR2507" s="287"/>
      <c r="AS2507" s="287"/>
      <c r="AT2507" s="287"/>
      <c r="AU2507" s="287"/>
      <c r="AV2507" s="287"/>
      <c r="AW2507" s="287"/>
      <c r="AX2507" s="287"/>
      <c r="AY2507" s="287"/>
      <c r="AZ2507" s="287"/>
      <c r="BA2507" s="287"/>
      <c r="BB2507" s="287"/>
      <c r="BC2507" s="287"/>
      <c r="BD2507" s="287"/>
      <c r="BE2507" s="287"/>
      <c r="BF2507" s="287"/>
      <c r="BG2507" s="287"/>
      <c r="BH2507" s="287"/>
      <c r="BI2507" s="287"/>
      <c r="BJ2507" s="287"/>
      <c r="BK2507" s="287"/>
      <c r="BL2507" s="287"/>
      <c r="BM2507" s="287"/>
      <c r="BN2507" s="287"/>
      <c r="BO2507" s="287"/>
      <c r="BP2507" s="287"/>
      <c r="BQ2507" s="287"/>
      <c r="BR2507" s="287"/>
      <c r="BS2507" s="287"/>
      <c r="BT2507" s="287"/>
      <c r="BU2507" s="287"/>
    </row>
    <row r="2508" spans="4:73" x14ac:dyDescent="0.2">
      <c r="D2508" s="265"/>
      <c r="E2508" s="265"/>
      <c r="F2508" s="265"/>
      <c r="G2508" s="265"/>
      <c r="H2508" s="265"/>
      <c r="I2508" s="265"/>
      <c r="J2508" s="265"/>
      <c r="K2508" s="265"/>
      <c r="L2508" s="265"/>
      <c r="M2508" s="265"/>
      <c r="N2508" s="265"/>
      <c r="O2508" s="265"/>
      <c r="P2508" s="265"/>
      <c r="Q2508" s="265"/>
      <c r="R2508" s="265"/>
      <c r="S2508" s="265"/>
      <c r="T2508" s="265"/>
      <c r="U2508" s="265"/>
      <c r="V2508" s="265"/>
      <c r="W2508" s="265"/>
      <c r="X2508" s="265"/>
      <c r="Y2508" s="265"/>
      <c r="Z2508" s="265"/>
      <c r="AA2508" s="265"/>
      <c r="AB2508" s="265"/>
      <c r="AC2508" s="265"/>
      <c r="AD2508" s="265"/>
      <c r="AE2508" s="265"/>
      <c r="AF2508" s="265"/>
      <c r="AG2508" s="265"/>
      <c r="AH2508" s="265"/>
      <c r="AI2508" s="265"/>
      <c r="AJ2508" s="265"/>
      <c r="AK2508" s="287"/>
      <c r="AL2508" s="287"/>
      <c r="AM2508" s="287"/>
      <c r="AN2508" s="287"/>
      <c r="AO2508" s="287"/>
      <c r="AP2508" s="287"/>
      <c r="AQ2508" s="287"/>
      <c r="AR2508" s="287"/>
      <c r="AS2508" s="287"/>
      <c r="AT2508" s="287"/>
      <c r="AU2508" s="287"/>
      <c r="AV2508" s="287"/>
      <c r="AW2508" s="287"/>
      <c r="AX2508" s="287"/>
      <c r="AY2508" s="287"/>
      <c r="AZ2508" s="287"/>
      <c r="BA2508" s="287"/>
      <c r="BB2508" s="287"/>
      <c r="BC2508" s="287"/>
      <c r="BD2508" s="287"/>
      <c r="BE2508" s="287"/>
      <c r="BF2508" s="287"/>
      <c r="BG2508" s="287"/>
      <c r="BH2508" s="287"/>
      <c r="BI2508" s="287"/>
      <c r="BJ2508" s="287"/>
      <c r="BK2508" s="287"/>
      <c r="BL2508" s="287"/>
      <c r="BM2508" s="287"/>
      <c r="BN2508" s="287"/>
      <c r="BO2508" s="287"/>
      <c r="BP2508" s="287"/>
      <c r="BQ2508" s="287"/>
      <c r="BR2508" s="287"/>
      <c r="BS2508" s="287"/>
      <c r="BT2508" s="287"/>
      <c r="BU2508" s="287"/>
    </row>
    <row r="2509" spans="4:73" x14ac:dyDescent="0.2">
      <c r="D2509" s="265"/>
      <c r="E2509" s="265"/>
      <c r="F2509" s="265"/>
      <c r="G2509" s="265"/>
      <c r="H2509" s="265"/>
      <c r="I2509" s="265"/>
      <c r="J2509" s="265"/>
      <c r="K2509" s="265"/>
      <c r="L2509" s="265"/>
      <c r="M2509" s="265"/>
      <c r="N2509" s="265"/>
      <c r="O2509" s="265"/>
      <c r="P2509" s="265"/>
      <c r="Q2509" s="265"/>
      <c r="R2509" s="265"/>
      <c r="S2509" s="265"/>
      <c r="T2509" s="265"/>
      <c r="U2509" s="265"/>
      <c r="V2509" s="265"/>
      <c r="W2509" s="265"/>
      <c r="X2509" s="265"/>
      <c r="Y2509" s="265"/>
      <c r="Z2509" s="265"/>
      <c r="AA2509" s="265"/>
      <c r="AB2509" s="265"/>
      <c r="AC2509" s="265"/>
      <c r="AD2509" s="265"/>
      <c r="AE2509" s="265"/>
      <c r="AF2509" s="265"/>
      <c r="AG2509" s="265"/>
      <c r="AH2509" s="265"/>
      <c r="AI2509" s="265"/>
      <c r="AJ2509" s="265"/>
      <c r="AK2509" s="287"/>
      <c r="AL2509" s="287"/>
      <c r="AM2509" s="287"/>
      <c r="AN2509" s="287"/>
      <c r="AO2509" s="287"/>
      <c r="AP2509" s="287"/>
      <c r="AQ2509" s="287"/>
      <c r="AR2509" s="287"/>
      <c r="AS2509" s="287"/>
      <c r="AT2509" s="287"/>
      <c r="AU2509" s="287"/>
      <c r="AV2509" s="287"/>
      <c r="AW2509" s="287"/>
      <c r="AX2509" s="287"/>
      <c r="AY2509" s="287"/>
      <c r="AZ2509" s="287"/>
      <c r="BA2509" s="287"/>
      <c r="BB2509" s="287"/>
      <c r="BC2509" s="287"/>
      <c r="BD2509" s="287"/>
      <c r="BE2509" s="287"/>
      <c r="BF2509" s="287"/>
      <c r="BG2509" s="287"/>
      <c r="BH2509" s="287"/>
      <c r="BI2509" s="287"/>
      <c r="BJ2509" s="287"/>
      <c r="BK2509" s="287"/>
      <c r="BL2509" s="287"/>
      <c r="BM2509" s="287"/>
      <c r="BN2509" s="287"/>
      <c r="BO2509" s="287"/>
      <c r="BP2509" s="287"/>
      <c r="BQ2509" s="287"/>
      <c r="BR2509" s="287"/>
      <c r="BS2509" s="287"/>
      <c r="BT2509" s="287"/>
      <c r="BU2509" s="287"/>
    </row>
    <row r="2510" spans="4:73" x14ac:dyDescent="0.2">
      <c r="D2510" s="265"/>
      <c r="E2510" s="265"/>
      <c r="F2510" s="265"/>
      <c r="G2510" s="265"/>
      <c r="H2510" s="265"/>
      <c r="I2510" s="265"/>
      <c r="J2510" s="265"/>
      <c r="K2510" s="265"/>
      <c r="L2510" s="265"/>
      <c r="M2510" s="265"/>
      <c r="N2510" s="265"/>
      <c r="O2510" s="265"/>
      <c r="P2510" s="265"/>
      <c r="Q2510" s="265"/>
      <c r="R2510" s="265"/>
      <c r="S2510" s="265"/>
      <c r="T2510" s="265"/>
      <c r="U2510" s="265"/>
      <c r="V2510" s="265"/>
      <c r="W2510" s="265"/>
      <c r="X2510" s="265"/>
      <c r="Y2510" s="265"/>
      <c r="Z2510" s="265"/>
      <c r="AA2510" s="265"/>
      <c r="AB2510" s="265"/>
      <c r="AC2510" s="265"/>
      <c r="AD2510" s="265"/>
      <c r="AE2510" s="265"/>
      <c r="AF2510" s="265"/>
      <c r="AG2510" s="265"/>
      <c r="AH2510" s="265"/>
      <c r="AI2510" s="265"/>
      <c r="AJ2510" s="265"/>
      <c r="AK2510" s="287"/>
      <c r="AL2510" s="287"/>
      <c r="AM2510" s="287"/>
      <c r="AN2510" s="287"/>
      <c r="AO2510" s="287"/>
      <c r="AP2510" s="287"/>
      <c r="AQ2510" s="287"/>
      <c r="AR2510" s="287"/>
      <c r="AS2510" s="287"/>
      <c r="AT2510" s="287"/>
      <c r="AU2510" s="287"/>
      <c r="AV2510" s="287"/>
      <c r="AW2510" s="287"/>
      <c r="AX2510" s="287"/>
      <c r="AY2510" s="287"/>
      <c r="AZ2510" s="287"/>
      <c r="BA2510" s="287"/>
      <c r="BB2510" s="287"/>
      <c r="BC2510" s="287"/>
      <c r="BD2510" s="287"/>
      <c r="BE2510" s="287"/>
      <c r="BF2510" s="287"/>
      <c r="BG2510" s="287"/>
      <c r="BH2510" s="287"/>
      <c r="BI2510" s="287"/>
      <c r="BJ2510" s="287"/>
      <c r="BK2510" s="287"/>
      <c r="BL2510" s="287"/>
      <c r="BM2510" s="287"/>
      <c r="BN2510" s="287"/>
      <c r="BO2510" s="287"/>
      <c r="BP2510" s="287"/>
      <c r="BQ2510" s="287"/>
      <c r="BR2510" s="287"/>
      <c r="BS2510" s="287"/>
      <c r="BT2510" s="287"/>
      <c r="BU2510" s="287"/>
    </row>
    <row r="2511" spans="4:73" x14ac:dyDescent="0.2">
      <c r="D2511" s="265"/>
      <c r="E2511" s="265"/>
      <c r="F2511" s="265"/>
      <c r="G2511" s="265"/>
      <c r="H2511" s="265"/>
      <c r="I2511" s="265"/>
      <c r="J2511" s="265"/>
      <c r="K2511" s="265"/>
      <c r="L2511" s="265"/>
      <c r="M2511" s="265"/>
      <c r="N2511" s="265"/>
      <c r="O2511" s="265"/>
      <c r="P2511" s="265"/>
      <c r="Q2511" s="265"/>
      <c r="R2511" s="265"/>
      <c r="S2511" s="265"/>
      <c r="T2511" s="265"/>
      <c r="U2511" s="265"/>
      <c r="V2511" s="265"/>
      <c r="W2511" s="265"/>
      <c r="X2511" s="265"/>
      <c r="Y2511" s="265"/>
      <c r="Z2511" s="265"/>
      <c r="AA2511" s="265"/>
      <c r="AB2511" s="265"/>
      <c r="AC2511" s="265"/>
      <c r="AD2511" s="265"/>
      <c r="AE2511" s="265"/>
      <c r="AF2511" s="265"/>
      <c r="AG2511" s="265"/>
      <c r="AH2511" s="265"/>
      <c r="AI2511" s="265"/>
      <c r="AJ2511" s="265"/>
      <c r="AK2511" s="287"/>
      <c r="AL2511" s="287"/>
      <c r="AM2511" s="287"/>
      <c r="AN2511" s="287"/>
      <c r="AO2511" s="287"/>
      <c r="AP2511" s="287"/>
      <c r="AQ2511" s="287"/>
      <c r="AR2511" s="287"/>
      <c r="AS2511" s="287"/>
      <c r="AT2511" s="287"/>
      <c r="AU2511" s="287"/>
      <c r="AV2511" s="287"/>
      <c r="AW2511" s="287"/>
      <c r="AX2511" s="287"/>
      <c r="AY2511" s="287"/>
      <c r="AZ2511" s="287"/>
      <c r="BA2511" s="287"/>
      <c r="BB2511" s="287"/>
      <c r="BC2511" s="287"/>
      <c r="BD2511" s="287"/>
      <c r="BE2511" s="287"/>
      <c r="BF2511" s="287"/>
      <c r="BG2511" s="287"/>
      <c r="BH2511" s="287"/>
      <c r="BI2511" s="287"/>
      <c r="BJ2511" s="287"/>
      <c r="BK2511" s="287"/>
      <c r="BL2511" s="287"/>
      <c r="BM2511" s="287"/>
      <c r="BN2511" s="287"/>
      <c r="BO2511" s="287"/>
      <c r="BP2511" s="287"/>
      <c r="BQ2511" s="287"/>
      <c r="BR2511" s="287"/>
      <c r="BS2511" s="287"/>
      <c r="BT2511" s="287"/>
      <c r="BU2511" s="287"/>
    </row>
    <row r="2512" spans="4:73" x14ac:dyDescent="0.2">
      <c r="D2512" s="265"/>
      <c r="E2512" s="265"/>
      <c r="F2512" s="265"/>
      <c r="G2512" s="265"/>
      <c r="H2512" s="265"/>
      <c r="I2512" s="265"/>
      <c r="J2512" s="265"/>
      <c r="K2512" s="265"/>
      <c r="L2512" s="265"/>
      <c r="M2512" s="265"/>
      <c r="N2512" s="265"/>
      <c r="O2512" s="265"/>
      <c r="P2512" s="265"/>
      <c r="Q2512" s="265"/>
      <c r="R2512" s="265"/>
      <c r="S2512" s="265"/>
      <c r="T2512" s="265"/>
      <c r="U2512" s="265"/>
      <c r="V2512" s="265"/>
      <c r="W2512" s="265"/>
      <c r="X2512" s="265"/>
      <c r="Y2512" s="265"/>
      <c r="Z2512" s="265"/>
      <c r="AA2512" s="265"/>
      <c r="AB2512" s="265"/>
      <c r="AC2512" s="265"/>
      <c r="AD2512" s="265"/>
      <c r="AE2512" s="265"/>
      <c r="AF2512" s="265"/>
      <c r="AG2512" s="265"/>
      <c r="AH2512" s="265"/>
      <c r="AI2512" s="265"/>
      <c r="AJ2512" s="265"/>
      <c r="AK2512" s="287"/>
      <c r="AL2512" s="287"/>
      <c r="AM2512" s="287"/>
      <c r="AN2512" s="287"/>
      <c r="AO2512" s="287"/>
      <c r="AP2512" s="287"/>
      <c r="AQ2512" s="287"/>
      <c r="AR2512" s="287"/>
      <c r="AS2512" s="287"/>
      <c r="AT2512" s="287"/>
      <c r="AU2512" s="287"/>
      <c r="AV2512" s="287"/>
      <c r="AW2512" s="287"/>
      <c r="AX2512" s="287"/>
      <c r="AY2512" s="287"/>
      <c r="AZ2512" s="287"/>
      <c r="BA2512" s="287"/>
      <c r="BB2512" s="287"/>
      <c r="BC2512" s="287"/>
      <c r="BD2512" s="287"/>
      <c r="BE2512" s="287"/>
      <c r="BF2512" s="287"/>
      <c r="BG2512" s="287"/>
      <c r="BH2512" s="287"/>
      <c r="BI2512" s="287"/>
      <c r="BJ2512" s="287"/>
      <c r="BK2512" s="287"/>
      <c r="BL2512" s="287"/>
      <c r="BM2512" s="287"/>
      <c r="BN2512" s="287"/>
      <c r="BO2512" s="287"/>
      <c r="BP2512" s="287"/>
      <c r="BQ2512" s="287"/>
      <c r="BR2512" s="287"/>
      <c r="BS2512" s="287"/>
      <c r="BT2512" s="287"/>
      <c r="BU2512" s="287"/>
    </row>
    <row r="2513" spans="4:73" x14ac:dyDescent="0.2">
      <c r="D2513" s="265"/>
      <c r="E2513" s="265"/>
      <c r="F2513" s="265"/>
      <c r="G2513" s="265"/>
      <c r="H2513" s="265"/>
      <c r="I2513" s="265"/>
      <c r="J2513" s="265"/>
      <c r="K2513" s="265"/>
      <c r="L2513" s="265"/>
      <c r="M2513" s="265"/>
      <c r="N2513" s="265"/>
      <c r="O2513" s="265"/>
      <c r="P2513" s="265"/>
      <c r="Q2513" s="265"/>
      <c r="R2513" s="265"/>
      <c r="S2513" s="265"/>
      <c r="T2513" s="265"/>
      <c r="U2513" s="265"/>
      <c r="V2513" s="265"/>
      <c r="W2513" s="265"/>
      <c r="X2513" s="265"/>
      <c r="Y2513" s="265"/>
      <c r="Z2513" s="265"/>
      <c r="AA2513" s="265"/>
      <c r="AB2513" s="265"/>
      <c r="AC2513" s="265"/>
      <c r="AD2513" s="265"/>
      <c r="AE2513" s="265"/>
      <c r="AF2513" s="265"/>
      <c r="AG2513" s="265"/>
      <c r="AH2513" s="265"/>
      <c r="AI2513" s="265"/>
      <c r="AJ2513" s="265"/>
      <c r="AK2513" s="287"/>
      <c r="AL2513" s="287"/>
      <c r="AM2513" s="287"/>
      <c r="AN2513" s="287"/>
      <c r="AO2513" s="287"/>
      <c r="AP2513" s="287"/>
      <c r="AQ2513" s="287"/>
      <c r="AR2513" s="287"/>
      <c r="AS2513" s="287"/>
      <c r="AT2513" s="287"/>
      <c r="AU2513" s="287"/>
      <c r="AV2513" s="287"/>
      <c r="AW2513" s="287"/>
      <c r="AX2513" s="287"/>
      <c r="AY2513" s="287"/>
      <c r="AZ2513" s="287"/>
      <c r="BA2513" s="287"/>
      <c r="BB2513" s="287"/>
      <c r="BC2513" s="287"/>
      <c r="BD2513" s="287"/>
      <c r="BE2513" s="287"/>
      <c r="BF2513" s="287"/>
      <c r="BG2513" s="287"/>
      <c r="BH2513" s="287"/>
      <c r="BI2513" s="287"/>
      <c r="BJ2513" s="287"/>
      <c r="BK2513" s="287"/>
      <c r="BL2513" s="287"/>
      <c r="BM2513" s="287"/>
      <c r="BN2513" s="287"/>
      <c r="BO2513" s="287"/>
      <c r="BP2513" s="287"/>
      <c r="BQ2513" s="287"/>
      <c r="BR2513" s="287"/>
      <c r="BS2513" s="287"/>
      <c r="BT2513" s="287"/>
      <c r="BU2513" s="287"/>
    </row>
    <row r="2514" spans="4:73" x14ac:dyDescent="0.2">
      <c r="D2514" s="265"/>
      <c r="E2514" s="265"/>
      <c r="F2514" s="265"/>
      <c r="G2514" s="265"/>
      <c r="H2514" s="265"/>
      <c r="I2514" s="265"/>
      <c r="J2514" s="265"/>
      <c r="K2514" s="265"/>
      <c r="L2514" s="265"/>
      <c r="M2514" s="265"/>
      <c r="N2514" s="265"/>
      <c r="O2514" s="265"/>
      <c r="P2514" s="265"/>
      <c r="Q2514" s="265"/>
      <c r="R2514" s="265"/>
      <c r="S2514" s="265"/>
      <c r="T2514" s="265"/>
      <c r="U2514" s="265"/>
      <c r="V2514" s="265"/>
      <c r="W2514" s="265"/>
      <c r="X2514" s="265"/>
      <c r="Y2514" s="265"/>
      <c r="Z2514" s="265"/>
      <c r="AA2514" s="265"/>
      <c r="AB2514" s="265"/>
      <c r="AC2514" s="265"/>
      <c r="AD2514" s="265"/>
      <c r="AE2514" s="265"/>
      <c r="AF2514" s="265"/>
      <c r="AG2514" s="265"/>
      <c r="AH2514" s="265"/>
      <c r="AI2514" s="265"/>
      <c r="AJ2514" s="265"/>
      <c r="AK2514" s="287"/>
      <c r="AL2514" s="287"/>
      <c r="AM2514" s="287"/>
      <c r="AN2514" s="287"/>
      <c r="AO2514" s="287"/>
      <c r="AP2514" s="287"/>
      <c r="AQ2514" s="287"/>
      <c r="AR2514" s="287"/>
      <c r="AS2514" s="287"/>
      <c r="AT2514" s="287"/>
      <c r="AU2514" s="287"/>
      <c r="AV2514" s="287"/>
      <c r="AW2514" s="287"/>
      <c r="AX2514" s="287"/>
      <c r="AY2514" s="287"/>
      <c r="AZ2514" s="287"/>
      <c r="BA2514" s="287"/>
      <c r="BB2514" s="287"/>
      <c r="BC2514" s="287"/>
      <c r="BD2514" s="287"/>
      <c r="BE2514" s="287"/>
      <c r="BF2514" s="287"/>
      <c r="BG2514" s="287"/>
      <c r="BH2514" s="287"/>
      <c r="BI2514" s="287"/>
      <c r="BJ2514" s="287"/>
      <c r="BK2514" s="287"/>
      <c r="BL2514" s="287"/>
      <c r="BM2514" s="287"/>
      <c r="BN2514" s="287"/>
      <c r="BO2514" s="287"/>
      <c r="BP2514" s="287"/>
      <c r="BQ2514" s="287"/>
      <c r="BR2514" s="287"/>
      <c r="BS2514" s="287"/>
      <c r="BT2514" s="287"/>
      <c r="BU2514" s="287"/>
    </row>
    <row r="2515" spans="4:73" x14ac:dyDescent="0.2">
      <c r="D2515" s="265"/>
      <c r="E2515" s="265"/>
      <c r="F2515" s="265"/>
      <c r="G2515" s="265"/>
      <c r="H2515" s="265"/>
      <c r="I2515" s="265"/>
      <c r="J2515" s="265"/>
      <c r="K2515" s="265"/>
      <c r="L2515" s="265"/>
      <c r="M2515" s="265"/>
      <c r="N2515" s="265"/>
      <c r="O2515" s="265"/>
      <c r="P2515" s="265"/>
      <c r="Q2515" s="265"/>
      <c r="R2515" s="265"/>
      <c r="S2515" s="265"/>
      <c r="T2515" s="265"/>
      <c r="U2515" s="265"/>
      <c r="V2515" s="265"/>
      <c r="W2515" s="265"/>
      <c r="X2515" s="265"/>
      <c r="Y2515" s="265"/>
      <c r="Z2515" s="265"/>
      <c r="AA2515" s="265"/>
      <c r="AB2515" s="265"/>
      <c r="AC2515" s="265"/>
      <c r="AD2515" s="265"/>
      <c r="AE2515" s="265"/>
      <c r="AF2515" s="265"/>
      <c r="AG2515" s="265"/>
      <c r="AH2515" s="265"/>
      <c r="AI2515" s="265"/>
      <c r="AJ2515" s="265"/>
      <c r="AK2515" s="287"/>
      <c r="AL2515" s="287"/>
      <c r="AM2515" s="287"/>
      <c r="AN2515" s="287"/>
      <c r="AO2515" s="287"/>
      <c r="AP2515" s="287"/>
      <c r="AQ2515" s="287"/>
      <c r="AR2515" s="287"/>
      <c r="AS2515" s="287"/>
      <c r="AT2515" s="287"/>
      <c r="AU2515" s="287"/>
      <c r="AV2515" s="287"/>
      <c r="AW2515" s="287"/>
      <c r="AX2515" s="287"/>
      <c r="AY2515" s="287"/>
      <c r="AZ2515" s="287"/>
      <c r="BA2515" s="287"/>
      <c r="BB2515" s="287"/>
      <c r="BC2515" s="287"/>
      <c r="BD2515" s="287"/>
      <c r="BE2515" s="287"/>
      <c r="BF2515" s="287"/>
      <c r="BG2515" s="287"/>
      <c r="BH2515" s="287"/>
      <c r="BI2515" s="287"/>
      <c r="BJ2515" s="287"/>
      <c r="BK2515" s="287"/>
      <c r="BL2515" s="287"/>
      <c r="BM2515" s="287"/>
      <c r="BN2515" s="287"/>
      <c r="BO2515" s="287"/>
      <c r="BP2515" s="287"/>
      <c r="BQ2515" s="287"/>
      <c r="BR2515" s="287"/>
      <c r="BS2515" s="287"/>
      <c r="BT2515" s="287"/>
      <c r="BU2515" s="287"/>
    </row>
    <row r="2516" spans="4:73" x14ac:dyDescent="0.2">
      <c r="D2516" s="265"/>
      <c r="E2516" s="265"/>
      <c r="F2516" s="265"/>
      <c r="G2516" s="265"/>
      <c r="H2516" s="265"/>
      <c r="I2516" s="265"/>
      <c r="J2516" s="265"/>
      <c r="K2516" s="265"/>
      <c r="L2516" s="265"/>
      <c r="M2516" s="265"/>
      <c r="N2516" s="265"/>
      <c r="O2516" s="265"/>
      <c r="P2516" s="265"/>
      <c r="Q2516" s="265"/>
      <c r="R2516" s="265"/>
      <c r="S2516" s="265"/>
      <c r="T2516" s="265"/>
      <c r="U2516" s="265"/>
      <c r="V2516" s="265"/>
      <c r="W2516" s="265"/>
      <c r="X2516" s="265"/>
      <c r="Y2516" s="265"/>
      <c r="Z2516" s="265"/>
      <c r="AA2516" s="265"/>
      <c r="AB2516" s="265"/>
      <c r="AC2516" s="265"/>
      <c r="AD2516" s="265"/>
      <c r="AE2516" s="265"/>
      <c r="AF2516" s="265"/>
      <c r="AG2516" s="265"/>
      <c r="AH2516" s="265"/>
      <c r="AI2516" s="265"/>
      <c r="AJ2516" s="265"/>
      <c r="AK2516" s="287"/>
      <c r="AL2516" s="287"/>
      <c r="AM2516" s="287"/>
      <c r="AN2516" s="287"/>
      <c r="AO2516" s="287"/>
      <c r="AP2516" s="287"/>
      <c r="AQ2516" s="287"/>
      <c r="AR2516" s="287"/>
      <c r="AS2516" s="287"/>
      <c r="AT2516" s="287"/>
      <c r="AU2516" s="287"/>
      <c r="AV2516" s="287"/>
      <c r="AW2516" s="287"/>
      <c r="AX2516" s="287"/>
      <c r="AY2516" s="287"/>
      <c r="AZ2516" s="287"/>
      <c r="BA2516" s="287"/>
      <c r="BB2516" s="287"/>
      <c r="BC2516" s="287"/>
      <c r="BD2516" s="287"/>
      <c r="BE2516" s="287"/>
      <c r="BF2516" s="287"/>
      <c r="BG2516" s="287"/>
      <c r="BH2516" s="287"/>
      <c r="BI2516" s="287"/>
      <c r="BJ2516" s="287"/>
      <c r="BK2516" s="287"/>
      <c r="BL2516" s="287"/>
      <c r="BM2516" s="287"/>
      <c r="BN2516" s="287"/>
      <c r="BO2516" s="287"/>
      <c r="BP2516" s="287"/>
      <c r="BQ2516" s="287"/>
      <c r="BR2516" s="287"/>
      <c r="BS2516" s="287"/>
      <c r="BT2516" s="287"/>
      <c r="BU2516" s="287"/>
    </row>
    <row r="2517" spans="4:73" x14ac:dyDescent="0.2">
      <c r="D2517" s="265"/>
      <c r="E2517" s="265"/>
      <c r="F2517" s="265"/>
      <c r="G2517" s="265"/>
      <c r="H2517" s="265"/>
      <c r="I2517" s="265"/>
      <c r="J2517" s="265"/>
      <c r="K2517" s="265"/>
      <c r="L2517" s="265"/>
      <c r="M2517" s="265"/>
      <c r="N2517" s="265"/>
      <c r="O2517" s="265"/>
      <c r="P2517" s="265"/>
      <c r="Q2517" s="265"/>
      <c r="R2517" s="265"/>
      <c r="S2517" s="265"/>
      <c r="T2517" s="265"/>
      <c r="U2517" s="265"/>
      <c r="V2517" s="265"/>
      <c r="W2517" s="265"/>
      <c r="X2517" s="265"/>
      <c r="Y2517" s="265"/>
      <c r="Z2517" s="265"/>
      <c r="AA2517" s="265"/>
      <c r="AB2517" s="265"/>
      <c r="AC2517" s="265"/>
      <c r="AD2517" s="265"/>
      <c r="AE2517" s="265"/>
      <c r="AF2517" s="265"/>
      <c r="AG2517" s="265"/>
      <c r="AH2517" s="265"/>
      <c r="AI2517" s="265"/>
      <c r="AJ2517" s="265"/>
      <c r="AK2517" s="287"/>
      <c r="AL2517" s="287"/>
      <c r="AM2517" s="287"/>
      <c r="AN2517" s="287"/>
      <c r="AO2517" s="287"/>
      <c r="AP2517" s="287"/>
      <c r="AQ2517" s="287"/>
      <c r="AR2517" s="287"/>
      <c r="AS2517" s="287"/>
      <c r="AT2517" s="287"/>
      <c r="AU2517" s="287"/>
      <c r="AV2517" s="287"/>
      <c r="AW2517" s="287"/>
      <c r="AX2517" s="287"/>
      <c r="AY2517" s="287"/>
      <c r="AZ2517" s="287"/>
      <c r="BA2517" s="287"/>
      <c r="BB2517" s="287"/>
      <c r="BC2517" s="287"/>
      <c r="BD2517" s="287"/>
      <c r="BE2517" s="287"/>
      <c r="BF2517" s="287"/>
      <c r="BG2517" s="287"/>
      <c r="BH2517" s="287"/>
      <c r="BI2517" s="287"/>
      <c r="BJ2517" s="287"/>
      <c r="BK2517" s="287"/>
      <c r="BL2517" s="287"/>
      <c r="BM2517" s="287"/>
      <c r="BN2517" s="287"/>
      <c r="BO2517" s="287"/>
      <c r="BP2517" s="287"/>
      <c r="BQ2517" s="287"/>
      <c r="BR2517" s="287"/>
      <c r="BS2517" s="287"/>
      <c r="BT2517" s="287"/>
      <c r="BU2517" s="287"/>
    </row>
    <row r="2518" spans="4:73" x14ac:dyDescent="0.2">
      <c r="D2518" s="265"/>
      <c r="E2518" s="265"/>
      <c r="F2518" s="265"/>
      <c r="G2518" s="265"/>
      <c r="H2518" s="265"/>
      <c r="I2518" s="265"/>
      <c r="J2518" s="265"/>
      <c r="K2518" s="265"/>
      <c r="L2518" s="265"/>
      <c r="M2518" s="265"/>
      <c r="N2518" s="265"/>
      <c r="O2518" s="265"/>
      <c r="P2518" s="265"/>
      <c r="Q2518" s="265"/>
      <c r="R2518" s="265"/>
      <c r="S2518" s="265"/>
      <c r="T2518" s="265"/>
      <c r="U2518" s="265"/>
      <c r="V2518" s="265"/>
      <c r="W2518" s="265"/>
      <c r="X2518" s="265"/>
      <c r="Y2518" s="265"/>
      <c r="Z2518" s="265"/>
      <c r="AA2518" s="265"/>
      <c r="AB2518" s="265"/>
      <c r="AC2518" s="265"/>
      <c r="AD2518" s="265"/>
      <c r="AE2518" s="265"/>
      <c r="AF2518" s="265"/>
      <c r="AG2518" s="265"/>
      <c r="AH2518" s="265"/>
      <c r="AI2518" s="265"/>
      <c r="AJ2518" s="265"/>
      <c r="AK2518" s="287"/>
      <c r="AL2518" s="287"/>
      <c r="AM2518" s="287"/>
      <c r="AN2518" s="287"/>
      <c r="AO2518" s="287"/>
      <c r="AP2518" s="287"/>
      <c r="AQ2518" s="287"/>
      <c r="AR2518" s="287"/>
      <c r="AS2518" s="287"/>
      <c r="AT2518" s="287"/>
      <c r="AU2518" s="287"/>
      <c r="AV2518" s="287"/>
      <c r="AW2518" s="287"/>
      <c r="AX2518" s="287"/>
      <c r="AY2518" s="287"/>
      <c r="AZ2518" s="287"/>
      <c r="BA2518" s="287"/>
      <c r="BB2518" s="287"/>
      <c r="BC2518" s="287"/>
      <c r="BD2518" s="287"/>
      <c r="BE2518" s="287"/>
      <c r="BF2518" s="287"/>
      <c r="BG2518" s="287"/>
      <c r="BH2518" s="287"/>
      <c r="BI2518" s="287"/>
      <c r="BJ2518" s="287"/>
      <c r="BK2518" s="287"/>
      <c r="BL2518" s="287"/>
      <c r="BM2518" s="287"/>
      <c r="BN2518" s="287"/>
      <c r="BO2518" s="287"/>
      <c r="BP2518" s="287"/>
      <c r="BQ2518" s="287"/>
      <c r="BR2518" s="287"/>
      <c r="BS2518" s="287"/>
      <c r="BT2518" s="287"/>
      <c r="BU2518" s="287"/>
    </row>
    <row r="2519" spans="4:73" x14ac:dyDescent="0.2">
      <c r="D2519" s="265"/>
      <c r="E2519" s="265"/>
      <c r="F2519" s="265"/>
      <c r="G2519" s="265"/>
      <c r="H2519" s="265"/>
      <c r="I2519" s="265"/>
      <c r="J2519" s="265"/>
      <c r="K2519" s="265"/>
      <c r="L2519" s="265"/>
      <c r="M2519" s="265"/>
      <c r="N2519" s="265"/>
      <c r="O2519" s="265"/>
      <c r="P2519" s="265"/>
      <c r="Q2519" s="265"/>
      <c r="R2519" s="265"/>
      <c r="S2519" s="265"/>
      <c r="T2519" s="265"/>
      <c r="U2519" s="265"/>
      <c r="V2519" s="265"/>
      <c r="W2519" s="265"/>
      <c r="X2519" s="265"/>
      <c r="Y2519" s="265"/>
      <c r="Z2519" s="265"/>
      <c r="AA2519" s="265"/>
      <c r="AB2519" s="265"/>
      <c r="AC2519" s="265"/>
      <c r="AD2519" s="265"/>
      <c r="AE2519" s="265"/>
      <c r="AF2519" s="265"/>
      <c r="AG2519" s="265"/>
      <c r="AH2519" s="265"/>
      <c r="AI2519" s="265"/>
      <c r="AJ2519" s="265"/>
      <c r="AK2519" s="287"/>
      <c r="AL2519" s="287"/>
      <c r="AM2519" s="287"/>
      <c r="AN2519" s="287"/>
      <c r="AO2519" s="287"/>
      <c r="AP2519" s="287"/>
      <c r="AQ2519" s="287"/>
      <c r="AR2519" s="287"/>
      <c r="AS2519" s="287"/>
      <c r="AT2519" s="287"/>
      <c r="AU2519" s="287"/>
      <c r="AV2519" s="287"/>
      <c r="AW2519" s="287"/>
      <c r="AX2519" s="287"/>
      <c r="AY2519" s="287"/>
      <c r="AZ2519" s="287"/>
      <c r="BA2519" s="287"/>
      <c r="BB2519" s="287"/>
      <c r="BC2519" s="287"/>
      <c r="BD2519" s="287"/>
      <c r="BE2519" s="287"/>
      <c r="BF2519" s="287"/>
      <c r="BG2519" s="287"/>
      <c r="BH2519" s="287"/>
      <c r="BI2519" s="287"/>
      <c r="BJ2519" s="287"/>
      <c r="BK2519" s="287"/>
      <c r="BL2519" s="287"/>
      <c r="BM2519" s="287"/>
      <c r="BN2519" s="287"/>
      <c r="BO2519" s="287"/>
      <c r="BP2519" s="287"/>
      <c r="BQ2519" s="287"/>
      <c r="BR2519" s="287"/>
      <c r="BS2519" s="287"/>
      <c r="BT2519" s="287"/>
      <c r="BU2519" s="287"/>
    </row>
    <row r="2520" spans="4:73" x14ac:dyDescent="0.2">
      <c r="D2520" s="265"/>
      <c r="E2520" s="265"/>
      <c r="F2520" s="265"/>
      <c r="G2520" s="265"/>
      <c r="H2520" s="265"/>
      <c r="I2520" s="265"/>
      <c r="J2520" s="265"/>
      <c r="K2520" s="265"/>
      <c r="L2520" s="265"/>
      <c r="M2520" s="265"/>
      <c r="N2520" s="265"/>
      <c r="O2520" s="265"/>
      <c r="P2520" s="265"/>
      <c r="Q2520" s="265"/>
      <c r="R2520" s="265"/>
      <c r="S2520" s="265"/>
      <c r="T2520" s="265"/>
      <c r="U2520" s="265"/>
      <c r="V2520" s="265"/>
      <c r="W2520" s="265"/>
      <c r="X2520" s="265"/>
      <c r="Y2520" s="265"/>
      <c r="Z2520" s="265"/>
      <c r="AA2520" s="265"/>
      <c r="AB2520" s="265"/>
      <c r="AC2520" s="265"/>
      <c r="AD2520" s="265"/>
      <c r="AE2520" s="265"/>
      <c r="AF2520" s="265"/>
      <c r="AG2520" s="265"/>
      <c r="AH2520" s="265"/>
      <c r="AI2520" s="265"/>
      <c r="AJ2520" s="265"/>
      <c r="AK2520" s="287"/>
      <c r="AL2520" s="287"/>
      <c r="AM2520" s="287"/>
      <c r="AN2520" s="287"/>
      <c r="AO2520" s="287"/>
      <c r="AP2520" s="287"/>
      <c r="AQ2520" s="287"/>
      <c r="AR2520" s="287"/>
      <c r="AS2520" s="287"/>
      <c r="AT2520" s="287"/>
      <c r="AU2520" s="287"/>
      <c r="AV2520" s="287"/>
      <c r="AW2520" s="287"/>
      <c r="AX2520" s="287"/>
      <c r="AY2520" s="287"/>
      <c r="AZ2520" s="287"/>
      <c r="BA2520" s="287"/>
      <c r="BB2520" s="287"/>
      <c r="BC2520" s="287"/>
      <c r="BD2520" s="287"/>
      <c r="BE2520" s="287"/>
      <c r="BF2520" s="287"/>
      <c r="BG2520" s="287"/>
      <c r="BH2520" s="287"/>
      <c r="BI2520" s="287"/>
      <c r="BJ2520" s="287"/>
      <c r="BK2520" s="287"/>
      <c r="BL2520" s="287"/>
      <c r="BM2520" s="287"/>
      <c r="BN2520" s="287"/>
      <c r="BO2520" s="287"/>
      <c r="BP2520" s="287"/>
      <c r="BQ2520" s="287"/>
      <c r="BR2520" s="287"/>
      <c r="BS2520" s="287"/>
      <c r="BT2520" s="287"/>
      <c r="BU2520" s="287"/>
    </row>
    <row r="2521" spans="4:73" x14ac:dyDescent="0.2">
      <c r="D2521" s="265"/>
      <c r="E2521" s="265"/>
      <c r="F2521" s="265"/>
      <c r="G2521" s="265"/>
      <c r="H2521" s="265"/>
      <c r="I2521" s="265"/>
      <c r="J2521" s="265"/>
      <c r="K2521" s="265"/>
      <c r="L2521" s="265"/>
      <c r="M2521" s="265"/>
      <c r="N2521" s="265"/>
      <c r="O2521" s="265"/>
      <c r="P2521" s="265"/>
      <c r="Q2521" s="265"/>
      <c r="R2521" s="265"/>
      <c r="S2521" s="265"/>
      <c r="T2521" s="265"/>
      <c r="U2521" s="265"/>
      <c r="V2521" s="265"/>
      <c r="W2521" s="265"/>
      <c r="X2521" s="265"/>
      <c r="Y2521" s="265"/>
      <c r="Z2521" s="265"/>
      <c r="AA2521" s="265"/>
      <c r="AB2521" s="265"/>
      <c r="AC2521" s="265"/>
      <c r="AD2521" s="265"/>
      <c r="AE2521" s="265"/>
      <c r="AF2521" s="265"/>
      <c r="AG2521" s="265"/>
      <c r="AH2521" s="265"/>
      <c r="AI2521" s="265"/>
      <c r="AJ2521" s="265"/>
      <c r="AK2521" s="287"/>
      <c r="AL2521" s="287"/>
      <c r="AM2521" s="287"/>
      <c r="AN2521" s="287"/>
      <c r="AO2521" s="287"/>
      <c r="AP2521" s="287"/>
      <c r="AQ2521" s="287"/>
      <c r="AR2521" s="287"/>
      <c r="AS2521" s="287"/>
      <c r="AT2521" s="287"/>
      <c r="AU2521" s="287"/>
      <c r="AV2521" s="287"/>
      <c r="AW2521" s="287"/>
      <c r="AX2521" s="287"/>
      <c r="AY2521" s="287"/>
      <c r="AZ2521" s="287"/>
      <c r="BA2521" s="287"/>
      <c r="BB2521" s="287"/>
      <c r="BC2521" s="287"/>
      <c r="BD2521" s="287"/>
      <c r="BE2521" s="287"/>
      <c r="BF2521" s="287"/>
      <c r="BG2521" s="287"/>
      <c r="BH2521" s="287"/>
      <c r="BI2521" s="287"/>
      <c r="BJ2521" s="287"/>
      <c r="BK2521" s="287"/>
      <c r="BL2521" s="287"/>
      <c r="BM2521" s="287"/>
      <c r="BN2521" s="287"/>
      <c r="BO2521" s="287"/>
      <c r="BP2521" s="287"/>
      <c r="BQ2521" s="287"/>
      <c r="BR2521" s="287"/>
      <c r="BS2521" s="287"/>
      <c r="BT2521" s="287"/>
      <c r="BU2521" s="287"/>
    </row>
    <row r="2522" spans="4:73" x14ac:dyDescent="0.2">
      <c r="D2522" s="265"/>
      <c r="E2522" s="265"/>
      <c r="F2522" s="265"/>
      <c r="G2522" s="265"/>
      <c r="H2522" s="265"/>
      <c r="I2522" s="265"/>
      <c r="J2522" s="265"/>
      <c r="K2522" s="265"/>
      <c r="L2522" s="265"/>
      <c r="M2522" s="265"/>
      <c r="N2522" s="265"/>
      <c r="O2522" s="265"/>
      <c r="P2522" s="265"/>
      <c r="Q2522" s="265"/>
      <c r="R2522" s="265"/>
      <c r="S2522" s="265"/>
      <c r="T2522" s="265"/>
      <c r="U2522" s="265"/>
      <c r="V2522" s="265"/>
      <c r="W2522" s="265"/>
      <c r="X2522" s="265"/>
      <c r="Y2522" s="265"/>
      <c r="Z2522" s="265"/>
      <c r="AA2522" s="265"/>
      <c r="AB2522" s="265"/>
      <c r="AC2522" s="265"/>
      <c r="AD2522" s="265"/>
      <c r="AE2522" s="265"/>
      <c r="AF2522" s="265"/>
      <c r="AG2522" s="265"/>
      <c r="AH2522" s="265"/>
      <c r="AI2522" s="265"/>
      <c r="AJ2522" s="265"/>
      <c r="AK2522" s="287"/>
      <c r="AL2522" s="287"/>
      <c r="AM2522" s="287"/>
      <c r="AN2522" s="287"/>
      <c r="AO2522" s="287"/>
      <c r="AP2522" s="287"/>
      <c r="AQ2522" s="287"/>
      <c r="AR2522" s="287"/>
      <c r="AS2522" s="287"/>
      <c r="AT2522" s="287"/>
      <c r="AU2522" s="287"/>
      <c r="AV2522" s="287"/>
      <c r="AW2522" s="287"/>
      <c r="AX2522" s="287"/>
      <c r="AY2522" s="287"/>
      <c r="AZ2522" s="287"/>
      <c r="BA2522" s="287"/>
      <c r="BB2522" s="287"/>
      <c r="BC2522" s="287"/>
      <c r="BD2522" s="287"/>
      <c r="BE2522" s="287"/>
      <c r="BF2522" s="287"/>
      <c r="BG2522" s="287"/>
      <c r="BH2522" s="287"/>
      <c r="BI2522" s="287"/>
      <c r="BJ2522" s="287"/>
      <c r="BK2522" s="287"/>
      <c r="BL2522" s="287"/>
      <c r="BM2522" s="287"/>
      <c r="BN2522" s="287"/>
      <c r="BO2522" s="287"/>
      <c r="BP2522" s="287"/>
      <c r="BQ2522" s="287"/>
      <c r="BR2522" s="287"/>
      <c r="BS2522" s="287"/>
      <c r="BT2522" s="287"/>
      <c r="BU2522" s="287"/>
    </row>
    <row r="2523" spans="4:73" x14ac:dyDescent="0.2">
      <c r="D2523" s="265"/>
      <c r="E2523" s="265"/>
      <c r="F2523" s="265"/>
      <c r="G2523" s="265"/>
      <c r="H2523" s="265"/>
      <c r="I2523" s="265"/>
      <c r="J2523" s="265"/>
      <c r="K2523" s="265"/>
      <c r="L2523" s="265"/>
      <c r="M2523" s="265"/>
      <c r="N2523" s="265"/>
      <c r="O2523" s="265"/>
      <c r="P2523" s="265"/>
      <c r="Q2523" s="265"/>
      <c r="R2523" s="265"/>
      <c r="S2523" s="265"/>
      <c r="T2523" s="265"/>
      <c r="U2523" s="265"/>
      <c r="V2523" s="265"/>
      <c r="W2523" s="265"/>
      <c r="X2523" s="265"/>
      <c r="Y2523" s="265"/>
      <c r="Z2523" s="265"/>
      <c r="AA2523" s="265"/>
      <c r="AB2523" s="265"/>
      <c r="AC2523" s="265"/>
      <c r="AD2523" s="265"/>
      <c r="AE2523" s="265"/>
      <c r="AF2523" s="265"/>
      <c r="AG2523" s="265"/>
      <c r="AH2523" s="265"/>
      <c r="AI2523" s="265"/>
      <c r="AJ2523" s="265"/>
      <c r="AK2523" s="287"/>
      <c r="AL2523" s="287"/>
      <c r="AM2523" s="287"/>
      <c r="AN2523" s="287"/>
      <c r="AO2523" s="287"/>
      <c r="AP2523" s="287"/>
      <c r="AQ2523" s="287"/>
      <c r="AR2523" s="287"/>
      <c r="AS2523" s="287"/>
      <c r="AT2523" s="287"/>
      <c r="AU2523" s="287"/>
      <c r="AV2523" s="287"/>
      <c r="AW2523" s="287"/>
      <c r="AX2523" s="287"/>
      <c r="AY2523" s="287"/>
      <c r="AZ2523" s="287"/>
      <c r="BA2523" s="287"/>
      <c r="BB2523" s="287"/>
      <c r="BC2523" s="287"/>
      <c r="BD2523" s="287"/>
      <c r="BE2523" s="287"/>
      <c r="BF2523" s="287"/>
      <c r="BG2523" s="287"/>
      <c r="BH2523" s="287"/>
      <c r="BI2523" s="287"/>
      <c r="BJ2523" s="287"/>
      <c r="BK2523" s="287"/>
      <c r="BL2523" s="287"/>
      <c r="BM2523" s="287"/>
      <c r="BN2523" s="287"/>
      <c r="BO2523" s="287"/>
      <c r="BP2523" s="287"/>
      <c r="BQ2523" s="287"/>
      <c r="BR2523" s="287"/>
      <c r="BS2523" s="287"/>
      <c r="BT2523" s="287"/>
      <c r="BU2523" s="287"/>
    </row>
    <row r="2524" spans="4:73" x14ac:dyDescent="0.2">
      <c r="D2524" s="265"/>
      <c r="E2524" s="265"/>
      <c r="F2524" s="265"/>
      <c r="G2524" s="265"/>
      <c r="H2524" s="265"/>
      <c r="I2524" s="265"/>
      <c r="J2524" s="265"/>
      <c r="K2524" s="265"/>
      <c r="L2524" s="265"/>
      <c r="M2524" s="265"/>
      <c r="N2524" s="265"/>
      <c r="O2524" s="265"/>
      <c r="P2524" s="265"/>
      <c r="Q2524" s="265"/>
      <c r="R2524" s="265"/>
      <c r="S2524" s="265"/>
      <c r="T2524" s="265"/>
      <c r="U2524" s="265"/>
      <c r="V2524" s="265"/>
      <c r="W2524" s="265"/>
      <c r="X2524" s="265"/>
      <c r="Y2524" s="265"/>
      <c r="Z2524" s="265"/>
      <c r="AA2524" s="265"/>
      <c r="AB2524" s="265"/>
      <c r="AC2524" s="265"/>
      <c r="AD2524" s="265"/>
      <c r="AE2524" s="265"/>
      <c r="AF2524" s="265"/>
      <c r="AG2524" s="265"/>
      <c r="AH2524" s="265"/>
      <c r="AI2524" s="265"/>
      <c r="AJ2524" s="265"/>
      <c r="AK2524" s="287"/>
      <c r="AL2524" s="287"/>
      <c r="AM2524" s="287"/>
      <c r="AN2524" s="287"/>
      <c r="AO2524" s="287"/>
      <c r="AP2524" s="287"/>
      <c r="AQ2524" s="287"/>
      <c r="AR2524" s="287"/>
      <c r="AS2524" s="287"/>
      <c r="AT2524" s="287"/>
      <c r="AU2524" s="287"/>
      <c r="AV2524" s="287"/>
      <c r="AW2524" s="287"/>
      <c r="AX2524" s="287"/>
      <c r="AY2524" s="287"/>
      <c r="AZ2524" s="287"/>
      <c r="BA2524" s="287"/>
      <c r="BB2524" s="287"/>
      <c r="BC2524" s="287"/>
      <c r="BD2524" s="287"/>
      <c r="BE2524" s="287"/>
      <c r="BF2524" s="287"/>
      <c r="BG2524" s="287"/>
      <c r="BH2524" s="287"/>
      <c r="BI2524" s="287"/>
      <c r="BJ2524" s="287"/>
      <c r="BK2524" s="287"/>
      <c r="BL2524" s="287"/>
      <c r="BM2524" s="287"/>
      <c r="BN2524" s="287"/>
      <c r="BO2524" s="287"/>
      <c r="BP2524" s="287"/>
      <c r="BQ2524" s="287"/>
      <c r="BR2524" s="287"/>
      <c r="BS2524" s="287"/>
      <c r="BT2524" s="287"/>
      <c r="BU2524" s="287"/>
    </row>
    <row r="2525" spans="4:73" x14ac:dyDescent="0.2">
      <c r="D2525" s="265"/>
      <c r="E2525" s="265"/>
      <c r="F2525" s="265"/>
      <c r="G2525" s="265"/>
      <c r="H2525" s="265"/>
      <c r="I2525" s="265"/>
      <c r="J2525" s="265"/>
      <c r="K2525" s="265"/>
      <c r="L2525" s="265"/>
      <c r="M2525" s="265"/>
      <c r="N2525" s="265"/>
      <c r="O2525" s="265"/>
      <c r="P2525" s="265"/>
      <c r="Q2525" s="265"/>
      <c r="R2525" s="265"/>
      <c r="S2525" s="265"/>
      <c r="T2525" s="265"/>
      <c r="U2525" s="265"/>
      <c r="V2525" s="265"/>
      <c r="W2525" s="265"/>
      <c r="X2525" s="265"/>
      <c r="Y2525" s="265"/>
      <c r="Z2525" s="265"/>
      <c r="AA2525" s="265"/>
      <c r="AB2525" s="265"/>
      <c r="AC2525" s="265"/>
      <c r="AD2525" s="265"/>
      <c r="AE2525" s="265"/>
      <c r="AF2525" s="265"/>
      <c r="AG2525" s="265"/>
      <c r="AH2525" s="265"/>
      <c r="AI2525" s="265"/>
      <c r="AJ2525" s="265"/>
      <c r="AK2525" s="287"/>
      <c r="AL2525" s="287"/>
      <c r="AM2525" s="287"/>
      <c r="AN2525" s="287"/>
      <c r="AO2525" s="287"/>
      <c r="AP2525" s="287"/>
      <c r="AQ2525" s="287"/>
      <c r="AR2525" s="287"/>
      <c r="AS2525" s="287"/>
      <c r="AT2525" s="287"/>
      <c r="AU2525" s="287"/>
      <c r="AV2525" s="287"/>
      <c r="AW2525" s="287"/>
      <c r="AX2525" s="287"/>
      <c r="AY2525" s="287"/>
      <c r="AZ2525" s="287"/>
      <c r="BA2525" s="287"/>
      <c r="BB2525" s="287"/>
      <c r="BC2525" s="287"/>
      <c r="BD2525" s="287"/>
      <c r="BE2525" s="287"/>
      <c r="BF2525" s="287"/>
      <c r="BG2525" s="287"/>
      <c r="BH2525" s="287"/>
      <c r="BI2525" s="287"/>
      <c r="BJ2525" s="287"/>
      <c r="BK2525" s="287"/>
      <c r="BL2525" s="287"/>
      <c r="BM2525" s="287"/>
      <c r="BN2525" s="287"/>
      <c r="BO2525" s="287"/>
      <c r="BP2525" s="287"/>
      <c r="BQ2525" s="287"/>
      <c r="BR2525" s="287"/>
      <c r="BS2525" s="287"/>
      <c r="BT2525" s="287"/>
      <c r="BU2525" s="287"/>
    </row>
    <row r="2526" spans="4:73" x14ac:dyDescent="0.2">
      <c r="D2526" s="265"/>
      <c r="E2526" s="265"/>
      <c r="F2526" s="265"/>
      <c r="G2526" s="265"/>
      <c r="H2526" s="265"/>
      <c r="I2526" s="265"/>
      <c r="J2526" s="265"/>
      <c r="K2526" s="265"/>
      <c r="L2526" s="265"/>
      <c r="M2526" s="265"/>
      <c r="N2526" s="265"/>
      <c r="O2526" s="265"/>
      <c r="P2526" s="265"/>
      <c r="Q2526" s="265"/>
      <c r="R2526" s="265"/>
      <c r="S2526" s="265"/>
      <c r="T2526" s="265"/>
      <c r="U2526" s="265"/>
      <c r="V2526" s="265"/>
      <c r="W2526" s="265"/>
      <c r="X2526" s="265"/>
      <c r="Y2526" s="265"/>
      <c r="Z2526" s="265"/>
      <c r="AA2526" s="265"/>
      <c r="AB2526" s="265"/>
      <c r="AC2526" s="265"/>
      <c r="AD2526" s="265"/>
      <c r="AE2526" s="265"/>
      <c r="AF2526" s="265"/>
      <c r="AG2526" s="265"/>
      <c r="AH2526" s="265"/>
      <c r="AI2526" s="265"/>
      <c r="AJ2526" s="265"/>
      <c r="AK2526" s="287"/>
      <c r="AL2526" s="287"/>
      <c r="AM2526" s="287"/>
      <c r="AN2526" s="287"/>
      <c r="AO2526" s="287"/>
      <c r="AP2526" s="287"/>
      <c r="AQ2526" s="287"/>
      <c r="AR2526" s="287"/>
      <c r="AS2526" s="287"/>
      <c r="AT2526" s="287"/>
      <c r="AU2526" s="287"/>
      <c r="AV2526" s="287"/>
      <c r="AW2526" s="287"/>
      <c r="AX2526" s="287"/>
      <c r="AY2526" s="287"/>
      <c r="AZ2526" s="287"/>
      <c r="BA2526" s="287"/>
      <c r="BB2526" s="287"/>
      <c r="BC2526" s="287"/>
      <c r="BD2526" s="287"/>
      <c r="BE2526" s="287"/>
      <c r="BF2526" s="287"/>
      <c r="BG2526" s="287"/>
      <c r="BH2526" s="287"/>
      <c r="BI2526" s="287"/>
      <c r="BJ2526" s="287"/>
      <c r="BK2526" s="287"/>
      <c r="BL2526" s="287"/>
      <c r="BM2526" s="287"/>
      <c r="BN2526" s="287"/>
      <c r="BO2526" s="287"/>
      <c r="BP2526" s="287"/>
      <c r="BQ2526" s="287"/>
      <c r="BR2526" s="287"/>
      <c r="BS2526" s="287"/>
      <c r="BT2526" s="287"/>
      <c r="BU2526" s="287"/>
    </row>
    <row r="2527" spans="4:73" x14ac:dyDescent="0.2">
      <c r="D2527" s="265"/>
      <c r="E2527" s="265"/>
      <c r="F2527" s="265"/>
      <c r="G2527" s="265"/>
      <c r="H2527" s="265"/>
      <c r="I2527" s="265"/>
      <c r="J2527" s="265"/>
      <c r="K2527" s="265"/>
      <c r="L2527" s="265"/>
      <c r="M2527" s="265"/>
      <c r="N2527" s="265"/>
      <c r="O2527" s="265"/>
      <c r="P2527" s="265"/>
      <c r="Q2527" s="265"/>
      <c r="R2527" s="265"/>
      <c r="S2527" s="265"/>
      <c r="T2527" s="265"/>
      <c r="U2527" s="265"/>
      <c r="V2527" s="265"/>
      <c r="W2527" s="265"/>
      <c r="X2527" s="265"/>
      <c r="Y2527" s="265"/>
      <c r="Z2527" s="265"/>
      <c r="AA2527" s="265"/>
      <c r="AB2527" s="265"/>
      <c r="AC2527" s="265"/>
      <c r="AD2527" s="265"/>
      <c r="AE2527" s="265"/>
      <c r="AF2527" s="265"/>
      <c r="AG2527" s="265"/>
      <c r="AH2527" s="265"/>
      <c r="AI2527" s="265"/>
      <c r="AJ2527" s="265"/>
      <c r="AK2527" s="287"/>
      <c r="AL2527" s="287"/>
      <c r="AM2527" s="287"/>
      <c r="AN2527" s="287"/>
      <c r="AO2527" s="287"/>
      <c r="AP2527" s="287"/>
      <c r="AQ2527" s="287"/>
      <c r="AR2527" s="287"/>
      <c r="AS2527" s="287"/>
      <c r="AT2527" s="287"/>
      <c r="AU2527" s="287"/>
      <c r="AV2527" s="287"/>
      <c r="AW2527" s="287"/>
      <c r="AX2527" s="287"/>
      <c r="AY2527" s="287"/>
      <c r="AZ2527" s="287"/>
      <c r="BA2527" s="287"/>
      <c r="BB2527" s="287"/>
      <c r="BC2527" s="287"/>
      <c r="BD2527" s="287"/>
      <c r="BE2527" s="287"/>
      <c r="BF2527" s="287"/>
      <c r="BG2527" s="287"/>
      <c r="BH2527" s="287"/>
      <c r="BI2527" s="287"/>
      <c r="BJ2527" s="287"/>
      <c r="BK2527" s="287"/>
      <c r="BL2527" s="287"/>
      <c r="BM2527" s="287"/>
      <c r="BN2527" s="287"/>
      <c r="BO2527" s="287"/>
      <c r="BP2527" s="287"/>
      <c r="BQ2527" s="287"/>
      <c r="BR2527" s="287"/>
      <c r="BS2527" s="287"/>
      <c r="BT2527" s="287"/>
      <c r="BU2527" s="287"/>
    </row>
    <row r="2528" spans="4:73" x14ac:dyDescent="0.2">
      <c r="D2528" s="265"/>
      <c r="E2528" s="265"/>
      <c r="F2528" s="265"/>
      <c r="G2528" s="265"/>
      <c r="H2528" s="265"/>
      <c r="I2528" s="265"/>
      <c r="J2528" s="265"/>
      <c r="K2528" s="265"/>
      <c r="L2528" s="265"/>
      <c r="M2528" s="265"/>
      <c r="N2528" s="265"/>
      <c r="O2528" s="265"/>
      <c r="P2528" s="265"/>
      <c r="Q2528" s="265"/>
      <c r="R2528" s="265"/>
      <c r="S2528" s="265"/>
      <c r="T2528" s="265"/>
      <c r="U2528" s="265"/>
      <c r="V2528" s="265"/>
      <c r="W2528" s="265"/>
      <c r="X2528" s="265"/>
      <c r="Y2528" s="265"/>
      <c r="Z2528" s="265"/>
      <c r="AA2528" s="265"/>
      <c r="AB2528" s="265"/>
      <c r="AC2528" s="265"/>
      <c r="AD2528" s="265"/>
      <c r="AE2528" s="265"/>
      <c r="AF2528" s="265"/>
      <c r="AG2528" s="265"/>
      <c r="AH2528" s="265"/>
      <c r="AI2528" s="265"/>
      <c r="AJ2528" s="265"/>
      <c r="AK2528" s="287"/>
      <c r="AL2528" s="287"/>
      <c r="AM2528" s="287"/>
      <c r="AN2528" s="287"/>
      <c r="AO2528" s="287"/>
      <c r="AP2528" s="287"/>
      <c r="AQ2528" s="287"/>
      <c r="AR2528" s="287"/>
      <c r="AS2528" s="287"/>
      <c r="AT2528" s="287"/>
      <c r="AU2528" s="287"/>
      <c r="AV2528" s="287"/>
      <c r="AW2528" s="287"/>
      <c r="AX2528" s="287"/>
      <c r="AY2528" s="287"/>
      <c r="AZ2528" s="287"/>
      <c r="BA2528" s="287"/>
      <c r="BB2528" s="287"/>
      <c r="BC2528" s="287"/>
      <c r="BD2528" s="287"/>
      <c r="BE2528" s="287"/>
      <c r="BF2528" s="287"/>
      <c r="BG2528" s="287"/>
      <c r="BH2528" s="287"/>
      <c r="BI2528" s="287"/>
      <c r="BJ2528" s="287"/>
      <c r="BK2528" s="287"/>
      <c r="BL2528" s="287"/>
      <c r="BM2528" s="287"/>
      <c r="BN2528" s="287"/>
      <c r="BO2528" s="287"/>
      <c r="BP2528" s="287"/>
      <c r="BQ2528" s="287"/>
      <c r="BR2528" s="287"/>
      <c r="BS2528" s="287"/>
      <c r="BT2528" s="287"/>
      <c r="BU2528" s="287"/>
    </row>
    <row r="2529" spans="4:73" x14ac:dyDescent="0.2">
      <c r="D2529" s="265"/>
      <c r="E2529" s="265"/>
      <c r="F2529" s="265"/>
      <c r="G2529" s="265"/>
      <c r="H2529" s="265"/>
      <c r="I2529" s="265"/>
      <c r="J2529" s="265"/>
      <c r="K2529" s="265"/>
      <c r="L2529" s="265"/>
      <c r="M2529" s="265"/>
      <c r="N2529" s="265"/>
      <c r="O2529" s="265"/>
      <c r="P2529" s="265"/>
      <c r="Q2529" s="265"/>
      <c r="R2529" s="265"/>
      <c r="S2529" s="265"/>
      <c r="T2529" s="265"/>
      <c r="U2529" s="265"/>
      <c r="V2529" s="265"/>
      <c r="W2529" s="265"/>
      <c r="X2529" s="265"/>
      <c r="Y2529" s="265"/>
      <c r="Z2529" s="265"/>
      <c r="AA2529" s="265"/>
      <c r="AB2529" s="265"/>
      <c r="AC2529" s="265"/>
      <c r="AD2529" s="265"/>
      <c r="AE2529" s="265"/>
      <c r="AF2529" s="265"/>
      <c r="AG2529" s="265"/>
      <c r="AH2529" s="265"/>
      <c r="AI2529" s="265"/>
      <c r="AJ2529" s="265"/>
      <c r="AK2529" s="287"/>
      <c r="AL2529" s="287"/>
      <c r="AM2529" s="287"/>
      <c r="AN2529" s="287"/>
      <c r="AO2529" s="287"/>
      <c r="AP2529" s="287"/>
      <c r="AQ2529" s="287"/>
      <c r="AR2529" s="287"/>
      <c r="AS2529" s="287"/>
      <c r="AT2529" s="287"/>
      <c r="AU2529" s="287"/>
      <c r="AV2529" s="287"/>
      <c r="AW2529" s="287"/>
      <c r="AX2529" s="287"/>
      <c r="AY2529" s="287"/>
      <c r="AZ2529" s="287"/>
      <c r="BA2529" s="287"/>
      <c r="BB2529" s="287"/>
      <c r="BC2529" s="287"/>
      <c r="BD2529" s="287"/>
      <c r="BE2529" s="287"/>
      <c r="BF2529" s="287"/>
      <c r="BG2529" s="287"/>
      <c r="BH2529" s="287"/>
      <c r="BI2529" s="287"/>
      <c r="BJ2529" s="287"/>
      <c r="BK2529" s="287"/>
      <c r="BL2529" s="287"/>
      <c r="BM2529" s="287"/>
      <c r="BN2529" s="287"/>
      <c r="BO2529" s="287"/>
      <c r="BP2529" s="287"/>
      <c r="BQ2529" s="287"/>
      <c r="BR2529" s="287"/>
      <c r="BS2529" s="287"/>
      <c r="BT2529" s="287"/>
      <c r="BU2529" s="287"/>
    </row>
    <row r="2530" spans="4:73" x14ac:dyDescent="0.2">
      <c r="D2530" s="265"/>
      <c r="E2530" s="265"/>
      <c r="F2530" s="265"/>
      <c r="G2530" s="265"/>
      <c r="H2530" s="265"/>
      <c r="I2530" s="265"/>
      <c r="J2530" s="265"/>
      <c r="K2530" s="265"/>
      <c r="L2530" s="265"/>
      <c r="M2530" s="265"/>
      <c r="N2530" s="265"/>
      <c r="O2530" s="265"/>
      <c r="P2530" s="265"/>
      <c r="Q2530" s="265"/>
      <c r="R2530" s="265"/>
      <c r="S2530" s="265"/>
      <c r="T2530" s="265"/>
      <c r="U2530" s="265"/>
      <c r="V2530" s="265"/>
      <c r="W2530" s="265"/>
      <c r="X2530" s="265"/>
      <c r="Y2530" s="265"/>
      <c r="Z2530" s="265"/>
      <c r="AA2530" s="265"/>
      <c r="AB2530" s="265"/>
      <c r="AC2530" s="265"/>
      <c r="AD2530" s="265"/>
      <c r="AE2530" s="265"/>
      <c r="AF2530" s="265"/>
      <c r="AG2530" s="265"/>
      <c r="AH2530" s="265"/>
      <c r="AI2530" s="265"/>
      <c r="AJ2530" s="265"/>
      <c r="AK2530" s="287"/>
      <c r="AL2530" s="287"/>
      <c r="AM2530" s="287"/>
      <c r="AN2530" s="287"/>
      <c r="AO2530" s="287"/>
      <c r="AP2530" s="287"/>
      <c r="AQ2530" s="287"/>
      <c r="AR2530" s="287"/>
      <c r="AS2530" s="287"/>
      <c r="AT2530" s="287"/>
      <c r="AU2530" s="287"/>
      <c r="AV2530" s="287"/>
      <c r="AW2530" s="287"/>
      <c r="AX2530" s="287"/>
      <c r="AY2530" s="287"/>
      <c r="AZ2530" s="287"/>
      <c r="BA2530" s="287"/>
      <c r="BB2530" s="287"/>
      <c r="BC2530" s="287"/>
      <c r="BD2530" s="287"/>
      <c r="BE2530" s="287"/>
      <c r="BF2530" s="287"/>
      <c r="BG2530" s="287"/>
      <c r="BH2530" s="287"/>
      <c r="BI2530" s="287"/>
      <c r="BJ2530" s="287"/>
      <c r="BK2530" s="287"/>
      <c r="BL2530" s="287"/>
      <c r="BM2530" s="287"/>
      <c r="BN2530" s="287"/>
      <c r="BO2530" s="287"/>
      <c r="BP2530" s="287"/>
      <c r="BQ2530" s="287"/>
      <c r="BR2530" s="287"/>
      <c r="BS2530" s="287"/>
      <c r="BT2530" s="287"/>
      <c r="BU2530" s="287"/>
    </row>
    <row r="2531" spans="4:73" x14ac:dyDescent="0.2">
      <c r="D2531" s="265"/>
      <c r="E2531" s="265"/>
      <c r="F2531" s="265"/>
      <c r="G2531" s="265"/>
      <c r="H2531" s="265"/>
      <c r="I2531" s="265"/>
      <c r="J2531" s="265"/>
      <c r="K2531" s="265"/>
      <c r="L2531" s="265"/>
      <c r="M2531" s="265"/>
      <c r="N2531" s="265"/>
      <c r="O2531" s="265"/>
      <c r="P2531" s="265"/>
      <c r="Q2531" s="265"/>
      <c r="R2531" s="265"/>
      <c r="S2531" s="265"/>
      <c r="T2531" s="265"/>
      <c r="U2531" s="265"/>
      <c r="V2531" s="265"/>
      <c r="W2531" s="265"/>
      <c r="X2531" s="265"/>
      <c r="Y2531" s="265"/>
      <c r="Z2531" s="265"/>
      <c r="AA2531" s="265"/>
      <c r="AB2531" s="265"/>
      <c r="AC2531" s="265"/>
      <c r="AD2531" s="265"/>
      <c r="AE2531" s="265"/>
      <c r="AF2531" s="265"/>
      <c r="AG2531" s="265"/>
      <c r="AH2531" s="265"/>
      <c r="AI2531" s="265"/>
      <c r="AJ2531" s="265"/>
      <c r="AK2531" s="287"/>
      <c r="AL2531" s="287"/>
      <c r="AM2531" s="287"/>
      <c r="AN2531" s="287"/>
      <c r="AO2531" s="287"/>
      <c r="AP2531" s="287"/>
      <c r="AQ2531" s="287"/>
      <c r="AR2531" s="287"/>
      <c r="AS2531" s="287"/>
      <c r="AT2531" s="287"/>
      <c r="AU2531" s="287"/>
      <c r="AV2531" s="287"/>
      <c r="AW2531" s="287"/>
      <c r="AX2531" s="287"/>
      <c r="AY2531" s="287"/>
      <c r="AZ2531" s="287"/>
      <c r="BA2531" s="287"/>
      <c r="BB2531" s="287"/>
      <c r="BC2531" s="287"/>
      <c r="BD2531" s="287"/>
      <c r="BE2531" s="287"/>
      <c r="BF2531" s="287"/>
      <c r="BG2531" s="287"/>
      <c r="BH2531" s="287"/>
      <c r="BI2531" s="287"/>
      <c r="BJ2531" s="287"/>
      <c r="BK2531" s="287"/>
      <c r="BL2531" s="287"/>
      <c r="BM2531" s="287"/>
      <c r="BN2531" s="287"/>
      <c r="BO2531" s="287"/>
      <c r="BP2531" s="287"/>
      <c r="BQ2531" s="287"/>
      <c r="BR2531" s="287"/>
      <c r="BS2531" s="287"/>
      <c r="BT2531" s="287"/>
      <c r="BU2531" s="287"/>
    </row>
    <row r="2532" spans="4:73" x14ac:dyDescent="0.2">
      <c r="D2532" s="265"/>
      <c r="E2532" s="265"/>
      <c r="F2532" s="265"/>
      <c r="G2532" s="265"/>
      <c r="H2532" s="265"/>
      <c r="I2532" s="265"/>
      <c r="J2532" s="265"/>
      <c r="K2532" s="265"/>
      <c r="L2532" s="265"/>
      <c r="M2532" s="265"/>
      <c r="N2532" s="265"/>
      <c r="O2532" s="265"/>
      <c r="P2532" s="265"/>
      <c r="Q2532" s="265"/>
      <c r="R2532" s="265"/>
      <c r="S2532" s="265"/>
      <c r="T2532" s="265"/>
      <c r="U2532" s="265"/>
      <c r="V2532" s="265"/>
      <c r="W2532" s="265"/>
      <c r="X2532" s="265"/>
      <c r="Y2532" s="265"/>
      <c r="Z2532" s="265"/>
      <c r="AA2532" s="265"/>
      <c r="AB2532" s="265"/>
      <c r="AC2532" s="265"/>
      <c r="AD2532" s="265"/>
      <c r="AE2532" s="265"/>
      <c r="AF2532" s="265"/>
      <c r="AG2532" s="265"/>
      <c r="AH2532" s="265"/>
      <c r="AI2532" s="265"/>
      <c r="AJ2532" s="265"/>
      <c r="AK2532" s="287"/>
      <c r="AL2532" s="287"/>
      <c r="AM2532" s="287"/>
      <c r="AN2532" s="287"/>
      <c r="AO2532" s="287"/>
      <c r="AP2532" s="287"/>
      <c r="AQ2532" s="287"/>
      <c r="AR2532" s="287"/>
      <c r="AS2532" s="287"/>
      <c r="AT2532" s="287"/>
      <c r="AU2532" s="287"/>
      <c r="AV2532" s="287"/>
      <c r="AW2532" s="287"/>
      <c r="AX2532" s="287"/>
      <c r="AY2532" s="287"/>
      <c r="AZ2532" s="287"/>
      <c r="BA2532" s="287"/>
      <c r="BB2532" s="287"/>
      <c r="BC2532" s="287"/>
      <c r="BD2532" s="287"/>
      <c r="BE2532" s="287"/>
      <c r="BF2532" s="287"/>
      <c r="BG2532" s="287"/>
      <c r="BH2532" s="287"/>
      <c r="BI2532" s="287"/>
      <c r="BJ2532" s="287"/>
      <c r="BK2532" s="287"/>
      <c r="BL2532" s="287"/>
      <c r="BM2532" s="287"/>
      <c r="BN2532" s="287"/>
      <c r="BO2532" s="287"/>
      <c r="BP2532" s="287"/>
      <c r="BQ2532" s="287"/>
      <c r="BR2532" s="287"/>
      <c r="BS2532" s="287"/>
      <c r="BT2532" s="287"/>
      <c r="BU2532" s="287"/>
    </row>
    <row r="2533" spans="4:73" x14ac:dyDescent="0.2">
      <c r="D2533" s="265"/>
      <c r="E2533" s="265"/>
      <c r="F2533" s="265"/>
      <c r="G2533" s="265"/>
      <c r="H2533" s="265"/>
      <c r="I2533" s="265"/>
      <c r="J2533" s="265"/>
      <c r="K2533" s="265"/>
      <c r="L2533" s="265"/>
      <c r="M2533" s="265"/>
      <c r="N2533" s="265"/>
      <c r="O2533" s="265"/>
      <c r="P2533" s="265"/>
      <c r="Q2533" s="265"/>
      <c r="R2533" s="265"/>
      <c r="S2533" s="265"/>
      <c r="T2533" s="265"/>
      <c r="U2533" s="265"/>
      <c r="V2533" s="265"/>
      <c r="W2533" s="265"/>
      <c r="X2533" s="265"/>
      <c r="Y2533" s="265"/>
      <c r="Z2533" s="265"/>
      <c r="AA2533" s="265"/>
      <c r="AB2533" s="265"/>
      <c r="AC2533" s="265"/>
      <c r="AD2533" s="265"/>
      <c r="AE2533" s="265"/>
      <c r="AF2533" s="265"/>
      <c r="AG2533" s="265"/>
      <c r="AH2533" s="265"/>
      <c r="AI2533" s="265"/>
      <c r="AJ2533" s="265"/>
      <c r="AK2533" s="287"/>
      <c r="AL2533" s="287"/>
      <c r="AM2533" s="287"/>
      <c r="AN2533" s="287"/>
      <c r="AO2533" s="287"/>
      <c r="AP2533" s="287"/>
      <c r="AQ2533" s="287"/>
      <c r="AR2533" s="287"/>
      <c r="AS2533" s="287"/>
      <c r="AT2533" s="287"/>
      <c r="AU2533" s="287"/>
      <c r="AV2533" s="287"/>
      <c r="AW2533" s="287"/>
      <c r="AX2533" s="287"/>
      <c r="AY2533" s="287"/>
      <c r="AZ2533" s="287"/>
      <c r="BA2533" s="287"/>
      <c r="BB2533" s="287"/>
      <c r="BC2533" s="287"/>
      <c r="BD2533" s="287"/>
      <c r="BE2533" s="287"/>
      <c r="BF2533" s="287"/>
      <c r="BG2533" s="287"/>
      <c r="BH2533" s="287"/>
      <c r="BI2533" s="287"/>
      <c r="BJ2533" s="287"/>
      <c r="BK2533" s="287"/>
      <c r="BL2533" s="287"/>
      <c r="BM2533" s="287"/>
      <c r="BN2533" s="287"/>
      <c r="BO2533" s="287"/>
      <c r="BP2533" s="287"/>
      <c r="BQ2533" s="287"/>
      <c r="BR2533" s="287"/>
      <c r="BS2533" s="287"/>
      <c r="BT2533" s="287"/>
      <c r="BU2533" s="287"/>
    </row>
    <row r="2534" spans="4:73" x14ac:dyDescent="0.2">
      <c r="D2534" s="265"/>
      <c r="E2534" s="265"/>
      <c r="F2534" s="265"/>
      <c r="G2534" s="265"/>
      <c r="H2534" s="265"/>
      <c r="I2534" s="265"/>
      <c r="J2534" s="265"/>
      <c r="K2534" s="265"/>
      <c r="L2534" s="265"/>
      <c r="M2534" s="265"/>
      <c r="N2534" s="265"/>
      <c r="O2534" s="265"/>
      <c r="P2534" s="265"/>
      <c r="Q2534" s="265"/>
      <c r="R2534" s="265"/>
      <c r="S2534" s="265"/>
      <c r="T2534" s="265"/>
      <c r="U2534" s="265"/>
      <c r="V2534" s="265"/>
      <c r="W2534" s="265"/>
      <c r="X2534" s="265"/>
      <c r="Y2534" s="265"/>
      <c r="Z2534" s="265"/>
      <c r="AA2534" s="265"/>
      <c r="AB2534" s="265"/>
      <c r="AC2534" s="265"/>
      <c r="AD2534" s="265"/>
      <c r="AE2534" s="265"/>
      <c r="AF2534" s="265"/>
      <c r="AG2534" s="265"/>
      <c r="AH2534" s="265"/>
      <c r="AI2534" s="265"/>
      <c r="AJ2534" s="265"/>
      <c r="AK2534" s="287"/>
      <c r="AL2534" s="287"/>
      <c r="AM2534" s="287"/>
      <c r="AN2534" s="287"/>
      <c r="AO2534" s="287"/>
      <c r="AP2534" s="287"/>
      <c r="AQ2534" s="287"/>
      <c r="AR2534" s="287"/>
      <c r="AS2534" s="287"/>
      <c r="AT2534" s="287"/>
      <c r="AU2534" s="287"/>
      <c r="AV2534" s="287"/>
      <c r="AW2534" s="287"/>
      <c r="AX2534" s="287"/>
      <c r="AY2534" s="287"/>
      <c r="AZ2534" s="287"/>
      <c r="BA2534" s="287"/>
      <c r="BB2534" s="287"/>
      <c r="BC2534" s="287"/>
      <c r="BD2534" s="287"/>
      <c r="BE2534" s="287"/>
      <c r="BF2534" s="287"/>
      <c r="BG2534" s="287"/>
      <c r="BH2534" s="287"/>
      <c r="BI2534" s="287"/>
      <c r="BJ2534" s="287"/>
      <c r="BK2534" s="287"/>
      <c r="BL2534" s="287"/>
      <c r="BM2534" s="287"/>
      <c r="BN2534" s="287"/>
      <c r="BO2534" s="287"/>
      <c r="BP2534" s="287"/>
      <c r="BQ2534" s="287"/>
      <c r="BR2534" s="287"/>
      <c r="BS2534" s="287"/>
      <c r="BT2534" s="287"/>
      <c r="BU2534" s="287"/>
    </row>
    <row r="2535" spans="4:73" x14ac:dyDescent="0.2">
      <c r="D2535" s="265"/>
      <c r="E2535" s="265"/>
      <c r="F2535" s="265"/>
      <c r="G2535" s="265"/>
      <c r="H2535" s="265"/>
      <c r="I2535" s="265"/>
      <c r="J2535" s="265"/>
      <c r="K2535" s="265"/>
      <c r="L2535" s="265"/>
      <c r="M2535" s="265"/>
      <c r="N2535" s="265"/>
      <c r="O2535" s="265"/>
      <c r="P2535" s="265"/>
      <c r="Q2535" s="265"/>
      <c r="R2535" s="265"/>
      <c r="S2535" s="265"/>
      <c r="T2535" s="265"/>
      <c r="U2535" s="265"/>
      <c r="V2535" s="265"/>
      <c r="W2535" s="265"/>
      <c r="X2535" s="265"/>
      <c r="Y2535" s="265"/>
      <c r="Z2535" s="265"/>
      <c r="AA2535" s="265"/>
      <c r="AB2535" s="265"/>
      <c r="AC2535" s="265"/>
      <c r="AD2535" s="265"/>
      <c r="AE2535" s="265"/>
      <c r="AF2535" s="265"/>
      <c r="AG2535" s="265"/>
      <c r="AH2535" s="265"/>
      <c r="AI2535" s="265"/>
      <c r="AJ2535" s="265"/>
      <c r="AK2535" s="287"/>
      <c r="AL2535" s="287"/>
      <c r="AM2535" s="287"/>
      <c r="AN2535" s="287"/>
      <c r="AO2535" s="287"/>
      <c r="AP2535" s="287"/>
      <c r="AQ2535" s="287"/>
      <c r="AR2535" s="287"/>
      <c r="AS2535" s="287"/>
      <c r="AT2535" s="287"/>
      <c r="AU2535" s="287"/>
      <c r="AV2535" s="287"/>
      <c r="AW2535" s="287"/>
      <c r="AX2535" s="287"/>
      <c r="AY2535" s="287"/>
      <c r="AZ2535" s="287"/>
      <c r="BA2535" s="287"/>
      <c r="BB2535" s="287"/>
      <c r="BC2535" s="287"/>
      <c r="BD2535" s="287"/>
      <c r="BE2535" s="287"/>
      <c r="BF2535" s="287"/>
      <c r="BG2535" s="287"/>
      <c r="BH2535" s="287"/>
      <c r="BI2535" s="287"/>
      <c r="BJ2535" s="287"/>
      <c r="BK2535" s="287"/>
      <c r="BL2535" s="287"/>
      <c r="BM2535" s="287"/>
      <c r="BN2535" s="287"/>
      <c r="BO2535" s="287"/>
      <c r="BP2535" s="287"/>
      <c r="BQ2535" s="287"/>
      <c r="BR2535" s="287"/>
      <c r="BS2535" s="287"/>
      <c r="BT2535" s="287"/>
      <c r="BU2535" s="287"/>
    </row>
    <row r="2536" spans="4:73" x14ac:dyDescent="0.2">
      <c r="D2536" s="265"/>
      <c r="E2536" s="265"/>
      <c r="F2536" s="265"/>
      <c r="G2536" s="265"/>
      <c r="H2536" s="265"/>
      <c r="I2536" s="265"/>
      <c r="J2536" s="265"/>
      <c r="K2536" s="265"/>
      <c r="L2536" s="265"/>
      <c r="M2536" s="265"/>
      <c r="N2536" s="265"/>
      <c r="O2536" s="265"/>
      <c r="P2536" s="265"/>
      <c r="Q2536" s="265"/>
      <c r="R2536" s="265"/>
      <c r="S2536" s="265"/>
      <c r="T2536" s="265"/>
      <c r="U2536" s="265"/>
      <c r="V2536" s="265"/>
      <c r="W2536" s="265"/>
      <c r="X2536" s="265"/>
      <c r="Y2536" s="265"/>
      <c r="Z2536" s="265"/>
      <c r="AA2536" s="265"/>
      <c r="AB2536" s="265"/>
      <c r="AC2536" s="265"/>
      <c r="AD2536" s="265"/>
      <c r="AE2536" s="265"/>
      <c r="AF2536" s="265"/>
      <c r="AG2536" s="265"/>
      <c r="AH2536" s="265"/>
      <c r="AI2536" s="265"/>
      <c r="AJ2536" s="265"/>
      <c r="AK2536" s="287"/>
      <c r="AL2536" s="287"/>
      <c r="AM2536" s="287"/>
      <c r="AN2536" s="287"/>
      <c r="AO2536" s="287"/>
      <c r="AP2536" s="287"/>
      <c r="AQ2536" s="287"/>
      <c r="AR2536" s="287"/>
      <c r="AS2536" s="287"/>
      <c r="AT2536" s="287"/>
      <c r="AU2536" s="287"/>
      <c r="AV2536" s="287"/>
      <c r="AW2536" s="287"/>
      <c r="AX2536" s="287"/>
      <c r="AY2536" s="287"/>
      <c r="AZ2536" s="287"/>
      <c r="BA2536" s="287"/>
      <c r="BB2536" s="287"/>
      <c r="BC2536" s="287"/>
      <c r="BD2536" s="287"/>
      <c r="BE2536" s="287"/>
      <c r="BF2536" s="287"/>
      <c r="BG2536" s="287"/>
      <c r="BH2536" s="287"/>
      <c r="BI2536" s="287"/>
      <c r="BJ2536" s="287"/>
      <c r="BK2536" s="287"/>
      <c r="BL2536" s="287"/>
      <c r="BM2536" s="287"/>
      <c r="BN2536" s="287"/>
      <c r="BO2536" s="287"/>
      <c r="BP2536" s="287"/>
      <c r="BQ2536" s="287"/>
      <c r="BR2536" s="287"/>
      <c r="BS2536" s="287"/>
      <c r="BT2536" s="287"/>
      <c r="BU2536" s="287"/>
    </row>
    <row r="2537" spans="4:73" x14ac:dyDescent="0.2">
      <c r="D2537" s="265"/>
      <c r="E2537" s="265"/>
      <c r="F2537" s="265"/>
      <c r="G2537" s="265"/>
      <c r="H2537" s="265"/>
      <c r="I2537" s="265"/>
      <c r="J2537" s="265"/>
      <c r="K2537" s="265"/>
      <c r="L2537" s="265"/>
      <c r="M2537" s="265"/>
      <c r="N2537" s="265"/>
      <c r="O2537" s="265"/>
      <c r="P2537" s="265"/>
      <c r="Q2537" s="265"/>
      <c r="R2537" s="265"/>
      <c r="S2537" s="265"/>
      <c r="T2537" s="265"/>
      <c r="U2537" s="265"/>
      <c r="V2537" s="265"/>
      <c r="W2537" s="265"/>
      <c r="X2537" s="265"/>
      <c r="Y2537" s="265"/>
      <c r="Z2537" s="265"/>
      <c r="AA2537" s="265"/>
      <c r="AB2537" s="265"/>
      <c r="AC2537" s="265"/>
      <c r="AD2537" s="265"/>
      <c r="AE2537" s="265"/>
      <c r="AF2537" s="265"/>
      <c r="AG2537" s="265"/>
      <c r="AH2537" s="265"/>
      <c r="AI2537" s="265"/>
      <c r="AJ2537" s="265"/>
      <c r="AK2537" s="287"/>
      <c r="AL2537" s="287"/>
      <c r="AM2537" s="287"/>
      <c r="AN2537" s="287"/>
      <c r="AO2537" s="287"/>
      <c r="AP2537" s="287"/>
      <c r="AQ2537" s="287"/>
      <c r="AR2537" s="287"/>
      <c r="AS2537" s="287"/>
      <c r="AT2537" s="287"/>
      <c r="AU2537" s="287"/>
      <c r="AV2537" s="287"/>
      <c r="AW2537" s="287"/>
      <c r="AX2537" s="287"/>
      <c r="AY2537" s="287"/>
      <c r="AZ2537" s="287"/>
      <c r="BA2537" s="287"/>
      <c r="BB2537" s="287"/>
      <c r="BC2537" s="287"/>
      <c r="BD2537" s="287"/>
      <c r="BE2537" s="287"/>
      <c r="BF2537" s="287"/>
      <c r="BG2537" s="287"/>
      <c r="BH2537" s="287"/>
      <c r="BI2537" s="287"/>
      <c r="BJ2537" s="287"/>
      <c r="BK2537" s="287"/>
      <c r="BL2537" s="287"/>
      <c r="BM2537" s="287"/>
      <c r="BN2537" s="287"/>
      <c r="BO2537" s="287"/>
      <c r="BP2537" s="287"/>
      <c r="BQ2537" s="287"/>
      <c r="BR2537" s="287"/>
      <c r="BS2537" s="287"/>
      <c r="BT2537" s="287"/>
      <c r="BU2537" s="287"/>
    </row>
    <row r="2538" spans="4:73" x14ac:dyDescent="0.2">
      <c r="D2538" s="265"/>
      <c r="E2538" s="265"/>
      <c r="F2538" s="265"/>
      <c r="G2538" s="265"/>
      <c r="H2538" s="265"/>
      <c r="I2538" s="265"/>
      <c r="J2538" s="265"/>
      <c r="K2538" s="265"/>
      <c r="L2538" s="265"/>
      <c r="M2538" s="265"/>
      <c r="N2538" s="265"/>
      <c r="O2538" s="265"/>
      <c r="P2538" s="265"/>
      <c r="Q2538" s="265"/>
      <c r="R2538" s="265"/>
      <c r="S2538" s="265"/>
      <c r="T2538" s="265"/>
      <c r="U2538" s="265"/>
      <c r="V2538" s="265"/>
      <c r="W2538" s="265"/>
      <c r="X2538" s="265"/>
      <c r="Y2538" s="265"/>
      <c r="Z2538" s="265"/>
      <c r="AA2538" s="265"/>
      <c r="AB2538" s="265"/>
      <c r="AC2538" s="265"/>
      <c r="AD2538" s="265"/>
      <c r="AE2538" s="265"/>
      <c r="AF2538" s="265"/>
      <c r="AG2538" s="265"/>
      <c r="AH2538" s="265"/>
      <c r="AI2538" s="265"/>
      <c r="AJ2538" s="265"/>
      <c r="AK2538" s="287"/>
      <c r="AL2538" s="287"/>
      <c r="AM2538" s="287"/>
      <c r="AN2538" s="287"/>
      <c r="AO2538" s="287"/>
      <c r="AP2538" s="287"/>
      <c r="AQ2538" s="287"/>
      <c r="AR2538" s="287"/>
      <c r="AS2538" s="287"/>
      <c r="AT2538" s="287"/>
      <c r="AU2538" s="287"/>
      <c r="AV2538" s="287"/>
      <c r="AW2538" s="287"/>
      <c r="AX2538" s="287"/>
      <c r="AY2538" s="287"/>
      <c r="AZ2538" s="287"/>
      <c r="BA2538" s="287"/>
      <c r="BB2538" s="287"/>
      <c r="BC2538" s="287"/>
      <c r="BD2538" s="287"/>
      <c r="BE2538" s="287"/>
      <c r="BF2538" s="287"/>
      <c r="BG2538" s="287"/>
      <c r="BH2538" s="287"/>
      <c r="BI2538" s="287"/>
      <c r="BJ2538" s="287"/>
      <c r="BK2538" s="287"/>
      <c r="BL2538" s="287"/>
      <c r="BM2538" s="287"/>
      <c r="BN2538" s="287"/>
      <c r="BO2538" s="287"/>
      <c r="BP2538" s="287"/>
      <c r="BQ2538" s="287"/>
      <c r="BR2538" s="287"/>
      <c r="BS2538" s="287"/>
      <c r="BT2538" s="287"/>
      <c r="BU2538" s="287"/>
    </row>
    <row r="2539" spans="4:73" x14ac:dyDescent="0.2">
      <c r="D2539" s="265"/>
      <c r="E2539" s="265"/>
      <c r="F2539" s="265"/>
      <c r="G2539" s="265"/>
      <c r="H2539" s="265"/>
      <c r="I2539" s="265"/>
      <c r="J2539" s="265"/>
      <c r="K2539" s="265"/>
      <c r="L2539" s="265"/>
      <c r="M2539" s="265"/>
      <c r="N2539" s="265"/>
      <c r="O2539" s="265"/>
      <c r="P2539" s="265"/>
      <c r="Q2539" s="265"/>
      <c r="R2539" s="265"/>
      <c r="S2539" s="265"/>
      <c r="T2539" s="265"/>
      <c r="U2539" s="265"/>
      <c r="V2539" s="265"/>
      <c r="W2539" s="265"/>
      <c r="X2539" s="265"/>
      <c r="Y2539" s="265"/>
      <c r="Z2539" s="265"/>
      <c r="AA2539" s="265"/>
      <c r="AB2539" s="265"/>
      <c r="AC2539" s="265"/>
      <c r="AD2539" s="265"/>
      <c r="AE2539" s="265"/>
      <c r="AF2539" s="265"/>
      <c r="AG2539" s="265"/>
      <c r="AH2539" s="265"/>
      <c r="AI2539" s="265"/>
      <c r="AJ2539" s="265"/>
      <c r="AK2539" s="287"/>
      <c r="AL2539" s="287"/>
      <c r="AM2539" s="287"/>
      <c r="AN2539" s="287"/>
      <c r="AO2539" s="287"/>
      <c r="AP2539" s="287"/>
      <c r="AQ2539" s="287"/>
      <c r="AR2539" s="287"/>
      <c r="AS2539" s="287"/>
      <c r="AT2539" s="287"/>
      <c r="AU2539" s="287"/>
      <c r="AV2539" s="287"/>
      <c r="AW2539" s="287"/>
      <c r="AX2539" s="287"/>
      <c r="AY2539" s="287"/>
      <c r="AZ2539" s="287"/>
      <c r="BA2539" s="287"/>
      <c r="BB2539" s="287"/>
      <c r="BC2539" s="287"/>
      <c r="BD2539" s="287"/>
      <c r="BE2539" s="287"/>
      <c r="BF2539" s="287"/>
      <c r="BG2539" s="287"/>
      <c r="BH2539" s="287"/>
      <c r="BI2539" s="287"/>
      <c r="BJ2539" s="287"/>
      <c r="BK2539" s="287"/>
      <c r="BL2539" s="287"/>
      <c r="BM2539" s="287"/>
      <c r="BN2539" s="287"/>
      <c r="BO2539" s="287"/>
      <c r="BP2539" s="287"/>
      <c r="BQ2539" s="287"/>
      <c r="BR2539" s="287"/>
      <c r="BS2539" s="287"/>
      <c r="BT2539" s="287"/>
      <c r="BU2539" s="287"/>
    </row>
    <row r="2540" spans="4:73" x14ac:dyDescent="0.2">
      <c r="D2540" s="265"/>
      <c r="E2540" s="265"/>
      <c r="F2540" s="265"/>
      <c r="G2540" s="265"/>
      <c r="H2540" s="265"/>
      <c r="I2540" s="265"/>
      <c r="J2540" s="265"/>
      <c r="K2540" s="265"/>
      <c r="L2540" s="265"/>
      <c r="M2540" s="265"/>
      <c r="N2540" s="265"/>
      <c r="O2540" s="265"/>
      <c r="P2540" s="265"/>
      <c r="Q2540" s="265"/>
      <c r="R2540" s="265"/>
      <c r="S2540" s="265"/>
      <c r="T2540" s="265"/>
      <c r="U2540" s="265"/>
      <c r="V2540" s="265"/>
      <c r="W2540" s="265"/>
      <c r="X2540" s="265"/>
      <c r="Y2540" s="265"/>
      <c r="Z2540" s="265"/>
      <c r="AA2540" s="265"/>
      <c r="AB2540" s="265"/>
      <c r="AC2540" s="265"/>
      <c r="AD2540" s="265"/>
      <c r="AE2540" s="265"/>
      <c r="AF2540" s="265"/>
      <c r="AG2540" s="265"/>
      <c r="AH2540" s="265"/>
      <c r="AI2540" s="265"/>
      <c r="AJ2540" s="265"/>
      <c r="AK2540" s="287"/>
      <c r="AL2540" s="287"/>
      <c r="AM2540" s="287"/>
      <c r="AN2540" s="287"/>
      <c r="AO2540" s="287"/>
      <c r="AP2540" s="287"/>
      <c r="AQ2540" s="287"/>
      <c r="AR2540" s="287"/>
      <c r="AS2540" s="287"/>
      <c r="AT2540" s="287"/>
      <c r="AU2540" s="287"/>
      <c r="AV2540" s="287"/>
      <c r="AW2540" s="287"/>
      <c r="AX2540" s="287"/>
      <c r="AY2540" s="287"/>
      <c r="AZ2540" s="287"/>
      <c r="BA2540" s="287"/>
      <c r="BB2540" s="287"/>
      <c r="BC2540" s="287"/>
      <c r="BD2540" s="287"/>
      <c r="BE2540" s="287"/>
      <c r="BF2540" s="287"/>
      <c r="BG2540" s="287"/>
      <c r="BH2540" s="287"/>
      <c r="BI2540" s="287"/>
      <c r="BJ2540" s="287"/>
      <c r="BK2540" s="287"/>
      <c r="BL2540" s="287"/>
      <c r="BM2540" s="287"/>
      <c r="BN2540" s="287"/>
      <c r="BO2540" s="287"/>
      <c r="BP2540" s="287"/>
      <c r="BQ2540" s="287"/>
      <c r="BR2540" s="287"/>
      <c r="BS2540" s="287"/>
      <c r="BT2540" s="287"/>
      <c r="BU2540" s="287"/>
    </row>
    <row r="2541" spans="4:73" x14ac:dyDescent="0.2">
      <c r="D2541" s="265"/>
      <c r="E2541" s="265"/>
      <c r="F2541" s="265"/>
      <c r="G2541" s="265"/>
      <c r="H2541" s="265"/>
      <c r="I2541" s="265"/>
      <c r="J2541" s="265"/>
      <c r="K2541" s="265"/>
      <c r="L2541" s="265"/>
      <c r="M2541" s="265"/>
      <c r="N2541" s="265"/>
      <c r="O2541" s="265"/>
      <c r="P2541" s="265"/>
      <c r="Q2541" s="265"/>
      <c r="R2541" s="265"/>
      <c r="S2541" s="265"/>
      <c r="T2541" s="265"/>
      <c r="U2541" s="265"/>
      <c r="V2541" s="265"/>
      <c r="W2541" s="265"/>
      <c r="X2541" s="265"/>
      <c r="Y2541" s="265"/>
      <c r="Z2541" s="265"/>
      <c r="AA2541" s="265"/>
      <c r="AB2541" s="265"/>
      <c r="AC2541" s="265"/>
      <c r="AD2541" s="265"/>
      <c r="AE2541" s="265"/>
      <c r="AF2541" s="265"/>
      <c r="AG2541" s="265"/>
      <c r="AH2541" s="265"/>
      <c r="AI2541" s="265"/>
      <c r="AJ2541" s="265"/>
      <c r="AK2541" s="287"/>
      <c r="AL2541" s="287"/>
      <c r="AM2541" s="287"/>
      <c r="AN2541" s="287"/>
      <c r="AO2541" s="287"/>
      <c r="AP2541" s="287"/>
      <c r="AQ2541" s="287"/>
      <c r="AR2541" s="287"/>
      <c r="AS2541" s="287"/>
      <c r="AT2541" s="287"/>
      <c r="AU2541" s="287"/>
      <c r="AV2541" s="287"/>
      <c r="AW2541" s="287"/>
      <c r="AX2541" s="287"/>
      <c r="AY2541" s="287"/>
      <c r="AZ2541" s="287"/>
      <c r="BA2541" s="287"/>
      <c r="BB2541" s="287"/>
      <c r="BC2541" s="287"/>
      <c r="BD2541" s="287"/>
      <c r="BE2541" s="287"/>
      <c r="BF2541" s="287"/>
      <c r="BG2541" s="287"/>
      <c r="BH2541" s="287"/>
      <c r="BI2541" s="287"/>
      <c r="BJ2541" s="287"/>
      <c r="BK2541" s="287"/>
      <c r="BL2541" s="287"/>
      <c r="BM2541" s="287"/>
      <c r="BN2541" s="287"/>
      <c r="BO2541" s="287"/>
      <c r="BP2541" s="287"/>
      <c r="BQ2541" s="287"/>
      <c r="BR2541" s="287"/>
      <c r="BS2541" s="287"/>
      <c r="BT2541" s="287"/>
      <c r="BU2541" s="287"/>
    </row>
    <row r="2542" spans="4:73" x14ac:dyDescent="0.2">
      <c r="D2542" s="265"/>
      <c r="E2542" s="265"/>
      <c r="F2542" s="265"/>
      <c r="G2542" s="265"/>
      <c r="H2542" s="265"/>
      <c r="I2542" s="265"/>
      <c r="J2542" s="265"/>
      <c r="K2542" s="265"/>
      <c r="L2542" s="265"/>
      <c r="M2542" s="265"/>
      <c r="N2542" s="265"/>
      <c r="O2542" s="265"/>
      <c r="P2542" s="265"/>
      <c r="Q2542" s="265"/>
      <c r="R2542" s="265"/>
      <c r="S2542" s="265"/>
      <c r="T2542" s="265"/>
      <c r="U2542" s="265"/>
      <c r="V2542" s="265"/>
      <c r="W2542" s="265"/>
      <c r="X2542" s="265"/>
      <c r="Y2542" s="265"/>
      <c r="Z2542" s="265"/>
      <c r="AA2542" s="265"/>
      <c r="AB2542" s="265"/>
      <c r="AC2542" s="265"/>
      <c r="AD2542" s="265"/>
      <c r="AE2542" s="265"/>
      <c r="AF2542" s="265"/>
      <c r="AG2542" s="265"/>
      <c r="AH2542" s="265"/>
      <c r="AI2542" s="265"/>
      <c r="AJ2542" s="265"/>
      <c r="AK2542" s="287"/>
      <c r="AL2542" s="287"/>
      <c r="AM2542" s="287"/>
      <c r="AN2542" s="287"/>
      <c r="AO2542" s="287"/>
      <c r="AP2542" s="287"/>
      <c r="AQ2542" s="287"/>
      <c r="AR2542" s="287"/>
      <c r="AS2542" s="287"/>
      <c r="AT2542" s="287"/>
      <c r="AU2542" s="287"/>
      <c r="AV2542" s="287"/>
      <c r="AW2542" s="287"/>
      <c r="AX2542" s="287"/>
      <c r="AY2542" s="287"/>
      <c r="AZ2542" s="287"/>
      <c r="BA2542" s="287"/>
      <c r="BB2542" s="287"/>
      <c r="BC2542" s="287"/>
      <c r="BD2542" s="287"/>
      <c r="BE2542" s="287"/>
      <c r="BF2542" s="287"/>
      <c r="BG2542" s="287"/>
      <c r="BH2542" s="287"/>
      <c r="BI2542" s="287"/>
      <c r="BJ2542" s="287"/>
      <c r="BK2542" s="287"/>
      <c r="BL2542" s="287"/>
      <c r="BM2542" s="287"/>
      <c r="BN2542" s="287"/>
      <c r="BO2542" s="287"/>
      <c r="BP2542" s="287"/>
      <c r="BQ2542" s="287"/>
      <c r="BR2542" s="287"/>
      <c r="BS2542" s="287"/>
      <c r="BT2542" s="287"/>
      <c r="BU2542" s="287"/>
    </row>
    <row r="2543" spans="4:73" x14ac:dyDescent="0.2">
      <c r="D2543" s="265"/>
      <c r="E2543" s="265"/>
      <c r="F2543" s="265"/>
      <c r="G2543" s="265"/>
      <c r="H2543" s="265"/>
      <c r="I2543" s="265"/>
      <c r="J2543" s="265"/>
      <c r="K2543" s="265"/>
      <c r="L2543" s="265"/>
      <c r="M2543" s="265"/>
      <c r="N2543" s="265"/>
      <c r="O2543" s="265"/>
      <c r="P2543" s="265"/>
      <c r="Q2543" s="265"/>
      <c r="R2543" s="265"/>
      <c r="S2543" s="265"/>
      <c r="T2543" s="265"/>
      <c r="U2543" s="265"/>
      <c r="V2543" s="265"/>
      <c r="W2543" s="265"/>
      <c r="X2543" s="265"/>
      <c r="Y2543" s="265"/>
      <c r="Z2543" s="265"/>
      <c r="AA2543" s="265"/>
      <c r="AB2543" s="265"/>
      <c r="AC2543" s="265"/>
      <c r="AD2543" s="265"/>
      <c r="AE2543" s="265"/>
      <c r="AF2543" s="265"/>
      <c r="AG2543" s="265"/>
      <c r="AH2543" s="265"/>
      <c r="AI2543" s="265"/>
      <c r="AJ2543" s="265"/>
      <c r="AK2543" s="287"/>
      <c r="AL2543" s="287"/>
      <c r="AM2543" s="287"/>
      <c r="AN2543" s="287"/>
      <c r="AO2543" s="287"/>
      <c r="AP2543" s="287"/>
      <c r="AQ2543" s="287"/>
      <c r="AR2543" s="287"/>
      <c r="AS2543" s="287"/>
      <c r="AT2543" s="287"/>
      <c r="AU2543" s="287"/>
      <c r="AV2543" s="287"/>
      <c r="AW2543" s="287"/>
      <c r="AX2543" s="287"/>
      <c r="AY2543" s="287"/>
      <c r="AZ2543" s="287"/>
      <c r="BA2543" s="287"/>
      <c r="BB2543" s="287"/>
      <c r="BC2543" s="287"/>
      <c r="BD2543" s="287"/>
      <c r="BE2543" s="287"/>
      <c r="BF2543" s="287"/>
      <c r="BG2543" s="287"/>
      <c r="BH2543" s="287"/>
      <c r="BI2543" s="287"/>
      <c r="BJ2543" s="287"/>
      <c r="BK2543" s="287"/>
      <c r="BL2543" s="287"/>
      <c r="BM2543" s="287"/>
      <c r="BN2543" s="287"/>
      <c r="BO2543" s="287"/>
      <c r="BP2543" s="287"/>
      <c r="BQ2543" s="287"/>
      <c r="BR2543" s="287"/>
      <c r="BS2543" s="287"/>
      <c r="BT2543" s="287"/>
      <c r="BU2543" s="287"/>
    </row>
    <row r="2544" spans="4:73" x14ac:dyDescent="0.2">
      <c r="D2544" s="265"/>
      <c r="E2544" s="265"/>
      <c r="F2544" s="265"/>
      <c r="G2544" s="265"/>
      <c r="H2544" s="265"/>
      <c r="I2544" s="265"/>
      <c r="J2544" s="265"/>
      <c r="K2544" s="265"/>
      <c r="L2544" s="265"/>
      <c r="M2544" s="265"/>
      <c r="N2544" s="265"/>
      <c r="O2544" s="265"/>
      <c r="P2544" s="265"/>
      <c r="Q2544" s="265"/>
      <c r="R2544" s="265"/>
      <c r="S2544" s="265"/>
      <c r="T2544" s="265"/>
      <c r="U2544" s="265"/>
      <c r="V2544" s="265"/>
      <c r="W2544" s="265"/>
      <c r="X2544" s="265"/>
      <c r="Y2544" s="265"/>
      <c r="Z2544" s="265"/>
      <c r="AA2544" s="265"/>
      <c r="AB2544" s="265"/>
      <c r="AC2544" s="265"/>
      <c r="AD2544" s="265"/>
      <c r="AE2544" s="265"/>
      <c r="AF2544" s="265"/>
      <c r="AG2544" s="265"/>
      <c r="AH2544" s="265"/>
      <c r="AI2544" s="265"/>
      <c r="AJ2544" s="265"/>
      <c r="AK2544" s="287"/>
      <c r="AL2544" s="287"/>
      <c r="AM2544" s="287"/>
      <c r="AN2544" s="287"/>
      <c r="AO2544" s="287"/>
      <c r="AP2544" s="287"/>
      <c r="AQ2544" s="287"/>
      <c r="AR2544" s="287"/>
      <c r="AS2544" s="287"/>
      <c r="AT2544" s="287"/>
      <c r="AU2544" s="287"/>
      <c r="AV2544" s="287"/>
      <c r="AW2544" s="287"/>
      <c r="AX2544" s="287"/>
      <c r="AY2544" s="287"/>
      <c r="AZ2544" s="287"/>
      <c r="BA2544" s="287"/>
      <c r="BB2544" s="287"/>
      <c r="BC2544" s="287"/>
      <c r="BD2544" s="287"/>
      <c r="BE2544" s="287"/>
      <c r="BF2544" s="287"/>
      <c r="BG2544" s="287"/>
      <c r="BH2544" s="287"/>
      <c r="BI2544" s="287"/>
      <c r="BJ2544" s="287"/>
      <c r="BK2544" s="287"/>
      <c r="BL2544" s="287"/>
      <c r="BM2544" s="287"/>
      <c r="BN2544" s="287"/>
      <c r="BO2544" s="287"/>
      <c r="BP2544" s="287"/>
      <c r="BQ2544" s="287"/>
      <c r="BR2544" s="287"/>
      <c r="BS2544" s="287"/>
      <c r="BT2544" s="287"/>
      <c r="BU2544" s="287"/>
    </row>
    <row r="2545" spans="4:73" x14ac:dyDescent="0.2">
      <c r="D2545" s="265"/>
      <c r="E2545" s="265"/>
      <c r="F2545" s="265"/>
      <c r="G2545" s="265"/>
      <c r="H2545" s="265"/>
      <c r="I2545" s="265"/>
      <c r="J2545" s="265"/>
      <c r="K2545" s="265"/>
      <c r="L2545" s="265"/>
      <c r="M2545" s="265"/>
      <c r="N2545" s="265"/>
      <c r="O2545" s="265"/>
      <c r="P2545" s="265"/>
      <c r="Q2545" s="265"/>
      <c r="R2545" s="265"/>
      <c r="S2545" s="265"/>
      <c r="T2545" s="265"/>
      <c r="U2545" s="265"/>
      <c r="V2545" s="265"/>
      <c r="W2545" s="265"/>
      <c r="X2545" s="265"/>
      <c r="Y2545" s="265"/>
      <c r="Z2545" s="265"/>
      <c r="AA2545" s="265"/>
      <c r="AB2545" s="265"/>
      <c r="AC2545" s="265"/>
      <c r="AD2545" s="265"/>
      <c r="AE2545" s="265"/>
      <c r="AF2545" s="265"/>
      <c r="AG2545" s="265"/>
      <c r="AH2545" s="265"/>
      <c r="AI2545" s="265"/>
      <c r="AJ2545" s="265"/>
      <c r="AK2545" s="287"/>
      <c r="AL2545" s="287"/>
      <c r="AM2545" s="287"/>
      <c r="AN2545" s="287"/>
      <c r="AO2545" s="287"/>
      <c r="AP2545" s="287"/>
      <c r="AQ2545" s="287"/>
      <c r="AR2545" s="287"/>
      <c r="AS2545" s="287"/>
      <c r="AT2545" s="287"/>
      <c r="AU2545" s="287"/>
      <c r="AV2545" s="287"/>
      <c r="AW2545" s="287"/>
      <c r="AX2545" s="287"/>
      <c r="AY2545" s="287"/>
      <c r="AZ2545" s="287"/>
      <c r="BA2545" s="287"/>
      <c r="BB2545" s="287"/>
      <c r="BC2545" s="287"/>
      <c r="BD2545" s="287"/>
      <c r="BE2545" s="287"/>
      <c r="BF2545" s="287"/>
      <c r="BG2545" s="287"/>
      <c r="BH2545" s="287"/>
      <c r="BI2545" s="287"/>
      <c r="BJ2545" s="287"/>
      <c r="BK2545" s="287"/>
      <c r="BL2545" s="287"/>
      <c r="BM2545" s="287"/>
      <c r="BN2545" s="287"/>
      <c r="BO2545" s="287"/>
      <c r="BP2545" s="287"/>
      <c r="BQ2545" s="287"/>
      <c r="BR2545" s="287"/>
      <c r="BS2545" s="287"/>
      <c r="BT2545" s="287"/>
      <c r="BU2545" s="287"/>
    </row>
    <row r="2546" spans="4:73" x14ac:dyDescent="0.2">
      <c r="D2546" s="265"/>
      <c r="E2546" s="265"/>
      <c r="F2546" s="265"/>
      <c r="G2546" s="265"/>
      <c r="H2546" s="265"/>
      <c r="I2546" s="265"/>
      <c r="J2546" s="265"/>
      <c r="K2546" s="265"/>
      <c r="L2546" s="265"/>
      <c r="M2546" s="265"/>
      <c r="N2546" s="265"/>
      <c r="O2546" s="265"/>
      <c r="P2546" s="265"/>
      <c r="Q2546" s="265"/>
      <c r="R2546" s="265"/>
      <c r="S2546" s="265"/>
      <c r="T2546" s="265"/>
      <c r="U2546" s="265"/>
      <c r="V2546" s="265"/>
      <c r="W2546" s="265"/>
      <c r="X2546" s="265"/>
      <c r="Y2546" s="265"/>
      <c r="Z2546" s="265"/>
      <c r="AA2546" s="265"/>
      <c r="AB2546" s="265"/>
      <c r="AC2546" s="265"/>
      <c r="AD2546" s="265"/>
      <c r="AE2546" s="265"/>
      <c r="AF2546" s="265"/>
      <c r="AG2546" s="265"/>
      <c r="AH2546" s="265"/>
      <c r="AI2546" s="265"/>
      <c r="AJ2546" s="265"/>
      <c r="AK2546" s="287"/>
      <c r="AL2546" s="287"/>
      <c r="AM2546" s="287"/>
      <c r="AN2546" s="287"/>
      <c r="AO2546" s="287"/>
      <c r="AP2546" s="287"/>
      <c r="AQ2546" s="287"/>
      <c r="AR2546" s="287"/>
      <c r="AS2546" s="287"/>
      <c r="AT2546" s="287"/>
      <c r="AU2546" s="287"/>
      <c r="AV2546" s="287"/>
      <c r="AW2546" s="287"/>
      <c r="AX2546" s="287"/>
      <c r="AY2546" s="287"/>
      <c r="AZ2546" s="287"/>
      <c r="BA2546" s="287"/>
      <c r="BB2546" s="287"/>
      <c r="BC2546" s="287"/>
      <c r="BD2546" s="287"/>
      <c r="BE2546" s="287"/>
      <c r="BF2546" s="287"/>
      <c r="BG2546" s="287"/>
      <c r="BH2546" s="287"/>
      <c r="BI2546" s="287"/>
      <c r="BJ2546" s="287"/>
      <c r="BK2546" s="287"/>
      <c r="BL2546" s="287"/>
      <c r="BM2546" s="287"/>
      <c r="BN2546" s="287"/>
      <c r="BO2546" s="287"/>
      <c r="BP2546" s="287"/>
      <c r="BQ2546" s="287"/>
      <c r="BR2546" s="287"/>
      <c r="BS2546" s="287"/>
      <c r="BT2546" s="287"/>
      <c r="BU2546" s="287"/>
    </row>
    <row r="2547" spans="4:73" x14ac:dyDescent="0.2">
      <c r="D2547" s="265"/>
      <c r="E2547" s="265"/>
      <c r="F2547" s="265"/>
      <c r="G2547" s="265"/>
      <c r="H2547" s="265"/>
      <c r="I2547" s="265"/>
      <c r="J2547" s="265"/>
      <c r="K2547" s="265"/>
      <c r="L2547" s="265"/>
      <c r="M2547" s="265"/>
      <c r="N2547" s="265"/>
      <c r="O2547" s="265"/>
      <c r="P2547" s="265"/>
      <c r="Q2547" s="265"/>
      <c r="R2547" s="265"/>
      <c r="S2547" s="265"/>
      <c r="T2547" s="265"/>
      <c r="U2547" s="265"/>
      <c r="V2547" s="265"/>
      <c r="W2547" s="265"/>
      <c r="X2547" s="265"/>
      <c r="Y2547" s="265"/>
      <c r="Z2547" s="265"/>
      <c r="AA2547" s="265"/>
      <c r="AB2547" s="265"/>
      <c r="AC2547" s="265"/>
      <c r="AD2547" s="265"/>
      <c r="AE2547" s="265"/>
      <c r="AF2547" s="265"/>
      <c r="AG2547" s="265"/>
      <c r="AH2547" s="265"/>
      <c r="AI2547" s="265"/>
      <c r="AJ2547" s="265"/>
      <c r="AK2547" s="287"/>
      <c r="AL2547" s="287"/>
      <c r="AM2547" s="287"/>
      <c r="AN2547" s="287"/>
      <c r="AO2547" s="287"/>
      <c r="AP2547" s="287"/>
      <c r="AQ2547" s="287"/>
      <c r="AR2547" s="287"/>
      <c r="AS2547" s="287"/>
      <c r="AT2547" s="287"/>
      <c r="AU2547" s="287"/>
      <c r="AV2547" s="287"/>
      <c r="AW2547" s="287"/>
      <c r="AX2547" s="287"/>
      <c r="AY2547" s="287"/>
      <c r="AZ2547" s="287"/>
      <c r="BA2547" s="287"/>
      <c r="BB2547" s="287"/>
      <c r="BC2547" s="287"/>
      <c r="BD2547" s="287"/>
      <c r="BE2547" s="287"/>
      <c r="BF2547" s="287"/>
      <c r="BG2547" s="287"/>
      <c r="BH2547" s="287"/>
      <c r="BI2547" s="287"/>
      <c r="BJ2547" s="287"/>
      <c r="BK2547" s="287"/>
      <c r="BL2547" s="287"/>
      <c r="BM2547" s="287"/>
      <c r="BN2547" s="287"/>
      <c r="BO2547" s="287"/>
      <c r="BP2547" s="287"/>
      <c r="BQ2547" s="287"/>
      <c r="BR2547" s="287"/>
      <c r="BS2547" s="287"/>
      <c r="BT2547" s="287"/>
      <c r="BU2547" s="287"/>
    </row>
    <row r="2548" spans="4:73" x14ac:dyDescent="0.2">
      <c r="D2548" s="265"/>
      <c r="E2548" s="265"/>
      <c r="F2548" s="265"/>
      <c r="G2548" s="265"/>
      <c r="H2548" s="265"/>
      <c r="I2548" s="265"/>
      <c r="J2548" s="265"/>
      <c r="K2548" s="265"/>
      <c r="L2548" s="265"/>
      <c r="M2548" s="265"/>
      <c r="N2548" s="265"/>
      <c r="O2548" s="265"/>
      <c r="P2548" s="265"/>
      <c r="Q2548" s="265"/>
      <c r="R2548" s="265"/>
      <c r="S2548" s="265"/>
      <c r="T2548" s="265"/>
      <c r="U2548" s="265"/>
      <c r="V2548" s="265"/>
      <c r="W2548" s="265"/>
      <c r="X2548" s="265"/>
      <c r="Y2548" s="265"/>
      <c r="Z2548" s="265"/>
      <c r="AA2548" s="265"/>
      <c r="AB2548" s="265"/>
      <c r="AC2548" s="265"/>
      <c r="AD2548" s="265"/>
      <c r="AE2548" s="265"/>
      <c r="AF2548" s="265"/>
      <c r="AG2548" s="265"/>
      <c r="AH2548" s="265"/>
      <c r="AI2548" s="265"/>
      <c r="AJ2548" s="265"/>
      <c r="AK2548" s="287"/>
      <c r="AL2548" s="287"/>
      <c r="AM2548" s="287"/>
      <c r="AN2548" s="287"/>
      <c r="AO2548" s="287"/>
      <c r="AP2548" s="287"/>
      <c r="AQ2548" s="287"/>
      <c r="AR2548" s="287"/>
      <c r="AS2548" s="287"/>
      <c r="AT2548" s="287"/>
      <c r="AU2548" s="287"/>
      <c r="AV2548" s="287"/>
      <c r="AW2548" s="287"/>
      <c r="AX2548" s="287"/>
      <c r="AY2548" s="287"/>
      <c r="AZ2548" s="287"/>
      <c r="BA2548" s="287"/>
      <c r="BB2548" s="287"/>
      <c r="BC2548" s="287"/>
      <c r="BD2548" s="287"/>
      <c r="BE2548" s="287"/>
      <c r="BF2548" s="287"/>
      <c r="BG2548" s="287"/>
      <c r="BH2548" s="287"/>
      <c r="BI2548" s="287"/>
      <c r="BJ2548" s="287"/>
      <c r="BK2548" s="287"/>
      <c r="BL2548" s="287"/>
      <c r="BM2548" s="287"/>
      <c r="BN2548" s="287"/>
      <c r="BO2548" s="287"/>
      <c r="BP2548" s="287"/>
      <c r="BQ2548" s="287"/>
      <c r="BR2548" s="287"/>
      <c r="BS2548" s="287"/>
      <c r="BT2548" s="287"/>
      <c r="BU2548" s="287"/>
    </row>
    <row r="2549" spans="4:73" x14ac:dyDescent="0.2">
      <c r="D2549" s="265"/>
      <c r="E2549" s="265"/>
      <c r="F2549" s="265"/>
      <c r="G2549" s="265"/>
      <c r="H2549" s="265"/>
      <c r="I2549" s="265"/>
      <c r="J2549" s="265"/>
      <c r="K2549" s="265"/>
      <c r="L2549" s="265"/>
      <c r="M2549" s="265"/>
      <c r="N2549" s="265"/>
      <c r="O2549" s="265"/>
      <c r="P2549" s="265"/>
      <c r="Q2549" s="265"/>
      <c r="R2549" s="265"/>
      <c r="S2549" s="265"/>
      <c r="T2549" s="265"/>
      <c r="U2549" s="265"/>
      <c r="V2549" s="265"/>
      <c r="W2549" s="265"/>
      <c r="X2549" s="265"/>
      <c r="Y2549" s="265"/>
      <c r="Z2549" s="265"/>
      <c r="AA2549" s="265"/>
      <c r="AB2549" s="265"/>
      <c r="AC2549" s="265"/>
      <c r="AD2549" s="265"/>
      <c r="AE2549" s="265"/>
      <c r="AF2549" s="265"/>
      <c r="AG2549" s="265"/>
      <c r="AH2549" s="265"/>
      <c r="AI2549" s="265"/>
      <c r="AJ2549" s="265"/>
      <c r="AK2549" s="287"/>
      <c r="AL2549" s="287"/>
      <c r="AM2549" s="287"/>
      <c r="AN2549" s="287"/>
      <c r="AO2549" s="287"/>
      <c r="AP2549" s="287"/>
      <c r="AQ2549" s="287"/>
      <c r="AR2549" s="287"/>
      <c r="AS2549" s="287"/>
      <c r="AT2549" s="287"/>
      <c r="AU2549" s="287"/>
      <c r="AV2549" s="287"/>
      <c r="AW2549" s="287"/>
      <c r="AX2549" s="287"/>
      <c r="AY2549" s="287"/>
      <c r="AZ2549" s="287"/>
      <c r="BA2549" s="287"/>
      <c r="BB2549" s="287"/>
      <c r="BC2549" s="287"/>
      <c r="BD2549" s="287"/>
      <c r="BE2549" s="287"/>
      <c r="BF2549" s="287"/>
      <c r="BG2549" s="287"/>
      <c r="BH2549" s="287"/>
      <c r="BI2549" s="287"/>
      <c r="BJ2549" s="287"/>
      <c r="BK2549" s="287"/>
      <c r="BL2549" s="287"/>
      <c r="BM2549" s="287"/>
      <c r="BN2549" s="287"/>
      <c r="BO2549" s="287"/>
      <c r="BP2549" s="287"/>
      <c r="BQ2549" s="287"/>
      <c r="BR2549" s="287"/>
      <c r="BS2549" s="287"/>
      <c r="BT2549" s="287"/>
      <c r="BU2549" s="287"/>
    </row>
    <row r="2550" spans="4:73" x14ac:dyDescent="0.2">
      <c r="D2550" s="265"/>
      <c r="E2550" s="265"/>
      <c r="F2550" s="265"/>
      <c r="G2550" s="265"/>
      <c r="H2550" s="265"/>
      <c r="I2550" s="265"/>
      <c r="J2550" s="265"/>
      <c r="K2550" s="265"/>
      <c r="L2550" s="265"/>
      <c r="M2550" s="265"/>
      <c r="N2550" s="265"/>
      <c r="O2550" s="265"/>
      <c r="P2550" s="265"/>
      <c r="Q2550" s="265"/>
      <c r="R2550" s="265"/>
      <c r="S2550" s="265"/>
      <c r="T2550" s="265"/>
      <c r="U2550" s="265"/>
      <c r="V2550" s="265"/>
      <c r="W2550" s="265"/>
      <c r="X2550" s="265"/>
      <c r="Y2550" s="265"/>
      <c r="Z2550" s="265"/>
      <c r="AA2550" s="265"/>
      <c r="AB2550" s="265"/>
      <c r="AC2550" s="265"/>
      <c r="AD2550" s="265"/>
      <c r="AE2550" s="265"/>
      <c r="AF2550" s="265"/>
      <c r="AG2550" s="265"/>
      <c r="AH2550" s="265"/>
      <c r="AI2550" s="265"/>
      <c r="AJ2550" s="265"/>
      <c r="AK2550" s="287"/>
      <c r="AL2550" s="287"/>
      <c r="AM2550" s="287"/>
      <c r="AN2550" s="287"/>
      <c r="AO2550" s="287"/>
      <c r="AP2550" s="287"/>
      <c r="AQ2550" s="287"/>
      <c r="AR2550" s="287"/>
      <c r="AS2550" s="287"/>
      <c r="AT2550" s="287"/>
      <c r="AU2550" s="287"/>
      <c r="AV2550" s="287"/>
      <c r="AW2550" s="287"/>
      <c r="AX2550" s="287"/>
      <c r="AY2550" s="287"/>
      <c r="AZ2550" s="287"/>
      <c r="BA2550" s="287"/>
      <c r="BB2550" s="287"/>
      <c r="BC2550" s="287"/>
      <c r="BD2550" s="287"/>
      <c r="BE2550" s="287"/>
      <c r="BF2550" s="287"/>
      <c r="BG2550" s="287"/>
      <c r="BH2550" s="287"/>
      <c r="BI2550" s="287"/>
      <c r="BJ2550" s="287"/>
      <c r="BK2550" s="287"/>
      <c r="BL2550" s="287"/>
      <c r="BM2550" s="287"/>
      <c r="BN2550" s="287"/>
      <c r="BO2550" s="287"/>
      <c r="BP2550" s="287"/>
      <c r="BQ2550" s="287"/>
      <c r="BR2550" s="287"/>
      <c r="BS2550" s="287"/>
      <c r="BT2550" s="287"/>
      <c r="BU2550" s="287"/>
    </row>
    <row r="2551" spans="4:73" x14ac:dyDescent="0.2">
      <c r="D2551" s="265"/>
      <c r="E2551" s="265"/>
      <c r="F2551" s="265"/>
      <c r="G2551" s="265"/>
      <c r="H2551" s="265"/>
      <c r="I2551" s="265"/>
      <c r="J2551" s="265"/>
      <c r="K2551" s="265"/>
      <c r="L2551" s="265"/>
      <c r="M2551" s="265"/>
      <c r="N2551" s="265"/>
      <c r="O2551" s="265"/>
      <c r="P2551" s="265"/>
      <c r="Q2551" s="265"/>
      <c r="R2551" s="265"/>
      <c r="S2551" s="265"/>
      <c r="T2551" s="265"/>
      <c r="U2551" s="265"/>
      <c r="V2551" s="265"/>
      <c r="W2551" s="265"/>
      <c r="X2551" s="265"/>
      <c r="Y2551" s="265"/>
      <c r="Z2551" s="265"/>
      <c r="AA2551" s="265"/>
      <c r="AB2551" s="265"/>
      <c r="AC2551" s="265"/>
      <c r="AD2551" s="265"/>
      <c r="AE2551" s="265"/>
      <c r="AF2551" s="265"/>
      <c r="AG2551" s="265"/>
      <c r="AH2551" s="265"/>
      <c r="AI2551" s="265"/>
      <c r="AJ2551" s="265"/>
      <c r="AK2551" s="287"/>
      <c r="AL2551" s="287"/>
      <c r="AM2551" s="287"/>
      <c r="AN2551" s="287"/>
      <c r="AO2551" s="287"/>
      <c r="AP2551" s="287"/>
      <c r="AQ2551" s="287"/>
      <c r="AR2551" s="287"/>
      <c r="AS2551" s="287"/>
      <c r="AT2551" s="287"/>
      <c r="AU2551" s="287"/>
      <c r="AV2551" s="287"/>
      <c r="AW2551" s="287"/>
      <c r="AX2551" s="287"/>
      <c r="AY2551" s="287"/>
      <c r="AZ2551" s="287"/>
      <c r="BA2551" s="287"/>
      <c r="BB2551" s="287"/>
      <c r="BC2551" s="287"/>
      <c r="BD2551" s="287"/>
      <c r="BE2551" s="287"/>
      <c r="BF2551" s="287"/>
      <c r="BG2551" s="287"/>
      <c r="BH2551" s="287"/>
      <c r="BI2551" s="287"/>
      <c r="BJ2551" s="287"/>
      <c r="BK2551" s="287"/>
      <c r="BL2551" s="287"/>
      <c r="BM2551" s="287"/>
      <c r="BN2551" s="287"/>
      <c r="BO2551" s="287"/>
      <c r="BP2551" s="287"/>
      <c r="BQ2551" s="287"/>
      <c r="BR2551" s="287"/>
      <c r="BS2551" s="287"/>
      <c r="BT2551" s="287"/>
      <c r="BU2551" s="287"/>
    </row>
    <row r="2552" spans="4:73" x14ac:dyDescent="0.2">
      <c r="D2552" s="265"/>
      <c r="E2552" s="265"/>
      <c r="F2552" s="265"/>
      <c r="G2552" s="265"/>
      <c r="H2552" s="265"/>
      <c r="I2552" s="265"/>
      <c r="J2552" s="265"/>
      <c r="K2552" s="265"/>
      <c r="L2552" s="265"/>
      <c r="M2552" s="265"/>
      <c r="N2552" s="265"/>
      <c r="O2552" s="265"/>
      <c r="P2552" s="265"/>
      <c r="Q2552" s="265"/>
      <c r="R2552" s="265"/>
      <c r="S2552" s="265"/>
      <c r="T2552" s="265"/>
      <c r="U2552" s="265"/>
      <c r="V2552" s="265"/>
      <c r="W2552" s="265"/>
      <c r="X2552" s="265"/>
      <c r="Y2552" s="265"/>
      <c r="Z2552" s="265"/>
      <c r="AA2552" s="265"/>
      <c r="AB2552" s="265"/>
      <c r="AC2552" s="265"/>
      <c r="AD2552" s="265"/>
      <c r="AE2552" s="265"/>
      <c r="AF2552" s="265"/>
      <c r="AG2552" s="265"/>
      <c r="AH2552" s="265"/>
      <c r="AI2552" s="265"/>
      <c r="AJ2552" s="265"/>
      <c r="AK2552" s="287"/>
      <c r="AL2552" s="287"/>
      <c r="AM2552" s="287"/>
      <c r="AN2552" s="287"/>
      <c r="AO2552" s="287"/>
      <c r="AP2552" s="287"/>
      <c r="AQ2552" s="287"/>
      <c r="AR2552" s="287"/>
      <c r="AS2552" s="287"/>
      <c r="AT2552" s="287"/>
      <c r="AU2552" s="287"/>
      <c r="AV2552" s="287"/>
      <c r="AW2552" s="287"/>
      <c r="AX2552" s="287"/>
      <c r="AY2552" s="287"/>
      <c r="AZ2552" s="287"/>
      <c r="BA2552" s="287"/>
      <c r="BB2552" s="287"/>
      <c r="BC2552" s="287"/>
      <c r="BD2552" s="287"/>
      <c r="BE2552" s="287"/>
      <c r="BF2552" s="287"/>
      <c r="BG2552" s="287"/>
      <c r="BH2552" s="287"/>
      <c r="BI2552" s="287"/>
      <c r="BJ2552" s="287"/>
      <c r="BK2552" s="287"/>
      <c r="BL2552" s="287"/>
      <c r="BM2552" s="287"/>
      <c r="BN2552" s="287"/>
      <c r="BO2552" s="287"/>
      <c r="BP2552" s="287"/>
      <c r="BQ2552" s="287"/>
      <c r="BR2552" s="287"/>
      <c r="BS2552" s="287"/>
      <c r="BT2552" s="287"/>
      <c r="BU2552" s="287"/>
    </row>
    <row r="2553" spans="4:73" x14ac:dyDescent="0.2">
      <c r="D2553" s="265"/>
      <c r="E2553" s="265"/>
      <c r="F2553" s="265"/>
      <c r="G2553" s="265"/>
      <c r="H2553" s="265"/>
      <c r="I2553" s="265"/>
      <c r="J2553" s="265"/>
      <c r="K2553" s="265"/>
      <c r="L2553" s="265"/>
      <c r="M2553" s="265"/>
      <c r="N2553" s="265"/>
      <c r="O2553" s="265"/>
      <c r="P2553" s="265"/>
      <c r="Q2553" s="265"/>
      <c r="R2553" s="265"/>
      <c r="S2553" s="265"/>
      <c r="T2553" s="265"/>
      <c r="U2553" s="265"/>
      <c r="V2553" s="265"/>
      <c r="W2553" s="265"/>
      <c r="X2553" s="265"/>
      <c r="Y2553" s="265"/>
      <c r="Z2553" s="265"/>
      <c r="AA2553" s="265"/>
      <c r="AB2553" s="265"/>
      <c r="AC2553" s="265"/>
      <c r="AD2553" s="265"/>
      <c r="AE2553" s="265"/>
      <c r="AF2553" s="265"/>
      <c r="AG2553" s="265"/>
      <c r="AH2553" s="265"/>
      <c r="AI2553" s="265"/>
      <c r="AJ2553" s="265"/>
      <c r="AK2553" s="287"/>
      <c r="AL2553" s="287"/>
      <c r="AM2553" s="287"/>
      <c r="AN2553" s="287"/>
      <c r="AO2553" s="287"/>
      <c r="AP2553" s="287"/>
      <c r="AQ2553" s="287"/>
      <c r="AR2553" s="287"/>
      <c r="AS2553" s="287"/>
      <c r="AT2553" s="287"/>
      <c r="AU2553" s="287"/>
      <c r="AV2553" s="287"/>
      <c r="AW2553" s="287"/>
      <c r="AX2553" s="287"/>
      <c r="AY2553" s="287"/>
      <c r="AZ2553" s="287"/>
      <c r="BA2553" s="287"/>
      <c r="BB2553" s="287"/>
      <c r="BC2553" s="287"/>
      <c r="BD2553" s="287"/>
      <c r="BE2553" s="287"/>
      <c r="BF2553" s="287"/>
      <c r="BG2553" s="287"/>
      <c r="BH2553" s="287"/>
      <c r="BI2553" s="287"/>
      <c r="BJ2553" s="287"/>
      <c r="BK2553" s="287"/>
      <c r="BL2553" s="287"/>
      <c r="BM2553" s="287"/>
      <c r="BN2553" s="287"/>
      <c r="BO2553" s="287"/>
      <c r="BP2553" s="287"/>
      <c r="BQ2553" s="287"/>
      <c r="BR2553" s="287"/>
      <c r="BS2553" s="287"/>
      <c r="BT2553" s="287"/>
      <c r="BU2553" s="287"/>
    </row>
    <row r="2554" spans="4:73" x14ac:dyDescent="0.2">
      <c r="D2554" s="265"/>
      <c r="E2554" s="265"/>
      <c r="F2554" s="265"/>
      <c r="G2554" s="265"/>
      <c r="H2554" s="265"/>
      <c r="I2554" s="265"/>
      <c r="J2554" s="265"/>
      <c r="K2554" s="265"/>
      <c r="L2554" s="265"/>
      <c r="M2554" s="265"/>
      <c r="N2554" s="265"/>
      <c r="O2554" s="265"/>
      <c r="P2554" s="265"/>
      <c r="Q2554" s="265"/>
      <c r="R2554" s="265"/>
      <c r="S2554" s="265"/>
      <c r="T2554" s="265"/>
      <c r="U2554" s="265"/>
      <c r="V2554" s="265"/>
      <c r="W2554" s="265"/>
      <c r="X2554" s="265"/>
      <c r="Y2554" s="265"/>
      <c r="Z2554" s="265"/>
      <c r="AA2554" s="265"/>
      <c r="AB2554" s="265"/>
      <c r="AC2554" s="265"/>
      <c r="AD2554" s="265"/>
      <c r="AE2554" s="265"/>
      <c r="AF2554" s="265"/>
      <c r="AG2554" s="265"/>
      <c r="AH2554" s="265"/>
      <c r="AI2554" s="265"/>
      <c r="AJ2554" s="265"/>
      <c r="AK2554" s="287"/>
      <c r="AL2554" s="287"/>
      <c r="AM2554" s="287"/>
      <c r="AN2554" s="287"/>
      <c r="AO2554" s="287"/>
      <c r="AP2554" s="287"/>
      <c r="AQ2554" s="287"/>
      <c r="AR2554" s="287"/>
      <c r="AS2554" s="287"/>
      <c r="AT2554" s="287"/>
      <c r="AU2554" s="287"/>
      <c r="AV2554" s="287"/>
      <c r="AW2554" s="287"/>
      <c r="AX2554" s="287"/>
      <c r="AY2554" s="287"/>
      <c r="AZ2554" s="287"/>
      <c r="BA2554" s="287"/>
      <c r="BB2554" s="287"/>
      <c r="BC2554" s="287"/>
      <c r="BD2554" s="287"/>
      <c r="BE2554" s="287"/>
      <c r="BF2554" s="287"/>
      <c r="BG2554" s="287"/>
      <c r="BH2554" s="287"/>
      <c r="BI2554" s="287"/>
      <c r="BJ2554" s="287"/>
      <c r="BK2554" s="287"/>
      <c r="BL2554" s="287"/>
      <c r="BM2554" s="287"/>
      <c r="BN2554" s="287"/>
      <c r="BO2554" s="287"/>
      <c r="BP2554" s="287"/>
      <c r="BQ2554" s="287"/>
      <c r="BR2554" s="287"/>
      <c r="BS2554" s="287"/>
      <c r="BT2554" s="287"/>
      <c r="BU2554" s="287"/>
    </row>
    <row r="2555" spans="4:73" x14ac:dyDescent="0.2">
      <c r="D2555" s="265"/>
      <c r="E2555" s="265"/>
      <c r="F2555" s="265"/>
      <c r="G2555" s="265"/>
      <c r="H2555" s="265"/>
      <c r="I2555" s="265"/>
      <c r="J2555" s="265"/>
      <c r="K2555" s="265"/>
      <c r="L2555" s="265"/>
      <c r="M2555" s="265"/>
      <c r="N2555" s="265"/>
      <c r="O2555" s="265"/>
      <c r="P2555" s="265"/>
      <c r="Q2555" s="265"/>
      <c r="R2555" s="265"/>
      <c r="S2555" s="265"/>
      <c r="T2555" s="265"/>
      <c r="U2555" s="265"/>
      <c r="V2555" s="265"/>
      <c r="W2555" s="265"/>
      <c r="X2555" s="265"/>
      <c r="Y2555" s="265"/>
      <c r="Z2555" s="265"/>
      <c r="AA2555" s="265"/>
      <c r="AB2555" s="265"/>
      <c r="AC2555" s="265"/>
      <c r="AD2555" s="265"/>
      <c r="AE2555" s="265"/>
      <c r="AF2555" s="265"/>
      <c r="AG2555" s="265"/>
      <c r="AH2555" s="265"/>
      <c r="AI2555" s="265"/>
      <c r="AJ2555" s="265"/>
      <c r="AK2555" s="287"/>
      <c r="AL2555" s="287"/>
      <c r="AM2555" s="287"/>
      <c r="AN2555" s="287"/>
      <c r="AO2555" s="287"/>
      <c r="AP2555" s="287"/>
      <c r="AQ2555" s="287"/>
      <c r="AR2555" s="287"/>
      <c r="AS2555" s="287"/>
      <c r="AT2555" s="287"/>
      <c r="AU2555" s="287"/>
      <c r="AV2555" s="287"/>
      <c r="AW2555" s="287"/>
      <c r="AX2555" s="287"/>
      <c r="AY2555" s="287"/>
      <c r="AZ2555" s="287"/>
      <c r="BA2555" s="287"/>
      <c r="BB2555" s="287"/>
      <c r="BC2555" s="287"/>
      <c r="BD2555" s="287"/>
      <c r="BE2555" s="287"/>
      <c r="BF2555" s="287"/>
      <c r="BG2555" s="287"/>
      <c r="BH2555" s="287"/>
      <c r="BI2555" s="287"/>
      <c r="BJ2555" s="287"/>
      <c r="BK2555" s="287"/>
      <c r="BL2555" s="287"/>
      <c r="BM2555" s="287"/>
      <c r="BN2555" s="287"/>
      <c r="BO2555" s="287"/>
      <c r="BP2555" s="287"/>
      <c r="BQ2555" s="287"/>
      <c r="BR2555" s="287"/>
      <c r="BS2555" s="287"/>
      <c r="BT2555" s="287"/>
      <c r="BU2555" s="287"/>
    </row>
    <row r="2556" spans="4:73" x14ac:dyDescent="0.2">
      <c r="D2556" s="265"/>
      <c r="E2556" s="265"/>
      <c r="F2556" s="265"/>
      <c r="G2556" s="265"/>
      <c r="H2556" s="265"/>
      <c r="I2556" s="265"/>
      <c r="J2556" s="265"/>
      <c r="K2556" s="265"/>
      <c r="L2556" s="265"/>
      <c r="M2556" s="265"/>
      <c r="N2556" s="265"/>
      <c r="O2556" s="265"/>
      <c r="P2556" s="265"/>
      <c r="Q2556" s="265"/>
      <c r="R2556" s="265"/>
      <c r="S2556" s="265"/>
      <c r="T2556" s="265"/>
      <c r="U2556" s="265"/>
      <c r="V2556" s="265"/>
      <c r="W2556" s="265"/>
      <c r="X2556" s="265"/>
      <c r="Y2556" s="265"/>
      <c r="Z2556" s="265"/>
      <c r="AA2556" s="265"/>
      <c r="AB2556" s="265"/>
      <c r="AC2556" s="265"/>
      <c r="AD2556" s="265"/>
      <c r="AE2556" s="265"/>
      <c r="AF2556" s="265"/>
      <c r="AG2556" s="265"/>
      <c r="AH2556" s="265"/>
      <c r="AI2556" s="265"/>
      <c r="AJ2556" s="265"/>
      <c r="AK2556" s="287"/>
      <c r="AL2556" s="287"/>
      <c r="AM2556" s="287"/>
      <c r="AN2556" s="287"/>
      <c r="AO2556" s="287"/>
      <c r="AP2556" s="287"/>
      <c r="AQ2556" s="287"/>
      <c r="AR2556" s="287"/>
      <c r="AS2556" s="287"/>
      <c r="AT2556" s="287"/>
      <c r="AU2556" s="287"/>
      <c r="AV2556" s="287"/>
      <c r="AW2556" s="287"/>
      <c r="AX2556" s="287"/>
      <c r="AY2556" s="287"/>
      <c r="AZ2556" s="287"/>
      <c r="BA2556" s="287"/>
      <c r="BB2556" s="287"/>
      <c r="BC2556" s="287"/>
      <c r="BD2556" s="287"/>
      <c r="BE2556" s="287"/>
      <c r="BF2556" s="287"/>
      <c r="BG2556" s="287"/>
      <c r="BH2556" s="287"/>
      <c r="BI2556" s="287"/>
      <c r="BJ2556" s="287"/>
      <c r="BK2556" s="287"/>
      <c r="BL2556" s="287"/>
      <c r="BM2556" s="287"/>
      <c r="BN2556" s="287"/>
      <c r="BO2556" s="287"/>
      <c r="BP2556" s="287"/>
      <c r="BQ2556" s="287"/>
      <c r="BR2556" s="287"/>
      <c r="BS2556" s="287"/>
      <c r="BT2556" s="287"/>
      <c r="BU2556" s="287"/>
    </row>
    <row r="2557" spans="4:73" x14ac:dyDescent="0.2">
      <c r="D2557" s="265"/>
      <c r="E2557" s="265"/>
      <c r="F2557" s="265"/>
      <c r="G2557" s="265"/>
      <c r="H2557" s="265"/>
      <c r="I2557" s="265"/>
      <c r="J2557" s="265"/>
      <c r="K2557" s="265"/>
      <c r="L2557" s="265"/>
      <c r="M2557" s="265"/>
      <c r="N2557" s="265"/>
      <c r="O2557" s="265"/>
      <c r="P2557" s="265"/>
      <c r="Q2557" s="265"/>
      <c r="R2557" s="265"/>
      <c r="S2557" s="265"/>
      <c r="T2557" s="265"/>
      <c r="U2557" s="265"/>
      <c r="V2557" s="265"/>
      <c r="W2557" s="265"/>
      <c r="X2557" s="265"/>
      <c r="Y2557" s="265"/>
      <c r="Z2557" s="265"/>
      <c r="AA2557" s="265"/>
      <c r="AB2557" s="265"/>
      <c r="AC2557" s="265"/>
      <c r="AD2557" s="265"/>
      <c r="AE2557" s="265"/>
      <c r="AF2557" s="265"/>
      <c r="AG2557" s="265"/>
      <c r="AH2557" s="265"/>
      <c r="AI2557" s="265"/>
      <c r="AJ2557" s="265"/>
      <c r="AK2557" s="287"/>
      <c r="AL2557" s="287"/>
      <c r="AM2557" s="287"/>
      <c r="AN2557" s="287"/>
      <c r="AO2557" s="287"/>
      <c r="AP2557" s="287"/>
      <c r="AQ2557" s="287"/>
      <c r="AR2557" s="287"/>
      <c r="AS2557" s="287"/>
      <c r="AT2557" s="287"/>
      <c r="AU2557" s="287"/>
      <c r="AV2557" s="287"/>
      <c r="AW2557" s="287"/>
      <c r="AX2557" s="287"/>
      <c r="AY2557" s="287"/>
      <c r="AZ2557" s="287"/>
      <c r="BA2557" s="287"/>
      <c r="BB2557" s="287"/>
      <c r="BC2557" s="287"/>
      <c r="BD2557" s="287"/>
      <c r="BE2557" s="287"/>
      <c r="BF2557" s="287"/>
      <c r="BG2557" s="287"/>
      <c r="BH2557" s="287"/>
      <c r="BI2557" s="287"/>
      <c r="BJ2557" s="287"/>
      <c r="BK2557" s="287"/>
      <c r="BL2557" s="287"/>
      <c r="BM2557" s="287"/>
      <c r="BN2557" s="287"/>
      <c r="BO2557" s="287"/>
      <c r="BP2557" s="287"/>
      <c r="BQ2557" s="287"/>
      <c r="BR2557" s="287"/>
      <c r="BS2557" s="287"/>
      <c r="BT2557" s="287"/>
      <c r="BU2557" s="287"/>
    </row>
    <row r="2558" spans="4:73" x14ac:dyDescent="0.2">
      <c r="D2558" s="265"/>
      <c r="E2558" s="265"/>
      <c r="F2558" s="265"/>
      <c r="G2558" s="265"/>
      <c r="H2558" s="265"/>
      <c r="I2558" s="265"/>
      <c r="J2558" s="265"/>
      <c r="K2558" s="265"/>
      <c r="L2558" s="265"/>
      <c r="M2558" s="265"/>
      <c r="N2558" s="265"/>
      <c r="O2558" s="265"/>
      <c r="P2558" s="265"/>
      <c r="Q2558" s="265"/>
      <c r="R2558" s="265"/>
      <c r="S2558" s="265"/>
      <c r="T2558" s="265"/>
      <c r="U2558" s="265"/>
      <c r="V2558" s="265"/>
      <c r="W2558" s="265"/>
      <c r="X2558" s="265"/>
      <c r="Y2558" s="265"/>
      <c r="Z2558" s="265"/>
      <c r="AA2558" s="265"/>
      <c r="AB2558" s="265"/>
      <c r="AC2558" s="265"/>
      <c r="AD2558" s="265"/>
      <c r="AE2558" s="265"/>
      <c r="AF2558" s="265"/>
      <c r="AG2558" s="265"/>
      <c r="AH2558" s="265"/>
      <c r="AI2558" s="265"/>
      <c r="AJ2558" s="265"/>
      <c r="AK2558" s="287"/>
      <c r="AL2558" s="287"/>
      <c r="AM2558" s="287"/>
      <c r="AN2558" s="287"/>
      <c r="AO2558" s="287"/>
      <c r="AP2558" s="287"/>
      <c r="AQ2558" s="287"/>
      <c r="AR2558" s="287"/>
      <c r="AS2558" s="287"/>
      <c r="AT2558" s="287"/>
      <c r="AU2558" s="287"/>
      <c r="AV2558" s="287"/>
      <c r="AW2558" s="287"/>
      <c r="AX2558" s="287"/>
      <c r="AY2558" s="287"/>
      <c r="AZ2558" s="287"/>
      <c r="BA2558" s="287"/>
      <c r="BB2558" s="287"/>
      <c r="BC2558" s="287"/>
      <c r="BD2558" s="287"/>
      <c r="BE2558" s="287"/>
      <c r="BF2558" s="287"/>
      <c r="BG2558" s="287"/>
      <c r="BH2558" s="287"/>
      <c r="BI2558" s="287"/>
      <c r="BJ2558" s="287"/>
      <c r="BK2558" s="287"/>
      <c r="BL2558" s="287"/>
      <c r="BM2558" s="287"/>
      <c r="BN2558" s="287"/>
      <c r="BO2558" s="287"/>
      <c r="BP2558" s="287"/>
      <c r="BQ2558" s="287"/>
      <c r="BR2558" s="287"/>
      <c r="BS2558" s="287"/>
      <c r="BT2558" s="287"/>
      <c r="BU2558" s="287"/>
    </row>
    <row r="2559" spans="4:73" x14ac:dyDescent="0.2">
      <c r="D2559" s="265"/>
      <c r="E2559" s="265"/>
      <c r="F2559" s="265"/>
      <c r="G2559" s="265"/>
      <c r="H2559" s="265"/>
      <c r="I2559" s="265"/>
      <c r="J2559" s="265"/>
      <c r="K2559" s="265"/>
      <c r="L2559" s="265"/>
      <c r="M2559" s="265"/>
      <c r="N2559" s="265"/>
      <c r="O2559" s="265"/>
      <c r="P2559" s="265"/>
      <c r="Q2559" s="265"/>
      <c r="R2559" s="265"/>
      <c r="S2559" s="265"/>
      <c r="T2559" s="265"/>
      <c r="U2559" s="265"/>
      <c r="V2559" s="265"/>
      <c r="W2559" s="265"/>
      <c r="X2559" s="265"/>
      <c r="Y2559" s="265"/>
      <c r="Z2559" s="265"/>
      <c r="AA2559" s="265"/>
      <c r="AB2559" s="265"/>
      <c r="AC2559" s="265"/>
      <c r="AD2559" s="265"/>
      <c r="AE2559" s="265"/>
      <c r="AF2559" s="265"/>
      <c r="AG2559" s="265"/>
      <c r="AH2559" s="265"/>
      <c r="AI2559" s="265"/>
      <c r="AJ2559" s="265"/>
      <c r="AK2559" s="287"/>
      <c r="AL2559" s="287"/>
      <c r="AM2559" s="287"/>
      <c r="AN2559" s="287"/>
      <c r="AO2559" s="287"/>
      <c r="AP2559" s="287"/>
      <c r="AQ2559" s="287"/>
      <c r="AR2559" s="287"/>
      <c r="AS2559" s="287"/>
      <c r="AT2559" s="287"/>
      <c r="AU2559" s="287"/>
      <c r="AV2559" s="287"/>
      <c r="AW2559" s="287"/>
      <c r="AX2559" s="287"/>
      <c r="AY2559" s="287"/>
      <c r="AZ2559" s="287"/>
      <c r="BA2559" s="287"/>
      <c r="BB2559" s="287"/>
      <c r="BC2559" s="287"/>
      <c r="BD2559" s="287"/>
      <c r="BE2559" s="287"/>
      <c r="BF2559" s="287"/>
      <c r="BG2559" s="287"/>
      <c r="BH2559" s="287"/>
      <c r="BI2559" s="287"/>
      <c r="BJ2559" s="287"/>
      <c r="BK2559" s="287"/>
      <c r="BL2559" s="287"/>
      <c r="BM2559" s="287"/>
      <c r="BN2559" s="287"/>
      <c r="BO2559" s="287"/>
      <c r="BP2559" s="287"/>
      <c r="BQ2559" s="287"/>
      <c r="BR2559" s="287"/>
      <c r="BS2559" s="287"/>
      <c r="BT2559" s="287"/>
      <c r="BU2559" s="287"/>
    </row>
    <row r="2560" spans="4:73" x14ac:dyDescent="0.2">
      <c r="D2560" s="265"/>
      <c r="E2560" s="265"/>
      <c r="F2560" s="265"/>
      <c r="G2560" s="265"/>
      <c r="H2560" s="265"/>
      <c r="I2560" s="265"/>
      <c r="J2560" s="265"/>
      <c r="K2560" s="265"/>
      <c r="L2560" s="265"/>
      <c r="M2560" s="265"/>
      <c r="N2560" s="265"/>
      <c r="O2560" s="265"/>
      <c r="P2560" s="265"/>
      <c r="Q2560" s="265"/>
      <c r="R2560" s="265"/>
      <c r="S2560" s="265"/>
      <c r="T2560" s="265"/>
      <c r="U2560" s="265"/>
      <c r="V2560" s="265"/>
      <c r="W2560" s="265"/>
      <c r="X2560" s="265"/>
      <c r="Y2560" s="265"/>
      <c r="Z2560" s="265"/>
      <c r="AA2560" s="265"/>
      <c r="AB2560" s="265"/>
      <c r="AC2560" s="265"/>
      <c r="AD2560" s="265"/>
      <c r="AE2560" s="265"/>
      <c r="AF2560" s="265"/>
      <c r="AG2560" s="265"/>
      <c r="AH2560" s="265"/>
      <c r="AI2560" s="265"/>
      <c r="AJ2560" s="265"/>
      <c r="AK2560" s="287"/>
      <c r="AL2560" s="287"/>
      <c r="AM2560" s="287"/>
      <c r="AN2560" s="287"/>
      <c r="AO2560" s="287"/>
      <c r="AP2560" s="287"/>
      <c r="AQ2560" s="287"/>
      <c r="AR2560" s="287"/>
      <c r="AS2560" s="287"/>
      <c r="AT2560" s="287"/>
      <c r="AU2560" s="287"/>
      <c r="AV2560" s="287"/>
      <c r="AW2560" s="287"/>
      <c r="AX2560" s="287"/>
      <c r="AY2560" s="287"/>
      <c r="AZ2560" s="287"/>
      <c r="BA2560" s="287"/>
      <c r="BB2560" s="287"/>
      <c r="BC2560" s="287"/>
      <c r="BD2560" s="287"/>
      <c r="BE2560" s="287"/>
      <c r="BF2560" s="287"/>
      <c r="BG2560" s="287"/>
      <c r="BH2560" s="287"/>
      <c r="BI2560" s="287"/>
      <c r="BJ2560" s="287"/>
      <c r="BK2560" s="287"/>
      <c r="BL2560" s="287"/>
      <c r="BM2560" s="287"/>
      <c r="BN2560" s="287"/>
      <c r="BO2560" s="287"/>
      <c r="BP2560" s="287"/>
      <c r="BQ2560" s="287"/>
      <c r="BR2560" s="287"/>
      <c r="BS2560" s="287"/>
      <c r="BT2560" s="287"/>
      <c r="BU2560" s="287"/>
    </row>
    <row r="2561" spans="4:73" x14ac:dyDescent="0.2">
      <c r="D2561" s="265"/>
      <c r="E2561" s="265"/>
      <c r="F2561" s="265"/>
      <c r="G2561" s="265"/>
      <c r="H2561" s="265"/>
      <c r="I2561" s="265"/>
      <c r="J2561" s="265"/>
      <c r="K2561" s="265"/>
      <c r="L2561" s="265"/>
      <c r="M2561" s="265"/>
      <c r="N2561" s="265"/>
      <c r="O2561" s="265"/>
      <c r="P2561" s="265"/>
      <c r="Q2561" s="265"/>
      <c r="R2561" s="265"/>
      <c r="S2561" s="265"/>
      <c r="T2561" s="265"/>
      <c r="U2561" s="265"/>
      <c r="V2561" s="265"/>
      <c r="W2561" s="265"/>
      <c r="X2561" s="265"/>
      <c r="Y2561" s="265"/>
      <c r="Z2561" s="265"/>
      <c r="AA2561" s="265"/>
      <c r="AB2561" s="265"/>
      <c r="AC2561" s="265"/>
      <c r="AD2561" s="265"/>
      <c r="AE2561" s="265"/>
      <c r="AF2561" s="265"/>
      <c r="AG2561" s="265"/>
      <c r="AH2561" s="265"/>
      <c r="AI2561" s="265"/>
      <c r="AJ2561" s="265"/>
      <c r="AK2561" s="287"/>
      <c r="AL2561" s="287"/>
      <c r="AM2561" s="287"/>
      <c r="AN2561" s="287"/>
      <c r="AO2561" s="287"/>
      <c r="AP2561" s="287"/>
      <c r="AQ2561" s="287"/>
      <c r="AR2561" s="287"/>
      <c r="AS2561" s="287"/>
      <c r="AT2561" s="287"/>
      <c r="AU2561" s="287"/>
      <c r="AV2561" s="287"/>
      <c r="AW2561" s="287"/>
      <c r="AX2561" s="287"/>
      <c r="AY2561" s="287"/>
      <c r="AZ2561" s="287"/>
      <c r="BA2561" s="287"/>
      <c r="BB2561" s="287"/>
      <c r="BC2561" s="287"/>
      <c r="BD2561" s="287"/>
      <c r="BE2561" s="287"/>
      <c r="BF2561" s="287"/>
      <c r="BG2561" s="287"/>
      <c r="BH2561" s="287"/>
      <c r="BI2561" s="287"/>
      <c r="BJ2561" s="287"/>
      <c r="BK2561" s="287"/>
      <c r="BL2561" s="287"/>
      <c r="BM2561" s="287"/>
      <c r="BN2561" s="287"/>
      <c r="BO2561" s="287"/>
      <c r="BP2561" s="287"/>
      <c r="BQ2561" s="287"/>
      <c r="BR2561" s="287"/>
      <c r="BS2561" s="287"/>
      <c r="BT2561" s="287"/>
      <c r="BU2561" s="287"/>
    </row>
    <row r="2562" spans="4:73" x14ac:dyDescent="0.2">
      <c r="D2562" s="265"/>
      <c r="E2562" s="265"/>
      <c r="F2562" s="265"/>
      <c r="G2562" s="265"/>
      <c r="H2562" s="265"/>
      <c r="I2562" s="265"/>
      <c r="J2562" s="265"/>
      <c r="K2562" s="265"/>
      <c r="L2562" s="265"/>
      <c r="M2562" s="265"/>
      <c r="N2562" s="265"/>
      <c r="O2562" s="265"/>
      <c r="P2562" s="265"/>
      <c r="Q2562" s="265"/>
      <c r="R2562" s="265"/>
      <c r="S2562" s="265"/>
      <c r="T2562" s="265"/>
      <c r="U2562" s="265"/>
      <c r="V2562" s="265"/>
      <c r="W2562" s="265"/>
      <c r="X2562" s="265"/>
      <c r="Y2562" s="265"/>
      <c r="Z2562" s="265"/>
      <c r="AA2562" s="265"/>
      <c r="AB2562" s="265"/>
      <c r="AC2562" s="265"/>
      <c r="AD2562" s="265"/>
      <c r="AE2562" s="265"/>
      <c r="AF2562" s="265"/>
      <c r="AG2562" s="265"/>
      <c r="AH2562" s="265"/>
      <c r="AI2562" s="265"/>
      <c r="AJ2562" s="265"/>
      <c r="AK2562" s="287"/>
      <c r="AL2562" s="287"/>
      <c r="AM2562" s="287"/>
      <c r="AN2562" s="287"/>
      <c r="AO2562" s="287"/>
      <c r="AP2562" s="287"/>
      <c r="AQ2562" s="287"/>
      <c r="AR2562" s="287"/>
      <c r="AS2562" s="287"/>
      <c r="AT2562" s="287"/>
      <c r="AU2562" s="287"/>
      <c r="AV2562" s="287"/>
      <c r="AW2562" s="287"/>
      <c r="AX2562" s="287"/>
      <c r="AY2562" s="287"/>
      <c r="AZ2562" s="287"/>
      <c r="BA2562" s="287"/>
      <c r="BB2562" s="287"/>
      <c r="BC2562" s="287"/>
      <c r="BD2562" s="287"/>
      <c r="BE2562" s="287"/>
      <c r="BF2562" s="287"/>
      <c r="BG2562" s="287"/>
      <c r="BH2562" s="287"/>
      <c r="BI2562" s="287"/>
      <c r="BJ2562" s="287"/>
      <c r="BK2562" s="287"/>
      <c r="BL2562" s="287"/>
      <c r="BM2562" s="287"/>
      <c r="BN2562" s="287"/>
      <c r="BO2562" s="287"/>
      <c r="BP2562" s="287"/>
      <c r="BQ2562" s="287"/>
      <c r="BR2562" s="287"/>
      <c r="BS2562" s="287"/>
      <c r="BT2562" s="287"/>
      <c r="BU2562" s="287"/>
    </row>
    <row r="2563" spans="4:73" x14ac:dyDescent="0.2">
      <c r="D2563" s="265"/>
      <c r="E2563" s="265"/>
      <c r="F2563" s="265"/>
      <c r="G2563" s="265"/>
      <c r="H2563" s="265"/>
      <c r="I2563" s="265"/>
      <c r="J2563" s="265"/>
      <c r="K2563" s="265"/>
      <c r="L2563" s="265"/>
      <c r="M2563" s="265"/>
      <c r="N2563" s="265"/>
      <c r="O2563" s="265"/>
      <c r="P2563" s="265"/>
      <c r="Q2563" s="265"/>
      <c r="R2563" s="265"/>
      <c r="S2563" s="265"/>
      <c r="T2563" s="265"/>
      <c r="U2563" s="265"/>
      <c r="V2563" s="265"/>
      <c r="W2563" s="265"/>
      <c r="X2563" s="265"/>
      <c r="Y2563" s="265"/>
      <c r="Z2563" s="265"/>
      <c r="AA2563" s="265"/>
      <c r="AB2563" s="265"/>
      <c r="AC2563" s="265"/>
      <c r="AD2563" s="265"/>
      <c r="AE2563" s="265"/>
      <c r="AF2563" s="265"/>
      <c r="AG2563" s="265"/>
      <c r="AH2563" s="265"/>
      <c r="AI2563" s="265"/>
      <c r="AJ2563" s="265"/>
      <c r="AK2563" s="287"/>
      <c r="AL2563" s="287"/>
      <c r="AM2563" s="287"/>
      <c r="AN2563" s="287"/>
      <c r="AO2563" s="287"/>
      <c r="AP2563" s="287"/>
      <c r="AQ2563" s="287"/>
      <c r="AR2563" s="287"/>
      <c r="AS2563" s="287"/>
      <c r="AT2563" s="287"/>
      <c r="AU2563" s="287"/>
      <c r="AV2563" s="287"/>
      <c r="AW2563" s="287"/>
      <c r="AX2563" s="287"/>
      <c r="AY2563" s="287"/>
      <c r="AZ2563" s="287"/>
      <c r="BA2563" s="287"/>
      <c r="BB2563" s="287"/>
      <c r="BC2563" s="287"/>
      <c r="BD2563" s="287"/>
      <c r="BE2563" s="287"/>
      <c r="BF2563" s="287"/>
      <c r="BG2563" s="287"/>
      <c r="BH2563" s="287"/>
      <c r="BI2563" s="287"/>
      <c r="BJ2563" s="287"/>
      <c r="BK2563" s="287"/>
      <c r="BL2563" s="287"/>
      <c r="BM2563" s="287"/>
      <c r="BN2563" s="287"/>
      <c r="BO2563" s="287"/>
      <c r="BP2563" s="287"/>
      <c r="BQ2563" s="287"/>
      <c r="BR2563" s="287"/>
      <c r="BS2563" s="287"/>
      <c r="BT2563" s="287"/>
      <c r="BU2563" s="287"/>
    </row>
    <row r="2564" spans="4:73" x14ac:dyDescent="0.2">
      <c r="D2564" s="265"/>
      <c r="E2564" s="265"/>
      <c r="F2564" s="265"/>
      <c r="G2564" s="265"/>
      <c r="H2564" s="265"/>
      <c r="I2564" s="265"/>
      <c r="J2564" s="265"/>
      <c r="K2564" s="265"/>
      <c r="L2564" s="265"/>
      <c r="M2564" s="265"/>
      <c r="N2564" s="265"/>
      <c r="O2564" s="265"/>
      <c r="P2564" s="265"/>
      <c r="Q2564" s="265"/>
      <c r="R2564" s="265"/>
      <c r="S2564" s="265"/>
      <c r="T2564" s="265"/>
      <c r="U2564" s="265"/>
      <c r="V2564" s="265"/>
      <c r="W2564" s="265"/>
      <c r="X2564" s="265"/>
      <c r="Y2564" s="265"/>
      <c r="Z2564" s="265"/>
      <c r="AA2564" s="265"/>
      <c r="AB2564" s="265"/>
      <c r="AC2564" s="265"/>
      <c r="AD2564" s="265"/>
      <c r="AE2564" s="265"/>
      <c r="AF2564" s="265"/>
      <c r="AG2564" s="265"/>
      <c r="AH2564" s="265"/>
      <c r="AI2564" s="265"/>
      <c r="AJ2564" s="265"/>
      <c r="AK2564" s="287"/>
      <c r="AL2564" s="287"/>
      <c r="AM2564" s="287"/>
      <c r="AN2564" s="287"/>
      <c r="AO2564" s="287"/>
      <c r="AP2564" s="287"/>
      <c r="AQ2564" s="287"/>
      <c r="AR2564" s="287"/>
      <c r="AS2564" s="287"/>
      <c r="AT2564" s="287"/>
      <c r="AU2564" s="287"/>
      <c r="AV2564" s="287"/>
      <c r="AW2564" s="287"/>
      <c r="AX2564" s="287"/>
      <c r="AY2564" s="287"/>
      <c r="AZ2564" s="287"/>
      <c r="BA2564" s="287"/>
      <c r="BB2564" s="287"/>
      <c r="BC2564" s="287"/>
      <c r="BD2564" s="287"/>
      <c r="BE2564" s="287"/>
      <c r="BF2564" s="287"/>
      <c r="BG2564" s="287"/>
      <c r="BH2564" s="287"/>
      <c r="BI2564" s="287"/>
      <c r="BJ2564" s="287"/>
      <c r="BK2564" s="287"/>
      <c r="BL2564" s="287"/>
      <c r="BM2564" s="287"/>
      <c r="BN2564" s="287"/>
      <c r="BO2564" s="287"/>
      <c r="BP2564" s="287"/>
      <c r="BQ2564" s="287"/>
      <c r="BR2564" s="287"/>
      <c r="BS2564" s="287"/>
      <c r="BT2564" s="287"/>
      <c r="BU2564" s="287"/>
    </row>
    <row r="2565" spans="4:73" x14ac:dyDescent="0.2">
      <c r="D2565" s="265"/>
      <c r="E2565" s="265"/>
      <c r="F2565" s="265"/>
      <c r="G2565" s="265"/>
      <c r="H2565" s="265"/>
      <c r="I2565" s="265"/>
      <c r="J2565" s="265"/>
      <c r="K2565" s="265"/>
      <c r="L2565" s="265"/>
      <c r="M2565" s="265"/>
      <c r="N2565" s="265"/>
      <c r="O2565" s="265"/>
      <c r="P2565" s="265"/>
      <c r="Q2565" s="265"/>
      <c r="R2565" s="265"/>
      <c r="S2565" s="265"/>
      <c r="T2565" s="265"/>
      <c r="U2565" s="265"/>
      <c r="V2565" s="265"/>
      <c r="W2565" s="265"/>
      <c r="X2565" s="265"/>
      <c r="Y2565" s="265"/>
      <c r="Z2565" s="265"/>
      <c r="AA2565" s="265"/>
      <c r="AB2565" s="265"/>
      <c r="AC2565" s="265"/>
      <c r="AD2565" s="265"/>
      <c r="AE2565" s="265"/>
      <c r="AF2565" s="265"/>
      <c r="AG2565" s="265"/>
      <c r="AH2565" s="265"/>
      <c r="AI2565" s="265"/>
      <c r="AJ2565" s="265"/>
      <c r="AK2565" s="287"/>
      <c r="AL2565" s="287"/>
      <c r="AM2565" s="287"/>
      <c r="AN2565" s="287"/>
      <c r="AO2565" s="287"/>
      <c r="AP2565" s="287"/>
      <c r="AQ2565" s="287"/>
      <c r="AR2565" s="287"/>
      <c r="AS2565" s="287"/>
      <c r="AT2565" s="287"/>
      <c r="AU2565" s="287"/>
      <c r="AV2565" s="287"/>
      <c r="AW2565" s="287"/>
      <c r="AX2565" s="287"/>
      <c r="AY2565" s="287"/>
      <c r="AZ2565" s="287"/>
      <c r="BA2565" s="287"/>
      <c r="BB2565" s="287"/>
      <c r="BC2565" s="287"/>
      <c r="BD2565" s="287"/>
      <c r="BE2565" s="287"/>
      <c r="BF2565" s="287"/>
      <c r="BG2565" s="287"/>
      <c r="BH2565" s="287"/>
      <c r="BI2565" s="287"/>
      <c r="BJ2565" s="287"/>
      <c r="BK2565" s="287"/>
      <c r="BL2565" s="287"/>
      <c r="BM2565" s="287"/>
      <c r="BN2565" s="287"/>
      <c r="BO2565" s="287"/>
      <c r="BP2565" s="287"/>
      <c r="BQ2565" s="287"/>
      <c r="BR2565" s="287"/>
      <c r="BS2565" s="287"/>
      <c r="BT2565" s="287"/>
      <c r="BU2565" s="287"/>
    </row>
    <row r="2566" spans="4:73" x14ac:dyDescent="0.2">
      <c r="D2566" s="265"/>
      <c r="E2566" s="265"/>
      <c r="F2566" s="265"/>
      <c r="G2566" s="265"/>
      <c r="H2566" s="265"/>
      <c r="I2566" s="265"/>
      <c r="J2566" s="265"/>
      <c r="K2566" s="265"/>
      <c r="L2566" s="265"/>
      <c r="M2566" s="265"/>
      <c r="N2566" s="265"/>
      <c r="O2566" s="265"/>
      <c r="P2566" s="265"/>
      <c r="Q2566" s="265"/>
      <c r="R2566" s="265"/>
      <c r="S2566" s="265"/>
      <c r="T2566" s="265"/>
      <c r="U2566" s="265"/>
      <c r="V2566" s="265"/>
      <c r="W2566" s="265"/>
      <c r="X2566" s="265"/>
      <c r="Y2566" s="265"/>
      <c r="Z2566" s="265"/>
      <c r="AA2566" s="265"/>
      <c r="AB2566" s="265"/>
      <c r="AC2566" s="265"/>
      <c r="AD2566" s="265"/>
      <c r="AE2566" s="265"/>
      <c r="AF2566" s="265"/>
      <c r="AG2566" s="265"/>
      <c r="AH2566" s="265"/>
      <c r="AI2566" s="265"/>
      <c r="AJ2566" s="265"/>
      <c r="AK2566" s="287"/>
      <c r="AL2566" s="287"/>
      <c r="AM2566" s="287"/>
      <c r="AN2566" s="287"/>
      <c r="AO2566" s="287"/>
      <c r="AP2566" s="287"/>
      <c r="AQ2566" s="287"/>
      <c r="AR2566" s="287"/>
      <c r="AS2566" s="287"/>
      <c r="AT2566" s="287"/>
      <c r="AU2566" s="287"/>
      <c r="AV2566" s="287"/>
      <c r="AW2566" s="287"/>
      <c r="AX2566" s="287"/>
      <c r="AY2566" s="287"/>
      <c r="AZ2566" s="287"/>
      <c r="BA2566" s="287"/>
      <c r="BB2566" s="287"/>
      <c r="BC2566" s="287"/>
      <c r="BD2566" s="287"/>
      <c r="BE2566" s="287"/>
      <c r="BF2566" s="287"/>
      <c r="BG2566" s="287"/>
      <c r="BH2566" s="287"/>
      <c r="BI2566" s="287"/>
      <c r="BJ2566" s="287"/>
      <c r="BK2566" s="287"/>
      <c r="BL2566" s="287"/>
      <c r="BM2566" s="287"/>
      <c r="BN2566" s="287"/>
      <c r="BO2566" s="287"/>
      <c r="BP2566" s="287"/>
      <c r="BQ2566" s="287"/>
      <c r="BR2566" s="287"/>
      <c r="BS2566" s="287"/>
      <c r="BT2566" s="287"/>
      <c r="BU2566" s="287"/>
    </row>
    <row r="2567" spans="4:73" x14ac:dyDescent="0.2">
      <c r="D2567" s="265"/>
      <c r="E2567" s="265"/>
      <c r="F2567" s="265"/>
      <c r="G2567" s="265"/>
      <c r="H2567" s="265"/>
      <c r="I2567" s="265"/>
      <c r="J2567" s="265"/>
      <c r="K2567" s="265"/>
      <c r="L2567" s="265"/>
      <c r="M2567" s="265"/>
      <c r="N2567" s="265"/>
      <c r="O2567" s="265"/>
      <c r="P2567" s="265"/>
      <c r="Q2567" s="265"/>
      <c r="R2567" s="265"/>
      <c r="S2567" s="265"/>
      <c r="T2567" s="265"/>
      <c r="U2567" s="265"/>
      <c r="V2567" s="265"/>
      <c r="W2567" s="265"/>
      <c r="X2567" s="265"/>
      <c r="Y2567" s="265"/>
      <c r="Z2567" s="265"/>
      <c r="AA2567" s="265"/>
      <c r="AB2567" s="265"/>
      <c r="AC2567" s="265"/>
      <c r="AD2567" s="265"/>
      <c r="AE2567" s="265"/>
      <c r="AF2567" s="265"/>
      <c r="AG2567" s="265"/>
      <c r="AH2567" s="265"/>
      <c r="AI2567" s="265"/>
      <c r="AJ2567" s="265"/>
      <c r="AK2567" s="287"/>
      <c r="AL2567" s="287"/>
      <c r="AM2567" s="287"/>
      <c r="AN2567" s="287"/>
      <c r="AO2567" s="287"/>
      <c r="AP2567" s="287"/>
      <c r="AQ2567" s="287"/>
      <c r="AR2567" s="287"/>
      <c r="AS2567" s="287"/>
      <c r="AT2567" s="287"/>
      <c r="AU2567" s="287"/>
      <c r="AV2567" s="287"/>
      <c r="AW2567" s="287"/>
      <c r="AX2567" s="287"/>
      <c r="AY2567" s="287"/>
      <c r="AZ2567" s="287"/>
      <c r="BA2567" s="287"/>
      <c r="BB2567" s="287"/>
      <c r="BC2567" s="287"/>
      <c r="BD2567" s="287"/>
      <c r="BE2567" s="287"/>
      <c r="BF2567" s="287"/>
      <c r="BG2567" s="287"/>
      <c r="BH2567" s="287"/>
      <c r="BI2567" s="287"/>
      <c r="BJ2567" s="287"/>
      <c r="BK2567" s="287"/>
      <c r="BL2567" s="287"/>
      <c r="BM2567" s="287"/>
      <c r="BN2567" s="287"/>
      <c r="BO2567" s="287"/>
      <c r="BP2567" s="287"/>
      <c r="BQ2567" s="287"/>
      <c r="BR2567" s="287"/>
      <c r="BS2567" s="287"/>
      <c r="BT2567" s="287"/>
      <c r="BU2567" s="287"/>
    </row>
    <row r="2568" spans="4:73" x14ac:dyDescent="0.2">
      <c r="D2568" s="265"/>
      <c r="E2568" s="265"/>
      <c r="F2568" s="265"/>
      <c r="G2568" s="265"/>
      <c r="H2568" s="265"/>
      <c r="I2568" s="265"/>
      <c r="J2568" s="265"/>
      <c r="K2568" s="265"/>
      <c r="L2568" s="265"/>
      <c r="M2568" s="265"/>
      <c r="N2568" s="265"/>
      <c r="O2568" s="265"/>
      <c r="P2568" s="265"/>
      <c r="Q2568" s="265"/>
      <c r="R2568" s="265"/>
      <c r="S2568" s="265"/>
      <c r="T2568" s="265"/>
      <c r="U2568" s="265"/>
      <c r="V2568" s="265"/>
      <c r="W2568" s="265"/>
      <c r="X2568" s="265"/>
      <c r="Y2568" s="265"/>
      <c r="Z2568" s="265"/>
      <c r="AA2568" s="265"/>
      <c r="AB2568" s="265"/>
      <c r="AC2568" s="265"/>
      <c r="AD2568" s="265"/>
      <c r="AE2568" s="265"/>
      <c r="AF2568" s="265"/>
      <c r="AG2568" s="265"/>
      <c r="AH2568" s="265"/>
      <c r="AI2568" s="265"/>
      <c r="AJ2568" s="265"/>
      <c r="AK2568" s="287"/>
      <c r="AL2568" s="287"/>
      <c r="AM2568" s="287"/>
      <c r="AN2568" s="287"/>
      <c r="AO2568" s="287"/>
      <c r="AP2568" s="287"/>
      <c r="AQ2568" s="287"/>
      <c r="AR2568" s="287"/>
      <c r="AS2568" s="287"/>
      <c r="AT2568" s="287"/>
      <c r="AU2568" s="287"/>
      <c r="AV2568" s="287"/>
      <c r="AW2568" s="287"/>
      <c r="AX2568" s="287"/>
      <c r="AY2568" s="287"/>
      <c r="AZ2568" s="287"/>
      <c r="BA2568" s="287"/>
      <c r="BB2568" s="287"/>
      <c r="BC2568" s="287"/>
      <c r="BD2568" s="287"/>
      <c r="BE2568" s="287"/>
      <c r="BF2568" s="287"/>
      <c r="BG2568" s="287"/>
      <c r="BH2568" s="287"/>
      <c r="BI2568" s="287"/>
      <c r="BJ2568" s="287"/>
      <c r="BK2568" s="287"/>
      <c r="BL2568" s="287"/>
      <c r="BM2568" s="287"/>
      <c r="BN2568" s="287"/>
      <c r="BO2568" s="287"/>
      <c r="BP2568" s="287"/>
      <c r="BQ2568" s="287"/>
      <c r="BR2568" s="287"/>
      <c r="BS2568" s="287"/>
      <c r="BT2568" s="287"/>
      <c r="BU2568" s="287"/>
    </row>
    <row r="2569" spans="4:73" x14ac:dyDescent="0.2">
      <c r="D2569" s="265"/>
      <c r="E2569" s="265"/>
      <c r="F2569" s="265"/>
      <c r="G2569" s="265"/>
      <c r="H2569" s="265"/>
      <c r="I2569" s="265"/>
      <c r="J2569" s="265"/>
      <c r="K2569" s="265"/>
      <c r="L2569" s="265"/>
      <c r="M2569" s="265"/>
      <c r="N2569" s="265"/>
      <c r="O2569" s="265"/>
      <c r="P2569" s="265"/>
      <c r="Q2569" s="265"/>
      <c r="R2569" s="265"/>
      <c r="S2569" s="265"/>
      <c r="T2569" s="265"/>
      <c r="U2569" s="265"/>
      <c r="V2569" s="265"/>
      <c r="W2569" s="265"/>
      <c r="X2569" s="265"/>
      <c r="Y2569" s="265"/>
      <c r="Z2569" s="265"/>
      <c r="AA2569" s="265"/>
      <c r="AB2569" s="265"/>
      <c r="AC2569" s="265"/>
      <c r="AD2569" s="265"/>
      <c r="AE2569" s="265"/>
      <c r="AF2569" s="265"/>
      <c r="AG2569" s="265"/>
      <c r="AH2569" s="265"/>
      <c r="AI2569" s="265"/>
      <c r="AJ2569" s="265"/>
      <c r="AK2569" s="287"/>
      <c r="AL2569" s="287"/>
      <c r="AM2569" s="287"/>
      <c r="AN2569" s="287"/>
      <c r="AO2569" s="287"/>
      <c r="AP2569" s="287"/>
      <c r="AQ2569" s="287"/>
      <c r="AR2569" s="287"/>
      <c r="AS2569" s="287"/>
      <c r="AT2569" s="287"/>
      <c r="AU2569" s="287"/>
      <c r="AV2569" s="287"/>
      <c r="AW2569" s="287"/>
      <c r="AX2569" s="287"/>
      <c r="AY2569" s="287"/>
      <c r="AZ2569" s="287"/>
      <c r="BA2569" s="287"/>
      <c r="BB2569" s="287"/>
      <c r="BC2569" s="287"/>
      <c r="BD2569" s="287"/>
      <c r="BE2569" s="287"/>
      <c r="BF2569" s="287"/>
      <c r="BG2569" s="287"/>
      <c r="BH2569" s="287"/>
      <c r="BI2569" s="287"/>
      <c r="BJ2569" s="287"/>
      <c r="BK2569" s="287"/>
      <c r="BL2569" s="287"/>
      <c r="BM2569" s="287"/>
      <c r="BN2569" s="287"/>
      <c r="BO2569" s="287"/>
      <c r="BP2569" s="287"/>
      <c r="BQ2569" s="287"/>
      <c r="BR2569" s="287"/>
      <c r="BS2569" s="287"/>
      <c r="BT2569" s="287"/>
      <c r="BU2569" s="287"/>
    </row>
    <row r="2570" spans="4:73" x14ac:dyDescent="0.2">
      <c r="D2570" s="265"/>
      <c r="E2570" s="265"/>
      <c r="F2570" s="265"/>
      <c r="G2570" s="265"/>
      <c r="H2570" s="265"/>
      <c r="I2570" s="265"/>
      <c r="J2570" s="265"/>
      <c r="K2570" s="265"/>
      <c r="L2570" s="265"/>
      <c r="M2570" s="265"/>
      <c r="N2570" s="265"/>
      <c r="O2570" s="265"/>
      <c r="P2570" s="265"/>
      <c r="Q2570" s="265"/>
      <c r="R2570" s="265"/>
      <c r="S2570" s="265"/>
      <c r="T2570" s="265"/>
      <c r="U2570" s="265"/>
      <c r="V2570" s="265"/>
      <c r="W2570" s="265"/>
      <c r="X2570" s="265"/>
      <c r="Y2570" s="265"/>
      <c r="Z2570" s="265"/>
      <c r="AA2570" s="265"/>
      <c r="AB2570" s="265"/>
      <c r="AC2570" s="265"/>
      <c r="AD2570" s="265"/>
      <c r="AE2570" s="265"/>
      <c r="AF2570" s="265"/>
      <c r="AG2570" s="265"/>
      <c r="AH2570" s="265"/>
      <c r="AI2570" s="265"/>
      <c r="AJ2570" s="265"/>
      <c r="AK2570" s="287"/>
      <c r="AL2570" s="287"/>
      <c r="AM2570" s="287"/>
      <c r="AN2570" s="287"/>
      <c r="AO2570" s="287"/>
      <c r="AP2570" s="287"/>
      <c r="AQ2570" s="287"/>
      <c r="AR2570" s="287"/>
      <c r="AS2570" s="287"/>
      <c r="AT2570" s="287"/>
      <c r="AU2570" s="287"/>
      <c r="AV2570" s="287"/>
      <c r="AW2570" s="287"/>
      <c r="AX2570" s="287"/>
      <c r="AY2570" s="287"/>
      <c r="AZ2570" s="287"/>
      <c r="BA2570" s="287"/>
      <c r="BB2570" s="287"/>
      <c r="BC2570" s="287"/>
      <c r="BD2570" s="287"/>
      <c r="BE2570" s="287"/>
      <c r="BF2570" s="287"/>
      <c r="BG2570" s="287"/>
      <c r="BH2570" s="287"/>
      <c r="BI2570" s="287"/>
      <c r="BJ2570" s="287"/>
      <c r="BK2570" s="287"/>
      <c r="BL2570" s="287"/>
      <c r="BM2570" s="287"/>
      <c r="BN2570" s="287"/>
      <c r="BO2570" s="287"/>
      <c r="BP2570" s="287"/>
      <c r="BQ2570" s="287"/>
      <c r="BR2570" s="287"/>
      <c r="BS2570" s="287"/>
      <c r="BT2570" s="287"/>
      <c r="BU2570" s="287"/>
    </row>
    <row r="2571" spans="4:73" x14ac:dyDescent="0.2">
      <c r="D2571" s="265"/>
      <c r="E2571" s="265"/>
      <c r="F2571" s="265"/>
      <c r="G2571" s="265"/>
      <c r="H2571" s="265"/>
      <c r="I2571" s="265"/>
      <c r="J2571" s="265"/>
      <c r="K2571" s="265"/>
      <c r="L2571" s="265"/>
      <c r="M2571" s="265"/>
      <c r="N2571" s="265"/>
      <c r="O2571" s="265"/>
      <c r="P2571" s="265"/>
      <c r="Q2571" s="265"/>
      <c r="R2571" s="265"/>
      <c r="S2571" s="265"/>
      <c r="T2571" s="265"/>
      <c r="U2571" s="265"/>
      <c r="V2571" s="265"/>
      <c r="W2571" s="265"/>
      <c r="X2571" s="265"/>
      <c r="Y2571" s="265"/>
      <c r="Z2571" s="265"/>
      <c r="AA2571" s="265"/>
      <c r="AB2571" s="265"/>
      <c r="AC2571" s="265"/>
      <c r="AD2571" s="265"/>
      <c r="AE2571" s="265"/>
      <c r="AF2571" s="265"/>
      <c r="AG2571" s="265"/>
      <c r="AH2571" s="265"/>
      <c r="AI2571" s="265"/>
      <c r="AJ2571" s="265"/>
      <c r="AK2571" s="287"/>
      <c r="AL2571" s="287"/>
      <c r="AM2571" s="287"/>
      <c r="AN2571" s="287"/>
      <c r="AO2571" s="287"/>
      <c r="AP2571" s="287"/>
      <c r="AQ2571" s="287"/>
      <c r="AR2571" s="287"/>
      <c r="AS2571" s="287"/>
      <c r="AT2571" s="287"/>
      <c r="AU2571" s="287"/>
      <c r="AV2571" s="287"/>
      <c r="AW2571" s="287"/>
      <c r="AX2571" s="287"/>
      <c r="AY2571" s="287"/>
      <c r="AZ2571" s="287"/>
      <c r="BA2571" s="287"/>
      <c r="BB2571" s="287"/>
      <c r="BC2571" s="287"/>
      <c r="BD2571" s="287"/>
      <c r="BE2571" s="287"/>
      <c r="BF2571" s="287"/>
      <c r="BG2571" s="287"/>
      <c r="BH2571" s="287"/>
      <c r="BI2571" s="287"/>
      <c r="BJ2571" s="287"/>
      <c r="BK2571" s="287"/>
      <c r="BL2571" s="287"/>
      <c r="BM2571" s="287"/>
      <c r="BN2571" s="287"/>
      <c r="BO2571" s="287"/>
      <c r="BP2571" s="287"/>
      <c r="BQ2571" s="287"/>
      <c r="BR2571" s="287"/>
      <c r="BS2571" s="287"/>
      <c r="BT2571" s="287"/>
      <c r="BU2571" s="287"/>
    </row>
    <row r="2572" spans="4:73" x14ac:dyDescent="0.2">
      <c r="D2572" s="265"/>
      <c r="E2572" s="265"/>
      <c r="F2572" s="265"/>
      <c r="G2572" s="265"/>
      <c r="H2572" s="265"/>
      <c r="I2572" s="265"/>
      <c r="J2572" s="265"/>
      <c r="K2572" s="265"/>
      <c r="L2572" s="265"/>
      <c r="M2572" s="265"/>
      <c r="N2572" s="265"/>
      <c r="O2572" s="265"/>
      <c r="P2572" s="265"/>
      <c r="Q2572" s="265"/>
      <c r="R2572" s="265"/>
      <c r="S2572" s="265"/>
      <c r="T2572" s="265"/>
      <c r="U2572" s="265"/>
      <c r="V2572" s="265"/>
      <c r="W2572" s="265"/>
      <c r="X2572" s="265"/>
      <c r="Y2572" s="265"/>
      <c r="Z2572" s="265"/>
      <c r="AA2572" s="265"/>
      <c r="AB2572" s="265"/>
      <c r="AC2572" s="265"/>
      <c r="AD2572" s="265"/>
      <c r="AE2572" s="265"/>
      <c r="AF2572" s="265"/>
      <c r="AG2572" s="265"/>
      <c r="AH2572" s="265"/>
      <c r="AI2572" s="265"/>
      <c r="AJ2572" s="265"/>
      <c r="AK2572" s="287"/>
      <c r="AL2572" s="287"/>
      <c r="AM2572" s="287"/>
      <c r="AN2572" s="287"/>
      <c r="AO2572" s="287"/>
      <c r="AP2572" s="287"/>
      <c r="AQ2572" s="287"/>
      <c r="AR2572" s="287"/>
      <c r="AS2572" s="287"/>
      <c r="AT2572" s="287"/>
      <c r="AU2572" s="287"/>
      <c r="AV2572" s="287"/>
      <c r="AW2572" s="287"/>
      <c r="AX2572" s="287"/>
      <c r="AY2572" s="287"/>
      <c r="AZ2572" s="287"/>
      <c r="BA2572" s="287"/>
      <c r="BB2572" s="287"/>
      <c r="BC2572" s="287"/>
      <c r="BD2572" s="287"/>
      <c r="BE2572" s="287"/>
      <c r="BF2572" s="287"/>
      <c r="BG2572" s="287"/>
      <c r="BH2572" s="287"/>
      <c r="BI2572" s="287"/>
      <c r="BJ2572" s="287"/>
      <c r="BK2572" s="287"/>
      <c r="BL2572" s="287"/>
      <c r="BM2572" s="287"/>
      <c r="BN2572" s="287"/>
      <c r="BO2572" s="287"/>
      <c r="BP2572" s="287"/>
      <c r="BQ2572" s="287"/>
      <c r="BR2572" s="287"/>
      <c r="BS2572" s="287"/>
      <c r="BT2572" s="287"/>
      <c r="BU2572" s="287"/>
    </row>
    <row r="2573" spans="4:73" x14ac:dyDescent="0.2">
      <c r="D2573" s="265"/>
      <c r="E2573" s="265"/>
      <c r="F2573" s="265"/>
      <c r="G2573" s="265"/>
      <c r="H2573" s="265"/>
      <c r="I2573" s="265"/>
      <c r="J2573" s="265"/>
      <c r="K2573" s="265"/>
      <c r="L2573" s="265"/>
      <c r="M2573" s="265"/>
      <c r="N2573" s="265"/>
      <c r="O2573" s="265"/>
      <c r="P2573" s="265"/>
      <c r="Q2573" s="265"/>
      <c r="R2573" s="265"/>
      <c r="S2573" s="265"/>
      <c r="T2573" s="265"/>
      <c r="U2573" s="265"/>
      <c r="V2573" s="265"/>
      <c r="W2573" s="265"/>
      <c r="X2573" s="265"/>
      <c r="Y2573" s="265"/>
      <c r="Z2573" s="265"/>
      <c r="AA2573" s="265"/>
      <c r="AB2573" s="265"/>
      <c r="AC2573" s="265"/>
      <c r="AD2573" s="265"/>
      <c r="AE2573" s="265"/>
      <c r="AF2573" s="265"/>
      <c r="AG2573" s="265"/>
      <c r="AH2573" s="265"/>
      <c r="AI2573" s="265"/>
      <c r="AJ2573" s="265"/>
      <c r="AK2573" s="287"/>
      <c r="AL2573" s="287"/>
      <c r="AM2573" s="287"/>
      <c r="AN2573" s="287"/>
      <c r="AO2573" s="287"/>
      <c r="AP2573" s="287"/>
      <c r="AQ2573" s="287"/>
      <c r="AR2573" s="287"/>
      <c r="AS2573" s="287"/>
      <c r="AT2573" s="287"/>
      <c r="AU2573" s="287"/>
      <c r="AV2573" s="287"/>
      <c r="AW2573" s="287"/>
      <c r="AX2573" s="287"/>
      <c r="AY2573" s="287"/>
      <c r="AZ2573" s="287"/>
      <c r="BA2573" s="287"/>
      <c r="BB2573" s="287"/>
      <c r="BC2573" s="287"/>
      <c r="BD2573" s="287"/>
      <c r="BE2573" s="287"/>
      <c r="BF2573" s="287"/>
      <c r="BG2573" s="287"/>
      <c r="BH2573" s="287"/>
      <c r="BI2573" s="287"/>
      <c r="BJ2573" s="287"/>
      <c r="BK2573" s="287"/>
      <c r="BL2573" s="287"/>
      <c r="BM2573" s="287"/>
      <c r="BN2573" s="287"/>
      <c r="BO2573" s="287"/>
      <c r="BP2573" s="287"/>
      <c r="BQ2573" s="287"/>
      <c r="BR2573" s="287"/>
      <c r="BS2573" s="287"/>
      <c r="BT2573" s="287"/>
      <c r="BU2573" s="287"/>
    </row>
    <row r="2574" spans="4:73" x14ac:dyDescent="0.2">
      <c r="D2574" s="265"/>
      <c r="E2574" s="265"/>
      <c r="F2574" s="265"/>
      <c r="G2574" s="265"/>
      <c r="H2574" s="265"/>
      <c r="I2574" s="265"/>
      <c r="J2574" s="265"/>
      <c r="K2574" s="265"/>
      <c r="L2574" s="265"/>
      <c r="M2574" s="265"/>
      <c r="N2574" s="265"/>
      <c r="O2574" s="265"/>
      <c r="P2574" s="265"/>
      <c r="Q2574" s="265"/>
      <c r="R2574" s="265"/>
      <c r="S2574" s="265"/>
      <c r="T2574" s="265"/>
      <c r="U2574" s="265"/>
      <c r="V2574" s="265"/>
      <c r="W2574" s="265"/>
      <c r="X2574" s="265"/>
      <c r="Y2574" s="265"/>
      <c r="Z2574" s="265"/>
      <c r="AA2574" s="265"/>
      <c r="AB2574" s="265"/>
      <c r="AC2574" s="265"/>
      <c r="AD2574" s="265"/>
      <c r="AE2574" s="265"/>
      <c r="AF2574" s="265"/>
      <c r="AG2574" s="265"/>
      <c r="AH2574" s="265"/>
      <c r="AI2574" s="265"/>
      <c r="AJ2574" s="265"/>
      <c r="AK2574" s="287"/>
      <c r="AL2574" s="287"/>
      <c r="AM2574" s="287"/>
      <c r="AN2574" s="287"/>
      <c r="AO2574" s="287"/>
      <c r="AP2574" s="287"/>
      <c r="AQ2574" s="287"/>
      <c r="AR2574" s="287"/>
      <c r="AS2574" s="287"/>
      <c r="AT2574" s="287"/>
      <c r="AU2574" s="287"/>
      <c r="AV2574" s="287"/>
      <c r="AW2574" s="287"/>
      <c r="AX2574" s="287"/>
      <c r="AY2574" s="287"/>
      <c r="AZ2574" s="287"/>
      <c r="BA2574" s="287"/>
      <c r="BB2574" s="287"/>
      <c r="BC2574" s="287"/>
      <c r="BD2574" s="287"/>
      <c r="BE2574" s="287"/>
      <c r="BF2574" s="287"/>
      <c r="BG2574" s="287"/>
      <c r="BH2574" s="287"/>
      <c r="BI2574" s="287"/>
      <c r="BJ2574" s="287"/>
      <c r="BK2574" s="287"/>
      <c r="BL2574" s="287"/>
      <c r="BM2574" s="287"/>
      <c r="BN2574" s="287"/>
      <c r="BO2574" s="287"/>
      <c r="BP2574" s="287"/>
      <c r="BQ2574" s="287"/>
      <c r="BR2574" s="287"/>
      <c r="BS2574" s="287"/>
      <c r="BT2574" s="287"/>
      <c r="BU2574" s="287"/>
    </row>
    <row r="2575" spans="4:73" x14ac:dyDescent="0.2">
      <c r="D2575" s="265"/>
      <c r="E2575" s="265"/>
      <c r="F2575" s="265"/>
      <c r="G2575" s="265"/>
      <c r="H2575" s="265"/>
      <c r="I2575" s="265"/>
      <c r="J2575" s="265"/>
      <c r="K2575" s="265"/>
      <c r="L2575" s="265"/>
      <c r="M2575" s="265"/>
      <c r="N2575" s="265"/>
      <c r="O2575" s="265"/>
      <c r="P2575" s="265"/>
      <c r="Q2575" s="265"/>
      <c r="R2575" s="265"/>
      <c r="S2575" s="265"/>
      <c r="T2575" s="265"/>
      <c r="U2575" s="265"/>
      <c r="V2575" s="265"/>
      <c r="W2575" s="265"/>
      <c r="X2575" s="265"/>
      <c r="Y2575" s="265"/>
      <c r="Z2575" s="265"/>
      <c r="AA2575" s="265"/>
      <c r="AB2575" s="265"/>
      <c r="AC2575" s="265"/>
      <c r="AD2575" s="265"/>
      <c r="AE2575" s="265"/>
      <c r="AF2575" s="265"/>
      <c r="AG2575" s="265"/>
      <c r="AH2575" s="265"/>
      <c r="AI2575" s="265"/>
      <c r="AJ2575" s="265"/>
      <c r="AK2575" s="287"/>
      <c r="AL2575" s="287"/>
      <c r="AM2575" s="287"/>
      <c r="AN2575" s="287"/>
      <c r="AO2575" s="287"/>
      <c r="AP2575" s="287"/>
      <c r="AQ2575" s="287"/>
      <c r="AR2575" s="287"/>
      <c r="AS2575" s="287"/>
      <c r="AT2575" s="287"/>
      <c r="AU2575" s="287"/>
      <c r="AV2575" s="287"/>
      <c r="AW2575" s="287"/>
      <c r="AX2575" s="287"/>
      <c r="AY2575" s="287"/>
      <c r="AZ2575" s="287"/>
      <c r="BA2575" s="287"/>
      <c r="BB2575" s="287"/>
      <c r="BC2575" s="287"/>
      <c r="BD2575" s="287"/>
      <c r="BE2575" s="287"/>
      <c r="BF2575" s="287"/>
      <c r="BG2575" s="287"/>
      <c r="BH2575" s="287"/>
      <c r="BI2575" s="287"/>
      <c r="BJ2575" s="287"/>
      <c r="BK2575" s="287"/>
      <c r="BL2575" s="287"/>
      <c r="BM2575" s="287"/>
      <c r="BN2575" s="287"/>
      <c r="BO2575" s="287"/>
      <c r="BP2575" s="287"/>
      <c r="BQ2575" s="287"/>
      <c r="BR2575" s="287"/>
      <c r="BS2575" s="287"/>
      <c r="BT2575" s="287"/>
      <c r="BU2575" s="287"/>
    </row>
    <row r="2576" spans="4:73" x14ac:dyDescent="0.2">
      <c r="D2576" s="265"/>
      <c r="E2576" s="265"/>
      <c r="F2576" s="265"/>
      <c r="G2576" s="265"/>
      <c r="H2576" s="265"/>
      <c r="I2576" s="265"/>
      <c r="J2576" s="265"/>
      <c r="K2576" s="265"/>
      <c r="L2576" s="265"/>
      <c r="M2576" s="265"/>
      <c r="N2576" s="265"/>
      <c r="O2576" s="265"/>
      <c r="P2576" s="265"/>
      <c r="Q2576" s="265"/>
      <c r="R2576" s="265"/>
      <c r="S2576" s="265"/>
      <c r="T2576" s="265"/>
      <c r="U2576" s="265"/>
      <c r="V2576" s="265"/>
      <c r="W2576" s="265"/>
      <c r="X2576" s="265"/>
      <c r="Y2576" s="265"/>
      <c r="Z2576" s="265"/>
      <c r="AA2576" s="265"/>
      <c r="AB2576" s="265"/>
      <c r="AC2576" s="265"/>
      <c r="AD2576" s="265"/>
      <c r="AE2576" s="265"/>
      <c r="AF2576" s="265"/>
      <c r="AG2576" s="265"/>
      <c r="AH2576" s="265"/>
      <c r="AI2576" s="265"/>
      <c r="AJ2576" s="265"/>
      <c r="AK2576" s="287"/>
      <c r="AL2576" s="287"/>
      <c r="AM2576" s="287"/>
      <c r="AN2576" s="287"/>
      <c r="AO2576" s="287"/>
      <c r="AP2576" s="287"/>
      <c r="AQ2576" s="287"/>
      <c r="AR2576" s="287"/>
      <c r="AS2576" s="287"/>
      <c r="AT2576" s="287"/>
      <c r="AU2576" s="287"/>
      <c r="AV2576" s="287"/>
      <c r="AW2576" s="287"/>
      <c r="AX2576" s="287"/>
      <c r="AY2576" s="287"/>
      <c r="AZ2576" s="287"/>
      <c r="BA2576" s="287"/>
      <c r="BB2576" s="287"/>
      <c r="BC2576" s="287"/>
      <c r="BD2576" s="287"/>
      <c r="BE2576" s="287"/>
      <c r="BF2576" s="287"/>
      <c r="BG2576" s="287"/>
      <c r="BH2576" s="287"/>
      <c r="BI2576" s="287"/>
      <c r="BJ2576" s="287"/>
      <c r="BK2576" s="287"/>
      <c r="BL2576" s="287"/>
      <c r="BM2576" s="287"/>
      <c r="BN2576" s="287"/>
      <c r="BO2576" s="287"/>
      <c r="BP2576" s="287"/>
      <c r="BQ2576" s="287"/>
      <c r="BR2576" s="287"/>
      <c r="BS2576" s="287"/>
      <c r="BT2576" s="287"/>
      <c r="BU2576" s="287"/>
    </row>
    <row r="2577" spans="4:73" x14ac:dyDescent="0.2">
      <c r="D2577" s="265"/>
      <c r="E2577" s="265"/>
      <c r="F2577" s="265"/>
      <c r="G2577" s="265"/>
      <c r="H2577" s="265"/>
      <c r="I2577" s="265"/>
      <c r="J2577" s="265"/>
      <c r="K2577" s="265"/>
      <c r="L2577" s="265"/>
      <c r="M2577" s="265"/>
      <c r="N2577" s="265"/>
      <c r="O2577" s="265"/>
      <c r="P2577" s="265"/>
      <c r="Q2577" s="265"/>
      <c r="R2577" s="265"/>
      <c r="S2577" s="265"/>
      <c r="T2577" s="265"/>
      <c r="U2577" s="265"/>
      <c r="V2577" s="265"/>
      <c r="W2577" s="265"/>
      <c r="X2577" s="265"/>
      <c r="Y2577" s="265"/>
      <c r="Z2577" s="265"/>
      <c r="AA2577" s="265"/>
      <c r="AB2577" s="265"/>
      <c r="AC2577" s="265"/>
      <c r="AD2577" s="265"/>
      <c r="AE2577" s="265"/>
      <c r="AF2577" s="265"/>
      <c r="AG2577" s="265"/>
      <c r="AH2577" s="265"/>
      <c r="AI2577" s="265"/>
      <c r="AJ2577" s="265"/>
      <c r="AK2577" s="287"/>
      <c r="AL2577" s="287"/>
      <c r="AM2577" s="287"/>
      <c r="AN2577" s="287"/>
      <c r="AO2577" s="287"/>
      <c r="AP2577" s="287"/>
      <c r="AQ2577" s="287"/>
      <c r="AR2577" s="287"/>
      <c r="AS2577" s="287"/>
      <c r="AT2577" s="287"/>
      <c r="AU2577" s="287"/>
      <c r="AV2577" s="287"/>
      <c r="AW2577" s="287"/>
      <c r="AX2577" s="287"/>
      <c r="AY2577" s="287"/>
      <c r="AZ2577" s="287"/>
      <c r="BA2577" s="287"/>
      <c r="BB2577" s="287"/>
      <c r="BC2577" s="287"/>
      <c r="BD2577" s="287"/>
      <c r="BE2577" s="287"/>
      <c r="BF2577" s="287"/>
      <c r="BG2577" s="287"/>
      <c r="BH2577" s="287"/>
      <c r="BI2577" s="287"/>
      <c r="BJ2577" s="287"/>
      <c r="BK2577" s="287"/>
      <c r="BL2577" s="287"/>
      <c r="BM2577" s="287"/>
      <c r="BN2577" s="287"/>
      <c r="BO2577" s="287"/>
      <c r="BP2577" s="287"/>
      <c r="BQ2577" s="287"/>
      <c r="BR2577" s="287"/>
      <c r="BS2577" s="287"/>
      <c r="BT2577" s="287"/>
      <c r="BU2577" s="287"/>
    </row>
    <row r="2578" spans="4:73" x14ac:dyDescent="0.2">
      <c r="D2578" s="265"/>
      <c r="E2578" s="265"/>
      <c r="F2578" s="265"/>
      <c r="G2578" s="265"/>
      <c r="H2578" s="265"/>
      <c r="I2578" s="265"/>
      <c r="J2578" s="265"/>
      <c r="K2578" s="265"/>
      <c r="L2578" s="265"/>
      <c r="M2578" s="265"/>
      <c r="N2578" s="265"/>
      <c r="O2578" s="265"/>
      <c r="P2578" s="265"/>
      <c r="Q2578" s="265"/>
      <c r="R2578" s="265"/>
      <c r="S2578" s="265"/>
      <c r="T2578" s="265"/>
      <c r="U2578" s="265"/>
      <c r="V2578" s="265"/>
      <c r="W2578" s="265"/>
      <c r="X2578" s="265"/>
      <c r="Y2578" s="265"/>
      <c r="Z2578" s="265"/>
      <c r="AA2578" s="265"/>
      <c r="AB2578" s="265"/>
      <c r="AC2578" s="265"/>
      <c r="AD2578" s="265"/>
      <c r="AE2578" s="265"/>
      <c r="AF2578" s="265"/>
      <c r="AG2578" s="265"/>
      <c r="AH2578" s="265"/>
      <c r="AI2578" s="265"/>
      <c r="AJ2578" s="265"/>
      <c r="AK2578" s="287"/>
      <c r="AL2578" s="287"/>
      <c r="AM2578" s="287"/>
      <c r="AN2578" s="287"/>
      <c r="AO2578" s="287"/>
      <c r="AP2578" s="287"/>
      <c r="AQ2578" s="287"/>
      <c r="AR2578" s="287"/>
      <c r="AS2578" s="287"/>
      <c r="AT2578" s="287"/>
      <c r="AU2578" s="287"/>
      <c r="AV2578" s="287"/>
      <c r="AW2578" s="287"/>
      <c r="AX2578" s="287"/>
      <c r="AY2578" s="287"/>
      <c r="AZ2578" s="287"/>
      <c r="BA2578" s="287"/>
      <c r="BB2578" s="287"/>
      <c r="BC2578" s="287"/>
      <c r="BD2578" s="287"/>
      <c r="BE2578" s="287"/>
      <c r="BF2578" s="287"/>
      <c r="BG2578" s="287"/>
      <c r="BH2578" s="287"/>
      <c r="BI2578" s="287"/>
      <c r="BJ2578" s="287"/>
      <c r="BK2578" s="287"/>
      <c r="BL2578" s="287"/>
      <c r="BM2578" s="287"/>
      <c r="BN2578" s="287"/>
      <c r="BO2578" s="287"/>
      <c r="BP2578" s="287"/>
      <c r="BQ2578" s="287"/>
      <c r="BR2578" s="287"/>
      <c r="BS2578" s="287"/>
      <c r="BT2578" s="287"/>
      <c r="BU2578" s="287"/>
    </row>
    <row r="2579" spans="4:73" x14ac:dyDescent="0.2">
      <c r="D2579" s="265"/>
      <c r="E2579" s="265"/>
      <c r="F2579" s="265"/>
      <c r="G2579" s="265"/>
      <c r="H2579" s="265"/>
      <c r="I2579" s="265"/>
      <c r="J2579" s="265"/>
      <c r="K2579" s="265"/>
      <c r="L2579" s="265"/>
      <c r="M2579" s="265"/>
      <c r="N2579" s="265"/>
      <c r="O2579" s="265"/>
      <c r="P2579" s="265"/>
      <c r="Q2579" s="265"/>
      <c r="R2579" s="265"/>
      <c r="S2579" s="265"/>
      <c r="T2579" s="265"/>
      <c r="U2579" s="265"/>
      <c r="V2579" s="265"/>
      <c r="W2579" s="265"/>
      <c r="X2579" s="265"/>
      <c r="Y2579" s="265"/>
      <c r="Z2579" s="265"/>
      <c r="AA2579" s="265"/>
      <c r="AB2579" s="265"/>
      <c r="AC2579" s="265"/>
      <c r="AD2579" s="265"/>
      <c r="AE2579" s="265"/>
      <c r="AF2579" s="265"/>
      <c r="AG2579" s="265"/>
      <c r="AH2579" s="265"/>
      <c r="AI2579" s="265"/>
      <c r="AJ2579" s="265"/>
      <c r="AK2579" s="287"/>
      <c r="AL2579" s="287"/>
      <c r="AM2579" s="287"/>
      <c r="AN2579" s="287"/>
      <c r="AO2579" s="287"/>
      <c r="AP2579" s="287"/>
      <c r="AQ2579" s="287"/>
      <c r="AR2579" s="287"/>
      <c r="AS2579" s="287"/>
      <c r="AT2579" s="287"/>
      <c r="AU2579" s="287"/>
      <c r="AV2579" s="287"/>
      <c r="AW2579" s="287"/>
      <c r="AX2579" s="287"/>
      <c r="AY2579" s="287"/>
      <c r="AZ2579" s="287"/>
      <c r="BA2579" s="287"/>
      <c r="BB2579" s="287"/>
      <c r="BC2579" s="287"/>
      <c r="BD2579" s="287"/>
      <c r="BE2579" s="287"/>
      <c r="BF2579" s="287"/>
      <c r="BG2579" s="287"/>
      <c r="BH2579" s="287"/>
      <c r="BI2579" s="287"/>
      <c r="BJ2579" s="287"/>
      <c r="BK2579" s="287"/>
      <c r="BL2579" s="287"/>
      <c r="BM2579" s="287"/>
      <c r="BN2579" s="287"/>
      <c r="BO2579" s="287"/>
      <c r="BP2579" s="287"/>
      <c r="BQ2579" s="287"/>
      <c r="BR2579" s="287"/>
      <c r="BS2579" s="287"/>
      <c r="BT2579" s="287"/>
      <c r="BU2579" s="287"/>
    </row>
    <row r="2580" spans="4:73" x14ac:dyDescent="0.2">
      <c r="D2580" s="265"/>
      <c r="E2580" s="265"/>
      <c r="F2580" s="265"/>
      <c r="G2580" s="265"/>
      <c r="H2580" s="265"/>
      <c r="I2580" s="265"/>
      <c r="J2580" s="265"/>
      <c r="K2580" s="265"/>
      <c r="L2580" s="265"/>
      <c r="M2580" s="265"/>
      <c r="N2580" s="265"/>
      <c r="O2580" s="265"/>
      <c r="P2580" s="265"/>
      <c r="Q2580" s="265"/>
      <c r="R2580" s="265"/>
      <c r="S2580" s="265"/>
      <c r="T2580" s="265"/>
      <c r="U2580" s="265"/>
      <c r="V2580" s="265"/>
      <c r="W2580" s="265"/>
      <c r="X2580" s="265"/>
      <c r="Y2580" s="265"/>
      <c r="Z2580" s="265"/>
      <c r="AA2580" s="265"/>
      <c r="AB2580" s="265"/>
      <c r="AC2580" s="265"/>
      <c r="AD2580" s="265"/>
      <c r="AE2580" s="265"/>
      <c r="AF2580" s="265"/>
      <c r="AG2580" s="265"/>
      <c r="AH2580" s="265"/>
      <c r="AI2580" s="265"/>
      <c r="AJ2580" s="265"/>
      <c r="AK2580" s="287"/>
      <c r="AL2580" s="287"/>
      <c r="AM2580" s="287"/>
      <c r="AN2580" s="287"/>
      <c r="AO2580" s="287"/>
      <c r="AP2580" s="287"/>
      <c r="AQ2580" s="287"/>
      <c r="AR2580" s="287"/>
      <c r="AS2580" s="287"/>
      <c r="AT2580" s="287"/>
      <c r="AU2580" s="287"/>
      <c r="AV2580" s="287"/>
      <c r="AW2580" s="287"/>
      <c r="AX2580" s="287"/>
      <c r="AY2580" s="287"/>
      <c r="AZ2580" s="287"/>
      <c r="BA2580" s="287"/>
      <c r="BB2580" s="287"/>
      <c r="BC2580" s="287"/>
      <c r="BD2580" s="287"/>
      <c r="BE2580" s="287"/>
      <c r="BF2580" s="287"/>
      <c r="BG2580" s="287"/>
      <c r="BH2580" s="287"/>
      <c r="BI2580" s="287"/>
      <c r="BJ2580" s="287"/>
      <c r="BK2580" s="287"/>
      <c r="BL2580" s="287"/>
      <c r="BM2580" s="287"/>
      <c r="BN2580" s="287"/>
      <c r="BO2580" s="287"/>
      <c r="BP2580" s="287"/>
      <c r="BQ2580" s="287"/>
      <c r="BR2580" s="287"/>
      <c r="BS2580" s="287"/>
      <c r="BT2580" s="287"/>
      <c r="BU2580" s="287"/>
    </row>
    <row r="2581" spans="4:73" x14ac:dyDescent="0.2">
      <c r="D2581" s="265"/>
      <c r="E2581" s="265"/>
      <c r="F2581" s="265"/>
      <c r="G2581" s="265"/>
      <c r="H2581" s="265"/>
      <c r="I2581" s="265"/>
      <c r="J2581" s="265"/>
      <c r="K2581" s="265"/>
      <c r="L2581" s="265"/>
      <c r="M2581" s="265"/>
      <c r="N2581" s="265"/>
      <c r="O2581" s="265"/>
      <c r="P2581" s="265"/>
      <c r="Q2581" s="265"/>
      <c r="R2581" s="265"/>
      <c r="S2581" s="265"/>
      <c r="T2581" s="265"/>
      <c r="U2581" s="265"/>
      <c r="V2581" s="265"/>
      <c r="W2581" s="265"/>
      <c r="X2581" s="265"/>
      <c r="Y2581" s="265"/>
      <c r="Z2581" s="265"/>
      <c r="AA2581" s="265"/>
      <c r="AB2581" s="265"/>
      <c r="AC2581" s="265"/>
      <c r="AD2581" s="265"/>
      <c r="AE2581" s="265"/>
      <c r="AF2581" s="265"/>
      <c r="AG2581" s="265"/>
      <c r="AH2581" s="265"/>
      <c r="AI2581" s="265"/>
      <c r="AJ2581" s="265"/>
      <c r="AK2581" s="287"/>
      <c r="AL2581" s="287"/>
      <c r="AM2581" s="287"/>
      <c r="AN2581" s="287"/>
      <c r="AO2581" s="287"/>
      <c r="AP2581" s="287"/>
      <c r="AQ2581" s="287"/>
      <c r="AR2581" s="287"/>
      <c r="AS2581" s="287"/>
      <c r="AT2581" s="287"/>
      <c r="AU2581" s="287"/>
      <c r="AV2581" s="287"/>
      <c r="AW2581" s="287"/>
      <c r="AX2581" s="287"/>
      <c r="AY2581" s="287"/>
      <c r="AZ2581" s="287"/>
      <c r="BA2581" s="287"/>
      <c r="BB2581" s="287"/>
      <c r="BC2581" s="287"/>
      <c r="BD2581" s="287"/>
      <c r="BE2581" s="287"/>
      <c r="BF2581" s="287"/>
      <c r="BG2581" s="287"/>
      <c r="BH2581" s="287"/>
      <c r="BI2581" s="287"/>
      <c r="BJ2581" s="287"/>
      <c r="BK2581" s="287"/>
      <c r="BL2581" s="287"/>
      <c r="BM2581" s="287"/>
      <c r="BN2581" s="287"/>
      <c r="BO2581" s="287"/>
      <c r="BP2581" s="287"/>
      <c r="BQ2581" s="287"/>
      <c r="BR2581" s="287"/>
      <c r="BS2581" s="287"/>
      <c r="BT2581" s="287"/>
      <c r="BU2581" s="287"/>
    </row>
    <row r="2582" spans="4:73" x14ac:dyDescent="0.2">
      <c r="D2582" s="265"/>
      <c r="E2582" s="265"/>
      <c r="F2582" s="265"/>
      <c r="G2582" s="265"/>
      <c r="H2582" s="265"/>
      <c r="I2582" s="265"/>
      <c r="J2582" s="265"/>
      <c r="K2582" s="265"/>
      <c r="L2582" s="265"/>
      <c r="M2582" s="265"/>
      <c r="N2582" s="265"/>
      <c r="O2582" s="265"/>
      <c r="P2582" s="265"/>
      <c r="Q2582" s="265"/>
      <c r="R2582" s="265"/>
      <c r="S2582" s="265"/>
      <c r="T2582" s="265"/>
      <c r="U2582" s="265"/>
      <c r="V2582" s="265"/>
      <c r="W2582" s="265"/>
      <c r="X2582" s="265"/>
      <c r="Y2582" s="265"/>
      <c r="Z2582" s="265"/>
      <c r="AA2582" s="265"/>
      <c r="AB2582" s="265"/>
      <c r="AC2582" s="265"/>
      <c r="AD2582" s="265"/>
      <c r="AE2582" s="265"/>
      <c r="AF2582" s="265"/>
      <c r="AG2582" s="265"/>
      <c r="AH2582" s="265"/>
      <c r="AI2582" s="265"/>
      <c r="AJ2582" s="265"/>
      <c r="AK2582" s="287"/>
      <c r="AL2582" s="287"/>
      <c r="AM2582" s="287"/>
      <c r="AN2582" s="287"/>
      <c r="AO2582" s="287"/>
      <c r="AP2582" s="287"/>
      <c r="AQ2582" s="287"/>
      <c r="AR2582" s="287"/>
      <c r="AS2582" s="287"/>
      <c r="AT2582" s="287"/>
      <c r="AU2582" s="287"/>
      <c r="AV2582" s="287"/>
      <c r="AW2582" s="287"/>
      <c r="AX2582" s="287"/>
      <c r="AY2582" s="287"/>
      <c r="AZ2582" s="287"/>
      <c r="BA2582" s="287"/>
      <c r="BB2582" s="287"/>
      <c r="BC2582" s="287"/>
      <c r="BD2582" s="287"/>
      <c r="BE2582" s="287"/>
      <c r="BF2582" s="287"/>
      <c r="BG2582" s="287"/>
      <c r="BH2582" s="287"/>
      <c r="BI2582" s="287"/>
      <c r="BJ2582" s="287"/>
      <c r="BK2582" s="287"/>
      <c r="BL2582" s="287"/>
      <c r="BM2582" s="287"/>
      <c r="BN2582" s="287"/>
      <c r="BO2582" s="287"/>
      <c r="BP2582" s="287"/>
      <c r="BQ2582" s="287"/>
      <c r="BR2582" s="287"/>
      <c r="BS2582" s="287"/>
      <c r="BT2582" s="287"/>
      <c r="BU2582" s="287"/>
    </row>
    <row r="2583" spans="4:73" x14ac:dyDescent="0.2">
      <c r="D2583" s="265"/>
      <c r="E2583" s="265"/>
      <c r="F2583" s="265"/>
      <c r="G2583" s="265"/>
      <c r="H2583" s="265"/>
      <c r="I2583" s="265"/>
      <c r="J2583" s="265"/>
      <c r="K2583" s="265"/>
      <c r="L2583" s="265"/>
      <c r="M2583" s="265"/>
      <c r="N2583" s="265"/>
      <c r="O2583" s="265"/>
      <c r="P2583" s="265"/>
      <c r="Q2583" s="265"/>
      <c r="R2583" s="265"/>
      <c r="S2583" s="265"/>
      <c r="T2583" s="265"/>
      <c r="U2583" s="265"/>
      <c r="V2583" s="265"/>
      <c r="W2583" s="265"/>
      <c r="X2583" s="265"/>
      <c r="Y2583" s="265"/>
      <c r="Z2583" s="265"/>
      <c r="AA2583" s="265"/>
      <c r="AB2583" s="265"/>
      <c r="AC2583" s="265"/>
      <c r="AD2583" s="265"/>
      <c r="AE2583" s="265"/>
      <c r="AF2583" s="265"/>
      <c r="AG2583" s="265"/>
      <c r="AH2583" s="265"/>
      <c r="AI2583" s="265"/>
      <c r="AJ2583" s="265"/>
      <c r="AK2583" s="287"/>
      <c r="AL2583" s="287"/>
      <c r="AM2583" s="287"/>
      <c r="AN2583" s="287"/>
      <c r="AO2583" s="287"/>
      <c r="AP2583" s="287"/>
      <c r="AQ2583" s="287"/>
      <c r="AR2583" s="287"/>
      <c r="AS2583" s="287"/>
      <c r="AT2583" s="287"/>
      <c r="AU2583" s="287"/>
      <c r="AV2583" s="287"/>
      <c r="AW2583" s="287"/>
      <c r="AX2583" s="287"/>
      <c r="AY2583" s="287"/>
      <c r="AZ2583" s="287"/>
      <c r="BA2583" s="287"/>
      <c r="BB2583" s="287"/>
      <c r="BC2583" s="287"/>
      <c r="BD2583" s="287"/>
      <c r="BE2583" s="287"/>
      <c r="BF2583" s="287"/>
      <c r="BG2583" s="287"/>
      <c r="BH2583" s="287"/>
      <c r="BI2583" s="287"/>
      <c r="BJ2583" s="287"/>
      <c r="BK2583" s="287"/>
      <c r="BL2583" s="287"/>
      <c r="BM2583" s="287"/>
      <c r="BN2583" s="287"/>
      <c r="BO2583" s="287"/>
      <c r="BP2583" s="287"/>
      <c r="BQ2583" s="287"/>
      <c r="BR2583" s="287"/>
      <c r="BS2583" s="287"/>
      <c r="BT2583" s="287"/>
      <c r="BU2583" s="287"/>
    </row>
    <row r="2584" spans="4:73" x14ac:dyDescent="0.2">
      <c r="D2584" s="265"/>
      <c r="E2584" s="265"/>
      <c r="F2584" s="265"/>
      <c r="G2584" s="265"/>
      <c r="H2584" s="265"/>
      <c r="I2584" s="265"/>
      <c r="J2584" s="265"/>
      <c r="K2584" s="265"/>
      <c r="L2584" s="265"/>
      <c r="M2584" s="265"/>
      <c r="N2584" s="265"/>
      <c r="O2584" s="265"/>
      <c r="P2584" s="265"/>
      <c r="Q2584" s="265"/>
      <c r="R2584" s="265"/>
      <c r="S2584" s="265"/>
      <c r="T2584" s="265"/>
      <c r="U2584" s="265"/>
      <c r="V2584" s="265"/>
      <c r="W2584" s="265"/>
      <c r="X2584" s="265"/>
      <c r="Y2584" s="265"/>
      <c r="Z2584" s="265"/>
      <c r="AA2584" s="265"/>
      <c r="AB2584" s="265"/>
      <c r="AC2584" s="265"/>
      <c r="AD2584" s="265"/>
      <c r="AE2584" s="265"/>
      <c r="AF2584" s="265"/>
      <c r="AG2584" s="265"/>
      <c r="AH2584" s="265"/>
      <c r="AI2584" s="265"/>
      <c r="AJ2584" s="265"/>
      <c r="AK2584" s="287"/>
      <c r="AL2584" s="287"/>
      <c r="AM2584" s="287"/>
      <c r="AN2584" s="287"/>
      <c r="AO2584" s="287"/>
      <c r="AP2584" s="287"/>
      <c r="AQ2584" s="287"/>
      <c r="AR2584" s="287"/>
      <c r="AS2584" s="287"/>
      <c r="AT2584" s="287"/>
      <c r="AU2584" s="287"/>
      <c r="AV2584" s="287"/>
      <c r="AW2584" s="287"/>
      <c r="AX2584" s="287"/>
      <c r="AY2584" s="287"/>
      <c r="AZ2584" s="287"/>
      <c r="BA2584" s="287"/>
      <c r="BB2584" s="287"/>
      <c r="BC2584" s="287"/>
      <c r="BD2584" s="287"/>
      <c r="BE2584" s="287"/>
      <c r="BF2584" s="287"/>
      <c r="BG2584" s="287"/>
      <c r="BH2584" s="287"/>
      <c r="BI2584" s="287"/>
      <c r="BJ2584" s="287"/>
      <c r="BK2584" s="287"/>
      <c r="BL2584" s="287"/>
      <c r="BM2584" s="287"/>
      <c r="BN2584" s="287"/>
      <c r="BO2584" s="287"/>
      <c r="BP2584" s="287"/>
      <c r="BQ2584" s="287"/>
      <c r="BR2584" s="287"/>
      <c r="BS2584" s="287"/>
      <c r="BT2584" s="287"/>
      <c r="BU2584" s="287"/>
    </row>
    <row r="2585" spans="4:73" x14ac:dyDescent="0.2">
      <c r="D2585" s="265"/>
      <c r="E2585" s="265"/>
      <c r="F2585" s="265"/>
      <c r="G2585" s="265"/>
      <c r="H2585" s="265"/>
      <c r="I2585" s="265"/>
      <c r="J2585" s="265"/>
      <c r="K2585" s="265"/>
      <c r="L2585" s="265"/>
      <c r="M2585" s="265"/>
      <c r="N2585" s="265"/>
      <c r="O2585" s="265"/>
      <c r="P2585" s="265"/>
      <c r="Q2585" s="265"/>
      <c r="R2585" s="265"/>
      <c r="S2585" s="265"/>
      <c r="T2585" s="265"/>
      <c r="U2585" s="265"/>
      <c r="V2585" s="265"/>
      <c r="W2585" s="265"/>
      <c r="X2585" s="265"/>
      <c r="Y2585" s="265"/>
      <c r="Z2585" s="265"/>
      <c r="AA2585" s="265"/>
      <c r="AB2585" s="265"/>
      <c r="AC2585" s="265"/>
      <c r="AD2585" s="265"/>
      <c r="AE2585" s="265"/>
      <c r="AF2585" s="265"/>
      <c r="AG2585" s="265"/>
      <c r="AH2585" s="265"/>
      <c r="AI2585" s="265"/>
      <c r="AJ2585" s="265"/>
      <c r="AK2585" s="287"/>
      <c r="AL2585" s="287"/>
      <c r="AM2585" s="287"/>
      <c r="AN2585" s="287"/>
      <c r="AO2585" s="287"/>
      <c r="AP2585" s="287"/>
      <c r="AQ2585" s="287"/>
      <c r="AR2585" s="287"/>
      <c r="AS2585" s="287"/>
      <c r="AT2585" s="287"/>
      <c r="AU2585" s="287"/>
      <c r="AV2585" s="287"/>
      <c r="AW2585" s="287"/>
      <c r="AX2585" s="287"/>
      <c r="AY2585" s="287"/>
      <c r="AZ2585" s="287"/>
      <c r="BA2585" s="287"/>
      <c r="BB2585" s="287"/>
      <c r="BC2585" s="287"/>
      <c r="BD2585" s="287"/>
      <c r="BE2585" s="287"/>
      <c r="BF2585" s="287"/>
      <c r="BG2585" s="287"/>
      <c r="BH2585" s="287"/>
      <c r="BI2585" s="287"/>
      <c r="BJ2585" s="287"/>
      <c r="BK2585" s="287"/>
      <c r="BL2585" s="287"/>
      <c r="BM2585" s="287"/>
      <c r="BN2585" s="287"/>
      <c r="BO2585" s="287"/>
      <c r="BP2585" s="287"/>
      <c r="BQ2585" s="287"/>
      <c r="BR2585" s="287"/>
      <c r="BS2585" s="287"/>
      <c r="BT2585" s="287"/>
      <c r="BU2585" s="287"/>
    </row>
    <row r="2586" spans="4:73" x14ac:dyDescent="0.2">
      <c r="D2586" s="265"/>
      <c r="E2586" s="265"/>
      <c r="F2586" s="265"/>
      <c r="G2586" s="265"/>
      <c r="H2586" s="265"/>
      <c r="I2586" s="265"/>
      <c r="J2586" s="265"/>
      <c r="K2586" s="265"/>
      <c r="L2586" s="265"/>
      <c r="M2586" s="265"/>
      <c r="N2586" s="265"/>
      <c r="O2586" s="265"/>
      <c r="P2586" s="265"/>
      <c r="Q2586" s="265"/>
      <c r="R2586" s="265"/>
      <c r="S2586" s="265"/>
      <c r="T2586" s="265"/>
      <c r="U2586" s="265"/>
      <c r="V2586" s="265"/>
      <c r="W2586" s="265"/>
      <c r="X2586" s="265"/>
      <c r="Y2586" s="265"/>
      <c r="Z2586" s="265"/>
      <c r="AA2586" s="265"/>
      <c r="AB2586" s="265"/>
      <c r="AC2586" s="265"/>
      <c r="AD2586" s="265"/>
      <c r="AE2586" s="265"/>
      <c r="AF2586" s="265"/>
      <c r="AG2586" s="265"/>
      <c r="AH2586" s="265"/>
      <c r="AI2586" s="265"/>
      <c r="AJ2586" s="265"/>
      <c r="AK2586" s="287"/>
      <c r="AL2586" s="287"/>
      <c r="AM2586" s="287"/>
      <c r="AN2586" s="287"/>
      <c r="AO2586" s="287"/>
      <c r="AP2586" s="287"/>
      <c r="AQ2586" s="287"/>
      <c r="AR2586" s="287"/>
      <c r="AS2586" s="287"/>
      <c r="AT2586" s="287"/>
      <c r="AU2586" s="287"/>
      <c r="AV2586" s="287"/>
      <c r="AW2586" s="287"/>
      <c r="AX2586" s="287"/>
      <c r="AY2586" s="287"/>
      <c r="AZ2586" s="287"/>
      <c r="BA2586" s="287"/>
      <c r="BB2586" s="287"/>
      <c r="BC2586" s="287"/>
      <c r="BD2586" s="287"/>
      <c r="BE2586" s="287"/>
      <c r="BF2586" s="287"/>
      <c r="BG2586" s="287"/>
      <c r="BH2586" s="287"/>
      <c r="BI2586" s="287"/>
      <c r="BJ2586" s="287"/>
      <c r="BK2586" s="287"/>
      <c r="BL2586" s="287"/>
      <c r="BM2586" s="287"/>
      <c r="BN2586" s="287"/>
      <c r="BO2586" s="287"/>
      <c r="BP2586" s="287"/>
      <c r="BQ2586" s="287"/>
      <c r="BR2586" s="287"/>
      <c r="BS2586" s="287"/>
      <c r="BT2586" s="287"/>
      <c r="BU2586" s="287"/>
    </row>
    <row r="2587" spans="4:73" x14ac:dyDescent="0.2">
      <c r="D2587" s="265"/>
      <c r="E2587" s="265"/>
      <c r="F2587" s="265"/>
      <c r="G2587" s="265"/>
      <c r="H2587" s="265"/>
      <c r="I2587" s="265"/>
      <c r="J2587" s="265"/>
      <c r="K2587" s="265"/>
      <c r="L2587" s="265"/>
      <c r="M2587" s="265"/>
      <c r="N2587" s="265"/>
      <c r="O2587" s="265"/>
      <c r="P2587" s="265"/>
      <c r="Q2587" s="265"/>
      <c r="R2587" s="265"/>
      <c r="S2587" s="265"/>
      <c r="T2587" s="265"/>
      <c r="U2587" s="265"/>
      <c r="V2587" s="265"/>
      <c r="W2587" s="265"/>
      <c r="X2587" s="265"/>
      <c r="Y2587" s="265"/>
      <c r="Z2587" s="265"/>
      <c r="AA2587" s="265"/>
      <c r="AB2587" s="265"/>
      <c r="AC2587" s="265"/>
      <c r="AD2587" s="265"/>
      <c r="AE2587" s="265"/>
      <c r="AF2587" s="265"/>
      <c r="AG2587" s="265"/>
      <c r="AH2587" s="265"/>
      <c r="AI2587" s="265"/>
      <c r="AJ2587" s="265"/>
      <c r="AK2587" s="287"/>
      <c r="AL2587" s="287"/>
      <c r="AM2587" s="287"/>
      <c r="AN2587" s="287"/>
      <c r="AO2587" s="287"/>
      <c r="AP2587" s="287"/>
      <c r="AQ2587" s="287"/>
      <c r="AR2587" s="287"/>
      <c r="AS2587" s="287"/>
      <c r="AT2587" s="287"/>
      <c r="AU2587" s="287"/>
      <c r="AV2587" s="287"/>
      <c r="AW2587" s="287"/>
      <c r="AX2587" s="287"/>
      <c r="AY2587" s="287"/>
      <c r="AZ2587" s="287"/>
      <c r="BA2587" s="287"/>
      <c r="BB2587" s="287"/>
      <c r="BC2587" s="287"/>
      <c r="BD2587" s="287"/>
      <c r="BE2587" s="287"/>
      <c r="BF2587" s="287"/>
      <c r="BG2587" s="287"/>
      <c r="BH2587" s="287"/>
      <c r="BI2587" s="287"/>
      <c r="BJ2587" s="287"/>
      <c r="BK2587" s="287"/>
      <c r="BL2587" s="287"/>
      <c r="BM2587" s="287"/>
      <c r="BN2587" s="287"/>
      <c r="BO2587" s="287"/>
      <c r="BP2587" s="287"/>
      <c r="BQ2587" s="287"/>
      <c r="BR2587" s="287"/>
      <c r="BS2587" s="287"/>
      <c r="BT2587" s="287"/>
      <c r="BU2587" s="287"/>
    </row>
    <row r="2588" spans="4:73" x14ac:dyDescent="0.2">
      <c r="D2588" s="265"/>
      <c r="E2588" s="265"/>
      <c r="F2588" s="265"/>
      <c r="G2588" s="265"/>
      <c r="H2588" s="265"/>
      <c r="I2588" s="265"/>
      <c r="J2588" s="265"/>
      <c r="K2588" s="265"/>
      <c r="L2588" s="265"/>
      <c r="M2588" s="265"/>
      <c r="N2588" s="265"/>
      <c r="O2588" s="265"/>
      <c r="P2588" s="265"/>
      <c r="Q2588" s="265"/>
      <c r="R2588" s="265"/>
      <c r="S2588" s="265"/>
      <c r="T2588" s="265"/>
      <c r="U2588" s="265"/>
      <c r="V2588" s="265"/>
      <c r="W2588" s="265"/>
      <c r="X2588" s="265"/>
      <c r="Y2588" s="265"/>
      <c r="Z2588" s="265"/>
      <c r="AA2588" s="265"/>
      <c r="AB2588" s="265"/>
      <c r="AC2588" s="265"/>
      <c r="AD2588" s="265"/>
      <c r="AE2588" s="265"/>
      <c r="AF2588" s="265"/>
      <c r="AG2588" s="265"/>
      <c r="AH2588" s="265"/>
      <c r="AI2588" s="265"/>
      <c r="AJ2588" s="265"/>
      <c r="AK2588" s="287"/>
      <c r="AL2588" s="287"/>
      <c r="AM2588" s="287"/>
      <c r="AN2588" s="287"/>
      <c r="AO2588" s="287"/>
      <c r="AP2588" s="287"/>
      <c r="AQ2588" s="287"/>
      <c r="AR2588" s="287"/>
      <c r="AS2588" s="287"/>
      <c r="AT2588" s="287"/>
      <c r="AU2588" s="287"/>
      <c r="AV2588" s="287"/>
      <c r="AW2588" s="287"/>
      <c r="AX2588" s="287"/>
      <c r="AY2588" s="287"/>
      <c r="AZ2588" s="287"/>
      <c r="BA2588" s="287"/>
      <c r="BB2588" s="287"/>
      <c r="BC2588" s="287"/>
      <c r="BD2588" s="287"/>
      <c r="BE2588" s="287"/>
      <c r="BF2588" s="287"/>
      <c r="BG2588" s="287"/>
      <c r="BH2588" s="287"/>
      <c r="BI2588" s="287"/>
      <c r="BJ2588" s="287"/>
      <c r="BK2588" s="287"/>
      <c r="BL2588" s="287"/>
      <c r="BM2588" s="287"/>
      <c r="BN2588" s="287"/>
      <c r="BO2588" s="287"/>
      <c r="BP2588" s="287"/>
      <c r="BQ2588" s="287"/>
      <c r="BR2588" s="287"/>
      <c r="BS2588" s="287"/>
      <c r="BT2588" s="287"/>
      <c r="BU2588" s="287"/>
    </row>
    <row r="2589" spans="4:73" x14ac:dyDescent="0.2">
      <c r="D2589" s="265"/>
      <c r="E2589" s="265"/>
      <c r="F2589" s="265"/>
      <c r="G2589" s="265"/>
      <c r="H2589" s="265"/>
      <c r="I2589" s="265"/>
      <c r="J2589" s="265"/>
      <c r="K2589" s="265"/>
      <c r="L2589" s="265"/>
      <c r="M2589" s="265"/>
      <c r="N2589" s="265"/>
      <c r="O2589" s="265"/>
      <c r="P2589" s="265"/>
      <c r="Q2589" s="265"/>
      <c r="R2589" s="265"/>
      <c r="S2589" s="265"/>
      <c r="T2589" s="265"/>
      <c r="U2589" s="265"/>
      <c r="V2589" s="265"/>
      <c r="W2589" s="265"/>
      <c r="X2589" s="265"/>
      <c r="Y2589" s="265"/>
      <c r="Z2589" s="265"/>
      <c r="AA2589" s="265"/>
      <c r="AB2589" s="265"/>
      <c r="AC2589" s="265"/>
      <c r="AD2589" s="265"/>
      <c r="AE2589" s="265"/>
      <c r="AF2589" s="265"/>
      <c r="AG2589" s="265"/>
      <c r="AH2589" s="265"/>
      <c r="AI2589" s="265"/>
      <c r="AJ2589" s="265"/>
      <c r="AK2589" s="287"/>
      <c r="AL2589" s="287"/>
      <c r="AM2589" s="287"/>
      <c r="AN2589" s="287"/>
      <c r="AO2589" s="287"/>
      <c r="AP2589" s="287"/>
      <c r="AQ2589" s="287"/>
      <c r="AR2589" s="287"/>
      <c r="AS2589" s="287"/>
      <c r="AT2589" s="287"/>
      <c r="AU2589" s="287"/>
      <c r="AV2589" s="287"/>
      <c r="AW2589" s="287"/>
      <c r="AX2589" s="287"/>
      <c r="AY2589" s="287"/>
      <c r="AZ2589" s="287"/>
      <c r="BA2589" s="287"/>
      <c r="BB2589" s="287"/>
      <c r="BC2589" s="287"/>
      <c r="BD2589" s="287"/>
      <c r="BE2589" s="287"/>
      <c r="BF2589" s="287"/>
      <c r="BG2589" s="287"/>
      <c r="BH2589" s="287"/>
      <c r="BI2589" s="287"/>
      <c r="BJ2589" s="287"/>
      <c r="BK2589" s="287"/>
      <c r="BL2589" s="287"/>
      <c r="BM2589" s="287"/>
      <c r="BN2589" s="287"/>
      <c r="BO2589" s="287"/>
      <c r="BP2589" s="287"/>
      <c r="BQ2589" s="287"/>
      <c r="BR2589" s="287"/>
      <c r="BS2589" s="287"/>
      <c r="BT2589" s="287"/>
      <c r="BU2589" s="287"/>
    </row>
    <row r="2590" spans="4:73" x14ac:dyDescent="0.2">
      <c r="D2590" s="265"/>
      <c r="E2590" s="265"/>
      <c r="F2590" s="265"/>
      <c r="G2590" s="265"/>
      <c r="H2590" s="265"/>
      <c r="I2590" s="265"/>
      <c r="J2590" s="265"/>
      <c r="K2590" s="265"/>
      <c r="L2590" s="265"/>
      <c r="M2590" s="265"/>
      <c r="N2590" s="265"/>
      <c r="O2590" s="265"/>
      <c r="P2590" s="265"/>
      <c r="Q2590" s="265"/>
      <c r="R2590" s="265"/>
      <c r="S2590" s="265"/>
      <c r="T2590" s="265"/>
      <c r="U2590" s="265"/>
      <c r="V2590" s="265"/>
      <c r="W2590" s="265"/>
      <c r="X2590" s="265"/>
      <c r="Y2590" s="265"/>
      <c r="Z2590" s="265"/>
      <c r="AA2590" s="265"/>
      <c r="AB2590" s="265"/>
      <c r="AC2590" s="265"/>
      <c r="AD2590" s="265"/>
      <c r="AE2590" s="265"/>
      <c r="AF2590" s="265"/>
      <c r="AG2590" s="265"/>
      <c r="AH2590" s="265"/>
      <c r="AI2590" s="265"/>
      <c r="AJ2590" s="265"/>
      <c r="AK2590" s="287"/>
      <c r="AL2590" s="287"/>
      <c r="AM2590" s="287"/>
      <c r="AN2590" s="287"/>
      <c r="AO2590" s="287"/>
      <c r="AP2590" s="287"/>
      <c r="AQ2590" s="287"/>
      <c r="AR2590" s="287"/>
      <c r="AS2590" s="287"/>
      <c r="AT2590" s="287"/>
      <c r="AU2590" s="287"/>
      <c r="AV2590" s="287"/>
      <c r="AW2590" s="287"/>
      <c r="AX2590" s="287"/>
      <c r="AY2590" s="287"/>
      <c r="AZ2590" s="287"/>
      <c r="BA2590" s="287"/>
      <c r="BB2590" s="287"/>
      <c r="BC2590" s="287"/>
      <c r="BD2590" s="287"/>
      <c r="BE2590" s="287"/>
      <c r="BF2590" s="287"/>
      <c r="BG2590" s="287"/>
      <c r="BH2590" s="287"/>
      <c r="BI2590" s="287"/>
      <c r="BJ2590" s="287"/>
      <c r="BK2590" s="287"/>
      <c r="BL2590" s="287"/>
      <c r="BM2590" s="287"/>
      <c r="BN2590" s="287"/>
      <c r="BO2590" s="287"/>
      <c r="BP2590" s="287"/>
      <c r="BQ2590" s="287"/>
      <c r="BR2590" s="287"/>
      <c r="BS2590" s="287"/>
      <c r="BT2590" s="287"/>
      <c r="BU2590" s="287"/>
    </row>
    <row r="2591" spans="4:73" x14ac:dyDescent="0.2">
      <c r="D2591" s="265"/>
      <c r="E2591" s="265"/>
      <c r="F2591" s="265"/>
      <c r="G2591" s="265"/>
      <c r="H2591" s="265"/>
      <c r="I2591" s="265"/>
      <c r="J2591" s="265"/>
      <c r="K2591" s="265"/>
      <c r="L2591" s="265"/>
      <c r="M2591" s="265"/>
      <c r="N2591" s="265"/>
      <c r="O2591" s="265"/>
      <c r="P2591" s="265"/>
      <c r="Q2591" s="265"/>
      <c r="R2591" s="265"/>
      <c r="S2591" s="265"/>
      <c r="T2591" s="265"/>
      <c r="U2591" s="265"/>
      <c r="V2591" s="265"/>
      <c r="W2591" s="265"/>
      <c r="X2591" s="265"/>
      <c r="Y2591" s="265"/>
      <c r="Z2591" s="265"/>
      <c r="AA2591" s="265"/>
      <c r="AB2591" s="265"/>
      <c r="AC2591" s="265"/>
      <c r="AD2591" s="265"/>
      <c r="AE2591" s="265"/>
      <c r="AF2591" s="265"/>
      <c r="AG2591" s="265"/>
      <c r="AH2591" s="265"/>
      <c r="AI2591" s="265"/>
      <c r="AJ2591" s="265"/>
      <c r="AK2591" s="287"/>
      <c r="AL2591" s="287"/>
      <c r="AM2591" s="287"/>
      <c r="AN2591" s="287"/>
      <c r="AO2591" s="287"/>
      <c r="AP2591" s="287"/>
      <c r="AQ2591" s="287"/>
      <c r="AR2591" s="287"/>
      <c r="AS2591" s="287"/>
      <c r="AT2591" s="287"/>
      <c r="AU2591" s="287"/>
      <c r="AV2591" s="287"/>
      <c r="AW2591" s="287"/>
      <c r="AX2591" s="287"/>
      <c r="AY2591" s="287"/>
      <c r="AZ2591" s="287"/>
      <c r="BA2591" s="287"/>
      <c r="BB2591" s="287"/>
      <c r="BC2591" s="287"/>
      <c r="BD2591" s="287"/>
      <c r="BE2591" s="287"/>
      <c r="BF2591" s="287"/>
      <c r="BG2591" s="287"/>
      <c r="BH2591" s="287"/>
      <c r="BI2591" s="287"/>
      <c r="BJ2591" s="287"/>
      <c r="BK2591" s="287"/>
      <c r="BL2591" s="287"/>
      <c r="BM2591" s="287"/>
      <c r="BN2591" s="287"/>
      <c r="BO2591" s="287"/>
      <c r="BP2591" s="287"/>
      <c r="BQ2591" s="287"/>
      <c r="BR2591" s="287"/>
      <c r="BS2591" s="287"/>
      <c r="BT2591" s="287"/>
      <c r="BU2591" s="287"/>
    </row>
    <row r="2592" spans="4:73" x14ac:dyDescent="0.2">
      <c r="D2592" s="265"/>
      <c r="E2592" s="265"/>
      <c r="F2592" s="265"/>
      <c r="G2592" s="265"/>
      <c r="H2592" s="265"/>
      <c r="I2592" s="265"/>
      <c r="J2592" s="265"/>
      <c r="K2592" s="265"/>
      <c r="L2592" s="265"/>
      <c r="M2592" s="265"/>
      <c r="N2592" s="265"/>
      <c r="O2592" s="265"/>
      <c r="P2592" s="265"/>
      <c r="Q2592" s="265"/>
      <c r="R2592" s="265"/>
      <c r="S2592" s="265"/>
      <c r="T2592" s="265"/>
      <c r="U2592" s="265"/>
      <c r="V2592" s="265"/>
      <c r="W2592" s="265"/>
      <c r="X2592" s="265"/>
      <c r="Y2592" s="265"/>
      <c r="Z2592" s="265"/>
      <c r="AA2592" s="265"/>
      <c r="AB2592" s="265"/>
      <c r="AC2592" s="265"/>
      <c r="AD2592" s="265"/>
      <c r="AE2592" s="265"/>
      <c r="AF2592" s="265"/>
      <c r="AG2592" s="265"/>
      <c r="AH2592" s="265"/>
      <c r="AI2592" s="265"/>
      <c r="AJ2592" s="265"/>
      <c r="AK2592" s="287"/>
      <c r="AL2592" s="287"/>
      <c r="AM2592" s="287"/>
      <c r="AN2592" s="287"/>
      <c r="AO2592" s="287"/>
      <c r="AP2592" s="287"/>
      <c r="AQ2592" s="287"/>
      <c r="AR2592" s="287"/>
      <c r="AS2592" s="287"/>
      <c r="AT2592" s="287"/>
      <c r="AU2592" s="287"/>
      <c r="AV2592" s="287"/>
      <c r="AW2592" s="287"/>
      <c r="AX2592" s="287"/>
      <c r="AY2592" s="287"/>
      <c r="AZ2592" s="287"/>
      <c r="BA2592" s="287"/>
      <c r="BB2592" s="287"/>
      <c r="BC2592" s="287"/>
      <c r="BD2592" s="287"/>
      <c r="BE2592" s="287"/>
      <c r="BF2592" s="287"/>
      <c r="BG2592" s="287"/>
      <c r="BH2592" s="287"/>
      <c r="BI2592" s="287"/>
      <c r="BJ2592" s="287"/>
      <c r="BK2592" s="287"/>
      <c r="BL2592" s="287"/>
      <c r="BM2592" s="287"/>
      <c r="BN2592" s="287"/>
      <c r="BO2592" s="287"/>
      <c r="BP2592" s="287"/>
      <c r="BQ2592" s="287"/>
      <c r="BR2592" s="287"/>
      <c r="BS2592" s="287"/>
      <c r="BT2592" s="287"/>
      <c r="BU2592" s="287"/>
    </row>
    <row r="2593" spans="4:73" x14ac:dyDescent="0.2">
      <c r="D2593" s="265"/>
      <c r="E2593" s="265"/>
      <c r="F2593" s="265"/>
      <c r="G2593" s="265"/>
      <c r="H2593" s="265"/>
      <c r="I2593" s="265"/>
      <c r="J2593" s="265"/>
      <c r="K2593" s="265"/>
      <c r="L2593" s="265"/>
      <c r="M2593" s="265"/>
      <c r="N2593" s="265"/>
      <c r="O2593" s="265"/>
      <c r="P2593" s="265"/>
      <c r="Q2593" s="265"/>
      <c r="R2593" s="265"/>
      <c r="S2593" s="265"/>
      <c r="T2593" s="265"/>
      <c r="U2593" s="265"/>
      <c r="V2593" s="265"/>
      <c r="W2593" s="265"/>
      <c r="X2593" s="265"/>
      <c r="Y2593" s="265"/>
      <c r="Z2593" s="265"/>
      <c r="AA2593" s="265"/>
      <c r="AB2593" s="265"/>
      <c r="AC2593" s="265"/>
      <c r="AD2593" s="265"/>
      <c r="AE2593" s="265"/>
      <c r="AF2593" s="265"/>
      <c r="AG2593" s="265"/>
      <c r="AH2593" s="265"/>
      <c r="AI2593" s="265"/>
      <c r="AJ2593" s="265"/>
      <c r="AK2593" s="287"/>
      <c r="AL2593" s="287"/>
      <c r="AM2593" s="287"/>
      <c r="AN2593" s="287"/>
      <c r="AO2593" s="287"/>
      <c r="AP2593" s="287"/>
      <c r="AQ2593" s="287"/>
      <c r="AR2593" s="287"/>
      <c r="AS2593" s="287"/>
      <c r="AT2593" s="287"/>
      <c r="AU2593" s="287"/>
      <c r="AV2593" s="287"/>
      <c r="AW2593" s="287"/>
      <c r="AX2593" s="287"/>
      <c r="AY2593" s="287"/>
      <c r="AZ2593" s="287"/>
      <c r="BA2593" s="287"/>
      <c r="BB2593" s="287"/>
      <c r="BC2593" s="287"/>
      <c r="BD2593" s="287"/>
      <c r="BE2593" s="287"/>
      <c r="BF2593" s="287"/>
      <c r="BG2593" s="287"/>
      <c r="BH2593" s="287"/>
      <c r="BI2593" s="287"/>
      <c r="BJ2593" s="287"/>
      <c r="BK2593" s="287"/>
      <c r="BL2593" s="287"/>
      <c r="BM2593" s="287"/>
      <c r="BN2593" s="287"/>
      <c r="BO2593" s="287"/>
      <c r="BP2593" s="287"/>
      <c r="BQ2593" s="287"/>
      <c r="BR2593" s="287"/>
      <c r="BS2593" s="287"/>
      <c r="BT2593" s="287"/>
      <c r="BU2593" s="287"/>
    </row>
    <row r="2594" spans="4:73" x14ac:dyDescent="0.2">
      <c r="D2594" s="265"/>
      <c r="E2594" s="265"/>
      <c r="F2594" s="265"/>
      <c r="G2594" s="265"/>
      <c r="H2594" s="265"/>
      <c r="I2594" s="265"/>
      <c r="J2594" s="265"/>
      <c r="K2594" s="265"/>
      <c r="L2594" s="265"/>
      <c r="M2594" s="265"/>
      <c r="N2594" s="265"/>
      <c r="O2594" s="265"/>
      <c r="P2594" s="265"/>
      <c r="Q2594" s="265"/>
      <c r="R2594" s="265"/>
      <c r="S2594" s="265"/>
      <c r="T2594" s="265"/>
      <c r="U2594" s="265"/>
      <c r="V2594" s="265"/>
      <c r="W2594" s="265"/>
      <c r="X2594" s="265"/>
      <c r="Y2594" s="265"/>
      <c r="Z2594" s="265"/>
      <c r="AA2594" s="265"/>
      <c r="AB2594" s="265"/>
      <c r="AC2594" s="265"/>
      <c r="AD2594" s="265"/>
      <c r="AE2594" s="265"/>
      <c r="AF2594" s="265"/>
      <c r="AG2594" s="265"/>
      <c r="AH2594" s="265"/>
      <c r="AI2594" s="265"/>
      <c r="AJ2594" s="265"/>
      <c r="AK2594" s="287"/>
      <c r="AL2594" s="287"/>
      <c r="AM2594" s="287"/>
      <c r="AN2594" s="287"/>
      <c r="AO2594" s="287"/>
      <c r="AP2594" s="287"/>
      <c r="AQ2594" s="287"/>
      <c r="AR2594" s="287"/>
      <c r="AS2594" s="287"/>
      <c r="AT2594" s="287"/>
      <c r="AU2594" s="287"/>
      <c r="AV2594" s="287"/>
      <c r="AW2594" s="287"/>
      <c r="AX2594" s="287"/>
      <c r="AY2594" s="287"/>
      <c r="AZ2594" s="287"/>
      <c r="BA2594" s="287"/>
      <c r="BB2594" s="287"/>
      <c r="BC2594" s="287"/>
      <c r="BD2594" s="287"/>
      <c r="BE2594" s="287"/>
      <c r="BF2594" s="287"/>
      <c r="BG2594" s="287"/>
      <c r="BH2594" s="287"/>
      <c r="BI2594" s="287"/>
      <c r="BJ2594" s="287"/>
      <c r="BK2594" s="287"/>
      <c r="BL2594" s="287"/>
      <c r="BM2594" s="287"/>
      <c r="BN2594" s="287"/>
      <c r="BO2594" s="287"/>
      <c r="BP2594" s="287"/>
      <c r="BQ2594" s="287"/>
      <c r="BR2594" s="287"/>
      <c r="BS2594" s="287"/>
      <c r="BT2594" s="287"/>
      <c r="BU2594" s="287"/>
    </row>
    <row r="2595" spans="4:73" x14ac:dyDescent="0.2">
      <c r="D2595" s="265"/>
      <c r="E2595" s="265"/>
      <c r="F2595" s="265"/>
      <c r="G2595" s="265"/>
      <c r="H2595" s="265"/>
      <c r="I2595" s="265"/>
      <c r="J2595" s="265"/>
      <c r="K2595" s="265"/>
      <c r="L2595" s="265"/>
      <c r="M2595" s="265"/>
      <c r="N2595" s="265"/>
      <c r="O2595" s="265"/>
      <c r="P2595" s="265"/>
      <c r="Q2595" s="265"/>
      <c r="R2595" s="265"/>
      <c r="S2595" s="265"/>
      <c r="T2595" s="265"/>
      <c r="U2595" s="265"/>
      <c r="V2595" s="265"/>
      <c r="W2595" s="265"/>
      <c r="X2595" s="265"/>
      <c r="Y2595" s="265"/>
      <c r="Z2595" s="265"/>
      <c r="AA2595" s="265"/>
      <c r="AB2595" s="265"/>
      <c r="AC2595" s="265"/>
      <c r="AD2595" s="265"/>
      <c r="AE2595" s="265"/>
      <c r="AF2595" s="265"/>
      <c r="AG2595" s="265"/>
      <c r="AH2595" s="265"/>
      <c r="AI2595" s="265"/>
      <c r="AJ2595" s="265"/>
      <c r="AK2595" s="287"/>
      <c r="AL2595" s="287"/>
      <c r="AM2595" s="287"/>
      <c r="AN2595" s="287"/>
      <c r="AO2595" s="287"/>
      <c r="AP2595" s="287"/>
      <c r="AQ2595" s="287"/>
      <c r="AR2595" s="287"/>
      <c r="AS2595" s="287"/>
      <c r="AT2595" s="287"/>
      <c r="AU2595" s="287"/>
      <c r="AV2595" s="287"/>
      <c r="AW2595" s="287"/>
      <c r="AX2595" s="287"/>
      <c r="AY2595" s="287"/>
      <c r="AZ2595" s="287"/>
      <c r="BA2595" s="287"/>
      <c r="BB2595" s="287"/>
      <c r="BC2595" s="287"/>
      <c r="BD2595" s="287"/>
      <c r="BE2595" s="287"/>
      <c r="BF2595" s="287"/>
      <c r="BG2595" s="287"/>
      <c r="BH2595" s="287"/>
      <c r="BI2595" s="287"/>
      <c r="BJ2595" s="287"/>
      <c r="BK2595" s="287"/>
      <c r="BL2595" s="287"/>
      <c r="BM2595" s="287"/>
      <c r="BN2595" s="287"/>
      <c r="BO2595" s="287"/>
      <c r="BP2595" s="287"/>
      <c r="BQ2595" s="287"/>
      <c r="BR2595" s="287"/>
      <c r="BS2595" s="287"/>
      <c r="BT2595" s="287"/>
      <c r="BU2595" s="287"/>
    </row>
    <row r="2596" spans="4:73" x14ac:dyDescent="0.2">
      <c r="D2596" s="265"/>
      <c r="E2596" s="265"/>
      <c r="F2596" s="265"/>
      <c r="G2596" s="265"/>
      <c r="H2596" s="265"/>
      <c r="I2596" s="265"/>
      <c r="J2596" s="265"/>
      <c r="K2596" s="265"/>
      <c r="L2596" s="265"/>
      <c r="M2596" s="265"/>
      <c r="N2596" s="265"/>
      <c r="O2596" s="265"/>
      <c r="P2596" s="265"/>
      <c r="Q2596" s="265"/>
      <c r="R2596" s="265"/>
      <c r="S2596" s="265"/>
      <c r="T2596" s="265"/>
      <c r="U2596" s="265"/>
      <c r="V2596" s="265"/>
      <c r="W2596" s="265"/>
      <c r="X2596" s="265"/>
      <c r="Y2596" s="265"/>
      <c r="Z2596" s="265"/>
      <c r="AA2596" s="265"/>
      <c r="AB2596" s="265"/>
      <c r="AC2596" s="265"/>
      <c r="AD2596" s="265"/>
      <c r="AE2596" s="265"/>
      <c r="AF2596" s="265"/>
      <c r="AG2596" s="265"/>
      <c r="AH2596" s="265"/>
      <c r="AI2596" s="265"/>
      <c r="AJ2596" s="265"/>
      <c r="AK2596" s="287"/>
      <c r="AL2596" s="287"/>
      <c r="AM2596" s="287"/>
      <c r="AN2596" s="287"/>
      <c r="AO2596" s="287"/>
      <c r="AP2596" s="287"/>
      <c r="AQ2596" s="287"/>
      <c r="AR2596" s="287"/>
      <c r="AS2596" s="287"/>
      <c r="AT2596" s="287"/>
      <c r="AU2596" s="287"/>
      <c r="AV2596" s="287"/>
      <c r="AW2596" s="287"/>
      <c r="AX2596" s="287"/>
      <c r="AY2596" s="287"/>
      <c r="AZ2596" s="287"/>
      <c r="BA2596" s="287"/>
      <c r="BB2596" s="287"/>
      <c r="BC2596" s="287"/>
      <c r="BD2596" s="287"/>
      <c r="BE2596" s="287"/>
      <c r="BF2596" s="287"/>
      <c r="BG2596" s="287"/>
      <c r="BH2596" s="287"/>
      <c r="BI2596" s="287"/>
      <c r="BJ2596" s="287"/>
      <c r="BK2596" s="287"/>
      <c r="BL2596" s="287"/>
      <c r="BM2596" s="287"/>
      <c r="BN2596" s="287"/>
      <c r="BO2596" s="287"/>
      <c r="BP2596" s="287"/>
      <c r="BQ2596" s="287"/>
      <c r="BR2596" s="287"/>
      <c r="BS2596" s="287"/>
      <c r="BT2596" s="287"/>
      <c r="BU2596" s="287"/>
    </row>
    <row r="2597" spans="4:73" x14ac:dyDescent="0.2">
      <c r="D2597" s="265"/>
      <c r="E2597" s="265"/>
      <c r="F2597" s="265"/>
      <c r="G2597" s="265"/>
      <c r="H2597" s="265"/>
      <c r="I2597" s="265"/>
      <c r="J2597" s="265"/>
      <c r="K2597" s="265"/>
      <c r="L2597" s="265"/>
      <c r="M2597" s="265"/>
      <c r="N2597" s="265"/>
      <c r="O2597" s="265"/>
      <c r="P2597" s="265"/>
      <c r="Q2597" s="265"/>
      <c r="R2597" s="265"/>
      <c r="S2597" s="265"/>
      <c r="T2597" s="265"/>
      <c r="U2597" s="265"/>
      <c r="V2597" s="265"/>
      <c r="W2597" s="265"/>
      <c r="X2597" s="265"/>
      <c r="Y2597" s="265"/>
      <c r="Z2597" s="265"/>
      <c r="AA2597" s="265"/>
      <c r="AB2597" s="265"/>
      <c r="AC2597" s="265"/>
      <c r="AD2597" s="265"/>
      <c r="AE2597" s="265"/>
      <c r="AF2597" s="265"/>
      <c r="AG2597" s="265"/>
      <c r="AH2597" s="265"/>
      <c r="AI2597" s="265"/>
      <c r="AJ2597" s="265"/>
      <c r="AK2597" s="287"/>
      <c r="AL2597" s="287"/>
      <c r="AM2597" s="287"/>
      <c r="AN2597" s="287"/>
      <c r="AO2597" s="287"/>
      <c r="AP2597" s="287"/>
      <c r="AQ2597" s="287"/>
      <c r="AR2597" s="287"/>
      <c r="AS2597" s="287"/>
      <c r="AT2597" s="287"/>
      <c r="AU2597" s="287"/>
      <c r="AV2597" s="287"/>
      <c r="AW2597" s="287"/>
      <c r="AX2597" s="287"/>
      <c r="AY2597" s="287"/>
      <c r="AZ2597" s="287"/>
      <c r="BA2597" s="287"/>
      <c r="BB2597" s="287"/>
      <c r="BC2597" s="287"/>
      <c r="BD2597" s="287"/>
      <c r="BE2597" s="287"/>
      <c r="BF2597" s="287"/>
      <c r="BG2597" s="287"/>
      <c r="BH2597" s="287"/>
      <c r="BI2597" s="287"/>
      <c r="BJ2597" s="287"/>
      <c r="BK2597" s="287"/>
      <c r="BL2597" s="287"/>
      <c r="BM2597" s="287"/>
      <c r="BN2597" s="287"/>
      <c r="BO2597" s="287"/>
      <c r="BP2597" s="287"/>
      <c r="BQ2597" s="287"/>
      <c r="BR2597" s="287"/>
      <c r="BS2597" s="287"/>
      <c r="BT2597" s="287"/>
      <c r="BU2597" s="287"/>
    </row>
    <row r="2598" spans="4:73" x14ac:dyDescent="0.2">
      <c r="D2598" s="265"/>
      <c r="E2598" s="265"/>
      <c r="F2598" s="265"/>
      <c r="G2598" s="265"/>
      <c r="H2598" s="265"/>
      <c r="I2598" s="265"/>
      <c r="J2598" s="265"/>
      <c r="K2598" s="265"/>
      <c r="L2598" s="265"/>
      <c r="M2598" s="265"/>
      <c r="N2598" s="265"/>
      <c r="O2598" s="265"/>
      <c r="P2598" s="265"/>
      <c r="Q2598" s="265"/>
      <c r="R2598" s="265"/>
      <c r="S2598" s="265"/>
      <c r="T2598" s="265"/>
      <c r="U2598" s="265"/>
      <c r="V2598" s="265"/>
      <c r="W2598" s="265"/>
      <c r="X2598" s="265"/>
      <c r="Y2598" s="265"/>
      <c r="Z2598" s="265"/>
      <c r="AA2598" s="265"/>
      <c r="AB2598" s="265"/>
      <c r="AC2598" s="265"/>
      <c r="AD2598" s="265"/>
      <c r="AE2598" s="265"/>
      <c r="AF2598" s="265"/>
      <c r="AG2598" s="265"/>
      <c r="AH2598" s="265"/>
      <c r="AI2598" s="265"/>
      <c r="AJ2598" s="265"/>
      <c r="AK2598" s="287"/>
      <c r="AL2598" s="287"/>
      <c r="AM2598" s="287"/>
      <c r="AN2598" s="287"/>
      <c r="AO2598" s="287"/>
      <c r="AP2598" s="287"/>
      <c r="AQ2598" s="287"/>
      <c r="AR2598" s="287"/>
      <c r="AS2598" s="287"/>
      <c r="AT2598" s="287"/>
      <c r="AU2598" s="287"/>
      <c r="AV2598" s="287"/>
      <c r="AW2598" s="287"/>
      <c r="AX2598" s="287"/>
      <c r="AY2598" s="287"/>
      <c r="AZ2598" s="287"/>
      <c r="BA2598" s="287"/>
      <c r="BB2598" s="287"/>
      <c r="BC2598" s="287"/>
      <c r="BD2598" s="287"/>
      <c r="BE2598" s="287"/>
      <c r="BF2598" s="287"/>
      <c r="BG2598" s="287"/>
      <c r="BH2598" s="287"/>
      <c r="BI2598" s="287"/>
      <c r="BJ2598" s="287"/>
      <c r="BK2598" s="287"/>
      <c r="BL2598" s="287"/>
      <c r="BM2598" s="287"/>
      <c r="BN2598" s="287"/>
      <c r="BO2598" s="287"/>
      <c r="BP2598" s="287"/>
      <c r="BQ2598" s="287"/>
      <c r="BR2598" s="287"/>
      <c r="BS2598" s="287"/>
      <c r="BT2598" s="287"/>
      <c r="BU2598" s="287"/>
    </row>
    <row r="2599" spans="4:73" x14ac:dyDescent="0.2">
      <c r="D2599" s="265"/>
      <c r="E2599" s="265"/>
      <c r="F2599" s="265"/>
      <c r="G2599" s="265"/>
      <c r="H2599" s="265"/>
      <c r="I2599" s="265"/>
      <c r="J2599" s="265"/>
      <c r="K2599" s="265"/>
      <c r="L2599" s="265"/>
      <c r="M2599" s="265"/>
      <c r="N2599" s="265"/>
      <c r="O2599" s="265"/>
      <c r="P2599" s="265"/>
      <c r="Q2599" s="265"/>
      <c r="R2599" s="265"/>
      <c r="S2599" s="265"/>
      <c r="T2599" s="265"/>
      <c r="U2599" s="265"/>
      <c r="V2599" s="265"/>
      <c r="W2599" s="265"/>
      <c r="X2599" s="265"/>
      <c r="Y2599" s="265"/>
      <c r="Z2599" s="265"/>
      <c r="AA2599" s="265"/>
      <c r="AB2599" s="265"/>
      <c r="AC2599" s="265"/>
      <c r="AD2599" s="265"/>
      <c r="AE2599" s="265"/>
      <c r="AF2599" s="265"/>
      <c r="AG2599" s="265"/>
      <c r="AH2599" s="265"/>
      <c r="AI2599" s="265"/>
      <c r="AJ2599" s="265"/>
      <c r="AK2599" s="287"/>
      <c r="AL2599" s="287"/>
      <c r="AM2599" s="287"/>
      <c r="AN2599" s="287"/>
      <c r="AO2599" s="287"/>
      <c r="AP2599" s="287"/>
      <c r="AQ2599" s="287"/>
      <c r="AR2599" s="287"/>
      <c r="AS2599" s="287"/>
      <c r="AT2599" s="287"/>
      <c r="AU2599" s="287"/>
      <c r="AV2599" s="287"/>
      <c r="AW2599" s="287"/>
      <c r="AX2599" s="287"/>
      <c r="AY2599" s="287"/>
      <c r="AZ2599" s="287"/>
      <c r="BA2599" s="287"/>
      <c r="BB2599" s="287"/>
      <c r="BC2599" s="287"/>
      <c r="BD2599" s="287"/>
      <c r="BE2599" s="287"/>
      <c r="BF2599" s="287"/>
      <c r="BG2599" s="287"/>
      <c r="BH2599" s="287"/>
      <c r="BI2599" s="287"/>
      <c r="BJ2599" s="287"/>
      <c r="BK2599" s="287"/>
      <c r="BL2599" s="287"/>
      <c r="BM2599" s="287"/>
      <c r="BN2599" s="287"/>
      <c r="BO2599" s="287"/>
      <c r="BP2599" s="287"/>
      <c r="BQ2599" s="287"/>
      <c r="BR2599" s="287"/>
      <c r="BS2599" s="287"/>
      <c r="BT2599" s="287"/>
      <c r="BU2599" s="287"/>
    </row>
    <row r="2600" spans="4:73" x14ac:dyDescent="0.2">
      <c r="D2600" s="265"/>
      <c r="E2600" s="265"/>
      <c r="F2600" s="265"/>
      <c r="G2600" s="265"/>
      <c r="H2600" s="265"/>
      <c r="I2600" s="265"/>
      <c r="J2600" s="265"/>
      <c r="K2600" s="265"/>
      <c r="L2600" s="265"/>
      <c r="M2600" s="265"/>
      <c r="N2600" s="265"/>
      <c r="O2600" s="265"/>
      <c r="P2600" s="265"/>
      <c r="Q2600" s="265"/>
      <c r="R2600" s="265"/>
      <c r="S2600" s="265"/>
      <c r="T2600" s="265"/>
      <c r="U2600" s="265"/>
      <c r="V2600" s="265"/>
      <c r="W2600" s="265"/>
      <c r="X2600" s="265"/>
      <c r="Y2600" s="265"/>
      <c r="Z2600" s="265"/>
      <c r="AA2600" s="265"/>
      <c r="AB2600" s="265"/>
      <c r="AC2600" s="265"/>
      <c r="AD2600" s="265"/>
      <c r="AE2600" s="265"/>
      <c r="AF2600" s="265"/>
      <c r="AG2600" s="265"/>
      <c r="AH2600" s="265"/>
      <c r="AI2600" s="265"/>
      <c r="AJ2600" s="265"/>
      <c r="AK2600" s="287"/>
      <c r="AL2600" s="287"/>
      <c r="AM2600" s="287"/>
      <c r="AN2600" s="287"/>
      <c r="AO2600" s="287"/>
      <c r="AP2600" s="287"/>
      <c r="AQ2600" s="287"/>
      <c r="AR2600" s="287"/>
      <c r="AS2600" s="287"/>
      <c r="AT2600" s="287"/>
      <c r="AU2600" s="287"/>
      <c r="AV2600" s="287"/>
      <c r="AW2600" s="287"/>
      <c r="AX2600" s="287"/>
      <c r="AY2600" s="287"/>
      <c r="AZ2600" s="287"/>
      <c r="BA2600" s="287"/>
      <c r="BB2600" s="287"/>
      <c r="BC2600" s="287"/>
      <c r="BD2600" s="287"/>
      <c r="BE2600" s="287"/>
      <c r="BF2600" s="287"/>
      <c r="BG2600" s="287"/>
      <c r="BH2600" s="287"/>
      <c r="BI2600" s="287"/>
      <c r="BJ2600" s="287"/>
      <c r="BK2600" s="287"/>
      <c r="BL2600" s="287"/>
      <c r="BM2600" s="287"/>
      <c r="BN2600" s="287"/>
      <c r="BO2600" s="287"/>
      <c r="BP2600" s="287"/>
      <c r="BQ2600" s="287"/>
      <c r="BR2600" s="287"/>
      <c r="BS2600" s="287"/>
      <c r="BT2600" s="287"/>
      <c r="BU2600" s="287"/>
    </row>
    <row r="2601" spans="4:73" x14ac:dyDescent="0.2">
      <c r="D2601" s="265"/>
      <c r="E2601" s="265"/>
      <c r="F2601" s="265"/>
      <c r="G2601" s="265"/>
      <c r="H2601" s="265"/>
      <c r="I2601" s="265"/>
      <c r="J2601" s="265"/>
      <c r="K2601" s="265"/>
      <c r="L2601" s="265"/>
      <c r="M2601" s="265"/>
      <c r="N2601" s="265"/>
      <c r="O2601" s="265"/>
      <c r="P2601" s="265"/>
      <c r="Q2601" s="265"/>
      <c r="R2601" s="265"/>
      <c r="S2601" s="265"/>
      <c r="T2601" s="265"/>
      <c r="U2601" s="265"/>
      <c r="V2601" s="265"/>
      <c r="W2601" s="265"/>
      <c r="X2601" s="265"/>
      <c r="Y2601" s="265"/>
      <c r="Z2601" s="265"/>
      <c r="AA2601" s="265"/>
      <c r="AB2601" s="265"/>
      <c r="AC2601" s="265"/>
      <c r="AD2601" s="265"/>
      <c r="AE2601" s="265"/>
      <c r="AF2601" s="265"/>
      <c r="AG2601" s="265"/>
      <c r="AH2601" s="265"/>
      <c r="AI2601" s="265"/>
      <c r="AJ2601" s="265"/>
      <c r="AK2601" s="287"/>
      <c r="AL2601" s="287"/>
      <c r="AM2601" s="287"/>
      <c r="AN2601" s="287"/>
      <c r="AO2601" s="287"/>
      <c r="AP2601" s="287"/>
      <c r="AQ2601" s="287"/>
      <c r="AR2601" s="287"/>
      <c r="AS2601" s="287"/>
      <c r="AT2601" s="287"/>
      <c r="AU2601" s="287"/>
      <c r="AV2601" s="287"/>
      <c r="AW2601" s="287"/>
      <c r="AX2601" s="287"/>
      <c r="AY2601" s="287"/>
      <c r="AZ2601" s="287"/>
      <c r="BA2601" s="287"/>
      <c r="BB2601" s="287"/>
      <c r="BC2601" s="287"/>
      <c r="BD2601" s="287"/>
      <c r="BE2601" s="287"/>
      <c r="BF2601" s="287"/>
      <c r="BG2601" s="287"/>
      <c r="BH2601" s="287"/>
      <c r="BI2601" s="287"/>
      <c r="BJ2601" s="287"/>
      <c r="BK2601" s="287"/>
      <c r="BL2601" s="287"/>
      <c r="BM2601" s="287"/>
      <c r="BN2601" s="287"/>
      <c r="BO2601" s="287"/>
      <c r="BP2601" s="287"/>
      <c r="BQ2601" s="287"/>
      <c r="BR2601" s="287"/>
      <c r="BS2601" s="287"/>
      <c r="BT2601" s="287"/>
      <c r="BU2601" s="287"/>
    </row>
    <row r="2602" spans="4:73" x14ac:dyDescent="0.2">
      <c r="D2602" s="265"/>
      <c r="E2602" s="265"/>
      <c r="F2602" s="265"/>
      <c r="G2602" s="265"/>
      <c r="H2602" s="265"/>
      <c r="I2602" s="265"/>
      <c r="J2602" s="265"/>
      <c r="K2602" s="265"/>
      <c r="L2602" s="265"/>
      <c r="M2602" s="265"/>
      <c r="N2602" s="265"/>
      <c r="O2602" s="265"/>
      <c r="P2602" s="265"/>
      <c r="Q2602" s="265"/>
      <c r="R2602" s="265"/>
      <c r="S2602" s="265"/>
      <c r="T2602" s="265"/>
      <c r="U2602" s="265"/>
      <c r="V2602" s="265"/>
      <c r="W2602" s="265"/>
      <c r="X2602" s="265"/>
      <c r="Y2602" s="265"/>
      <c r="Z2602" s="265"/>
      <c r="AA2602" s="265"/>
      <c r="AB2602" s="265"/>
      <c r="AC2602" s="265"/>
      <c r="AD2602" s="265"/>
      <c r="AE2602" s="265"/>
      <c r="AF2602" s="265"/>
      <c r="AG2602" s="265"/>
      <c r="AH2602" s="265"/>
      <c r="AI2602" s="265"/>
      <c r="AJ2602" s="265"/>
      <c r="AK2602" s="287"/>
      <c r="AL2602" s="287"/>
      <c r="AM2602" s="287"/>
      <c r="AN2602" s="287"/>
      <c r="AO2602" s="287"/>
      <c r="AP2602" s="287"/>
      <c r="AQ2602" s="287"/>
      <c r="AR2602" s="287"/>
      <c r="AS2602" s="287"/>
      <c r="AT2602" s="287"/>
      <c r="AU2602" s="287"/>
      <c r="AV2602" s="287"/>
      <c r="AW2602" s="287"/>
      <c r="AX2602" s="287"/>
      <c r="AY2602" s="287"/>
      <c r="AZ2602" s="287"/>
      <c r="BA2602" s="287"/>
      <c r="BB2602" s="287"/>
      <c r="BC2602" s="287"/>
      <c r="BD2602" s="287"/>
      <c r="BE2602" s="287"/>
      <c r="BF2602" s="287"/>
      <c r="BG2602" s="287"/>
      <c r="BH2602" s="287"/>
      <c r="BI2602" s="287"/>
      <c r="BJ2602" s="287"/>
      <c r="BK2602" s="287"/>
      <c r="BL2602" s="287"/>
      <c r="BM2602" s="287"/>
      <c r="BN2602" s="287"/>
      <c r="BO2602" s="287"/>
      <c r="BP2602" s="287"/>
      <c r="BQ2602" s="287"/>
      <c r="BR2602" s="287"/>
      <c r="BS2602" s="287"/>
      <c r="BT2602" s="287"/>
      <c r="BU2602" s="287"/>
    </row>
    <row r="2603" spans="4:73" x14ac:dyDescent="0.2">
      <c r="D2603" s="265"/>
      <c r="E2603" s="265"/>
      <c r="F2603" s="265"/>
      <c r="G2603" s="265"/>
      <c r="H2603" s="265"/>
      <c r="I2603" s="265"/>
      <c r="J2603" s="265"/>
      <c r="K2603" s="265"/>
      <c r="L2603" s="265"/>
      <c r="M2603" s="265"/>
      <c r="N2603" s="265"/>
      <c r="O2603" s="265"/>
      <c r="P2603" s="265"/>
      <c r="Q2603" s="265"/>
      <c r="R2603" s="265"/>
      <c r="S2603" s="265"/>
      <c r="T2603" s="265"/>
      <c r="U2603" s="265"/>
      <c r="V2603" s="265"/>
      <c r="W2603" s="265"/>
      <c r="X2603" s="265"/>
      <c r="Y2603" s="265"/>
      <c r="Z2603" s="265"/>
      <c r="AA2603" s="265"/>
      <c r="AB2603" s="265"/>
      <c r="AC2603" s="265"/>
      <c r="AD2603" s="265"/>
      <c r="AE2603" s="265"/>
      <c r="AF2603" s="265"/>
      <c r="AG2603" s="265"/>
      <c r="AH2603" s="265"/>
      <c r="AI2603" s="265"/>
      <c r="AJ2603" s="265"/>
      <c r="AK2603" s="287"/>
      <c r="AL2603" s="287"/>
      <c r="AM2603" s="287"/>
      <c r="AN2603" s="287"/>
      <c r="AO2603" s="287"/>
      <c r="AP2603" s="287"/>
      <c r="AQ2603" s="287"/>
      <c r="AR2603" s="287"/>
      <c r="AS2603" s="287"/>
      <c r="AT2603" s="287"/>
      <c r="AU2603" s="287"/>
      <c r="AV2603" s="287"/>
      <c r="AW2603" s="287"/>
      <c r="AX2603" s="287"/>
      <c r="AY2603" s="287"/>
      <c r="AZ2603" s="287"/>
      <c r="BA2603" s="287"/>
      <c r="BB2603" s="287"/>
      <c r="BC2603" s="287"/>
      <c r="BD2603" s="287"/>
      <c r="BE2603" s="287"/>
      <c r="BF2603" s="287"/>
      <c r="BG2603" s="287"/>
      <c r="BH2603" s="287"/>
      <c r="BI2603" s="287"/>
      <c r="BJ2603" s="287"/>
      <c r="BK2603" s="287"/>
      <c r="BL2603" s="287"/>
      <c r="BM2603" s="287"/>
      <c r="BN2603" s="287"/>
      <c r="BO2603" s="287"/>
      <c r="BP2603" s="287"/>
      <c r="BQ2603" s="287"/>
      <c r="BR2603" s="287"/>
      <c r="BS2603" s="287"/>
      <c r="BT2603" s="287"/>
      <c r="BU2603" s="287"/>
    </row>
    <row r="2604" spans="4:73" x14ac:dyDescent="0.2">
      <c r="D2604" s="265"/>
      <c r="E2604" s="265"/>
      <c r="F2604" s="265"/>
      <c r="G2604" s="265"/>
      <c r="H2604" s="265"/>
      <c r="I2604" s="265"/>
      <c r="J2604" s="265"/>
      <c r="K2604" s="265"/>
      <c r="L2604" s="265"/>
      <c r="M2604" s="265"/>
      <c r="N2604" s="265"/>
      <c r="O2604" s="265"/>
      <c r="P2604" s="265"/>
      <c r="Q2604" s="265"/>
      <c r="R2604" s="265"/>
      <c r="S2604" s="265"/>
      <c r="T2604" s="265"/>
      <c r="U2604" s="265"/>
      <c r="V2604" s="265"/>
      <c r="W2604" s="265"/>
      <c r="X2604" s="265"/>
      <c r="Y2604" s="265"/>
      <c r="Z2604" s="265"/>
      <c r="AA2604" s="265"/>
      <c r="AB2604" s="265"/>
      <c r="AC2604" s="265"/>
      <c r="AD2604" s="265"/>
      <c r="AE2604" s="265"/>
      <c r="AF2604" s="265"/>
      <c r="AG2604" s="265"/>
      <c r="AH2604" s="265"/>
      <c r="AI2604" s="265"/>
      <c r="AJ2604" s="265"/>
      <c r="AK2604" s="287"/>
      <c r="AL2604" s="287"/>
      <c r="AM2604" s="287"/>
      <c r="AN2604" s="287"/>
      <c r="AO2604" s="287"/>
      <c r="AP2604" s="287"/>
      <c r="AQ2604" s="287"/>
      <c r="AR2604" s="287"/>
      <c r="AS2604" s="287"/>
      <c r="AT2604" s="287"/>
      <c r="AU2604" s="287"/>
      <c r="AV2604" s="287"/>
      <c r="AW2604" s="287"/>
      <c r="AX2604" s="287"/>
      <c r="AY2604" s="287"/>
      <c r="AZ2604" s="287"/>
      <c r="BA2604" s="287"/>
      <c r="BB2604" s="287"/>
      <c r="BC2604" s="287"/>
      <c r="BD2604" s="287"/>
      <c r="BE2604" s="287"/>
      <c r="BF2604" s="287"/>
      <c r="BG2604" s="287"/>
      <c r="BH2604" s="287"/>
      <c r="BI2604" s="287"/>
      <c r="BJ2604" s="287"/>
      <c r="BK2604" s="287"/>
      <c r="BL2604" s="287"/>
      <c r="BM2604" s="287"/>
      <c r="BN2604" s="287"/>
      <c r="BO2604" s="287"/>
      <c r="BP2604" s="287"/>
      <c r="BQ2604" s="287"/>
      <c r="BR2604" s="287"/>
      <c r="BS2604" s="287"/>
      <c r="BT2604" s="287"/>
      <c r="BU2604" s="287"/>
    </row>
    <row r="2605" spans="4:73" x14ac:dyDescent="0.2">
      <c r="D2605" s="265"/>
      <c r="E2605" s="265"/>
      <c r="F2605" s="265"/>
      <c r="G2605" s="265"/>
      <c r="H2605" s="265"/>
      <c r="I2605" s="265"/>
      <c r="J2605" s="265"/>
      <c r="K2605" s="265"/>
      <c r="L2605" s="265"/>
      <c r="M2605" s="265"/>
      <c r="N2605" s="265"/>
      <c r="O2605" s="265"/>
      <c r="P2605" s="265"/>
      <c r="Q2605" s="265"/>
      <c r="R2605" s="265"/>
      <c r="S2605" s="265"/>
      <c r="T2605" s="265"/>
      <c r="U2605" s="265"/>
      <c r="V2605" s="265"/>
      <c r="W2605" s="265"/>
      <c r="X2605" s="265"/>
      <c r="Y2605" s="265"/>
      <c r="Z2605" s="265"/>
      <c r="AA2605" s="265"/>
      <c r="AB2605" s="265"/>
      <c r="AC2605" s="265"/>
      <c r="AD2605" s="265"/>
      <c r="AE2605" s="265"/>
      <c r="AF2605" s="265"/>
      <c r="AG2605" s="265"/>
      <c r="AH2605" s="265"/>
      <c r="AI2605" s="265"/>
      <c r="AJ2605" s="265"/>
      <c r="AK2605" s="287"/>
      <c r="AL2605" s="287"/>
      <c r="AM2605" s="287"/>
      <c r="AN2605" s="287"/>
      <c r="AO2605" s="287"/>
      <c r="AP2605" s="287"/>
      <c r="AQ2605" s="287"/>
      <c r="AR2605" s="287"/>
      <c r="AS2605" s="287"/>
      <c r="AT2605" s="287"/>
      <c r="AU2605" s="287"/>
      <c r="AV2605" s="287"/>
      <c r="AW2605" s="287"/>
      <c r="AX2605" s="287"/>
      <c r="AY2605" s="287"/>
      <c r="AZ2605" s="287"/>
      <c r="BA2605" s="287"/>
      <c r="BB2605" s="287"/>
      <c r="BC2605" s="287"/>
      <c r="BD2605" s="287"/>
      <c r="BE2605" s="287"/>
      <c r="BF2605" s="287"/>
      <c r="BG2605" s="287"/>
      <c r="BH2605" s="287"/>
      <c r="BI2605" s="287"/>
      <c r="BJ2605" s="287"/>
      <c r="BK2605" s="287"/>
      <c r="BL2605" s="287"/>
      <c r="BM2605" s="287"/>
      <c r="BN2605" s="287"/>
      <c r="BO2605" s="287"/>
      <c r="BP2605" s="287"/>
      <c r="BQ2605" s="287"/>
      <c r="BR2605" s="287"/>
      <c r="BS2605" s="287"/>
      <c r="BT2605" s="287"/>
      <c r="BU2605" s="287"/>
    </row>
    <row r="2606" spans="4:73" x14ac:dyDescent="0.2">
      <c r="D2606" s="265"/>
      <c r="E2606" s="265"/>
      <c r="F2606" s="265"/>
      <c r="G2606" s="265"/>
      <c r="H2606" s="265"/>
      <c r="I2606" s="265"/>
      <c r="J2606" s="265"/>
      <c r="K2606" s="265"/>
      <c r="L2606" s="265"/>
      <c r="M2606" s="265"/>
      <c r="N2606" s="265"/>
      <c r="O2606" s="265"/>
      <c r="P2606" s="265"/>
      <c r="Q2606" s="265"/>
      <c r="R2606" s="265"/>
      <c r="S2606" s="265"/>
      <c r="T2606" s="265"/>
      <c r="U2606" s="265"/>
      <c r="V2606" s="265"/>
      <c r="W2606" s="265"/>
      <c r="X2606" s="265"/>
      <c r="Y2606" s="265"/>
      <c r="Z2606" s="265"/>
      <c r="AA2606" s="265"/>
      <c r="AB2606" s="265"/>
      <c r="AC2606" s="265"/>
      <c r="AD2606" s="265"/>
      <c r="AE2606" s="265"/>
      <c r="AF2606" s="265"/>
      <c r="AG2606" s="265"/>
      <c r="AH2606" s="265"/>
      <c r="AI2606" s="265"/>
      <c r="AJ2606" s="265"/>
      <c r="AK2606" s="287"/>
      <c r="AL2606" s="287"/>
      <c r="AM2606" s="287"/>
      <c r="AN2606" s="287"/>
      <c r="AO2606" s="287"/>
      <c r="AP2606" s="287"/>
      <c r="AQ2606" s="287"/>
      <c r="AR2606" s="287"/>
      <c r="AS2606" s="287"/>
      <c r="AT2606" s="287"/>
      <c r="AU2606" s="287"/>
      <c r="AV2606" s="287"/>
      <c r="AW2606" s="287"/>
      <c r="AX2606" s="287"/>
      <c r="AY2606" s="287"/>
      <c r="AZ2606" s="287"/>
      <c r="BA2606" s="287"/>
      <c r="BB2606" s="287"/>
      <c r="BC2606" s="287"/>
      <c r="BD2606" s="287"/>
      <c r="BE2606" s="287"/>
      <c r="BF2606" s="287"/>
      <c r="BG2606" s="287"/>
      <c r="BH2606" s="287"/>
      <c r="BI2606" s="287"/>
      <c r="BJ2606" s="287"/>
      <c r="BK2606" s="287"/>
      <c r="BL2606" s="287"/>
      <c r="BM2606" s="287"/>
      <c r="BN2606" s="287"/>
      <c r="BO2606" s="287"/>
      <c r="BP2606" s="287"/>
      <c r="BQ2606" s="287"/>
      <c r="BR2606" s="287"/>
      <c r="BS2606" s="287"/>
      <c r="BT2606" s="287"/>
      <c r="BU2606" s="287"/>
    </row>
    <row r="2607" spans="4:73" x14ac:dyDescent="0.2">
      <c r="D2607" s="265"/>
      <c r="E2607" s="265"/>
      <c r="F2607" s="265"/>
      <c r="G2607" s="265"/>
      <c r="H2607" s="265"/>
      <c r="I2607" s="265"/>
      <c r="J2607" s="265"/>
      <c r="K2607" s="265"/>
      <c r="L2607" s="265"/>
      <c r="M2607" s="265"/>
      <c r="N2607" s="265"/>
      <c r="O2607" s="265"/>
      <c r="P2607" s="265"/>
      <c r="Q2607" s="265"/>
      <c r="R2607" s="265"/>
      <c r="S2607" s="265"/>
      <c r="T2607" s="265"/>
      <c r="U2607" s="265"/>
      <c r="V2607" s="265"/>
      <c r="W2607" s="265"/>
      <c r="X2607" s="265"/>
      <c r="Y2607" s="265"/>
      <c r="Z2607" s="265"/>
      <c r="AA2607" s="265"/>
      <c r="AB2607" s="265"/>
      <c r="AC2607" s="265"/>
      <c r="AD2607" s="265"/>
      <c r="AE2607" s="265"/>
      <c r="AF2607" s="265"/>
      <c r="AG2607" s="265"/>
      <c r="AH2607" s="265"/>
      <c r="AI2607" s="265"/>
      <c r="AJ2607" s="265"/>
      <c r="AK2607" s="287"/>
      <c r="AL2607" s="287"/>
      <c r="AM2607" s="287"/>
      <c r="AN2607" s="287"/>
      <c r="AO2607" s="287"/>
      <c r="AP2607" s="287"/>
      <c r="AQ2607" s="287"/>
      <c r="AR2607" s="287"/>
      <c r="AS2607" s="287"/>
      <c r="AT2607" s="287"/>
      <c r="AU2607" s="287"/>
      <c r="AV2607" s="287"/>
      <c r="AW2607" s="287"/>
      <c r="AX2607" s="287"/>
      <c r="AY2607" s="287"/>
      <c r="AZ2607" s="287"/>
      <c r="BA2607" s="287"/>
      <c r="BB2607" s="287"/>
      <c r="BC2607" s="287"/>
      <c r="BD2607" s="287"/>
      <c r="BE2607" s="287"/>
      <c r="BF2607" s="287"/>
      <c r="BG2607" s="287"/>
      <c r="BH2607" s="287"/>
      <c r="BI2607" s="287"/>
      <c r="BJ2607" s="287"/>
      <c r="BK2607" s="287"/>
      <c r="BL2607" s="287"/>
      <c r="BM2607" s="287"/>
      <c r="BN2607" s="287"/>
      <c r="BO2607" s="287"/>
      <c r="BP2607" s="287"/>
      <c r="BQ2607" s="287"/>
      <c r="BR2607" s="287"/>
      <c r="BS2607" s="287"/>
      <c r="BT2607" s="287"/>
      <c r="BU2607" s="287"/>
    </row>
    <row r="2608" spans="4:73" x14ac:dyDescent="0.2">
      <c r="D2608" s="265"/>
      <c r="E2608" s="265"/>
      <c r="F2608" s="265"/>
      <c r="G2608" s="265"/>
      <c r="H2608" s="265"/>
      <c r="I2608" s="265"/>
      <c r="J2608" s="265"/>
      <c r="K2608" s="265"/>
      <c r="L2608" s="265"/>
      <c r="M2608" s="265"/>
      <c r="N2608" s="265"/>
      <c r="O2608" s="265"/>
      <c r="P2608" s="265"/>
      <c r="Q2608" s="265"/>
      <c r="R2608" s="265"/>
      <c r="S2608" s="265"/>
      <c r="T2608" s="265"/>
      <c r="U2608" s="265"/>
      <c r="V2608" s="265"/>
      <c r="W2608" s="265"/>
      <c r="X2608" s="265"/>
      <c r="Y2608" s="265"/>
      <c r="Z2608" s="265"/>
      <c r="AA2608" s="265"/>
      <c r="AB2608" s="265"/>
      <c r="AC2608" s="265"/>
      <c r="AD2608" s="265"/>
      <c r="AE2608" s="265"/>
      <c r="AF2608" s="265"/>
      <c r="AG2608" s="265"/>
      <c r="AH2608" s="265"/>
      <c r="AI2608" s="265"/>
      <c r="AJ2608" s="265"/>
      <c r="AK2608" s="287"/>
      <c r="AL2608" s="287"/>
      <c r="AM2608" s="287"/>
      <c r="AN2608" s="287"/>
      <c r="AO2608" s="287"/>
      <c r="AP2608" s="287"/>
      <c r="AQ2608" s="287"/>
      <c r="AR2608" s="287"/>
      <c r="AS2608" s="287"/>
      <c r="AT2608" s="287"/>
      <c r="AU2608" s="287"/>
      <c r="AV2608" s="287"/>
      <c r="AW2608" s="287"/>
      <c r="AX2608" s="287"/>
      <c r="AY2608" s="287"/>
      <c r="AZ2608" s="287"/>
      <c r="BA2608" s="287"/>
      <c r="BB2608" s="287"/>
      <c r="BC2608" s="287"/>
      <c r="BD2608" s="287"/>
      <c r="BE2608" s="287"/>
      <c r="BF2608" s="287"/>
      <c r="BG2608" s="287"/>
      <c r="BH2608" s="287"/>
      <c r="BI2608" s="287"/>
      <c r="BJ2608" s="287"/>
      <c r="BK2608" s="287"/>
      <c r="BL2608" s="287"/>
      <c r="BM2608" s="287"/>
      <c r="BN2608" s="287"/>
      <c r="BO2608" s="287"/>
      <c r="BP2608" s="287"/>
      <c r="BQ2608" s="287"/>
      <c r="BR2608" s="287"/>
      <c r="BS2608" s="287"/>
      <c r="BT2608" s="287"/>
      <c r="BU2608" s="287"/>
    </row>
    <row r="2609" spans="4:73" x14ac:dyDescent="0.2">
      <c r="D2609" s="265"/>
      <c r="E2609" s="265"/>
      <c r="F2609" s="265"/>
      <c r="G2609" s="265"/>
      <c r="H2609" s="265"/>
      <c r="I2609" s="265"/>
      <c r="J2609" s="265"/>
      <c r="K2609" s="265"/>
      <c r="L2609" s="265"/>
      <c r="M2609" s="265"/>
      <c r="N2609" s="265"/>
      <c r="O2609" s="265"/>
      <c r="P2609" s="265"/>
      <c r="Q2609" s="265"/>
      <c r="R2609" s="265"/>
      <c r="S2609" s="265"/>
      <c r="T2609" s="265"/>
      <c r="U2609" s="265"/>
      <c r="V2609" s="265"/>
      <c r="W2609" s="265"/>
      <c r="X2609" s="265"/>
      <c r="Y2609" s="265"/>
      <c r="Z2609" s="265"/>
      <c r="AA2609" s="265"/>
      <c r="AB2609" s="265"/>
      <c r="AC2609" s="265"/>
      <c r="AD2609" s="265"/>
      <c r="AE2609" s="265"/>
      <c r="AF2609" s="265"/>
      <c r="AG2609" s="265"/>
      <c r="AH2609" s="265"/>
      <c r="AI2609" s="265"/>
      <c r="AJ2609" s="265"/>
      <c r="AK2609" s="287"/>
      <c r="AL2609" s="287"/>
      <c r="AM2609" s="287"/>
      <c r="AN2609" s="287"/>
      <c r="AO2609" s="287"/>
      <c r="AP2609" s="287"/>
      <c r="AQ2609" s="287"/>
      <c r="AR2609" s="287"/>
      <c r="AS2609" s="287"/>
      <c r="AT2609" s="287"/>
      <c r="AU2609" s="287"/>
      <c r="AV2609" s="287"/>
      <c r="AW2609" s="287"/>
      <c r="AX2609" s="287"/>
      <c r="AY2609" s="287"/>
      <c r="AZ2609" s="287"/>
      <c r="BA2609" s="287"/>
      <c r="BB2609" s="287"/>
      <c r="BC2609" s="287"/>
      <c r="BD2609" s="287"/>
      <c r="BE2609" s="287"/>
      <c r="BF2609" s="287"/>
      <c r="BG2609" s="287"/>
      <c r="BH2609" s="287"/>
      <c r="BI2609" s="287"/>
      <c r="BJ2609" s="287"/>
      <c r="BK2609" s="287"/>
      <c r="BL2609" s="287"/>
      <c r="BM2609" s="287"/>
      <c r="BN2609" s="287"/>
      <c r="BO2609" s="287"/>
      <c r="BP2609" s="287"/>
      <c r="BQ2609" s="287"/>
      <c r="BR2609" s="287"/>
      <c r="BS2609" s="287"/>
      <c r="BT2609" s="287"/>
      <c r="BU2609" s="287"/>
    </row>
    <row r="2610" spans="4:73" x14ac:dyDescent="0.2">
      <c r="D2610" s="265"/>
      <c r="E2610" s="265"/>
      <c r="F2610" s="265"/>
      <c r="G2610" s="265"/>
      <c r="H2610" s="265"/>
      <c r="I2610" s="265"/>
      <c r="J2610" s="265"/>
      <c r="K2610" s="265"/>
      <c r="L2610" s="265"/>
      <c r="M2610" s="265"/>
      <c r="N2610" s="265"/>
      <c r="O2610" s="265"/>
      <c r="P2610" s="265"/>
      <c r="Q2610" s="265"/>
      <c r="R2610" s="265"/>
      <c r="S2610" s="265"/>
      <c r="T2610" s="265"/>
      <c r="U2610" s="265"/>
      <c r="V2610" s="265"/>
      <c r="W2610" s="265"/>
      <c r="X2610" s="265"/>
      <c r="Y2610" s="265"/>
      <c r="Z2610" s="265"/>
      <c r="AA2610" s="265"/>
      <c r="AB2610" s="265"/>
      <c r="AC2610" s="265"/>
      <c r="AD2610" s="265"/>
      <c r="AE2610" s="265"/>
      <c r="AF2610" s="265"/>
      <c r="AG2610" s="265"/>
      <c r="AH2610" s="265"/>
      <c r="AI2610" s="265"/>
      <c r="AJ2610" s="265"/>
      <c r="AK2610" s="287"/>
      <c r="AL2610" s="287"/>
      <c r="AM2610" s="287"/>
      <c r="AN2610" s="287"/>
      <c r="AO2610" s="287"/>
      <c r="AP2610" s="287"/>
      <c r="AQ2610" s="287"/>
      <c r="AR2610" s="287"/>
      <c r="AS2610" s="287"/>
      <c r="AT2610" s="287"/>
      <c r="AU2610" s="287"/>
      <c r="AV2610" s="287"/>
      <c r="AW2610" s="287"/>
      <c r="AX2610" s="287"/>
      <c r="AY2610" s="287"/>
      <c r="AZ2610" s="287"/>
      <c r="BA2610" s="287"/>
      <c r="BB2610" s="287"/>
      <c r="BC2610" s="287"/>
      <c r="BD2610" s="287"/>
      <c r="BE2610" s="287"/>
      <c r="BF2610" s="287"/>
      <c r="BG2610" s="287"/>
      <c r="BH2610" s="287"/>
      <c r="BI2610" s="287"/>
      <c r="BJ2610" s="287"/>
      <c r="BK2610" s="287"/>
      <c r="BL2610" s="287"/>
      <c r="BM2610" s="287"/>
      <c r="BN2610" s="287"/>
      <c r="BO2610" s="287"/>
      <c r="BP2610" s="287"/>
      <c r="BQ2610" s="287"/>
      <c r="BR2610" s="287"/>
      <c r="BS2610" s="287"/>
      <c r="BT2610" s="287"/>
      <c r="BU2610" s="287"/>
    </row>
    <row r="2611" spans="4:73" x14ac:dyDescent="0.2">
      <c r="D2611" s="265"/>
      <c r="E2611" s="265"/>
      <c r="F2611" s="265"/>
      <c r="G2611" s="265"/>
      <c r="H2611" s="265"/>
      <c r="I2611" s="265"/>
      <c r="J2611" s="265"/>
      <c r="K2611" s="265"/>
      <c r="L2611" s="265"/>
      <c r="M2611" s="265"/>
      <c r="N2611" s="265"/>
      <c r="O2611" s="265"/>
      <c r="P2611" s="265"/>
      <c r="Q2611" s="265"/>
      <c r="R2611" s="265"/>
      <c r="S2611" s="265"/>
      <c r="T2611" s="265"/>
      <c r="U2611" s="265"/>
      <c r="V2611" s="265"/>
      <c r="W2611" s="265"/>
      <c r="X2611" s="265"/>
      <c r="Y2611" s="265"/>
      <c r="Z2611" s="265"/>
      <c r="AA2611" s="265"/>
      <c r="AB2611" s="265"/>
      <c r="AC2611" s="265"/>
      <c r="AD2611" s="265"/>
      <c r="AE2611" s="265"/>
      <c r="AF2611" s="265"/>
      <c r="AG2611" s="265"/>
      <c r="AH2611" s="265"/>
      <c r="AI2611" s="265"/>
      <c r="AJ2611" s="265"/>
      <c r="AK2611" s="287"/>
      <c r="AL2611" s="287"/>
      <c r="AM2611" s="287"/>
      <c r="AN2611" s="287"/>
      <c r="AO2611" s="287"/>
      <c r="AP2611" s="287"/>
      <c r="AQ2611" s="287"/>
      <c r="AR2611" s="287"/>
      <c r="AS2611" s="287"/>
      <c r="AT2611" s="287"/>
      <c r="AU2611" s="287"/>
      <c r="AV2611" s="287"/>
      <c r="AW2611" s="287"/>
      <c r="AX2611" s="287"/>
      <c r="AY2611" s="287"/>
      <c r="AZ2611" s="287"/>
      <c r="BA2611" s="287"/>
      <c r="BB2611" s="287"/>
      <c r="BC2611" s="287"/>
      <c r="BD2611" s="287"/>
      <c r="BE2611" s="287"/>
      <c r="BF2611" s="287"/>
      <c r="BG2611" s="287"/>
      <c r="BH2611" s="287"/>
      <c r="BI2611" s="287"/>
      <c r="BJ2611" s="287"/>
      <c r="BK2611" s="287"/>
      <c r="BL2611" s="287"/>
      <c r="BM2611" s="287"/>
      <c r="BN2611" s="287"/>
      <c r="BO2611" s="287"/>
      <c r="BP2611" s="287"/>
      <c r="BQ2611" s="287"/>
      <c r="BR2611" s="287"/>
      <c r="BS2611" s="287"/>
      <c r="BT2611" s="287"/>
      <c r="BU2611" s="287"/>
    </row>
    <row r="2612" spans="4:73" x14ac:dyDescent="0.2">
      <c r="D2612" s="265"/>
      <c r="E2612" s="265"/>
      <c r="F2612" s="265"/>
      <c r="G2612" s="265"/>
      <c r="H2612" s="265"/>
      <c r="I2612" s="265"/>
      <c r="J2612" s="265"/>
      <c r="K2612" s="265"/>
      <c r="L2612" s="265"/>
      <c r="M2612" s="265"/>
      <c r="N2612" s="265"/>
      <c r="O2612" s="265"/>
      <c r="P2612" s="265"/>
      <c r="Q2612" s="265"/>
      <c r="R2612" s="265"/>
      <c r="S2612" s="265"/>
      <c r="T2612" s="265"/>
      <c r="U2612" s="265"/>
      <c r="V2612" s="265"/>
      <c r="W2612" s="265"/>
      <c r="X2612" s="265"/>
      <c r="Y2612" s="265"/>
      <c r="Z2612" s="265"/>
      <c r="AA2612" s="265"/>
      <c r="AB2612" s="265"/>
      <c r="AC2612" s="265"/>
      <c r="AD2612" s="265"/>
      <c r="AE2612" s="265"/>
      <c r="AF2612" s="265"/>
      <c r="AG2612" s="265"/>
      <c r="AH2612" s="265"/>
      <c r="AI2612" s="265"/>
      <c r="AJ2612" s="265"/>
      <c r="AK2612" s="287"/>
      <c r="AL2612" s="287"/>
      <c r="AM2612" s="287"/>
      <c r="AN2612" s="287"/>
      <c r="AO2612" s="287"/>
      <c r="AP2612" s="287"/>
      <c r="AQ2612" s="287"/>
      <c r="AR2612" s="287"/>
      <c r="AS2612" s="287"/>
      <c r="AT2612" s="287"/>
      <c r="AU2612" s="287"/>
      <c r="AV2612" s="287"/>
      <c r="AW2612" s="287"/>
      <c r="AX2612" s="287"/>
      <c r="AY2612" s="287"/>
      <c r="AZ2612" s="287"/>
      <c r="BA2612" s="287"/>
      <c r="BB2612" s="287"/>
      <c r="BC2612" s="287"/>
      <c r="BD2612" s="287"/>
      <c r="BE2612" s="287"/>
      <c r="BF2612" s="287"/>
      <c r="BG2612" s="287"/>
      <c r="BH2612" s="287"/>
      <c r="BI2612" s="287"/>
      <c r="BJ2612" s="287"/>
      <c r="BK2612" s="287"/>
      <c r="BL2612" s="287"/>
      <c r="BM2612" s="287"/>
      <c r="BN2612" s="287"/>
      <c r="BO2612" s="287"/>
      <c r="BP2612" s="287"/>
      <c r="BQ2612" s="287"/>
      <c r="BR2612" s="287"/>
      <c r="BS2612" s="287"/>
      <c r="BT2612" s="287"/>
      <c r="BU2612" s="287"/>
    </row>
    <row r="2613" spans="4:73" x14ac:dyDescent="0.2">
      <c r="D2613" s="265"/>
      <c r="E2613" s="265"/>
      <c r="F2613" s="265"/>
      <c r="G2613" s="265"/>
      <c r="H2613" s="265"/>
      <c r="I2613" s="265"/>
      <c r="J2613" s="265"/>
      <c r="K2613" s="265"/>
      <c r="L2613" s="265"/>
      <c r="M2613" s="265"/>
      <c r="N2613" s="265"/>
      <c r="O2613" s="265"/>
      <c r="P2613" s="265"/>
      <c r="Q2613" s="265"/>
      <c r="R2613" s="265"/>
      <c r="S2613" s="265"/>
      <c r="T2613" s="265"/>
      <c r="U2613" s="265"/>
      <c r="V2613" s="265"/>
      <c r="W2613" s="265"/>
      <c r="X2613" s="265"/>
      <c r="Y2613" s="265"/>
      <c r="Z2613" s="265"/>
      <c r="AA2613" s="265"/>
      <c r="AB2613" s="265"/>
      <c r="AC2613" s="265"/>
      <c r="AD2613" s="265"/>
      <c r="AE2613" s="265"/>
      <c r="AF2613" s="265"/>
      <c r="AG2613" s="265"/>
      <c r="AH2613" s="265"/>
      <c r="AI2613" s="265"/>
      <c r="AJ2613" s="265"/>
      <c r="AK2613" s="287"/>
      <c r="AL2613" s="287"/>
      <c r="AM2613" s="287"/>
      <c r="AN2613" s="287"/>
      <c r="AO2613" s="287"/>
      <c r="AP2613" s="287"/>
      <c r="AQ2613" s="287"/>
      <c r="AR2613" s="287"/>
      <c r="AS2613" s="287"/>
      <c r="AT2613" s="287"/>
      <c r="AU2613" s="287"/>
      <c r="AV2613" s="287"/>
      <c r="AW2613" s="287"/>
      <c r="AX2613" s="287"/>
      <c r="AY2613" s="287"/>
      <c r="AZ2613" s="287"/>
      <c r="BA2613" s="287"/>
      <c r="BB2613" s="287"/>
      <c r="BC2613" s="287"/>
      <c r="BD2613" s="287"/>
      <c r="BE2613" s="287"/>
      <c r="BF2613" s="287"/>
      <c r="BG2613" s="287"/>
      <c r="BH2613" s="287"/>
      <c r="BI2613" s="287"/>
      <c r="BJ2613" s="287"/>
      <c r="BK2613" s="287"/>
      <c r="BL2613" s="287"/>
      <c r="BM2613" s="287"/>
      <c r="BN2613" s="287"/>
      <c r="BO2613" s="287"/>
      <c r="BP2613" s="287"/>
      <c r="BQ2613" s="287"/>
      <c r="BR2613" s="287"/>
      <c r="BS2613" s="287"/>
      <c r="BT2613" s="287"/>
      <c r="BU2613" s="287"/>
    </row>
    <row r="2614" spans="4:73" x14ac:dyDescent="0.2">
      <c r="D2614" s="265"/>
      <c r="E2614" s="265"/>
      <c r="F2614" s="265"/>
      <c r="G2614" s="265"/>
      <c r="H2614" s="265"/>
      <c r="I2614" s="265"/>
      <c r="J2614" s="265"/>
      <c r="K2614" s="265"/>
      <c r="L2614" s="265"/>
      <c r="M2614" s="265"/>
      <c r="N2614" s="265"/>
      <c r="O2614" s="265"/>
      <c r="P2614" s="265"/>
      <c r="Q2614" s="265"/>
      <c r="R2614" s="265"/>
      <c r="S2614" s="265"/>
      <c r="T2614" s="265"/>
      <c r="U2614" s="265"/>
      <c r="V2614" s="265"/>
      <c r="W2614" s="265"/>
      <c r="X2614" s="265"/>
      <c r="Y2614" s="265"/>
      <c r="Z2614" s="265"/>
      <c r="AA2614" s="265"/>
      <c r="AB2614" s="265"/>
      <c r="AC2614" s="265"/>
      <c r="AD2614" s="265"/>
      <c r="AE2614" s="265"/>
      <c r="AF2614" s="265"/>
      <c r="AG2614" s="265"/>
      <c r="AH2614" s="265"/>
      <c r="AI2614" s="265"/>
      <c r="AJ2614" s="265"/>
      <c r="AK2614" s="287"/>
      <c r="AL2614" s="287"/>
      <c r="AM2614" s="287"/>
      <c r="AN2614" s="287"/>
      <c r="AO2614" s="287"/>
      <c r="AP2614" s="287"/>
      <c r="AQ2614" s="287"/>
      <c r="AR2614" s="287"/>
      <c r="AS2614" s="287"/>
      <c r="AT2614" s="287"/>
      <c r="AU2614" s="287"/>
      <c r="AV2614" s="287"/>
      <c r="AW2614" s="287"/>
      <c r="AX2614" s="287"/>
      <c r="AY2614" s="287"/>
      <c r="AZ2614" s="287"/>
      <c r="BA2614" s="287"/>
      <c r="BB2614" s="287"/>
      <c r="BC2614" s="287"/>
      <c r="BD2614" s="287"/>
      <c r="BE2614" s="287"/>
      <c r="BF2614" s="287"/>
      <c r="BG2614" s="287"/>
      <c r="BH2614" s="287"/>
      <c r="BI2614" s="287"/>
      <c r="BJ2614" s="287"/>
      <c r="BK2614" s="287"/>
      <c r="BL2614" s="287"/>
      <c r="BM2614" s="287"/>
      <c r="BN2614" s="287"/>
      <c r="BO2614" s="287"/>
      <c r="BP2614" s="287"/>
      <c r="BQ2614" s="287"/>
      <c r="BR2614" s="287"/>
      <c r="BS2614" s="287"/>
      <c r="BT2614" s="287"/>
      <c r="BU2614" s="287"/>
    </row>
    <row r="2615" spans="4:73" x14ac:dyDescent="0.2">
      <c r="D2615" s="265"/>
      <c r="E2615" s="265"/>
      <c r="F2615" s="265"/>
      <c r="G2615" s="265"/>
      <c r="H2615" s="265"/>
      <c r="I2615" s="265"/>
      <c r="J2615" s="265"/>
      <c r="K2615" s="265"/>
      <c r="L2615" s="265"/>
      <c r="M2615" s="265"/>
      <c r="N2615" s="265"/>
      <c r="O2615" s="265"/>
      <c r="P2615" s="265"/>
      <c r="Q2615" s="265"/>
      <c r="R2615" s="265"/>
      <c r="S2615" s="265"/>
      <c r="T2615" s="265"/>
      <c r="U2615" s="265"/>
      <c r="V2615" s="265"/>
      <c r="W2615" s="265"/>
      <c r="X2615" s="265"/>
      <c r="Y2615" s="265"/>
      <c r="Z2615" s="265"/>
      <c r="AA2615" s="265"/>
      <c r="AB2615" s="265"/>
      <c r="AC2615" s="265"/>
      <c r="AD2615" s="265"/>
      <c r="AE2615" s="265"/>
      <c r="AF2615" s="265"/>
      <c r="AG2615" s="265"/>
      <c r="AH2615" s="265"/>
      <c r="AI2615" s="265"/>
      <c r="AJ2615" s="265"/>
      <c r="AK2615" s="287"/>
      <c r="AL2615" s="287"/>
      <c r="AM2615" s="287"/>
      <c r="AN2615" s="287"/>
      <c r="AO2615" s="287"/>
      <c r="AP2615" s="287"/>
      <c r="AQ2615" s="287"/>
      <c r="AR2615" s="287"/>
      <c r="AS2615" s="287"/>
      <c r="AT2615" s="287"/>
      <c r="AU2615" s="287"/>
      <c r="AV2615" s="287"/>
      <c r="AW2615" s="287"/>
      <c r="AX2615" s="287"/>
      <c r="AY2615" s="287"/>
      <c r="AZ2615" s="287"/>
      <c r="BA2615" s="287"/>
      <c r="BB2615" s="287"/>
      <c r="BC2615" s="287"/>
      <c r="BD2615" s="287"/>
      <c r="BE2615" s="287"/>
      <c r="BF2615" s="287"/>
      <c r="BG2615" s="287"/>
      <c r="BH2615" s="287"/>
      <c r="BI2615" s="287"/>
      <c r="BJ2615" s="287"/>
      <c r="BK2615" s="287"/>
      <c r="BL2615" s="287"/>
      <c r="BM2615" s="287"/>
      <c r="BN2615" s="287"/>
      <c r="BO2615" s="287"/>
      <c r="BP2615" s="287"/>
      <c r="BQ2615" s="287"/>
      <c r="BR2615" s="287"/>
      <c r="BS2615" s="287"/>
      <c r="BT2615" s="287"/>
      <c r="BU2615" s="287"/>
    </row>
    <row r="2616" spans="4:73" x14ac:dyDescent="0.2">
      <c r="D2616" s="265"/>
      <c r="E2616" s="265"/>
      <c r="F2616" s="265"/>
      <c r="G2616" s="265"/>
      <c r="H2616" s="265"/>
      <c r="I2616" s="265"/>
      <c r="J2616" s="265"/>
      <c r="K2616" s="265"/>
      <c r="L2616" s="265"/>
      <c r="M2616" s="265"/>
      <c r="N2616" s="265"/>
      <c r="O2616" s="265"/>
      <c r="P2616" s="265"/>
      <c r="Q2616" s="265"/>
      <c r="R2616" s="265"/>
      <c r="S2616" s="265"/>
      <c r="T2616" s="265"/>
      <c r="U2616" s="265"/>
      <c r="V2616" s="265"/>
      <c r="W2616" s="265"/>
      <c r="X2616" s="265"/>
      <c r="Y2616" s="265"/>
      <c r="Z2616" s="265"/>
      <c r="AA2616" s="265"/>
      <c r="AB2616" s="265"/>
      <c r="AC2616" s="265"/>
      <c r="AD2616" s="265"/>
      <c r="AE2616" s="265"/>
      <c r="AF2616" s="265"/>
      <c r="AG2616" s="265"/>
      <c r="AH2616" s="265"/>
      <c r="AI2616" s="265"/>
      <c r="AJ2616" s="265"/>
      <c r="AK2616" s="287"/>
      <c r="AL2616" s="287"/>
      <c r="AM2616" s="287"/>
      <c r="AN2616" s="287"/>
      <c r="AO2616" s="287"/>
      <c r="AP2616" s="287"/>
      <c r="AQ2616" s="287"/>
      <c r="AR2616" s="287"/>
      <c r="AS2616" s="287"/>
      <c r="AT2616" s="287"/>
      <c r="AU2616" s="287"/>
      <c r="AV2616" s="287"/>
      <c r="AW2616" s="287"/>
      <c r="AX2616" s="287"/>
      <c r="AY2616" s="287"/>
      <c r="AZ2616" s="287"/>
      <c r="BA2616" s="287"/>
      <c r="BB2616" s="287"/>
      <c r="BC2616" s="287"/>
      <c r="BD2616" s="287"/>
      <c r="BE2616" s="287"/>
      <c r="BF2616" s="287"/>
      <c r="BG2616" s="287"/>
      <c r="BH2616" s="287"/>
      <c r="BI2616" s="287"/>
      <c r="BJ2616" s="287"/>
      <c r="BK2616" s="287"/>
      <c r="BL2616" s="287"/>
      <c r="BM2616" s="287"/>
      <c r="BN2616" s="287"/>
      <c r="BO2616" s="287"/>
      <c r="BP2616" s="287"/>
      <c r="BQ2616" s="287"/>
      <c r="BR2616" s="287"/>
      <c r="BS2616" s="287"/>
      <c r="BT2616" s="287"/>
      <c r="BU2616" s="287"/>
    </row>
    <row r="2617" spans="4:73" x14ac:dyDescent="0.2">
      <c r="D2617" s="265"/>
      <c r="E2617" s="265"/>
      <c r="F2617" s="265"/>
      <c r="G2617" s="265"/>
      <c r="H2617" s="265"/>
      <c r="I2617" s="265"/>
      <c r="J2617" s="265"/>
      <c r="K2617" s="265"/>
      <c r="L2617" s="265"/>
      <c r="M2617" s="265"/>
      <c r="N2617" s="265"/>
      <c r="O2617" s="265"/>
      <c r="P2617" s="265"/>
      <c r="Q2617" s="265"/>
      <c r="R2617" s="265"/>
      <c r="S2617" s="265"/>
      <c r="T2617" s="265"/>
      <c r="U2617" s="265"/>
      <c r="V2617" s="265"/>
      <c r="W2617" s="265"/>
      <c r="X2617" s="265"/>
      <c r="Y2617" s="265"/>
      <c r="Z2617" s="265"/>
      <c r="AA2617" s="265"/>
      <c r="AB2617" s="265"/>
      <c r="AC2617" s="265"/>
      <c r="AD2617" s="265"/>
      <c r="AE2617" s="265"/>
      <c r="AF2617" s="265"/>
      <c r="AG2617" s="265"/>
      <c r="AH2617" s="265"/>
      <c r="AI2617" s="265"/>
      <c r="AJ2617" s="265"/>
      <c r="AK2617" s="287"/>
      <c r="AL2617" s="287"/>
      <c r="AM2617" s="287"/>
      <c r="AN2617" s="287"/>
      <c r="AO2617" s="287"/>
      <c r="AP2617" s="287"/>
      <c r="AQ2617" s="287"/>
      <c r="AR2617" s="287"/>
      <c r="AS2617" s="287"/>
      <c r="AT2617" s="287"/>
      <c r="AU2617" s="287"/>
      <c r="AV2617" s="287"/>
      <c r="AW2617" s="287"/>
      <c r="AX2617" s="287"/>
      <c r="AY2617" s="287"/>
      <c r="AZ2617" s="287"/>
      <c r="BA2617" s="287"/>
      <c r="BB2617" s="287"/>
      <c r="BC2617" s="287"/>
      <c r="BD2617" s="287"/>
      <c r="BE2617" s="287"/>
      <c r="BF2617" s="287"/>
      <c r="BG2617" s="287"/>
      <c r="BH2617" s="287"/>
      <c r="BI2617" s="287"/>
      <c r="BJ2617" s="287"/>
      <c r="BK2617" s="287"/>
      <c r="BL2617" s="287"/>
      <c r="BM2617" s="287"/>
      <c r="BN2617" s="287"/>
      <c r="BO2617" s="287"/>
      <c r="BP2617" s="287"/>
      <c r="BQ2617" s="287"/>
      <c r="BR2617" s="287"/>
      <c r="BS2617" s="287"/>
      <c r="BT2617" s="287"/>
      <c r="BU2617" s="287"/>
    </row>
    <row r="2618" spans="4:73" x14ac:dyDescent="0.2">
      <c r="D2618" s="265"/>
      <c r="E2618" s="265"/>
      <c r="F2618" s="265"/>
      <c r="G2618" s="265"/>
      <c r="H2618" s="265"/>
      <c r="I2618" s="265"/>
      <c r="J2618" s="265"/>
      <c r="K2618" s="265"/>
      <c r="L2618" s="265"/>
      <c r="M2618" s="265"/>
      <c r="N2618" s="265"/>
      <c r="O2618" s="265"/>
      <c r="P2618" s="265"/>
      <c r="Q2618" s="265"/>
      <c r="R2618" s="265"/>
      <c r="S2618" s="265"/>
      <c r="T2618" s="265"/>
      <c r="U2618" s="265"/>
      <c r="V2618" s="265"/>
      <c r="W2618" s="265"/>
      <c r="X2618" s="265"/>
      <c r="Y2618" s="265"/>
      <c r="Z2618" s="265"/>
      <c r="AA2618" s="265"/>
      <c r="AB2618" s="265"/>
      <c r="AC2618" s="265"/>
      <c r="AD2618" s="265"/>
      <c r="AE2618" s="265"/>
      <c r="AF2618" s="265"/>
      <c r="AG2618" s="265"/>
      <c r="AH2618" s="265"/>
      <c r="AI2618" s="265"/>
      <c r="AJ2618" s="265"/>
      <c r="AK2618" s="287"/>
      <c r="AL2618" s="287"/>
      <c r="AM2618" s="287"/>
      <c r="AN2618" s="287"/>
      <c r="AO2618" s="287"/>
      <c r="AP2618" s="287"/>
      <c r="AQ2618" s="287"/>
      <c r="AR2618" s="287"/>
      <c r="AS2618" s="287"/>
      <c r="AT2618" s="287"/>
      <c r="AU2618" s="287"/>
      <c r="AV2618" s="287"/>
      <c r="AW2618" s="287"/>
      <c r="AX2618" s="287"/>
      <c r="AY2618" s="287"/>
      <c r="AZ2618" s="287"/>
      <c r="BA2618" s="287"/>
      <c r="BB2618" s="287"/>
      <c r="BC2618" s="287"/>
      <c r="BD2618" s="287"/>
      <c r="BE2618" s="287"/>
      <c r="BF2618" s="287"/>
      <c r="BG2618" s="287"/>
      <c r="BH2618" s="287"/>
      <c r="BI2618" s="287"/>
      <c r="BJ2618" s="287"/>
      <c r="BK2618" s="287"/>
      <c r="BL2618" s="287"/>
      <c r="BM2618" s="287"/>
      <c r="BN2618" s="287"/>
      <c r="BO2618" s="287"/>
      <c r="BP2618" s="287"/>
      <c r="BQ2618" s="287"/>
      <c r="BR2618" s="287"/>
      <c r="BS2618" s="287"/>
      <c r="BT2618" s="287"/>
      <c r="BU2618" s="287"/>
    </row>
  </sheetData>
  <phoneticPr fontId="4"/>
  <conditionalFormatting sqref="V4:V6 AG4:AG6">
    <cfRule type="cellIs" dxfId="4" priority="2" stopIfTrue="1" operator="equal">
      <formula>0</formula>
    </cfRule>
  </conditionalFormatting>
  <conditionalFormatting sqref="DD5:DD6">
    <cfRule type="cellIs" dxfId="3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scale="5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2620"/>
  <sheetViews>
    <sheetView view="pageBreakPreview" zoomScaleNormal="100" zoomScaleSheetLayoutView="100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I27" sqref="I27"/>
    </sheetView>
  </sheetViews>
  <sheetFormatPr defaultColWidth="9" defaultRowHeight="13" x14ac:dyDescent="0.2"/>
  <cols>
    <col min="1" max="1" width="3" style="149" customWidth="1"/>
    <col min="2" max="2" width="22.7265625" style="151" customWidth="1"/>
    <col min="3" max="3" width="0.90625" style="151" customWidth="1"/>
    <col min="4" max="41" width="8.6328125" style="151" customWidth="1"/>
    <col min="42" max="111" width="9" style="152"/>
    <col min="112" max="112" width="9.453125" style="152" customWidth="1"/>
    <col min="113" max="125" width="9" style="152"/>
    <col min="126" max="16384" width="9" style="151"/>
  </cols>
  <sheetData>
    <row r="1" spans="1:126" ht="25" customHeight="1" x14ac:dyDescent="0.2">
      <c r="B1" s="217" t="s">
        <v>214</v>
      </c>
      <c r="C1" s="150"/>
      <c r="AP1" s="151"/>
      <c r="DV1" s="152"/>
    </row>
    <row r="2" spans="1:126" ht="15" customHeight="1" x14ac:dyDescent="0.2">
      <c r="B2" s="150"/>
      <c r="C2" s="150"/>
      <c r="AP2" s="151"/>
      <c r="DV2" s="152"/>
    </row>
    <row r="3" spans="1:126" s="149" customFormat="1" ht="10.5" customHeight="1" x14ac:dyDescent="0.2">
      <c r="A3" s="153"/>
      <c r="B3" s="154"/>
      <c r="C3" s="154"/>
      <c r="D3" s="155" t="s">
        <v>620</v>
      </c>
      <c r="E3" s="156" t="s">
        <v>621</v>
      </c>
      <c r="F3" s="156" t="s">
        <v>5</v>
      </c>
      <c r="G3" s="156" t="s">
        <v>7</v>
      </c>
      <c r="H3" s="156" t="s">
        <v>9</v>
      </c>
      <c r="I3" s="156" t="s">
        <v>11</v>
      </c>
      <c r="J3" s="156" t="s">
        <v>13</v>
      </c>
      <c r="K3" s="156" t="s">
        <v>14</v>
      </c>
      <c r="L3" s="156" t="s">
        <v>15</v>
      </c>
      <c r="M3" s="156" t="s">
        <v>17</v>
      </c>
      <c r="N3" s="156" t="s">
        <v>18</v>
      </c>
      <c r="O3" s="156" t="s">
        <v>20</v>
      </c>
      <c r="P3" s="156" t="s">
        <v>22</v>
      </c>
      <c r="Q3" s="156" t="s">
        <v>24</v>
      </c>
      <c r="R3" s="156" t="s">
        <v>26</v>
      </c>
      <c r="S3" s="156" t="s">
        <v>27</v>
      </c>
      <c r="T3" s="156" t="s">
        <v>28</v>
      </c>
      <c r="U3" s="156" t="s">
        <v>30</v>
      </c>
      <c r="V3" s="156" t="s">
        <v>32</v>
      </c>
      <c r="W3" s="156" t="s">
        <v>33</v>
      </c>
      <c r="X3" s="156" t="s">
        <v>35</v>
      </c>
      <c r="Y3" s="156" t="s">
        <v>36</v>
      </c>
      <c r="Z3" s="156" t="s">
        <v>38</v>
      </c>
      <c r="AA3" s="156" t="s">
        <v>40</v>
      </c>
      <c r="AB3" s="156" t="s">
        <v>42</v>
      </c>
      <c r="AC3" s="156" t="s">
        <v>44</v>
      </c>
      <c r="AD3" s="156" t="s">
        <v>45</v>
      </c>
      <c r="AE3" s="156" t="s">
        <v>46</v>
      </c>
      <c r="AF3" s="156" t="s">
        <v>47</v>
      </c>
      <c r="AG3" s="156" t="s">
        <v>49</v>
      </c>
      <c r="AH3" s="156" t="s">
        <v>50</v>
      </c>
      <c r="AI3" s="156" t="s">
        <v>51</v>
      </c>
      <c r="AJ3" s="156" t="s">
        <v>52</v>
      </c>
      <c r="AK3" s="156" t="s">
        <v>54</v>
      </c>
      <c r="AL3" s="156" t="s">
        <v>56</v>
      </c>
      <c r="AM3" s="156" t="s">
        <v>57</v>
      </c>
      <c r="AN3" s="156" t="s">
        <v>59</v>
      </c>
      <c r="AO3" s="156" t="s">
        <v>61</v>
      </c>
      <c r="AP3" s="156" t="s">
        <v>63</v>
      </c>
      <c r="AQ3" s="156" t="s">
        <v>65</v>
      </c>
      <c r="AR3" s="156" t="s">
        <v>67</v>
      </c>
      <c r="AS3" s="156" t="s">
        <v>69</v>
      </c>
      <c r="AT3" s="156" t="s">
        <v>71</v>
      </c>
      <c r="AU3" s="156" t="s">
        <v>73</v>
      </c>
      <c r="AV3" s="156" t="s">
        <v>75</v>
      </c>
      <c r="AW3" s="156" t="s">
        <v>77</v>
      </c>
      <c r="AX3" s="156" t="s">
        <v>79</v>
      </c>
      <c r="AY3" s="156" t="s">
        <v>81</v>
      </c>
      <c r="AZ3" s="156" t="s">
        <v>82</v>
      </c>
      <c r="BA3" s="156" t="s">
        <v>83</v>
      </c>
      <c r="BB3" s="156" t="s">
        <v>84</v>
      </c>
      <c r="BC3" s="156" t="s">
        <v>85</v>
      </c>
      <c r="BD3" s="156" t="s">
        <v>87</v>
      </c>
      <c r="BE3" s="156" t="s">
        <v>89</v>
      </c>
      <c r="BF3" s="156" t="s">
        <v>90</v>
      </c>
      <c r="BG3" s="156" t="s">
        <v>92</v>
      </c>
      <c r="BH3" s="156" t="s">
        <v>94</v>
      </c>
      <c r="BI3" s="156" t="s">
        <v>95</v>
      </c>
      <c r="BJ3" s="156" t="s">
        <v>96</v>
      </c>
      <c r="BK3" s="156" t="s">
        <v>98</v>
      </c>
      <c r="BL3" s="156" t="s">
        <v>100</v>
      </c>
      <c r="BM3" s="156" t="s">
        <v>101</v>
      </c>
      <c r="BN3" s="156" t="s">
        <v>103</v>
      </c>
      <c r="BO3" s="156" t="s">
        <v>105</v>
      </c>
      <c r="BP3" s="156" t="s">
        <v>106</v>
      </c>
      <c r="BQ3" s="156" t="s">
        <v>108</v>
      </c>
      <c r="BR3" s="156" t="s">
        <v>110</v>
      </c>
      <c r="BS3" s="156" t="s">
        <v>112</v>
      </c>
      <c r="BT3" s="156" t="s">
        <v>114</v>
      </c>
      <c r="BU3" s="156" t="s">
        <v>116</v>
      </c>
      <c r="BV3" s="156" t="s">
        <v>118</v>
      </c>
      <c r="BW3" s="156" t="s">
        <v>120</v>
      </c>
      <c r="BX3" s="156" t="s">
        <v>122</v>
      </c>
      <c r="BY3" s="156" t="s">
        <v>124</v>
      </c>
      <c r="BZ3" s="156" t="s">
        <v>126</v>
      </c>
      <c r="CA3" s="156" t="s">
        <v>128</v>
      </c>
      <c r="CB3" s="156" t="s">
        <v>130</v>
      </c>
      <c r="CC3" s="156" t="s">
        <v>132</v>
      </c>
      <c r="CD3" s="156" t="s">
        <v>134</v>
      </c>
      <c r="CE3" s="156" t="s">
        <v>136</v>
      </c>
      <c r="CF3" s="156" t="s">
        <v>138</v>
      </c>
      <c r="CG3" s="156" t="s">
        <v>140</v>
      </c>
      <c r="CH3" s="156" t="s">
        <v>142</v>
      </c>
      <c r="CI3" s="156" t="s">
        <v>144</v>
      </c>
      <c r="CJ3" s="156" t="s">
        <v>146</v>
      </c>
      <c r="CK3" s="156" t="s">
        <v>148</v>
      </c>
      <c r="CL3" s="156" t="s">
        <v>149</v>
      </c>
      <c r="CM3" s="156" t="s">
        <v>151</v>
      </c>
      <c r="CN3" s="156" t="s">
        <v>153</v>
      </c>
      <c r="CO3" s="156" t="s">
        <v>155</v>
      </c>
      <c r="CP3" s="156" t="s">
        <v>157</v>
      </c>
      <c r="CQ3" s="156" t="s">
        <v>158</v>
      </c>
      <c r="CR3" s="156" t="s">
        <v>160</v>
      </c>
      <c r="CS3" s="156" t="s">
        <v>162</v>
      </c>
      <c r="CT3" s="156" t="s">
        <v>164</v>
      </c>
      <c r="CU3" s="156" t="s">
        <v>165</v>
      </c>
      <c r="CV3" s="156" t="s">
        <v>166</v>
      </c>
      <c r="CW3" s="156" t="s">
        <v>168</v>
      </c>
      <c r="CX3" s="156" t="s">
        <v>169</v>
      </c>
      <c r="CY3" s="156" t="s">
        <v>171</v>
      </c>
      <c r="CZ3" s="156" t="s">
        <v>173</v>
      </c>
      <c r="DA3" s="156" t="s">
        <v>174</v>
      </c>
      <c r="DB3" s="156" t="s">
        <v>176</v>
      </c>
      <c r="DC3" s="156" t="s">
        <v>622</v>
      </c>
      <c r="DD3" s="157"/>
    </row>
    <row r="4" spans="1:126" s="149" customFormat="1" ht="9.5" x14ac:dyDescent="0.2">
      <c r="A4" s="158"/>
      <c r="B4" s="159"/>
      <c r="C4" s="159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2" t="s">
        <v>623</v>
      </c>
      <c r="R4" s="161"/>
      <c r="S4" s="161" t="s">
        <v>624</v>
      </c>
      <c r="T4" s="159"/>
      <c r="U4" s="161"/>
      <c r="V4" s="161" t="s">
        <v>625</v>
      </c>
      <c r="W4" s="161"/>
      <c r="X4" s="161"/>
      <c r="Y4" s="161"/>
      <c r="Z4" s="161"/>
      <c r="AA4" s="159" t="s">
        <v>226</v>
      </c>
      <c r="AB4" s="161"/>
      <c r="AC4" s="161" t="s">
        <v>215</v>
      </c>
      <c r="AD4" s="159"/>
      <c r="AE4" s="161"/>
      <c r="AF4" s="161"/>
      <c r="AG4" s="161" t="s">
        <v>626</v>
      </c>
      <c r="AH4" s="161"/>
      <c r="AI4" s="161"/>
      <c r="AJ4" s="161"/>
      <c r="AK4" s="161" t="s">
        <v>216</v>
      </c>
      <c r="AL4" s="159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59"/>
      <c r="AY4" s="159"/>
      <c r="AZ4" s="161"/>
      <c r="BA4" s="161" t="s">
        <v>217</v>
      </c>
      <c r="BB4" s="159"/>
      <c r="BC4" s="161"/>
      <c r="BD4" s="161"/>
      <c r="BE4" s="161"/>
      <c r="BF4" s="161"/>
      <c r="BG4" s="161"/>
      <c r="BH4" s="161" t="s">
        <v>216</v>
      </c>
      <c r="BI4" s="159" t="s">
        <v>216</v>
      </c>
      <c r="BJ4" s="161" t="s">
        <v>218</v>
      </c>
      <c r="BK4" s="159"/>
      <c r="BL4" s="159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 t="s">
        <v>627</v>
      </c>
      <c r="CK4" s="161"/>
      <c r="CL4" s="161"/>
      <c r="CM4" s="161"/>
      <c r="CN4" s="161"/>
      <c r="CO4" s="161"/>
      <c r="CP4" s="159"/>
      <c r="CQ4" s="161"/>
      <c r="CR4" s="161" t="s">
        <v>216</v>
      </c>
      <c r="CS4" s="159"/>
      <c r="CT4" s="161"/>
      <c r="CU4" s="161" t="s">
        <v>628</v>
      </c>
      <c r="CV4" s="159" t="s">
        <v>216</v>
      </c>
      <c r="CW4" s="159"/>
      <c r="CX4" s="159"/>
      <c r="CY4" s="159" t="s">
        <v>629</v>
      </c>
      <c r="CZ4" s="159"/>
      <c r="DA4" s="159" t="s">
        <v>216</v>
      </c>
      <c r="DB4" s="161"/>
      <c r="DC4" s="161"/>
      <c r="DD4" s="163"/>
    </row>
    <row r="5" spans="1:126" s="149" customFormat="1" ht="9.5" x14ac:dyDescent="0.2">
      <c r="A5" s="158"/>
      <c r="B5" s="159"/>
      <c r="C5" s="159"/>
      <c r="D5" s="158" t="s">
        <v>219</v>
      </c>
      <c r="E5" s="159" t="s">
        <v>220</v>
      </c>
      <c r="F5" s="161"/>
      <c r="G5" s="159" t="s">
        <v>630</v>
      </c>
      <c r="H5" s="161"/>
      <c r="I5" s="161"/>
      <c r="J5" s="159" t="s">
        <v>631</v>
      </c>
      <c r="K5" s="161" t="s">
        <v>221</v>
      </c>
      <c r="L5" s="159" t="s">
        <v>632</v>
      </c>
      <c r="M5" s="159" t="s">
        <v>222</v>
      </c>
      <c r="N5" s="159"/>
      <c r="O5" s="161" t="s">
        <v>216</v>
      </c>
      <c r="P5" s="159"/>
      <c r="Q5" s="162" t="s">
        <v>633</v>
      </c>
      <c r="R5" s="161" t="s">
        <v>223</v>
      </c>
      <c r="S5" s="159" t="s">
        <v>216</v>
      </c>
      <c r="T5" s="159" t="s">
        <v>634</v>
      </c>
      <c r="U5" s="159" t="s">
        <v>224</v>
      </c>
      <c r="V5" s="159" t="s">
        <v>635</v>
      </c>
      <c r="W5" s="161"/>
      <c r="X5" s="161" t="s">
        <v>636</v>
      </c>
      <c r="Y5" s="161"/>
      <c r="Z5" s="161" t="s">
        <v>225</v>
      </c>
      <c r="AA5" s="159" t="s">
        <v>637</v>
      </c>
      <c r="AB5" s="161"/>
      <c r="AC5" s="161" t="s">
        <v>227</v>
      </c>
      <c r="AD5" s="159" t="s">
        <v>638</v>
      </c>
      <c r="AE5" s="161" t="s">
        <v>228</v>
      </c>
      <c r="AF5" s="159"/>
      <c r="AG5" s="161" t="s">
        <v>639</v>
      </c>
      <c r="AH5" s="159" t="s">
        <v>640</v>
      </c>
      <c r="AI5" s="159" t="s">
        <v>229</v>
      </c>
      <c r="AJ5" s="159"/>
      <c r="AK5" s="161" t="s">
        <v>230</v>
      </c>
      <c r="AL5" s="159"/>
      <c r="AM5" s="161"/>
      <c r="AN5" s="161"/>
      <c r="AO5" s="161" t="s">
        <v>216</v>
      </c>
      <c r="AP5" s="159" t="s">
        <v>231</v>
      </c>
      <c r="AQ5" s="159" t="s">
        <v>231</v>
      </c>
      <c r="AR5" s="159" t="s">
        <v>641</v>
      </c>
      <c r="AS5" s="159" t="s">
        <v>216</v>
      </c>
      <c r="AT5" s="159"/>
      <c r="AU5" s="159"/>
      <c r="AV5" s="159"/>
      <c r="AW5" s="159"/>
      <c r="AX5" s="159" t="s">
        <v>642</v>
      </c>
      <c r="AY5" s="159" t="s">
        <v>643</v>
      </c>
      <c r="AZ5" s="159" t="s">
        <v>644</v>
      </c>
      <c r="BA5" s="161" t="s">
        <v>233</v>
      </c>
      <c r="BB5" s="159" t="s">
        <v>642</v>
      </c>
      <c r="BC5" s="159" t="s">
        <v>234</v>
      </c>
      <c r="BD5" s="161" t="s">
        <v>645</v>
      </c>
      <c r="BE5" s="161"/>
      <c r="BF5" s="159" t="s">
        <v>235</v>
      </c>
      <c r="BG5" s="161" t="s">
        <v>236</v>
      </c>
      <c r="BH5" s="159" t="s">
        <v>237</v>
      </c>
      <c r="BI5" s="159" t="s">
        <v>238</v>
      </c>
      <c r="BJ5" s="161" t="s">
        <v>239</v>
      </c>
      <c r="BK5" s="159"/>
      <c r="BL5" s="159"/>
      <c r="BM5" s="161"/>
      <c r="BN5" s="161" t="s">
        <v>216</v>
      </c>
      <c r="BO5" s="161"/>
      <c r="BP5" s="159" t="s">
        <v>240</v>
      </c>
      <c r="BQ5" s="161"/>
      <c r="BR5" s="159"/>
      <c r="BS5" s="161"/>
      <c r="BT5" s="161"/>
      <c r="BU5" s="161" t="s">
        <v>241</v>
      </c>
      <c r="BV5" s="161"/>
      <c r="BW5" s="159" t="s">
        <v>133</v>
      </c>
      <c r="BX5" s="161"/>
      <c r="BY5" s="159"/>
      <c r="BZ5" s="161"/>
      <c r="CA5" s="161"/>
      <c r="CB5" s="161" t="s">
        <v>646</v>
      </c>
      <c r="CC5" s="161"/>
      <c r="CD5" s="159" t="s">
        <v>647</v>
      </c>
      <c r="CE5" s="161" t="s">
        <v>648</v>
      </c>
      <c r="CF5" s="159"/>
      <c r="CG5" s="161"/>
      <c r="CH5" s="161" t="s">
        <v>242</v>
      </c>
      <c r="CI5" s="161" t="s">
        <v>243</v>
      </c>
      <c r="CJ5" s="161" t="s">
        <v>649</v>
      </c>
      <c r="CK5" s="161"/>
      <c r="CL5" s="161"/>
      <c r="CM5" s="161"/>
      <c r="CN5" s="161"/>
      <c r="CO5" s="159"/>
      <c r="CP5" s="159" t="s">
        <v>650</v>
      </c>
      <c r="CQ5" s="159"/>
      <c r="CR5" s="159" t="s">
        <v>651</v>
      </c>
      <c r="CS5" s="159" t="s">
        <v>244</v>
      </c>
      <c r="CT5" s="159"/>
      <c r="CU5" s="161" t="s">
        <v>652</v>
      </c>
      <c r="CV5" s="159" t="s">
        <v>245</v>
      </c>
      <c r="CW5" s="159"/>
      <c r="CX5" s="159" t="s">
        <v>653</v>
      </c>
      <c r="CY5" s="159" t="s">
        <v>654</v>
      </c>
      <c r="CZ5" s="159" t="s">
        <v>655</v>
      </c>
      <c r="DA5" s="159" t="s">
        <v>246</v>
      </c>
      <c r="DB5" s="161"/>
      <c r="DC5" s="161"/>
      <c r="DD5" s="163" t="s">
        <v>247</v>
      </c>
    </row>
    <row r="6" spans="1:126" s="149" customFormat="1" ht="9.5" x14ac:dyDescent="0.2">
      <c r="A6" s="164"/>
      <c r="B6" s="165"/>
      <c r="C6" s="165"/>
      <c r="D6" s="164" t="s">
        <v>248</v>
      </c>
      <c r="E6" s="165" t="s">
        <v>248</v>
      </c>
      <c r="F6" s="165" t="s">
        <v>249</v>
      </c>
      <c r="G6" s="165" t="s">
        <v>232</v>
      </c>
      <c r="H6" s="165" t="s">
        <v>250</v>
      </c>
      <c r="I6" s="165" t="s">
        <v>251</v>
      </c>
      <c r="J6" s="165" t="s">
        <v>656</v>
      </c>
      <c r="K6" s="165" t="s">
        <v>252</v>
      </c>
      <c r="L6" s="165" t="s">
        <v>657</v>
      </c>
      <c r="M6" s="165" t="s">
        <v>253</v>
      </c>
      <c r="N6" s="165" t="s">
        <v>21</v>
      </c>
      <c r="O6" s="165" t="s">
        <v>253</v>
      </c>
      <c r="P6" s="165" t="s">
        <v>254</v>
      </c>
      <c r="Q6" s="166" t="s">
        <v>658</v>
      </c>
      <c r="R6" s="165" t="s">
        <v>659</v>
      </c>
      <c r="S6" s="165" t="s">
        <v>255</v>
      </c>
      <c r="T6" s="165" t="s">
        <v>256</v>
      </c>
      <c r="U6" s="165" t="s">
        <v>257</v>
      </c>
      <c r="V6" s="165" t="s">
        <v>660</v>
      </c>
      <c r="W6" s="165" t="s">
        <v>37</v>
      </c>
      <c r="X6" s="165" t="s">
        <v>258</v>
      </c>
      <c r="Y6" s="165" t="s">
        <v>41</v>
      </c>
      <c r="Z6" s="165" t="s">
        <v>259</v>
      </c>
      <c r="AA6" s="165" t="s">
        <v>661</v>
      </c>
      <c r="AB6" s="165" t="s">
        <v>48</v>
      </c>
      <c r="AC6" s="167" t="s">
        <v>662</v>
      </c>
      <c r="AD6" s="165" t="s">
        <v>663</v>
      </c>
      <c r="AE6" s="165" t="s">
        <v>260</v>
      </c>
      <c r="AF6" s="165" t="s">
        <v>55</v>
      </c>
      <c r="AG6" s="165" t="s">
        <v>664</v>
      </c>
      <c r="AH6" s="165" t="s">
        <v>261</v>
      </c>
      <c r="AI6" s="165" t="s">
        <v>262</v>
      </c>
      <c r="AJ6" s="165" t="s">
        <v>62</v>
      </c>
      <c r="AK6" s="165" t="s">
        <v>263</v>
      </c>
      <c r="AL6" s="165" t="s">
        <v>66</v>
      </c>
      <c r="AM6" s="165" t="s">
        <v>264</v>
      </c>
      <c r="AN6" s="165" t="s">
        <v>70</v>
      </c>
      <c r="AO6" s="165" t="s">
        <v>265</v>
      </c>
      <c r="AP6" s="165" t="s">
        <v>266</v>
      </c>
      <c r="AQ6" s="165" t="s">
        <v>267</v>
      </c>
      <c r="AR6" s="165" t="s">
        <v>665</v>
      </c>
      <c r="AS6" s="165" t="s">
        <v>268</v>
      </c>
      <c r="AT6" s="165" t="s">
        <v>666</v>
      </c>
      <c r="AU6" s="165" t="s">
        <v>667</v>
      </c>
      <c r="AV6" s="165" t="s">
        <v>668</v>
      </c>
      <c r="AW6" s="165" t="s">
        <v>669</v>
      </c>
      <c r="AX6" s="165" t="s">
        <v>670</v>
      </c>
      <c r="AY6" s="165" t="s">
        <v>671</v>
      </c>
      <c r="AZ6" s="165" t="s">
        <v>671</v>
      </c>
      <c r="BA6" s="165" t="s">
        <v>269</v>
      </c>
      <c r="BB6" s="165" t="s">
        <v>672</v>
      </c>
      <c r="BC6" s="165" t="s">
        <v>270</v>
      </c>
      <c r="BD6" s="165" t="s">
        <v>673</v>
      </c>
      <c r="BE6" s="165" t="s">
        <v>99</v>
      </c>
      <c r="BF6" s="165" t="s">
        <v>674</v>
      </c>
      <c r="BG6" s="165" t="s">
        <v>271</v>
      </c>
      <c r="BH6" s="165" t="s">
        <v>272</v>
      </c>
      <c r="BI6" s="165" t="s">
        <v>273</v>
      </c>
      <c r="BJ6" s="165" t="s">
        <v>274</v>
      </c>
      <c r="BK6" s="165" t="s">
        <v>275</v>
      </c>
      <c r="BL6" s="165" t="s">
        <v>113</v>
      </c>
      <c r="BM6" s="165" t="s">
        <v>115</v>
      </c>
      <c r="BN6" s="165" t="s">
        <v>276</v>
      </c>
      <c r="BO6" s="165" t="s">
        <v>277</v>
      </c>
      <c r="BP6" s="165" t="s">
        <v>278</v>
      </c>
      <c r="BQ6" s="165" t="s">
        <v>279</v>
      </c>
      <c r="BR6" s="165" t="s">
        <v>125</v>
      </c>
      <c r="BS6" s="165" t="s">
        <v>280</v>
      </c>
      <c r="BT6" s="165" t="s">
        <v>675</v>
      </c>
      <c r="BU6" s="165" t="s">
        <v>281</v>
      </c>
      <c r="BV6" s="165" t="s">
        <v>133</v>
      </c>
      <c r="BW6" s="165" t="s">
        <v>282</v>
      </c>
      <c r="BX6" s="165" t="s">
        <v>137</v>
      </c>
      <c r="BY6" s="165" t="s">
        <v>139</v>
      </c>
      <c r="BZ6" s="165" t="s">
        <v>283</v>
      </c>
      <c r="CA6" s="165" t="s">
        <v>143</v>
      </c>
      <c r="CB6" s="165" t="s">
        <v>676</v>
      </c>
      <c r="CC6" s="165" t="s">
        <v>284</v>
      </c>
      <c r="CD6" s="165" t="s">
        <v>232</v>
      </c>
      <c r="CE6" s="165" t="s">
        <v>677</v>
      </c>
      <c r="CF6" s="165" t="s">
        <v>285</v>
      </c>
      <c r="CG6" s="165" t="s">
        <v>286</v>
      </c>
      <c r="CH6" s="165" t="s">
        <v>232</v>
      </c>
      <c r="CI6" s="165" t="s">
        <v>678</v>
      </c>
      <c r="CJ6" s="165" t="s">
        <v>679</v>
      </c>
      <c r="CK6" s="165" t="s">
        <v>287</v>
      </c>
      <c r="CL6" s="165" t="s">
        <v>288</v>
      </c>
      <c r="CM6" s="165" t="s">
        <v>289</v>
      </c>
      <c r="CN6" s="165" t="s">
        <v>680</v>
      </c>
      <c r="CO6" s="165" t="s">
        <v>681</v>
      </c>
      <c r="CP6" s="165" t="s">
        <v>682</v>
      </c>
      <c r="CQ6" s="165" t="s">
        <v>290</v>
      </c>
      <c r="CR6" s="165" t="s">
        <v>683</v>
      </c>
      <c r="CS6" s="165" t="s">
        <v>232</v>
      </c>
      <c r="CT6" s="165" t="s">
        <v>684</v>
      </c>
      <c r="CU6" s="165" t="s">
        <v>291</v>
      </c>
      <c r="CV6" s="165" t="s">
        <v>232</v>
      </c>
      <c r="CW6" s="165" t="s">
        <v>685</v>
      </c>
      <c r="CX6" s="165" t="s">
        <v>683</v>
      </c>
      <c r="CY6" s="165" t="s">
        <v>292</v>
      </c>
      <c r="CZ6" s="165" t="s">
        <v>683</v>
      </c>
      <c r="DA6" s="165" t="s">
        <v>232</v>
      </c>
      <c r="DB6" s="165" t="s">
        <v>182</v>
      </c>
      <c r="DC6" s="165" t="s">
        <v>183</v>
      </c>
      <c r="DD6" s="168" t="s">
        <v>293</v>
      </c>
    </row>
    <row r="7" spans="1:126" s="173" customFormat="1" ht="9.5" x14ac:dyDescent="0.2">
      <c r="A7" s="160" t="s">
        <v>1</v>
      </c>
      <c r="B7" s="169" t="s">
        <v>2</v>
      </c>
      <c r="C7" s="169"/>
      <c r="D7" s="170">
        <v>3.4992567931620776E-2</v>
      </c>
      <c r="E7" s="171">
        <v>6.9084847601361419E-3</v>
      </c>
      <c r="F7" s="171">
        <v>1.5662506332611799E-2</v>
      </c>
      <c r="G7" s="171">
        <v>9.3803264811192326E-3</v>
      </c>
      <c r="H7" s="171">
        <v>1.5415795260990493E-3</v>
      </c>
      <c r="I7" s="171">
        <v>0</v>
      </c>
      <c r="J7" s="171">
        <v>0</v>
      </c>
      <c r="K7" s="171">
        <v>0</v>
      </c>
      <c r="L7" s="171">
        <v>4.4465181569481335E-4</v>
      </c>
      <c r="M7" s="171">
        <v>8.6665045677168358E-4</v>
      </c>
      <c r="N7" s="171">
        <v>0.77414439669519297</v>
      </c>
      <c r="O7" s="171">
        <v>0.12620024584359679</v>
      </c>
      <c r="P7" s="171">
        <v>2.0972619430923566E-2</v>
      </c>
      <c r="Q7" s="171">
        <v>0.37393777561298064</v>
      </c>
      <c r="R7" s="171">
        <v>0</v>
      </c>
      <c r="S7" s="171">
        <v>0</v>
      </c>
      <c r="T7" s="171">
        <v>0</v>
      </c>
      <c r="U7" s="171">
        <v>0</v>
      </c>
      <c r="V7" s="171">
        <v>0</v>
      </c>
      <c r="W7" s="171">
        <v>0</v>
      </c>
      <c r="X7" s="171">
        <v>0</v>
      </c>
      <c r="Y7" s="171">
        <v>0</v>
      </c>
      <c r="Z7" s="171">
        <v>0</v>
      </c>
      <c r="AA7" s="171">
        <v>0</v>
      </c>
      <c r="AB7" s="171">
        <v>0</v>
      </c>
      <c r="AC7" s="171">
        <v>0</v>
      </c>
      <c r="AD7" s="171">
        <v>0</v>
      </c>
      <c r="AE7" s="171">
        <v>0</v>
      </c>
      <c r="AF7" s="171">
        <v>0</v>
      </c>
      <c r="AG7" s="171">
        <v>0</v>
      </c>
      <c r="AH7" s="171">
        <v>0</v>
      </c>
      <c r="AI7" s="171">
        <v>0</v>
      </c>
      <c r="AJ7" s="171">
        <v>0</v>
      </c>
      <c r="AK7" s="171">
        <v>0</v>
      </c>
      <c r="AL7" s="171">
        <v>0</v>
      </c>
      <c r="AM7" s="171">
        <v>0</v>
      </c>
      <c r="AN7" s="171">
        <v>0</v>
      </c>
      <c r="AO7" s="171">
        <v>0</v>
      </c>
      <c r="AP7" s="171">
        <v>0</v>
      </c>
      <c r="AQ7" s="171">
        <v>0</v>
      </c>
      <c r="AR7" s="171">
        <v>0</v>
      </c>
      <c r="AS7" s="171">
        <v>0</v>
      </c>
      <c r="AT7" s="171">
        <v>0</v>
      </c>
      <c r="AU7" s="171">
        <v>0</v>
      </c>
      <c r="AV7" s="171">
        <v>0</v>
      </c>
      <c r="AW7" s="171">
        <v>0</v>
      </c>
      <c r="AX7" s="171">
        <v>0</v>
      </c>
      <c r="AY7" s="171">
        <v>0</v>
      </c>
      <c r="AZ7" s="171">
        <v>0</v>
      </c>
      <c r="BA7" s="171">
        <v>0</v>
      </c>
      <c r="BB7" s="171">
        <v>0</v>
      </c>
      <c r="BC7" s="171">
        <v>0</v>
      </c>
      <c r="BD7" s="171">
        <v>0</v>
      </c>
      <c r="BE7" s="171">
        <v>0</v>
      </c>
      <c r="BF7" s="171">
        <v>0</v>
      </c>
      <c r="BG7" s="171">
        <v>0</v>
      </c>
      <c r="BH7" s="171">
        <v>0</v>
      </c>
      <c r="BI7" s="171">
        <v>4.4260113281129098E-3</v>
      </c>
      <c r="BJ7" s="171">
        <v>0</v>
      </c>
      <c r="BK7" s="171">
        <v>0</v>
      </c>
      <c r="BL7" s="171">
        <v>1.8382082616432112E-5</v>
      </c>
      <c r="BM7" s="171">
        <v>0</v>
      </c>
      <c r="BN7" s="171">
        <v>0</v>
      </c>
      <c r="BO7" s="171">
        <v>0</v>
      </c>
      <c r="BP7" s="171">
        <v>0</v>
      </c>
      <c r="BQ7" s="171">
        <v>0</v>
      </c>
      <c r="BR7" s="171">
        <v>0</v>
      </c>
      <c r="BS7" s="171">
        <v>0</v>
      </c>
      <c r="BT7" s="171">
        <v>0</v>
      </c>
      <c r="BU7" s="171">
        <v>0</v>
      </c>
      <c r="BV7" s="171">
        <v>0</v>
      </c>
      <c r="BW7" s="171">
        <v>0</v>
      </c>
      <c r="BX7" s="171">
        <v>0</v>
      </c>
      <c r="BY7" s="171">
        <v>0</v>
      </c>
      <c r="BZ7" s="171">
        <v>0</v>
      </c>
      <c r="CA7" s="171">
        <v>0</v>
      </c>
      <c r="CB7" s="171">
        <v>0</v>
      </c>
      <c r="CC7" s="171">
        <v>0</v>
      </c>
      <c r="CD7" s="171">
        <v>1.9839198078730291E-3</v>
      </c>
      <c r="CE7" s="171">
        <v>0</v>
      </c>
      <c r="CF7" s="171">
        <v>0</v>
      </c>
      <c r="CG7" s="171">
        <v>0</v>
      </c>
      <c r="CH7" s="171">
        <v>0</v>
      </c>
      <c r="CI7" s="171">
        <v>0</v>
      </c>
      <c r="CJ7" s="171">
        <v>0</v>
      </c>
      <c r="CK7" s="171">
        <v>8.7150485333986573E-5</v>
      </c>
      <c r="CL7" s="171">
        <v>1.6283073636401138E-5</v>
      </c>
      <c r="CM7" s="171">
        <v>0</v>
      </c>
      <c r="CN7" s="171">
        <v>5.2261131299783433E-4</v>
      </c>
      <c r="CO7" s="171">
        <v>0</v>
      </c>
      <c r="CP7" s="171">
        <v>6.3497537541898092E-3</v>
      </c>
      <c r="CQ7" s="171">
        <v>5.9998089232826983E-3</v>
      </c>
      <c r="CR7" s="171">
        <v>1.0417657101989689E-3</v>
      </c>
      <c r="CS7" s="171">
        <v>0</v>
      </c>
      <c r="CT7" s="171">
        <v>0</v>
      </c>
      <c r="CU7" s="171">
        <v>0</v>
      </c>
      <c r="CV7" s="171">
        <v>0</v>
      </c>
      <c r="CW7" s="171">
        <v>2.7780208424482585E-2</v>
      </c>
      <c r="CX7" s="171">
        <v>2.2259272573142402E-2</v>
      </c>
      <c r="CY7" s="171">
        <v>0</v>
      </c>
      <c r="CZ7" s="171">
        <v>1.3491837438349798E-4</v>
      </c>
      <c r="DA7" s="171">
        <v>1.3955433527588119E-3</v>
      </c>
      <c r="DB7" s="171">
        <v>0</v>
      </c>
      <c r="DC7" s="171">
        <v>0</v>
      </c>
      <c r="DD7" s="172">
        <v>8.6099390864747011E-3</v>
      </c>
    </row>
    <row r="8" spans="1:126" s="173" customFormat="1" ht="9.5" x14ac:dyDescent="0.2">
      <c r="A8" s="160" t="s">
        <v>3</v>
      </c>
      <c r="B8" s="169" t="s">
        <v>4</v>
      </c>
      <c r="C8" s="169"/>
      <c r="D8" s="170">
        <v>1.1138668349451871E-2</v>
      </c>
      <c r="E8" s="171">
        <v>3.1379732153609209E-2</v>
      </c>
      <c r="F8" s="171">
        <v>0.17099249297655783</v>
      </c>
      <c r="G8" s="171">
        <v>1.0295480284155255E-3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  <c r="M8" s="171">
        <v>0</v>
      </c>
      <c r="N8" s="171">
        <v>0</v>
      </c>
      <c r="O8" s="171">
        <v>4.3158498787565879E-5</v>
      </c>
      <c r="P8" s="171">
        <v>0</v>
      </c>
      <c r="Q8" s="171">
        <v>3.3825921319289215E-2</v>
      </c>
      <c r="R8" s="171">
        <v>1.2180267965895249E-2</v>
      </c>
      <c r="S8" s="171">
        <v>4.4811867418681917E-3</v>
      </c>
      <c r="T8" s="171">
        <v>8.2055321697888712E-6</v>
      </c>
      <c r="U8" s="171">
        <v>0</v>
      </c>
      <c r="V8" s="171">
        <v>2.8639324395970614E-4</v>
      </c>
      <c r="W8" s="171">
        <v>1.6712626389237068E-5</v>
      </c>
      <c r="X8" s="171">
        <v>0</v>
      </c>
      <c r="Y8" s="171">
        <v>0</v>
      </c>
      <c r="Z8" s="171">
        <v>0</v>
      </c>
      <c r="AA8" s="171">
        <v>1.3252639484030569E-4</v>
      </c>
      <c r="AB8" s="171">
        <v>3.631411711302769E-3</v>
      </c>
      <c r="AC8" s="171">
        <v>4.7324583543664815E-4</v>
      </c>
      <c r="AD8" s="171">
        <v>0</v>
      </c>
      <c r="AE8" s="171">
        <v>0</v>
      </c>
      <c r="AF8" s="171">
        <v>6.8127576480798438E-2</v>
      </c>
      <c r="AG8" s="171">
        <v>0</v>
      </c>
      <c r="AH8" s="171">
        <v>0</v>
      </c>
      <c r="AI8" s="171">
        <v>0</v>
      </c>
      <c r="AJ8" s="171">
        <v>0</v>
      </c>
      <c r="AK8" s="171">
        <v>5.4249547920433999E-4</v>
      </c>
      <c r="AL8" s="171">
        <v>0</v>
      </c>
      <c r="AM8" s="171">
        <v>0</v>
      </c>
      <c r="AN8" s="171">
        <v>0</v>
      </c>
      <c r="AO8" s="171">
        <v>0</v>
      </c>
      <c r="AP8" s="171">
        <v>0</v>
      </c>
      <c r="AQ8" s="171">
        <v>0</v>
      </c>
      <c r="AR8" s="171">
        <v>0</v>
      </c>
      <c r="AS8" s="171">
        <v>0</v>
      </c>
      <c r="AT8" s="171">
        <v>0</v>
      </c>
      <c r="AU8" s="171">
        <v>0</v>
      </c>
      <c r="AV8" s="171">
        <v>0</v>
      </c>
      <c r="AW8" s="171">
        <v>0</v>
      </c>
      <c r="AX8" s="171">
        <v>0</v>
      </c>
      <c r="AY8" s="171">
        <v>0</v>
      </c>
      <c r="AZ8" s="171">
        <v>0</v>
      </c>
      <c r="BA8" s="171">
        <v>0</v>
      </c>
      <c r="BB8" s="171">
        <v>0</v>
      </c>
      <c r="BC8" s="171">
        <v>0</v>
      </c>
      <c r="BD8" s="171">
        <v>0</v>
      </c>
      <c r="BE8" s="171">
        <v>0</v>
      </c>
      <c r="BF8" s="171">
        <v>0</v>
      </c>
      <c r="BG8" s="171">
        <v>0</v>
      </c>
      <c r="BH8" s="171">
        <v>0</v>
      </c>
      <c r="BI8" s="171">
        <v>1.7951654337800612E-3</v>
      </c>
      <c r="BJ8" s="171">
        <v>0</v>
      </c>
      <c r="BK8" s="171">
        <v>6.2416825285571296E-4</v>
      </c>
      <c r="BL8" s="171">
        <v>0</v>
      </c>
      <c r="BM8" s="171">
        <v>4.0471538750298606E-3</v>
      </c>
      <c r="BN8" s="171">
        <v>9.7741617967937993E-4</v>
      </c>
      <c r="BO8" s="171">
        <v>0</v>
      </c>
      <c r="BP8" s="171">
        <v>0</v>
      </c>
      <c r="BQ8" s="171">
        <v>0</v>
      </c>
      <c r="BR8" s="171">
        <v>0</v>
      </c>
      <c r="BS8" s="171">
        <v>1.0988730506086118E-4</v>
      </c>
      <c r="BT8" s="171">
        <v>0</v>
      </c>
      <c r="BU8" s="171">
        <v>0</v>
      </c>
      <c r="BV8" s="171">
        <v>0</v>
      </c>
      <c r="BW8" s="171">
        <v>5.3093266818088663E-6</v>
      </c>
      <c r="BX8" s="171">
        <v>0</v>
      </c>
      <c r="BY8" s="171">
        <v>0</v>
      </c>
      <c r="BZ8" s="171">
        <v>0</v>
      </c>
      <c r="CA8" s="171">
        <v>0</v>
      </c>
      <c r="CB8" s="171">
        <v>0</v>
      </c>
      <c r="CC8" s="171">
        <v>0</v>
      </c>
      <c r="CD8" s="171">
        <v>0</v>
      </c>
      <c r="CE8" s="171">
        <v>0</v>
      </c>
      <c r="CF8" s="171">
        <v>0</v>
      </c>
      <c r="CG8" s="171">
        <v>0</v>
      </c>
      <c r="CH8" s="171">
        <v>0</v>
      </c>
      <c r="CI8" s="171">
        <v>0</v>
      </c>
      <c r="CJ8" s="171">
        <v>0</v>
      </c>
      <c r="CK8" s="171">
        <v>2.3554185225401775E-6</v>
      </c>
      <c r="CL8" s="171">
        <v>1.5740304515187765E-4</v>
      </c>
      <c r="CM8" s="171">
        <v>0</v>
      </c>
      <c r="CN8" s="171">
        <v>1.9271005395881511E-5</v>
      </c>
      <c r="CO8" s="171">
        <v>0</v>
      </c>
      <c r="CP8" s="171">
        <v>2.4503575706973535E-4</v>
      </c>
      <c r="CQ8" s="171">
        <v>3.8215343460399348E-5</v>
      </c>
      <c r="CR8" s="171">
        <v>6.7797450981202747E-4</v>
      </c>
      <c r="CS8" s="171">
        <v>6.583534580015382E-5</v>
      </c>
      <c r="CT8" s="171">
        <v>0</v>
      </c>
      <c r="CU8" s="171">
        <v>0</v>
      </c>
      <c r="CV8" s="171">
        <v>8.4553224986830838E-7</v>
      </c>
      <c r="CW8" s="171">
        <v>5.2918651116083519E-4</v>
      </c>
      <c r="CX8" s="171">
        <v>2.8570202218013445E-4</v>
      </c>
      <c r="CY8" s="171">
        <v>6.2041337256709333E-5</v>
      </c>
      <c r="CZ8" s="171">
        <v>1.8828608691741496E-3</v>
      </c>
      <c r="DA8" s="171">
        <v>4.2139045211968037E-3</v>
      </c>
      <c r="DB8" s="171">
        <v>0</v>
      </c>
      <c r="DC8" s="171">
        <v>0</v>
      </c>
      <c r="DD8" s="172">
        <v>3.4588935498820706E-3</v>
      </c>
    </row>
    <row r="9" spans="1:126" s="173" customFormat="1" ht="9.5" x14ac:dyDescent="0.2">
      <c r="A9" s="160" t="s">
        <v>5</v>
      </c>
      <c r="B9" s="169" t="s">
        <v>6</v>
      </c>
      <c r="C9" s="169"/>
      <c r="D9" s="170">
        <v>7.7255774266384615E-3</v>
      </c>
      <c r="E9" s="171">
        <v>3.6672011763438268E-2</v>
      </c>
      <c r="F9" s="171">
        <v>5.5995947128448395E-2</v>
      </c>
      <c r="G9" s="171">
        <v>3.0566137021403161E-2</v>
      </c>
      <c r="H9" s="171">
        <v>2.1560552812574116E-5</v>
      </c>
      <c r="I9" s="171">
        <v>0</v>
      </c>
      <c r="J9" s="171">
        <v>0</v>
      </c>
      <c r="K9" s="171">
        <v>0</v>
      </c>
      <c r="L9" s="171">
        <v>0.46682458784963987</v>
      </c>
      <c r="M9" s="171">
        <v>2.1536003334606969E-4</v>
      </c>
      <c r="N9" s="171">
        <v>0</v>
      </c>
      <c r="O9" s="171">
        <v>9.4181435131977086E-3</v>
      </c>
      <c r="P9" s="171">
        <v>0</v>
      </c>
      <c r="Q9" s="171">
        <v>1.435144514703708E-3</v>
      </c>
      <c r="R9" s="171">
        <v>9.7442143727161992E-3</v>
      </c>
      <c r="S9" s="171">
        <v>9.2714208452445335E-4</v>
      </c>
      <c r="T9" s="171">
        <v>0</v>
      </c>
      <c r="U9" s="171">
        <v>0</v>
      </c>
      <c r="V9" s="171">
        <v>0</v>
      </c>
      <c r="W9" s="171">
        <v>0</v>
      </c>
      <c r="X9" s="171">
        <v>0</v>
      </c>
      <c r="Y9" s="171">
        <v>1.4035273555426089E-3</v>
      </c>
      <c r="Z9" s="171">
        <v>0</v>
      </c>
      <c r="AA9" s="171">
        <v>0</v>
      </c>
      <c r="AB9" s="171">
        <v>1.8913602663035257E-5</v>
      </c>
      <c r="AC9" s="171">
        <v>0</v>
      </c>
      <c r="AD9" s="171">
        <v>0</v>
      </c>
      <c r="AE9" s="171">
        <v>0</v>
      </c>
      <c r="AF9" s="171">
        <v>0</v>
      </c>
      <c r="AG9" s="171">
        <v>3.4553307569902249E-2</v>
      </c>
      <c r="AH9" s="171">
        <v>0</v>
      </c>
      <c r="AI9" s="171">
        <v>0</v>
      </c>
      <c r="AJ9" s="171">
        <v>0</v>
      </c>
      <c r="AK9" s="171">
        <v>0</v>
      </c>
      <c r="AL9" s="171">
        <v>0</v>
      </c>
      <c r="AM9" s="171">
        <v>0</v>
      </c>
      <c r="AN9" s="171">
        <v>0</v>
      </c>
      <c r="AO9" s="171">
        <v>0</v>
      </c>
      <c r="AP9" s="171">
        <v>0</v>
      </c>
      <c r="AQ9" s="171">
        <v>0</v>
      </c>
      <c r="AR9" s="171">
        <v>0</v>
      </c>
      <c r="AS9" s="171">
        <v>0</v>
      </c>
      <c r="AT9" s="171">
        <v>0</v>
      </c>
      <c r="AU9" s="171">
        <v>0</v>
      </c>
      <c r="AV9" s="171">
        <v>0</v>
      </c>
      <c r="AW9" s="171">
        <v>0</v>
      </c>
      <c r="AX9" s="171">
        <v>0</v>
      </c>
      <c r="AY9" s="171">
        <v>0</v>
      </c>
      <c r="AZ9" s="171">
        <v>0</v>
      </c>
      <c r="BA9" s="171">
        <v>0</v>
      </c>
      <c r="BB9" s="171">
        <v>0</v>
      </c>
      <c r="BC9" s="171">
        <v>0</v>
      </c>
      <c r="BD9" s="171">
        <v>0</v>
      </c>
      <c r="BE9" s="171">
        <v>0</v>
      </c>
      <c r="BF9" s="171">
        <v>0</v>
      </c>
      <c r="BG9" s="171">
        <v>0</v>
      </c>
      <c r="BH9" s="171">
        <v>0</v>
      </c>
      <c r="BI9" s="171">
        <v>0</v>
      </c>
      <c r="BJ9" s="171">
        <v>0</v>
      </c>
      <c r="BK9" s="171">
        <v>0</v>
      </c>
      <c r="BL9" s="171">
        <v>0</v>
      </c>
      <c r="BM9" s="171">
        <v>0</v>
      </c>
      <c r="BN9" s="171">
        <v>0</v>
      </c>
      <c r="BO9" s="171">
        <v>0</v>
      </c>
      <c r="BP9" s="171">
        <v>0</v>
      </c>
      <c r="BQ9" s="171">
        <v>0</v>
      </c>
      <c r="BR9" s="171">
        <v>0</v>
      </c>
      <c r="BS9" s="171">
        <v>0</v>
      </c>
      <c r="BT9" s="171">
        <v>0</v>
      </c>
      <c r="BU9" s="171">
        <v>0</v>
      </c>
      <c r="BV9" s="171">
        <v>0</v>
      </c>
      <c r="BW9" s="171">
        <v>0</v>
      </c>
      <c r="BX9" s="171">
        <v>0</v>
      </c>
      <c r="BY9" s="171">
        <v>0</v>
      </c>
      <c r="BZ9" s="171">
        <v>0</v>
      </c>
      <c r="CA9" s="171">
        <v>0</v>
      </c>
      <c r="CB9" s="171">
        <v>0</v>
      </c>
      <c r="CC9" s="171">
        <v>0</v>
      </c>
      <c r="CD9" s="171">
        <v>2.4205720143905378E-4</v>
      </c>
      <c r="CE9" s="171">
        <v>0</v>
      </c>
      <c r="CF9" s="171">
        <v>0</v>
      </c>
      <c r="CG9" s="171">
        <v>0</v>
      </c>
      <c r="CH9" s="171">
        <v>0</v>
      </c>
      <c r="CI9" s="171">
        <v>0</v>
      </c>
      <c r="CJ9" s="171">
        <v>0</v>
      </c>
      <c r="CK9" s="171">
        <v>6.2811160601071405E-6</v>
      </c>
      <c r="CL9" s="171">
        <v>6.5132294545604547E-6</v>
      </c>
      <c r="CM9" s="171">
        <v>4.5073667832603876E-3</v>
      </c>
      <c r="CN9" s="171">
        <v>8.0295855816172964E-5</v>
      </c>
      <c r="CO9" s="171">
        <v>0</v>
      </c>
      <c r="CP9" s="171">
        <v>1.0013189579022518E-3</v>
      </c>
      <c r="CQ9" s="171">
        <v>9.3081657999972707E-4</v>
      </c>
      <c r="CR9" s="171">
        <v>0</v>
      </c>
      <c r="CS9" s="171">
        <v>0</v>
      </c>
      <c r="CT9" s="171">
        <v>0</v>
      </c>
      <c r="CU9" s="171">
        <v>0</v>
      </c>
      <c r="CV9" s="171">
        <v>0</v>
      </c>
      <c r="CW9" s="171">
        <v>4.6626748503068869E-3</v>
      </c>
      <c r="CX9" s="171">
        <v>5.7274536840806294E-3</v>
      </c>
      <c r="CY9" s="171">
        <v>0</v>
      </c>
      <c r="CZ9" s="171">
        <v>8.9945582922331993E-6</v>
      </c>
      <c r="DA9" s="171">
        <v>2.1819570336294129E-4</v>
      </c>
      <c r="DB9" s="171">
        <v>0</v>
      </c>
      <c r="DC9" s="171">
        <v>0</v>
      </c>
      <c r="DD9" s="172">
        <v>8.6761578888238031E-3</v>
      </c>
    </row>
    <row r="10" spans="1:126" s="173" customFormat="1" ht="9.5" x14ac:dyDescent="0.2">
      <c r="A10" s="160" t="s">
        <v>7</v>
      </c>
      <c r="B10" s="169" t="s">
        <v>8</v>
      </c>
      <c r="C10" s="169"/>
      <c r="D10" s="170">
        <v>8.6082010620834523E-2</v>
      </c>
      <c r="E10" s="171">
        <v>4.3269931612338934E-2</v>
      </c>
      <c r="F10" s="171">
        <v>5.2451526735135631E-2</v>
      </c>
      <c r="G10" s="171">
        <v>0</v>
      </c>
      <c r="H10" s="171">
        <v>3.234082921886117E-5</v>
      </c>
      <c r="I10" s="171">
        <v>0</v>
      </c>
      <c r="J10" s="171">
        <v>0</v>
      </c>
      <c r="K10" s="171">
        <v>0</v>
      </c>
      <c r="L10" s="171">
        <v>0</v>
      </c>
      <c r="M10" s="171">
        <v>0</v>
      </c>
      <c r="N10" s="171">
        <v>0</v>
      </c>
      <c r="O10" s="171">
        <v>0</v>
      </c>
      <c r="P10" s="171">
        <v>0</v>
      </c>
      <c r="Q10" s="171">
        <v>0</v>
      </c>
      <c r="R10" s="171">
        <v>0</v>
      </c>
      <c r="S10" s="171">
        <v>0</v>
      </c>
      <c r="T10" s="171">
        <v>0</v>
      </c>
      <c r="U10" s="171">
        <v>0</v>
      </c>
      <c r="V10" s="171">
        <v>0</v>
      </c>
      <c r="W10" s="171">
        <v>0</v>
      </c>
      <c r="X10" s="171">
        <v>0</v>
      </c>
      <c r="Y10" s="171">
        <v>0</v>
      </c>
      <c r="Z10" s="171">
        <v>0</v>
      </c>
      <c r="AA10" s="171">
        <v>0</v>
      </c>
      <c r="AB10" s="171">
        <v>0</v>
      </c>
      <c r="AC10" s="171">
        <v>0</v>
      </c>
      <c r="AD10" s="171">
        <v>0</v>
      </c>
      <c r="AE10" s="171">
        <v>0</v>
      </c>
      <c r="AF10" s="171">
        <v>0</v>
      </c>
      <c r="AG10" s="171">
        <v>0</v>
      </c>
      <c r="AH10" s="171">
        <v>0</v>
      </c>
      <c r="AI10" s="171">
        <v>0</v>
      </c>
      <c r="AJ10" s="171">
        <v>0</v>
      </c>
      <c r="AK10" s="171">
        <v>0</v>
      </c>
      <c r="AL10" s="171">
        <v>0</v>
      </c>
      <c r="AM10" s="171">
        <v>0</v>
      </c>
      <c r="AN10" s="171">
        <v>0</v>
      </c>
      <c r="AO10" s="171">
        <v>0</v>
      </c>
      <c r="AP10" s="171">
        <v>0</v>
      </c>
      <c r="AQ10" s="171">
        <v>0</v>
      </c>
      <c r="AR10" s="171">
        <v>0</v>
      </c>
      <c r="AS10" s="171">
        <v>0</v>
      </c>
      <c r="AT10" s="171">
        <v>0</v>
      </c>
      <c r="AU10" s="171">
        <v>0</v>
      </c>
      <c r="AV10" s="171">
        <v>0</v>
      </c>
      <c r="AW10" s="171">
        <v>0</v>
      </c>
      <c r="AX10" s="171">
        <v>0</v>
      </c>
      <c r="AY10" s="171">
        <v>0</v>
      </c>
      <c r="AZ10" s="171">
        <v>0</v>
      </c>
      <c r="BA10" s="171">
        <v>0</v>
      </c>
      <c r="BB10" s="171">
        <v>0</v>
      </c>
      <c r="BC10" s="171">
        <v>0</v>
      </c>
      <c r="BD10" s="171">
        <v>0</v>
      </c>
      <c r="BE10" s="171">
        <v>0</v>
      </c>
      <c r="BF10" s="171">
        <v>0</v>
      </c>
      <c r="BG10" s="171">
        <v>0</v>
      </c>
      <c r="BH10" s="171">
        <v>0</v>
      </c>
      <c r="BI10" s="171">
        <v>0</v>
      </c>
      <c r="BJ10" s="171">
        <v>0</v>
      </c>
      <c r="BK10" s="171">
        <v>0</v>
      </c>
      <c r="BL10" s="171">
        <v>0</v>
      </c>
      <c r="BM10" s="171">
        <v>0</v>
      </c>
      <c r="BN10" s="171">
        <v>0</v>
      </c>
      <c r="BO10" s="171">
        <v>0</v>
      </c>
      <c r="BP10" s="171">
        <v>0</v>
      </c>
      <c r="BQ10" s="171">
        <v>0</v>
      </c>
      <c r="BR10" s="171">
        <v>0</v>
      </c>
      <c r="BS10" s="171">
        <v>0</v>
      </c>
      <c r="BT10" s="171">
        <v>0</v>
      </c>
      <c r="BU10" s="171">
        <v>0</v>
      </c>
      <c r="BV10" s="171">
        <v>0</v>
      </c>
      <c r="BW10" s="171">
        <v>0</v>
      </c>
      <c r="BX10" s="171">
        <v>0</v>
      </c>
      <c r="BY10" s="171">
        <v>0</v>
      </c>
      <c r="BZ10" s="171">
        <v>0</v>
      </c>
      <c r="CA10" s="171">
        <v>0</v>
      </c>
      <c r="CB10" s="171">
        <v>0</v>
      </c>
      <c r="CC10" s="171">
        <v>0</v>
      </c>
      <c r="CD10" s="171">
        <v>0</v>
      </c>
      <c r="CE10" s="171">
        <v>0</v>
      </c>
      <c r="CF10" s="171">
        <v>0</v>
      </c>
      <c r="CG10" s="171">
        <v>0</v>
      </c>
      <c r="CH10" s="171">
        <v>0</v>
      </c>
      <c r="CI10" s="171">
        <v>0</v>
      </c>
      <c r="CJ10" s="171">
        <v>0</v>
      </c>
      <c r="CK10" s="171">
        <v>0</v>
      </c>
      <c r="CL10" s="171">
        <v>2.6921348412183211E-4</v>
      </c>
      <c r="CM10" s="171">
        <v>0</v>
      </c>
      <c r="CN10" s="171">
        <v>0</v>
      </c>
      <c r="CO10" s="171">
        <v>0</v>
      </c>
      <c r="CP10" s="171">
        <v>0</v>
      </c>
      <c r="CQ10" s="171">
        <v>0</v>
      </c>
      <c r="CR10" s="171">
        <v>0</v>
      </c>
      <c r="CS10" s="171">
        <v>0</v>
      </c>
      <c r="CT10" s="171">
        <v>0</v>
      </c>
      <c r="CU10" s="171">
        <v>0</v>
      </c>
      <c r="CV10" s="171">
        <v>0</v>
      </c>
      <c r="CW10" s="171">
        <v>0</v>
      </c>
      <c r="CX10" s="171">
        <v>0</v>
      </c>
      <c r="CY10" s="171">
        <v>0</v>
      </c>
      <c r="CZ10" s="171">
        <v>4.617206590013042E-4</v>
      </c>
      <c r="DA10" s="171">
        <v>0</v>
      </c>
      <c r="DB10" s="171">
        <v>0</v>
      </c>
      <c r="DC10" s="171">
        <v>0</v>
      </c>
      <c r="DD10" s="172">
        <v>2.2949075140074439E-3</v>
      </c>
    </row>
    <row r="11" spans="1:126" s="173" customFormat="1" ht="9.5" x14ac:dyDescent="0.2">
      <c r="A11" s="160" t="s">
        <v>9</v>
      </c>
      <c r="B11" s="169" t="s">
        <v>10</v>
      </c>
      <c r="C11" s="169"/>
      <c r="D11" s="170">
        <v>4.2139513236209793E-4</v>
      </c>
      <c r="E11" s="171">
        <v>3.1690297064844684E-5</v>
      </c>
      <c r="F11" s="171">
        <v>0</v>
      </c>
      <c r="G11" s="171">
        <v>0</v>
      </c>
      <c r="H11" s="171">
        <v>0.20713223087039953</v>
      </c>
      <c r="I11" s="171">
        <v>1.0608728862107743E-4</v>
      </c>
      <c r="J11" s="171">
        <v>2.4805893880385981E-5</v>
      </c>
      <c r="K11" s="171">
        <v>2.6510594041234171E-4</v>
      </c>
      <c r="L11" s="171">
        <v>0</v>
      </c>
      <c r="M11" s="171">
        <v>1.6499357393448888E-4</v>
      </c>
      <c r="N11" s="171">
        <v>0</v>
      </c>
      <c r="O11" s="171">
        <v>1.8286415782583468E-3</v>
      </c>
      <c r="P11" s="171">
        <v>0</v>
      </c>
      <c r="Q11" s="171">
        <v>8.6978455436588351E-5</v>
      </c>
      <c r="R11" s="171">
        <v>0</v>
      </c>
      <c r="S11" s="171">
        <v>0</v>
      </c>
      <c r="T11" s="171">
        <v>0.29201027332627655</v>
      </c>
      <c r="U11" s="171">
        <v>5.5629728526924787E-5</v>
      </c>
      <c r="V11" s="171">
        <v>1.6828561690524881E-3</v>
      </c>
      <c r="W11" s="171">
        <v>0</v>
      </c>
      <c r="X11" s="171">
        <v>0</v>
      </c>
      <c r="Y11" s="171">
        <v>0</v>
      </c>
      <c r="Z11" s="171">
        <v>2.506265664160401E-4</v>
      </c>
      <c r="AA11" s="171">
        <v>0</v>
      </c>
      <c r="AB11" s="171">
        <v>0</v>
      </c>
      <c r="AC11" s="171">
        <v>1.2935386168601716E-3</v>
      </c>
      <c r="AD11" s="171">
        <v>0</v>
      </c>
      <c r="AE11" s="171">
        <v>0</v>
      </c>
      <c r="AF11" s="171">
        <v>0</v>
      </c>
      <c r="AG11" s="171">
        <v>9.7749488520118208E-3</v>
      </c>
      <c r="AH11" s="171">
        <v>0</v>
      </c>
      <c r="AI11" s="171">
        <v>0</v>
      </c>
      <c r="AJ11" s="171">
        <v>0</v>
      </c>
      <c r="AK11" s="171">
        <v>0</v>
      </c>
      <c r="AL11" s="171">
        <v>0</v>
      </c>
      <c r="AM11" s="171">
        <v>0</v>
      </c>
      <c r="AN11" s="171">
        <v>0</v>
      </c>
      <c r="AO11" s="171">
        <v>0</v>
      </c>
      <c r="AP11" s="171">
        <v>0</v>
      </c>
      <c r="AQ11" s="171">
        <v>0</v>
      </c>
      <c r="AR11" s="171">
        <v>0</v>
      </c>
      <c r="AS11" s="171">
        <v>0</v>
      </c>
      <c r="AT11" s="171">
        <v>0</v>
      </c>
      <c r="AU11" s="171">
        <v>0</v>
      </c>
      <c r="AV11" s="171">
        <v>0</v>
      </c>
      <c r="AW11" s="171">
        <v>0</v>
      </c>
      <c r="AX11" s="171">
        <v>0</v>
      </c>
      <c r="AY11" s="171">
        <v>0</v>
      </c>
      <c r="AZ11" s="171">
        <v>0</v>
      </c>
      <c r="BA11" s="171">
        <v>0</v>
      </c>
      <c r="BB11" s="171">
        <v>0</v>
      </c>
      <c r="BC11" s="171">
        <v>0</v>
      </c>
      <c r="BD11" s="171">
        <v>0</v>
      </c>
      <c r="BE11" s="171">
        <v>0</v>
      </c>
      <c r="BF11" s="171">
        <v>0</v>
      </c>
      <c r="BG11" s="171">
        <v>0</v>
      </c>
      <c r="BH11" s="171">
        <v>0</v>
      </c>
      <c r="BI11" s="171">
        <v>4.3331579436070447E-4</v>
      </c>
      <c r="BJ11" s="171">
        <v>0</v>
      </c>
      <c r="BK11" s="171">
        <v>1.7178942739148062E-5</v>
      </c>
      <c r="BL11" s="171">
        <v>6.2499080895869172E-5</v>
      </c>
      <c r="BM11" s="171">
        <v>9.9179264921680371E-5</v>
      </c>
      <c r="BN11" s="171">
        <v>1.720803133238345E-5</v>
      </c>
      <c r="BO11" s="171">
        <v>0</v>
      </c>
      <c r="BP11" s="171">
        <v>0</v>
      </c>
      <c r="BQ11" s="171">
        <v>0</v>
      </c>
      <c r="BR11" s="171">
        <v>0</v>
      </c>
      <c r="BS11" s="171">
        <v>0</v>
      </c>
      <c r="BT11" s="171">
        <v>0</v>
      </c>
      <c r="BU11" s="171">
        <v>0</v>
      </c>
      <c r="BV11" s="171">
        <v>0</v>
      </c>
      <c r="BW11" s="171">
        <v>0</v>
      </c>
      <c r="BX11" s="171">
        <v>0</v>
      </c>
      <c r="BY11" s="171">
        <v>0</v>
      </c>
      <c r="BZ11" s="171">
        <v>0</v>
      </c>
      <c r="CA11" s="171">
        <v>0</v>
      </c>
      <c r="CB11" s="171">
        <v>0</v>
      </c>
      <c r="CC11" s="171">
        <v>0</v>
      </c>
      <c r="CD11" s="171">
        <v>0</v>
      </c>
      <c r="CE11" s="171">
        <v>0</v>
      </c>
      <c r="CF11" s="171">
        <v>0</v>
      </c>
      <c r="CG11" s="171">
        <v>0</v>
      </c>
      <c r="CH11" s="171">
        <v>0</v>
      </c>
      <c r="CI11" s="171">
        <v>0</v>
      </c>
      <c r="CJ11" s="171">
        <v>0</v>
      </c>
      <c r="CK11" s="171">
        <v>1.0991953105187495E-5</v>
      </c>
      <c r="CL11" s="171">
        <v>0</v>
      </c>
      <c r="CM11" s="171">
        <v>0</v>
      </c>
      <c r="CN11" s="171">
        <v>7.8001688507139452E-6</v>
      </c>
      <c r="CO11" s="171">
        <v>0</v>
      </c>
      <c r="CP11" s="171">
        <v>2.5108602267639551E-4</v>
      </c>
      <c r="CQ11" s="171">
        <v>2.8934474334302366E-4</v>
      </c>
      <c r="CR11" s="171">
        <v>0</v>
      </c>
      <c r="CS11" s="171">
        <v>0</v>
      </c>
      <c r="CT11" s="171">
        <v>0</v>
      </c>
      <c r="CU11" s="171">
        <v>0</v>
      </c>
      <c r="CV11" s="171">
        <v>0</v>
      </c>
      <c r="CW11" s="171">
        <v>3.5709672446050059E-3</v>
      </c>
      <c r="CX11" s="171">
        <v>3.1279676794557444E-3</v>
      </c>
      <c r="CY11" s="171">
        <v>0</v>
      </c>
      <c r="CZ11" s="171">
        <v>0</v>
      </c>
      <c r="DA11" s="171">
        <v>2.0001272808269617E-4</v>
      </c>
      <c r="DB11" s="171">
        <v>0</v>
      </c>
      <c r="DC11" s="171">
        <v>0</v>
      </c>
      <c r="DD11" s="172">
        <v>1.8150827836674478E-3</v>
      </c>
    </row>
    <row r="12" spans="1:126" s="173" customFormat="1" ht="9.5" x14ac:dyDescent="0.2">
      <c r="A12" s="174" t="s">
        <v>11</v>
      </c>
      <c r="B12" s="175" t="s">
        <v>12</v>
      </c>
      <c r="C12" s="175"/>
      <c r="D12" s="176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1.4304102749075273E-2</v>
      </c>
      <c r="J12" s="177">
        <v>0</v>
      </c>
      <c r="K12" s="177">
        <v>0</v>
      </c>
      <c r="L12" s="177">
        <v>0</v>
      </c>
      <c r="M12" s="177">
        <v>0.38184897009274377</v>
      </c>
      <c r="N12" s="177">
        <v>0</v>
      </c>
      <c r="O12" s="177">
        <v>2.031646368851712E-3</v>
      </c>
      <c r="P12" s="177">
        <v>0</v>
      </c>
      <c r="Q12" s="177">
        <v>1.8352454097120144E-3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5.296329643557015E-5</v>
      </c>
      <c r="Z12" s="177">
        <v>0</v>
      </c>
      <c r="AA12" s="177">
        <v>0</v>
      </c>
      <c r="AB12" s="177">
        <v>1.1348161597821153E-4</v>
      </c>
      <c r="AC12" s="177">
        <v>0</v>
      </c>
      <c r="AD12" s="177">
        <v>0</v>
      </c>
      <c r="AE12" s="177">
        <v>0</v>
      </c>
      <c r="AF12" s="177">
        <v>0</v>
      </c>
      <c r="AG12" s="177">
        <v>0</v>
      </c>
      <c r="AH12" s="177">
        <v>0</v>
      </c>
      <c r="AI12" s="177">
        <v>0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 s="177">
        <v>0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 s="177">
        <v>0</v>
      </c>
      <c r="BD12" s="177">
        <v>0</v>
      </c>
      <c r="BE12" s="177">
        <v>0</v>
      </c>
      <c r="BF12" s="177">
        <v>0</v>
      </c>
      <c r="BG12" s="177">
        <v>0</v>
      </c>
      <c r="BH12" s="177">
        <v>0</v>
      </c>
      <c r="BI12" s="177">
        <v>5.2616917886656972E-4</v>
      </c>
      <c r="BJ12" s="177">
        <v>0</v>
      </c>
      <c r="BK12" s="177">
        <v>0</v>
      </c>
      <c r="BL12" s="177">
        <v>0</v>
      </c>
      <c r="BM12" s="177">
        <v>0</v>
      </c>
      <c r="BN12" s="177">
        <v>0</v>
      </c>
      <c r="BO12" s="177">
        <v>0</v>
      </c>
      <c r="BP12" s="177">
        <v>0</v>
      </c>
      <c r="BQ12" s="177">
        <v>0</v>
      </c>
      <c r="BR12" s="177">
        <v>0</v>
      </c>
      <c r="BS12" s="177">
        <v>0</v>
      </c>
      <c r="BT12" s="177">
        <v>0</v>
      </c>
      <c r="BU12" s="177">
        <v>0</v>
      </c>
      <c r="BV12" s="177">
        <v>0</v>
      </c>
      <c r="BW12" s="177">
        <v>0</v>
      </c>
      <c r="BX12" s="177">
        <v>0</v>
      </c>
      <c r="BY12" s="177">
        <v>0</v>
      </c>
      <c r="BZ12" s="177">
        <v>0</v>
      </c>
      <c r="CA12" s="177">
        <v>0</v>
      </c>
      <c r="CB12" s="177">
        <v>0</v>
      </c>
      <c r="CC12" s="177">
        <v>0</v>
      </c>
      <c r="CD12" s="177">
        <v>2.1357988362269453E-4</v>
      </c>
      <c r="CE12" s="177">
        <v>0</v>
      </c>
      <c r="CF12" s="177">
        <v>0</v>
      </c>
      <c r="CG12" s="177">
        <v>0</v>
      </c>
      <c r="CH12" s="177">
        <v>0</v>
      </c>
      <c r="CI12" s="177">
        <v>0</v>
      </c>
      <c r="CJ12" s="177">
        <v>0</v>
      </c>
      <c r="CK12" s="177">
        <v>1.0599383351430799E-5</v>
      </c>
      <c r="CL12" s="177">
        <v>0</v>
      </c>
      <c r="CM12" s="177">
        <v>0</v>
      </c>
      <c r="CN12" s="177">
        <v>1.0277869544470139E-4</v>
      </c>
      <c r="CO12" s="177">
        <v>0</v>
      </c>
      <c r="CP12" s="177">
        <v>1.2917317070219383E-3</v>
      </c>
      <c r="CQ12" s="177">
        <v>1.2392689950729504E-3</v>
      </c>
      <c r="CR12" s="177">
        <v>0</v>
      </c>
      <c r="CS12" s="177">
        <v>0</v>
      </c>
      <c r="CT12" s="177">
        <v>0</v>
      </c>
      <c r="CU12" s="177">
        <v>0</v>
      </c>
      <c r="CV12" s="177">
        <v>0</v>
      </c>
      <c r="CW12" s="177">
        <v>5.758549278931293E-3</v>
      </c>
      <c r="CX12" s="177">
        <v>8.7159236625657926E-3</v>
      </c>
      <c r="CY12" s="177">
        <v>0</v>
      </c>
      <c r="CZ12" s="177">
        <v>3.2980047071521729E-5</v>
      </c>
      <c r="DA12" s="177">
        <v>3.8638822470520853E-4</v>
      </c>
      <c r="DB12" s="177">
        <v>0</v>
      </c>
      <c r="DC12" s="177">
        <v>0</v>
      </c>
      <c r="DD12" s="178">
        <v>7.0124964297153631E-3</v>
      </c>
    </row>
    <row r="13" spans="1:126" s="173" customFormat="1" ht="9.5" x14ac:dyDescent="0.2">
      <c r="A13" s="160" t="s">
        <v>13</v>
      </c>
      <c r="B13" s="169" t="s">
        <v>556</v>
      </c>
      <c r="C13" s="169"/>
      <c r="D13" s="170">
        <v>0</v>
      </c>
      <c r="E13" s="171">
        <v>0</v>
      </c>
      <c r="F13" s="171">
        <v>0</v>
      </c>
      <c r="G13" s="171">
        <v>0</v>
      </c>
      <c r="H13" s="171">
        <v>1.8326469890687997E-4</v>
      </c>
      <c r="I13" s="171">
        <v>0</v>
      </c>
      <c r="J13" s="171">
        <v>2.1581127675935801E-3</v>
      </c>
      <c r="K13" s="171">
        <v>0</v>
      </c>
      <c r="L13" s="171">
        <v>0</v>
      </c>
      <c r="M13" s="171">
        <v>0</v>
      </c>
      <c r="N13" s="171">
        <v>0</v>
      </c>
      <c r="O13" s="171">
        <v>6.3938516722319822E-5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171">
        <v>0</v>
      </c>
      <c r="V13" s="171">
        <v>3.339676588654094E-3</v>
      </c>
      <c r="W13" s="171">
        <v>0</v>
      </c>
      <c r="X13" s="171">
        <v>0</v>
      </c>
      <c r="Y13" s="171">
        <v>2.8997404798474655E-2</v>
      </c>
      <c r="Z13" s="171">
        <v>3.0116959064327486E-2</v>
      </c>
      <c r="AA13" s="171">
        <v>1.9142701476933043E-4</v>
      </c>
      <c r="AB13" s="171">
        <v>2.6479043728249357E-4</v>
      </c>
      <c r="AC13" s="171">
        <v>8.0136294800605759E-3</v>
      </c>
      <c r="AD13" s="171">
        <v>1.9377216269110781E-4</v>
      </c>
      <c r="AE13" s="171">
        <v>0</v>
      </c>
      <c r="AF13" s="171">
        <v>3.254502061184639E-4</v>
      </c>
      <c r="AG13" s="171">
        <v>2.2732439190725165E-4</v>
      </c>
      <c r="AH13" s="171">
        <v>2.9296327446033082E-2</v>
      </c>
      <c r="AI13" s="171">
        <v>8.1874171554950165E-2</v>
      </c>
      <c r="AJ13" s="171">
        <v>4.6758349705304521E-2</v>
      </c>
      <c r="AK13" s="171">
        <v>6.6726943942133812E-2</v>
      </c>
      <c r="AL13" s="171">
        <v>0.13637557827403049</v>
      </c>
      <c r="AM13" s="171">
        <v>0</v>
      </c>
      <c r="AN13" s="171">
        <v>2.9503272181096449E-4</v>
      </c>
      <c r="AO13" s="171">
        <v>0</v>
      </c>
      <c r="AP13" s="171">
        <v>2.8658341338456614E-2</v>
      </c>
      <c r="AQ13" s="171">
        <v>3.5873152532644569E-4</v>
      </c>
      <c r="AR13" s="171">
        <v>4.5833295138920715E-5</v>
      </c>
      <c r="AS13" s="171">
        <v>0</v>
      </c>
      <c r="AT13" s="171">
        <v>0</v>
      </c>
      <c r="AU13" s="171">
        <v>3.8848026520252768E-5</v>
      </c>
      <c r="AV13" s="171">
        <v>0</v>
      </c>
      <c r="AW13" s="171">
        <v>0</v>
      </c>
      <c r="AX13" s="171">
        <v>0</v>
      </c>
      <c r="AY13" s="171">
        <v>0</v>
      </c>
      <c r="AZ13" s="171">
        <v>0</v>
      </c>
      <c r="BA13" s="171">
        <v>0</v>
      </c>
      <c r="BB13" s="171">
        <v>0</v>
      </c>
      <c r="BC13" s="171">
        <v>0</v>
      </c>
      <c r="BD13" s="171">
        <v>0</v>
      </c>
      <c r="BE13" s="171">
        <v>0</v>
      </c>
      <c r="BF13" s="171">
        <v>0</v>
      </c>
      <c r="BG13" s="171">
        <v>0</v>
      </c>
      <c r="BH13" s="171">
        <v>0</v>
      </c>
      <c r="BI13" s="171">
        <v>3.6831842520659878E-3</v>
      </c>
      <c r="BJ13" s="171">
        <v>0</v>
      </c>
      <c r="BK13" s="171">
        <v>2.849413969000025E-3</v>
      </c>
      <c r="BL13" s="171">
        <v>7.9778238555315367E-4</v>
      </c>
      <c r="BM13" s="171">
        <v>2.4377836740265502E-2</v>
      </c>
      <c r="BN13" s="171">
        <v>1.9840860126238119E-2</v>
      </c>
      <c r="BO13" s="171">
        <v>-5.5713487817549471E-6</v>
      </c>
      <c r="BP13" s="171">
        <v>0</v>
      </c>
      <c r="BQ13" s="171">
        <v>0</v>
      </c>
      <c r="BR13" s="171">
        <v>0</v>
      </c>
      <c r="BS13" s="171">
        <v>0</v>
      </c>
      <c r="BT13" s="171">
        <v>0</v>
      </c>
      <c r="BU13" s="171">
        <v>0</v>
      </c>
      <c r="BV13" s="171">
        <v>0</v>
      </c>
      <c r="BW13" s="171">
        <v>0</v>
      </c>
      <c r="BX13" s="171">
        <v>0</v>
      </c>
      <c r="BY13" s="171">
        <v>0</v>
      </c>
      <c r="BZ13" s="171">
        <v>0</v>
      </c>
      <c r="CA13" s="171">
        <v>0</v>
      </c>
      <c r="CB13" s="171">
        <v>0</v>
      </c>
      <c r="CC13" s="171">
        <v>0</v>
      </c>
      <c r="CD13" s="171">
        <v>0</v>
      </c>
      <c r="CE13" s="171">
        <v>0</v>
      </c>
      <c r="CF13" s="171">
        <v>0</v>
      </c>
      <c r="CG13" s="171">
        <v>0</v>
      </c>
      <c r="CH13" s="171">
        <v>0</v>
      </c>
      <c r="CI13" s="171">
        <v>0</v>
      </c>
      <c r="CJ13" s="171">
        <v>0</v>
      </c>
      <c r="CK13" s="171">
        <v>1.5310220396511155E-5</v>
      </c>
      <c r="CL13" s="171">
        <v>0</v>
      </c>
      <c r="CM13" s="171">
        <v>0</v>
      </c>
      <c r="CN13" s="171">
        <v>0</v>
      </c>
      <c r="CO13" s="171">
        <v>0</v>
      </c>
      <c r="CP13" s="171">
        <v>0</v>
      </c>
      <c r="CQ13" s="171">
        <v>0</v>
      </c>
      <c r="CR13" s="171">
        <v>0</v>
      </c>
      <c r="CS13" s="171">
        <v>0</v>
      </c>
      <c r="CT13" s="171">
        <v>0</v>
      </c>
      <c r="CU13" s="171">
        <v>0</v>
      </c>
      <c r="CV13" s="171">
        <v>0</v>
      </c>
      <c r="CW13" s="171">
        <v>-5.4168697992841396E-5</v>
      </c>
      <c r="CX13" s="171">
        <v>-3.0850453099263347E-5</v>
      </c>
      <c r="CY13" s="171">
        <v>0</v>
      </c>
      <c r="CZ13" s="171">
        <v>3.5978233168932797E-5</v>
      </c>
      <c r="DA13" s="171">
        <v>6.8186157300919144E-5</v>
      </c>
      <c r="DB13" s="171">
        <v>0</v>
      </c>
      <c r="DC13" s="171">
        <v>1.4716703458425313E-4</v>
      </c>
      <c r="DD13" s="172">
        <v>2.8805029543750361E-3</v>
      </c>
    </row>
    <row r="14" spans="1:126" s="173" customFormat="1" ht="9.5" x14ac:dyDescent="0.2">
      <c r="A14" s="160" t="s">
        <v>14</v>
      </c>
      <c r="B14" s="169" t="s">
        <v>16</v>
      </c>
      <c r="C14" s="169"/>
      <c r="D14" s="170">
        <v>0</v>
      </c>
      <c r="E14" s="171">
        <v>0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4.6903358688337376E-4</v>
      </c>
      <c r="L14" s="171">
        <v>0</v>
      </c>
      <c r="M14" s="171">
        <v>0</v>
      </c>
      <c r="N14" s="171">
        <v>0</v>
      </c>
      <c r="O14" s="171">
        <v>2.5575406688927928E-5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171">
        <v>0</v>
      </c>
      <c r="V14" s="171">
        <v>3.0407388472316898E-2</v>
      </c>
      <c r="W14" s="171">
        <v>3.3425252778474136E-5</v>
      </c>
      <c r="X14" s="171">
        <v>0</v>
      </c>
      <c r="Y14" s="171">
        <v>2.1105873629574706E-2</v>
      </c>
      <c r="Z14" s="171">
        <v>7.1010860484544693E-4</v>
      </c>
      <c r="AA14" s="171">
        <v>9.5713507384665223E-4</v>
      </c>
      <c r="AB14" s="171">
        <v>3.7827205326070513E-5</v>
      </c>
      <c r="AC14" s="171">
        <v>9.464916708732963E-5</v>
      </c>
      <c r="AD14" s="171">
        <v>0.58562365570562136</v>
      </c>
      <c r="AE14" s="171">
        <v>0</v>
      </c>
      <c r="AF14" s="171">
        <v>3.254502061184639E-4</v>
      </c>
      <c r="AG14" s="171">
        <v>0</v>
      </c>
      <c r="AH14" s="171">
        <v>4.2052144659377626E-4</v>
      </c>
      <c r="AI14" s="171">
        <v>6.5045294432116943E-2</v>
      </c>
      <c r="AJ14" s="171">
        <v>1.5717092337917485E-3</v>
      </c>
      <c r="AK14" s="171">
        <v>1.9439421338155516E-2</v>
      </c>
      <c r="AL14" s="171">
        <v>4.0093666114569652E-3</v>
      </c>
      <c r="AM14" s="171">
        <v>3.5929794964962365E-3</v>
      </c>
      <c r="AN14" s="171">
        <v>9.1191932196116299E-4</v>
      </c>
      <c r="AO14" s="171">
        <v>0</v>
      </c>
      <c r="AP14" s="171">
        <v>1.6010246557796989E-4</v>
      </c>
      <c r="AQ14" s="171">
        <v>7.1746305065289138E-5</v>
      </c>
      <c r="AR14" s="171">
        <v>1.8333318055568287E-5</v>
      </c>
      <c r="AS14" s="171">
        <v>2.9548207901190793E-5</v>
      </c>
      <c r="AT14" s="171">
        <v>0</v>
      </c>
      <c r="AU14" s="171">
        <v>1.294934217341759E-5</v>
      </c>
      <c r="AV14" s="171">
        <v>0</v>
      </c>
      <c r="AW14" s="171">
        <v>0</v>
      </c>
      <c r="AX14" s="171">
        <v>2.4634789249377972E-5</v>
      </c>
      <c r="AY14" s="171">
        <v>1.8799112681881415E-5</v>
      </c>
      <c r="AZ14" s="171">
        <v>0</v>
      </c>
      <c r="BA14" s="171">
        <v>0</v>
      </c>
      <c r="BB14" s="171">
        <v>0</v>
      </c>
      <c r="BC14" s="171">
        <v>0</v>
      </c>
      <c r="BD14" s="171">
        <v>0</v>
      </c>
      <c r="BE14" s="171">
        <v>0</v>
      </c>
      <c r="BF14" s="171">
        <v>3.144498699525181E-5</v>
      </c>
      <c r="BG14" s="171">
        <v>0</v>
      </c>
      <c r="BH14" s="171">
        <v>0</v>
      </c>
      <c r="BI14" s="171">
        <v>0</v>
      </c>
      <c r="BJ14" s="171">
        <v>1.6375992794563171E-4</v>
      </c>
      <c r="BK14" s="171">
        <v>0</v>
      </c>
      <c r="BL14" s="171">
        <v>0</v>
      </c>
      <c r="BM14" s="171">
        <v>0</v>
      </c>
      <c r="BN14" s="171">
        <v>0</v>
      </c>
      <c r="BO14" s="171">
        <v>9.9220150454273848E-2</v>
      </c>
      <c r="BP14" s="171">
        <v>0.16389151725917642</v>
      </c>
      <c r="BQ14" s="171">
        <v>0</v>
      </c>
      <c r="BR14" s="171">
        <v>0</v>
      </c>
      <c r="BS14" s="171">
        <v>0</v>
      </c>
      <c r="BT14" s="171">
        <v>0</v>
      </c>
      <c r="BU14" s="171">
        <v>0</v>
      </c>
      <c r="BV14" s="171">
        <v>0</v>
      </c>
      <c r="BW14" s="171">
        <v>0</v>
      </c>
      <c r="BX14" s="171">
        <v>8.8413421157331688E-5</v>
      </c>
      <c r="BY14" s="171">
        <v>0</v>
      </c>
      <c r="BZ14" s="171">
        <v>0</v>
      </c>
      <c r="CA14" s="171">
        <v>0</v>
      </c>
      <c r="CB14" s="171">
        <v>0</v>
      </c>
      <c r="CC14" s="171">
        <v>0</v>
      </c>
      <c r="CD14" s="171">
        <v>0</v>
      </c>
      <c r="CE14" s="171">
        <v>0</v>
      </c>
      <c r="CF14" s="171">
        <v>0</v>
      </c>
      <c r="CG14" s="171">
        <v>0</v>
      </c>
      <c r="CH14" s="171">
        <v>0</v>
      </c>
      <c r="CI14" s="171">
        <v>0</v>
      </c>
      <c r="CJ14" s="171">
        <v>0</v>
      </c>
      <c r="CK14" s="171">
        <v>0</v>
      </c>
      <c r="CL14" s="171">
        <v>0</v>
      </c>
      <c r="CM14" s="171">
        <v>5.3447036955656774E-5</v>
      </c>
      <c r="CN14" s="171">
        <v>0</v>
      </c>
      <c r="CO14" s="171">
        <v>0</v>
      </c>
      <c r="CP14" s="171">
        <v>0</v>
      </c>
      <c r="CQ14" s="171">
        <v>0</v>
      </c>
      <c r="CR14" s="171">
        <v>0</v>
      </c>
      <c r="CS14" s="171">
        <v>0</v>
      </c>
      <c r="CT14" s="171">
        <v>0</v>
      </c>
      <c r="CU14" s="171">
        <v>0</v>
      </c>
      <c r="CV14" s="171">
        <v>0</v>
      </c>
      <c r="CW14" s="171">
        <v>0</v>
      </c>
      <c r="CX14" s="171">
        <v>0</v>
      </c>
      <c r="CY14" s="171">
        <v>0</v>
      </c>
      <c r="CZ14" s="171">
        <v>0</v>
      </c>
      <c r="DA14" s="171">
        <v>0</v>
      </c>
      <c r="DB14" s="171">
        <v>0</v>
      </c>
      <c r="DC14" s="171">
        <v>0</v>
      </c>
      <c r="DD14" s="172">
        <v>2.5877440984996166E-2</v>
      </c>
    </row>
    <row r="15" spans="1:126" s="173" customFormat="1" ht="9.5" x14ac:dyDescent="0.2">
      <c r="A15" s="160" t="s">
        <v>15</v>
      </c>
      <c r="B15" s="169" t="s">
        <v>686</v>
      </c>
      <c r="C15" s="169"/>
      <c r="D15" s="170">
        <v>0</v>
      </c>
      <c r="E15" s="171">
        <v>0</v>
      </c>
      <c r="F15" s="171">
        <v>6.0056187537419977E-4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9.2549390248765739E-2</v>
      </c>
      <c r="M15" s="171">
        <v>2.8483101184480182E-4</v>
      </c>
      <c r="N15" s="171">
        <v>0</v>
      </c>
      <c r="O15" s="171">
        <v>3.8765922688742502E-2</v>
      </c>
      <c r="P15" s="171">
        <v>9.2678522951823578E-3</v>
      </c>
      <c r="Q15" s="171">
        <v>9.6980977811796012E-3</v>
      </c>
      <c r="R15" s="171">
        <v>0</v>
      </c>
      <c r="S15" s="171">
        <v>2.2792242911226146E-3</v>
      </c>
      <c r="T15" s="171">
        <v>0</v>
      </c>
      <c r="U15" s="171">
        <v>0</v>
      </c>
      <c r="V15" s="171">
        <v>4.0710444595925166E-4</v>
      </c>
      <c r="W15" s="171">
        <v>0</v>
      </c>
      <c r="X15" s="171">
        <v>0</v>
      </c>
      <c r="Y15" s="171">
        <v>0</v>
      </c>
      <c r="Z15" s="171">
        <v>0</v>
      </c>
      <c r="AA15" s="171">
        <v>0</v>
      </c>
      <c r="AB15" s="171">
        <v>8.8893932516265694E-4</v>
      </c>
      <c r="AC15" s="171">
        <v>3.3127208480565372E-3</v>
      </c>
      <c r="AD15" s="171">
        <v>0</v>
      </c>
      <c r="AE15" s="171">
        <v>0</v>
      </c>
      <c r="AF15" s="171">
        <v>0</v>
      </c>
      <c r="AG15" s="171">
        <v>0.11911798135939987</v>
      </c>
      <c r="AH15" s="171">
        <v>0</v>
      </c>
      <c r="AI15" s="171">
        <v>0</v>
      </c>
      <c r="AJ15" s="171">
        <v>0</v>
      </c>
      <c r="AK15" s="171">
        <v>0</v>
      </c>
      <c r="AL15" s="171">
        <v>0</v>
      </c>
      <c r="AM15" s="171">
        <v>0</v>
      </c>
      <c r="AN15" s="171">
        <v>0</v>
      </c>
      <c r="AO15" s="171">
        <v>0</v>
      </c>
      <c r="AP15" s="171">
        <v>0</v>
      </c>
      <c r="AQ15" s="171">
        <v>0</v>
      </c>
      <c r="AR15" s="171">
        <v>0</v>
      </c>
      <c r="AS15" s="171">
        <v>0</v>
      </c>
      <c r="AT15" s="171">
        <v>0</v>
      </c>
      <c r="AU15" s="171">
        <v>0</v>
      </c>
      <c r="AV15" s="171">
        <v>0</v>
      </c>
      <c r="AW15" s="171">
        <v>0</v>
      </c>
      <c r="AX15" s="171">
        <v>0</v>
      </c>
      <c r="AY15" s="171">
        <v>0</v>
      </c>
      <c r="AZ15" s="171">
        <v>0</v>
      </c>
      <c r="BA15" s="171">
        <v>0</v>
      </c>
      <c r="BB15" s="171">
        <v>0</v>
      </c>
      <c r="BC15" s="171">
        <v>0</v>
      </c>
      <c r="BD15" s="171">
        <v>0</v>
      </c>
      <c r="BE15" s="171">
        <v>0</v>
      </c>
      <c r="BF15" s="171">
        <v>0</v>
      </c>
      <c r="BG15" s="171">
        <v>0</v>
      </c>
      <c r="BH15" s="171">
        <v>0</v>
      </c>
      <c r="BI15" s="171">
        <v>2.8475037915132008E-3</v>
      </c>
      <c r="BJ15" s="171">
        <v>0</v>
      </c>
      <c r="BK15" s="171"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1.5425213817194606E-3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1.0677897302182139E-4</v>
      </c>
      <c r="CL15" s="171">
        <v>1.9539688363681364E-5</v>
      </c>
      <c r="CM15" s="171">
        <v>0</v>
      </c>
      <c r="CN15" s="171">
        <v>4.1891495062951949E-4</v>
      </c>
      <c r="CO15" s="171">
        <v>0</v>
      </c>
      <c r="CP15" s="171">
        <v>4.2835880495153741E-3</v>
      </c>
      <c r="CQ15" s="171">
        <v>3.5949719526675674E-3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2.8734410873741099E-2</v>
      </c>
      <c r="CX15" s="171">
        <v>5.7073338233637187E-2</v>
      </c>
      <c r="CY15" s="171">
        <v>0</v>
      </c>
      <c r="CZ15" s="171">
        <v>2.0987302681877464E-5</v>
      </c>
      <c r="DA15" s="171">
        <v>1.9728528179065942E-3</v>
      </c>
      <c r="DB15" s="171">
        <v>0</v>
      </c>
      <c r="DC15" s="171">
        <v>0</v>
      </c>
      <c r="DD15" s="172">
        <v>3.8531570105502246E-3</v>
      </c>
    </row>
    <row r="16" spans="1:126" s="173" customFormat="1" ht="9.5" x14ac:dyDescent="0.2">
      <c r="A16" s="179" t="s">
        <v>17</v>
      </c>
      <c r="B16" s="180" t="s">
        <v>19</v>
      </c>
      <c r="C16" s="180"/>
      <c r="D16" s="181">
        <v>0</v>
      </c>
      <c r="E16" s="182">
        <v>0</v>
      </c>
      <c r="F16" s="182">
        <v>0</v>
      </c>
      <c r="G16" s="182">
        <v>0</v>
      </c>
      <c r="H16" s="182">
        <v>0</v>
      </c>
      <c r="I16" s="182">
        <v>3.583982233915399E-2</v>
      </c>
      <c r="J16" s="182">
        <v>0</v>
      </c>
      <c r="K16" s="182">
        <v>0</v>
      </c>
      <c r="L16" s="182">
        <v>1.5752239210713119E-4</v>
      </c>
      <c r="M16" s="182">
        <v>9.4846990169856538E-2</v>
      </c>
      <c r="N16" s="182">
        <v>0</v>
      </c>
      <c r="O16" s="182">
        <v>1.7856429257625869E-2</v>
      </c>
      <c r="P16" s="182">
        <v>0</v>
      </c>
      <c r="Q16" s="182">
        <v>8.854406763444695E-3</v>
      </c>
      <c r="R16" s="182">
        <v>0</v>
      </c>
      <c r="S16" s="182">
        <v>0</v>
      </c>
      <c r="T16" s="182">
        <v>0</v>
      </c>
      <c r="U16" s="182">
        <v>0</v>
      </c>
      <c r="V16" s="182">
        <v>0</v>
      </c>
      <c r="W16" s="182">
        <v>0</v>
      </c>
      <c r="X16" s="182">
        <v>0</v>
      </c>
      <c r="Y16" s="182">
        <v>0</v>
      </c>
      <c r="Z16" s="182">
        <v>0</v>
      </c>
      <c r="AA16" s="182">
        <v>0</v>
      </c>
      <c r="AB16" s="182">
        <v>3.7827205326070513E-5</v>
      </c>
      <c r="AC16" s="182">
        <v>0</v>
      </c>
      <c r="AD16" s="182">
        <v>0</v>
      </c>
      <c r="AE16" s="182">
        <v>0</v>
      </c>
      <c r="AF16" s="182">
        <v>0</v>
      </c>
      <c r="AG16" s="182">
        <v>0</v>
      </c>
      <c r="AH16" s="182">
        <v>0</v>
      </c>
      <c r="AI16" s="182">
        <v>0</v>
      </c>
      <c r="AJ16" s="182">
        <v>0</v>
      </c>
      <c r="AK16" s="182">
        <v>0</v>
      </c>
      <c r="AL16" s="182">
        <v>0</v>
      </c>
      <c r="AM16" s="182">
        <v>0</v>
      </c>
      <c r="AN16" s="182">
        <v>0</v>
      </c>
      <c r="AO16" s="182">
        <v>0</v>
      </c>
      <c r="AP16" s="182">
        <v>0</v>
      </c>
      <c r="AQ16" s="182">
        <v>0</v>
      </c>
      <c r="AR16" s="182">
        <v>0</v>
      </c>
      <c r="AS16" s="182">
        <v>0</v>
      </c>
      <c r="AT16" s="182">
        <v>0</v>
      </c>
      <c r="AU16" s="182">
        <v>0</v>
      </c>
      <c r="AV16" s="182">
        <v>0</v>
      </c>
      <c r="AW16" s="182">
        <v>0</v>
      </c>
      <c r="AX16" s="182">
        <v>0</v>
      </c>
      <c r="AY16" s="182">
        <v>0</v>
      </c>
      <c r="AZ16" s="182">
        <v>0</v>
      </c>
      <c r="BA16" s="182">
        <v>0</v>
      </c>
      <c r="BB16" s="182">
        <v>0</v>
      </c>
      <c r="BC16" s="182">
        <v>0</v>
      </c>
      <c r="BD16" s="182">
        <v>0</v>
      </c>
      <c r="BE16" s="182">
        <v>0</v>
      </c>
      <c r="BF16" s="182">
        <v>0</v>
      </c>
      <c r="BG16" s="182">
        <v>0</v>
      </c>
      <c r="BH16" s="182">
        <v>0</v>
      </c>
      <c r="BI16" s="182">
        <v>0</v>
      </c>
      <c r="BJ16" s="182">
        <v>0</v>
      </c>
      <c r="BK16" s="182">
        <v>0</v>
      </c>
      <c r="BL16" s="182">
        <v>0</v>
      </c>
      <c r="BM16" s="182">
        <v>0</v>
      </c>
      <c r="BN16" s="182">
        <v>0</v>
      </c>
      <c r="BO16" s="182">
        <v>0</v>
      </c>
      <c r="BP16" s="182">
        <v>0</v>
      </c>
      <c r="BQ16" s="182">
        <v>0</v>
      </c>
      <c r="BR16" s="182">
        <v>0</v>
      </c>
      <c r="BS16" s="182">
        <v>0</v>
      </c>
      <c r="BT16" s="182">
        <v>0</v>
      </c>
      <c r="BU16" s="182">
        <v>0</v>
      </c>
      <c r="BV16" s="182">
        <v>0</v>
      </c>
      <c r="BW16" s="182">
        <v>0</v>
      </c>
      <c r="BX16" s="182">
        <v>0</v>
      </c>
      <c r="BY16" s="182">
        <v>0</v>
      </c>
      <c r="BZ16" s="182">
        <v>0</v>
      </c>
      <c r="CA16" s="182">
        <v>0</v>
      </c>
      <c r="CB16" s="182">
        <v>0</v>
      </c>
      <c r="CC16" s="182">
        <v>0</v>
      </c>
      <c r="CD16" s="182">
        <v>4.6038330469780819E-4</v>
      </c>
      <c r="CE16" s="182">
        <v>0</v>
      </c>
      <c r="CF16" s="182">
        <v>0</v>
      </c>
      <c r="CG16" s="182">
        <v>0</v>
      </c>
      <c r="CH16" s="182">
        <v>0</v>
      </c>
      <c r="CI16" s="182">
        <v>0</v>
      </c>
      <c r="CJ16" s="182">
        <v>0</v>
      </c>
      <c r="CK16" s="182">
        <v>1.0128299646922763E-4</v>
      </c>
      <c r="CL16" s="182">
        <v>8.6843059394139396E-6</v>
      </c>
      <c r="CM16" s="182">
        <v>0</v>
      </c>
      <c r="CN16" s="182">
        <v>3.7532577175788278E-4</v>
      </c>
      <c r="CO16" s="182">
        <v>0</v>
      </c>
      <c r="CP16" s="182">
        <v>4.2351859246620924E-3</v>
      </c>
      <c r="CQ16" s="182">
        <v>4.7387025890895194E-3</v>
      </c>
      <c r="CR16" s="182">
        <v>0</v>
      </c>
      <c r="CS16" s="182">
        <v>0</v>
      </c>
      <c r="CT16" s="182">
        <v>0</v>
      </c>
      <c r="CU16" s="182">
        <v>0</v>
      </c>
      <c r="CV16" s="182">
        <v>0</v>
      </c>
      <c r="CW16" s="182">
        <v>2.0479934664216576E-2</v>
      </c>
      <c r="CX16" s="182">
        <v>2.7764066465289217E-2</v>
      </c>
      <c r="CY16" s="182">
        <v>0</v>
      </c>
      <c r="CZ16" s="182">
        <v>1.4990930487055332E-5</v>
      </c>
      <c r="DA16" s="182">
        <v>1.3182657078177702E-3</v>
      </c>
      <c r="DB16" s="182">
        <v>0</v>
      </c>
      <c r="DC16" s="182">
        <v>0</v>
      </c>
      <c r="DD16" s="183">
        <v>3.2060662760823606E-3</v>
      </c>
    </row>
    <row r="17" spans="1:108" s="173" customFormat="1" ht="9.5" x14ac:dyDescent="0.2">
      <c r="A17" s="160" t="s">
        <v>18</v>
      </c>
      <c r="B17" s="169" t="s">
        <v>21</v>
      </c>
      <c r="C17" s="169"/>
      <c r="D17" s="170">
        <v>0</v>
      </c>
      <c r="E17" s="171">
        <v>0</v>
      </c>
      <c r="F17" s="171">
        <v>1.156910606549072E-3</v>
      </c>
      <c r="G17" s="171">
        <v>0</v>
      </c>
      <c r="H17" s="171">
        <v>3.2772040275112655E-3</v>
      </c>
      <c r="I17" s="171">
        <v>0</v>
      </c>
      <c r="J17" s="171">
        <v>0</v>
      </c>
      <c r="K17" s="171">
        <v>0</v>
      </c>
      <c r="L17" s="171">
        <v>3.9879086609400296E-6</v>
      </c>
      <c r="M17" s="171">
        <v>9.0312272048351794E-5</v>
      </c>
      <c r="N17" s="171">
        <v>4.6080904162074604E-3</v>
      </c>
      <c r="O17" s="171">
        <v>6.3013006692764231E-2</v>
      </c>
      <c r="P17" s="171">
        <v>3.0429869252574229E-3</v>
      </c>
      <c r="Q17" s="171">
        <v>4.0584147306712129E-2</v>
      </c>
      <c r="R17" s="171">
        <v>0</v>
      </c>
      <c r="S17" s="171">
        <v>0</v>
      </c>
      <c r="T17" s="171">
        <v>2.0185609137680625E-3</v>
      </c>
      <c r="U17" s="171">
        <v>0</v>
      </c>
      <c r="V17" s="171">
        <v>0</v>
      </c>
      <c r="W17" s="171">
        <v>0</v>
      </c>
      <c r="X17" s="171">
        <v>0</v>
      </c>
      <c r="Y17" s="171">
        <v>0</v>
      </c>
      <c r="Z17" s="171">
        <v>0</v>
      </c>
      <c r="AA17" s="171">
        <v>0</v>
      </c>
      <c r="AB17" s="171">
        <v>0</v>
      </c>
      <c r="AC17" s="171">
        <v>6.309944472488642E-5</v>
      </c>
      <c r="AD17" s="171">
        <v>0</v>
      </c>
      <c r="AE17" s="171">
        <v>0</v>
      </c>
      <c r="AF17" s="171">
        <v>0</v>
      </c>
      <c r="AG17" s="171">
        <v>0</v>
      </c>
      <c r="AH17" s="171">
        <v>0</v>
      </c>
      <c r="AI17" s="171">
        <v>0</v>
      </c>
      <c r="AJ17" s="171">
        <v>0</v>
      </c>
      <c r="AK17" s="171">
        <v>0</v>
      </c>
      <c r="AL17" s="171">
        <v>0</v>
      </c>
      <c r="AM17" s="171">
        <v>0</v>
      </c>
      <c r="AN17" s="171">
        <v>0</v>
      </c>
      <c r="AO17" s="171">
        <v>0</v>
      </c>
      <c r="AP17" s="171">
        <v>0</v>
      </c>
      <c r="AQ17" s="171">
        <v>0</v>
      </c>
      <c r="AR17" s="171">
        <v>0</v>
      </c>
      <c r="AS17" s="171">
        <v>0</v>
      </c>
      <c r="AT17" s="171">
        <v>0</v>
      </c>
      <c r="AU17" s="171">
        <v>0</v>
      </c>
      <c r="AV17" s="171">
        <v>0</v>
      </c>
      <c r="AW17" s="171">
        <v>0</v>
      </c>
      <c r="AX17" s="171">
        <v>0</v>
      </c>
      <c r="AY17" s="171">
        <v>0</v>
      </c>
      <c r="AZ17" s="171">
        <v>0</v>
      </c>
      <c r="BA17" s="171">
        <v>0</v>
      </c>
      <c r="BB17" s="171">
        <v>0</v>
      </c>
      <c r="BC17" s="171">
        <v>0</v>
      </c>
      <c r="BD17" s="171">
        <v>0</v>
      </c>
      <c r="BE17" s="171">
        <v>0</v>
      </c>
      <c r="BF17" s="171">
        <v>0</v>
      </c>
      <c r="BG17" s="171">
        <v>0</v>
      </c>
      <c r="BH17" s="171">
        <v>0</v>
      </c>
      <c r="BI17" s="171">
        <v>0</v>
      </c>
      <c r="BJ17" s="171">
        <v>0</v>
      </c>
      <c r="BK17" s="171">
        <v>0</v>
      </c>
      <c r="BL17" s="171">
        <v>0</v>
      </c>
      <c r="BM17" s="171">
        <v>0</v>
      </c>
      <c r="BN17" s="171">
        <v>0</v>
      </c>
      <c r="BO17" s="171">
        <v>0</v>
      </c>
      <c r="BP17" s="171">
        <v>0</v>
      </c>
      <c r="BQ17" s="171">
        <v>0</v>
      </c>
      <c r="BR17" s="171">
        <v>0</v>
      </c>
      <c r="BS17" s="171">
        <v>0</v>
      </c>
      <c r="BT17" s="171">
        <v>0</v>
      </c>
      <c r="BU17" s="171">
        <v>0</v>
      </c>
      <c r="BV17" s="171">
        <v>0</v>
      </c>
      <c r="BW17" s="171">
        <v>0</v>
      </c>
      <c r="BX17" s="171">
        <v>0</v>
      </c>
      <c r="BY17" s="171">
        <v>0</v>
      </c>
      <c r="BZ17" s="171">
        <v>0</v>
      </c>
      <c r="CA17" s="171">
        <v>0</v>
      </c>
      <c r="CB17" s="171">
        <v>0</v>
      </c>
      <c r="CC17" s="171">
        <v>0</v>
      </c>
      <c r="CD17" s="171">
        <v>1.0061985628446943E-3</v>
      </c>
      <c r="CE17" s="171">
        <v>0</v>
      </c>
      <c r="CF17" s="171">
        <v>0</v>
      </c>
      <c r="CG17" s="171">
        <v>0</v>
      </c>
      <c r="CH17" s="171">
        <v>0</v>
      </c>
      <c r="CI17" s="171">
        <v>0</v>
      </c>
      <c r="CJ17" s="171">
        <v>0</v>
      </c>
      <c r="CK17" s="171">
        <v>7.4588253213772295E-5</v>
      </c>
      <c r="CL17" s="171">
        <v>0</v>
      </c>
      <c r="CM17" s="171">
        <v>0</v>
      </c>
      <c r="CN17" s="171">
        <v>2.2804023051793121E-4</v>
      </c>
      <c r="CO17" s="171">
        <v>0</v>
      </c>
      <c r="CP17" s="171">
        <v>3.8177175978025436E-3</v>
      </c>
      <c r="CQ17" s="171">
        <v>2.8388540856296661E-3</v>
      </c>
      <c r="CR17" s="171">
        <v>6.6143854615807556E-4</v>
      </c>
      <c r="CS17" s="171">
        <v>0</v>
      </c>
      <c r="CT17" s="171">
        <v>0</v>
      </c>
      <c r="CU17" s="171">
        <v>0</v>
      </c>
      <c r="CV17" s="171">
        <v>0</v>
      </c>
      <c r="CW17" s="171">
        <v>1.7154809972040618E-2</v>
      </c>
      <c r="CX17" s="171">
        <v>1.5889324670168417E-2</v>
      </c>
      <c r="CY17" s="171">
        <v>0</v>
      </c>
      <c r="CZ17" s="171">
        <v>0</v>
      </c>
      <c r="DA17" s="171">
        <v>8.7278281345176515E-4</v>
      </c>
      <c r="DB17" s="171">
        <v>0</v>
      </c>
      <c r="DC17" s="171">
        <v>0</v>
      </c>
      <c r="DD17" s="172">
        <v>1.9713770945844261E-3</v>
      </c>
    </row>
    <row r="18" spans="1:108" s="173" customFormat="1" ht="9.5" x14ac:dyDescent="0.2">
      <c r="A18" s="160" t="s">
        <v>20</v>
      </c>
      <c r="B18" s="169" t="s">
        <v>23</v>
      </c>
      <c r="C18" s="169"/>
      <c r="D18" s="170">
        <v>0</v>
      </c>
      <c r="E18" s="171">
        <v>0</v>
      </c>
      <c r="F18" s="171">
        <v>1.8805323999447336E-2</v>
      </c>
      <c r="G18" s="171">
        <v>0</v>
      </c>
      <c r="H18" s="171">
        <v>3.8808995062633404E-3</v>
      </c>
      <c r="I18" s="171">
        <v>8.6637952373879899E-4</v>
      </c>
      <c r="J18" s="171">
        <v>0</v>
      </c>
      <c r="K18" s="171">
        <v>0</v>
      </c>
      <c r="L18" s="171">
        <v>2.8431794798171942E-2</v>
      </c>
      <c r="M18" s="171">
        <v>1.544166174580569E-2</v>
      </c>
      <c r="N18" s="171">
        <v>3.5503746384904993E-4</v>
      </c>
      <c r="O18" s="171">
        <v>0.16003171350429427</v>
      </c>
      <c r="P18" s="171">
        <v>4.7033719072962242E-2</v>
      </c>
      <c r="Q18" s="171">
        <v>0.17246957928521106</v>
      </c>
      <c r="R18" s="171">
        <v>0</v>
      </c>
      <c r="S18" s="171">
        <v>0</v>
      </c>
      <c r="T18" s="171">
        <v>0</v>
      </c>
      <c r="U18" s="171">
        <v>0</v>
      </c>
      <c r="V18" s="171">
        <v>2.3171817011285313E-3</v>
      </c>
      <c r="W18" s="171">
        <v>5.0137879167711205E-5</v>
      </c>
      <c r="X18" s="171">
        <v>0</v>
      </c>
      <c r="Y18" s="171">
        <v>1.059265928711403E-4</v>
      </c>
      <c r="Z18" s="171">
        <v>1.2531328320802005E-4</v>
      </c>
      <c r="AA18" s="171">
        <v>6.6263197420152848E-4</v>
      </c>
      <c r="AB18" s="171">
        <v>1.3163867453472538E-2</v>
      </c>
      <c r="AC18" s="171">
        <v>4.6378091872791519E-3</v>
      </c>
      <c r="AD18" s="171">
        <v>3.8754432538221559E-6</v>
      </c>
      <c r="AE18" s="171">
        <v>2.7551245316288297E-5</v>
      </c>
      <c r="AF18" s="171">
        <v>0</v>
      </c>
      <c r="AG18" s="171">
        <v>1.8185951352580132E-3</v>
      </c>
      <c r="AH18" s="171">
        <v>1.4017381553125876E-4</v>
      </c>
      <c r="AI18" s="171">
        <v>0</v>
      </c>
      <c r="AJ18" s="171">
        <v>7.8585461689587423E-4</v>
      </c>
      <c r="AK18" s="171">
        <v>2.8481012658227848E-3</v>
      </c>
      <c r="AL18" s="171">
        <v>0</v>
      </c>
      <c r="AM18" s="171">
        <v>0</v>
      </c>
      <c r="AN18" s="171">
        <v>0</v>
      </c>
      <c r="AO18" s="171">
        <v>0</v>
      </c>
      <c r="AP18" s="171">
        <v>0</v>
      </c>
      <c r="AQ18" s="171">
        <v>0</v>
      </c>
      <c r="AR18" s="171">
        <v>0</v>
      </c>
      <c r="AS18" s="171">
        <v>0</v>
      </c>
      <c r="AT18" s="171">
        <v>0</v>
      </c>
      <c r="AU18" s="171">
        <v>0</v>
      </c>
      <c r="AV18" s="171">
        <v>0</v>
      </c>
      <c r="AW18" s="171">
        <v>0</v>
      </c>
      <c r="AX18" s="171">
        <v>0</v>
      </c>
      <c r="AY18" s="171">
        <v>0</v>
      </c>
      <c r="AZ18" s="171">
        <v>0</v>
      </c>
      <c r="BA18" s="171">
        <v>0</v>
      </c>
      <c r="BB18" s="171">
        <v>0</v>
      </c>
      <c r="BC18" s="171">
        <v>0</v>
      </c>
      <c r="BD18" s="171">
        <v>0</v>
      </c>
      <c r="BE18" s="171">
        <v>0</v>
      </c>
      <c r="BF18" s="171">
        <v>0</v>
      </c>
      <c r="BG18" s="171">
        <v>0</v>
      </c>
      <c r="BH18" s="171">
        <v>0</v>
      </c>
      <c r="BI18" s="171">
        <v>0</v>
      </c>
      <c r="BJ18" s="171">
        <v>0</v>
      </c>
      <c r="BK18" s="171">
        <v>0</v>
      </c>
      <c r="BL18" s="171">
        <v>0</v>
      </c>
      <c r="BM18" s="171">
        <v>0</v>
      </c>
      <c r="BN18" s="171">
        <v>0</v>
      </c>
      <c r="BO18" s="171">
        <v>0</v>
      </c>
      <c r="BP18" s="171">
        <v>0</v>
      </c>
      <c r="BQ18" s="171">
        <v>0</v>
      </c>
      <c r="BR18" s="171">
        <v>0</v>
      </c>
      <c r="BS18" s="171">
        <v>0</v>
      </c>
      <c r="BT18" s="171">
        <v>0</v>
      </c>
      <c r="BU18" s="171">
        <v>0</v>
      </c>
      <c r="BV18" s="171">
        <v>0</v>
      </c>
      <c r="BW18" s="171">
        <v>0</v>
      </c>
      <c r="BX18" s="171">
        <v>0</v>
      </c>
      <c r="BY18" s="171">
        <v>0</v>
      </c>
      <c r="BZ18" s="171">
        <v>0</v>
      </c>
      <c r="CA18" s="171">
        <v>0</v>
      </c>
      <c r="CB18" s="171">
        <v>0</v>
      </c>
      <c r="CC18" s="171">
        <v>0</v>
      </c>
      <c r="CD18" s="171">
        <v>2.2022459111317835E-3</v>
      </c>
      <c r="CE18" s="171">
        <v>0</v>
      </c>
      <c r="CF18" s="171">
        <v>0</v>
      </c>
      <c r="CG18" s="171">
        <v>0</v>
      </c>
      <c r="CH18" s="171">
        <v>0</v>
      </c>
      <c r="CI18" s="171">
        <v>0</v>
      </c>
      <c r="CJ18" s="171">
        <v>0</v>
      </c>
      <c r="CK18" s="171">
        <v>1.9000376081824099E-4</v>
      </c>
      <c r="CL18" s="171">
        <v>0</v>
      </c>
      <c r="CM18" s="171">
        <v>0</v>
      </c>
      <c r="CN18" s="171">
        <v>9.1170208860991814E-4</v>
      </c>
      <c r="CO18" s="171">
        <v>0</v>
      </c>
      <c r="CP18" s="171">
        <v>8.893890441790394E-3</v>
      </c>
      <c r="CQ18" s="171">
        <v>7.3509942813468178E-3</v>
      </c>
      <c r="CR18" s="171">
        <v>6.2009863702319583E-4</v>
      </c>
      <c r="CS18" s="171">
        <v>0</v>
      </c>
      <c r="CT18" s="171">
        <v>0</v>
      </c>
      <c r="CU18" s="171">
        <v>0</v>
      </c>
      <c r="CV18" s="171">
        <v>0</v>
      </c>
      <c r="CW18" s="171">
        <v>3.4647132600805861E-2</v>
      </c>
      <c r="CX18" s="171">
        <v>7.6043684241588555E-2</v>
      </c>
      <c r="CY18" s="171">
        <v>0</v>
      </c>
      <c r="CZ18" s="171">
        <v>0</v>
      </c>
      <c r="DA18" s="171">
        <v>2.4274271999127216E-3</v>
      </c>
      <c r="DB18" s="171">
        <v>0</v>
      </c>
      <c r="DC18" s="171">
        <v>0</v>
      </c>
      <c r="DD18" s="172">
        <v>7.103917241265501E-3</v>
      </c>
    </row>
    <row r="19" spans="1:108" s="173" customFormat="1" ht="9.5" x14ac:dyDescent="0.2">
      <c r="A19" s="160" t="s">
        <v>22</v>
      </c>
      <c r="B19" s="169" t="s">
        <v>25</v>
      </c>
      <c r="C19" s="169"/>
      <c r="D19" s="170">
        <v>0</v>
      </c>
      <c r="E19" s="171">
        <v>0</v>
      </c>
      <c r="F19" s="171">
        <v>2.1553907797172201E-4</v>
      </c>
      <c r="G19" s="171">
        <v>1.1439422537950284E-5</v>
      </c>
      <c r="H19" s="171">
        <v>0</v>
      </c>
      <c r="I19" s="171">
        <v>1.3653434045532663E-2</v>
      </c>
      <c r="J19" s="171">
        <v>0</v>
      </c>
      <c r="K19" s="171">
        <v>0</v>
      </c>
      <c r="L19" s="171">
        <v>2.3987270595554281E-3</v>
      </c>
      <c r="M19" s="171">
        <v>4.4982458577929072E-4</v>
      </c>
      <c r="N19" s="171">
        <v>0</v>
      </c>
      <c r="O19" s="171">
        <v>9.6866852834314528E-4</v>
      </c>
      <c r="P19" s="171">
        <v>3.6863071901614301E-2</v>
      </c>
      <c r="Q19" s="171">
        <v>0</v>
      </c>
      <c r="R19" s="171">
        <v>0</v>
      </c>
      <c r="S19" s="171">
        <v>0</v>
      </c>
      <c r="T19" s="171">
        <v>0</v>
      </c>
      <c r="U19" s="171">
        <v>0</v>
      </c>
      <c r="V19" s="171">
        <v>0</v>
      </c>
      <c r="W19" s="171">
        <v>0</v>
      </c>
      <c r="X19" s="171">
        <v>0</v>
      </c>
      <c r="Y19" s="171">
        <v>0</v>
      </c>
      <c r="Z19" s="171">
        <v>0</v>
      </c>
      <c r="AA19" s="171">
        <v>0</v>
      </c>
      <c r="AB19" s="171">
        <v>7.5654410652141026E-5</v>
      </c>
      <c r="AC19" s="171">
        <v>0</v>
      </c>
      <c r="AD19" s="171">
        <v>0</v>
      </c>
      <c r="AE19" s="171">
        <v>0</v>
      </c>
      <c r="AF19" s="171">
        <v>0</v>
      </c>
      <c r="AG19" s="171">
        <v>0</v>
      </c>
      <c r="AH19" s="171">
        <v>0</v>
      </c>
      <c r="AI19" s="171">
        <v>0</v>
      </c>
      <c r="AJ19" s="171">
        <v>0</v>
      </c>
      <c r="AK19" s="171">
        <v>0</v>
      </c>
      <c r="AL19" s="171">
        <v>0</v>
      </c>
      <c r="AM19" s="171">
        <v>0</v>
      </c>
      <c r="AN19" s="171">
        <v>0</v>
      </c>
      <c r="AO19" s="171">
        <v>0</v>
      </c>
      <c r="AP19" s="171">
        <v>0</v>
      </c>
      <c r="AQ19" s="171">
        <v>0</v>
      </c>
      <c r="AR19" s="171">
        <v>0</v>
      </c>
      <c r="AS19" s="171">
        <v>0</v>
      </c>
      <c r="AT19" s="171">
        <v>0</v>
      </c>
      <c r="AU19" s="171">
        <v>0</v>
      </c>
      <c r="AV19" s="171">
        <v>0</v>
      </c>
      <c r="AW19" s="171">
        <v>0</v>
      </c>
      <c r="AX19" s="171">
        <v>0</v>
      </c>
      <c r="AY19" s="171">
        <v>0</v>
      </c>
      <c r="AZ19" s="171">
        <v>0</v>
      </c>
      <c r="BA19" s="171">
        <v>0</v>
      </c>
      <c r="BB19" s="171">
        <v>0</v>
      </c>
      <c r="BC19" s="171">
        <v>0</v>
      </c>
      <c r="BD19" s="171">
        <v>0</v>
      </c>
      <c r="BE19" s="171">
        <v>0</v>
      </c>
      <c r="BF19" s="171">
        <v>0</v>
      </c>
      <c r="BG19" s="171">
        <v>0</v>
      </c>
      <c r="BH19" s="171">
        <v>0</v>
      </c>
      <c r="BI19" s="171">
        <v>0</v>
      </c>
      <c r="BJ19" s="171">
        <v>0</v>
      </c>
      <c r="BK19" s="171">
        <v>0</v>
      </c>
      <c r="BL19" s="171">
        <v>0</v>
      </c>
      <c r="BM19" s="171">
        <v>0</v>
      </c>
      <c r="BN19" s="171">
        <v>0</v>
      </c>
      <c r="BO19" s="171">
        <v>0</v>
      </c>
      <c r="BP19" s="171">
        <v>0</v>
      </c>
      <c r="BQ19" s="171">
        <v>0</v>
      </c>
      <c r="BR19" s="171">
        <v>0</v>
      </c>
      <c r="BS19" s="171">
        <v>1.0961863194335296E-4</v>
      </c>
      <c r="BT19" s="171">
        <v>0</v>
      </c>
      <c r="BU19" s="171">
        <v>0</v>
      </c>
      <c r="BV19" s="171">
        <v>0</v>
      </c>
      <c r="BW19" s="171">
        <v>0</v>
      </c>
      <c r="BX19" s="171">
        <v>0</v>
      </c>
      <c r="BY19" s="171">
        <v>0</v>
      </c>
      <c r="BZ19" s="171">
        <v>0</v>
      </c>
      <c r="CA19" s="171">
        <v>0</v>
      </c>
      <c r="CB19" s="171">
        <v>0</v>
      </c>
      <c r="CC19" s="171">
        <v>0</v>
      </c>
      <c r="CD19" s="171">
        <v>6.5924990744871707E-3</v>
      </c>
      <c r="CE19" s="171">
        <v>0</v>
      </c>
      <c r="CF19" s="171">
        <v>0</v>
      </c>
      <c r="CG19" s="171">
        <v>0</v>
      </c>
      <c r="CH19" s="171">
        <v>0</v>
      </c>
      <c r="CI19" s="171">
        <v>0</v>
      </c>
      <c r="CJ19" s="171">
        <v>0</v>
      </c>
      <c r="CK19" s="171">
        <v>2.5909603747941953E-5</v>
      </c>
      <c r="CL19" s="171">
        <v>0</v>
      </c>
      <c r="CM19" s="171">
        <v>0</v>
      </c>
      <c r="CN19" s="171">
        <v>1.7802738318100064E-4</v>
      </c>
      <c r="CO19" s="171">
        <v>0</v>
      </c>
      <c r="CP19" s="171">
        <v>1.3855108239251702E-3</v>
      </c>
      <c r="CQ19" s="171">
        <v>1.4303457123749472E-3</v>
      </c>
      <c r="CR19" s="171">
        <v>0</v>
      </c>
      <c r="CS19" s="171">
        <v>0</v>
      </c>
      <c r="CT19" s="171">
        <v>0</v>
      </c>
      <c r="CU19" s="171">
        <v>0</v>
      </c>
      <c r="CV19" s="171">
        <v>1.1837451498156316E-5</v>
      </c>
      <c r="CW19" s="171">
        <v>3.751390677150393E-2</v>
      </c>
      <c r="CX19" s="171">
        <v>8.7475789100937312E-2</v>
      </c>
      <c r="CY19" s="171">
        <v>0</v>
      </c>
      <c r="CZ19" s="171">
        <v>0</v>
      </c>
      <c r="DA19" s="171">
        <v>1.6182847999418144E-3</v>
      </c>
      <c r="DB19" s="171">
        <v>0</v>
      </c>
      <c r="DC19" s="171">
        <v>1.1367384740300932E-3</v>
      </c>
      <c r="DD19" s="172">
        <v>2.6886926447263495E-3</v>
      </c>
    </row>
    <row r="20" spans="1:108" s="173" customFormat="1" ht="9.5" x14ac:dyDescent="0.2">
      <c r="A20" s="160" t="s">
        <v>24</v>
      </c>
      <c r="B20" s="184" t="s">
        <v>687</v>
      </c>
      <c r="C20" s="169"/>
      <c r="D20" s="170">
        <v>6.7863484749060244E-3</v>
      </c>
      <c r="E20" s="171">
        <v>3.4466367087725082E-2</v>
      </c>
      <c r="F20" s="171">
        <v>0.20741122829641229</v>
      </c>
      <c r="G20" s="171">
        <v>1.9080956793301074E-2</v>
      </c>
      <c r="H20" s="171">
        <v>2.1560552812574116E-5</v>
      </c>
      <c r="I20" s="171">
        <v>8.097996364742243E-3</v>
      </c>
      <c r="J20" s="171">
        <v>0</v>
      </c>
      <c r="K20" s="171">
        <v>0</v>
      </c>
      <c r="L20" s="171">
        <v>-9.9697716523500744E-6</v>
      </c>
      <c r="M20" s="171">
        <v>0</v>
      </c>
      <c r="N20" s="171">
        <v>0</v>
      </c>
      <c r="O20" s="171">
        <v>0</v>
      </c>
      <c r="P20" s="171">
        <v>0</v>
      </c>
      <c r="Q20" s="171">
        <v>1.0002522375207662E-2</v>
      </c>
      <c r="R20" s="171">
        <v>0</v>
      </c>
      <c r="S20" s="171">
        <v>0</v>
      </c>
      <c r="T20" s="171">
        <v>0</v>
      </c>
      <c r="U20" s="171">
        <v>0</v>
      </c>
      <c r="V20" s="171">
        <v>0</v>
      </c>
      <c r="W20" s="171">
        <v>0</v>
      </c>
      <c r="X20" s="171">
        <v>0</v>
      </c>
      <c r="Y20" s="171">
        <v>3.7074307504899104E-4</v>
      </c>
      <c r="Z20" s="171">
        <v>0</v>
      </c>
      <c r="AA20" s="171">
        <v>0</v>
      </c>
      <c r="AB20" s="171">
        <v>0</v>
      </c>
      <c r="AC20" s="171">
        <v>0</v>
      </c>
      <c r="AD20" s="171">
        <v>0</v>
      </c>
      <c r="AE20" s="171">
        <v>0</v>
      </c>
      <c r="AF20" s="171">
        <v>0</v>
      </c>
      <c r="AG20" s="171">
        <v>0</v>
      </c>
      <c r="AH20" s="171">
        <v>0</v>
      </c>
      <c r="AI20" s="171">
        <v>0</v>
      </c>
      <c r="AJ20" s="171">
        <v>0</v>
      </c>
      <c r="AK20" s="171">
        <v>0</v>
      </c>
      <c r="AL20" s="171">
        <v>0</v>
      </c>
      <c r="AM20" s="171">
        <v>0</v>
      </c>
      <c r="AN20" s="171">
        <v>0</v>
      </c>
      <c r="AO20" s="171">
        <v>0</v>
      </c>
      <c r="AP20" s="171">
        <v>0</v>
      </c>
      <c r="AQ20" s="171">
        <v>0</v>
      </c>
      <c r="AR20" s="171">
        <v>0</v>
      </c>
      <c r="AS20" s="171">
        <v>0</v>
      </c>
      <c r="AT20" s="171">
        <v>0</v>
      </c>
      <c r="AU20" s="171">
        <v>0</v>
      </c>
      <c r="AV20" s="171">
        <v>0</v>
      </c>
      <c r="AW20" s="171">
        <v>0</v>
      </c>
      <c r="AX20" s="171">
        <v>0</v>
      </c>
      <c r="AY20" s="171">
        <v>0</v>
      </c>
      <c r="AZ20" s="171">
        <v>0</v>
      </c>
      <c r="BA20" s="171">
        <v>0</v>
      </c>
      <c r="BB20" s="171">
        <v>0</v>
      </c>
      <c r="BC20" s="171">
        <v>0</v>
      </c>
      <c r="BD20" s="171">
        <v>0</v>
      </c>
      <c r="BE20" s="171">
        <v>0</v>
      </c>
      <c r="BF20" s="171">
        <v>0</v>
      </c>
      <c r="BG20" s="171">
        <v>0</v>
      </c>
      <c r="BH20" s="171">
        <v>0</v>
      </c>
      <c r="BI20" s="171">
        <v>0</v>
      </c>
      <c r="BJ20" s="171">
        <v>0</v>
      </c>
      <c r="BK20" s="171">
        <v>0</v>
      </c>
      <c r="BL20" s="171">
        <v>0</v>
      </c>
      <c r="BM20" s="171">
        <v>1.0877725830119783E-4</v>
      </c>
      <c r="BN20" s="171">
        <v>0</v>
      </c>
      <c r="BO20" s="171">
        <v>0</v>
      </c>
      <c r="BP20" s="171">
        <v>0</v>
      </c>
      <c r="BQ20" s="171">
        <v>0</v>
      </c>
      <c r="BR20" s="171">
        <v>0</v>
      </c>
      <c r="BS20" s="171">
        <v>3.5464851511084779E-5</v>
      </c>
      <c r="BT20" s="171">
        <v>0</v>
      </c>
      <c r="BU20" s="171">
        <v>0</v>
      </c>
      <c r="BV20" s="171">
        <v>0</v>
      </c>
      <c r="BW20" s="171">
        <v>0</v>
      </c>
      <c r="BX20" s="171">
        <v>0</v>
      </c>
      <c r="BY20" s="171">
        <v>0</v>
      </c>
      <c r="BZ20" s="171">
        <v>0</v>
      </c>
      <c r="CA20" s="171">
        <v>0</v>
      </c>
      <c r="CB20" s="171">
        <v>0</v>
      </c>
      <c r="CC20" s="171">
        <v>0</v>
      </c>
      <c r="CD20" s="171">
        <v>0</v>
      </c>
      <c r="CE20" s="171">
        <v>0</v>
      </c>
      <c r="CF20" s="171">
        <v>0</v>
      </c>
      <c r="CG20" s="171">
        <v>0</v>
      </c>
      <c r="CH20" s="171">
        <v>0</v>
      </c>
      <c r="CI20" s="171">
        <v>0</v>
      </c>
      <c r="CJ20" s="171">
        <v>0</v>
      </c>
      <c r="CK20" s="171">
        <v>0</v>
      </c>
      <c r="CL20" s="171">
        <v>4.5701160006165857E-4</v>
      </c>
      <c r="CM20" s="171">
        <v>4.1094832859238321E-3</v>
      </c>
      <c r="CN20" s="171">
        <v>1.2847336930587674E-5</v>
      </c>
      <c r="CO20" s="171">
        <v>0</v>
      </c>
      <c r="CP20" s="171">
        <v>7.5628320083251653E-5</v>
      </c>
      <c r="CQ20" s="171">
        <v>1.9107671730199674E-5</v>
      </c>
      <c r="CR20" s="171">
        <v>0</v>
      </c>
      <c r="CS20" s="171">
        <v>0</v>
      </c>
      <c r="CT20" s="171">
        <v>0</v>
      </c>
      <c r="CU20" s="171">
        <v>0</v>
      </c>
      <c r="CV20" s="171">
        <v>0</v>
      </c>
      <c r="CW20" s="171">
        <v>0</v>
      </c>
      <c r="CX20" s="171">
        <v>0</v>
      </c>
      <c r="CY20" s="171">
        <v>0</v>
      </c>
      <c r="CZ20" s="171">
        <v>8.6047940995697607E-4</v>
      </c>
      <c r="DA20" s="171">
        <v>0</v>
      </c>
      <c r="DB20" s="171">
        <v>0</v>
      </c>
      <c r="DC20" s="171">
        <v>0</v>
      </c>
      <c r="DD20" s="172">
        <v>3.8289116612476868E-3</v>
      </c>
    </row>
    <row r="21" spans="1:108" s="173" customFormat="1" ht="9.5" x14ac:dyDescent="0.2">
      <c r="A21" s="160" t="s">
        <v>26</v>
      </c>
      <c r="B21" s="169" t="s">
        <v>29</v>
      </c>
      <c r="C21" s="169"/>
      <c r="D21" s="170">
        <v>5.0315836699951994E-5</v>
      </c>
      <c r="E21" s="171">
        <v>0</v>
      </c>
      <c r="F21" s="171">
        <v>4.0528715516050295E-5</v>
      </c>
      <c r="G21" s="171">
        <v>1.2583364791745311E-4</v>
      </c>
      <c r="H21" s="171">
        <v>1.5954809081304845E-3</v>
      </c>
      <c r="I21" s="171">
        <v>1.6609733155106689E-2</v>
      </c>
      <c r="J21" s="171">
        <v>0</v>
      </c>
      <c r="K21" s="171">
        <v>0</v>
      </c>
      <c r="L21" s="171">
        <v>1.9939543304700148E-6</v>
      </c>
      <c r="M21" s="171">
        <v>0</v>
      </c>
      <c r="N21" s="171">
        <v>0</v>
      </c>
      <c r="O21" s="171">
        <v>1.5984629180579955E-6</v>
      </c>
      <c r="P21" s="171">
        <v>5.0506007058214487E-5</v>
      </c>
      <c r="Q21" s="171">
        <v>0</v>
      </c>
      <c r="R21" s="171">
        <v>0.19204222492894843</v>
      </c>
      <c r="S21" s="171">
        <v>0.26848489531020631</v>
      </c>
      <c r="T21" s="171">
        <v>3.20015754621766E-4</v>
      </c>
      <c r="U21" s="171">
        <v>6.1470850022251888E-3</v>
      </c>
      <c r="V21" s="171">
        <v>2.3574187684617131E-3</v>
      </c>
      <c r="W21" s="171">
        <v>2.7241581014456422E-3</v>
      </c>
      <c r="X21" s="171">
        <v>5.1449999505288467E-4</v>
      </c>
      <c r="Y21" s="171">
        <v>9.2685768762247763E-4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E21" s="171">
        <v>4.8214679303504516E-4</v>
      </c>
      <c r="AF21" s="171">
        <v>1.2692558038620091E-2</v>
      </c>
      <c r="AG21" s="171">
        <v>3.3189361218458738E-2</v>
      </c>
      <c r="AH21" s="171">
        <v>2.2427810485001402E-3</v>
      </c>
      <c r="AI21" s="171">
        <v>7.3232711587611951E-6</v>
      </c>
      <c r="AJ21" s="171">
        <v>0</v>
      </c>
      <c r="AK21" s="171">
        <v>9.0415913200723324E-4</v>
      </c>
      <c r="AL21" s="171">
        <v>0</v>
      </c>
      <c r="AM21" s="171">
        <v>0</v>
      </c>
      <c r="AN21" s="171">
        <v>0</v>
      </c>
      <c r="AO21" s="171">
        <v>0</v>
      </c>
      <c r="AP21" s="171">
        <v>0</v>
      </c>
      <c r="AQ21" s="171">
        <v>2.8698522026115655E-4</v>
      </c>
      <c r="AR21" s="171">
        <v>1.0999990833340972E-4</v>
      </c>
      <c r="AS21" s="171">
        <v>2.8070797506131256E-4</v>
      </c>
      <c r="AT21" s="171">
        <v>1.0151940712666238E-4</v>
      </c>
      <c r="AU21" s="171">
        <v>2.589868434683518E-5</v>
      </c>
      <c r="AV21" s="171">
        <v>3.8309283616396372E-4</v>
      </c>
      <c r="AW21" s="171">
        <v>2.2118815600025042E-3</v>
      </c>
      <c r="AX21" s="171">
        <v>8.6221762372822898E-5</v>
      </c>
      <c r="AY21" s="171">
        <v>0</v>
      </c>
      <c r="AZ21" s="171">
        <v>2.0632737276478678E-3</v>
      </c>
      <c r="BA21" s="171">
        <v>0</v>
      </c>
      <c r="BB21" s="171">
        <v>0</v>
      </c>
      <c r="BC21" s="171">
        <v>0</v>
      </c>
      <c r="BD21" s="171">
        <v>0</v>
      </c>
      <c r="BE21" s="171">
        <v>3.8844002486016156E-5</v>
      </c>
      <c r="BF21" s="171">
        <v>7.1874255989146985E-4</v>
      </c>
      <c r="BG21" s="171">
        <v>2.8907832545577313E-3</v>
      </c>
      <c r="BH21" s="171">
        <v>5.8102376387194239E-5</v>
      </c>
      <c r="BI21" s="171">
        <v>2.0427744591290354E-3</v>
      </c>
      <c r="BJ21" s="171">
        <v>2.729332132427195E-5</v>
      </c>
      <c r="BK21" s="171">
        <v>3.8366305450764006E-4</v>
      </c>
      <c r="BL21" s="171">
        <v>2.0587932530403965E-3</v>
      </c>
      <c r="BM21" s="171">
        <v>8.9581271542162923E-5</v>
      </c>
      <c r="BN21" s="171">
        <v>4.4740881464196971E-5</v>
      </c>
      <c r="BO21" s="171">
        <v>0</v>
      </c>
      <c r="BP21" s="171">
        <v>0</v>
      </c>
      <c r="BQ21" s="171">
        <v>8.7885818744287418E-5</v>
      </c>
      <c r="BR21" s="171">
        <v>4.3001736195098878E-5</v>
      </c>
      <c r="BS21" s="171">
        <v>2.8640554326376041E-4</v>
      </c>
      <c r="BT21" s="171">
        <v>7.2677059486173192E-6</v>
      </c>
      <c r="BU21" s="171">
        <v>4.3698940519187114E-6</v>
      </c>
      <c r="BV21" s="171">
        <v>0</v>
      </c>
      <c r="BW21" s="171">
        <v>0</v>
      </c>
      <c r="BX21" s="171">
        <v>1.9156241250755198E-4</v>
      </c>
      <c r="BY21" s="171">
        <v>5.6545385382503831E-5</v>
      </c>
      <c r="BZ21" s="171">
        <v>2.2955845245067204E-3</v>
      </c>
      <c r="CA21" s="171">
        <v>4.494116920069322E-5</v>
      </c>
      <c r="CB21" s="171">
        <v>1.1606987406418664E-3</v>
      </c>
      <c r="CC21" s="171">
        <v>2.8816598360655737E-4</v>
      </c>
      <c r="CD21" s="171">
        <v>1.091630516293772E-3</v>
      </c>
      <c r="CE21" s="171">
        <v>4.1103773326391363E-5</v>
      </c>
      <c r="CF21" s="171">
        <v>1.4983024233543396E-6</v>
      </c>
      <c r="CG21" s="171">
        <v>0</v>
      </c>
      <c r="CH21" s="171">
        <v>4.7936766079234149E-4</v>
      </c>
      <c r="CI21" s="171">
        <v>0</v>
      </c>
      <c r="CJ21" s="171">
        <v>8.0124352995849558E-5</v>
      </c>
      <c r="CK21" s="171">
        <v>9.1076182871553533E-5</v>
      </c>
      <c r="CL21" s="171">
        <v>4.3421529697069698E-6</v>
      </c>
      <c r="CM21" s="171">
        <v>0</v>
      </c>
      <c r="CN21" s="171">
        <v>5.4601181954997613E-5</v>
      </c>
      <c r="CO21" s="171">
        <v>1.4061586589354273E-3</v>
      </c>
      <c r="CP21" s="171">
        <v>6.3527788869931391E-5</v>
      </c>
      <c r="CQ21" s="171">
        <v>6.5512017360684605E-5</v>
      </c>
      <c r="CR21" s="171">
        <v>1.6122564562603091E-4</v>
      </c>
      <c r="CS21" s="171">
        <v>8.9775471545664292E-5</v>
      </c>
      <c r="CT21" s="171">
        <v>0</v>
      </c>
      <c r="CU21" s="171">
        <v>1.1047180667433833E-5</v>
      </c>
      <c r="CV21" s="171">
        <v>6.4936876789886081E-4</v>
      </c>
      <c r="CW21" s="171">
        <v>5.0835239654820389E-4</v>
      </c>
      <c r="CX21" s="171">
        <v>0</v>
      </c>
      <c r="CY21" s="171">
        <v>2.6145992129613218E-4</v>
      </c>
      <c r="CZ21" s="171">
        <v>1.9877973825835368E-3</v>
      </c>
      <c r="DA21" s="171">
        <v>5.0457756402680169E-4</v>
      </c>
      <c r="DB21" s="171">
        <v>1.4195285062354105E-2</v>
      </c>
      <c r="DC21" s="171">
        <v>1.8269011189769353E-4</v>
      </c>
      <c r="DD21" s="172">
        <v>6.2661223351565877E-4</v>
      </c>
    </row>
    <row r="22" spans="1:108" s="173" customFormat="1" ht="9.5" x14ac:dyDescent="0.2">
      <c r="A22" s="174" t="s">
        <v>27</v>
      </c>
      <c r="B22" s="175" t="s">
        <v>31</v>
      </c>
      <c r="C22" s="175"/>
      <c r="D22" s="176">
        <v>3.5011436370383261E-3</v>
      </c>
      <c r="E22" s="177">
        <v>3.2831147759179095E-3</v>
      </c>
      <c r="F22" s="177">
        <v>3.8686501174411644E-4</v>
      </c>
      <c r="G22" s="177">
        <v>2.8941739021014221E-3</v>
      </c>
      <c r="H22" s="177">
        <v>2.2638580453202819E-4</v>
      </c>
      <c r="I22" s="177">
        <v>1.115684651998331E-2</v>
      </c>
      <c r="J22" s="177">
        <v>5.804579168010319E-3</v>
      </c>
      <c r="K22" s="177">
        <v>4.0989456940677448E-3</v>
      </c>
      <c r="L22" s="177">
        <v>8.5939431643257641E-4</v>
      </c>
      <c r="M22" s="177">
        <v>7.155510785369412E-4</v>
      </c>
      <c r="N22" s="177">
        <v>2.3669164256603326E-4</v>
      </c>
      <c r="O22" s="177">
        <v>1.013425490048769E-3</v>
      </c>
      <c r="P22" s="177">
        <v>4.2298780911254633E-4</v>
      </c>
      <c r="Q22" s="177">
        <v>4.3489227718294176E-5</v>
      </c>
      <c r="R22" s="177">
        <v>3.2480714575720666E-3</v>
      </c>
      <c r="S22" s="177">
        <v>8.7305879626052695E-3</v>
      </c>
      <c r="T22" s="177">
        <v>1.2554464219776973E-3</v>
      </c>
      <c r="U22" s="177">
        <v>2.113929684023142E-3</v>
      </c>
      <c r="V22" s="177">
        <v>8.9941679921230029E-4</v>
      </c>
      <c r="W22" s="177">
        <v>1.5208490014205732E-3</v>
      </c>
      <c r="X22" s="177">
        <v>4.0566345763785134E-4</v>
      </c>
      <c r="Y22" s="177">
        <v>2.6481648217785074E-3</v>
      </c>
      <c r="Z22" s="177">
        <v>3.3416875522138681E-4</v>
      </c>
      <c r="AA22" s="177">
        <v>1.4725154982256187E-4</v>
      </c>
      <c r="AB22" s="177">
        <v>9.2676653048872747E-4</v>
      </c>
      <c r="AC22" s="177">
        <v>4.7324583543664815E-4</v>
      </c>
      <c r="AD22" s="177">
        <v>1.4726684364524192E-5</v>
      </c>
      <c r="AE22" s="177">
        <v>1.3775622658144149E-4</v>
      </c>
      <c r="AF22" s="177">
        <v>2.0611846387502712E-3</v>
      </c>
      <c r="AG22" s="177">
        <v>2.0459195271652648E-3</v>
      </c>
      <c r="AH22" s="177">
        <v>2.382954864031399E-3</v>
      </c>
      <c r="AI22" s="177">
        <v>7.6162020051116427E-4</v>
      </c>
      <c r="AJ22" s="177">
        <v>4.3222003929273087E-3</v>
      </c>
      <c r="AK22" s="177">
        <v>1.4466546112115732E-3</v>
      </c>
      <c r="AL22" s="177">
        <v>7.4247529841795651E-5</v>
      </c>
      <c r="AM22" s="177">
        <v>1.9870879833895665E-4</v>
      </c>
      <c r="AN22" s="177">
        <v>1.5824482351679005E-3</v>
      </c>
      <c r="AO22" s="177">
        <v>4.0051622090694672E-4</v>
      </c>
      <c r="AP22" s="177">
        <v>3.2020493115593977E-4</v>
      </c>
      <c r="AQ22" s="177">
        <v>1.578418711436361E-3</v>
      </c>
      <c r="AR22" s="177">
        <v>1.0083324930562558E-3</v>
      </c>
      <c r="AS22" s="177">
        <v>6.5006057382619744E-4</v>
      </c>
      <c r="AT22" s="177">
        <v>1.1505532807688404E-3</v>
      </c>
      <c r="AU22" s="177">
        <v>7.122138195379675E-4</v>
      </c>
      <c r="AV22" s="177">
        <v>7.6618567232792745E-4</v>
      </c>
      <c r="AW22" s="177">
        <v>3.7768920977401246E-3</v>
      </c>
      <c r="AX22" s="177">
        <v>3.5843618357844949E-3</v>
      </c>
      <c r="AY22" s="177">
        <v>2.2934917471895328E-3</v>
      </c>
      <c r="AZ22" s="177">
        <v>5.1581843191196696E-3</v>
      </c>
      <c r="BA22" s="177">
        <v>1.8206645425580337E-3</v>
      </c>
      <c r="BB22" s="177">
        <v>1.6835016835016834E-3</v>
      </c>
      <c r="BC22" s="177">
        <v>5.0333593925699048E-4</v>
      </c>
      <c r="BD22" s="177">
        <v>1.7444395987788923E-3</v>
      </c>
      <c r="BE22" s="177">
        <v>6.9919204474829086E-4</v>
      </c>
      <c r="BF22" s="177">
        <v>3.9980054893963009E-4</v>
      </c>
      <c r="BG22" s="177">
        <v>8.440243079000675E-4</v>
      </c>
      <c r="BH22" s="177">
        <v>2.7114442314023977E-4</v>
      </c>
      <c r="BI22" s="177">
        <v>2.5070413816583614E-3</v>
      </c>
      <c r="BJ22" s="177">
        <v>1.3919593875378695E-3</v>
      </c>
      <c r="BK22" s="177">
        <v>2.733742421223095E-3</v>
      </c>
      <c r="BL22" s="177">
        <v>1.4963015249775738E-3</v>
      </c>
      <c r="BM22" s="177">
        <v>7.5504214585537317E-4</v>
      </c>
      <c r="BN22" s="177">
        <v>8.8449281048450933E-4</v>
      </c>
      <c r="BO22" s="177">
        <v>1.100341384396602E-4</v>
      </c>
      <c r="BP22" s="177">
        <v>3.8094301829755337E-4</v>
      </c>
      <c r="BQ22" s="177">
        <v>6.7232651339379883E-4</v>
      </c>
      <c r="BR22" s="177">
        <v>1.7254446648283424E-3</v>
      </c>
      <c r="BS22" s="177">
        <v>3.6566411292868477E-3</v>
      </c>
      <c r="BT22" s="177">
        <v>1.6092777457652634E-3</v>
      </c>
      <c r="BU22" s="177">
        <v>2.2723449069977298E-4</v>
      </c>
      <c r="BV22" s="177">
        <v>2.3723197728899205E-5</v>
      </c>
      <c r="BW22" s="177">
        <v>0</v>
      </c>
      <c r="BX22" s="177">
        <v>1.4588214490959728E-3</v>
      </c>
      <c r="BY22" s="177">
        <v>1.1643208899215561E-3</v>
      </c>
      <c r="BZ22" s="177">
        <v>2.5667165549602701E-3</v>
      </c>
      <c r="CA22" s="177">
        <v>1.5841762143244359E-3</v>
      </c>
      <c r="CB22" s="177">
        <v>3.4820962219255994E-4</v>
      </c>
      <c r="CC22" s="177">
        <v>8.8851178278688526E-4</v>
      </c>
      <c r="CD22" s="177">
        <v>2.4727804303871967E-3</v>
      </c>
      <c r="CE22" s="177">
        <v>1.8222672841366838E-3</v>
      </c>
      <c r="CF22" s="177">
        <v>5.0492791667041239E-4</v>
      </c>
      <c r="CG22" s="177">
        <v>9.5520199145142457E-4</v>
      </c>
      <c r="CH22" s="177">
        <v>1.086566697795974E-3</v>
      </c>
      <c r="CI22" s="177">
        <v>9.1289098159803969E-4</v>
      </c>
      <c r="CJ22" s="177">
        <v>1.4742880951236319E-3</v>
      </c>
      <c r="CK22" s="177">
        <v>2.2847559668639724E-3</v>
      </c>
      <c r="CL22" s="177">
        <v>2.7138456060668559E-4</v>
      </c>
      <c r="CM22" s="177">
        <v>3.5393815583968265E-3</v>
      </c>
      <c r="CN22" s="177">
        <v>2.9516756598025181E-3</v>
      </c>
      <c r="CO22" s="177">
        <v>4.8978560030335109E-3</v>
      </c>
      <c r="CP22" s="177">
        <v>6.7732723466560184E-3</v>
      </c>
      <c r="CQ22" s="177">
        <v>3.8542903547202773E-3</v>
      </c>
      <c r="CR22" s="177">
        <v>2.1893615877832302E-2</v>
      </c>
      <c r="CS22" s="177">
        <v>2.6962566620881176E-3</v>
      </c>
      <c r="CT22" s="177">
        <v>3.4719869927511687E-4</v>
      </c>
      <c r="CU22" s="177">
        <v>8.8561565017261222E-4</v>
      </c>
      <c r="CV22" s="177">
        <v>2.4706452341151969E-3</v>
      </c>
      <c r="CW22" s="177">
        <v>9.9253722014575555E-3</v>
      </c>
      <c r="CX22" s="177">
        <v>6.1164376579409061E-4</v>
      </c>
      <c r="CY22" s="177">
        <v>5.7698443648739675E-3</v>
      </c>
      <c r="CZ22" s="177">
        <v>4.2514278861288919E-3</v>
      </c>
      <c r="DA22" s="177">
        <v>3.5456801796477956E-3</v>
      </c>
      <c r="DB22" s="177">
        <v>2.2502155580324283E-3</v>
      </c>
      <c r="DC22" s="177">
        <v>4.820989063966913E-4</v>
      </c>
      <c r="DD22" s="178">
        <v>2.0258768131769379E-3</v>
      </c>
    </row>
    <row r="23" spans="1:108" s="173" customFormat="1" ht="9.5" x14ac:dyDescent="0.2">
      <c r="A23" s="160" t="s">
        <v>28</v>
      </c>
      <c r="B23" s="169" t="s">
        <v>688</v>
      </c>
      <c r="C23" s="169"/>
      <c r="D23" s="170">
        <v>9.224570061657865E-5</v>
      </c>
      <c r="E23" s="171">
        <v>1.2676118825937874E-5</v>
      </c>
      <c r="F23" s="171">
        <v>1.8735319854465066E-3</v>
      </c>
      <c r="G23" s="171">
        <v>9.151538030360227E-5</v>
      </c>
      <c r="H23" s="171">
        <v>1.9296694767253833E-3</v>
      </c>
      <c r="I23" s="171">
        <v>2.0580933992489022E-3</v>
      </c>
      <c r="J23" s="171">
        <v>6.4495324089003543E-4</v>
      </c>
      <c r="K23" s="171">
        <v>5.3021188082468342E-4</v>
      </c>
      <c r="L23" s="171">
        <v>1.8543775273371137E-4</v>
      </c>
      <c r="M23" s="171">
        <v>7.8675883149814164E-4</v>
      </c>
      <c r="N23" s="171">
        <v>0</v>
      </c>
      <c r="O23" s="171">
        <v>1.8222477265861147E-4</v>
      </c>
      <c r="P23" s="171">
        <v>2.1465052999741156E-4</v>
      </c>
      <c r="Q23" s="171">
        <v>1.3568639048107784E-3</v>
      </c>
      <c r="R23" s="171">
        <v>0</v>
      </c>
      <c r="S23" s="171">
        <v>2.3178552113111334E-4</v>
      </c>
      <c r="T23" s="171">
        <v>0.1111111111111111</v>
      </c>
      <c r="U23" s="171">
        <v>0.13718291054739654</v>
      </c>
      <c r="V23" s="171">
        <v>8.7804381579943955E-2</v>
      </c>
      <c r="W23" s="171">
        <v>7.8549344029414225E-4</v>
      </c>
      <c r="X23" s="171">
        <v>8.9048076066845428E-5</v>
      </c>
      <c r="Y23" s="171">
        <v>2.6481648217785073E-4</v>
      </c>
      <c r="Z23" s="171">
        <v>0</v>
      </c>
      <c r="AA23" s="171">
        <v>2.9450309964512378E-5</v>
      </c>
      <c r="AB23" s="171">
        <v>0</v>
      </c>
      <c r="AC23" s="171">
        <v>1.5774861181221605E-4</v>
      </c>
      <c r="AD23" s="171">
        <v>0</v>
      </c>
      <c r="AE23" s="171">
        <v>1.6530747189772978E-4</v>
      </c>
      <c r="AF23" s="171">
        <v>1.0848340203948796E-4</v>
      </c>
      <c r="AG23" s="171">
        <v>4.5464878381450331E-4</v>
      </c>
      <c r="AH23" s="171">
        <v>7.9899074852817498E-3</v>
      </c>
      <c r="AI23" s="171">
        <v>1.0984906738141793E-4</v>
      </c>
      <c r="AJ23" s="171">
        <v>6.6797642436149315E-3</v>
      </c>
      <c r="AK23" s="171">
        <v>2.6220614828209765E-3</v>
      </c>
      <c r="AL23" s="171">
        <v>0</v>
      </c>
      <c r="AM23" s="171">
        <v>8.1105631975084342E-6</v>
      </c>
      <c r="AN23" s="171">
        <v>4.2913850445231198E-4</v>
      </c>
      <c r="AO23" s="171">
        <v>0</v>
      </c>
      <c r="AP23" s="171">
        <v>0</v>
      </c>
      <c r="AQ23" s="171">
        <v>2.1523891519586742E-4</v>
      </c>
      <c r="AR23" s="171">
        <v>1.154999037500802E-3</v>
      </c>
      <c r="AS23" s="171">
        <v>9.3076854888750999E-4</v>
      </c>
      <c r="AT23" s="171">
        <v>6.7679604751108254E-5</v>
      </c>
      <c r="AU23" s="171">
        <v>1.5539210608101107E-4</v>
      </c>
      <c r="AV23" s="171">
        <v>1.1492785084918913E-3</v>
      </c>
      <c r="AW23" s="171">
        <v>8.3467228679339779E-5</v>
      </c>
      <c r="AX23" s="171">
        <v>1.6012613012095681E-4</v>
      </c>
      <c r="AY23" s="171">
        <v>2.443884648644584E-4</v>
      </c>
      <c r="AZ23" s="171">
        <v>3.43878954607978E-4</v>
      </c>
      <c r="BA23" s="171">
        <v>0</v>
      </c>
      <c r="BB23" s="171">
        <v>0</v>
      </c>
      <c r="BC23" s="171">
        <v>4.2837101213360891E-5</v>
      </c>
      <c r="BD23" s="171">
        <v>0</v>
      </c>
      <c r="BE23" s="171">
        <v>4.6612802983219391E-4</v>
      </c>
      <c r="BF23" s="171">
        <v>2.0214634496947589E-4</v>
      </c>
      <c r="BG23" s="171">
        <v>2.299966239027684E-3</v>
      </c>
      <c r="BH23" s="171">
        <v>3.6798171711889684E-4</v>
      </c>
      <c r="BI23" s="171">
        <v>3.4231947754495652E-2</v>
      </c>
      <c r="BJ23" s="171">
        <v>0</v>
      </c>
      <c r="BK23" s="171">
        <v>5.5132953564172513E-2</v>
      </c>
      <c r="BL23" s="171">
        <v>1.5058602079381185E-2</v>
      </c>
      <c r="BM23" s="171">
        <v>1.3927754837388664E-3</v>
      </c>
      <c r="BN23" s="171">
        <v>3.1628361588920779E-3</v>
      </c>
      <c r="BO23" s="171">
        <v>1.2201253832043334E-3</v>
      </c>
      <c r="BP23" s="171">
        <v>1.2288484461211399E-5</v>
      </c>
      <c r="BQ23" s="171">
        <v>0</v>
      </c>
      <c r="BR23" s="171">
        <v>5.3752170243873597E-6</v>
      </c>
      <c r="BS23" s="171">
        <v>5.6985568223493041E-4</v>
      </c>
      <c r="BT23" s="171">
        <v>8.3059496555626497E-5</v>
      </c>
      <c r="BU23" s="171">
        <v>0</v>
      </c>
      <c r="BV23" s="171">
        <v>0</v>
      </c>
      <c r="BW23" s="171">
        <v>4.2474613454470931E-6</v>
      </c>
      <c r="BX23" s="171">
        <v>7.367785096444307E-6</v>
      </c>
      <c r="BY23" s="171">
        <v>0</v>
      </c>
      <c r="BZ23" s="171">
        <v>1.446037495752265E-4</v>
      </c>
      <c r="CA23" s="171">
        <v>2.8088230750433262E-6</v>
      </c>
      <c r="CB23" s="171">
        <v>0</v>
      </c>
      <c r="CC23" s="171">
        <v>5.7633196721311474E-4</v>
      </c>
      <c r="CD23" s="171">
        <v>2.4870190892953763E-3</v>
      </c>
      <c r="CE23" s="171">
        <v>4.1103773326391363E-5</v>
      </c>
      <c r="CF23" s="171">
        <v>3.2962653313795471E-5</v>
      </c>
      <c r="CG23" s="171">
        <v>1.2543056453402545E-4</v>
      </c>
      <c r="CH23" s="171">
        <v>1.4203486245699007E-5</v>
      </c>
      <c r="CI23" s="171">
        <v>4.8046893768317881E-5</v>
      </c>
      <c r="CJ23" s="171">
        <v>8.0124352995849558E-5</v>
      </c>
      <c r="CK23" s="171">
        <v>4.3575242666993286E-5</v>
      </c>
      <c r="CL23" s="171">
        <v>2.2796303090961593E-5</v>
      </c>
      <c r="CM23" s="171">
        <v>7.1262715940875699E-5</v>
      </c>
      <c r="CN23" s="171">
        <v>9.1766692361340527E-7</v>
      </c>
      <c r="CO23" s="171">
        <v>2.0539396141753432E-4</v>
      </c>
      <c r="CP23" s="171">
        <v>3.0251328033300663E-5</v>
      </c>
      <c r="CQ23" s="171">
        <v>2.1837339120228201E-5</v>
      </c>
      <c r="CR23" s="171">
        <v>8.2679818269759445E-5</v>
      </c>
      <c r="CS23" s="171">
        <v>3.5910188618265721E-5</v>
      </c>
      <c r="CT23" s="171">
        <v>0</v>
      </c>
      <c r="CU23" s="171">
        <v>7.5489067894131189E-5</v>
      </c>
      <c r="CV23" s="171">
        <v>2.5957840070957067E-4</v>
      </c>
      <c r="CW23" s="171">
        <v>1.9167385443620802E-4</v>
      </c>
      <c r="CX23" s="171">
        <v>7.4175219843011428E-4</v>
      </c>
      <c r="CY23" s="171">
        <v>3.8111107171978588E-4</v>
      </c>
      <c r="CZ23" s="171">
        <v>5.3967349753399193E-4</v>
      </c>
      <c r="DA23" s="171">
        <v>6.2731264716845618E-4</v>
      </c>
      <c r="DB23" s="171">
        <v>0</v>
      </c>
      <c r="DC23" s="171">
        <v>1.5224175991474461E-5</v>
      </c>
      <c r="DD23" s="172">
        <v>3.5852025521055275E-3</v>
      </c>
    </row>
    <row r="24" spans="1:108" s="173" customFormat="1" ht="9.5" x14ac:dyDescent="0.2">
      <c r="A24" s="160" t="s">
        <v>30</v>
      </c>
      <c r="B24" s="169" t="s">
        <v>34</v>
      </c>
      <c r="C24" s="169"/>
      <c r="D24" s="170">
        <v>0</v>
      </c>
      <c r="E24" s="171">
        <v>0</v>
      </c>
      <c r="F24" s="171">
        <v>0</v>
      </c>
      <c r="G24" s="171">
        <v>2.2878845075900567E-5</v>
      </c>
      <c r="H24" s="171">
        <v>7.5461934844009402E-5</v>
      </c>
      <c r="I24" s="171">
        <v>4.2788539743834561E-4</v>
      </c>
      <c r="J24" s="171">
        <v>9.9223575521543918E-4</v>
      </c>
      <c r="K24" s="171">
        <v>3.3851989314191326E-3</v>
      </c>
      <c r="L24" s="171">
        <v>3.0108710390097226E-4</v>
      </c>
      <c r="M24" s="171">
        <v>1.1810066344784466E-4</v>
      </c>
      <c r="N24" s="171">
        <v>2.9586455320754158E-5</v>
      </c>
      <c r="O24" s="171">
        <v>3.820326374158609E-4</v>
      </c>
      <c r="P24" s="171">
        <v>2.272770317619652E-4</v>
      </c>
      <c r="Q24" s="171">
        <v>1.7395691087317671E-5</v>
      </c>
      <c r="R24" s="171">
        <v>0</v>
      </c>
      <c r="S24" s="171">
        <v>6.1809472301630223E-4</v>
      </c>
      <c r="T24" s="171">
        <v>3.2822128679155487E-4</v>
      </c>
      <c r="U24" s="171">
        <v>2.6257231864708502E-2</v>
      </c>
      <c r="V24" s="171">
        <v>7.4083541619328938E-4</v>
      </c>
      <c r="W24" s="171">
        <v>7.1864293473719392E-4</v>
      </c>
      <c r="X24" s="171">
        <v>2.9682692022281806E-4</v>
      </c>
      <c r="Y24" s="171">
        <v>2.3833483396006568E-4</v>
      </c>
      <c r="Z24" s="171">
        <v>9.6073517126148708E-4</v>
      </c>
      <c r="AA24" s="171">
        <v>1.7670185978707425E-4</v>
      </c>
      <c r="AB24" s="171">
        <v>1.3050385837494326E-3</v>
      </c>
      <c r="AC24" s="171">
        <v>4.1014639071176173E-4</v>
      </c>
      <c r="AD24" s="171">
        <v>5.4256205553510184E-6</v>
      </c>
      <c r="AE24" s="171">
        <v>7.989861141723606E-4</v>
      </c>
      <c r="AF24" s="171">
        <v>5.424170101974398E-4</v>
      </c>
      <c r="AG24" s="171">
        <v>0</v>
      </c>
      <c r="AH24" s="171">
        <v>5.6069526212503505E-4</v>
      </c>
      <c r="AI24" s="171">
        <v>4.1010318489062694E-4</v>
      </c>
      <c r="AJ24" s="171">
        <v>3.1434184675834969E-3</v>
      </c>
      <c r="AK24" s="171">
        <v>1.3562386980108499E-3</v>
      </c>
      <c r="AL24" s="171">
        <v>6.56805071677423E-5</v>
      </c>
      <c r="AM24" s="171">
        <v>1.1760316636387231E-4</v>
      </c>
      <c r="AN24" s="171">
        <v>7.7781353931981551E-4</v>
      </c>
      <c r="AO24" s="171">
        <v>0</v>
      </c>
      <c r="AP24" s="171">
        <v>0</v>
      </c>
      <c r="AQ24" s="171">
        <v>1.0044482709140479E-3</v>
      </c>
      <c r="AR24" s="171">
        <v>2.6583311180574016E-4</v>
      </c>
      <c r="AS24" s="171">
        <v>1.9206335135774015E-4</v>
      </c>
      <c r="AT24" s="171">
        <v>3.7223782613109537E-4</v>
      </c>
      <c r="AU24" s="171">
        <v>2.7193618564176939E-4</v>
      </c>
      <c r="AV24" s="171">
        <v>2.5539522410930913E-4</v>
      </c>
      <c r="AW24" s="171">
        <v>1.2937420445297664E-3</v>
      </c>
      <c r="AX24" s="171">
        <v>9.4843938610105188E-4</v>
      </c>
      <c r="AY24" s="171">
        <v>6.9556716922961233E-4</v>
      </c>
      <c r="AZ24" s="171">
        <v>1.0316368638239339E-3</v>
      </c>
      <c r="BA24" s="171">
        <v>1.3654984069185253E-3</v>
      </c>
      <c r="BB24" s="171">
        <v>5.6116722783389455E-4</v>
      </c>
      <c r="BC24" s="171">
        <v>4.7120811334696981E-4</v>
      </c>
      <c r="BD24" s="171">
        <v>1.3083296990841692E-3</v>
      </c>
      <c r="BE24" s="171">
        <v>3.4959602237414543E-4</v>
      </c>
      <c r="BF24" s="171">
        <v>2.7851274195794459E-4</v>
      </c>
      <c r="BG24" s="171">
        <v>4.5788318703578667E-3</v>
      </c>
      <c r="BH24" s="171">
        <v>1.9367458795731412E-4</v>
      </c>
      <c r="BI24" s="171">
        <v>5.8807143520381317E-3</v>
      </c>
      <c r="BJ24" s="171">
        <v>1.091732852970878E-4</v>
      </c>
      <c r="BK24" s="171">
        <v>1.1714893685249701E-2</v>
      </c>
      <c r="BL24" s="171">
        <v>1.9915148306642549E-2</v>
      </c>
      <c r="BM24" s="171">
        <v>4.5857079479916733E-5</v>
      </c>
      <c r="BN24" s="171">
        <v>1.1013140052725408E-4</v>
      </c>
      <c r="BO24" s="171">
        <v>6.2399106355655407E-4</v>
      </c>
      <c r="BP24" s="171">
        <v>4.9153937844845599E-4</v>
      </c>
      <c r="BQ24" s="171">
        <v>2.1883568867327569E-3</v>
      </c>
      <c r="BR24" s="171">
        <v>2.8649906739984625E-3</v>
      </c>
      <c r="BS24" s="171">
        <v>1.1023658011362187E-3</v>
      </c>
      <c r="BT24" s="171">
        <v>2.2415681632949702E-3</v>
      </c>
      <c r="BU24" s="171">
        <v>2.8841300742663494E-4</v>
      </c>
      <c r="BV24" s="171">
        <v>9.904435051815417E-4</v>
      </c>
      <c r="BW24" s="171">
        <v>1.6618192514061752E-4</v>
      </c>
      <c r="BX24" s="171">
        <v>3.1681475914710521E-4</v>
      </c>
      <c r="BY24" s="171">
        <v>3.8296647372695777E-4</v>
      </c>
      <c r="BZ24" s="171">
        <v>9.6884512215401745E-4</v>
      </c>
      <c r="CA24" s="171">
        <v>6.5445577648509494E-4</v>
      </c>
      <c r="CB24" s="171">
        <v>3.4820962219255994E-4</v>
      </c>
      <c r="CC24" s="171">
        <v>2.2172771516393444E-3</v>
      </c>
      <c r="CD24" s="171">
        <v>2.5534661642002145E-3</v>
      </c>
      <c r="CE24" s="171">
        <v>3.0142767106020334E-4</v>
      </c>
      <c r="CF24" s="171">
        <v>2.527636188198771E-3</v>
      </c>
      <c r="CG24" s="171">
        <v>6.3680132763428308E-4</v>
      </c>
      <c r="CH24" s="171">
        <v>3.2028861484051261E-3</v>
      </c>
      <c r="CI24" s="171">
        <v>2.8347667323307549E-3</v>
      </c>
      <c r="CJ24" s="171">
        <v>1.4956545892558584E-3</v>
      </c>
      <c r="CK24" s="171">
        <v>8.4127698230060009E-4</v>
      </c>
      <c r="CL24" s="171">
        <v>1.462220012548822E-3</v>
      </c>
      <c r="CM24" s="171">
        <v>2.0963115605940937E-3</v>
      </c>
      <c r="CN24" s="171">
        <v>1.6600594648166502E-3</v>
      </c>
      <c r="CO24" s="171">
        <v>6.1618188425260293E-4</v>
      </c>
      <c r="CP24" s="171">
        <v>8.0014762648080249E-3</v>
      </c>
      <c r="CQ24" s="171">
        <v>3.1200098268026042E-3</v>
      </c>
      <c r="CR24" s="171">
        <v>1.1723998230651889E-2</v>
      </c>
      <c r="CS24" s="171">
        <v>1.2568566016393002E-3</v>
      </c>
      <c r="CT24" s="171">
        <v>3.9800826502269491E-4</v>
      </c>
      <c r="CU24" s="171">
        <v>2.098964326812428E-4</v>
      </c>
      <c r="CV24" s="171">
        <v>1.762934740975423E-3</v>
      </c>
      <c r="CW24" s="171">
        <v>3.0459475563666969E-3</v>
      </c>
      <c r="CX24" s="171">
        <v>2.5672942274778277E-3</v>
      </c>
      <c r="CY24" s="171">
        <v>9.1732548658134507E-4</v>
      </c>
      <c r="CZ24" s="171">
        <v>5.294796648027943E-3</v>
      </c>
      <c r="DA24" s="171">
        <v>3.2683898066240579E-3</v>
      </c>
      <c r="DB24" s="171">
        <v>0</v>
      </c>
      <c r="DC24" s="171">
        <v>1.5731648524523609E-4</v>
      </c>
      <c r="DD24" s="172">
        <v>1.6362172782703015E-3</v>
      </c>
    </row>
    <row r="25" spans="1:108" s="173" customFormat="1" ht="9.5" x14ac:dyDescent="0.2">
      <c r="A25" s="160" t="s">
        <v>32</v>
      </c>
      <c r="B25" s="169" t="s">
        <v>689</v>
      </c>
      <c r="C25" s="169"/>
      <c r="D25" s="170">
        <v>1.0482465979156664E-5</v>
      </c>
      <c r="E25" s="171">
        <v>1.0774701002047193E-4</v>
      </c>
      <c r="F25" s="171">
        <v>0</v>
      </c>
      <c r="G25" s="171">
        <v>1.9447018314515483E-4</v>
      </c>
      <c r="H25" s="171">
        <v>0</v>
      </c>
      <c r="I25" s="171">
        <v>7.4261102034754194E-5</v>
      </c>
      <c r="J25" s="171">
        <v>0</v>
      </c>
      <c r="K25" s="171">
        <v>0</v>
      </c>
      <c r="L25" s="171">
        <v>9.3715853532090702E-5</v>
      </c>
      <c r="M25" s="171">
        <v>2.3099100350828443E-4</v>
      </c>
      <c r="N25" s="171">
        <v>0</v>
      </c>
      <c r="O25" s="171">
        <v>2.5575406688927929E-4</v>
      </c>
      <c r="P25" s="171">
        <v>2.5253003529107242E-4</v>
      </c>
      <c r="Q25" s="171">
        <v>4.3489227718294176E-5</v>
      </c>
      <c r="R25" s="171">
        <v>8.1201786439301664E-4</v>
      </c>
      <c r="S25" s="171">
        <v>3.9403538592289265E-3</v>
      </c>
      <c r="T25" s="171">
        <v>7.089579794697585E-3</v>
      </c>
      <c r="U25" s="171">
        <v>1.8329995549621718E-2</v>
      </c>
      <c r="V25" s="171">
        <v>0.27187713019768234</v>
      </c>
      <c r="W25" s="171">
        <v>0.35987298403944179</v>
      </c>
      <c r="X25" s="171">
        <v>0.12547863340885929</v>
      </c>
      <c r="Y25" s="171">
        <v>0</v>
      </c>
      <c r="Z25" s="171">
        <v>3.3416875522138681E-4</v>
      </c>
      <c r="AA25" s="171">
        <v>0</v>
      </c>
      <c r="AB25" s="171">
        <v>3.8394613405961569E-3</v>
      </c>
      <c r="AC25" s="171">
        <v>5.9944472488642105E-4</v>
      </c>
      <c r="AD25" s="171">
        <v>0</v>
      </c>
      <c r="AE25" s="171">
        <v>4.8765704209830282E-3</v>
      </c>
      <c r="AF25" s="171">
        <v>3.1460186591451508E-3</v>
      </c>
      <c r="AG25" s="171">
        <v>1.3639463514435099E-3</v>
      </c>
      <c r="AH25" s="171">
        <v>6.8685169610316794E-3</v>
      </c>
      <c r="AI25" s="171">
        <v>0</v>
      </c>
      <c r="AJ25" s="171">
        <v>1.8860510805500982E-2</v>
      </c>
      <c r="AK25" s="171">
        <v>8.2278481012658233E-3</v>
      </c>
      <c r="AL25" s="171">
        <v>0</v>
      </c>
      <c r="AM25" s="171">
        <v>1.6221126395016868E-5</v>
      </c>
      <c r="AN25" s="171">
        <v>0</v>
      </c>
      <c r="AO25" s="171">
        <v>2.6701081393796448E-4</v>
      </c>
      <c r="AP25" s="171">
        <v>0</v>
      </c>
      <c r="AQ25" s="171">
        <v>1.4349261013057828E-4</v>
      </c>
      <c r="AR25" s="171">
        <v>1.7416652152789873E-4</v>
      </c>
      <c r="AS25" s="171">
        <v>6.3528646987560207E-4</v>
      </c>
      <c r="AT25" s="171">
        <v>1.4551115021488275E-3</v>
      </c>
      <c r="AU25" s="171">
        <v>2.0718947477468144E-4</v>
      </c>
      <c r="AV25" s="171">
        <v>6.3848806027327291E-4</v>
      </c>
      <c r="AW25" s="171">
        <v>1.5232769233979508E-3</v>
      </c>
      <c r="AX25" s="171">
        <v>4.409627275638657E-3</v>
      </c>
      <c r="AY25" s="171">
        <v>7.1812610444787007E-3</v>
      </c>
      <c r="AZ25" s="171">
        <v>1.7193947730398899E-3</v>
      </c>
      <c r="BA25" s="171">
        <v>4.5516613563950843E-4</v>
      </c>
      <c r="BB25" s="171">
        <v>0</v>
      </c>
      <c r="BC25" s="171">
        <v>9.7454405260396029E-4</v>
      </c>
      <c r="BD25" s="171">
        <v>2.6166593981683385E-3</v>
      </c>
      <c r="BE25" s="171">
        <v>0</v>
      </c>
      <c r="BF25" s="171">
        <v>4.9413550992538548E-4</v>
      </c>
      <c r="BG25" s="171">
        <v>0</v>
      </c>
      <c r="BH25" s="171">
        <v>0</v>
      </c>
      <c r="BI25" s="171">
        <v>1.3061376087158377E-2</v>
      </c>
      <c r="BJ25" s="171">
        <v>2.183465705941756E-4</v>
      </c>
      <c r="BK25" s="171">
        <v>4.84904290383686E-3</v>
      </c>
      <c r="BL25" s="171">
        <v>2.3014367435773004E-3</v>
      </c>
      <c r="BM25" s="171">
        <v>1.0664437088352728E-6</v>
      </c>
      <c r="BN25" s="171">
        <v>0</v>
      </c>
      <c r="BO25" s="171">
        <v>0</v>
      </c>
      <c r="BP25" s="171">
        <v>0</v>
      </c>
      <c r="BQ25" s="171">
        <v>0</v>
      </c>
      <c r="BR25" s="171">
        <v>1.6663172775600814E-4</v>
      </c>
      <c r="BS25" s="171">
        <v>-5.63138854297225E-4</v>
      </c>
      <c r="BT25" s="171">
        <v>4.6617142441845376E-4</v>
      </c>
      <c r="BU25" s="171">
        <v>0</v>
      </c>
      <c r="BV25" s="171">
        <v>0</v>
      </c>
      <c r="BW25" s="171">
        <v>1.391043590633923E-4</v>
      </c>
      <c r="BX25" s="171">
        <v>0</v>
      </c>
      <c r="BY25" s="171">
        <v>2.5959472380149485E-4</v>
      </c>
      <c r="BZ25" s="171">
        <v>5.4226406090709933E-5</v>
      </c>
      <c r="CA25" s="171">
        <v>8.7073515326343106E-5</v>
      </c>
      <c r="CB25" s="171">
        <v>5.223144332888399E-3</v>
      </c>
      <c r="CC25" s="171">
        <v>6.4357069672131145E-3</v>
      </c>
      <c r="CD25" s="171">
        <v>2.4348106732987175E-3</v>
      </c>
      <c r="CE25" s="171">
        <v>0</v>
      </c>
      <c r="CF25" s="171">
        <v>1.4833193991207962E-4</v>
      </c>
      <c r="CG25" s="171">
        <v>0</v>
      </c>
      <c r="CH25" s="171">
        <v>8.0746819306798858E-3</v>
      </c>
      <c r="CI25" s="171">
        <v>2.8828136260990726E-4</v>
      </c>
      <c r="CJ25" s="171">
        <v>9.3499778322623378E-2</v>
      </c>
      <c r="CK25" s="171">
        <v>1.7547867992924321E-4</v>
      </c>
      <c r="CL25" s="171">
        <v>2.975460322491701E-3</v>
      </c>
      <c r="CM25" s="171">
        <v>3.3374705298976786E-3</v>
      </c>
      <c r="CN25" s="171">
        <v>0</v>
      </c>
      <c r="CO25" s="171">
        <v>2.2277345046055647E-3</v>
      </c>
      <c r="CP25" s="171">
        <v>1.1071986060188041E-3</v>
      </c>
      <c r="CQ25" s="171">
        <v>1.0072472669205258E-3</v>
      </c>
      <c r="CR25" s="171">
        <v>2.6416201937188143E-3</v>
      </c>
      <c r="CS25" s="171">
        <v>0</v>
      </c>
      <c r="CT25" s="171">
        <v>0</v>
      </c>
      <c r="CU25" s="171">
        <v>1.8411967779056386E-4</v>
      </c>
      <c r="CV25" s="171">
        <v>3.0100948095311778E-3</v>
      </c>
      <c r="CW25" s="171">
        <v>7.8752953235746337E-4</v>
      </c>
      <c r="CX25" s="171">
        <v>0</v>
      </c>
      <c r="CY25" s="171">
        <v>6.868862339135676E-4</v>
      </c>
      <c r="CZ25" s="171">
        <v>5.6665717241069155E-4</v>
      </c>
      <c r="DA25" s="171">
        <v>8.6369132581164254E-5</v>
      </c>
      <c r="DB25" s="171">
        <v>0.12561250026287565</v>
      </c>
      <c r="DC25" s="171">
        <v>1.2991296846058208E-3</v>
      </c>
      <c r="DD25" s="172">
        <v>5.8230393240432492E-3</v>
      </c>
    </row>
    <row r="26" spans="1:108" s="173" customFormat="1" ht="9.5" x14ac:dyDescent="0.2">
      <c r="A26" s="179" t="s">
        <v>33</v>
      </c>
      <c r="B26" s="180" t="s">
        <v>37</v>
      </c>
      <c r="C26" s="180"/>
      <c r="D26" s="181">
        <v>2.1315046322017164E-2</v>
      </c>
      <c r="E26" s="182">
        <v>1.5274723185255139E-3</v>
      </c>
      <c r="F26" s="182">
        <v>1.7224704094321375E-3</v>
      </c>
      <c r="G26" s="182">
        <v>3.4112358008167747E-2</v>
      </c>
      <c r="H26" s="182">
        <v>2.6088268903214679E-3</v>
      </c>
      <c r="I26" s="182">
        <v>4.7739279879484839E-4</v>
      </c>
      <c r="J26" s="182">
        <v>0</v>
      </c>
      <c r="K26" s="182">
        <v>0</v>
      </c>
      <c r="L26" s="182">
        <v>1.6248733839000152E-2</v>
      </c>
      <c r="M26" s="182">
        <v>9.8996144360693327E-3</v>
      </c>
      <c r="N26" s="182">
        <v>1.2056480543207321E-3</v>
      </c>
      <c r="O26" s="182">
        <v>1.0161428770094677E-2</v>
      </c>
      <c r="P26" s="182">
        <v>2.095999292915901E-2</v>
      </c>
      <c r="Q26" s="182">
        <v>9.5676300980247189E-4</v>
      </c>
      <c r="R26" s="182">
        <v>4.4660982541615919E-3</v>
      </c>
      <c r="S26" s="182">
        <v>3.6313064977207756E-3</v>
      </c>
      <c r="T26" s="182">
        <v>3.4463235113113262E-4</v>
      </c>
      <c r="U26" s="182">
        <v>1.2182910547396529E-2</v>
      </c>
      <c r="V26" s="182">
        <v>1.4958721502688784E-3</v>
      </c>
      <c r="W26" s="182">
        <v>3.5597894209074958E-3</v>
      </c>
      <c r="X26" s="182">
        <v>9.2016345269073602E-4</v>
      </c>
      <c r="Y26" s="182">
        <v>4.7931783274190983E-3</v>
      </c>
      <c r="Z26" s="182">
        <v>1.086048454469507E-3</v>
      </c>
      <c r="AA26" s="182">
        <v>2.0615216975158665E-4</v>
      </c>
      <c r="AB26" s="182">
        <v>1.8024663337872598E-2</v>
      </c>
      <c r="AC26" s="182">
        <v>1.6500504795557799E-2</v>
      </c>
      <c r="AD26" s="182">
        <v>1.5501773015288623E-6</v>
      </c>
      <c r="AE26" s="182">
        <v>2.0801190213797665E-3</v>
      </c>
      <c r="AF26" s="182">
        <v>8.678672163159037E-4</v>
      </c>
      <c r="AG26" s="182">
        <v>5.9104341895885428E-3</v>
      </c>
      <c r="AH26" s="182">
        <v>7.7095598542192322E-3</v>
      </c>
      <c r="AI26" s="182">
        <v>2.4752656516612839E-3</v>
      </c>
      <c r="AJ26" s="182">
        <v>2.3575638506876228E-2</v>
      </c>
      <c r="AK26" s="182">
        <v>7.2332730560578659E-3</v>
      </c>
      <c r="AL26" s="182">
        <v>0</v>
      </c>
      <c r="AM26" s="182">
        <v>0</v>
      </c>
      <c r="AN26" s="182">
        <v>0</v>
      </c>
      <c r="AO26" s="182">
        <v>4.450180232299408E-4</v>
      </c>
      <c r="AP26" s="182">
        <v>0</v>
      </c>
      <c r="AQ26" s="182">
        <v>2.1523891519586742E-4</v>
      </c>
      <c r="AR26" s="182">
        <v>8.249993125005729E-5</v>
      </c>
      <c r="AS26" s="182">
        <v>2.9252725822178885E-3</v>
      </c>
      <c r="AT26" s="182">
        <v>6.7679604751108254E-4</v>
      </c>
      <c r="AU26" s="182">
        <v>2.2013881694809903E-4</v>
      </c>
      <c r="AV26" s="182">
        <v>3.1924403013663645E-3</v>
      </c>
      <c r="AW26" s="182">
        <v>9.3900632264257242E-4</v>
      </c>
      <c r="AX26" s="182">
        <v>2.8206833690537776E-3</v>
      </c>
      <c r="AY26" s="182">
        <v>1.4287325638229875E-3</v>
      </c>
      <c r="AZ26" s="182">
        <v>5.8459422283356263E-3</v>
      </c>
      <c r="BA26" s="182">
        <v>1.3654984069185253E-3</v>
      </c>
      <c r="BB26" s="182">
        <v>2.2446689113355782E-3</v>
      </c>
      <c r="BC26" s="182">
        <v>1.8205768015678379E-3</v>
      </c>
      <c r="BD26" s="182">
        <v>8.7221979938944616E-4</v>
      </c>
      <c r="BE26" s="182">
        <v>3.8844002486016156E-5</v>
      </c>
      <c r="BF26" s="182">
        <v>2.6503631895997954E-4</v>
      </c>
      <c r="BG26" s="182">
        <v>4.2201215395003379E-5</v>
      </c>
      <c r="BH26" s="182">
        <v>0</v>
      </c>
      <c r="BI26" s="182">
        <v>5.6021541985205358E-3</v>
      </c>
      <c r="BJ26" s="182">
        <v>1.2554927809165098E-3</v>
      </c>
      <c r="BK26" s="182">
        <v>1.7178942739148062E-5</v>
      </c>
      <c r="BL26" s="182">
        <v>1.5367421067337245E-3</v>
      </c>
      <c r="BM26" s="182">
        <v>1.0664437088352728E-6</v>
      </c>
      <c r="BN26" s="182">
        <v>0</v>
      </c>
      <c r="BO26" s="182">
        <v>0</v>
      </c>
      <c r="BP26" s="182">
        <v>0</v>
      </c>
      <c r="BQ26" s="182">
        <v>2.6365745623286224E-4</v>
      </c>
      <c r="BR26" s="182">
        <v>5.4827213648751068E-4</v>
      </c>
      <c r="BS26" s="182">
        <v>7.2326803233212292E-3</v>
      </c>
      <c r="BT26" s="182">
        <v>1.4005907606692519E-3</v>
      </c>
      <c r="BU26" s="182">
        <v>3.9329046467268404E-5</v>
      </c>
      <c r="BV26" s="182">
        <v>0</v>
      </c>
      <c r="BW26" s="182">
        <v>0</v>
      </c>
      <c r="BX26" s="182">
        <v>2.7997583366488367E-4</v>
      </c>
      <c r="BY26" s="182">
        <v>4.3951185910946159E-4</v>
      </c>
      <c r="BZ26" s="182">
        <v>8.4593193501507498E-4</v>
      </c>
      <c r="CA26" s="182">
        <v>3.9604405358110897E-4</v>
      </c>
      <c r="CB26" s="182">
        <v>2.9017468516046659E-4</v>
      </c>
      <c r="CC26" s="182">
        <v>5.7553150614754103E-3</v>
      </c>
      <c r="CD26" s="182">
        <v>3.4457554557794715E-3</v>
      </c>
      <c r="CE26" s="182">
        <v>3.4253144438659467E-4</v>
      </c>
      <c r="CF26" s="182">
        <v>2.7269104105048981E-4</v>
      </c>
      <c r="CG26" s="182">
        <v>3.8594019856623218E-4</v>
      </c>
      <c r="CH26" s="182">
        <v>1.4665099548684224E-3</v>
      </c>
      <c r="CI26" s="182">
        <v>3.8437515014654304E-4</v>
      </c>
      <c r="CJ26" s="182">
        <v>5.0745423564038054E-4</v>
      </c>
      <c r="CK26" s="182">
        <v>1.4799879716627449E-4</v>
      </c>
      <c r="CL26" s="182">
        <v>9.7481334169921476E-4</v>
      </c>
      <c r="CM26" s="182">
        <v>4.1391760842325303E-3</v>
      </c>
      <c r="CN26" s="182">
        <v>8.2406489740483794E-4</v>
      </c>
      <c r="CO26" s="182">
        <v>1.9591424012134042E-3</v>
      </c>
      <c r="CP26" s="182">
        <v>4.8946648757880471E-3</v>
      </c>
      <c r="CQ26" s="182">
        <v>5.3146624083855384E-3</v>
      </c>
      <c r="CR26" s="182">
        <v>2.0545934840035221E-3</v>
      </c>
      <c r="CS26" s="182">
        <v>5.9850314363776195E-6</v>
      </c>
      <c r="CT26" s="182">
        <v>2.794526116116794E-4</v>
      </c>
      <c r="CU26" s="182">
        <v>1.8411967779056386E-6</v>
      </c>
      <c r="CV26" s="182">
        <v>2.0715540121773557E-3</v>
      </c>
      <c r="CW26" s="182">
        <v>7.5836177189977959E-4</v>
      </c>
      <c r="CX26" s="182">
        <v>2.8516549256101683E-3</v>
      </c>
      <c r="CY26" s="182">
        <v>5.0076222214343958E-4</v>
      </c>
      <c r="CZ26" s="182">
        <v>6.2362270826150175E-4</v>
      </c>
      <c r="DA26" s="182">
        <v>1.5546443864609565E-3</v>
      </c>
      <c r="DB26" s="182">
        <v>0.30253832726966834</v>
      </c>
      <c r="DC26" s="182">
        <v>7.5105934891274006E-4</v>
      </c>
      <c r="DD26" s="183">
        <v>3.094495815420126E-3</v>
      </c>
    </row>
    <row r="27" spans="1:108" s="173" customFormat="1" ht="9.5" x14ac:dyDescent="0.2">
      <c r="A27" s="160" t="s">
        <v>35</v>
      </c>
      <c r="B27" s="169" t="s">
        <v>39</v>
      </c>
      <c r="C27" s="169"/>
      <c r="D27" s="170">
        <v>0</v>
      </c>
      <c r="E27" s="171">
        <v>1.5211342591125451E-4</v>
      </c>
      <c r="F27" s="171">
        <v>0</v>
      </c>
      <c r="G27" s="171">
        <v>1.0295480284155256E-4</v>
      </c>
      <c r="H27" s="171">
        <v>2.1560552812574116E-5</v>
      </c>
      <c r="I27" s="171">
        <v>2.9704440813901678E-4</v>
      </c>
      <c r="J27" s="171">
        <v>3.4728251432540369E-4</v>
      </c>
      <c r="K27" s="171">
        <v>7.3413952729571553E-4</v>
      </c>
      <c r="L27" s="171">
        <v>6.5481460212635286E-3</v>
      </c>
      <c r="M27" s="171">
        <v>4.0518948209385527E-3</v>
      </c>
      <c r="N27" s="171">
        <v>3.2249236299622033E-3</v>
      </c>
      <c r="O27" s="171">
        <v>7.4856018452655925E-3</v>
      </c>
      <c r="P27" s="171">
        <v>1.0795659008693346E-3</v>
      </c>
      <c r="Q27" s="171">
        <v>5.2187073261953016E-5</v>
      </c>
      <c r="R27" s="171">
        <v>0</v>
      </c>
      <c r="S27" s="171">
        <v>3.7471992582863325E-3</v>
      </c>
      <c r="T27" s="171">
        <v>6.2362044490395425E-4</v>
      </c>
      <c r="U27" s="171">
        <v>4.3669336893635956E-3</v>
      </c>
      <c r="V27" s="171">
        <v>1.8225024615617662E-4</v>
      </c>
      <c r="W27" s="171">
        <v>8.4565889529539563E-3</v>
      </c>
      <c r="X27" s="171">
        <v>4.8155220690815188E-2</v>
      </c>
      <c r="Y27" s="171">
        <v>5.0315131613791638E-4</v>
      </c>
      <c r="Z27" s="171">
        <v>8.3542188805346704E-5</v>
      </c>
      <c r="AA27" s="171">
        <v>4.4175464946768562E-5</v>
      </c>
      <c r="AB27" s="171">
        <v>2.4776819488576186E-3</v>
      </c>
      <c r="AC27" s="171">
        <v>4.2276627965673903E-3</v>
      </c>
      <c r="AD27" s="171">
        <v>1.6276861666053055E-5</v>
      </c>
      <c r="AE27" s="171">
        <v>2.3418558518845052E-4</v>
      </c>
      <c r="AF27" s="171">
        <v>6.509004122369278E-4</v>
      </c>
      <c r="AG27" s="171">
        <v>9.0929756762900662E-4</v>
      </c>
      <c r="AH27" s="171">
        <v>3.9248668348752453E-3</v>
      </c>
      <c r="AI27" s="171">
        <v>5.8586169270089561E-5</v>
      </c>
      <c r="AJ27" s="171">
        <v>1.9646365422396855E-3</v>
      </c>
      <c r="AK27" s="171">
        <v>9.0415913200723327E-5</v>
      </c>
      <c r="AL27" s="171">
        <v>1.1422696898737792E-5</v>
      </c>
      <c r="AM27" s="171">
        <v>1.6221126395016868E-5</v>
      </c>
      <c r="AN27" s="171">
        <v>2.4139040875442548E-4</v>
      </c>
      <c r="AO27" s="171">
        <v>4.450180232299408E-5</v>
      </c>
      <c r="AP27" s="171">
        <v>3.2020493115593977E-4</v>
      </c>
      <c r="AQ27" s="171">
        <v>3.0133448127421438E-3</v>
      </c>
      <c r="AR27" s="171">
        <v>2.8416642986130847E-4</v>
      </c>
      <c r="AS27" s="171">
        <v>2.3934048399964544E-3</v>
      </c>
      <c r="AT27" s="171">
        <v>1.0490338736421779E-3</v>
      </c>
      <c r="AU27" s="171">
        <v>1.3726302703822647E-3</v>
      </c>
      <c r="AV27" s="171">
        <v>2.1708594049291278E-3</v>
      </c>
      <c r="AW27" s="171">
        <v>5.2793022139682403E-3</v>
      </c>
      <c r="AX27" s="171">
        <v>1.6751656689577021E-3</v>
      </c>
      <c r="AY27" s="171">
        <v>6.2037071850208668E-4</v>
      </c>
      <c r="AZ27" s="171">
        <v>1.0316368638239339E-2</v>
      </c>
      <c r="BA27" s="171">
        <v>2.2758306781975419E-3</v>
      </c>
      <c r="BB27" s="171">
        <v>0</v>
      </c>
      <c r="BC27" s="171">
        <v>2.8807950565985199E-3</v>
      </c>
      <c r="BD27" s="171">
        <v>3.0527692978630614E-3</v>
      </c>
      <c r="BE27" s="171">
        <v>7.7688004972032321E-4</v>
      </c>
      <c r="BF27" s="171">
        <v>2.8749702395658796E-4</v>
      </c>
      <c r="BG27" s="171">
        <v>8.8622552329507094E-4</v>
      </c>
      <c r="BH27" s="171">
        <v>1.9367458795731412E-3</v>
      </c>
      <c r="BI27" s="171">
        <v>6.1592745055557277E-3</v>
      </c>
      <c r="BJ27" s="171">
        <v>2.3745189552116597E-3</v>
      </c>
      <c r="BK27" s="171">
        <v>4.9933460228457035E-4</v>
      </c>
      <c r="BL27" s="171">
        <v>6.2131439243540533E-4</v>
      </c>
      <c r="BM27" s="171">
        <v>4.127137153192506E-4</v>
      </c>
      <c r="BN27" s="171">
        <v>2.8565332011756529E-4</v>
      </c>
      <c r="BO27" s="171">
        <v>2.6477835085290387E-3</v>
      </c>
      <c r="BP27" s="171">
        <v>3.1704289909925409E-3</v>
      </c>
      <c r="BQ27" s="171">
        <v>2.1707797229838992E-3</v>
      </c>
      <c r="BR27" s="171">
        <v>2.9026171931691744E-3</v>
      </c>
      <c r="BS27" s="171">
        <v>5.8678208863794821E-3</v>
      </c>
      <c r="BT27" s="171">
        <v>1.6196601828347167E-2</v>
      </c>
      <c r="BU27" s="171">
        <v>2.94967848504513E-4</v>
      </c>
      <c r="BV27" s="171">
        <v>3.3607863449273871E-5</v>
      </c>
      <c r="BW27" s="171">
        <v>0</v>
      </c>
      <c r="BX27" s="171">
        <v>1.6430160765070804E-3</v>
      </c>
      <c r="BY27" s="171">
        <v>1.5228700381424327E-3</v>
      </c>
      <c r="BZ27" s="171">
        <v>9.7246021589339807E-4</v>
      </c>
      <c r="CA27" s="171">
        <v>4.5222051508197548E-4</v>
      </c>
      <c r="CB27" s="171">
        <v>3.8883407811502527E-3</v>
      </c>
      <c r="CC27" s="171">
        <v>1.1606685450819673E-3</v>
      </c>
      <c r="CD27" s="171">
        <v>6.2460250410547999E-3</v>
      </c>
      <c r="CE27" s="171">
        <v>6.8095251144055027E-3</v>
      </c>
      <c r="CF27" s="171">
        <v>6.9716011758677423E-3</v>
      </c>
      <c r="CG27" s="171">
        <v>2.5857993303937555E-3</v>
      </c>
      <c r="CH27" s="171">
        <v>7.0200730769367338E-3</v>
      </c>
      <c r="CI27" s="171">
        <v>7.9277374717724499E-3</v>
      </c>
      <c r="CJ27" s="171">
        <v>6.6364330774695668E-2</v>
      </c>
      <c r="CK27" s="171">
        <v>5.673418081291774E-3</v>
      </c>
      <c r="CL27" s="171">
        <v>8.6571674833532709E-3</v>
      </c>
      <c r="CM27" s="171">
        <v>1.6384486106739673E-2</v>
      </c>
      <c r="CN27" s="171">
        <v>1.9752780530778551E-3</v>
      </c>
      <c r="CO27" s="171">
        <v>3.6496926990346483E-3</v>
      </c>
      <c r="CP27" s="171">
        <v>9.226655050156702E-3</v>
      </c>
      <c r="CQ27" s="171">
        <v>1.4330753797649756E-3</v>
      </c>
      <c r="CR27" s="171">
        <v>2.9843280404469669E-2</v>
      </c>
      <c r="CS27" s="171">
        <v>1.0982532685752933E-3</v>
      </c>
      <c r="CT27" s="171">
        <v>2.5049115913555992E-2</v>
      </c>
      <c r="CU27" s="171">
        <v>9.2612197928653621E-4</v>
      </c>
      <c r="CV27" s="171">
        <v>3.965546251882366E-3</v>
      </c>
      <c r="CW27" s="171">
        <v>5.3335333408336143E-4</v>
      </c>
      <c r="CX27" s="171">
        <v>4.8019400911027295E-4</v>
      </c>
      <c r="CY27" s="171">
        <v>2.1138369908178822E-3</v>
      </c>
      <c r="CZ27" s="171">
        <v>1.2613368911808356E-2</v>
      </c>
      <c r="DA27" s="171">
        <v>4.6093842335421346E-3</v>
      </c>
      <c r="DB27" s="171">
        <v>0</v>
      </c>
      <c r="DC27" s="171">
        <v>8.6270330618355283E-5</v>
      </c>
      <c r="DD27" s="172">
        <v>4.1666723966608506E-3</v>
      </c>
    </row>
    <row r="28" spans="1:108" s="173" customFormat="1" ht="9.5" x14ac:dyDescent="0.2">
      <c r="A28" s="160" t="s">
        <v>36</v>
      </c>
      <c r="B28" s="169" t="s">
        <v>41</v>
      </c>
      <c r="C28" s="169"/>
      <c r="D28" s="170">
        <v>7.155121628052756E-2</v>
      </c>
      <c r="E28" s="171">
        <v>5.8722120461157205E-2</v>
      </c>
      <c r="F28" s="171">
        <v>0</v>
      </c>
      <c r="G28" s="171">
        <v>2.4022787329695597E-4</v>
      </c>
      <c r="H28" s="171">
        <v>8.6242211250296463E-5</v>
      </c>
      <c r="I28" s="171">
        <v>0</v>
      </c>
      <c r="J28" s="171">
        <v>0</v>
      </c>
      <c r="K28" s="171">
        <v>0</v>
      </c>
      <c r="L28" s="171">
        <v>0</v>
      </c>
      <c r="M28" s="171">
        <v>2.4314842474556254E-5</v>
      </c>
      <c r="N28" s="171">
        <v>0</v>
      </c>
      <c r="O28" s="171">
        <v>0</v>
      </c>
      <c r="P28" s="171">
        <v>8.2072261469598546E-5</v>
      </c>
      <c r="Q28" s="171">
        <v>0</v>
      </c>
      <c r="R28" s="171">
        <v>0</v>
      </c>
      <c r="S28" s="171">
        <v>0</v>
      </c>
      <c r="T28" s="171">
        <v>0</v>
      </c>
      <c r="U28" s="171">
        <v>0</v>
      </c>
      <c r="V28" s="171">
        <v>4.7337726274331593E-6</v>
      </c>
      <c r="W28" s="171">
        <v>0</v>
      </c>
      <c r="X28" s="171">
        <v>0</v>
      </c>
      <c r="Y28" s="171">
        <v>0.26479000052963297</v>
      </c>
      <c r="Z28" s="171">
        <v>3.8011695906432748E-3</v>
      </c>
      <c r="AA28" s="171">
        <v>5.5955588932573512E-4</v>
      </c>
      <c r="AB28" s="171">
        <v>9.4568013315176279E-4</v>
      </c>
      <c r="AC28" s="171">
        <v>1.7036850075719335E-3</v>
      </c>
      <c r="AD28" s="171">
        <v>-3.7979343887457129E-5</v>
      </c>
      <c r="AE28" s="171">
        <v>0</v>
      </c>
      <c r="AF28" s="171">
        <v>1.0848340203948796E-4</v>
      </c>
      <c r="AG28" s="171">
        <v>0</v>
      </c>
      <c r="AH28" s="171">
        <v>0</v>
      </c>
      <c r="AI28" s="171">
        <v>0</v>
      </c>
      <c r="AJ28" s="171">
        <v>0</v>
      </c>
      <c r="AK28" s="171">
        <v>4.5207956600361664E-5</v>
      </c>
      <c r="AL28" s="171">
        <v>-8.395682220572277E-4</v>
      </c>
      <c r="AM28" s="171">
        <v>2.4331689592525306E-5</v>
      </c>
      <c r="AN28" s="171">
        <v>0</v>
      </c>
      <c r="AO28" s="171">
        <v>0</v>
      </c>
      <c r="AP28" s="171">
        <v>0</v>
      </c>
      <c r="AQ28" s="171">
        <v>0</v>
      </c>
      <c r="AR28" s="171">
        <v>0</v>
      </c>
      <c r="AS28" s="171">
        <v>0</v>
      </c>
      <c r="AT28" s="171">
        <v>0</v>
      </c>
      <c r="AU28" s="171">
        <v>0</v>
      </c>
      <c r="AV28" s="171">
        <v>0</v>
      </c>
      <c r="AW28" s="171">
        <v>0</v>
      </c>
      <c r="AX28" s="171">
        <v>0</v>
      </c>
      <c r="AY28" s="171">
        <v>0</v>
      </c>
      <c r="AZ28" s="171">
        <v>0</v>
      </c>
      <c r="BA28" s="171">
        <v>0</v>
      </c>
      <c r="BB28" s="171">
        <v>0</v>
      </c>
      <c r="BC28" s="171">
        <v>0</v>
      </c>
      <c r="BD28" s="171">
        <v>0</v>
      </c>
      <c r="BE28" s="171">
        <v>0</v>
      </c>
      <c r="BF28" s="171">
        <v>0</v>
      </c>
      <c r="BG28" s="171">
        <v>0</v>
      </c>
      <c r="BH28" s="171">
        <v>0</v>
      </c>
      <c r="BI28" s="171">
        <v>3.0951128168621748E-5</v>
      </c>
      <c r="BJ28" s="171">
        <v>0</v>
      </c>
      <c r="BK28" s="171">
        <v>0</v>
      </c>
      <c r="BL28" s="171">
        <v>0</v>
      </c>
      <c r="BM28" s="171">
        <v>3.1140156297989967E-4</v>
      </c>
      <c r="BN28" s="171">
        <v>1.5487228199145104E-4</v>
      </c>
      <c r="BO28" s="171">
        <v>6.6856185381059365E-5</v>
      </c>
      <c r="BP28" s="171">
        <v>4.9153937844845595E-5</v>
      </c>
      <c r="BQ28" s="171">
        <v>0</v>
      </c>
      <c r="BR28" s="171">
        <v>0</v>
      </c>
      <c r="BS28" s="171">
        <v>0</v>
      </c>
      <c r="BT28" s="171">
        <v>0</v>
      </c>
      <c r="BU28" s="171">
        <v>4.3698940519187114E-6</v>
      </c>
      <c r="BV28" s="171">
        <v>0</v>
      </c>
      <c r="BW28" s="171">
        <v>0</v>
      </c>
      <c r="BX28" s="171">
        <v>0</v>
      </c>
      <c r="BY28" s="171">
        <v>0</v>
      </c>
      <c r="BZ28" s="171">
        <v>0</v>
      </c>
      <c r="CA28" s="171">
        <v>0</v>
      </c>
      <c r="CB28" s="171">
        <v>0</v>
      </c>
      <c r="CC28" s="171">
        <v>8.0046106557377053E-6</v>
      </c>
      <c r="CD28" s="171">
        <v>0</v>
      </c>
      <c r="CE28" s="171">
        <v>0</v>
      </c>
      <c r="CF28" s="171">
        <v>0</v>
      </c>
      <c r="CG28" s="171">
        <v>0</v>
      </c>
      <c r="CH28" s="171">
        <v>0</v>
      </c>
      <c r="CI28" s="171">
        <v>0</v>
      </c>
      <c r="CJ28" s="171">
        <v>0</v>
      </c>
      <c r="CK28" s="171">
        <v>2.3554185225401775E-6</v>
      </c>
      <c r="CL28" s="171">
        <v>0</v>
      </c>
      <c r="CM28" s="171">
        <v>0</v>
      </c>
      <c r="CN28" s="171">
        <v>0</v>
      </c>
      <c r="CO28" s="171">
        <v>0</v>
      </c>
      <c r="CP28" s="171">
        <v>0</v>
      </c>
      <c r="CQ28" s="171">
        <v>0</v>
      </c>
      <c r="CR28" s="171">
        <v>0</v>
      </c>
      <c r="CS28" s="171">
        <v>0</v>
      </c>
      <c r="CT28" s="171">
        <v>0</v>
      </c>
      <c r="CU28" s="171">
        <v>0</v>
      </c>
      <c r="CV28" s="171">
        <v>0</v>
      </c>
      <c r="CW28" s="171">
        <v>0</v>
      </c>
      <c r="CX28" s="171">
        <v>0</v>
      </c>
      <c r="CY28" s="171">
        <v>0</v>
      </c>
      <c r="CZ28" s="171">
        <v>1.7689297974725292E-4</v>
      </c>
      <c r="DA28" s="171">
        <v>4.5912012582618891E-4</v>
      </c>
      <c r="DB28" s="171">
        <v>0</v>
      </c>
      <c r="DC28" s="171">
        <v>2.4358681586359138E-4</v>
      </c>
      <c r="DD28" s="172">
        <v>1.6130481713535728E-3</v>
      </c>
    </row>
    <row r="29" spans="1:108" s="173" customFormat="1" ht="9.5" x14ac:dyDescent="0.2">
      <c r="A29" s="160" t="s">
        <v>38</v>
      </c>
      <c r="B29" s="169" t="s">
        <v>43</v>
      </c>
      <c r="C29" s="169"/>
      <c r="D29" s="170">
        <v>1.5346330193485357E-3</v>
      </c>
      <c r="E29" s="171">
        <v>4.0500199648871513E-3</v>
      </c>
      <c r="F29" s="171">
        <v>9.0636945608621564E-4</v>
      </c>
      <c r="G29" s="171">
        <v>6.5204708466316623E-4</v>
      </c>
      <c r="H29" s="171">
        <v>6.4681658437722341E-5</v>
      </c>
      <c r="I29" s="171">
        <v>6.2591500286435676E-4</v>
      </c>
      <c r="J29" s="171">
        <v>1.240294694019299E-4</v>
      </c>
      <c r="K29" s="171">
        <v>0</v>
      </c>
      <c r="L29" s="171">
        <v>2.0876701840021055E-3</v>
      </c>
      <c r="M29" s="171">
        <v>2.2109138907221507E-3</v>
      </c>
      <c r="N29" s="171">
        <v>0</v>
      </c>
      <c r="O29" s="171">
        <v>4.7794041249934064E-3</v>
      </c>
      <c r="P29" s="171">
        <v>3.3018302114307722E-3</v>
      </c>
      <c r="Q29" s="171">
        <v>8.1759748110393055E-4</v>
      </c>
      <c r="R29" s="171">
        <v>1.2180267965895249E-2</v>
      </c>
      <c r="S29" s="171">
        <v>5.0220196245074559E-4</v>
      </c>
      <c r="T29" s="171">
        <v>1.0667191820725533E-4</v>
      </c>
      <c r="U29" s="171">
        <v>1.3907432131731197E-4</v>
      </c>
      <c r="V29" s="171">
        <v>1.5808433689313034E-2</v>
      </c>
      <c r="W29" s="171">
        <v>8.690565722403276E-4</v>
      </c>
      <c r="X29" s="171">
        <v>9.8942306740939353E-6</v>
      </c>
      <c r="Y29" s="171">
        <v>0.11217626185053758</v>
      </c>
      <c r="Z29" s="171">
        <v>0.14933166248955723</v>
      </c>
      <c r="AA29" s="171">
        <v>1.1073316546656654E-2</v>
      </c>
      <c r="AB29" s="171">
        <v>3.657890755031018E-2</v>
      </c>
      <c r="AC29" s="171">
        <v>4.3948763250883392E-2</v>
      </c>
      <c r="AD29" s="171">
        <v>2.5577925475226229E-5</v>
      </c>
      <c r="AE29" s="171">
        <v>5.0143266475644703E-3</v>
      </c>
      <c r="AF29" s="171">
        <v>2.7554784118029942E-2</v>
      </c>
      <c r="AG29" s="171">
        <v>1.8185951352580132E-3</v>
      </c>
      <c r="AH29" s="171">
        <v>2.1026072329688814E-2</v>
      </c>
      <c r="AI29" s="171">
        <v>3.2954720214425378E-4</v>
      </c>
      <c r="AJ29" s="171">
        <v>1.8467583497053044E-2</v>
      </c>
      <c r="AK29" s="171">
        <v>2.3960216998191682E-3</v>
      </c>
      <c r="AL29" s="171">
        <v>5.4571934433719797E-3</v>
      </c>
      <c r="AM29" s="171">
        <v>7.6644822216454715E-4</v>
      </c>
      <c r="AN29" s="171">
        <v>1.4751636090548225E-3</v>
      </c>
      <c r="AO29" s="171">
        <v>1.7800720929197632E-4</v>
      </c>
      <c r="AP29" s="171">
        <v>9.9263528658341347E-3</v>
      </c>
      <c r="AQ29" s="171">
        <v>3.5873152532644569E-4</v>
      </c>
      <c r="AR29" s="171">
        <v>5.1974956687536097E-3</v>
      </c>
      <c r="AS29" s="171">
        <v>8.8644623703572378E-4</v>
      </c>
      <c r="AT29" s="171">
        <v>1.1843930831443945E-3</v>
      </c>
      <c r="AU29" s="171">
        <v>6.6041645084429716E-4</v>
      </c>
      <c r="AV29" s="171">
        <v>5.1079044821861826E-4</v>
      </c>
      <c r="AW29" s="171">
        <v>8.1589216034054623E-3</v>
      </c>
      <c r="AX29" s="171">
        <v>2.2294484270687065E-3</v>
      </c>
      <c r="AY29" s="171">
        <v>8.1776140166184156E-4</v>
      </c>
      <c r="AZ29" s="171">
        <v>1.375515818431912E-3</v>
      </c>
      <c r="BA29" s="171">
        <v>0</v>
      </c>
      <c r="BB29" s="171">
        <v>1.1223344556677891E-3</v>
      </c>
      <c r="BC29" s="171">
        <v>1.6278098461077139E-3</v>
      </c>
      <c r="BD29" s="171">
        <v>8.7221979938944616E-4</v>
      </c>
      <c r="BE29" s="171">
        <v>0</v>
      </c>
      <c r="BF29" s="171">
        <v>1.3027208898032893E-4</v>
      </c>
      <c r="BG29" s="171">
        <v>2.5953747467927077E-3</v>
      </c>
      <c r="BH29" s="171">
        <v>6.3912614025913661E-4</v>
      </c>
      <c r="BI29" s="171">
        <v>5.2616917886656967E-3</v>
      </c>
      <c r="BJ29" s="171">
        <v>2.7293321324271949E-4</v>
      </c>
      <c r="BK29" s="171">
        <v>1.3170522766680181E-4</v>
      </c>
      <c r="BL29" s="171">
        <v>3.2352465404920515E-4</v>
      </c>
      <c r="BM29" s="171">
        <v>6.4946421868068119E-4</v>
      </c>
      <c r="BN29" s="171">
        <v>1.0772227614072041E-3</v>
      </c>
      <c r="BO29" s="171">
        <v>4.1785115863162103E-6</v>
      </c>
      <c r="BP29" s="171">
        <v>2.4576968922422797E-5</v>
      </c>
      <c r="BQ29" s="171">
        <v>1.421553118188849E-2</v>
      </c>
      <c r="BR29" s="171">
        <v>6.5846408548745159E-3</v>
      </c>
      <c r="BS29" s="171">
        <v>0</v>
      </c>
      <c r="BT29" s="171">
        <v>0</v>
      </c>
      <c r="BU29" s="171">
        <v>0</v>
      </c>
      <c r="BV29" s="171">
        <v>0</v>
      </c>
      <c r="BW29" s="171">
        <v>0</v>
      </c>
      <c r="BX29" s="171">
        <v>1.4735570192888614E-5</v>
      </c>
      <c r="BY29" s="171">
        <v>4.3694161431934774E-5</v>
      </c>
      <c r="BZ29" s="171">
        <v>0</v>
      </c>
      <c r="CA29" s="171">
        <v>0</v>
      </c>
      <c r="CB29" s="171">
        <v>0</v>
      </c>
      <c r="CC29" s="171">
        <v>8.1647028688524594E-4</v>
      </c>
      <c r="CD29" s="171">
        <v>9.4924392721197563E-5</v>
      </c>
      <c r="CE29" s="171">
        <v>0</v>
      </c>
      <c r="CF29" s="171">
        <v>0</v>
      </c>
      <c r="CG29" s="171">
        <v>0</v>
      </c>
      <c r="CH29" s="171">
        <v>0</v>
      </c>
      <c r="CI29" s="171">
        <v>0</v>
      </c>
      <c r="CJ29" s="171">
        <v>1.6559032952475575E-4</v>
      </c>
      <c r="CK29" s="171">
        <v>8.6365345826473175E-5</v>
      </c>
      <c r="CL29" s="171">
        <v>7.5987676969871971E-6</v>
      </c>
      <c r="CM29" s="171">
        <v>2.0725573219471348E-3</v>
      </c>
      <c r="CN29" s="171">
        <v>3.5926660059464819E-4</v>
      </c>
      <c r="CO29" s="171">
        <v>7.2835858625756407E-3</v>
      </c>
      <c r="CP29" s="171">
        <v>2.8436248351302625E-4</v>
      </c>
      <c r="CQ29" s="171">
        <v>2.6750740422279543E-4</v>
      </c>
      <c r="CR29" s="171">
        <v>0</v>
      </c>
      <c r="CS29" s="171">
        <v>0</v>
      </c>
      <c r="CT29" s="171">
        <v>1.4396043628480456E-4</v>
      </c>
      <c r="CU29" s="171">
        <v>4.897583429228999E-4</v>
      </c>
      <c r="CV29" s="171">
        <v>0</v>
      </c>
      <c r="CW29" s="171">
        <v>8.3336458450525226E-5</v>
      </c>
      <c r="CX29" s="171">
        <v>1.8510271859558007E-4</v>
      </c>
      <c r="CY29" s="171">
        <v>2.193604424433651E-3</v>
      </c>
      <c r="CZ29" s="171">
        <v>6.8958280240454526E-5</v>
      </c>
      <c r="DA29" s="171">
        <v>7.2731901120980425E-5</v>
      </c>
      <c r="DB29" s="171">
        <v>0</v>
      </c>
      <c r="DC29" s="171">
        <v>2.0095912308746291E-3</v>
      </c>
      <c r="DD29" s="172">
        <v>1.2245545656982299E-3</v>
      </c>
    </row>
    <row r="30" spans="1:108" s="173" customFormat="1" ht="9.5" x14ac:dyDescent="0.2">
      <c r="A30" s="160" t="s">
        <v>40</v>
      </c>
      <c r="B30" s="169" t="s">
        <v>562</v>
      </c>
      <c r="C30" s="169"/>
      <c r="D30" s="170">
        <v>0</v>
      </c>
      <c r="E30" s="171">
        <v>0</v>
      </c>
      <c r="F30" s="171">
        <v>3.6844286832772993E-6</v>
      </c>
      <c r="G30" s="171">
        <v>2.859855634487571E-4</v>
      </c>
      <c r="H30" s="171">
        <v>4.3121105625148232E-5</v>
      </c>
      <c r="I30" s="171">
        <v>0</v>
      </c>
      <c r="J30" s="171">
        <v>7.4417681641157936E-5</v>
      </c>
      <c r="K30" s="171">
        <v>0</v>
      </c>
      <c r="L30" s="171">
        <v>4.3667599837293328E-3</v>
      </c>
      <c r="M30" s="171">
        <v>2.3099100350828443E-3</v>
      </c>
      <c r="N30" s="171">
        <v>0</v>
      </c>
      <c r="O30" s="171">
        <v>2.0028740363266682E-3</v>
      </c>
      <c r="P30" s="171">
        <v>2.7904568899663504E-3</v>
      </c>
      <c r="Q30" s="171">
        <v>7.4801471675465983E-4</v>
      </c>
      <c r="R30" s="171">
        <v>2.4360535931790498E-2</v>
      </c>
      <c r="S30" s="171">
        <v>3.863092018851889E-5</v>
      </c>
      <c r="T30" s="171">
        <v>8.1234768480909826E-4</v>
      </c>
      <c r="U30" s="171">
        <v>5.8133066310636404E-3</v>
      </c>
      <c r="V30" s="171">
        <v>1.8428576838597287E-2</v>
      </c>
      <c r="W30" s="171">
        <v>5.6154424667836551E-3</v>
      </c>
      <c r="X30" s="171">
        <v>2.0579999802115387E-3</v>
      </c>
      <c r="Y30" s="171">
        <v>2.1714951538583761E-2</v>
      </c>
      <c r="Z30" s="171">
        <v>4.427736006683375E-3</v>
      </c>
      <c r="AA30" s="171">
        <v>0.32865073404897588</v>
      </c>
      <c r="AB30" s="171">
        <v>4.7397488273566352E-2</v>
      </c>
      <c r="AC30" s="171">
        <v>9.2440686521958609E-2</v>
      </c>
      <c r="AD30" s="171">
        <v>3.4878989284399401E-4</v>
      </c>
      <c r="AE30" s="171">
        <v>0.16993608111086622</v>
      </c>
      <c r="AF30" s="171">
        <v>0.10479496637014536</v>
      </c>
      <c r="AG30" s="171">
        <v>1.2275517162991589E-2</v>
      </c>
      <c r="AH30" s="171">
        <v>1.2895991028875805E-2</v>
      </c>
      <c r="AI30" s="171">
        <v>1.0252579622265673E-4</v>
      </c>
      <c r="AJ30" s="171">
        <v>3.1434184675834969E-3</v>
      </c>
      <c r="AK30" s="171">
        <v>5.4249547920433997E-3</v>
      </c>
      <c r="AL30" s="171">
        <v>3.7123764920897825E-5</v>
      </c>
      <c r="AM30" s="171">
        <v>0</v>
      </c>
      <c r="AN30" s="171">
        <v>5.3642313056538997E-5</v>
      </c>
      <c r="AO30" s="171">
        <v>0</v>
      </c>
      <c r="AP30" s="171">
        <v>0</v>
      </c>
      <c r="AQ30" s="171">
        <v>4.3047783039173483E-4</v>
      </c>
      <c r="AR30" s="171">
        <v>1.2833322638897802E-4</v>
      </c>
      <c r="AS30" s="171">
        <v>2.8070797506131256E-4</v>
      </c>
      <c r="AT30" s="171">
        <v>4.0607762850664952E-4</v>
      </c>
      <c r="AU30" s="171">
        <v>1.1654407956075832E-4</v>
      </c>
      <c r="AV30" s="171">
        <v>4.0863235857489461E-3</v>
      </c>
      <c r="AW30" s="171">
        <v>7.2616488951025605E-3</v>
      </c>
      <c r="AX30" s="171">
        <v>4.0277880422732986E-3</v>
      </c>
      <c r="AY30" s="171">
        <v>3.0266571417829078E-3</v>
      </c>
      <c r="AZ30" s="171">
        <v>9.284731774415406E-3</v>
      </c>
      <c r="BA30" s="171">
        <v>1.3654984069185253E-3</v>
      </c>
      <c r="BB30" s="171">
        <v>2.8058361391694723E-3</v>
      </c>
      <c r="BC30" s="171">
        <v>1.7777397003544771E-3</v>
      </c>
      <c r="BD30" s="171">
        <v>8.7221979938944616E-4</v>
      </c>
      <c r="BE30" s="171">
        <v>7.7688004972032313E-5</v>
      </c>
      <c r="BF30" s="171">
        <v>3.5308228254668458E-3</v>
      </c>
      <c r="BG30" s="171">
        <v>1.3504388926401081E-3</v>
      </c>
      <c r="BH30" s="171">
        <v>0</v>
      </c>
      <c r="BI30" s="171">
        <v>2.5689436379956049E-3</v>
      </c>
      <c r="BJ30" s="171">
        <v>0</v>
      </c>
      <c r="BK30" s="171">
        <v>6.1844193860933016E-5</v>
      </c>
      <c r="BL30" s="171">
        <v>1.9485007573418037E-4</v>
      </c>
      <c r="BM30" s="171">
        <v>0</v>
      </c>
      <c r="BN30" s="171">
        <v>0</v>
      </c>
      <c r="BO30" s="171">
        <v>0</v>
      </c>
      <c r="BP30" s="171">
        <v>2.826351426078622E-4</v>
      </c>
      <c r="BQ30" s="171">
        <v>6.591436405821556E-5</v>
      </c>
      <c r="BR30" s="171">
        <v>0</v>
      </c>
      <c r="BS30" s="171">
        <v>0</v>
      </c>
      <c r="BT30" s="171">
        <v>0</v>
      </c>
      <c r="BU30" s="171">
        <v>0</v>
      </c>
      <c r="BV30" s="171">
        <v>0</v>
      </c>
      <c r="BW30" s="171">
        <v>0</v>
      </c>
      <c r="BX30" s="171">
        <v>0</v>
      </c>
      <c r="BY30" s="171">
        <v>0</v>
      </c>
      <c r="BZ30" s="171">
        <v>0</v>
      </c>
      <c r="CA30" s="171">
        <v>0</v>
      </c>
      <c r="CB30" s="171">
        <v>0</v>
      </c>
      <c r="CC30" s="171">
        <v>4.0023053278688522E-5</v>
      </c>
      <c r="CD30" s="171">
        <v>1.4713280871785623E-4</v>
      </c>
      <c r="CE30" s="171">
        <v>0</v>
      </c>
      <c r="CF30" s="171">
        <v>0</v>
      </c>
      <c r="CG30" s="171">
        <v>0</v>
      </c>
      <c r="CH30" s="171">
        <v>0</v>
      </c>
      <c r="CI30" s="171">
        <v>0</v>
      </c>
      <c r="CJ30" s="171">
        <v>3.4720552964868142E-4</v>
      </c>
      <c r="CK30" s="171">
        <v>2.7479882762968736E-6</v>
      </c>
      <c r="CL30" s="171">
        <v>3.8645161430392029E-4</v>
      </c>
      <c r="CM30" s="171">
        <v>2.2744683504462826E-3</v>
      </c>
      <c r="CN30" s="171">
        <v>5.6344749109863085E-4</v>
      </c>
      <c r="CO30" s="171">
        <v>1.3587600524544578E-3</v>
      </c>
      <c r="CP30" s="171">
        <v>1.2100531213320264E-5</v>
      </c>
      <c r="CQ30" s="171">
        <v>1.2283503255128362E-4</v>
      </c>
      <c r="CR30" s="171">
        <v>0</v>
      </c>
      <c r="CS30" s="171">
        <v>0</v>
      </c>
      <c r="CT30" s="171">
        <v>0</v>
      </c>
      <c r="CU30" s="171">
        <v>3.2589182968929803E-4</v>
      </c>
      <c r="CV30" s="171">
        <v>0</v>
      </c>
      <c r="CW30" s="171">
        <v>0</v>
      </c>
      <c r="CX30" s="171">
        <v>0</v>
      </c>
      <c r="CY30" s="171">
        <v>7.3563299890098206E-4</v>
      </c>
      <c r="CZ30" s="171">
        <v>0</v>
      </c>
      <c r="DA30" s="171">
        <v>8.6369132581164254E-5</v>
      </c>
      <c r="DB30" s="171">
        <v>0</v>
      </c>
      <c r="DC30" s="171">
        <v>3.4609626753951944E-3</v>
      </c>
      <c r="DD30" s="172">
        <v>1.8653672195822063E-3</v>
      </c>
    </row>
    <row r="31" spans="1:108" s="173" customFormat="1" ht="9.5" x14ac:dyDescent="0.2">
      <c r="A31" s="160" t="s">
        <v>42</v>
      </c>
      <c r="B31" s="169" t="s">
        <v>48</v>
      </c>
      <c r="C31" s="169"/>
      <c r="D31" s="170">
        <v>0</v>
      </c>
      <c r="E31" s="171">
        <v>0</v>
      </c>
      <c r="F31" s="171">
        <v>6.882512780361995E-3</v>
      </c>
      <c r="G31" s="171">
        <v>2.4777789217200315E-2</v>
      </c>
      <c r="H31" s="171">
        <v>0</v>
      </c>
      <c r="I31" s="171">
        <v>2.2844129483072005E-3</v>
      </c>
      <c r="J31" s="171">
        <v>0</v>
      </c>
      <c r="K31" s="171">
        <v>0</v>
      </c>
      <c r="L31" s="171">
        <v>4.1873040939870313E-5</v>
      </c>
      <c r="M31" s="171">
        <v>1.0420646774809823E-5</v>
      </c>
      <c r="N31" s="171">
        <v>0</v>
      </c>
      <c r="O31" s="171">
        <v>2.2698173436423534E-4</v>
      </c>
      <c r="P31" s="171">
        <v>0</v>
      </c>
      <c r="Q31" s="171">
        <v>1.1307199206756486E-3</v>
      </c>
      <c r="R31" s="171">
        <v>0</v>
      </c>
      <c r="S31" s="171">
        <v>3.863092018851889E-5</v>
      </c>
      <c r="T31" s="171">
        <v>0</v>
      </c>
      <c r="U31" s="171">
        <v>0</v>
      </c>
      <c r="V31" s="171">
        <v>0</v>
      </c>
      <c r="W31" s="171">
        <v>0</v>
      </c>
      <c r="X31" s="171">
        <v>0</v>
      </c>
      <c r="Y31" s="171">
        <v>0</v>
      </c>
      <c r="Z31" s="171">
        <v>0</v>
      </c>
      <c r="AA31" s="171">
        <v>0</v>
      </c>
      <c r="AB31" s="171">
        <v>4.1307308216068997E-2</v>
      </c>
      <c r="AC31" s="171">
        <v>1.3566380615850581E-3</v>
      </c>
      <c r="AD31" s="171">
        <v>0</v>
      </c>
      <c r="AE31" s="171">
        <v>0</v>
      </c>
      <c r="AF31" s="171">
        <v>0</v>
      </c>
      <c r="AG31" s="171">
        <v>0</v>
      </c>
      <c r="AH31" s="171">
        <v>0</v>
      </c>
      <c r="AI31" s="171">
        <v>0</v>
      </c>
      <c r="AJ31" s="171">
        <v>0</v>
      </c>
      <c r="AK31" s="171">
        <v>0</v>
      </c>
      <c r="AL31" s="171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1">
        <v>0</v>
      </c>
      <c r="AW31" s="171">
        <v>0</v>
      </c>
      <c r="AX31" s="171">
        <v>0</v>
      </c>
      <c r="AY31" s="171">
        <v>0</v>
      </c>
      <c r="AZ31" s="171">
        <v>0</v>
      </c>
      <c r="BA31" s="171">
        <v>0</v>
      </c>
      <c r="BB31" s="171">
        <v>0</v>
      </c>
      <c r="BC31" s="171">
        <v>0</v>
      </c>
      <c r="BD31" s="171">
        <v>0</v>
      </c>
      <c r="BE31" s="171">
        <v>0</v>
      </c>
      <c r="BF31" s="171">
        <v>0</v>
      </c>
      <c r="BG31" s="171">
        <v>0</v>
      </c>
      <c r="BH31" s="171">
        <v>0</v>
      </c>
      <c r="BI31" s="171">
        <v>0</v>
      </c>
      <c r="BJ31" s="171">
        <v>2.729332132427195E-5</v>
      </c>
      <c r="BK31" s="171">
        <v>0</v>
      </c>
      <c r="BL31" s="171">
        <v>0</v>
      </c>
      <c r="BM31" s="171">
        <v>0</v>
      </c>
      <c r="BN31" s="171">
        <v>0</v>
      </c>
      <c r="BO31" s="171">
        <v>0</v>
      </c>
      <c r="BP31" s="171">
        <v>0</v>
      </c>
      <c r="BQ31" s="171">
        <v>3.0760036560500596E-5</v>
      </c>
      <c r="BR31" s="171">
        <v>6.6706443272647135E-3</v>
      </c>
      <c r="BS31" s="171">
        <v>0</v>
      </c>
      <c r="BT31" s="171">
        <v>0</v>
      </c>
      <c r="BU31" s="171">
        <v>0</v>
      </c>
      <c r="BV31" s="171">
        <v>0</v>
      </c>
      <c r="BW31" s="171">
        <v>0</v>
      </c>
      <c r="BX31" s="171">
        <v>0</v>
      </c>
      <c r="BY31" s="171">
        <v>1.2851223950569052E-5</v>
      </c>
      <c r="BZ31" s="171">
        <v>2.1690562436283972E-5</v>
      </c>
      <c r="CA31" s="171">
        <v>5.6176461500866524E-6</v>
      </c>
      <c r="CB31" s="171">
        <v>0</v>
      </c>
      <c r="CC31" s="171">
        <v>0</v>
      </c>
      <c r="CD31" s="171">
        <v>0</v>
      </c>
      <c r="CE31" s="171">
        <v>7.2616666209958077E-4</v>
      </c>
      <c r="CF31" s="171">
        <v>0</v>
      </c>
      <c r="CG31" s="171">
        <v>0</v>
      </c>
      <c r="CH31" s="171">
        <v>0</v>
      </c>
      <c r="CI31" s="171">
        <v>0</v>
      </c>
      <c r="CJ31" s="171">
        <v>0</v>
      </c>
      <c r="CK31" s="171">
        <v>3.9296232351045297E-4</v>
      </c>
      <c r="CL31" s="171">
        <v>1.074682860002475E-4</v>
      </c>
      <c r="CM31" s="171">
        <v>1.5796568700227446E-3</v>
      </c>
      <c r="CN31" s="171">
        <v>0.17633291120654848</v>
      </c>
      <c r="CO31" s="171">
        <v>1.5799535493656487E-2</v>
      </c>
      <c r="CP31" s="171">
        <v>7.9621495383647347E-3</v>
      </c>
      <c r="CQ31" s="171">
        <v>3.9470990459812474E-3</v>
      </c>
      <c r="CR31" s="171">
        <v>0</v>
      </c>
      <c r="CS31" s="171">
        <v>0</v>
      </c>
      <c r="CT31" s="171">
        <v>0</v>
      </c>
      <c r="CU31" s="171">
        <v>0</v>
      </c>
      <c r="CV31" s="171">
        <v>0</v>
      </c>
      <c r="CW31" s="171">
        <v>1.6667291690105045E-5</v>
      </c>
      <c r="CX31" s="171">
        <v>0</v>
      </c>
      <c r="CY31" s="171">
        <v>0</v>
      </c>
      <c r="CZ31" s="171">
        <v>3.2980047071521729E-5</v>
      </c>
      <c r="DA31" s="171">
        <v>4.5457438200612766E-6</v>
      </c>
      <c r="DB31" s="171">
        <v>0</v>
      </c>
      <c r="DC31" s="171">
        <v>2.5931846438811499E-3</v>
      </c>
      <c r="DD31" s="172">
        <v>1.2008264106533167E-2</v>
      </c>
    </row>
    <row r="32" spans="1:108" s="173" customFormat="1" ht="9.5" x14ac:dyDescent="0.2">
      <c r="A32" s="174" t="s">
        <v>44</v>
      </c>
      <c r="B32" s="175" t="s">
        <v>690</v>
      </c>
      <c r="C32" s="175"/>
      <c r="D32" s="176">
        <v>4.5535832213456549E-2</v>
      </c>
      <c r="E32" s="177">
        <v>8.3979287221838412E-3</v>
      </c>
      <c r="F32" s="177">
        <v>2.6048910790770507E-3</v>
      </c>
      <c r="G32" s="177">
        <v>5.8798631845064465E-3</v>
      </c>
      <c r="H32" s="177">
        <v>6.7915741359608458E-4</v>
      </c>
      <c r="I32" s="177">
        <v>2.6415734866648277E-3</v>
      </c>
      <c r="J32" s="177">
        <v>1.8951702924614889E-2</v>
      </c>
      <c r="K32" s="177">
        <v>2.16163305259294E-3</v>
      </c>
      <c r="L32" s="177">
        <v>1.4456168895907609E-3</v>
      </c>
      <c r="M32" s="177">
        <v>8.3365174198478585E-5</v>
      </c>
      <c r="N32" s="177">
        <v>2.2189841490565621E-5</v>
      </c>
      <c r="O32" s="177">
        <v>2.8084993470278981E-3</v>
      </c>
      <c r="P32" s="177">
        <v>2.2727703176196518E-3</v>
      </c>
      <c r="Q32" s="177">
        <v>8.6978455436588355E-6</v>
      </c>
      <c r="R32" s="177">
        <v>0.1607795371498173</v>
      </c>
      <c r="S32" s="177">
        <v>4.1953179324731513E-2</v>
      </c>
      <c r="T32" s="177">
        <v>3.5045827897168272E-2</v>
      </c>
      <c r="U32" s="177">
        <v>2.7675789942145083E-2</v>
      </c>
      <c r="V32" s="177">
        <v>7.3136787093842307E-3</v>
      </c>
      <c r="W32" s="177">
        <v>1.8049636500376033E-2</v>
      </c>
      <c r="X32" s="177">
        <v>3.7607970792231049E-2</v>
      </c>
      <c r="Y32" s="177">
        <v>4.0781738255389012E-3</v>
      </c>
      <c r="Z32" s="177">
        <v>8.6048454469507107E-3</v>
      </c>
      <c r="AA32" s="177">
        <v>5.8900619929024749E-3</v>
      </c>
      <c r="AB32" s="177">
        <v>1.3996065970646088E-2</v>
      </c>
      <c r="AC32" s="177">
        <v>0.19617617364967188</v>
      </c>
      <c r="AD32" s="177">
        <v>1.4354641812157265E-3</v>
      </c>
      <c r="AE32" s="177">
        <v>7.9760855190654616E-3</v>
      </c>
      <c r="AF32" s="177">
        <v>1.2367107832501627E-2</v>
      </c>
      <c r="AG32" s="177">
        <v>2.5005683109797683E-3</v>
      </c>
      <c r="AH32" s="177">
        <v>2.5231286795626578E-3</v>
      </c>
      <c r="AI32" s="177">
        <v>5.4192206574832846E-3</v>
      </c>
      <c r="AJ32" s="177">
        <v>7.8585461689587423E-4</v>
      </c>
      <c r="AK32" s="177">
        <v>1.7857142857142856E-2</v>
      </c>
      <c r="AL32" s="177">
        <v>1.7134045348106688E-4</v>
      </c>
      <c r="AM32" s="177">
        <v>3.5686478069037116E-4</v>
      </c>
      <c r="AN32" s="177">
        <v>3.5135715052033042E-3</v>
      </c>
      <c r="AO32" s="177">
        <v>1.3350540696898224E-4</v>
      </c>
      <c r="AP32" s="177">
        <v>0</v>
      </c>
      <c r="AQ32" s="177">
        <v>3.085091117807433E-3</v>
      </c>
      <c r="AR32" s="177">
        <v>8.6991594173671527E-3</v>
      </c>
      <c r="AS32" s="177">
        <v>7.4904707029518659E-3</v>
      </c>
      <c r="AT32" s="177">
        <v>2.7748637947954385E-3</v>
      </c>
      <c r="AU32" s="177">
        <v>3.4963223868227492E-3</v>
      </c>
      <c r="AV32" s="177">
        <v>1.200357553313753E-2</v>
      </c>
      <c r="AW32" s="177">
        <v>2.2327483671723391E-3</v>
      </c>
      <c r="AX32" s="177">
        <v>4.2741359347670781E-3</v>
      </c>
      <c r="AY32" s="177">
        <v>4.4083919239011919E-3</v>
      </c>
      <c r="AZ32" s="177">
        <v>3.0949105914718019E-3</v>
      </c>
      <c r="BA32" s="177">
        <v>5.0068274920345929E-3</v>
      </c>
      <c r="BB32" s="177">
        <v>5.0505050505050509E-3</v>
      </c>
      <c r="BC32" s="177">
        <v>5.322509825760091E-3</v>
      </c>
      <c r="BD32" s="177">
        <v>2.1805494984736152E-3</v>
      </c>
      <c r="BE32" s="177">
        <v>8.8952765692976998E-3</v>
      </c>
      <c r="BF32" s="177">
        <v>1.0574499912403251E-2</v>
      </c>
      <c r="BG32" s="177">
        <v>2.4244598244429441E-2</v>
      </c>
      <c r="BH32" s="177">
        <v>8.1537001530029244E-3</v>
      </c>
      <c r="BI32" s="177">
        <v>3.4912872574205327E-2</v>
      </c>
      <c r="BJ32" s="177">
        <v>1.3646660662135974E-4</v>
      </c>
      <c r="BK32" s="177">
        <v>5.4010595971881511E-3</v>
      </c>
      <c r="BL32" s="177">
        <v>9.2020705577859144E-3</v>
      </c>
      <c r="BM32" s="177">
        <v>2.6565112787086645E-3</v>
      </c>
      <c r="BN32" s="177">
        <v>1.3732009003241993E-3</v>
      </c>
      <c r="BO32" s="177">
        <v>1.1839116161229263E-4</v>
      </c>
      <c r="BP32" s="177">
        <v>4.7679319709500231E-3</v>
      </c>
      <c r="BQ32" s="177">
        <v>9.2280109681501792E-4</v>
      </c>
      <c r="BR32" s="177">
        <v>3.5637688871688195E-3</v>
      </c>
      <c r="BS32" s="177">
        <v>1.4777021462951992E-5</v>
      </c>
      <c r="BT32" s="177">
        <v>2.491784896668795E-5</v>
      </c>
      <c r="BU32" s="177">
        <v>1.7479576207674846E-5</v>
      </c>
      <c r="BV32" s="177">
        <v>2.767706401704907E-5</v>
      </c>
      <c r="BW32" s="177">
        <v>4.9907670809003344E-5</v>
      </c>
      <c r="BX32" s="177">
        <v>8.1045636060887372E-5</v>
      </c>
      <c r="BY32" s="177">
        <v>3.9324745288741301E-4</v>
      </c>
      <c r="BZ32" s="177">
        <v>1.9521506192655576E-4</v>
      </c>
      <c r="CA32" s="177">
        <v>2.0223526140311949E-4</v>
      </c>
      <c r="CB32" s="177">
        <v>1.1606987406418665E-4</v>
      </c>
      <c r="CC32" s="177">
        <v>2.4814293032786886E-4</v>
      </c>
      <c r="CD32" s="177">
        <v>5.0309928142234714E-4</v>
      </c>
      <c r="CE32" s="177">
        <v>1.3701257775463787E-5</v>
      </c>
      <c r="CF32" s="177">
        <v>0</v>
      </c>
      <c r="CG32" s="177">
        <v>9.7449900137973626E-4</v>
      </c>
      <c r="CH32" s="177">
        <v>7.314795416534989E-4</v>
      </c>
      <c r="CI32" s="177">
        <v>0</v>
      </c>
      <c r="CJ32" s="177">
        <v>1.0934303372166937E-2</v>
      </c>
      <c r="CK32" s="177">
        <v>3.054192684227097E-4</v>
      </c>
      <c r="CL32" s="177">
        <v>2.9309532545522048E-5</v>
      </c>
      <c r="CM32" s="177">
        <v>3.7650468255429328E-3</v>
      </c>
      <c r="CN32" s="177">
        <v>2.1078809235399918E-3</v>
      </c>
      <c r="CO32" s="177">
        <v>7.1571895786263886E-3</v>
      </c>
      <c r="CP32" s="177">
        <v>2.4896842971406444E-3</v>
      </c>
      <c r="CQ32" s="177">
        <v>2.9616891181809498E-3</v>
      </c>
      <c r="CR32" s="177">
        <v>2.5713423481895188E-3</v>
      </c>
      <c r="CS32" s="177">
        <v>2.5735635176423765E-3</v>
      </c>
      <c r="CT32" s="177">
        <v>3.3449630783822233E-3</v>
      </c>
      <c r="CU32" s="177">
        <v>8.0184119677790561E-3</v>
      </c>
      <c r="CV32" s="177">
        <v>4.5159877465466352E-3</v>
      </c>
      <c r="CW32" s="177">
        <v>3.270955994183115E-3</v>
      </c>
      <c r="CX32" s="177">
        <v>2.2869575014888696E-3</v>
      </c>
      <c r="CY32" s="177">
        <v>2.3429467862587303E-2</v>
      </c>
      <c r="CZ32" s="177">
        <v>2.5544545549942284E-3</v>
      </c>
      <c r="DA32" s="177">
        <v>1.0168828925477076E-2</v>
      </c>
      <c r="DB32" s="177">
        <v>1.6214170049000023E-2</v>
      </c>
      <c r="DC32" s="177">
        <v>4.648448402730202E-3</v>
      </c>
      <c r="DD32" s="178">
        <v>3.3414037560978846E-3</v>
      </c>
    </row>
    <row r="33" spans="1:108" s="173" customFormat="1" ht="9.5" x14ac:dyDescent="0.2">
      <c r="A33" s="160" t="s">
        <v>45</v>
      </c>
      <c r="B33" s="169" t="s">
        <v>691</v>
      </c>
      <c r="C33" s="169"/>
      <c r="D33" s="170">
        <v>3.5600550958411865E-2</v>
      </c>
      <c r="E33" s="171">
        <v>2.5871958523739202E-2</v>
      </c>
      <c r="F33" s="171">
        <v>8.9734260581218628E-3</v>
      </c>
      <c r="G33" s="171">
        <v>1.6838829975862817E-2</v>
      </c>
      <c r="H33" s="171">
        <v>3.2254587007610878E-2</v>
      </c>
      <c r="I33" s="171">
        <v>0.12337951666631304</v>
      </c>
      <c r="J33" s="171">
        <v>0.13025574876590679</v>
      </c>
      <c r="K33" s="171">
        <v>1.6640495952036219E-2</v>
      </c>
      <c r="L33" s="171">
        <v>6.6717711897526701E-3</v>
      </c>
      <c r="M33" s="171">
        <v>8.2184167564000148E-3</v>
      </c>
      <c r="N33" s="171">
        <v>3.565167866150876E-3</v>
      </c>
      <c r="O33" s="171">
        <v>1.4742623493248891E-2</v>
      </c>
      <c r="P33" s="171">
        <v>6.1364798575730597E-3</v>
      </c>
      <c r="Q33" s="171">
        <v>2.017030381574484E-2</v>
      </c>
      <c r="R33" s="171">
        <v>2.0706455542021926E-2</v>
      </c>
      <c r="S33" s="171">
        <v>4.2107703005485591E-3</v>
      </c>
      <c r="T33" s="171">
        <v>1.1873405049684498E-2</v>
      </c>
      <c r="U33" s="171">
        <v>7.5378282153983085E-3</v>
      </c>
      <c r="V33" s="171">
        <v>1.6665246534878438E-2</v>
      </c>
      <c r="W33" s="171">
        <v>9.0415308765772542E-3</v>
      </c>
      <c r="X33" s="171">
        <v>5.5011922547962286E-3</v>
      </c>
      <c r="Y33" s="171">
        <v>2.9341666225305863E-2</v>
      </c>
      <c r="Z33" s="171">
        <v>3.6549707602339179E-2</v>
      </c>
      <c r="AA33" s="171">
        <v>0.35073846652236013</v>
      </c>
      <c r="AB33" s="171">
        <v>7.4330458465728553E-3</v>
      </c>
      <c r="AC33" s="171">
        <v>8.960121150933871E-3</v>
      </c>
      <c r="AD33" s="171">
        <v>6.2924021935008817E-2</v>
      </c>
      <c r="AE33" s="171">
        <v>6.0474983469252811E-3</v>
      </c>
      <c r="AF33" s="171">
        <v>6.9429377305272296E-3</v>
      </c>
      <c r="AG33" s="171">
        <v>7.0470561491248014E-3</v>
      </c>
      <c r="AH33" s="171">
        <v>3.8127277824502384E-2</v>
      </c>
      <c r="AI33" s="171">
        <v>3.3123155451076886E-2</v>
      </c>
      <c r="AJ33" s="171">
        <v>4.1650294695481337E-2</v>
      </c>
      <c r="AK33" s="171">
        <v>6.5867992766726946E-2</v>
      </c>
      <c r="AL33" s="171">
        <v>8.1435261865326403E-2</v>
      </c>
      <c r="AM33" s="171">
        <v>9.6191279522450032E-3</v>
      </c>
      <c r="AN33" s="171">
        <v>1.8962557665486535E-2</v>
      </c>
      <c r="AO33" s="171">
        <v>4.8061946508833608E-3</v>
      </c>
      <c r="AP33" s="171">
        <v>2.0973422990714058E-2</v>
      </c>
      <c r="AQ33" s="171">
        <v>8.9682881331611414E-3</v>
      </c>
      <c r="AR33" s="171">
        <v>7.5166604027829976E-3</v>
      </c>
      <c r="AS33" s="171">
        <v>6.4119611145584017E-3</v>
      </c>
      <c r="AT33" s="171">
        <v>3.7223782613109539E-3</v>
      </c>
      <c r="AU33" s="171">
        <v>3.379778307261991E-3</v>
      </c>
      <c r="AV33" s="171">
        <v>3.5755331375303284E-3</v>
      </c>
      <c r="AW33" s="171">
        <v>5.3001690211380761E-3</v>
      </c>
      <c r="AX33" s="171">
        <v>2.0939570861971276E-3</v>
      </c>
      <c r="AY33" s="171">
        <v>2.6976726698499831E-3</v>
      </c>
      <c r="AZ33" s="171">
        <v>2.0632737276478678E-3</v>
      </c>
      <c r="BA33" s="171">
        <v>4.5516613563950843E-4</v>
      </c>
      <c r="BB33" s="171">
        <v>2.8058361391694723E-3</v>
      </c>
      <c r="BC33" s="171">
        <v>9.7454405260396029E-4</v>
      </c>
      <c r="BD33" s="171">
        <v>8.7221979938944616E-4</v>
      </c>
      <c r="BE33" s="171">
        <v>1.1264760720944686E-3</v>
      </c>
      <c r="BF33" s="171">
        <v>2.7402060095862288E-3</v>
      </c>
      <c r="BG33" s="171">
        <v>2.0678595543551655E-3</v>
      </c>
      <c r="BH33" s="171">
        <v>3.5055100420273858E-3</v>
      </c>
      <c r="BI33" s="171">
        <v>1.1111455012535206E-2</v>
      </c>
      <c r="BJ33" s="171">
        <v>1.7549605611506865E-2</v>
      </c>
      <c r="BK33" s="171">
        <v>8.0248567848806972E-3</v>
      </c>
      <c r="BL33" s="171">
        <v>1.1363803473478332E-2</v>
      </c>
      <c r="BM33" s="171">
        <v>5.1462307613554928E-2</v>
      </c>
      <c r="BN33" s="171">
        <v>1.4021103929626036E-2</v>
      </c>
      <c r="BO33" s="171">
        <v>0.10804516692457369</v>
      </c>
      <c r="BP33" s="171">
        <v>0.20095358639419</v>
      </c>
      <c r="BQ33" s="171">
        <v>3.4117274836532374E-2</v>
      </c>
      <c r="BR33" s="171">
        <v>2.4123974005450469E-2</v>
      </c>
      <c r="BS33" s="171">
        <v>1.728454766865619E-2</v>
      </c>
      <c r="BT33" s="171">
        <v>3.7106830086226141E-3</v>
      </c>
      <c r="BU33" s="171">
        <v>1.0334799432787752E-2</v>
      </c>
      <c r="BV33" s="171">
        <v>3.2046086265454677E-3</v>
      </c>
      <c r="BW33" s="171">
        <v>3.4510623431757633E-4</v>
      </c>
      <c r="BX33" s="171">
        <v>1.0491725977336693E-2</v>
      </c>
      <c r="BY33" s="171">
        <v>8.0853475485005197E-2</v>
      </c>
      <c r="BZ33" s="171">
        <v>8.0558748888358678E-2</v>
      </c>
      <c r="CA33" s="171">
        <v>0.18103707365576749</v>
      </c>
      <c r="CB33" s="171">
        <v>2.8669258893854101E-2</v>
      </c>
      <c r="CC33" s="171">
        <v>2.6335169057377051E-3</v>
      </c>
      <c r="CD33" s="171">
        <v>6.8250638366541046E-3</v>
      </c>
      <c r="CE33" s="171">
        <v>9.1798427095607371E-3</v>
      </c>
      <c r="CF33" s="171">
        <v>3.348705916196949E-3</v>
      </c>
      <c r="CG33" s="171">
        <v>4.7374159374005001E-3</v>
      </c>
      <c r="CH33" s="171">
        <v>5.8411837185437165E-3</v>
      </c>
      <c r="CI33" s="171">
        <v>1.5855474943544899E-3</v>
      </c>
      <c r="CJ33" s="171">
        <v>5.4858473684491664E-3</v>
      </c>
      <c r="CK33" s="171">
        <v>1.8857873261210419E-2</v>
      </c>
      <c r="CL33" s="171">
        <v>9.6026712925069632E-3</v>
      </c>
      <c r="CM33" s="171">
        <v>2.1093763918499209E-2</v>
      </c>
      <c r="CN33" s="171">
        <v>5.5050838747568182E-3</v>
      </c>
      <c r="CO33" s="171">
        <v>9.4165231542192654E-3</v>
      </c>
      <c r="CP33" s="171">
        <v>5.6297721469972528E-3</v>
      </c>
      <c r="CQ33" s="171">
        <v>8.0497891331941206E-3</v>
      </c>
      <c r="CR33" s="171">
        <v>1.2753361968110393E-2</v>
      </c>
      <c r="CS33" s="171">
        <v>7.8703163388365704E-3</v>
      </c>
      <c r="CT33" s="171">
        <v>3.1247882934760519E-3</v>
      </c>
      <c r="CU33" s="171">
        <v>5.7611047180667436E-3</v>
      </c>
      <c r="CV33" s="171">
        <v>7.6267008938121416E-3</v>
      </c>
      <c r="CW33" s="171">
        <v>1.4121362884441499E-2</v>
      </c>
      <c r="CX33" s="171">
        <v>6.6449193327717659E-3</v>
      </c>
      <c r="CY33" s="171">
        <v>2.4515191264579714E-2</v>
      </c>
      <c r="CZ33" s="171">
        <v>2.9541127617791235E-2</v>
      </c>
      <c r="DA33" s="171">
        <v>1.6141936305037595E-2</v>
      </c>
      <c r="DB33" s="171">
        <v>0</v>
      </c>
      <c r="DC33" s="171">
        <v>3.8075664154677627E-2</v>
      </c>
      <c r="DD33" s="172">
        <v>2.3532428408804932E-2</v>
      </c>
    </row>
    <row r="34" spans="1:108" s="173" customFormat="1" ht="9.5" x14ac:dyDescent="0.2">
      <c r="A34" s="160" t="s">
        <v>46</v>
      </c>
      <c r="B34" s="169" t="s">
        <v>53</v>
      </c>
      <c r="C34" s="169"/>
      <c r="D34" s="170">
        <v>3.4885646778633379E-3</v>
      </c>
      <c r="E34" s="171">
        <v>3.9232587766277723E-3</v>
      </c>
      <c r="F34" s="171">
        <v>1.2490213236310045E-3</v>
      </c>
      <c r="G34" s="171">
        <v>5.1477401420776279E-3</v>
      </c>
      <c r="H34" s="171">
        <v>9.2818179858131563E-3</v>
      </c>
      <c r="I34" s="171">
        <v>2.0358150686384757E-2</v>
      </c>
      <c r="J34" s="171">
        <v>1.9844715104308785E-4</v>
      </c>
      <c r="K34" s="171">
        <v>1.6722067010624629E-3</v>
      </c>
      <c r="L34" s="171">
        <v>3.9918965696009697E-3</v>
      </c>
      <c r="M34" s="171">
        <v>2.5330855535100213E-2</v>
      </c>
      <c r="N34" s="171">
        <v>1.479322766037708E-3</v>
      </c>
      <c r="O34" s="171">
        <v>1.5215768516994058E-2</v>
      </c>
      <c r="P34" s="171">
        <v>3.9476757766876897E-2</v>
      </c>
      <c r="Q34" s="171">
        <v>4.3489227718294176E-5</v>
      </c>
      <c r="R34" s="171">
        <v>4.8721071863580996E-3</v>
      </c>
      <c r="S34" s="171">
        <v>1.2052847098817893E-2</v>
      </c>
      <c r="T34" s="171">
        <v>3.520173300839426E-3</v>
      </c>
      <c r="U34" s="171">
        <v>2.5979083222073877E-2</v>
      </c>
      <c r="V34" s="171">
        <v>2.0071195940316593E-3</v>
      </c>
      <c r="W34" s="171">
        <v>2.2812735021308598E-2</v>
      </c>
      <c r="X34" s="171">
        <v>4.9916393750803909E-2</v>
      </c>
      <c r="Y34" s="171">
        <v>1.4406016630475081E-2</v>
      </c>
      <c r="Z34" s="171">
        <v>6.3909774436090227E-3</v>
      </c>
      <c r="AA34" s="171">
        <v>2.9450309964512375E-4</v>
      </c>
      <c r="AB34" s="171">
        <v>6.3890149795733098E-2</v>
      </c>
      <c r="AC34" s="171">
        <v>1.4670620898536093E-2</v>
      </c>
      <c r="AD34" s="171">
        <v>1.2401418412230899E-4</v>
      </c>
      <c r="AE34" s="171">
        <v>0.24268514436852545</v>
      </c>
      <c r="AF34" s="171">
        <v>4.2091559991321331E-2</v>
      </c>
      <c r="AG34" s="171">
        <v>6.5014776085473971E-2</v>
      </c>
      <c r="AH34" s="171">
        <v>5.0182225960190639E-2</v>
      </c>
      <c r="AI34" s="171">
        <v>3.8813337141434338E-4</v>
      </c>
      <c r="AJ34" s="171">
        <v>1.9646365422396855E-3</v>
      </c>
      <c r="AK34" s="171">
        <v>6.9168173598553344E-3</v>
      </c>
      <c r="AL34" s="171">
        <v>0</v>
      </c>
      <c r="AM34" s="171">
        <v>8.1105631975084342E-6</v>
      </c>
      <c r="AN34" s="171">
        <v>2.6821156528269499E-5</v>
      </c>
      <c r="AO34" s="171">
        <v>4.450180232299408E-5</v>
      </c>
      <c r="AP34" s="171">
        <v>3.2020493115593977E-4</v>
      </c>
      <c r="AQ34" s="171">
        <v>1.9371502367628067E-3</v>
      </c>
      <c r="AR34" s="171">
        <v>1.8699984416679653E-3</v>
      </c>
      <c r="AS34" s="171">
        <v>2.5854681913541943E-3</v>
      </c>
      <c r="AT34" s="171">
        <v>5.3805285777131064E-3</v>
      </c>
      <c r="AU34" s="171">
        <v>4.7524085776442558E-3</v>
      </c>
      <c r="AV34" s="171">
        <v>2.5922615247094879E-2</v>
      </c>
      <c r="AW34" s="171">
        <v>2.5353170711349456E-2</v>
      </c>
      <c r="AX34" s="171">
        <v>1.1245781292341044E-2</v>
      </c>
      <c r="AY34" s="171">
        <v>1.7971951723878634E-2</v>
      </c>
      <c r="AZ34" s="171">
        <v>3.5419532324621736E-2</v>
      </c>
      <c r="BA34" s="171">
        <v>1.137915339098771E-2</v>
      </c>
      <c r="BB34" s="171">
        <v>5.4994388327721661E-2</v>
      </c>
      <c r="BC34" s="171">
        <v>5.2154170727266885E-2</v>
      </c>
      <c r="BD34" s="171">
        <v>4.4047099869167029E-2</v>
      </c>
      <c r="BE34" s="171">
        <v>5.0108763206960843E-3</v>
      </c>
      <c r="BF34" s="171">
        <v>2.6211642731042043E-2</v>
      </c>
      <c r="BG34" s="171">
        <v>2.4898717083051991E-3</v>
      </c>
      <c r="BH34" s="171">
        <v>4.4545155230182247E-4</v>
      </c>
      <c r="BI34" s="171">
        <v>7.0661425608963449E-2</v>
      </c>
      <c r="BJ34" s="171">
        <v>2.1015857419689403E-3</v>
      </c>
      <c r="BK34" s="171">
        <v>9.9488983716652813E-3</v>
      </c>
      <c r="BL34" s="171">
        <v>1.6014470375435654E-2</v>
      </c>
      <c r="BM34" s="171">
        <v>1.2131863631710064E-2</v>
      </c>
      <c r="BN34" s="171">
        <v>1.0510665537819812E-2</v>
      </c>
      <c r="BO34" s="171">
        <v>0</v>
      </c>
      <c r="BP34" s="171">
        <v>0</v>
      </c>
      <c r="BQ34" s="171">
        <v>3.3963474653729876E-2</v>
      </c>
      <c r="BR34" s="171">
        <v>1.7576959669746667E-3</v>
      </c>
      <c r="BS34" s="171">
        <v>5.0532039940945645E-3</v>
      </c>
      <c r="BT34" s="171">
        <v>3.3929804342973427E-3</v>
      </c>
      <c r="BU34" s="171">
        <v>9.2204764495484805E-4</v>
      </c>
      <c r="BV34" s="171">
        <v>1.3126836076657559E-3</v>
      </c>
      <c r="BW34" s="171">
        <v>6.6260396988974653E-4</v>
      </c>
      <c r="BX34" s="171">
        <v>0</v>
      </c>
      <c r="BY34" s="171">
        <v>3.4569792427030749E-4</v>
      </c>
      <c r="BZ34" s="171">
        <v>2.6751693671416899E-4</v>
      </c>
      <c r="CA34" s="171">
        <v>5.9547049190918511E-4</v>
      </c>
      <c r="CB34" s="171">
        <v>1.6249782368986129E-3</v>
      </c>
      <c r="CC34" s="171">
        <v>3.4419825819672132E-3</v>
      </c>
      <c r="CD34" s="171">
        <v>1.3574188159131252E-3</v>
      </c>
      <c r="CE34" s="171">
        <v>0</v>
      </c>
      <c r="CF34" s="171">
        <v>3.2962653313795471E-5</v>
      </c>
      <c r="CG34" s="171">
        <v>9.9379601130804773E-4</v>
      </c>
      <c r="CH34" s="171">
        <v>6.7857155538827004E-3</v>
      </c>
      <c r="CI34" s="171">
        <v>4.8046893768317881E-5</v>
      </c>
      <c r="CJ34" s="171">
        <v>1.9390093424995593E-3</v>
      </c>
      <c r="CK34" s="171">
        <v>5.1230352865248862E-4</v>
      </c>
      <c r="CL34" s="171">
        <v>4.2878760575856329E-4</v>
      </c>
      <c r="CM34" s="171">
        <v>5.5941232013587425E-3</v>
      </c>
      <c r="CN34" s="171">
        <v>1.1558014902910839E-3</v>
      </c>
      <c r="CO34" s="171">
        <v>3.1599070987312972E-5</v>
      </c>
      <c r="CP34" s="171">
        <v>1.6335717137982357E-4</v>
      </c>
      <c r="CQ34" s="171">
        <v>2.7569640639288101E-4</v>
      </c>
      <c r="CR34" s="171">
        <v>2.9888754304518038E-3</v>
      </c>
      <c r="CS34" s="171">
        <v>4.7281748347383193E-4</v>
      </c>
      <c r="CT34" s="171">
        <v>2.455795677799607E-3</v>
      </c>
      <c r="CU34" s="171">
        <v>6.7074798619102417E-3</v>
      </c>
      <c r="CV34" s="171">
        <v>1.1888183433148415E-3</v>
      </c>
      <c r="CW34" s="171">
        <v>2.1709147426361821E-3</v>
      </c>
      <c r="CX34" s="171">
        <v>7.3906955033452618E-4</v>
      </c>
      <c r="CY34" s="171">
        <v>3.133087531463821E-3</v>
      </c>
      <c r="CZ34" s="171">
        <v>5.6905572128862041E-3</v>
      </c>
      <c r="DA34" s="171">
        <v>1.2909912448974025E-3</v>
      </c>
      <c r="DB34" s="171">
        <v>4.1576412693739351E-2</v>
      </c>
      <c r="DC34" s="171">
        <v>7.1655121666539794E-3</v>
      </c>
      <c r="DD34" s="172">
        <v>5.2788792155293168E-3</v>
      </c>
    </row>
    <row r="35" spans="1:108" s="173" customFormat="1" ht="9.5" x14ac:dyDescent="0.2">
      <c r="A35" s="160" t="s">
        <v>47</v>
      </c>
      <c r="B35" s="169" t="s">
        <v>55</v>
      </c>
      <c r="C35" s="169"/>
      <c r="D35" s="170">
        <v>2.1782564304687548E-3</v>
      </c>
      <c r="E35" s="171">
        <v>1.4831059026347313E-3</v>
      </c>
      <c r="F35" s="171">
        <v>4.4397365633491454E-4</v>
      </c>
      <c r="G35" s="171">
        <v>3.9809190432066989E-3</v>
      </c>
      <c r="H35" s="171">
        <v>1.3906556564110303E-3</v>
      </c>
      <c r="I35" s="171">
        <v>1.6160630299944128E-3</v>
      </c>
      <c r="J35" s="171">
        <v>1.2551782303475307E-2</v>
      </c>
      <c r="K35" s="171">
        <v>6.2197932173664785E-3</v>
      </c>
      <c r="L35" s="171">
        <v>2.5722010863063195E-4</v>
      </c>
      <c r="M35" s="171">
        <v>2.5183229705790406E-4</v>
      </c>
      <c r="N35" s="171">
        <v>3.6983069150942698E-5</v>
      </c>
      <c r="O35" s="171">
        <v>2.2858019728229335E-4</v>
      </c>
      <c r="P35" s="171">
        <v>2.0833727911513477E-4</v>
      </c>
      <c r="Q35" s="171">
        <v>8.6978455436588355E-6</v>
      </c>
      <c r="R35" s="171">
        <v>4.0600893219650832E-4</v>
      </c>
      <c r="S35" s="171">
        <v>4.5970795024337478E-3</v>
      </c>
      <c r="T35" s="171">
        <v>4.1027660848944357E-4</v>
      </c>
      <c r="U35" s="171">
        <v>1.3907432131731196E-3</v>
      </c>
      <c r="V35" s="171">
        <v>3.3136408392032115E-5</v>
      </c>
      <c r="W35" s="171">
        <v>7.1864293473719392E-4</v>
      </c>
      <c r="X35" s="171">
        <v>3.3640384291919379E-4</v>
      </c>
      <c r="Y35" s="171">
        <v>7.6796779831576716E-4</v>
      </c>
      <c r="Z35" s="171">
        <v>1.2531328320802005E-4</v>
      </c>
      <c r="AA35" s="171">
        <v>1.3252639484030569E-4</v>
      </c>
      <c r="AB35" s="171">
        <v>7.187169011953397E-4</v>
      </c>
      <c r="AC35" s="171">
        <v>5.3634528016153463E-4</v>
      </c>
      <c r="AD35" s="171">
        <v>1.7051950316817487E-5</v>
      </c>
      <c r="AE35" s="171">
        <v>3.994930570861803E-4</v>
      </c>
      <c r="AF35" s="171">
        <v>4.9793881536124976E-2</v>
      </c>
      <c r="AG35" s="171">
        <v>2.2732439190725163E-3</v>
      </c>
      <c r="AH35" s="171">
        <v>2.8034763106251753E-4</v>
      </c>
      <c r="AI35" s="171">
        <v>2.3507700419623436E-3</v>
      </c>
      <c r="AJ35" s="171">
        <v>0</v>
      </c>
      <c r="AK35" s="171">
        <v>1.8535262206148281E-3</v>
      </c>
      <c r="AL35" s="171">
        <v>4.511965275001428E-4</v>
      </c>
      <c r="AM35" s="171">
        <v>4.5419153906047237E-4</v>
      </c>
      <c r="AN35" s="171">
        <v>3.6208561313163822E-3</v>
      </c>
      <c r="AO35" s="171">
        <v>8.900360464598816E-5</v>
      </c>
      <c r="AP35" s="171">
        <v>0</v>
      </c>
      <c r="AQ35" s="171">
        <v>6.4571674558760225E-4</v>
      </c>
      <c r="AR35" s="171">
        <v>2.749997708335243E-3</v>
      </c>
      <c r="AS35" s="171">
        <v>6.648346777767928E-4</v>
      </c>
      <c r="AT35" s="171">
        <v>7.4447565226219078E-3</v>
      </c>
      <c r="AU35" s="171">
        <v>1.6096032321558065E-2</v>
      </c>
      <c r="AV35" s="171">
        <v>7.6618567232792749E-3</v>
      </c>
      <c r="AW35" s="171">
        <v>6.4061098011393277E-3</v>
      </c>
      <c r="AX35" s="171">
        <v>8.0063065060478411E-4</v>
      </c>
      <c r="AY35" s="171">
        <v>3.5812309658984098E-3</v>
      </c>
      <c r="AZ35" s="171">
        <v>6.8775790921595595E-3</v>
      </c>
      <c r="BA35" s="171">
        <v>2.7309968138370506E-3</v>
      </c>
      <c r="BB35" s="171">
        <v>4.4893378226711564E-3</v>
      </c>
      <c r="BC35" s="171">
        <v>5.1725799715133273E-3</v>
      </c>
      <c r="BD35" s="171">
        <v>2.1805494984736152E-3</v>
      </c>
      <c r="BE35" s="171">
        <v>2.346177750155376E-2</v>
      </c>
      <c r="BF35" s="171">
        <v>1.235787988913396E-2</v>
      </c>
      <c r="BG35" s="171">
        <v>1.2554861580013505E-2</v>
      </c>
      <c r="BH35" s="171">
        <v>4.1059012646950596E-3</v>
      </c>
      <c r="BI35" s="171">
        <v>4.5807669689560187E-3</v>
      </c>
      <c r="BJ35" s="171">
        <v>2.9476787030213707E-3</v>
      </c>
      <c r="BK35" s="171">
        <v>2.6570098103215667E-4</v>
      </c>
      <c r="BL35" s="171">
        <v>3.1249540447934589E-4</v>
      </c>
      <c r="BM35" s="171">
        <v>1.9558577620038902E-3</v>
      </c>
      <c r="BN35" s="171">
        <v>2.2336024669433719E-3</v>
      </c>
      <c r="BO35" s="171">
        <v>2.5071069517897262E-5</v>
      </c>
      <c r="BP35" s="171">
        <v>2.4576968922422797E-5</v>
      </c>
      <c r="BQ35" s="171">
        <v>9.9310975181044793E-4</v>
      </c>
      <c r="BR35" s="171">
        <v>9.180870677653611E-3</v>
      </c>
      <c r="BS35" s="171">
        <v>3.6055932369602863E-4</v>
      </c>
      <c r="BT35" s="171">
        <v>1.8688386725015965E-5</v>
      </c>
      <c r="BU35" s="171">
        <v>4.3698940519187114E-6</v>
      </c>
      <c r="BV35" s="171">
        <v>3.9538662881498673E-6</v>
      </c>
      <c r="BW35" s="171">
        <v>2.1237306727235465E-6</v>
      </c>
      <c r="BX35" s="171">
        <v>1.2525234663955323E-4</v>
      </c>
      <c r="BY35" s="171">
        <v>1.572989811549652E-3</v>
      </c>
      <c r="BZ35" s="171">
        <v>2.23774302467663E-3</v>
      </c>
      <c r="CA35" s="171">
        <v>5.6176461500866524E-6</v>
      </c>
      <c r="CB35" s="171">
        <v>8.7052405548139976E-4</v>
      </c>
      <c r="CC35" s="171">
        <v>6.723872950819672E-4</v>
      </c>
      <c r="CD35" s="171">
        <v>5.2208415996658662E-5</v>
      </c>
      <c r="CE35" s="171">
        <v>3.5623270216205848E-4</v>
      </c>
      <c r="CF35" s="171">
        <v>2.0676573442289886E-4</v>
      </c>
      <c r="CG35" s="171">
        <v>7.7188039713246438E-5</v>
      </c>
      <c r="CH35" s="171">
        <v>6.0364816544220782E-5</v>
      </c>
      <c r="CI35" s="171">
        <v>2.8828136260990726E-4</v>
      </c>
      <c r="CJ35" s="171">
        <v>5.875785886362301E-5</v>
      </c>
      <c r="CK35" s="171">
        <v>1.3924449165750017E-3</v>
      </c>
      <c r="CL35" s="171">
        <v>1.2700797436392887E-4</v>
      </c>
      <c r="CM35" s="171">
        <v>7.7201275602615345E-4</v>
      </c>
      <c r="CN35" s="171">
        <v>1.0603641302352898E-3</v>
      </c>
      <c r="CO35" s="171">
        <v>4.2658745832872515E-4</v>
      </c>
      <c r="CP35" s="171">
        <v>1.0557713483621931E-3</v>
      </c>
      <c r="CQ35" s="171">
        <v>1.2147019885626936E-3</v>
      </c>
      <c r="CR35" s="171">
        <v>6.465561788695188E-3</v>
      </c>
      <c r="CS35" s="171">
        <v>5.6857798645587381E-4</v>
      </c>
      <c r="CT35" s="171">
        <v>5.9277826705507756E-5</v>
      </c>
      <c r="CU35" s="171">
        <v>4.631530494821634E-2</v>
      </c>
      <c r="CV35" s="171">
        <v>9.892727323459208E-5</v>
      </c>
      <c r="CW35" s="171">
        <v>1.2042118246100896E-3</v>
      </c>
      <c r="CX35" s="171">
        <v>1.2071916430146526E-4</v>
      </c>
      <c r="CY35" s="171">
        <v>6.3370794483638812E-4</v>
      </c>
      <c r="CZ35" s="171">
        <v>1.5470640262641101E-3</v>
      </c>
      <c r="DA35" s="171">
        <v>9.6369768985299061E-4</v>
      </c>
      <c r="DB35" s="171">
        <v>9.8210342579546171E-3</v>
      </c>
      <c r="DC35" s="171">
        <v>7.3583517292126564E-4</v>
      </c>
      <c r="DD35" s="172">
        <v>1.7071595888682337E-3</v>
      </c>
    </row>
    <row r="36" spans="1:108" s="173" customFormat="1" ht="9.5" x14ac:dyDescent="0.2">
      <c r="A36" s="179" t="s">
        <v>49</v>
      </c>
      <c r="B36" s="180" t="s">
        <v>692</v>
      </c>
      <c r="C36" s="180"/>
      <c r="D36" s="181">
        <v>7.547375504992799E-5</v>
      </c>
      <c r="E36" s="182">
        <v>1.2676118825937874E-4</v>
      </c>
      <c r="F36" s="182">
        <v>5.5266430249159492E-6</v>
      </c>
      <c r="G36" s="182">
        <v>0</v>
      </c>
      <c r="H36" s="182">
        <v>4.3121105625148232E-5</v>
      </c>
      <c r="I36" s="182">
        <v>4.8446528470292021E-4</v>
      </c>
      <c r="J36" s="182">
        <v>3.1999603105697912E-3</v>
      </c>
      <c r="K36" s="182">
        <v>0</v>
      </c>
      <c r="L36" s="182">
        <v>1.3957680313290105E-5</v>
      </c>
      <c r="M36" s="182">
        <v>1.9104519087151344E-5</v>
      </c>
      <c r="N36" s="182">
        <v>0</v>
      </c>
      <c r="O36" s="182">
        <v>3.3567721279217904E-5</v>
      </c>
      <c r="P36" s="182">
        <v>6.3132508822768109E-6</v>
      </c>
      <c r="Q36" s="182">
        <v>0</v>
      </c>
      <c r="R36" s="182">
        <v>0</v>
      </c>
      <c r="S36" s="182">
        <v>8.1124932395889671E-4</v>
      </c>
      <c r="T36" s="182">
        <v>3.528378833009215E-4</v>
      </c>
      <c r="U36" s="182">
        <v>8.6226079216733423E-4</v>
      </c>
      <c r="V36" s="182">
        <v>3.0769522078315532E-5</v>
      </c>
      <c r="W36" s="182">
        <v>1.1698838472465948E-4</v>
      </c>
      <c r="X36" s="182">
        <v>3.0672115089691202E-4</v>
      </c>
      <c r="Y36" s="182">
        <v>1.059265928711403E-4</v>
      </c>
      <c r="Z36" s="182">
        <v>0</v>
      </c>
      <c r="AA36" s="182">
        <v>5.8900619929024756E-5</v>
      </c>
      <c r="AB36" s="182">
        <v>0</v>
      </c>
      <c r="AC36" s="182">
        <v>8.5184250378596673E-4</v>
      </c>
      <c r="AD36" s="182">
        <v>1.3951595713759762E-5</v>
      </c>
      <c r="AE36" s="182">
        <v>8.2653735948864888E-5</v>
      </c>
      <c r="AF36" s="182">
        <v>6.509004122369278E-4</v>
      </c>
      <c r="AG36" s="182">
        <v>7.9790861559445328E-2</v>
      </c>
      <c r="AH36" s="182">
        <v>0</v>
      </c>
      <c r="AI36" s="182">
        <v>2.0505159244531347E-4</v>
      </c>
      <c r="AJ36" s="182">
        <v>3.9292730844793711E-4</v>
      </c>
      <c r="AK36" s="182">
        <v>3.1645569620253165E-4</v>
      </c>
      <c r="AL36" s="182">
        <v>8.5670226740533438E-6</v>
      </c>
      <c r="AM36" s="182">
        <v>1.2165844796262653E-5</v>
      </c>
      <c r="AN36" s="182">
        <v>3.2185387833923401E-4</v>
      </c>
      <c r="AO36" s="182">
        <v>0</v>
      </c>
      <c r="AP36" s="182">
        <v>0</v>
      </c>
      <c r="AQ36" s="182">
        <v>1.4349261013057828E-4</v>
      </c>
      <c r="AR36" s="182">
        <v>3.2083306597244503E-4</v>
      </c>
      <c r="AS36" s="182">
        <v>2.9548207901190793E-5</v>
      </c>
      <c r="AT36" s="182">
        <v>0</v>
      </c>
      <c r="AU36" s="182">
        <v>9.0645395213923135E-5</v>
      </c>
      <c r="AV36" s="182">
        <v>7.6618567232792745E-4</v>
      </c>
      <c r="AW36" s="182">
        <v>3.1300210754752416E-4</v>
      </c>
      <c r="AX36" s="182">
        <v>1.4780873549626782E-4</v>
      </c>
      <c r="AY36" s="182">
        <v>4.6997781704703535E-5</v>
      </c>
      <c r="AZ36" s="182">
        <v>0</v>
      </c>
      <c r="BA36" s="182">
        <v>4.5516613563950843E-4</v>
      </c>
      <c r="BB36" s="182">
        <v>0</v>
      </c>
      <c r="BC36" s="182">
        <v>9.6383477730062E-5</v>
      </c>
      <c r="BD36" s="182">
        <v>0</v>
      </c>
      <c r="BE36" s="182">
        <v>3.8844002486016156E-5</v>
      </c>
      <c r="BF36" s="182">
        <v>7.6366396988468676E-5</v>
      </c>
      <c r="BG36" s="182">
        <v>2.1100607697501689E-5</v>
      </c>
      <c r="BH36" s="182">
        <v>3.8734917591462826E-5</v>
      </c>
      <c r="BI36" s="182">
        <v>1.8880188182859264E-3</v>
      </c>
      <c r="BJ36" s="182">
        <v>1.091732852970878E-4</v>
      </c>
      <c r="BK36" s="182">
        <v>4.58105139710615E-6</v>
      </c>
      <c r="BL36" s="182">
        <v>1.8382082616432112E-5</v>
      </c>
      <c r="BM36" s="182">
        <v>8.5315496706821821E-6</v>
      </c>
      <c r="BN36" s="182">
        <v>1.720803133238345E-5</v>
      </c>
      <c r="BO36" s="182">
        <v>3.2035255495090946E-5</v>
      </c>
      <c r="BP36" s="182">
        <v>2.9492362706907355E-3</v>
      </c>
      <c r="BQ36" s="182">
        <v>8.3491527807073049E-5</v>
      </c>
      <c r="BR36" s="182">
        <v>1.1287955751213455E-4</v>
      </c>
      <c r="BS36" s="182">
        <v>7.0392356787153125E-5</v>
      </c>
      <c r="BT36" s="182">
        <v>1.2770397595427574E-4</v>
      </c>
      <c r="BU36" s="182">
        <v>0</v>
      </c>
      <c r="BV36" s="182">
        <v>0</v>
      </c>
      <c r="BW36" s="182">
        <v>0</v>
      </c>
      <c r="BX36" s="182">
        <v>1.0314899135022029E-4</v>
      </c>
      <c r="BY36" s="182">
        <v>2.0561958320910483E-5</v>
      </c>
      <c r="BZ36" s="182">
        <v>1.0845281218141986E-5</v>
      </c>
      <c r="CA36" s="182">
        <v>5.6176461500866524E-6</v>
      </c>
      <c r="CB36" s="182">
        <v>0</v>
      </c>
      <c r="CC36" s="182">
        <v>3.2018442622950821E-5</v>
      </c>
      <c r="CD36" s="182">
        <v>9.4924392721197563E-5</v>
      </c>
      <c r="CE36" s="182">
        <v>4.9324527991669639E-4</v>
      </c>
      <c r="CF36" s="182">
        <v>2.2759213810752419E-3</v>
      </c>
      <c r="CG36" s="182">
        <v>2.2191561417558348E-4</v>
      </c>
      <c r="CH36" s="182">
        <v>3.5508715614247517E-6</v>
      </c>
      <c r="CI36" s="182">
        <v>1.3453130255129005E-3</v>
      </c>
      <c r="CJ36" s="182">
        <v>2.6708117665283186E-5</v>
      </c>
      <c r="CK36" s="182">
        <v>1.264074607096562E-4</v>
      </c>
      <c r="CL36" s="182">
        <v>6.8388909272884779E-5</v>
      </c>
      <c r="CM36" s="182">
        <v>1.4668242364496915E-3</v>
      </c>
      <c r="CN36" s="182">
        <v>2.2482839628528429E-5</v>
      </c>
      <c r="CO36" s="182">
        <v>2.2119349691119081E-4</v>
      </c>
      <c r="CP36" s="182">
        <v>6.9578054476591522E-5</v>
      </c>
      <c r="CQ36" s="182">
        <v>2.729667390028525E-5</v>
      </c>
      <c r="CR36" s="182">
        <v>1.7114722381840204E-3</v>
      </c>
      <c r="CS36" s="182">
        <v>5.536154078649298E-4</v>
      </c>
      <c r="CT36" s="182">
        <v>8.4682609579296792E-6</v>
      </c>
      <c r="CU36" s="182">
        <v>5.5235903337169163E-6</v>
      </c>
      <c r="CV36" s="182">
        <v>5.1577467241966808E-5</v>
      </c>
      <c r="CW36" s="182">
        <v>3.6668041718231103E-4</v>
      </c>
      <c r="CX36" s="182">
        <v>1.4754564525734644E-5</v>
      </c>
      <c r="CY36" s="182">
        <v>3.7667954763002091E-4</v>
      </c>
      <c r="CZ36" s="182">
        <v>2.2486395730582996E-4</v>
      </c>
      <c r="DA36" s="182">
        <v>1.0727955415344612E-3</v>
      </c>
      <c r="DB36" s="182">
        <v>0</v>
      </c>
      <c r="DC36" s="182">
        <v>1.2686813326228718E-3</v>
      </c>
      <c r="DD36" s="183">
        <v>1.6989681884873516E-4</v>
      </c>
    </row>
    <row r="37" spans="1:108" s="173" customFormat="1" ht="9.5" x14ac:dyDescent="0.2">
      <c r="A37" s="160" t="s">
        <v>50</v>
      </c>
      <c r="B37" s="169" t="s">
        <v>58</v>
      </c>
      <c r="C37" s="169"/>
      <c r="D37" s="170">
        <v>0</v>
      </c>
      <c r="E37" s="171">
        <v>0</v>
      </c>
      <c r="F37" s="171">
        <v>0</v>
      </c>
      <c r="G37" s="171">
        <v>0</v>
      </c>
      <c r="H37" s="171">
        <v>3.4496884500118585E-4</v>
      </c>
      <c r="I37" s="171">
        <v>0</v>
      </c>
      <c r="J37" s="171">
        <v>0</v>
      </c>
      <c r="K37" s="171">
        <v>0</v>
      </c>
      <c r="L37" s="171">
        <v>5.9818629914100451E-4</v>
      </c>
      <c r="M37" s="171">
        <v>9.2917433742054252E-4</v>
      </c>
      <c r="N37" s="171">
        <v>0</v>
      </c>
      <c r="O37" s="171">
        <v>5.8983281676340028E-4</v>
      </c>
      <c r="P37" s="171">
        <v>9.6340208463544137E-3</v>
      </c>
      <c r="Q37" s="171">
        <v>0</v>
      </c>
      <c r="R37" s="171">
        <v>8.1201786439301664E-4</v>
      </c>
      <c r="S37" s="171">
        <v>9.6577300471297227E-4</v>
      </c>
      <c r="T37" s="171">
        <v>2.4616596509366614E-5</v>
      </c>
      <c r="U37" s="171">
        <v>2.4699599465954607E-2</v>
      </c>
      <c r="V37" s="171">
        <v>0</v>
      </c>
      <c r="W37" s="171">
        <v>0</v>
      </c>
      <c r="X37" s="171">
        <v>9.8942306740939353E-6</v>
      </c>
      <c r="Y37" s="171">
        <v>0</v>
      </c>
      <c r="Z37" s="171">
        <v>7.9365079365079365E-4</v>
      </c>
      <c r="AA37" s="171">
        <v>7.3625774911280936E-5</v>
      </c>
      <c r="AB37" s="171">
        <v>7.1304282039642911E-3</v>
      </c>
      <c r="AC37" s="171">
        <v>5.0479555779909136E-3</v>
      </c>
      <c r="AD37" s="171">
        <v>0</v>
      </c>
      <c r="AE37" s="171">
        <v>7.3975093674234077E-3</v>
      </c>
      <c r="AF37" s="171">
        <v>6.509004122369278E-4</v>
      </c>
      <c r="AG37" s="171">
        <v>0</v>
      </c>
      <c r="AH37" s="171">
        <v>0.10120549481356883</v>
      </c>
      <c r="AI37" s="171">
        <v>3.661635579380598E-5</v>
      </c>
      <c r="AJ37" s="171">
        <v>0</v>
      </c>
      <c r="AK37" s="171">
        <v>2.3056057866184449E-3</v>
      </c>
      <c r="AL37" s="171">
        <v>0</v>
      </c>
      <c r="AM37" s="171">
        <v>0</v>
      </c>
      <c r="AN37" s="171">
        <v>0</v>
      </c>
      <c r="AO37" s="171">
        <v>0</v>
      </c>
      <c r="AP37" s="171">
        <v>0</v>
      </c>
      <c r="AQ37" s="171">
        <v>0</v>
      </c>
      <c r="AR37" s="171">
        <v>4.9499958750034371E-4</v>
      </c>
      <c r="AS37" s="171">
        <v>5.3186774222143427E-4</v>
      </c>
      <c r="AT37" s="171">
        <v>1.0490338736421779E-3</v>
      </c>
      <c r="AU37" s="171">
        <v>9.0645395213923135E-5</v>
      </c>
      <c r="AV37" s="171">
        <v>3.4478355254756736E-3</v>
      </c>
      <c r="AW37" s="171">
        <v>3.5264904117021053E-3</v>
      </c>
      <c r="AX37" s="171">
        <v>7.6737368511812379E-3</v>
      </c>
      <c r="AY37" s="171">
        <v>1.5979245779599202E-4</v>
      </c>
      <c r="AZ37" s="171">
        <v>4.1265474552957355E-3</v>
      </c>
      <c r="BA37" s="171">
        <v>4.5516613563950843E-4</v>
      </c>
      <c r="BB37" s="171">
        <v>7.8563411896745237E-3</v>
      </c>
      <c r="BC37" s="171">
        <v>1.0709275303340223E-4</v>
      </c>
      <c r="BD37" s="171">
        <v>0</v>
      </c>
      <c r="BE37" s="171">
        <v>6.9142324425108762E-3</v>
      </c>
      <c r="BF37" s="171">
        <v>4.0429268993895181E-5</v>
      </c>
      <c r="BG37" s="171">
        <v>9.706279540850776E-4</v>
      </c>
      <c r="BH37" s="171">
        <v>8.9090310460364502E-3</v>
      </c>
      <c r="BI37" s="171">
        <v>1.1947135473087993E-2</v>
      </c>
      <c r="BJ37" s="171">
        <v>2.729332132427195E-5</v>
      </c>
      <c r="BK37" s="171">
        <v>4.5741798200104903E-3</v>
      </c>
      <c r="BL37" s="171">
        <v>2.7021661446155203E-3</v>
      </c>
      <c r="BM37" s="171">
        <v>5.5455072859434188E-5</v>
      </c>
      <c r="BN37" s="171">
        <v>7.9156944128963864E-5</v>
      </c>
      <c r="BO37" s="171">
        <v>0</v>
      </c>
      <c r="BP37" s="171">
        <v>0</v>
      </c>
      <c r="BQ37" s="171">
        <v>2.6365745623286227E-5</v>
      </c>
      <c r="BR37" s="171">
        <v>6.9877821317035672E-5</v>
      </c>
      <c r="BS37" s="171">
        <v>7.7915204077383236E-5</v>
      </c>
      <c r="BT37" s="171">
        <v>5.1912185347266561E-6</v>
      </c>
      <c r="BU37" s="171">
        <v>0</v>
      </c>
      <c r="BV37" s="171">
        <v>0</v>
      </c>
      <c r="BW37" s="171">
        <v>0</v>
      </c>
      <c r="BX37" s="171">
        <v>7.367785096444307E-6</v>
      </c>
      <c r="BY37" s="171">
        <v>1.6706591135739766E-5</v>
      </c>
      <c r="BZ37" s="171">
        <v>7.2301874787613249E-5</v>
      </c>
      <c r="CA37" s="171">
        <v>2.5279407675389936E-5</v>
      </c>
      <c r="CB37" s="171">
        <v>0</v>
      </c>
      <c r="CC37" s="171">
        <v>0</v>
      </c>
      <c r="CD37" s="171">
        <v>0</v>
      </c>
      <c r="CE37" s="171">
        <v>0</v>
      </c>
      <c r="CF37" s="171">
        <v>0</v>
      </c>
      <c r="CG37" s="171">
        <v>0</v>
      </c>
      <c r="CH37" s="171">
        <v>0</v>
      </c>
      <c r="CI37" s="171">
        <v>0</v>
      </c>
      <c r="CJ37" s="171">
        <v>5.3416235330566372E-6</v>
      </c>
      <c r="CK37" s="171">
        <v>5.0248928480857124E-5</v>
      </c>
      <c r="CL37" s="171">
        <v>6.6326386612273959E-4</v>
      </c>
      <c r="CM37" s="171">
        <v>7.9576699467311194E-3</v>
      </c>
      <c r="CN37" s="171">
        <v>2.5052307014645966E-4</v>
      </c>
      <c r="CO37" s="171">
        <v>3.6812917700219613E-3</v>
      </c>
      <c r="CP37" s="171">
        <v>1.8150796819980396E-4</v>
      </c>
      <c r="CQ37" s="171">
        <v>1.8834704991196823E-4</v>
      </c>
      <c r="CR37" s="171">
        <v>1.8189560019347078E-4</v>
      </c>
      <c r="CS37" s="171">
        <v>0</v>
      </c>
      <c r="CT37" s="171">
        <v>1.6936521915859358E-5</v>
      </c>
      <c r="CU37" s="171">
        <v>6.313463751438435E-3</v>
      </c>
      <c r="CV37" s="171">
        <v>1.01463869984197E-5</v>
      </c>
      <c r="CW37" s="171">
        <v>7.6252859482230583E-4</v>
      </c>
      <c r="CX37" s="171">
        <v>3.0582188289704531E-4</v>
      </c>
      <c r="CY37" s="171">
        <v>9.7493529974828938E-5</v>
      </c>
      <c r="CZ37" s="171">
        <v>5.3967349753399193E-4</v>
      </c>
      <c r="DA37" s="171">
        <v>9.0914876401225535E-5</v>
      </c>
      <c r="DB37" s="171">
        <v>0</v>
      </c>
      <c r="DC37" s="171">
        <v>1.9943670548831544E-3</v>
      </c>
      <c r="DD37" s="172">
        <v>6.0706049684012241E-4</v>
      </c>
    </row>
    <row r="38" spans="1:108" s="173" customFormat="1" ht="9.5" x14ac:dyDescent="0.2">
      <c r="A38" s="160" t="s">
        <v>51</v>
      </c>
      <c r="B38" s="169" t="s">
        <v>60</v>
      </c>
      <c r="C38" s="169"/>
      <c r="D38" s="170">
        <v>0</v>
      </c>
      <c r="E38" s="171">
        <v>0</v>
      </c>
      <c r="F38" s="171">
        <v>0</v>
      </c>
      <c r="G38" s="171">
        <v>0</v>
      </c>
      <c r="H38" s="171">
        <v>9.7022487656583511E-5</v>
      </c>
      <c r="I38" s="171">
        <v>0</v>
      </c>
      <c r="J38" s="171">
        <v>4.9611787760771962E-5</v>
      </c>
      <c r="K38" s="171">
        <v>8.157105858841283E-4</v>
      </c>
      <c r="L38" s="171">
        <v>0</v>
      </c>
      <c r="M38" s="171">
        <v>0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171">
        <v>0</v>
      </c>
      <c r="V38" s="171">
        <v>0</v>
      </c>
      <c r="W38" s="171">
        <v>0</v>
      </c>
      <c r="X38" s="171">
        <v>0</v>
      </c>
      <c r="Y38" s="171">
        <v>0</v>
      </c>
      <c r="Z38" s="171">
        <v>0</v>
      </c>
      <c r="AA38" s="171">
        <v>0</v>
      </c>
      <c r="AB38" s="171">
        <v>0</v>
      </c>
      <c r="AC38" s="171">
        <v>0</v>
      </c>
      <c r="AD38" s="171">
        <v>6.9757978568798809E-6</v>
      </c>
      <c r="AE38" s="171">
        <v>0</v>
      </c>
      <c r="AF38" s="171">
        <v>0</v>
      </c>
      <c r="AG38" s="171">
        <v>0</v>
      </c>
      <c r="AH38" s="171">
        <v>0</v>
      </c>
      <c r="AI38" s="171">
        <v>9.2126751177215832E-2</v>
      </c>
      <c r="AJ38" s="171">
        <v>0</v>
      </c>
      <c r="AK38" s="171">
        <v>1.9891500904159133E-3</v>
      </c>
      <c r="AL38" s="171">
        <v>0</v>
      </c>
      <c r="AM38" s="171">
        <v>0</v>
      </c>
      <c r="AN38" s="171">
        <v>1.0728462611307799E-4</v>
      </c>
      <c r="AO38" s="171">
        <v>0</v>
      </c>
      <c r="AP38" s="171">
        <v>0</v>
      </c>
      <c r="AQ38" s="171">
        <v>0</v>
      </c>
      <c r="AR38" s="171">
        <v>9.1666590277841437E-6</v>
      </c>
      <c r="AS38" s="171">
        <v>4.4322311851786189E-5</v>
      </c>
      <c r="AT38" s="171">
        <v>0</v>
      </c>
      <c r="AU38" s="171">
        <v>0</v>
      </c>
      <c r="AV38" s="171">
        <v>0</v>
      </c>
      <c r="AW38" s="171">
        <v>0</v>
      </c>
      <c r="AX38" s="171">
        <v>0</v>
      </c>
      <c r="AY38" s="171">
        <v>0</v>
      </c>
      <c r="AZ38" s="171">
        <v>0</v>
      </c>
      <c r="BA38" s="171">
        <v>0</v>
      </c>
      <c r="BB38" s="171">
        <v>0</v>
      </c>
      <c r="BC38" s="171">
        <v>0</v>
      </c>
      <c r="BD38" s="171">
        <v>0</v>
      </c>
      <c r="BE38" s="171">
        <v>0</v>
      </c>
      <c r="BF38" s="171">
        <v>0</v>
      </c>
      <c r="BG38" s="171">
        <v>0</v>
      </c>
      <c r="BH38" s="171">
        <v>0</v>
      </c>
      <c r="BI38" s="171">
        <v>5.2616917886656972E-4</v>
      </c>
      <c r="BJ38" s="171">
        <v>0</v>
      </c>
      <c r="BK38" s="171">
        <v>3.0808715908388132E-2</v>
      </c>
      <c r="BL38" s="171">
        <v>3.9922207026367257E-2</v>
      </c>
      <c r="BM38" s="171">
        <v>5.1305540388356143E-2</v>
      </c>
      <c r="BN38" s="171">
        <v>2.760512386340953E-2</v>
      </c>
      <c r="BO38" s="171">
        <v>0</v>
      </c>
      <c r="BP38" s="171">
        <v>1.2288484461211399E-5</v>
      </c>
      <c r="BQ38" s="171">
        <v>0</v>
      </c>
      <c r="BR38" s="171">
        <v>1.6663172775600814E-4</v>
      </c>
      <c r="BS38" s="171">
        <v>0</v>
      </c>
      <c r="BT38" s="171">
        <v>0</v>
      </c>
      <c r="BU38" s="171">
        <v>0</v>
      </c>
      <c r="BV38" s="171">
        <v>3.9538662881498675E-5</v>
      </c>
      <c r="BW38" s="171">
        <v>1.6193446379517043E-4</v>
      </c>
      <c r="BX38" s="171">
        <v>0</v>
      </c>
      <c r="BY38" s="171">
        <v>0</v>
      </c>
      <c r="BZ38" s="171">
        <v>0</v>
      </c>
      <c r="CA38" s="171">
        <v>0</v>
      </c>
      <c r="CB38" s="171">
        <v>0</v>
      </c>
      <c r="CC38" s="171">
        <v>0</v>
      </c>
      <c r="CD38" s="171">
        <v>0</v>
      </c>
      <c r="CE38" s="171">
        <v>0</v>
      </c>
      <c r="CF38" s="171">
        <v>0</v>
      </c>
      <c r="CG38" s="171">
        <v>0</v>
      </c>
      <c r="CH38" s="171">
        <v>0</v>
      </c>
      <c r="CI38" s="171">
        <v>0</v>
      </c>
      <c r="CJ38" s="171">
        <v>0</v>
      </c>
      <c r="CK38" s="171">
        <v>7.0662555676205328E-6</v>
      </c>
      <c r="CL38" s="171">
        <v>0</v>
      </c>
      <c r="CM38" s="171">
        <v>1.7815678985218925E-5</v>
      </c>
      <c r="CN38" s="171">
        <v>0</v>
      </c>
      <c r="CO38" s="171">
        <v>0</v>
      </c>
      <c r="CP38" s="171">
        <v>0</v>
      </c>
      <c r="CQ38" s="171">
        <v>0</v>
      </c>
      <c r="CR38" s="171">
        <v>0</v>
      </c>
      <c r="CS38" s="171">
        <v>0</v>
      </c>
      <c r="CT38" s="171">
        <v>0</v>
      </c>
      <c r="CU38" s="171">
        <v>0</v>
      </c>
      <c r="CV38" s="171">
        <v>0</v>
      </c>
      <c r="CW38" s="171">
        <v>0</v>
      </c>
      <c r="CX38" s="171">
        <v>0</v>
      </c>
      <c r="CY38" s="171">
        <v>0</v>
      </c>
      <c r="CZ38" s="171">
        <v>0</v>
      </c>
      <c r="DA38" s="171">
        <v>0</v>
      </c>
      <c r="DB38" s="171">
        <v>0</v>
      </c>
      <c r="DC38" s="171">
        <v>1.3600263885717185E-3</v>
      </c>
      <c r="DD38" s="172">
        <v>3.2061559629478448E-3</v>
      </c>
    </row>
    <row r="39" spans="1:108" s="173" customFormat="1" ht="9.5" x14ac:dyDescent="0.2">
      <c r="A39" s="160" t="s">
        <v>52</v>
      </c>
      <c r="B39" s="169" t="s">
        <v>62</v>
      </c>
      <c r="C39" s="169"/>
      <c r="D39" s="170">
        <v>0</v>
      </c>
      <c r="E39" s="171">
        <v>1.7746566356313025E-4</v>
      </c>
      <c r="F39" s="171">
        <v>0</v>
      </c>
      <c r="G39" s="171">
        <v>0</v>
      </c>
      <c r="H39" s="171">
        <v>0</v>
      </c>
      <c r="I39" s="171">
        <v>0</v>
      </c>
      <c r="J39" s="171">
        <v>0</v>
      </c>
      <c r="K39" s="171">
        <v>0</v>
      </c>
      <c r="L39" s="171">
        <v>0</v>
      </c>
      <c r="M39" s="171">
        <v>0</v>
      </c>
      <c r="N39" s="171">
        <v>0</v>
      </c>
      <c r="O39" s="171">
        <v>3.8363110033391888E-5</v>
      </c>
      <c r="P39" s="171">
        <v>1.2626501764553622E-5</v>
      </c>
      <c r="Q39" s="171">
        <v>0</v>
      </c>
      <c r="R39" s="171">
        <v>0</v>
      </c>
      <c r="S39" s="171">
        <v>0</v>
      </c>
      <c r="T39" s="171">
        <v>0</v>
      </c>
      <c r="U39" s="171">
        <v>2.6424121050289276E-3</v>
      </c>
      <c r="V39" s="171">
        <v>0</v>
      </c>
      <c r="W39" s="171">
        <v>0</v>
      </c>
      <c r="X39" s="171">
        <v>0</v>
      </c>
      <c r="Y39" s="171">
        <v>0</v>
      </c>
      <c r="Z39" s="171">
        <v>2.9239766081871346E-4</v>
      </c>
      <c r="AA39" s="171">
        <v>0</v>
      </c>
      <c r="AB39" s="171">
        <v>0</v>
      </c>
      <c r="AC39" s="171">
        <v>6.309944472488642E-5</v>
      </c>
      <c r="AD39" s="171">
        <v>0</v>
      </c>
      <c r="AE39" s="171">
        <v>8.2653735948864888E-5</v>
      </c>
      <c r="AF39" s="171">
        <v>0</v>
      </c>
      <c r="AG39" s="171">
        <v>0</v>
      </c>
      <c r="AH39" s="171">
        <v>0</v>
      </c>
      <c r="AI39" s="171">
        <v>3.2954720214425378E-4</v>
      </c>
      <c r="AJ39" s="171">
        <v>1.0216110019646365E-2</v>
      </c>
      <c r="AK39" s="171">
        <v>0</v>
      </c>
      <c r="AL39" s="171">
        <v>0</v>
      </c>
      <c r="AM39" s="171">
        <v>0</v>
      </c>
      <c r="AN39" s="171">
        <v>0</v>
      </c>
      <c r="AO39" s="171">
        <v>0</v>
      </c>
      <c r="AP39" s="171">
        <v>0</v>
      </c>
      <c r="AQ39" s="171">
        <v>0</v>
      </c>
      <c r="AR39" s="171">
        <v>0</v>
      </c>
      <c r="AS39" s="171">
        <v>2.6593387111071713E-4</v>
      </c>
      <c r="AT39" s="171">
        <v>0</v>
      </c>
      <c r="AU39" s="171">
        <v>1.8129079042784627E-4</v>
      </c>
      <c r="AV39" s="171">
        <v>1.0215808964372365E-3</v>
      </c>
      <c r="AW39" s="171">
        <v>1.5712705798885711E-2</v>
      </c>
      <c r="AX39" s="171">
        <v>5.3149557805532974E-2</v>
      </c>
      <c r="AY39" s="171">
        <v>6.1285107342933416E-3</v>
      </c>
      <c r="AZ39" s="171">
        <v>0</v>
      </c>
      <c r="BA39" s="171">
        <v>4.5516613563950843E-4</v>
      </c>
      <c r="BB39" s="171">
        <v>0</v>
      </c>
      <c r="BC39" s="171">
        <v>8.3532347366053734E-4</v>
      </c>
      <c r="BD39" s="171">
        <v>0</v>
      </c>
      <c r="BE39" s="171">
        <v>0</v>
      </c>
      <c r="BF39" s="171">
        <v>1.7070135797422409E-4</v>
      </c>
      <c r="BG39" s="171">
        <v>4.2201215395003379E-5</v>
      </c>
      <c r="BH39" s="171">
        <v>3.8734917591462826E-5</v>
      </c>
      <c r="BI39" s="171">
        <v>4.0236466619208273E-4</v>
      </c>
      <c r="BJ39" s="171">
        <v>1.091732852970878E-4</v>
      </c>
      <c r="BK39" s="171">
        <v>5.0735144222950612E-3</v>
      </c>
      <c r="BL39" s="171">
        <v>1.3529212805694034E-3</v>
      </c>
      <c r="BM39" s="171">
        <v>2.2182029143773675E-4</v>
      </c>
      <c r="BN39" s="171">
        <v>1.7070367081724383E-3</v>
      </c>
      <c r="BO39" s="171">
        <v>0</v>
      </c>
      <c r="BP39" s="171">
        <v>0</v>
      </c>
      <c r="BQ39" s="171">
        <v>0</v>
      </c>
      <c r="BR39" s="171">
        <v>2.2038389799988175E-4</v>
      </c>
      <c r="BS39" s="171">
        <v>6.7436952494562724E-5</v>
      </c>
      <c r="BT39" s="171">
        <v>4.1529748277813254E-6</v>
      </c>
      <c r="BU39" s="171">
        <v>0</v>
      </c>
      <c r="BV39" s="171">
        <v>0</v>
      </c>
      <c r="BW39" s="171">
        <v>0</v>
      </c>
      <c r="BX39" s="171">
        <v>0</v>
      </c>
      <c r="BY39" s="171">
        <v>2.0561958320910483E-5</v>
      </c>
      <c r="BZ39" s="171">
        <v>9.3992437223897214E-5</v>
      </c>
      <c r="CA39" s="171">
        <v>0</v>
      </c>
      <c r="CB39" s="171">
        <v>0</v>
      </c>
      <c r="CC39" s="171">
        <v>0</v>
      </c>
      <c r="CD39" s="171">
        <v>4.7462196360598785E-6</v>
      </c>
      <c r="CE39" s="171">
        <v>0</v>
      </c>
      <c r="CF39" s="171">
        <v>0</v>
      </c>
      <c r="CG39" s="171">
        <v>0</v>
      </c>
      <c r="CH39" s="171">
        <v>0</v>
      </c>
      <c r="CI39" s="171">
        <v>0</v>
      </c>
      <c r="CJ39" s="171">
        <v>0</v>
      </c>
      <c r="CK39" s="171">
        <v>4.0434684636939717E-5</v>
      </c>
      <c r="CL39" s="171">
        <v>1.5523196866702417E-4</v>
      </c>
      <c r="CM39" s="171">
        <v>0</v>
      </c>
      <c r="CN39" s="171">
        <v>1.899570531879749E-4</v>
      </c>
      <c r="CO39" s="171">
        <v>1.4219581944290837E-4</v>
      </c>
      <c r="CP39" s="171">
        <v>7.714088648491669E-4</v>
      </c>
      <c r="CQ39" s="171">
        <v>6.1690483014644663E-4</v>
      </c>
      <c r="CR39" s="171">
        <v>2.2736950024183846E-4</v>
      </c>
      <c r="CS39" s="171">
        <v>0</v>
      </c>
      <c r="CT39" s="171">
        <v>0</v>
      </c>
      <c r="CU39" s="171">
        <v>0</v>
      </c>
      <c r="CV39" s="171">
        <v>1.3528515997892934E-5</v>
      </c>
      <c r="CW39" s="171">
        <v>1.1875445329199844E-3</v>
      </c>
      <c r="CX39" s="171">
        <v>1.2004850227756824E-3</v>
      </c>
      <c r="CY39" s="171">
        <v>0</v>
      </c>
      <c r="CZ39" s="171">
        <v>1.4990930487055332E-5</v>
      </c>
      <c r="DA39" s="171">
        <v>1.8637549662251234E-4</v>
      </c>
      <c r="DB39" s="171">
        <v>0</v>
      </c>
      <c r="DC39" s="171">
        <v>2.0349648575270864E-3</v>
      </c>
      <c r="DD39" s="172">
        <v>4.4311290673516672E-4</v>
      </c>
    </row>
    <row r="40" spans="1:108" s="173" customFormat="1" ht="9.5" x14ac:dyDescent="0.2">
      <c r="A40" s="160" t="s">
        <v>54</v>
      </c>
      <c r="B40" s="169" t="s">
        <v>64</v>
      </c>
      <c r="C40" s="169"/>
      <c r="D40" s="170">
        <v>1.5031856214110658E-3</v>
      </c>
      <c r="E40" s="171">
        <v>1.4108520253268855E-2</v>
      </c>
      <c r="F40" s="171">
        <v>1.0261133882927278E-3</v>
      </c>
      <c r="G40" s="171">
        <v>4.2325863390416055E-3</v>
      </c>
      <c r="H40" s="171">
        <v>3.234082921886117E-5</v>
      </c>
      <c r="I40" s="171">
        <v>7.0724859080718288E-5</v>
      </c>
      <c r="J40" s="171">
        <v>0</v>
      </c>
      <c r="K40" s="171">
        <v>1.2439586434732956E-3</v>
      </c>
      <c r="L40" s="171">
        <v>1.9939543304700148E-6</v>
      </c>
      <c r="M40" s="171">
        <v>0</v>
      </c>
      <c r="N40" s="171">
        <v>0</v>
      </c>
      <c r="O40" s="171">
        <v>1.4546012554327758E-4</v>
      </c>
      <c r="P40" s="171">
        <v>1.2626501764553622E-5</v>
      </c>
      <c r="Q40" s="171">
        <v>2.0092023205851911E-3</v>
      </c>
      <c r="R40" s="171">
        <v>0</v>
      </c>
      <c r="S40" s="171">
        <v>0</v>
      </c>
      <c r="T40" s="171">
        <v>7.3849789528099844E-5</v>
      </c>
      <c r="U40" s="171">
        <v>1.3907432131731196E-3</v>
      </c>
      <c r="V40" s="171">
        <v>1.3159887904264183E-3</v>
      </c>
      <c r="W40" s="171">
        <v>1.6712626389237068E-5</v>
      </c>
      <c r="X40" s="171">
        <v>5.9365384044563612E-5</v>
      </c>
      <c r="Y40" s="171">
        <v>1.7742704305916E-3</v>
      </c>
      <c r="Z40" s="171">
        <v>8.8972431077694227E-3</v>
      </c>
      <c r="AA40" s="171">
        <v>2.9450309964512378E-5</v>
      </c>
      <c r="AB40" s="171">
        <v>1.2104705704342564E-3</v>
      </c>
      <c r="AC40" s="171">
        <v>1.0726905603230693E-3</v>
      </c>
      <c r="AD40" s="171">
        <v>2.2167535411862731E-4</v>
      </c>
      <c r="AE40" s="171">
        <v>6.8878113290720745E-5</v>
      </c>
      <c r="AF40" s="171">
        <v>3.254502061184639E-4</v>
      </c>
      <c r="AG40" s="171">
        <v>0</v>
      </c>
      <c r="AH40" s="171">
        <v>1.1073731426969442E-2</v>
      </c>
      <c r="AI40" s="171">
        <v>7.7699906994456282E-3</v>
      </c>
      <c r="AJ40" s="171">
        <v>2.6326129666011788E-2</v>
      </c>
      <c r="AK40" s="171">
        <v>3.1871609403254973E-2</v>
      </c>
      <c r="AL40" s="171">
        <v>1.0697355645667941E-2</v>
      </c>
      <c r="AM40" s="171">
        <v>2.1087464313521932E-4</v>
      </c>
      <c r="AN40" s="171">
        <v>1.8721167256732112E-2</v>
      </c>
      <c r="AO40" s="171">
        <v>0</v>
      </c>
      <c r="AP40" s="171">
        <v>5.0912584053794431E-2</v>
      </c>
      <c r="AQ40" s="171">
        <v>8.4660639977041183E-3</v>
      </c>
      <c r="AR40" s="171">
        <v>3.7216635652803621E-3</v>
      </c>
      <c r="AS40" s="171">
        <v>3.7526224034512305E-3</v>
      </c>
      <c r="AT40" s="171">
        <v>1.0625697945923995E-2</v>
      </c>
      <c r="AU40" s="171">
        <v>4.0401947581062882E-3</v>
      </c>
      <c r="AV40" s="171">
        <v>2.043161792874473E-3</v>
      </c>
      <c r="AW40" s="171">
        <v>1.1873213279636082E-2</v>
      </c>
      <c r="AX40" s="171">
        <v>2.9438573153006678E-3</v>
      </c>
      <c r="AY40" s="171">
        <v>6.4386960935443847E-3</v>
      </c>
      <c r="AZ40" s="171">
        <v>1.375515818431912E-3</v>
      </c>
      <c r="BA40" s="171">
        <v>2.2758306781975419E-3</v>
      </c>
      <c r="BB40" s="171">
        <v>5.6116722783389446E-3</v>
      </c>
      <c r="BC40" s="171">
        <v>3.6411536031356759E-4</v>
      </c>
      <c r="BD40" s="171">
        <v>1.3083296990841692E-3</v>
      </c>
      <c r="BE40" s="171">
        <v>6.9919204474829086E-4</v>
      </c>
      <c r="BF40" s="171">
        <v>1.6935371567442759E-3</v>
      </c>
      <c r="BG40" s="171">
        <v>1.5403443619176232E-3</v>
      </c>
      <c r="BH40" s="171">
        <v>5.6165630507621093E-4</v>
      </c>
      <c r="BI40" s="171">
        <v>1.4237518957566004E-3</v>
      </c>
      <c r="BJ40" s="171">
        <v>0</v>
      </c>
      <c r="BK40" s="171">
        <v>6.1477709749164534E-3</v>
      </c>
      <c r="BL40" s="171">
        <v>1.5775503301422036E-2</v>
      </c>
      <c r="BM40" s="171">
        <v>3.9789014776644028E-3</v>
      </c>
      <c r="BN40" s="171">
        <v>9.6537055774671161E-3</v>
      </c>
      <c r="BO40" s="171">
        <v>3.2035255495090946E-5</v>
      </c>
      <c r="BP40" s="171">
        <v>7.3730906767268396E-5</v>
      </c>
      <c r="BQ40" s="171">
        <v>4.7941714125008788E-3</v>
      </c>
      <c r="BR40" s="171">
        <v>0</v>
      </c>
      <c r="BS40" s="171">
        <v>6.7436952494562724E-5</v>
      </c>
      <c r="BT40" s="171">
        <v>2.0764874138906627E-6</v>
      </c>
      <c r="BU40" s="171">
        <v>0</v>
      </c>
      <c r="BV40" s="171">
        <v>0</v>
      </c>
      <c r="BW40" s="171">
        <v>0</v>
      </c>
      <c r="BX40" s="171">
        <v>0</v>
      </c>
      <c r="BY40" s="171">
        <v>0</v>
      </c>
      <c r="BZ40" s="171">
        <v>7.2301874787613246E-6</v>
      </c>
      <c r="CA40" s="171">
        <v>0</v>
      </c>
      <c r="CB40" s="171">
        <v>0</v>
      </c>
      <c r="CC40" s="171">
        <v>0</v>
      </c>
      <c r="CD40" s="171">
        <v>0</v>
      </c>
      <c r="CE40" s="171">
        <v>0</v>
      </c>
      <c r="CF40" s="171">
        <v>0</v>
      </c>
      <c r="CG40" s="171">
        <v>0</v>
      </c>
      <c r="CH40" s="171">
        <v>0</v>
      </c>
      <c r="CI40" s="171">
        <v>0</v>
      </c>
      <c r="CJ40" s="171">
        <v>5.875785886362301E-5</v>
      </c>
      <c r="CK40" s="171">
        <v>3.3760998823075879E-5</v>
      </c>
      <c r="CL40" s="171">
        <v>1.1376440780632262E-3</v>
      </c>
      <c r="CM40" s="171">
        <v>5.9385596617396413E-6</v>
      </c>
      <c r="CN40" s="171">
        <v>3.8542010791763023E-5</v>
      </c>
      <c r="CO40" s="171">
        <v>0</v>
      </c>
      <c r="CP40" s="171">
        <v>0</v>
      </c>
      <c r="CQ40" s="171">
        <v>5.4593347800570501E-6</v>
      </c>
      <c r="CR40" s="171">
        <v>0</v>
      </c>
      <c r="CS40" s="171">
        <v>0</v>
      </c>
      <c r="CT40" s="171">
        <v>0</v>
      </c>
      <c r="CU40" s="171">
        <v>1.2704257767548908E-4</v>
      </c>
      <c r="CV40" s="171">
        <v>8.4553224986830838E-7</v>
      </c>
      <c r="CW40" s="171">
        <v>3.3334583380210089E-5</v>
      </c>
      <c r="CX40" s="171">
        <v>8.8527387154407858E-5</v>
      </c>
      <c r="CY40" s="171">
        <v>4.4315240897649517E-5</v>
      </c>
      <c r="CZ40" s="171">
        <v>6.3861363874855709E-4</v>
      </c>
      <c r="DA40" s="171">
        <v>6.2731264716845618E-4</v>
      </c>
      <c r="DB40" s="171">
        <v>5.5309036613320432E-3</v>
      </c>
      <c r="DC40" s="171">
        <v>2.4916901372713201E-3</v>
      </c>
      <c r="DD40" s="172">
        <v>1.0724755374590049E-3</v>
      </c>
    </row>
    <row r="41" spans="1:108" s="173" customFormat="1" ht="9.5" x14ac:dyDescent="0.2">
      <c r="A41" s="160" t="s">
        <v>56</v>
      </c>
      <c r="B41" s="169" t="s">
        <v>66</v>
      </c>
      <c r="C41" s="169"/>
      <c r="D41" s="170">
        <v>0</v>
      </c>
      <c r="E41" s="171">
        <v>0</v>
      </c>
      <c r="F41" s="171">
        <v>0</v>
      </c>
      <c r="G41" s="171">
        <v>0</v>
      </c>
      <c r="H41" s="171">
        <v>0</v>
      </c>
      <c r="I41" s="171">
        <v>0</v>
      </c>
      <c r="J41" s="171">
        <v>0</v>
      </c>
      <c r="K41" s="171">
        <v>0</v>
      </c>
      <c r="L41" s="171">
        <v>0</v>
      </c>
      <c r="M41" s="171">
        <v>0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171">
        <v>0</v>
      </c>
      <c r="V41" s="171">
        <v>0</v>
      </c>
      <c r="W41" s="171">
        <v>0</v>
      </c>
      <c r="X41" s="171">
        <v>0</v>
      </c>
      <c r="Y41" s="171">
        <v>0</v>
      </c>
      <c r="Z41" s="171">
        <v>4.1771094402673352E-5</v>
      </c>
      <c r="AA41" s="171">
        <v>0</v>
      </c>
      <c r="AB41" s="171">
        <v>0</v>
      </c>
      <c r="AC41" s="171">
        <v>0</v>
      </c>
      <c r="AD41" s="171">
        <v>0</v>
      </c>
      <c r="AE41" s="171">
        <v>0</v>
      </c>
      <c r="AF41" s="171">
        <v>0</v>
      </c>
      <c r="AG41" s="171">
        <v>0</v>
      </c>
      <c r="AH41" s="171">
        <v>0</v>
      </c>
      <c r="AI41" s="171">
        <v>-7.3232711587611951E-6</v>
      </c>
      <c r="AJ41" s="171">
        <v>0</v>
      </c>
      <c r="AK41" s="171">
        <v>0</v>
      </c>
      <c r="AL41" s="171">
        <v>0.42950482608943974</v>
      </c>
      <c r="AM41" s="171">
        <v>0.67798225408772383</v>
      </c>
      <c r="AN41" s="171">
        <v>0.22934770947323249</v>
      </c>
      <c r="AO41" s="171">
        <v>1.3795558720128165E-3</v>
      </c>
      <c r="AP41" s="171">
        <v>0</v>
      </c>
      <c r="AQ41" s="171">
        <v>0</v>
      </c>
      <c r="AR41" s="171">
        <v>-9.0749924375063023E-4</v>
      </c>
      <c r="AS41" s="171">
        <v>-2.3195343202434774E-3</v>
      </c>
      <c r="AT41" s="171">
        <v>-1.0828736760177321E-3</v>
      </c>
      <c r="AU41" s="171">
        <v>-1.7870092199316274E-3</v>
      </c>
      <c r="AV41" s="171">
        <v>-3.8309283616396372E-4</v>
      </c>
      <c r="AW41" s="171">
        <v>0</v>
      </c>
      <c r="AX41" s="171">
        <v>-1.2317394624688986E-5</v>
      </c>
      <c r="AY41" s="171">
        <v>-4.2298003534233186E-4</v>
      </c>
      <c r="AZ41" s="171">
        <v>-6.8775790921595599E-4</v>
      </c>
      <c r="BA41" s="171">
        <v>0</v>
      </c>
      <c r="BB41" s="171">
        <v>0</v>
      </c>
      <c r="BC41" s="171">
        <v>0</v>
      </c>
      <c r="BD41" s="171">
        <v>0</v>
      </c>
      <c r="BE41" s="171">
        <v>-8.5456805469235546E-4</v>
      </c>
      <c r="BF41" s="171">
        <v>-3.1444986995251807E-4</v>
      </c>
      <c r="BG41" s="171">
        <v>-1.9412559081701552E-3</v>
      </c>
      <c r="BH41" s="171">
        <v>-2.7114442314023977E-4</v>
      </c>
      <c r="BI41" s="171">
        <v>-9.2853384505865244E-5</v>
      </c>
      <c r="BJ41" s="171">
        <v>0</v>
      </c>
      <c r="BK41" s="171">
        <v>0</v>
      </c>
      <c r="BL41" s="171">
        <v>-5.698445611093954E-4</v>
      </c>
      <c r="BM41" s="171">
        <v>-7.8916834453810196E-5</v>
      </c>
      <c r="BN41" s="171">
        <v>-1.4110585692554429E-4</v>
      </c>
      <c r="BO41" s="171">
        <v>0</v>
      </c>
      <c r="BP41" s="171">
        <v>0</v>
      </c>
      <c r="BQ41" s="171">
        <v>0</v>
      </c>
      <c r="BR41" s="171">
        <v>0</v>
      </c>
      <c r="BS41" s="171">
        <v>0</v>
      </c>
      <c r="BT41" s="171">
        <v>0</v>
      </c>
      <c r="BU41" s="171">
        <v>0</v>
      </c>
      <c r="BV41" s="171">
        <v>0</v>
      </c>
      <c r="BW41" s="171">
        <v>0</v>
      </c>
      <c r="BX41" s="171">
        <v>0</v>
      </c>
      <c r="BY41" s="171">
        <v>0</v>
      </c>
      <c r="BZ41" s="171">
        <v>0</v>
      </c>
      <c r="CA41" s="171">
        <v>0</v>
      </c>
      <c r="CB41" s="171">
        <v>0</v>
      </c>
      <c r="CC41" s="171">
        <v>0</v>
      </c>
      <c r="CD41" s="171">
        <v>0</v>
      </c>
      <c r="CE41" s="171">
        <v>0</v>
      </c>
      <c r="CF41" s="171">
        <v>0</v>
      </c>
      <c r="CG41" s="171">
        <v>0</v>
      </c>
      <c r="CH41" s="171">
        <v>0</v>
      </c>
      <c r="CI41" s="171">
        <v>0</v>
      </c>
      <c r="CJ41" s="171">
        <v>0</v>
      </c>
      <c r="CK41" s="171">
        <v>0</v>
      </c>
      <c r="CL41" s="171">
        <v>0</v>
      </c>
      <c r="CM41" s="171">
        <v>0</v>
      </c>
      <c r="CN41" s="171">
        <v>0</v>
      </c>
      <c r="CO41" s="171">
        <v>0</v>
      </c>
      <c r="CP41" s="171">
        <v>0</v>
      </c>
      <c r="CQ41" s="171">
        <v>0</v>
      </c>
      <c r="CR41" s="171">
        <v>0</v>
      </c>
      <c r="CS41" s="171">
        <v>0</v>
      </c>
      <c r="CT41" s="171">
        <v>0</v>
      </c>
      <c r="CU41" s="171">
        <v>0</v>
      </c>
      <c r="CV41" s="171">
        <v>0</v>
      </c>
      <c r="CW41" s="171">
        <v>0</v>
      </c>
      <c r="CX41" s="171">
        <v>0</v>
      </c>
      <c r="CY41" s="171">
        <v>0</v>
      </c>
      <c r="CZ41" s="171">
        <v>0</v>
      </c>
      <c r="DA41" s="171">
        <v>4.5457438200612766E-6</v>
      </c>
      <c r="DB41" s="171">
        <v>0</v>
      </c>
      <c r="DC41" s="171">
        <v>1.1164395727081272E-4</v>
      </c>
      <c r="DD41" s="172">
        <v>9.723431417081773E-3</v>
      </c>
    </row>
    <row r="42" spans="1:108" s="173" customFormat="1" ht="9.5" x14ac:dyDescent="0.2">
      <c r="A42" s="174" t="s">
        <v>57</v>
      </c>
      <c r="B42" s="175" t="s">
        <v>68</v>
      </c>
      <c r="C42" s="175"/>
      <c r="D42" s="176">
        <v>7.1280768658265315E-5</v>
      </c>
      <c r="E42" s="177">
        <v>0</v>
      </c>
      <c r="F42" s="177">
        <v>1.8422143416386497E-6</v>
      </c>
      <c r="G42" s="177">
        <v>0</v>
      </c>
      <c r="H42" s="177">
        <v>0</v>
      </c>
      <c r="I42" s="177">
        <v>9.5478559758969682E-5</v>
      </c>
      <c r="J42" s="177">
        <v>9.4262396745466723E-4</v>
      </c>
      <c r="K42" s="177">
        <v>9.5438138548443012E-3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3.0904736150815112E-4</v>
      </c>
      <c r="T42" s="177">
        <v>2.4616596509366613E-4</v>
      </c>
      <c r="U42" s="177">
        <v>1.2405429461504228E-2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1.3637866431562707E-3</v>
      </c>
      <c r="AF42" s="177">
        <v>4.3393360815795184E-3</v>
      </c>
      <c r="AG42" s="177">
        <v>0</v>
      </c>
      <c r="AH42" s="177">
        <v>0</v>
      </c>
      <c r="AI42" s="177">
        <v>1.6045287108845778E-2</v>
      </c>
      <c r="AJ42" s="177">
        <v>0</v>
      </c>
      <c r="AK42" s="177">
        <v>5.2893309222423147E-3</v>
      </c>
      <c r="AL42" s="177">
        <v>0</v>
      </c>
      <c r="AM42" s="177">
        <v>4.4997404619776797E-2</v>
      </c>
      <c r="AN42" s="177">
        <v>8.0731681150091189E-3</v>
      </c>
      <c r="AO42" s="177">
        <v>0.58577722397757104</v>
      </c>
      <c r="AP42" s="177">
        <v>0</v>
      </c>
      <c r="AQ42" s="177">
        <v>0</v>
      </c>
      <c r="AR42" s="177">
        <v>0.21743315213903988</v>
      </c>
      <c r="AS42" s="177">
        <v>0.13140088053659546</v>
      </c>
      <c r="AT42" s="177">
        <v>9.9353659774626915E-2</v>
      </c>
      <c r="AU42" s="177">
        <v>6.7051693773956283E-2</v>
      </c>
      <c r="AV42" s="177">
        <v>2.5284127186821607E-2</v>
      </c>
      <c r="AW42" s="177">
        <v>0</v>
      </c>
      <c r="AX42" s="177">
        <v>6.6637104919567416E-3</v>
      </c>
      <c r="AY42" s="177">
        <v>4.8887092529232623E-2</v>
      </c>
      <c r="AZ42" s="177">
        <v>3.6107290233837692E-2</v>
      </c>
      <c r="BA42" s="177">
        <v>5.9171597633136093E-3</v>
      </c>
      <c r="BB42" s="177">
        <v>2.4691358024691357E-2</v>
      </c>
      <c r="BC42" s="177">
        <v>1.5528449189843323E-3</v>
      </c>
      <c r="BD42" s="177">
        <v>1.7444395987788923E-3</v>
      </c>
      <c r="BE42" s="177">
        <v>6.7705096333126172E-2</v>
      </c>
      <c r="BF42" s="177">
        <v>2.1414036143766482E-2</v>
      </c>
      <c r="BG42" s="177">
        <v>0.14776755570560432</v>
      </c>
      <c r="BH42" s="177">
        <v>4.5319853582011507E-3</v>
      </c>
      <c r="BI42" s="177">
        <v>5.2616917886656967E-3</v>
      </c>
      <c r="BJ42" s="177">
        <v>0</v>
      </c>
      <c r="BK42" s="177">
        <v>2.2573130759240553E-2</v>
      </c>
      <c r="BL42" s="177">
        <v>1.2646872840105293E-2</v>
      </c>
      <c r="BM42" s="177">
        <v>2.1718126130430331E-2</v>
      </c>
      <c r="BN42" s="177">
        <v>3.7723446286851002E-2</v>
      </c>
      <c r="BO42" s="177">
        <v>0</v>
      </c>
      <c r="BP42" s="177">
        <v>0</v>
      </c>
      <c r="BQ42" s="177">
        <v>0</v>
      </c>
      <c r="BR42" s="177">
        <v>0</v>
      </c>
      <c r="BS42" s="177">
        <v>0</v>
      </c>
      <c r="BT42" s="177">
        <v>0</v>
      </c>
      <c r="BU42" s="177">
        <v>0</v>
      </c>
      <c r="BV42" s="177">
        <v>0</v>
      </c>
      <c r="BW42" s="177">
        <v>0</v>
      </c>
      <c r="BX42" s="177">
        <v>0</v>
      </c>
      <c r="BY42" s="177">
        <v>0</v>
      </c>
      <c r="BZ42" s="177">
        <v>0</v>
      </c>
      <c r="CA42" s="177">
        <v>0</v>
      </c>
      <c r="CB42" s="177">
        <v>0</v>
      </c>
      <c r="CC42" s="177">
        <v>0</v>
      </c>
      <c r="CD42" s="177">
        <v>4.9360684215022732E-4</v>
      </c>
      <c r="CE42" s="177">
        <v>0</v>
      </c>
      <c r="CF42" s="177">
        <v>0</v>
      </c>
      <c r="CG42" s="177">
        <v>0</v>
      </c>
      <c r="CH42" s="177">
        <v>0</v>
      </c>
      <c r="CI42" s="177">
        <v>0</v>
      </c>
      <c r="CJ42" s="177">
        <v>0</v>
      </c>
      <c r="CK42" s="177">
        <v>2.7479882762968736E-6</v>
      </c>
      <c r="CL42" s="177">
        <v>0</v>
      </c>
      <c r="CM42" s="177">
        <v>0</v>
      </c>
      <c r="CN42" s="177">
        <v>0</v>
      </c>
      <c r="CO42" s="177">
        <v>0</v>
      </c>
      <c r="CP42" s="177">
        <v>0</v>
      </c>
      <c r="CQ42" s="177">
        <v>0</v>
      </c>
      <c r="CR42" s="177">
        <v>0</v>
      </c>
      <c r="CS42" s="177">
        <v>0</v>
      </c>
      <c r="CT42" s="177">
        <v>0</v>
      </c>
      <c r="CU42" s="177">
        <v>3.3509781357882624E-4</v>
      </c>
      <c r="CV42" s="177">
        <v>0</v>
      </c>
      <c r="CW42" s="177">
        <v>0</v>
      </c>
      <c r="CX42" s="177">
        <v>0</v>
      </c>
      <c r="CY42" s="177">
        <v>0</v>
      </c>
      <c r="CZ42" s="177">
        <v>0</v>
      </c>
      <c r="DA42" s="177">
        <v>1.3637231460183829E-4</v>
      </c>
      <c r="DB42" s="177">
        <v>0</v>
      </c>
      <c r="DC42" s="177">
        <v>5.8410088553957013E-3</v>
      </c>
      <c r="DD42" s="178">
        <v>4.3320250809917235E-3</v>
      </c>
    </row>
    <row r="43" spans="1:108" s="173" customFormat="1" ht="9.5" x14ac:dyDescent="0.2">
      <c r="A43" s="160" t="s">
        <v>59</v>
      </c>
      <c r="B43" s="169" t="s">
        <v>70</v>
      </c>
      <c r="C43" s="169"/>
      <c r="D43" s="170">
        <v>0</v>
      </c>
      <c r="E43" s="171">
        <v>0</v>
      </c>
      <c r="F43" s="171">
        <v>0</v>
      </c>
      <c r="G43" s="171">
        <v>0</v>
      </c>
      <c r="H43" s="171">
        <v>0</v>
      </c>
      <c r="I43" s="171">
        <v>9.9014802713005601E-5</v>
      </c>
      <c r="J43" s="171">
        <v>9.9223575521543923E-5</v>
      </c>
      <c r="K43" s="171">
        <v>8.157105858841283E-5</v>
      </c>
      <c r="L43" s="171">
        <v>0</v>
      </c>
      <c r="M43" s="171">
        <v>0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171">
        <v>3.0596350689808636E-4</v>
      </c>
      <c r="V43" s="171">
        <v>0</v>
      </c>
      <c r="W43" s="171">
        <v>0</v>
      </c>
      <c r="X43" s="171">
        <v>0</v>
      </c>
      <c r="Y43" s="171">
        <v>0</v>
      </c>
      <c r="Z43" s="171">
        <v>0</v>
      </c>
      <c r="AA43" s="171">
        <v>0</v>
      </c>
      <c r="AB43" s="171">
        <v>0</v>
      </c>
      <c r="AC43" s="171">
        <v>0</v>
      </c>
      <c r="AD43" s="171">
        <v>0</v>
      </c>
      <c r="AE43" s="171">
        <v>0</v>
      </c>
      <c r="AF43" s="171">
        <v>0</v>
      </c>
      <c r="AG43" s="171">
        <v>2.2732439190725165E-4</v>
      </c>
      <c r="AH43" s="171">
        <v>0</v>
      </c>
      <c r="AI43" s="171">
        <v>1.9772832128655228E-4</v>
      </c>
      <c r="AJ43" s="171">
        <v>5.5009823182711201E-3</v>
      </c>
      <c r="AK43" s="171">
        <v>5.8770343580470165E-4</v>
      </c>
      <c r="AL43" s="171">
        <v>0</v>
      </c>
      <c r="AM43" s="171">
        <v>0</v>
      </c>
      <c r="AN43" s="171">
        <v>8.0463469584808503E-5</v>
      </c>
      <c r="AO43" s="171">
        <v>0</v>
      </c>
      <c r="AP43" s="171">
        <v>0</v>
      </c>
      <c r="AQ43" s="171">
        <v>0</v>
      </c>
      <c r="AR43" s="171">
        <v>2.2119148234043137E-2</v>
      </c>
      <c r="AS43" s="171">
        <v>1.1346511834057264E-2</v>
      </c>
      <c r="AT43" s="171">
        <v>1.9153328144563636E-2</v>
      </c>
      <c r="AU43" s="171">
        <v>2.9459753444525019E-2</v>
      </c>
      <c r="AV43" s="171">
        <v>4.5971140339675651E-3</v>
      </c>
      <c r="AW43" s="171">
        <v>0</v>
      </c>
      <c r="AX43" s="171">
        <v>5.296479688616264E-4</v>
      </c>
      <c r="AY43" s="171">
        <v>2.2023160506824079E-2</v>
      </c>
      <c r="AZ43" s="171">
        <v>1.0316368638239339E-3</v>
      </c>
      <c r="BA43" s="171">
        <v>3.1861629494765588E-3</v>
      </c>
      <c r="BB43" s="171">
        <v>1.6835016835016834E-3</v>
      </c>
      <c r="BC43" s="171">
        <v>1.6063912955010336E-4</v>
      </c>
      <c r="BD43" s="171">
        <v>1.7444395987788923E-3</v>
      </c>
      <c r="BE43" s="171">
        <v>4.6612802983219391E-4</v>
      </c>
      <c r="BF43" s="171">
        <v>2.2051920165670161E-2</v>
      </c>
      <c r="BG43" s="171">
        <v>1.2934672518568535E-2</v>
      </c>
      <c r="BH43" s="171">
        <v>1.6656014564329015E-3</v>
      </c>
      <c r="BI43" s="171">
        <v>1.2689962549134917E-3</v>
      </c>
      <c r="BJ43" s="171">
        <v>0</v>
      </c>
      <c r="BK43" s="171">
        <v>2.8975150086696399E-4</v>
      </c>
      <c r="BL43" s="171">
        <v>2.463199070601903E-4</v>
      </c>
      <c r="BM43" s="171">
        <v>1.3938419274477016E-3</v>
      </c>
      <c r="BN43" s="171">
        <v>8.5283003283292379E-3</v>
      </c>
      <c r="BO43" s="171">
        <v>0</v>
      </c>
      <c r="BP43" s="171">
        <v>0</v>
      </c>
      <c r="BQ43" s="171">
        <v>5.6686353090065387E-4</v>
      </c>
      <c r="BR43" s="171">
        <v>0</v>
      </c>
      <c r="BS43" s="171">
        <v>0</v>
      </c>
      <c r="BT43" s="171">
        <v>0</v>
      </c>
      <c r="BU43" s="171">
        <v>0</v>
      </c>
      <c r="BV43" s="171">
        <v>0</v>
      </c>
      <c r="BW43" s="171">
        <v>0</v>
      </c>
      <c r="BX43" s="171">
        <v>0</v>
      </c>
      <c r="BY43" s="171">
        <v>0</v>
      </c>
      <c r="BZ43" s="171">
        <v>3.6150937393806623E-6</v>
      </c>
      <c r="CA43" s="171">
        <v>0</v>
      </c>
      <c r="CB43" s="171">
        <v>0</v>
      </c>
      <c r="CC43" s="171">
        <v>0</v>
      </c>
      <c r="CD43" s="171">
        <v>0</v>
      </c>
      <c r="CE43" s="171">
        <v>0</v>
      </c>
      <c r="CF43" s="171">
        <v>0</v>
      </c>
      <c r="CG43" s="171">
        <v>0</v>
      </c>
      <c r="CH43" s="171">
        <v>0</v>
      </c>
      <c r="CI43" s="171">
        <v>0</v>
      </c>
      <c r="CJ43" s="171">
        <v>0</v>
      </c>
      <c r="CK43" s="171">
        <v>1.5702790150267851E-6</v>
      </c>
      <c r="CL43" s="171">
        <v>0</v>
      </c>
      <c r="CM43" s="171">
        <v>0</v>
      </c>
      <c r="CN43" s="171">
        <v>4.5883346180670263E-7</v>
      </c>
      <c r="CO43" s="171">
        <v>0</v>
      </c>
      <c r="CP43" s="171">
        <v>9.0753984099901985E-6</v>
      </c>
      <c r="CQ43" s="171">
        <v>8.1890021700855756E-6</v>
      </c>
      <c r="CR43" s="171">
        <v>4.1339909134879724E-6</v>
      </c>
      <c r="CS43" s="171">
        <v>0</v>
      </c>
      <c r="CT43" s="171">
        <v>0</v>
      </c>
      <c r="CU43" s="171">
        <v>0</v>
      </c>
      <c r="CV43" s="171">
        <v>0</v>
      </c>
      <c r="CW43" s="171">
        <v>2.0834114612631307E-5</v>
      </c>
      <c r="CX43" s="171">
        <v>3.0850453099263347E-5</v>
      </c>
      <c r="CY43" s="171">
        <v>0</v>
      </c>
      <c r="CZ43" s="171">
        <v>2.9981860974110662E-6</v>
      </c>
      <c r="DA43" s="171">
        <v>3.6365950560490213E-5</v>
      </c>
      <c r="DB43" s="171">
        <v>2.1030051944228301E-5</v>
      </c>
      <c r="DC43" s="171">
        <v>2.8469209104057241E-3</v>
      </c>
      <c r="DD43" s="172">
        <v>5.7064762945357322E-4</v>
      </c>
    </row>
    <row r="44" spans="1:108" s="173" customFormat="1" ht="9.5" x14ac:dyDescent="0.2">
      <c r="A44" s="160" t="s">
        <v>61</v>
      </c>
      <c r="B44" s="169" t="s">
        <v>72</v>
      </c>
      <c r="C44" s="169"/>
      <c r="D44" s="170">
        <v>0</v>
      </c>
      <c r="E44" s="171">
        <v>0</v>
      </c>
      <c r="F44" s="171">
        <v>0</v>
      </c>
      <c r="G44" s="171">
        <v>0</v>
      </c>
      <c r="H44" s="171">
        <v>0</v>
      </c>
      <c r="I44" s="171">
        <v>0</v>
      </c>
      <c r="J44" s="171">
        <v>0</v>
      </c>
      <c r="K44" s="171">
        <v>0</v>
      </c>
      <c r="L44" s="171">
        <v>0</v>
      </c>
      <c r="M44" s="171">
        <v>0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1.6411064339577742E-5</v>
      </c>
      <c r="U44" s="171">
        <v>1.8190921228304405E-2</v>
      </c>
      <c r="V44" s="171">
        <v>0</v>
      </c>
      <c r="W44" s="171">
        <v>0</v>
      </c>
      <c r="X44" s="171">
        <v>0</v>
      </c>
      <c r="Y44" s="171">
        <v>0</v>
      </c>
      <c r="Z44" s="171">
        <v>0</v>
      </c>
      <c r="AA44" s="171">
        <v>0</v>
      </c>
      <c r="AB44" s="171">
        <v>0</v>
      </c>
      <c r="AC44" s="171">
        <v>0</v>
      </c>
      <c r="AD44" s="171">
        <v>0</v>
      </c>
      <c r="AE44" s="171">
        <v>1.5153184923958563E-4</v>
      </c>
      <c r="AF44" s="171">
        <v>0</v>
      </c>
      <c r="AG44" s="171">
        <v>0</v>
      </c>
      <c r="AH44" s="171">
        <v>0</v>
      </c>
      <c r="AI44" s="171">
        <v>2.2482442457396872E-3</v>
      </c>
      <c r="AJ44" s="171">
        <v>3.9292730844793711E-4</v>
      </c>
      <c r="AK44" s="171">
        <v>5.5605786618444846E-3</v>
      </c>
      <c r="AL44" s="171">
        <v>3.9979439145582269E-5</v>
      </c>
      <c r="AM44" s="171">
        <v>0</v>
      </c>
      <c r="AN44" s="171">
        <v>5.3642313056538997E-5</v>
      </c>
      <c r="AO44" s="171">
        <v>0</v>
      </c>
      <c r="AP44" s="171">
        <v>0</v>
      </c>
      <c r="AQ44" s="171">
        <v>2.4393743722198307E-3</v>
      </c>
      <c r="AR44" s="171">
        <v>0.12473072939105884</v>
      </c>
      <c r="AS44" s="171">
        <v>0.10517684602428863</v>
      </c>
      <c r="AT44" s="171">
        <v>2.5210652769787824E-2</v>
      </c>
      <c r="AU44" s="171">
        <v>2.4577851445146588E-2</v>
      </c>
      <c r="AV44" s="171">
        <v>6.6402758268420377E-3</v>
      </c>
      <c r="AW44" s="171">
        <v>1.8780126452851449E-4</v>
      </c>
      <c r="AX44" s="171">
        <v>3.8553445175276524E-3</v>
      </c>
      <c r="AY44" s="171">
        <v>2.0932811971274955E-2</v>
      </c>
      <c r="AZ44" s="171">
        <v>3.1636863823933978E-2</v>
      </c>
      <c r="BA44" s="171">
        <v>0</v>
      </c>
      <c r="BB44" s="171">
        <v>1.0101010101010102E-2</v>
      </c>
      <c r="BC44" s="171">
        <v>8.2247234329652918E-3</v>
      </c>
      <c r="BD44" s="171">
        <v>1.3083296990841692E-3</v>
      </c>
      <c r="BE44" s="171">
        <v>5.6712243629583594E-3</v>
      </c>
      <c r="BF44" s="171">
        <v>1.0740709129378153E-2</v>
      </c>
      <c r="BG44" s="171">
        <v>3.8761816340310604E-2</v>
      </c>
      <c r="BH44" s="171">
        <v>6.8173454960974572E-3</v>
      </c>
      <c r="BI44" s="171">
        <v>2.5689436379956049E-3</v>
      </c>
      <c r="BJ44" s="171">
        <v>0</v>
      </c>
      <c r="BK44" s="171">
        <v>2.7257255812781594E-4</v>
      </c>
      <c r="BL44" s="171">
        <v>7.4631255422714373E-4</v>
      </c>
      <c r="BM44" s="171">
        <v>4.2337815240760333E-4</v>
      </c>
      <c r="BN44" s="171">
        <v>1.1701461306020746E-4</v>
      </c>
      <c r="BO44" s="171">
        <v>0</v>
      </c>
      <c r="BP44" s="171">
        <v>0</v>
      </c>
      <c r="BQ44" s="171">
        <v>0</v>
      </c>
      <c r="BR44" s="171">
        <v>0</v>
      </c>
      <c r="BS44" s="171">
        <v>0</v>
      </c>
      <c r="BT44" s="171">
        <v>0</v>
      </c>
      <c r="BU44" s="171">
        <v>0</v>
      </c>
      <c r="BV44" s="171">
        <v>0</v>
      </c>
      <c r="BW44" s="171">
        <v>0</v>
      </c>
      <c r="BX44" s="171">
        <v>0</v>
      </c>
      <c r="BY44" s="171">
        <v>0</v>
      </c>
      <c r="BZ44" s="171">
        <v>0</v>
      </c>
      <c r="CA44" s="171">
        <v>0</v>
      </c>
      <c r="CB44" s="171">
        <v>0</v>
      </c>
      <c r="CC44" s="171">
        <v>0</v>
      </c>
      <c r="CD44" s="171">
        <v>0</v>
      </c>
      <c r="CE44" s="171">
        <v>0</v>
      </c>
      <c r="CF44" s="171">
        <v>0</v>
      </c>
      <c r="CG44" s="171">
        <v>0</v>
      </c>
      <c r="CH44" s="171">
        <v>0</v>
      </c>
      <c r="CI44" s="171">
        <v>0</v>
      </c>
      <c r="CJ44" s="171">
        <v>0</v>
      </c>
      <c r="CK44" s="171">
        <v>3.5723847591859359E-5</v>
      </c>
      <c r="CL44" s="171">
        <v>0</v>
      </c>
      <c r="CM44" s="171">
        <v>0</v>
      </c>
      <c r="CN44" s="171">
        <v>0</v>
      </c>
      <c r="CO44" s="171">
        <v>0</v>
      </c>
      <c r="CP44" s="171">
        <v>0</v>
      </c>
      <c r="CQ44" s="171">
        <v>0</v>
      </c>
      <c r="CR44" s="171">
        <v>0</v>
      </c>
      <c r="CS44" s="171">
        <v>0</v>
      </c>
      <c r="CT44" s="171">
        <v>0</v>
      </c>
      <c r="CU44" s="171">
        <v>3.4982738780207136E-4</v>
      </c>
      <c r="CV44" s="171">
        <v>0</v>
      </c>
      <c r="CW44" s="171">
        <v>0</v>
      </c>
      <c r="CX44" s="171">
        <v>0</v>
      </c>
      <c r="CY44" s="171">
        <v>0</v>
      </c>
      <c r="CZ44" s="171">
        <v>0</v>
      </c>
      <c r="DA44" s="171">
        <v>0</v>
      </c>
      <c r="DB44" s="171">
        <v>0</v>
      </c>
      <c r="DC44" s="171">
        <v>3.3543934434548729E-3</v>
      </c>
      <c r="DD44" s="172">
        <v>1.0350462189303025E-3</v>
      </c>
    </row>
    <row r="45" spans="1:108" s="173" customFormat="1" ht="9.5" x14ac:dyDescent="0.2">
      <c r="A45" s="160" t="s">
        <v>63</v>
      </c>
      <c r="B45" s="169" t="s">
        <v>74</v>
      </c>
      <c r="C45" s="169"/>
      <c r="D45" s="170">
        <v>0</v>
      </c>
      <c r="E45" s="171">
        <v>0</v>
      </c>
      <c r="F45" s="171">
        <v>0</v>
      </c>
      <c r="G45" s="171">
        <v>0</v>
      </c>
      <c r="H45" s="171">
        <v>0</v>
      </c>
      <c r="I45" s="171">
        <v>0</v>
      </c>
      <c r="J45" s="171">
        <v>0</v>
      </c>
      <c r="K45" s="171">
        <v>0</v>
      </c>
      <c r="L45" s="171">
        <v>0</v>
      </c>
      <c r="M45" s="171">
        <v>0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1.6411064339577742E-5</v>
      </c>
      <c r="U45" s="171">
        <v>2.2251891410769915E-4</v>
      </c>
      <c r="V45" s="171">
        <v>0</v>
      </c>
      <c r="W45" s="171">
        <v>0</v>
      </c>
      <c r="X45" s="171">
        <v>-4.3534614966013317E-4</v>
      </c>
      <c r="Y45" s="171">
        <v>0</v>
      </c>
      <c r="Z45" s="171">
        <v>1.4243943191311613E-2</v>
      </c>
      <c r="AA45" s="171">
        <v>1.4725154982256189E-5</v>
      </c>
      <c r="AB45" s="171">
        <v>0</v>
      </c>
      <c r="AC45" s="171">
        <v>4.4169611307420496E-3</v>
      </c>
      <c r="AD45" s="171">
        <v>0</v>
      </c>
      <c r="AE45" s="171">
        <v>5.0969803835133345E-4</v>
      </c>
      <c r="AF45" s="171">
        <v>0</v>
      </c>
      <c r="AG45" s="171">
        <v>0</v>
      </c>
      <c r="AH45" s="171">
        <v>3.6445192038127277E-3</v>
      </c>
      <c r="AI45" s="171">
        <v>0</v>
      </c>
      <c r="AJ45" s="171">
        <v>8.4086444007858543E-2</v>
      </c>
      <c r="AK45" s="171">
        <v>1.0985533453887884E-2</v>
      </c>
      <c r="AL45" s="171">
        <v>6.4252670055400078E-3</v>
      </c>
      <c r="AM45" s="171">
        <v>1.098981313262393E-3</v>
      </c>
      <c r="AN45" s="171">
        <v>4.2913850445231198E-4</v>
      </c>
      <c r="AO45" s="171">
        <v>-1.7800720929197632E-4</v>
      </c>
      <c r="AP45" s="171">
        <v>0.42907460774895934</v>
      </c>
      <c r="AQ45" s="171">
        <v>0.51865403931697518</v>
      </c>
      <c r="AR45" s="171">
        <v>2.4749979375017186E-4</v>
      </c>
      <c r="AS45" s="171">
        <v>2.1304257896758563E-2</v>
      </c>
      <c r="AT45" s="171">
        <v>7.106358498866367E-4</v>
      </c>
      <c r="AU45" s="171">
        <v>1.0618460582202424E-3</v>
      </c>
      <c r="AV45" s="171">
        <v>1.8005363299706294E-2</v>
      </c>
      <c r="AW45" s="171">
        <v>2.1680612649458506E-2</v>
      </c>
      <c r="AX45" s="171">
        <v>2.4708693617126104E-2</v>
      </c>
      <c r="AY45" s="171">
        <v>7.369252171297515E-3</v>
      </c>
      <c r="AZ45" s="171">
        <v>6.8775790921595599E-4</v>
      </c>
      <c r="BA45" s="171">
        <v>9.1033227127901685E-4</v>
      </c>
      <c r="BB45" s="171">
        <v>3.0303030303030304E-2</v>
      </c>
      <c r="BC45" s="171">
        <v>1.1244739068507234E-3</v>
      </c>
      <c r="BD45" s="171">
        <v>0</v>
      </c>
      <c r="BE45" s="171">
        <v>-2.7190801740211313E-4</v>
      </c>
      <c r="BF45" s="171">
        <v>4.7976065872755618E-3</v>
      </c>
      <c r="BG45" s="171">
        <v>7.3852126941255911E-4</v>
      </c>
      <c r="BH45" s="171">
        <v>5.6165630507621093E-4</v>
      </c>
      <c r="BI45" s="171">
        <v>1.2442353523785941E-2</v>
      </c>
      <c r="BJ45" s="171">
        <v>0</v>
      </c>
      <c r="BK45" s="171">
        <v>6.4134719559486098E-5</v>
      </c>
      <c r="BL45" s="171">
        <v>0</v>
      </c>
      <c r="BM45" s="171">
        <v>-2.1328874176705455E-6</v>
      </c>
      <c r="BN45" s="171">
        <v>-6.8832125329533802E-6</v>
      </c>
      <c r="BO45" s="171">
        <v>1.8106883540703578E-5</v>
      </c>
      <c r="BP45" s="171">
        <v>0</v>
      </c>
      <c r="BQ45" s="171">
        <v>1.7577163748857486E-5</v>
      </c>
      <c r="BR45" s="171">
        <v>0</v>
      </c>
      <c r="BS45" s="171">
        <v>0</v>
      </c>
      <c r="BT45" s="171">
        <v>0</v>
      </c>
      <c r="BU45" s="171">
        <v>0</v>
      </c>
      <c r="BV45" s="171">
        <v>0</v>
      </c>
      <c r="BW45" s="171">
        <v>0</v>
      </c>
      <c r="BX45" s="171">
        <v>0</v>
      </c>
      <c r="BY45" s="171">
        <v>0</v>
      </c>
      <c r="BZ45" s="171">
        <v>0</v>
      </c>
      <c r="CA45" s="171">
        <v>0</v>
      </c>
      <c r="CB45" s="171">
        <v>0</v>
      </c>
      <c r="CC45" s="171">
        <v>0</v>
      </c>
      <c r="CD45" s="171">
        <v>0</v>
      </c>
      <c r="CE45" s="171">
        <v>0</v>
      </c>
      <c r="CF45" s="171">
        <v>0</v>
      </c>
      <c r="CG45" s="171">
        <v>0</v>
      </c>
      <c r="CH45" s="171">
        <v>0</v>
      </c>
      <c r="CI45" s="171">
        <v>0</v>
      </c>
      <c r="CJ45" s="171">
        <v>2.0298169425615221E-4</v>
      </c>
      <c r="CK45" s="171">
        <v>1.1777092612700887E-6</v>
      </c>
      <c r="CL45" s="171">
        <v>0</v>
      </c>
      <c r="CM45" s="171">
        <v>2.3754238646958565E-5</v>
      </c>
      <c r="CN45" s="171">
        <v>0</v>
      </c>
      <c r="CO45" s="171">
        <v>0</v>
      </c>
      <c r="CP45" s="171">
        <v>0</v>
      </c>
      <c r="CQ45" s="171">
        <v>0</v>
      </c>
      <c r="CR45" s="171">
        <v>0</v>
      </c>
      <c r="CS45" s="171">
        <v>0</v>
      </c>
      <c r="CT45" s="171">
        <v>0</v>
      </c>
      <c r="CU45" s="171">
        <v>0</v>
      </c>
      <c r="CV45" s="171">
        <v>0</v>
      </c>
      <c r="CW45" s="171">
        <v>0</v>
      </c>
      <c r="CX45" s="171">
        <v>0</v>
      </c>
      <c r="CY45" s="171">
        <v>0</v>
      </c>
      <c r="CZ45" s="171">
        <v>0</v>
      </c>
      <c r="DA45" s="171">
        <v>4.5457438200612767E-5</v>
      </c>
      <c r="DB45" s="171">
        <v>0</v>
      </c>
      <c r="DC45" s="171">
        <v>2.5322879399152522E-3</v>
      </c>
      <c r="DD45" s="172">
        <v>6.3573039817321005E-4</v>
      </c>
    </row>
    <row r="46" spans="1:108" s="173" customFormat="1" ht="9.5" x14ac:dyDescent="0.2">
      <c r="A46" s="179" t="s">
        <v>65</v>
      </c>
      <c r="B46" s="180" t="s">
        <v>76</v>
      </c>
      <c r="C46" s="180"/>
      <c r="D46" s="181">
        <v>0</v>
      </c>
      <c r="E46" s="182">
        <v>0</v>
      </c>
      <c r="F46" s="182">
        <v>0</v>
      </c>
      <c r="G46" s="182">
        <v>0</v>
      </c>
      <c r="H46" s="182">
        <v>0</v>
      </c>
      <c r="I46" s="182">
        <v>0</v>
      </c>
      <c r="J46" s="182">
        <v>9.9223575521543923E-5</v>
      </c>
      <c r="K46" s="182">
        <v>2.5694883455350042E-3</v>
      </c>
      <c r="L46" s="182">
        <v>4.7456113065186354E-4</v>
      </c>
      <c r="M46" s="182">
        <v>3.1782972663169963E-4</v>
      </c>
      <c r="N46" s="182">
        <v>0</v>
      </c>
      <c r="O46" s="182">
        <v>2.7301746640430564E-3</v>
      </c>
      <c r="P46" s="182">
        <v>4.2866973490659549E-3</v>
      </c>
      <c r="Q46" s="182">
        <v>0</v>
      </c>
      <c r="R46" s="182">
        <v>0</v>
      </c>
      <c r="S46" s="182">
        <v>0</v>
      </c>
      <c r="T46" s="182">
        <v>4.4309873716859906E-4</v>
      </c>
      <c r="U46" s="182">
        <v>8.8451268357810416E-3</v>
      </c>
      <c r="V46" s="182">
        <v>4.7337726274331593E-6</v>
      </c>
      <c r="W46" s="182">
        <v>6.0165455001253451E-4</v>
      </c>
      <c r="X46" s="182">
        <v>3.4530865052587838E-3</v>
      </c>
      <c r="Y46" s="182">
        <v>0</v>
      </c>
      <c r="Z46" s="182">
        <v>0</v>
      </c>
      <c r="AA46" s="182">
        <v>0</v>
      </c>
      <c r="AB46" s="182">
        <v>5.6740807989105766E-5</v>
      </c>
      <c r="AC46" s="182">
        <v>1.1042402826855124E-3</v>
      </c>
      <c r="AD46" s="182">
        <v>1.2401418412230898E-5</v>
      </c>
      <c r="AE46" s="182">
        <v>2.9479832488428477E-3</v>
      </c>
      <c r="AF46" s="182">
        <v>1.3018008244738556E-3</v>
      </c>
      <c r="AG46" s="182">
        <v>1.5912707433507615E-3</v>
      </c>
      <c r="AH46" s="182">
        <v>1.1213905242500701E-3</v>
      </c>
      <c r="AI46" s="182">
        <v>1.3914215201646271E-4</v>
      </c>
      <c r="AJ46" s="182">
        <v>4.7151277013752456E-3</v>
      </c>
      <c r="AK46" s="182">
        <v>4.7016274864376132E-3</v>
      </c>
      <c r="AL46" s="182">
        <v>0</v>
      </c>
      <c r="AM46" s="182">
        <v>3.2442252790033737E-5</v>
      </c>
      <c r="AN46" s="182">
        <v>0</v>
      </c>
      <c r="AO46" s="182">
        <v>0</v>
      </c>
      <c r="AP46" s="182">
        <v>4.0025616394492479E-3</v>
      </c>
      <c r="AQ46" s="182">
        <v>2.8698522026115655E-2</v>
      </c>
      <c r="AR46" s="182">
        <v>6.545911211740657E-2</v>
      </c>
      <c r="AS46" s="182">
        <v>4.5651981207339772E-2</v>
      </c>
      <c r="AT46" s="182">
        <v>3.2452370478156405E-2</v>
      </c>
      <c r="AU46" s="182">
        <v>1.5448565212887184E-2</v>
      </c>
      <c r="AV46" s="182">
        <v>3.1158217341335719E-2</v>
      </c>
      <c r="AW46" s="182">
        <v>1.8592325188322933E-2</v>
      </c>
      <c r="AX46" s="182">
        <v>5.7830167762914789E-2</v>
      </c>
      <c r="AY46" s="182">
        <v>7.3354137684701282E-2</v>
      </c>
      <c r="AZ46" s="182">
        <v>4.4016506189821183E-2</v>
      </c>
      <c r="BA46" s="182">
        <v>2.548930359581247E-2</v>
      </c>
      <c r="BB46" s="182">
        <v>5.6677890011223343E-2</v>
      </c>
      <c r="BC46" s="182">
        <v>3.1431723015303552E-2</v>
      </c>
      <c r="BD46" s="182">
        <v>1.5263846489315308E-2</v>
      </c>
      <c r="BE46" s="182">
        <v>8.1183965195773776E-3</v>
      </c>
      <c r="BF46" s="182">
        <v>2.5129036750205516E-2</v>
      </c>
      <c r="BG46" s="182">
        <v>1.350438892640108E-2</v>
      </c>
      <c r="BH46" s="182">
        <v>3.7185520887804313E-3</v>
      </c>
      <c r="BI46" s="182">
        <v>1.8632579157510293E-2</v>
      </c>
      <c r="BJ46" s="182">
        <v>0</v>
      </c>
      <c r="BK46" s="182">
        <v>7.7603010666978181E-3</v>
      </c>
      <c r="BL46" s="182">
        <v>6.3234364200526463E-3</v>
      </c>
      <c r="BM46" s="182">
        <v>2.4453554243592805E-3</v>
      </c>
      <c r="BN46" s="182">
        <v>3.5379712419380371E-2</v>
      </c>
      <c r="BO46" s="182">
        <v>1.5627633332822627E-3</v>
      </c>
      <c r="BP46" s="182">
        <v>0</v>
      </c>
      <c r="BQ46" s="182">
        <v>2.2850312873514729E-4</v>
      </c>
      <c r="BR46" s="182">
        <v>1.0750434048774719E-5</v>
      </c>
      <c r="BS46" s="182">
        <v>1.8001098873050608E-5</v>
      </c>
      <c r="BT46" s="182">
        <v>0</v>
      </c>
      <c r="BU46" s="182">
        <v>0</v>
      </c>
      <c r="BV46" s="182">
        <v>0</v>
      </c>
      <c r="BW46" s="182">
        <v>0</v>
      </c>
      <c r="BX46" s="182">
        <v>0</v>
      </c>
      <c r="BY46" s="182">
        <v>0</v>
      </c>
      <c r="BZ46" s="182">
        <v>1.0122262470265854E-4</v>
      </c>
      <c r="CA46" s="182">
        <v>0</v>
      </c>
      <c r="CB46" s="182">
        <v>0</v>
      </c>
      <c r="CC46" s="182">
        <v>0</v>
      </c>
      <c r="CD46" s="182">
        <v>9.492439272119757E-6</v>
      </c>
      <c r="CE46" s="182">
        <v>0</v>
      </c>
      <c r="CF46" s="182">
        <v>0</v>
      </c>
      <c r="CG46" s="182">
        <v>0</v>
      </c>
      <c r="CH46" s="182">
        <v>0</v>
      </c>
      <c r="CI46" s="182">
        <v>0</v>
      </c>
      <c r="CJ46" s="182">
        <v>5.5018722390483363E-4</v>
      </c>
      <c r="CK46" s="182">
        <v>2.9639016408630569E-4</v>
      </c>
      <c r="CL46" s="182">
        <v>0</v>
      </c>
      <c r="CM46" s="182">
        <v>5.9385596617396418E-5</v>
      </c>
      <c r="CN46" s="182">
        <v>2.0092317292515509E-3</v>
      </c>
      <c r="CO46" s="182">
        <v>0</v>
      </c>
      <c r="CP46" s="182">
        <v>1.2100531213320265E-4</v>
      </c>
      <c r="CQ46" s="182">
        <v>4.1490944328433581E-4</v>
      </c>
      <c r="CR46" s="182">
        <v>1.9843156384742266E-4</v>
      </c>
      <c r="CS46" s="182">
        <v>0</v>
      </c>
      <c r="CT46" s="182">
        <v>0</v>
      </c>
      <c r="CU46" s="182">
        <v>2.4193325661680093E-3</v>
      </c>
      <c r="CV46" s="182">
        <v>3.2130225494995715E-5</v>
      </c>
      <c r="CW46" s="182">
        <v>6.4585755299157051E-4</v>
      </c>
      <c r="CX46" s="182">
        <v>3.8227735362130665E-4</v>
      </c>
      <c r="CY46" s="182">
        <v>6.8245470982380258E-4</v>
      </c>
      <c r="CZ46" s="182">
        <v>0</v>
      </c>
      <c r="DA46" s="182">
        <v>4.7730310110643404E-4</v>
      </c>
      <c r="DB46" s="182">
        <v>1.0094424933229586E-3</v>
      </c>
      <c r="DC46" s="182">
        <v>5.9831011646494636E-3</v>
      </c>
      <c r="DD46" s="183">
        <v>2.1577464010604096E-3</v>
      </c>
    </row>
    <row r="47" spans="1:108" s="173" customFormat="1" ht="9.5" x14ac:dyDescent="0.2">
      <c r="A47" s="160" t="s">
        <v>67</v>
      </c>
      <c r="B47" s="169" t="s">
        <v>78</v>
      </c>
      <c r="C47" s="169"/>
      <c r="D47" s="170">
        <v>0</v>
      </c>
      <c r="E47" s="171">
        <v>0</v>
      </c>
      <c r="F47" s="171">
        <v>0</v>
      </c>
      <c r="G47" s="171">
        <v>0</v>
      </c>
      <c r="H47" s="171">
        <v>7.5461934844009402E-5</v>
      </c>
      <c r="I47" s="171">
        <v>3.2179810881726817E-4</v>
      </c>
      <c r="J47" s="171">
        <v>0</v>
      </c>
      <c r="K47" s="171">
        <v>8.9728164447254119E-4</v>
      </c>
      <c r="L47" s="171">
        <v>0</v>
      </c>
      <c r="M47" s="171">
        <v>0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2.4616596509366614E-5</v>
      </c>
      <c r="U47" s="171">
        <v>6.3974187805963508E-4</v>
      </c>
      <c r="V47" s="171">
        <v>0</v>
      </c>
      <c r="W47" s="171">
        <v>0</v>
      </c>
      <c r="X47" s="171">
        <v>0</v>
      </c>
      <c r="Y47" s="171">
        <v>0</v>
      </c>
      <c r="Z47" s="171">
        <v>0</v>
      </c>
      <c r="AA47" s="171">
        <v>0</v>
      </c>
      <c r="AB47" s="171">
        <v>0</v>
      </c>
      <c r="AC47" s="171">
        <v>0</v>
      </c>
      <c r="AD47" s="171">
        <v>0</v>
      </c>
      <c r="AE47" s="171">
        <v>0</v>
      </c>
      <c r="AF47" s="171">
        <v>0</v>
      </c>
      <c r="AG47" s="171">
        <v>0</v>
      </c>
      <c r="AH47" s="171">
        <v>0</v>
      </c>
      <c r="AI47" s="171">
        <v>3.661635579380598E-5</v>
      </c>
      <c r="AJ47" s="171">
        <v>0</v>
      </c>
      <c r="AK47" s="171">
        <v>0</v>
      </c>
      <c r="AL47" s="171">
        <v>0</v>
      </c>
      <c r="AM47" s="171">
        <v>0</v>
      </c>
      <c r="AN47" s="171">
        <v>0</v>
      </c>
      <c r="AO47" s="171">
        <v>0</v>
      </c>
      <c r="AP47" s="171">
        <v>0</v>
      </c>
      <c r="AQ47" s="171">
        <v>0</v>
      </c>
      <c r="AR47" s="171">
        <v>2.4594146171544855E-2</v>
      </c>
      <c r="AS47" s="171">
        <v>7.5347930148036524E-4</v>
      </c>
      <c r="AT47" s="171">
        <v>6.7679604751108254E-4</v>
      </c>
      <c r="AU47" s="171">
        <v>9.0645395213923135E-5</v>
      </c>
      <c r="AV47" s="171">
        <v>0</v>
      </c>
      <c r="AW47" s="171">
        <v>0</v>
      </c>
      <c r="AX47" s="171">
        <v>4.9269578498755944E-5</v>
      </c>
      <c r="AY47" s="171">
        <v>0</v>
      </c>
      <c r="AZ47" s="171">
        <v>0</v>
      </c>
      <c r="BA47" s="171">
        <v>0</v>
      </c>
      <c r="BB47" s="171">
        <v>0</v>
      </c>
      <c r="BC47" s="171">
        <v>4.2837101213360891E-5</v>
      </c>
      <c r="BD47" s="171">
        <v>0</v>
      </c>
      <c r="BE47" s="171">
        <v>0</v>
      </c>
      <c r="BF47" s="171">
        <v>0</v>
      </c>
      <c r="BG47" s="171">
        <v>7.9127278865631333E-3</v>
      </c>
      <c r="BH47" s="171">
        <v>1.5106617860670502E-3</v>
      </c>
      <c r="BI47" s="171">
        <v>8.4187068618651155E-3</v>
      </c>
      <c r="BJ47" s="171">
        <v>0</v>
      </c>
      <c r="BK47" s="171">
        <v>5.4259118010174516E-2</v>
      </c>
      <c r="BL47" s="171">
        <v>8.1767179894413317E-2</v>
      </c>
      <c r="BM47" s="171">
        <v>2.6508591270518377E-2</v>
      </c>
      <c r="BN47" s="171">
        <v>6.5039475223876486E-2</v>
      </c>
      <c r="BO47" s="171">
        <v>0</v>
      </c>
      <c r="BP47" s="171">
        <v>0</v>
      </c>
      <c r="BQ47" s="171">
        <v>0</v>
      </c>
      <c r="BR47" s="171">
        <v>0</v>
      </c>
      <c r="BS47" s="171">
        <v>0</v>
      </c>
      <c r="BT47" s="171">
        <v>0</v>
      </c>
      <c r="BU47" s="171">
        <v>0</v>
      </c>
      <c r="BV47" s="171">
        <v>1.0082359034782162E-4</v>
      </c>
      <c r="BW47" s="171">
        <v>9.5567880272559602E-6</v>
      </c>
      <c r="BX47" s="171">
        <v>2.2103355289332922E-5</v>
      </c>
      <c r="BY47" s="171">
        <v>0</v>
      </c>
      <c r="BZ47" s="171">
        <v>6.6879234178542253E-4</v>
      </c>
      <c r="CA47" s="171">
        <v>0</v>
      </c>
      <c r="CB47" s="171">
        <v>0</v>
      </c>
      <c r="CC47" s="171">
        <v>0</v>
      </c>
      <c r="CD47" s="171">
        <v>4.7462196360598785E-6</v>
      </c>
      <c r="CE47" s="171">
        <v>0</v>
      </c>
      <c r="CF47" s="171">
        <v>0</v>
      </c>
      <c r="CG47" s="171">
        <v>0</v>
      </c>
      <c r="CH47" s="171">
        <v>0</v>
      </c>
      <c r="CI47" s="171">
        <v>0</v>
      </c>
      <c r="CJ47" s="171">
        <v>0</v>
      </c>
      <c r="CK47" s="171">
        <v>3.9256975375669628E-7</v>
      </c>
      <c r="CL47" s="171">
        <v>0</v>
      </c>
      <c r="CM47" s="171">
        <v>0</v>
      </c>
      <c r="CN47" s="171">
        <v>0</v>
      </c>
      <c r="CO47" s="171">
        <v>0</v>
      </c>
      <c r="CP47" s="171">
        <v>0</v>
      </c>
      <c r="CQ47" s="171">
        <v>0</v>
      </c>
      <c r="CR47" s="171">
        <v>0</v>
      </c>
      <c r="CS47" s="171">
        <v>7.4812892954720245E-5</v>
      </c>
      <c r="CT47" s="171">
        <v>0</v>
      </c>
      <c r="CU47" s="171">
        <v>1.2704257767548908E-4</v>
      </c>
      <c r="CV47" s="171">
        <v>0</v>
      </c>
      <c r="CW47" s="171">
        <v>0</v>
      </c>
      <c r="CX47" s="171">
        <v>0</v>
      </c>
      <c r="CY47" s="171">
        <v>0</v>
      </c>
      <c r="CZ47" s="171">
        <v>0</v>
      </c>
      <c r="DA47" s="171">
        <v>0</v>
      </c>
      <c r="DB47" s="171">
        <v>0</v>
      </c>
      <c r="DC47" s="171">
        <v>9.2867473547994213E-4</v>
      </c>
      <c r="DD47" s="172">
        <v>3.5150076320532965E-3</v>
      </c>
    </row>
    <row r="48" spans="1:108" s="173" customFormat="1" ht="9.5" x14ac:dyDescent="0.2">
      <c r="A48" s="160" t="s">
        <v>69</v>
      </c>
      <c r="B48" s="169" t="s">
        <v>80</v>
      </c>
      <c r="C48" s="169"/>
      <c r="D48" s="170">
        <v>1.6184927471817891E-3</v>
      </c>
      <c r="E48" s="171">
        <v>9.5070891194534059E-5</v>
      </c>
      <c r="F48" s="171">
        <v>5.7292866024962006E-4</v>
      </c>
      <c r="G48" s="171">
        <v>3.4318267613850851E-5</v>
      </c>
      <c r="H48" s="171">
        <v>5.7135464953321404E-4</v>
      </c>
      <c r="I48" s="171">
        <v>1.2518300057287135E-3</v>
      </c>
      <c r="J48" s="171">
        <v>3.1553097015850969E-2</v>
      </c>
      <c r="K48" s="171">
        <v>2.5409384750290597E-2</v>
      </c>
      <c r="L48" s="171">
        <v>4.3547962577465127E-3</v>
      </c>
      <c r="M48" s="171">
        <v>7.468130188613707E-3</v>
      </c>
      <c r="N48" s="171">
        <v>8.8759365962262483E-5</v>
      </c>
      <c r="O48" s="171">
        <v>3.9913619063908145E-3</v>
      </c>
      <c r="P48" s="171">
        <v>4.7286249108253312E-2</v>
      </c>
      <c r="Q48" s="171">
        <v>1.7308712631881084E-3</v>
      </c>
      <c r="R48" s="171">
        <v>0</v>
      </c>
      <c r="S48" s="171">
        <v>3.9403538592289265E-3</v>
      </c>
      <c r="T48" s="171">
        <v>4.414576307346413E-3</v>
      </c>
      <c r="U48" s="171">
        <v>3.6771250556297284E-2</v>
      </c>
      <c r="V48" s="171">
        <v>1.8698401878360978E-3</v>
      </c>
      <c r="W48" s="171">
        <v>9.0248182501880166E-4</v>
      </c>
      <c r="X48" s="171">
        <v>1.1180480661726147E-3</v>
      </c>
      <c r="Y48" s="171">
        <v>2.6481648217785075E-5</v>
      </c>
      <c r="Z48" s="171">
        <v>1.2322472848788638E-2</v>
      </c>
      <c r="AA48" s="171">
        <v>1.178012398580495E-3</v>
      </c>
      <c r="AB48" s="171">
        <v>1.6114389468906039E-2</v>
      </c>
      <c r="AC48" s="171">
        <v>1.1957344775365976E-2</v>
      </c>
      <c r="AD48" s="171">
        <v>7.0533067219563238E-4</v>
      </c>
      <c r="AE48" s="171">
        <v>1.4188891337888472E-3</v>
      </c>
      <c r="AF48" s="171">
        <v>2.4734215665003254E-2</v>
      </c>
      <c r="AG48" s="171">
        <v>1.6140031825414868E-2</v>
      </c>
      <c r="AH48" s="171">
        <v>1.6400336417157275E-2</v>
      </c>
      <c r="AI48" s="171">
        <v>5.7707376731038224E-3</v>
      </c>
      <c r="AJ48" s="171">
        <v>3.0648330058939095E-2</v>
      </c>
      <c r="AK48" s="171">
        <v>7.6853526220614825E-3</v>
      </c>
      <c r="AL48" s="171">
        <v>3.4268090696213375E-5</v>
      </c>
      <c r="AM48" s="171">
        <v>3.6497534388787961E-5</v>
      </c>
      <c r="AN48" s="171">
        <v>1.1533097307155884E-3</v>
      </c>
      <c r="AO48" s="171">
        <v>1.3350540696898224E-4</v>
      </c>
      <c r="AP48" s="171">
        <v>3.5222542427153377E-3</v>
      </c>
      <c r="AQ48" s="171">
        <v>3.5155689481991678E-3</v>
      </c>
      <c r="AR48" s="171">
        <v>4.6704127746560214E-2</v>
      </c>
      <c r="AS48" s="171">
        <v>4.5932689182401086E-2</v>
      </c>
      <c r="AT48" s="171">
        <v>2.960982707860986E-2</v>
      </c>
      <c r="AU48" s="171">
        <v>2.890293173106806E-2</v>
      </c>
      <c r="AV48" s="171">
        <v>2.9242753160515899E-2</v>
      </c>
      <c r="AW48" s="171">
        <v>1.1455877136239384E-2</v>
      </c>
      <c r="AX48" s="171">
        <v>2.4302219594511371E-2</v>
      </c>
      <c r="AY48" s="171">
        <v>2.4260254915967967E-2</v>
      </c>
      <c r="AZ48" s="171">
        <v>2.1664374140302613E-2</v>
      </c>
      <c r="BA48" s="171">
        <v>2.0937642239417388E-2</v>
      </c>
      <c r="BB48" s="171">
        <v>1.0101010101010102E-2</v>
      </c>
      <c r="BC48" s="171">
        <v>7.057412424901207E-3</v>
      </c>
      <c r="BD48" s="171">
        <v>3.3144352376798955E-2</v>
      </c>
      <c r="BE48" s="171">
        <v>7.7688004972032319E-3</v>
      </c>
      <c r="BF48" s="171">
        <v>9.662595289540948E-3</v>
      </c>
      <c r="BG48" s="171">
        <v>3.0680283592167453E-2</v>
      </c>
      <c r="BH48" s="171">
        <v>2.6533418550152036E-3</v>
      </c>
      <c r="BI48" s="171">
        <v>2.2068154384227306E-2</v>
      </c>
      <c r="BJ48" s="171">
        <v>1.6375992794563171E-4</v>
      </c>
      <c r="BK48" s="171">
        <v>1.9837097812318905E-2</v>
      </c>
      <c r="BL48" s="171">
        <v>7.3730533374509202E-2</v>
      </c>
      <c r="BM48" s="171">
        <v>1.0851064737398901E-2</v>
      </c>
      <c r="BN48" s="171">
        <v>4.9214969610616669E-3</v>
      </c>
      <c r="BO48" s="171">
        <v>4.8749301840355784E-4</v>
      </c>
      <c r="BP48" s="171">
        <v>1.3271563218108311E-3</v>
      </c>
      <c r="BQ48" s="171">
        <v>1.0634184068058778E-3</v>
      </c>
      <c r="BR48" s="171">
        <v>1.34380425609684E-4</v>
      </c>
      <c r="BS48" s="171">
        <v>3.6660446883996353E-3</v>
      </c>
      <c r="BT48" s="171">
        <v>1.193980262987131E-4</v>
      </c>
      <c r="BU48" s="171">
        <v>4.5883887545146469E-5</v>
      </c>
      <c r="BV48" s="171">
        <v>3.9934049510313658E-4</v>
      </c>
      <c r="BW48" s="171">
        <v>6.0632510706257257E-4</v>
      </c>
      <c r="BX48" s="171">
        <v>3.6102146972577103E-4</v>
      </c>
      <c r="BY48" s="171">
        <v>1.3506636372048074E-3</v>
      </c>
      <c r="BZ48" s="171">
        <v>1.8762336507385637E-3</v>
      </c>
      <c r="CA48" s="171">
        <v>6.4602930725996506E-5</v>
      </c>
      <c r="CB48" s="171">
        <v>5.8034937032093318E-4</v>
      </c>
      <c r="CC48" s="171">
        <v>2.4334016393442624E-3</v>
      </c>
      <c r="CD48" s="171">
        <v>1.5662524798997599E-3</v>
      </c>
      <c r="CE48" s="171">
        <v>1.3701257775463787E-5</v>
      </c>
      <c r="CF48" s="171">
        <v>5.6785661845129467E-4</v>
      </c>
      <c r="CG48" s="171">
        <v>6.7539534749090635E-5</v>
      </c>
      <c r="CH48" s="171">
        <v>2.6986623866828111E-4</v>
      </c>
      <c r="CI48" s="171">
        <v>3.8437515014654304E-4</v>
      </c>
      <c r="CJ48" s="171">
        <v>3.6323040024785133E-4</v>
      </c>
      <c r="CK48" s="171">
        <v>6.3423569416931848E-3</v>
      </c>
      <c r="CL48" s="171">
        <v>2.0625226606108107E-4</v>
      </c>
      <c r="CM48" s="171">
        <v>1.425254318817514E-4</v>
      </c>
      <c r="CN48" s="171">
        <v>2.3813456667767867E-4</v>
      </c>
      <c r="CO48" s="171">
        <v>7.899767746828243E-5</v>
      </c>
      <c r="CP48" s="171">
        <v>5.0217204535279102E-4</v>
      </c>
      <c r="CQ48" s="171">
        <v>4.4766545196467812E-4</v>
      </c>
      <c r="CR48" s="171">
        <v>2.4762605571792954E-3</v>
      </c>
      <c r="CS48" s="171">
        <v>1.0354104384933281E-3</v>
      </c>
      <c r="CT48" s="171">
        <v>8.4682609579296792E-6</v>
      </c>
      <c r="CU48" s="171">
        <v>4.2771001150747985E-3</v>
      </c>
      <c r="CV48" s="171">
        <v>2.6465159420878051E-4</v>
      </c>
      <c r="CW48" s="171">
        <v>8.2919776158272597E-4</v>
      </c>
      <c r="CX48" s="171">
        <v>2.7617862144079662E-3</v>
      </c>
      <c r="CY48" s="171">
        <v>3.2305810614386499E-3</v>
      </c>
      <c r="CZ48" s="171">
        <v>1.7389479364984185E-4</v>
      </c>
      <c r="DA48" s="171">
        <v>5.1457820043093652E-3</v>
      </c>
      <c r="DB48" s="171">
        <v>3.5751088305188114E-4</v>
      </c>
      <c r="DC48" s="171">
        <v>3.3391692674633986E-3</v>
      </c>
      <c r="DD48" s="172">
        <v>4.2845508335288005E-3</v>
      </c>
    </row>
    <row r="49" spans="1:108" s="173" customFormat="1" ht="9.5" x14ac:dyDescent="0.2">
      <c r="A49" s="160" t="s">
        <v>71</v>
      </c>
      <c r="B49" s="169" t="s">
        <v>693</v>
      </c>
      <c r="C49" s="169"/>
      <c r="D49" s="170">
        <v>0</v>
      </c>
      <c r="E49" s="171">
        <v>0</v>
      </c>
      <c r="F49" s="171">
        <v>0</v>
      </c>
      <c r="G49" s="171">
        <v>0</v>
      </c>
      <c r="H49" s="171">
        <v>0</v>
      </c>
      <c r="I49" s="171">
        <v>0</v>
      </c>
      <c r="J49" s="171">
        <v>3.4480192493736512E-3</v>
      </c>
      <c r="K49" s="171">
        <v>1.264351408120399E-3</v>
      </c>
      <c r="L49" s="171">
        <v>0</v>
      </c>
      <c r="M49" s="171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1.8052170773535519E-4</v>
      </c>
      <c r="U49" s="171">
        <v>9.2623497997329773E-3</v>
      </c>
      <c r="V49" s="171">
        <v>0</v>
      </c>
      <c r="W49" s="171">
        <v>0</v>
      </c>
      <c r="X49" s="171">
        <v>0</v>
      </c>
      <c r="Y49" s="171">
        <v>0</v>
      </c>
      <c r="Z49" s="171">
        <v>0</v>
      </c>
      <c r="AA49" s="171">
        <v>0</v>
      </c>
      <c r="AB49" s="171">
        <v>0</v>
      </c>
      <c r="AC49" s="171">
        <v>6.309944472488642E-5</v>
      </c>
      <c r="AD49" s="171">
        <v>0</v>
      </c>
      <c r="AE49" s="171">
        <v>4.5459554771875687E-4</v>
      </c>
      <c r="AF49" s="171">
        <v>0</v>
      </c>
      <c r="AG49" s="171">
        <v>0</v>
      </c>
      <c r="AH49" s="171">
        <v>7.148864592094197E-3</v>
      </c>
      <c r="AI49" s="171">
        <v>5.6389187922461202E-4</v>
      </c>
      <c r="AJ49" s="171">
        <v>4.3222003929273087E-3</v>
      </c>
      <c r="AK49" s="171">
        <v>1.0397830018083183E-3</v>
      </c>
      <c r="AL49" s="171">
        <v>0</v>
      </c>
      <c r="AM49" s="171">
        <v>0</v>
      </c>
      <c r="AN49" s="171">
        <v>1.6092693916961701E-4</v>
      </c>
      <c r="AO49" s="171">
        <v>0</v>
      </c>
      <c r="AP49" s="171">
        <v>0</v>
      </c>
      <c r="AQ49" s="171">
        <v>0</v>
      </c>
      <c r="AR49" s="171">
        <v>1.3566655361120531E-3</v>
      </c>
      <c r="AS49" s="171">
        <v>8.8644623703572378E-4</v>
      </c>
      <c r="AT49" s="171">
        <v>0.13539304930459206</v>
      </c>
      <c r="AU49" s="171">
        <v>5.0243447632860254E-2</v>
      </c>
      <c r="AV49" s="171">
        <v>1.1365087472864258E-2</v>
      </c>
      <c r="AW49" s="171">
        <v>1.836279030945475E-3</v>
      </c>
      <c r="AX49" s="171">
        <v>2.5127485034365533E-3</v>
      </c>
      <c r="AY49" s="171">
        <v>1.9034101590404934E-2</v>
      </c>
      <c r="AZ49" s="171">
        <v>2.235213204951857E-2</v>
      </c>
      <c r="BA49" s="171">
        <v>3.1861629494765588E-3</v>
      </c>
      <c r="BB49" s="171">
        <v>1.1223344556677891E-3</v>
      </c>
      <c r="BC49" s="171">
        <v>9.7454405260396029E-4</v>
      </c>
      <c r="BD49" s="171">
        <v>1.3083296990841692E-3</v>
      </c>
      <c r="BE49" s="171">
        <v>1.2818520820385333E-3</v>
      </c>
      <c r="BF49" s="171">
        <v>1.0614929181397146E-2</v>
      </c>
      <c r="BG49" s="171">
        <v>3.1925219446320055E-2</v>
      </c>
      <c r="BH49" s="171">
        <v>1.2782522805182732E-3</v>
      </c>
      <c r="BI49" s="171">
        <v>2.4451391253211179E-3</v>
      </c>
      <c r="BJ49" s="171">
        <v>0</v>
      </c>
      <c r="BK49" s="171">
        <v>7.6652442502078656E-3</v>
      </c>
      <c r="BL49" s="171">
        <v>6.948427229011338E-4</v>
      </c>
      <c r="BM49" s="171">
        <v>3.3347694775278983E-3</v>
      </c>
      <c r="BN49" s="171">
        <v>6.7076906133630692E-3</v>
      </c>
      <c r="BO49" s="171">
        <v>0</v>
      </c>
      <c r="BP49" s="171">
        <v>0</v>
      </c>
      <c r="BQ49" s="171">
        <v>7.250580046403712E-3</v>
      </c>
      <c r="BR49" s="171">
        <v>0</v>
      </c>
      <c r="BS49" s="171">
        <v>4.0300967626232702E-6</v>
      </c>
      <c r="BT49" s="171">
        <v>0</v>
      </c>
      <c r="BU49" s="171">
        <v>0</v>
      </c>
      <c r="BV49" s="171">
        <v>0</v>
      </c>
      <c r="BW49" s="171">
        <v>0</v>
      </c>
      <c r="BX49" s="171">
        <v>1.1788456154310891E-4</v>
      </c>
      <c r="BY49" s="171">
        <v>3.8553671851707155E-6</v>
      </c>
      <c r="BZ49" s="171">
        <v>7.2301874787613246E-6</v>
      </c>
      <c r="CA49" s="171">
        <v>7.8647046101213133E-5</v>
      </c>
      <c r="CB49" s="171">
        <v>0</v>
      </c>
      <c r="CC49" s="171">
        <v>1.2807377049180329E-4</v>
      </c>
      <c r="CD49" s="171">
        <v>3.4172781379631121E-4</v>
      </c>
      <c r="CE49" s="171">
        <v>5.4805031101855149E-5</v>
      </c>
      <c r="CF49" s="171">
        <v>0</v>
      </c>
      <c r="CG49" s="171">
        <v>9.6485049641558048E-6</v>
      </c>
      <c r="CH49" s="171">
        <v>0</v>
      </c>
      <c r="CI49" s="171">
        <v>0</v>
      </c>
      <c r="CJ49" s="171">
        <v>3.7391364731396461E-5</v>
      </c>
      <c r="CK49" s="171">
        <v>4.6637286746295515E-4</v>
      </c>
      <c r="CL49" s="171">
        <v>0</v>
      </c>
      <c r="CM49" s="171">
        <v>0</v>
      </c>
      <c r="CN49" s="171">
        <v>0</v>
      </c>
      <c r="CO49" s="171">
        <v>0</v>
      </c>
      <c r="CP49" s="171">
        <v>3.025132803330066E-6</v>
      </c>
      <c r="CQ49" s="171">
        <v>0</v>
      </c>
      <c r="CR49" s="171">
        <v>0</v>
      </c>
      <c r="CS49" s="171">
        <v>2.9925157181888098E-6</v>
      </c>
      <c r="CT49" s="171">
        <v>0</v>
      </c>
      <c r="CU49" s="171">
        <v>3.3292520138089761E-2</v>
      </c>
      <c r="CV49" s="171">
        <v>9.5545144235118838E-5</v>
      </c>
      <c r="CW49" s="171">
        <v>0</v>
      </c>
      <c r="CX49" s="171">
        <v>0</v>
      </c>
      <c r="CY49" s="171">
        <v>0</v>
      </c>
      <c r="CZ49" s="171">
        <v>0</v>
      </c>
      <c r="DA49" s="171">
        <v>8.6369132581164254E-5</v>
      </c>
      <c r="DB49" s="171">
        <v>0</v>
      </c>
      <c r="DC49" s="171">
        <v>0</v>
      </c>
      <c r="DD49" s="172">
        <v>1.4544817931776636E-3</v>
      </c>
    </row>
    <row r="50" spans="1:108" s="173" customFormat="1" ht="9.5" x14ac:dyDescent="0.2">
      <c r="A50" s="160" t="s">
        <v>73</v>
      </c>
      <c r="B50" s="169" t="s">
        <v>694</v>
      </c>
      <c r="C50" s="169"/>
      <c r="D50" s="170">
        <v>0</v>
      </c>
      <c r="E50" s="171">
        <v>0</v>
      </c>
      <c r="F50" s="171">
        <v>0</v>
      </c>
      <c r="G50" s="171">
        <v>0</v>
      </c>
      <c r="H50" s="171">
        <v>8.6242211250296463E-5</v>
      </c>
      <c r="I50" s="171">
        <v>0</v>
      </c>
      <c r="J50" s="171">
        <v>2.3317540247562822E-3</v>
      </c>
      <c r="K50" s="171">
        <v>1.6314211717682566E-3</v>
      </c>
      <c r="L50" s="171">
        <v>0</v>
      </c>
      <c r="M50" s="171">
        <v>0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1.6411064339577742E-5</v>
      </c>
      <c r="U50" s="171">
        <v>2.7814864263462394E-4</v>
      </c>
      <c r="V50" s="171">
        <v>0</v>
      </c>
      <c r="W50" s="171">
        <v>0</v>
      </c>
      <c r="X50" s="171">
        <v>0</v>
      </c>
      <c r="Y50" s="171">
        <v>0</v>
      </c>
      <c r="Z50" s="171">
        <v>0</v>
      </c>
      <c r="AA50" s="171">
        <v>0</v>
      </c>
      <c r="AB50" s="171">
        <v>0</v>
      </c>
      <c r="AC50" s="171">
        <v>0</v>
      </c>
      <c r="AD50" s="171">
        <v>1.2401418412230898E-5</v>
      </c>
      <c r="AE50" s="171">
        <v>1.7770553229005952E-3</v>
      </c>
      <c r="AF50" s="171">
        <v>0</v>
      </c>
      <c r="AG50" s="171">
        <v>0</v>
      </c>
      <c r="AH50" s="171">
        <v>4.2052144659377626E-4</v>
      </c>
      <c r="AI50" s="171">
        <v>5.3459879458956727E-4</v>
      </c>
      <c r="AJ50" s="171">
        <v>3.5363457760314342E-3</v>
      </c>
      <c r="AK50" s="171">
        <v>1.2206148282097649E-3</v>
      </c>
      <c r="AL50" s="171">
        <v>0</v>
      </c>
      <c r="AM50" s="171">
        <v>0</v>
      </c>
      <c r="AN50" s="171">
        <v>1.0728462611307799E-4</v>
      </c>
      <c r="AO50" s="171">
        <v>2.6701081393796448E-4</v>
      </c>
      <c r="AP50" s="171">
        <v>1.6010246557796989E-4</v>
      </c>
      <c r="AQ50" s="171">
        <v>5.7397044052231311E-4</v>
      </c>
      <c r="AR50" s="171">
        <v>4.5833295138920715E-5</v>
      </c>
      <c r="AS50" s="171">
        <v>9.6031675678870073E-4</v>
      </c>
      <c r="AT50" s="171">
        <v>5.1098101587086732E-3</v>
      </c>
      <c r="AU50" s="171">
        <v>0.11461462757691909</v>
      </c>
      <c r="AV50" s="171">
        <v>1.7877665687651642E-3</v>
      </c>
      <c r="AW50" s="171">
        <v>3.5264904117021053E-3</v>
      </c>
      <c r="AX50" s="171">
        <v>2.611287660434065E-3</v>
      </c>
      <c r="AY50" s="171">
        <v>4.0042110012407416E-3</v>
      </c>
      <c r="AZ50" s="171">
        <v>1.375515818431912E-3</v>
      </c>
      <c r="BA50" s="171">
        <v>2.2758306781975419E-3</v>
      </c>
      <c r="BB50" s="171">
        <v>0</v>
      </c>
      <c r="BC50" s="171">
        <v>1.1780202833674245E-4</v>
      </c>
      <c r="BD50" s="171">
        <v>4.3610989969472308E-4</v>
      </c>
      <c r="BE50" s="171">
        <v>2.3306401491609695E-4</v>
      </c>
      <c r="BF50" s="171">
        <v>8.0409323887858193E-4</v>
      </c>
      <c r="BG50" s="171">
        <v>6.8998987170830516E-3</v>
      </c>
      <c r="BH50" s="171">
        <v>1.1620475277438848E-4</v>
      </c>
      <c r="BI50" s="171">
        <v>4.0236466619208273E-4</v>
      </c>
      <c r="BJ50" s="171">
        <v>0</v>
      </c>
      <c r="BK50" s="171">
        <v>1.83242055884246E-5</v>
      </c>
      <c r="BL50" s="171">
        <v>9.5586829605446977E-5</v>
      </c>
      <c r="BM50" s="171">
        <v>1.1517592055420946E-4</v>
      </c>
      <c r="BN50" s="171">
        <v>1.376642506590676E-5</v>
      </c>
      <c r="BO50" s="171">
        <v>0</v>
      </c>
      <c r="BP50" s="171">
        <v>3.6865453383634198E-5</v>
      </c>
      <c r="BQ50" s="171">
        <v>2.1092596498628981E-4</v>
      </c>
      <c r="BR50" s="171">
        <v>0</v>
      </c>
      <c r="BS50" s="171">
        <v>4.0300967626232702E-6</v>
      </c>
      <c r="BT50" s="171">
        <v>0</v>
      </c>
      <c r="BU50" s="171">
        <v>0</v>
      </c>
      <c r="BV50" s="171">
        <v>0</v>
      </c>
      <c r="BW50" s="171">
        <v>0</v>
      </c>
      <c r="BX50" s="171">
        <v>1.4735570192888614E-5</v>
      </c>
      <c r="BY50" s="171">
        <v>1.5421468740682862E-5</v>
      </c>
      <c r="BZ50" s="171">
        <v>1.1568299966018119E-4</v>
      </c>
      <c r="CA50" s="171">
        <v>3.3705876900519913E-5</v>
      </c>
      <c r="CB50" s="171">
        <v>2.9017468516046659E-4</v>
      </c>
      <c r="CC50" s="171">
        <v>7.2041495901639343E-5</v>
      </c>
      <c r="CD50" s="171">
        <v>2.4205720143905378E-4</v>
      </c>
      <c r="CE50" s="171">
        <v>2.7402515550927574E-5</v>
      </c>
      <c r="CF50" s="171">
        <v>2.9966048467086793E-6</v>
      </c>
      <c r="CG50" s="171">
        <v>0</v>
      </c>
      <c r="CH50" s="171">
        <v>0</v>
      </c>
      <c r="CI50" s="171">
        <v>0</v>
      </c>
      <c r="CJ50" s="171">
        <v>0</v>
      </c>
      <c r="CK50" s="171">
        <v>1.8450778426564724E-5</v>
      </c>
      <c r="CL50" s="171">
        <v>0</v>
      </c>
      <c r="CM50" s="171">
        <v>0</v>
      </c>
      <c r="CN50" s="171">
        <v>0</v>
      </c>
      <c r="CO50" s="171">
        <v>0</v>
      </c>
      <c r="CP50" s="171">
        <v>0</v>
      </c>
      <c r="CQ50" s="171">
        <v>0</v>
      </c>
      <c r="CR50" s="171">
        <v>0</v>
      </c>
      <c r="CS50" s="171">
        <v>1.1371559729117478E-4</v>
      </c>
      <c r="CT50" s="171">
        <v>0</v>
      </c>
      <c r="CU50" s="171">
        <v>4.6825316455696202E-2</v>
      </c>
      <c r="CV50" s="171">
        <v>3.3821289994732335E-6</v>
      </c>
      <c r="CW50" s="171">
        <v>0</v>
      </c>
      <c r="CX50" s="171">
        <v>0</v>
      </c>
      <c r="CY50" s="171">
        <v>0</v>
      </c>
      <c r="CZ50" s="171">
        <v>0</v>
      </c>
      <c r="DA50" s="171">
        <v>6.3640413480857877E-5</v>
      </c>
      <c r="DB50" s="171">
        <v>0</v>
      </c>
      <c r="DC50" s="171">
        <v>0</v>
      </c>
      <c r="DD50" s="172">
        <v>1.1000691964062831E-3</v>
      </c>
    </row>
    <row r="51" spans="1:108" s="173" customFormat="1" ht="9.5" x14ac:dyDescent="0.2">
      <c r="A51" s="160" t="s">
        <v>75</v>
      </c>
      <c r="B51" s="169" t="s">
        <v>695</v>
      </c>
      <c r="C51" s="169"/>
      <c r="D51" s="170">
        <v>1.8868438762481998E-5</v>
      </c>
      <c r="E51" s="171">
        <v>0</v>
      </c>
      <c r="F51" s="171">
        <v>0</v>
      </c>
      <c r="G51" s="171">
        <v>1.2468970566365809E-3</v>
      </c>
      <c r="H51" s="171">
        <v>4.3121105625148232E-5</v>
      </c>
      <c r="I51" s="171">
        <v>3.5362429540359141E-6</v>
      </c>
      <c r="J51" s="171">
        <v>0</v>
      </c>
      <c r="K51" s="171">
        <v>0</v>
      </c>
      <c r="L51" s="171">
        <v>0</v>
      </c>
      <c r="M51" s="171">
        <v>0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171">
        <v>0</v>
      </c>
      <c r="V51" s="171">
        <v>0</v>
      </c>
      <c r="W51" s="171">
        <v>0</v>
      </c>
      <c r="X51" s="171">
        <v>0</v>
      </c>
      <c r="Y51" s="171">
        <v>0</v>
      </c>
      <c r="Z51" s="171">
        <v>0</v>
      </c>
      <c r="AA51" s="171">
        <v>0</v>
      </c>
      <c r="AB51" s="171">
        <v>0</v>
      </c>
      <c r="AC51" s="171">
        <v>0</v>
      </c>
      <c r="AD51" s="171">
        <v>0</v>
      </c>
      <c r="AE51" s="171">
        <v>0</v>
      </c>
      <c r="AF51" s="171">
        <v>0</v>
      </c>
      <c r="AG51" s="171">
        <v>0</v>
      </c>
      <c r="AH51" s="171">
        <v>0</v>
      </c>
      <c r="AI51" s="171">
        <v>0</v>
      </c>
      <c r="AJ51" s="171">
        <v>0</v>
      </c>
      <c r="AK51" s="171">
        <v>0</v>
      </c>
      <c r="AL51" s="171">
        <v>0</v>
      </c>
      <c r="AM51" s="171">
        <v>0</v>
      </c>
      <c r="AN51" s="171">
        <v>0</v>
      </c>
      <c r="AO51" s="171">
        <v>0</v>
      </c>
      <c r="AP51" s="171">
        <v>0</v>
      </c>
      <c r="AQ51" s="171">
        <v>0</v>
      </c>
      <c r="AR51" s="171">
        <v>4.5833295138920715E-5</v>
      </c>
      <c r="AS51" s="171">
        <v>0</v>
      </c>
      <c r="AT51" s="171">
        <v>2.3687861662887891E-3</v>
      </c>
      <c r="AU51" s="171">
        <v>8.1839842535999172E-3</v>
      </c>
      <c r="AV51" s="171">
        <v>3.882007406461499E-2</v>
      </c>
      <c r="AW51" s="171">
        <v>0</v>
      </c>
      <c r="AX51" s="171">
        <v>0</v>
      </c>
      <c r="AY51" s="171">
        <v>1.5227281272323946E-3</v>
      </c>
      <c r="AZ51" s="171">
        <v>0</v>
      </c>
      <c r="BA51" s="171">
        <v>4.5516613563950843E-4</v>
      </c>
      <c r="BB51" s="171">
        <v>0</v>
      </c>
      <c r="BC51" s="171">
        <v>0</v>
      </c>
      <c r="BD51" s="171">
        <v>0</v>
      </c>
      <c r="BE51" s="171">
        <v>2.7190801740211313E-4</v>
      </c>
      <c r="BF51" s="171">
        <v>4.132769719375952E-4</v>
      </c>
      <c r="BG51" s="171">
        <v>1.7513504388926402E-3</v>
      </c>
      <c r="BH51" s="171">
        <v>0</v>
      </c>
      <c r="BI51" s="171">
        <v>4.6426692252932617E-4</v>
      </c>
      <c r="BJ51" s="171">
        <v>2.729332132427195E-5</v>
      </c>
      <c r="BK51" s="171">
        <v>3.2983570059164281E-4</v>
      </c>
      <c r="BL51" s="171">
        <v>0</v>
      </c>
      <c r="BM51" s="171">
        <v>4.1591304644575641E-5</v>
      </c>
      <c r="BN51" s="171">
        <v>0</v>
      </c>
      <c r="BO51" s="171">
        <v>0</v>
      </c>
      <c r="BP51" s="171">
        <v>0</v>
      </c>
      <c r="BQ51" s="171">
        <v>9.6674400618716169E-5</v>
      </c>
      <c r="BR51" s="171">
        <v>3.7626519170711517E-5</v>
      </c>
      <c r="BS51" s="171">
        <v>1.1413234031749102E-3</v>
      </c>
      <c r="BT51" s="171">
        <v>1.3497168190289307E-5</v>
      </c>
      <c r="BU51" s="171">
        <v>0</v>
      </c>
      <c r="BV51" s="171">
        <v>0</v>
      </c>
      <c r="BW51" s="171">
        <v>0</v>
      </c>
      <c r="BX51" s="171">
        <v>0</v>
      </c>
      <c r="BY51" s="171">
        <v>7.710734370341431E-6</v>
      </c>
      <c r="BZ51" s="171">
        <v>1.8075468696903312E-5</v>
      </c>
      <c r="CA51" s="171">
        <v>1.6852938450259956E-5</v>
      </c>
      <c r="CB51" s="171">
        <v>1.1606987406418665E-4</v>
      </c>
      <c r="CC51" s="171">
        <v>1.1206454918032787E-4</v>
      </c>
      <c r="CD51" s="171">
        <v>1.2340171053755683E-4</v>
      </c>
      <c r="CE51" s="171">
        <v>6.8506288877318941E-5</v>
      </c>
      <c r="CF51" s="171">
        <v>1.6481326656897736E-5</v>
      </c>
      <c r="CG51" s="171">
        <v>1.929700992831161E-5</v>
      </c>
      <c r="CH51" s="171">
        <v>0</v>
      </c>
      <c r="CI51" s="171">
        <v>1.9218757507327152E-4</v>
      </c>
      <c r="CJ51" s="171">
        <v>8.2795164762377877E-4</v>
      </c>
      <c r="CK51" s="171">
        <v>2.150732652931436E-2</v>
      </c>
      <c r="CL51" s="171">
        <v>0</v>
      </c>
      <c r="CM51" s="171">
        <v>0</v>
      </c>
      <c r="CN51" s="171">
        <v>1.1764489960723856E-2</v>
      </c>
      <c r="CO51" s="171">
        <v>2.7175201049089155E-3</v>
      </c>
      <c r="CP51" s="171">
        <v>1.1979525901187062E-3</v>
      </c>
      <c r="CQ51" s="171">
        <v>1.6350707666270864E-3</v>
      </c>
      <c r="CR51" s="171">
        <v>0</v>
      </c>
      <c r="CS51" s="171">
        <v>4.4229382314830605E-3</v>
      </c>
      <c r="CT51" s="171">
        <v>0</v>
      </c>
      <c r="CU51" s="171">
        <v>2.427433831990794E-2</v>
      </c>
      <c r="CV51" s="171">
        <v>1.1245578923248501E-4</v>
      </c>
      <c r="CW51" s="171">
        <v>2.9167760457683831E-5</v>
      </c>
      <c r="CX51" s="171">
        <v>0</v>
      </c>
      <c r="CY51" s="171">
        <v>1.3294572269294855E-5</v>
      </c>
      <c r="CZ51" s="171">
        <v>4.2064550946677264E-3</v>
      </c>
      <c r="DA51" s="171">
        <v>5.8640095278790472E-4</v>
      </c>
      <c r="DB51" s="171">
        <v>3.6255809551849594E-2</v>
      </c>
      <c r="DC51" s="171">
        <v>0</v>
      </c>
      <c r="DD51" s="172">
        <v>3.1689957050155945E-3</v>
      </c>
    </row>
    <row r="52" spans="1:108" s="173" customFormat="1" ht="9.5" x14ac:dyDescent="0.2">
      <c r="A52" s="174" t="s">
        <v>77</v>
      </c>
      <c r="B52" s="175" t="s">
        <v>696</v>
      </c>
      <c r="C52" s="175"/>
      <c r="D52" s="176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 s="177">
        <v>0</v>
      </c>
      <c r="AP52" s="177">
        <v>0</v>
      </c>
      <c r="AQ52" s="177">
        <v>0</v>
      </c>
      <c r="AR52" s="177">
        <v>0</v>
      </c>
      <c r="AS52" s="177">
        <v>2.6593387111071713E-4</v>
      </c>
      <c r="AT52" s="177">
        <v>1.9627085377821392E-3</v>
      </c>
      <c r="AU52" s="177">
        <v>9.8415000517973689E-4</v>
      </c>
      <c r="AV52" s="177">
        <v>7.7257055293066021E-2</v>
      </c>
      <c r="AW52" s="177">
        <v>5.3356425933267948E-2</v>
      </c>
      <c r="AX52" s="177">
        <v>5.2706131599044172E-2</v>
      </c>
      <c r="AY52" s="177">
        <v>3.7917810279354813E-2</v>
      </c>
      <c r="AZ52" s="177">
        <v>0.11623108665749655</v>
      </c>
      <c r="BA52" s="177">
        <v>0.18161128812016386</v>
      </c>
      <c r="BB52" s="177">
        <v>0.24915824915824916</v>
      </c>
      <c r="BC52" s="177">
        <v>0.20436510061364146</v>
      </c>
      <c r="BD52" s="177">
        <v>0.23288268643698212</v>
      </c>
      <c r="BE52" s="177">
        <v>0</v>
      </c>
      <c r="BF52" s="177">
        <v>8.4182722327288406E-3</v>
      </c>
      <c r="BG52" s="177">
        <v>0</v>
      </c>
      <c r="BH52" s="177">
        <v>1.9367458795731413E-5</v>
      </c>
      <c r="BI52" s="177">
        <v>1.1854282088582128E-2</v>
      </c>
      <c r="BJ52" s="177">
        <v>0</v>
      </c>
      <c r="BK52" s="177">
        <v>0</v>
      </c>
      <c r="BL52" s="177">
        <v>0</v>
      </c>
      <c r="BM52" s="177">
        <v>0</v>
      </c>
      <c r="BN52" s="177">
        <v>0</v>
      </c>
      <c r="BO52" s="177">
        <v>0</v>
      </c>
      <c r="BP52" s="177">
        <v>0</v>
      </c>
      <c r="BQ52" s="177">
        <v>0</v>
      </c>
      <c r="BR52" s="177">
        <v>0</v>
      </c>
      <c r="BS52" s="177">
        <v>0</v>
      </c>
      <c r="BT52" s="177">
        <v>0</v>
      </c>
      <c r="BU52" s="177">
        <v>0</v>
      </c>
      <c r="BV52" s="177">
        <v>0</v>
      </c>
      <c r="BW52" s="177">
        <v>0</v>
      </c>
      <c r="BX52" s="177">
        <v>0</v>
      </c>
      <c r="BY52" s="177">
        <v>0</v>
      </c>
      <c r="BZ52" s="177">
        <v>0</v>
      </c>
      <c r="CA52" s="177">
        <v>0</v>
      </c>
      <c r="CB52" s="177">
        <v>0</v>
      </c>
      <c r="CC52" s="177">
        <v>0</v>
      </c>
      <c r="CD52" s="177">
        <v>1.4238658908179636E-5</v>
      </c>
      <c r="CE52" s="177">
        <v>0</v>
      </c>
      <c r="CF52" s="177">
        <v>0</v>
      </c>
      <c r="CG52" s="177">
        <v>0</v>
      </c>
      <c r="CH52" s="177">
        <v>0</v>
      </c>
      <c r="CI52" s="177">
        <v>0</v>
      </c>
      <c r="CJ52" s="177">
        <v>0</v>
      </c>
      <c r="CK52" s="177">
        <v>0</v>
      </c>
      <c r="CL52" s="177">
        <v>0</v>
      </c>
      <c r="CM52" s="177">
        <v>2.3754238646958565E-5</v>
      </c>
      <c r="CN52" s="177">
        <v>0</v>
      </c>
      <c r="CO52" s="177">
        <v>0</v>
      </c>
      <c r="CP52" s="177">
        <v>0</v>
      </c>
      <c r="CQ52" s="177">
        <v>0</v>
      </c>
      <c r="CR52" s="177">
        <v>0</v>
      </c>
      <c r="CS52" s="177">
        <v>0</v>
      </c>
      <c r="CT52" s="177">
        <v>0</v>
      </c>
      <c r="CU52" s="177">
        <v>9.3293440736478706E-3</v>
      </c>
      <c r="CV52" s="177">
        <v>0</v>
      </c>
      <c r="CW52" s="177">
        <v>0</v>
      </c>
      <c r="CX52" s="177">
        <v>0</v>
      </c>
      <c r="CY52" s="177">
        <v>0</v>
      </c>
      <c r="CZ52" s="177">
        <v>0</v>
      </c>
      <c r="DA52" s="177">
        <v>0</v>
      </c>
      <c r="DB52" s="177">
        <v>0</v>
      </c>
      <c r="DC52" s="177">
        <v>0</v>
      </c>
      <c r="DD52" s="178">
        <v>1.1885602370172732E-3</v>
      </c>
    </row>
    <row r="53" spans="1:108" s="173" customFormat="1" ht="9.5" x14ac:dyDescent="0.2">
      <c r="A53" s="160" t="s">
        <v>79</v>
      </c>
      <c r="B53" s="169" t="s">
        <v>97</v>
      </c>
      <c r="C53" s="169"/>
      <c r="D53" s="170">
        <v>0</v>
      </c>
      <c r="E53" s="171">
        <v>0</v>
      </c>
      <c r="F53" s="171">
        <v>0</v>
      </c>
      <c r="G53" s="171">
        <v>0</v>
      </c>
      <c r="H53" s="171">
        <v>0</v>
      </c>
      <c r="I53" s="171">
        <v>7.0724859080718281E-6</v>
      </c>
      <c r="J53" s="171">
        <v>2.4805893880385981E-5</v>
      </c>
      <c r="K53" s="171">
        <v>0</v>
      </c>
      <c r="L53" s="171">
        <v>1.9939543304700148E-6</v>
      </c>
      <c r="M53" s="171">
        <v>1.7367744624683039E-6</v>
      </c>
      <c r="N53" s="171">
        <v>0</v>
      </c>
      <c r="O53" s="171">
        <v>0</v>
      </c>
      <c r="P53" s="171">
        <v>6.3132508822768109E-6</v>
      </c>
      <c r="Q53" s="171">
        <v>0</v>
      </c>
      <c r="R53" s="171">
        <v>0</v>
      </c>
      <c r="S53" s="171">
        <v>0</v>
      </c>
      <c r="T53" s="171">
        <v>0</v>
      </c>
      <c r="U53" s="171">
        <v>2.7814864263462394E-5</v>
      </c>
      <c r="V53" s="171">
        <v>2.3668863137165797E-6</v>
      </c>
      <c r="W53" s="171">
        <v>1.6712626389237068E-5</v>
      </c>
      <c r="X53" s="171">
        <v>4.8481730303060285E-4</v>
      </c>
      <c r="Y53" s="171">
        <v>0</v>
      </c>
      <c r="Z53" s="171">
        <v>0</v>
      </c>
      <c r="AA53" s="171">
        <v>0</v>
      </c>
      <c r="AB53" s="171">
        <v>0</v>
      </c>
      <c r="AC53" s="171">
        <v>0</v>
      </c>
      <c r="AD53" s="171">
        <v>0</v>
      </c>
      <c r="AE53" s="171">
        <v>0</v>
      </c>
      <c r="AF53" s="171">
        <v>0</v>
      </c>
      <c r="AG53" s="171">
        <v>0</v>
      </c>
      <c r="AH53" s="171">
        <v>0</v>
      </c>
      <c r="AI53" s="171">
        <v>0</v>
      </c>
      <c r="AJ53" s="171">
        <v>0</v>
      </c>
      <c r="AK53" s="171">
        <v>0</v>
      </c>
      <c r="AL53" s="171">
        <v>0</v>
      </c>
      <c r="AM53" s="171">
        <v>0</v>
      </c>
      <c r="AN53" s="171">
        <v>0</v>
      </c>
      <c r="AO53" s="171">
        <v>0</v>
      </c>
      <c r="AP53" s="171">
        <v>0</v>
      </c>
      <c r="AQ53" s="171">
        <v>0</v>
      </c>
      <c r="AR53" s="171">
        <v>0</v>
      </c>
      <c r="AS53" s="171">
        <v>1.8024406819726383E-3</v>
      </c>
      <c r="AT53" s="171">
        <v>7.6816351392507871E-3</v>
      </c>
      <c r="AU53" s="171">
        <v>1.3208329016885943E-3</v>
      </c>
      <c r="AV53" s="171">
        <v>5.082364959775252E-2</v>
      </c>
      <c r="AW53" s="171">
        <v>0.18554764935417231</v>
      </c>
      <c r="AX53" s="171">
        <v>0.20026851920281821</v>
      </c>
      <c r="AY53" s="171">
        <v>2.8132872128435536E-2</v>
      </c>
      <c r="AZ53" s="171">
        <v>2.1320495185694635E-2</v>
      </c>
      <c r="BA53" s="171">
        <v>9.4674556213017749E-2</v>
      </c>
      <c r="BB53" s="171">
        <v>8.4175084175084174E-3</v>
      </c>
      <c r="BC53" s="171">
        <v>0.12786874712188226</v>
      </c>
      <c r="BD53" s="171">
        <v>0.1020497165285652</v>
      </c>
      <c r="BE53" s="171">
        <v>0</v>
      </c>
      <c r="BF53" s="171">
        <v>4.033942617390875E-3</v>
      </c>
      <c r="BG53" s="171">
        <v>6.7521944632005406E-4</v>
      </c>
      <c r="BH53" s="171">
        <v>7.7469835182925653E-5</v>
      </c>
      <c r="BI53" s="171">
        <v>3.0022594323563094E-3</v>
      </c>
      <c r="BJ53" s="171">
        <v>0</v>
      </c>
      <c r="BK53" s="171">
        <v>3.974062086989585E-4</v>
      </c>
      <c r="BL53" s="171">
        <v>1.6911516007117543E-4</v>
      </c>
      <c r="BM53" s="171">
        <v>6.2920178821281093E-5</v>
      </c>
      <c r="BN53" s="171">
        <v>1.376642506590676E-5</v>
      </c>
      <c r="BO53" s="171">
        <v>2.7856743908774735E-6</v>
      </c>
      <c r="BP53" s="171">
        <v>0</v>
      </c>
      <c r="BQ53" s="171">
        <v>1.3182872811643113E-5</v>
      </c>
      <c r="BR53" s="171">
        <v>0</v>
      </c>
      <c r="BS53" s="171">
        <v>2.3911907458231407E-5</v>
      </c>
      <c r="BT53" s="171">
        <v>3.2185554915305266E-5</v>
      </c>
      <c r="BU53" s="171">
        <v>0</v>
      </c>
      <c r="BV53" s="171">
        <v>0</v>
      </c>
      <c r="BW53" s="171">
        <v>0</v>
      </c>
      <c r="BX53" s="171">
        <v>0</v>
      </c>
      <c r="BY53" s="171">
        <v>0</v>
      </c>
      <c r="BZ53" s="171">
        <v>0</v>
      </c>
      <c r="CA53" s="171">
        <v>2.8088230750433262E-6</v>
      </c>
      <c r="CB53" s="171">
        <v>0</v>
      </c>
      <c r="CC53" s="171">
        <v>0</v>
      </c>
      <c r="CD53" s="171">
        <v>3.7969757088479028E-5</v>
      </c>
      <c r="CE53" s="171">
        <v>0</v>
      </c>
      <c r="CF53" s="171">
        <v>1.3185061325518189E-4</v>
      </c>
      <c r="CG53" s="171">
        <v>1.9007554779386935E-3</v>
      </c>
      <c r="CH53" s="171">
        <v>9.2322660597043548E-4</v>
      </c>
      <c r="CI53" s="171">
        <v>2.4023446884158939E-4</v>
      </c>
      <c r="CJ53" s="171">
        <v>2.3716808486771469E-3</v>
      </c>
      <c r="CK53" s="171">
        <v>2.7852824029037599E-3</v>
      </c>
      <c r="CL53" s="171">
        <v>3.9079376727362728E-5</v>
      </c>
      <c r="CM53" s="171">
        <v>1.3480530432148986E-3</v>
      </c>
      <c r="CN53" s="171">
        <v>0</v>
      </c>
      <c r="CO53" s="171">
        <v>0</v>
      </c>
      <c r="CP53" s="171">
        <v>2.4201062426640528E-5</v>
      </c>
      <c r="CQ53" s="171">
        <v>0</v>
      </c>
      <c r="CR53" s="171">
        <v>0</v>
      </c>
      <c r="CS53" s="171">
        <v>2.9925157181888098E-6</v>
      </c>
      <c r="CT53" s="171">
        <v>0</v>
      </c>
      <c r="CU53" s="171">
        <v>3.3189413118527043E-2</v>
      </c>
      <c r="CV53" s="171">
        <v>1.521958049762955E-5</v>
      </c>
      <c r="CW53" s="171">
        <v>0</v>
      </c>
      <c r="CX53" s="171">
        <v>0</v>
      </c>
      <c r="CY53" s="171">
        <v>4.4315240897649524E-6</v>
      </c>
      <c r="CZ53" s="171">
        <v>0</v>
      </c>
      <c r="DA53" s="171">
        <v>1.0455210786140936E-4</v>
      </c>
      <c r="DB53" s="171">
        <v>2.5677693423902758E-2</v>
      </c>
      <c r="DC53" s="171">
        <v>0</v>
      </c>
      <c r="DD53" s="172">
        <v>2.1160420086102976E-3</v>
      </c>
    </row>
    <row r="54" spans="1:108" s="173" customFormat="1" ht="9.5" x14ac:dyDescent="0.2">
      <c r="A54" s="160" t="s">
        <v>81</v>
      </c>
      <c r="B54" s="169" t="s">
        <v>86</v>
      </c>
      <c r="C54" s="169"/>
      <c r="D54" s="170">
        <v>0</v>
      </c>
      <c r="E54" s="171">
        <v>0</v>
      </c>
      <c r="F54" s="171">
        <v>2.3948786441302446E-5</v>
      </c>
      <c r="G54" s="171">
        <v>0</v>
      </c>
      <c r="H54" s="171">
        <v>0</v>
      </c>
      <c r="I54" s="171">
        <v>5.6226262969171035E-4</v>
      </c>
      <c r="J54" s="171">
        <v>4.9611787760771962E-5</v>
      </c>
      <c r="K54" s="171">
        <v>0</v>
      </c>
      <c r="L54" s="171">
        <v>0</v>
      </c>
      <c r="M54" s="171">
        <v>0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8.2055321697888712E-6</v>
      </c>
      <c r="U54" s="171">
        <v>8.3444592790387181E-5</v>
      </c>
      <c r="V54" s="171">
        <v>0</v>
      </c>
      <c r="W54" s="171">
        <v>0</v>
      </c>
      <c r="X54" s="171">
        <v>0</v>
      </c>
      <c r="Y54" s="171">
        <v>0</v>
      </c>
      <c r="Z54" s="171">
        <v>0</v>
      </c>
      <c r="AA54" s="171">
        <v>0</v>
      </c>
      <c r="AB54" s="171">
        <v>0</v>
      </c>
      <c r="AC54" s="171">
        <v>0</v>
      </c>
      <c r="AD54" s="171">
        <v>0</v>
      </c>
      <c r="AE54" s="171">
        <v>0</v>
      </c>
      <c r="AF54" s="171">
        <v>0</v>
      </c>
      <c r="AG54" s="171">
        <v>0</v>
      </c>
      <c r="AH54" s="171">
        <v>0</v>
      </c>
      <c r="AI54" s="171">
        <v>1.464654231752239E-5</v>
      </c>
      <c r="AJ54" s="171">
        <v>0</v>
      </c>
      <c r="AK54" s="171">
        <v>0</v>
      </c>
      <c r="AL54" s="171">
        <v>0</v>
      </c>
      <c r="AM54" s="171">
        <v>0</v>
      </c>
      <c r="AN54" s="171">
        <v>0</v>
      </c>
      <c r="AO54" s="171">
        <v>0</v>
      </c>
      <c r="AP54" s="171">
        <v>0</v>
      </c>
      <c r="AQ54" s="171">
        <v>0</v>
      </c>
      <c r="AR54" s="171">
        <v>2.1358315534737056E-3</v>
      </c>
      <c r="AS54" s="171">
        <v>7.3870519752976981E-5</v>
      </c>
      <c r="AT54" s="171">
        <v>1.5837027511759333E-2</v>
      </c>
      <c r="AU54" s="171">
        <v>2.2648399461307367E-2</v>
      </c>
      <c r="AV54" s="171">
        <v>1.2642063593410803E-2</v>
      </c>
      <c r="AW54" s="171">
        <v>0</v>
      </c>
      <c r="AX54" s="171">
        <v>1.4780873549626783E-3</v>
      </c>
      <c r="AY54" s="171">
        <v>4.9704853930894459E-2</v>
      </c>
      <c r="AZ54" s="171">
        <v>2.922971114167813E-2</v>
      </c>
      <c r="BA54" s="171">
        <v>1.3199817933545745E-2</v>
      </c>
      <c r="BB54" s="171">
        <v>4.4893378226711564E-3</v>
      </c>
      <c r="BC54" s="171">
        <v>4.6264069310429767E-3</v>
      </c>
      <c r="BD54" s="171">
        <v>2.573048408198866E-2</v>
      </c>
      <c r="BE54" s="171">
        <v>6.5257924176507151E-3</v>
      </c>
      <c r="BF54" s="171">
        <v>2.263589849558198E-2</v>
      </c>
      <c r="BG54" s="171">
        <v>1.5445644834571236E-2</v>
      </c>
      <c r="BH54" s="171">
        <v>8.9090310460364494E-4</v>
      </c>
      <c r="BI54" s="171">
        <v>1.2689962549134917E-3</v>
      </c>
      <c r="BJ54" s="171">
        <v>0</v>
      </c>
      <c r="BK54" s="171">
        <v>2.1599657337355496E-3</v>
      </c>
      <c r="BL54" s="171">
        <v>3.1506889604564639E-3</v>
      </c>
      <c r="BM54" s="171">
        <v>1.220011602907552E-3</v>
      </c>
      <c r="BN54" s="171">
        <v>3.5001135730067939E-3</v>
      </c>
      <c r="BO54" s="171">
        <v>0</v>
      </c>
      <c r="BP54" s="171">
        <v>0</v>
      </c>
      <c r="BQ54" s="171">
        <v>0</v>
      </c>
      <c r="BR54" s="171">
        <v>0</v>
      </c>
      <c r="BS54" s="171">
        <v>5.3734623501643607E-7</v>
      </c>
      <c r="BT54" s="171">
        <v>0</v>
      </c>
      <c r="BU54" s="171">
        <v>0</v>
      </c>
      <c r="BV54" s="171">
        <v>0</v>
      </c>
      <c r="BW54" s="171">
        <v>0</v>
      </c>
      <c r="BX54" s="171">
        <v>7.3677850964443069E-5</v>
      </c>
      <c r="BY54" s="171">
        <v>0</v>
      </c>
      <c r="BZ54" s="171">
        <v>0</v>
      </c>
      <c r="CA54" s="171">
        <v>0</v>
      </c>
      <c r="CB54" s="171">
        <v>0</v>
      </c>
      <c r="CC54" s="171">
        <v>2.4013831967213114E-5</v>
      </c>
      <c r="CD54" s="171">
        <v>0</v>
      </c>
      <c r="CE54" s="171">
        <v>0</v>
      </c>
      <c r="CF54" s="171">
        <v>0</v>
      </c>
      <c r="CG54" s="171">
        <v>0</v>
      </c>
      <c r="CH54" s="171">
        <v>0</v>
      </c>
      <c r="CI54" s="171">
        <v>0</v>
      </c>
      <c r="CJ54" s="171">
        <v>0</v>
      </c>
      <c r="CK54" s="171">
        <v>1.9628487687834813E-6</v>
      </c>
      <c r="CL54" s="171">
        <v>0</v>
      </c>
      <c r="CM54" s="171">
        <v>0</v>
      </c>
      <c r="CN54" s="171">
        <v>0</v>
      </c>
      <c r="CO54" s="171">
        <v>0</v>
      </c>
      <c r="CP54" s="171">
        <v>0</v>
      </c>
      <c r="CQ54" s="171">
        <v>0</v>
      </c>
      <c r="CR54" s="171">
        <v>0</v>
      </c>
      <c r="CS54" s="171">
        <v>0</v>
      </c>
      <c r="CT54" s="171">
        <v>0</v>
      </c>
      <c r="CU54" s="171">
        <v>2.0602991944764098E-2</v>
      </c>
      <c r="CV54" s="171">
        <v>0</v>
      </c>
      <c r="CW54" s="171">
        <v>0</v>
      </c>
      <c r="CX54" s="171">
        <v>0</v>
      </c>
      <c r="CY54" s="171">
        <v>0</v>
      </c>
      <c r="CZ54" s="171">
        <v>0</v>
      </c>
      <c r="DA54" s="171">
        <v>1.8182975280245106E-5</v>
      </c>
      <c r="DB54" s="171">
        <v>0</v>
      </c>
      <c r="DC54" s="171">
        <v>3.7045494912587857E-4</v>
      </c>
      <c r="DD54" s="172">
        <v>9.2592719925796679E-4</v>
      </c>
    </row>
    <row r="55" spans="1:108" s="173" customFormat="1" ht="9.5" x14ac:dyDescent="0.2">
      <c r="A55" s="160" t="s">
        <v>82</v>
      </c>
      <c r="B55" s="169" t="s">
        <v>91</v>
      </c>
      <c r="C55" s="169"/>
      <c r="D55" s="170">
        <v>0</v>
      </c>
      <c r="E55" s="171">
        <v>0</v>
      </c>
      <c r="F55" s="171">
        <v>0</v>
      </c>
      <c r="G55" s="171">
        <v>0</v>
      </c>
      <c r="H55" s="171">
        <v>0</v>
      </c>
      <c r="I55" s="171">
        <v>0</v>
      </c>
      <c r="J55" s="171">
        <v>0</v>
      </c>
      <c r="K55" s="171">
        <v>0</v>
      </c>
      <c r="L55" s="171">
        <v>0</v>
      </c>
      <c r="M55" s="171">
        <v>0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171">
        <v>0</v>
      </c>
      <c r="V55" s="171">
        <v>0</v>
      </c>
      <c r="W55" s="171">
        <v>0</v>
      </c>
      <c r="X55" s="171">
        <v>0</v>
      </c>
      <c r="Y55" s="171">
        <v>0</v>
      </c>
      <c r="Z55" s="171">
        <v>0</v>
      </c>
      <c r="AA55" s="171">
        <v>0</v>
      </c>
      <c r="AB55" s="171">
        <v>0</v>
      </c>
      <c r="AC55" s="171">
        <v>0</v>
      </c>
      <c r="AD55" s="171">
        <v>0</v>
      </c>
      <c r="AE55" s="171">
        <v>0</v>
      </c>
      <c r="AF55" s="171">
        <v>0</v>
      </c>
      <c r="AG55" s="171">
        <v>0</v>
      </c>
      <c r="AH55" s="171">
        <v>0</v>
      </c>
      <c r="AI55" s="171">
        <v>0</v>
      </c>
      <c r="AJ55" s="171">
        <v>0</v>
      </c>
      <c r="AK55" s="171">
        <v>0</v>
      </c>
      <c r="AL55" s="171">
        <v>0</v>
      </c>
      <c r="AM55" s="171">
        <v>0</v>
      </c>
      <c r="AN55" s="171">
        <v>0</v>
      </c>
      <c r="AO55" s="171">
        <v>0</v>
      </c>
      <c r="AP55" s="171">
        <v>0</v>
      </c>
      <c r="AQ55" s="171">
        <v>0</v>
      </c>
      <c r="AR55" s="171">
        <v>0</v>
      </c>
      <c r="AS55" s="171">
        <v>0</v>
      </c>
      <c r="AT55" s="171">
        <v>0</v>
      </c>
      <c r="AU55" s="171">
        <v>0</v>
      </c>
      <c r="AV55" s="171">
        <v>0</v>
      </c>
      <c r="AW55" s="171">
        <v>0</v>
      </c>
      <c r="AX55" s="171">
        <v>0</v>
      </c>
      <c r="AY55" s="171">
        <v>0</v>
      </c>
      <c r="AZ55" s="171">
        <v>7.6685006877579093E-2</v>
      </c>
      <c r="BA55" s="171">
        <v>0</v>
      </c>
      <c r="BB55" s="171">
        <v>0</v>
      </c>
      <c r="BC55" s="171">
        <v>0</v>
      </c>
      <c r="BD55" s="171">
        <v>0</v>
      </c>
      <c r="BE55" s="171">
        <v>0</v>
      </c>
      <c r="BF55" s="171">
        <v>0</v>
      </c>
      <c r="BG55" s="171">
        <v>2.7430790006752193E-4</v>
      </c>
      <c r="BH55" s="171">
        <v>1.3557221157011989E-4</v>
      </c>
      <c r="BI55" s="171">
        <v>0</v>
      </c>
      <c r="BJ55" s="171">
        <v>0</v>
      </c>
      <c r="BK55" s="171">
        <v>3.4117380279948049E-3</v>
      </c>
      <c r="BL55" s="171">
        <v>0</v>
      </c>
      <c r="BM55" s="171">
        <v>0</v>
      </c>
      <c r="BN55" s="171">
        <v>0</v>
      </c>
      <c r="BO55" s="171">
        <v>0</v>
      </c>
      <c r="BP55" s="171">
        <v>0</v>
      </c>
      <c r="BQ55" s="171">
        <v>0</v>
      </c>
      <c r="BR55" s="171">
        <v>0</v>
      </c>
      <c r="BS55" s="171">
        <v>0</v>
      </c>
      <c r="BT55" s="171">
        <v>0</v>
      </c>
      <c r="BU55" s="171">
        <v>0</v>
      </c>
      <c r="BV55" s="171">
        <v>0</v>
      </c>
      <c r="BW55" s="171">
        <v>0</v>
      </c>
      <c r="BX55" s="171">
        <v>0</v>
      </c>
      <c r="BY55" s="171">
        <v>4.1123916641820965E-5</v>
      </c>
      <c r="BZ55" s="171">
        <v>0</v>
      </c>
      <c r="CA55" s="171">
        <v>0</v>
      </c>
      <c r="CB55" s="171">
        <v>0</v>
      </c>
      <c r="CC55" s="171">
        <v>0</v>
      </c>
      <c r="CD55" s="171">
        <v>1.4238658908179636E-5</v>
      </c>
      <c r="CE55" s="171">
        <v>0</v>
      </c>
      <c r="CF55" s="171">
        <v>0</v>
      </c>
      <c r="CG55" s="171">
        <v>0</v>
      </c>
      <c r="CH55" s="171">
        <v>0</v>
      </c>
      <c r="CI55" s="171">
        <v>0</v>
      </c>
      <c r="CJ55" s="171">
        <v>4.2732988264453098E-4</v>
      </c>
      <c r="CK55" s="171">
        <v>4.8286079712073638E-4</v>
      </c>
      <c r="CL55" s="171">
        <v>0</v>
      </c>
      <c r="CM55" s="171">
        <v>0</v>
      </c>
      <c r="CN55" s="171">
        <v>0</v>
      </c>
      <c r="CO55" s="171">
        <v>0</v>
      </c>
      <c r="CP55" s="171">
        <v>0</v>
      </c>
      <c r="CQ55" s="171">
        <v>0</v>
      </c>
      <c r="CR55" s="171">
        <v>0</v>
      </c>
      <c r="CS55" s="171">
        <v>6.583534580015382E-5</v>
      </c>
      <c r="CT55" s="171">
        <v>0</v>
      </c>
      <c r="CU55" s="171">
        <v>6.2066743383199082E-3</v>
      </c>
      <c r="CV55" s="171">
        <v>3.5512354494468951E-5</v>
      </c>
      <c r="CW55" s="171">
        <v>0</v>
      </c>
      <c r="CX55" s="171">
        <v>0</v>
      </c>
      <c r="CY55" s="171">
        <v>0</v>
      </c>
      <c r="CZ55" s="171">
        <v>1.2892200218867585E-4</v>
      </c>
      <c r="DA55" s="171">
        <v>9.0914876401225531E-6</v>
      </c>
      <c r="DB55" s="171">
        <v>0</v>
      </c>
      <c r="DC55" s="171">
        <v>0</v>
      </c>
      <c r="DD55" s="172">
        <v>2.4057006885021498E-4</v>
      </c>
    </row>
    <row r="56" spans="1:108" s="173" customFormat="1" ht="9.5" x14ac:dyDescent="0.2">
      <c r="A56" s="179" t="s">
        <v>83</v>
      </c>
      <c r="B56" s="180" t="s">
        <v>88</v>
      </c>
      <c r="C56" s="180"/>
      <c r="D56" s="181">
        <v>0</v>
      </c>
      <c r="E56" s="182">
        <v>0</v>
      </c>
      <c r="F56" s="182">
        <v>0</v>
      </c>
      <c r="G56" s="182">
        <v>0</v>
      </c>
      <c r="H56" s="182">
        <v>0</v>
      </c>
      <c r="I56" s="182">
        <v>0</v>
      </c>
      <c r="J56" s="182">
        <v>0</v>
      </c>
      <c r="K56" s="182">
        <v>0</v>
      </c>
      <c r="L56" s="182">
        <v>0</v>
      </c>
      <c r="M56" s="182">
        <v>0</v>
      </c>
      <c r="N56" s="182">
        <v>0</v>
      </c>
      <c r="O56" s="182">
        <v>0</v>
      </c>
      <c r="P56" s="182">
        <v>0</v>
      </c>
      <c r="Q56" s="182">
        <v>0</v>
      </c>
      <c r="R56" s="182">
        <v>0</v>
      </c>
      <c r="S56" s="182">
        <v>0</v>
      </c>
      <c r="T56" s="182">
        <v>0</v>
      </c>
      <c r="U56" s="182">
        <v>0</v>
      </c>
      <c r="V56" s="182">
        <v>0</v>
      </c>
      <c r="W56" s="182">
        <v>0</v>
      </c>
      <c r="X56" s="182">
        <v>0</v>
      </c>
      <c r="Y56" s="182">
        <v>0</v>
      </c>
      <c r="Z56" s="182">
        <v>0</v>
      </c>
      <c r="AA56" s="182">
        <v>0</v>
      </c>
      <c r="AB56" s="182">
        <v>0</v>
      </c>
      <c r="AC56" s="182">
        <v>0</v>
      </c>
      <c r="AD56" s="182">
        <v>0</v>
      </c>
      <c r="AE56" s="182">
        <v>0</v>
      </c>
      <c r="AF56" s="182">
        <v>0</v>
      </c>
      <c r="AG56" s="182">
        <v>0</v>
      </c>
      <c r="AH56" s="182">
        <v>0</v>
      </c>
      <c r="AI56" s="182">
        <v>0</v>
      </c>
      <c r="AJ56" s="182">
        <v>0</v>
      </c>
      <c r="AK56" s="182">
        <v>0</v>
      </c>
      <c r="AL56" s="182">
        <v>0</v>
      </c>
      <c r="AM56" s="182">
        <v>0</v>
      </c>
      <c r="AN56" s="182">
        <v>0</v>
      </c>
      <c r="AO56" s="182">
        <v>0</v>
      </c>
      <c r="AP56" s="182">
        <v>0</v>
      </c>
      <c r="AQ56" s="182">
        <v>0</v>
      </c>
      <c r="AR56" s="182">
        <v>0</v>
      </c>
      <c r="AS56" s="182">
        <v>0</v>
      </c>
      <c r="AT56" s="182">
        <v>7.4447565226219074E-4</v>
      </c>
      <c r="AU56" s="182">
        <v>2.8359059359784524E-3</v>
      </c>
      <c r="AV56" s="182">
        <v>4.2140211978036008E-3</v>
      </c>
      <c r="AW56" s="182">
        <v>0</v>
      </c>
      <c r="AX56" s="182">
        <v>0</v>
      </c>
      <c r="AY56" s="182">
        <v>2.0368838590818512E-2</v>
      </c>
      <c r="AZ56" s="182">
        <v>0</v>
      </c>
      <c r="BA56" s="182">
        <v>9.1943559399180697E-2</v>
      </c>
      <c r="BB56" s="182">
        <v>0</v>
      </c>
      <c r="BC56" s="182">
        <v>3.6625721537423563E-3</v>
      </c>
      <c r="BD56" s="182">
        <v>0</v>
      </c>
      <c r="BE56" s="182">
        <v>0</v>
      </c>
      <c r="BF56" s="182">
        <v>4.4921409993216869E-6</v>
      </c>
      <c r="BG56" s="182">
        <v>6.4356853477380146E-3</v>
      </c>
      <c r="BH56" s="182">
        <v>2.9051188193597116E-4</v>
      </c>
      <c r="BI56" s="182">
        <v>0</v>
      </c>
      <c r="BJ56" s="182">
        <v>0</v>
      </c>
      <c r="BK56" s="182">
        <v>5.7148616178899221E-4</v>
      </c>
      <c r="BL56" s="182">
        <v>1.6543874354788901E-4</v>
      </c>
      <c r="BM56" s="182">
        <v>4.2764392724294438E-4</v>
      </c>
      <c r="BN56" s="182">
        <v>2.2921097734734754E-3</v>
      </c>
      <c r="BO56" s="182">
        <v>0</v>
      </c>
      <c r="BP56" s="182">
        <v>0</v>
      </c>
      <c r="BQ56" s="182">
        <v>0</v>
      </c>
      <c r="BR56" s="182">
        <v>0</v>
      </c>
      <c r="BS56" s="182">
        <v>0</v>
      </c>
      <c r="BT56" s="182">
        <v>0</v>
      </c>
      <c r="BU56" s="182">
        <v>0</v>
      </c>
      <c r="BV56" s="182">
        <v>0</v>
      </c>
      <c r="BW56" s="182">
        <v>0</v>
      </c>
      <c r="BX56" s="182">
        <v>3.6838925482221534E-5</v>
      </c>
      <c r="BY56" s="182">
        <v>0</v>
      </c>
      <c r="BZ56" s="182">
        <v>0</v>
      </c>
      <c r="CA56" s="182">
        <v>0</v>
      </c>
      <c r="CB56" s="182">
        <v>0</v>
      </c>
      <c r="CC56" s="182">
        <v>0</v>
      </c>
      <c r="CD56" s="182">
        <v>0</v>
      </c>
      <c r="CE56" s="182">
        <v>0</v>
      </c>
      <c r="CF56" s="182">
        <v>0</v>
      </c>
      <c r="CG56" s="182">
        <v>0</v>
      </c>
      <c r="CH56" s="182">
        <v>5.3263073421371272E-5</v>
      </c>
      <c r="CI56" s="182">
        <v>0</v>
      </c>
      <c r="CJ56" s="182">
        <v>0</v>
      </c>
      <c r="CK56" s="182">
        <v>2.6419944427825658E-3</v>
      </c>
      <c r="CL56" s="182">
        <v>0</v>
      </c>
      <c r="CM56" s="182">
        <v>0</v>
      </c>
      <c r="CN56" s="182">
        <v>1.4774437470175826E-4</v>
      </c>
      <c r="CO56" s="182">
        <v>0</v>
      </c>
      <c r="CP56" s="182">
        <v>0</v>
      </c>
      <c r="CQ56" s="182">
        <v>0</v>
      </c>
      <c r="CR56" s="182">
        <v>8.2679818269759448E-6</v>
      </c>
      <c r="CS56" s="182">
        <v>0</v>
      </c>
      <c r="CT56" s="182">
        <v>0</v>
      </c>
      <c r="CU56" s="182">
        <v>2.7802071346375145E-3</v>
      </c>
      <c r="CV56" s="182">
        <v>4.2276612493415415E-5</v>
      </c>
      <c r="CW56" s="182">
        <v>0</v>
      </c>
      <c r="CX56" s="182">
        <v>0</v>
      </c>
      <c r="CY56" s="182">
        <v>0</v>
      </c>
      <c r="CZ56" s="182">
        <v>0</v>
      </c>
      <c r="DA56" s="182">
        <v>0</v>
      </c>
      <c r="DB56" s="182">
        <v>0</v>
      </c>
      <c r="DC56" s="182">
        <v>0</v>
      </c>
      <c r="DD56" s="183">
        <v>4.0511557139173146E-4</v>
      </c>
    </row>
    <row r="57" spans="1:108" s="173" customFormat="1" ht="9.5" x14ac:dyDescent="0.2">
      <c r="A57" s="160" t="s">
        <v>84</v>
      </c>
      <c r="B57" s="169" t="s">
        <v>697</v>
      </c>
      <c r="C57" s="169"/>
      <c r="D57" s="170">
        <v>1.6771945566650663E-5</v>
      </c>
      <c r="E57" s="171">
        <v>6.3380594129689372E-6</v>
      </c>
      <c r="F57" s="171">
        <v>7.737300234882329E-5</v>
      </c>
      <c r="G57" s="171">
        <v>1.1439422537950284E-5</v>
      </c>
      <c r="H57" s="171">
        <v>0</v>
      </c>
      <c r="I57" s="171">
        <v>6.7188616126682369E-4</v>
      </c>
      <c r="J57" s="171">
        <v>1.7364125716270185E-4</v>
      </c>
      <c r="K57" s="171">
        <v>2.0392764647103208E-5</v>
      </c>
      <c r="L57" s="171">
        <v>3.9879086609400296E-6</v>
      </c>
      <c r="M57" s="171">
        <v>3.4735489249366078E-6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171">
        <v>6.9537160658655981E-4</v>
      </c>
      <c r="V57" s="171">
        <v>0</v>
      </c>
      <c r="W57" s="171">
        <v>0</v>
      </c>
      <c r="X57" s="171">
        <v>2.9682692022281806E-5</v>
      </c>
      <c r="Y57" s="171">
        <v>0</v>
      </c>
      <c r="Z57" s="171">
        <v>0</v>
      </c>
      <c r="AA57" s="171">
        <v>0</v>
      </c>
      <c r="AB57" s="171">
        <v>0</v>
      </c>
      <c r="AC57" s="171">
        <v>0</v>
      </c>
      <c r="AD57" s="171">
        <v>0</v>
      </c>
      <c r="AE57" s="171">
        <v>2.7551245316288297E-5</v>
      </c>
      <c r="AF57" s="171">
        <v>0</v>
      </c>
      <c r="AG57" s="171">
        <v>0</v>
      </c>
      <c r="AH57" s="171">
        <v>0</v>
      </c>
      <c r="AI57" s="171">
        <v>7.3232711587611951E-6</v>
      </c>
      <c r="AJ57" s="171">
        <v>0</v>
      </c>
      <c r="AK57" s="171">
        <v>3.1645569620253165E-4</v>
      </c>
      <c r="AL57" s="171">
        <v>0</v>
      </c>
      <c r="AM57" s="171">
        <v>0</v>
      </c>
      <c r="AN57" s="171">
        <v>0</v>
      </c>
      <c r="AO57" s="171">
        <v>0</v>
      </c>
      <c r="AP57" s="171">
        <v>0</v>
      </c>
      <c r="AQ57" s="171">
        <v>0</v>
      </c>
      <c r="AR57" s="171">
        <v>9.1666590277841437E-6</v>
      </c>
      <c r="AS57" s="171">
        <v>2.8070797506131256E-4</v>
      </c>
      <c r="AT57" s="171">
        <v>9.136746641399614E-4</v>
      </c>
      <c r="AU57" s="171">
        <v>1.0488967160468248E-3</v>
      </c>
      <c r="AV57" s="171">
        <v>3.9586259736942922E-3</v>
      </c>
      <c r="AW57" s="171">
        <v>2.6667779563049058E-2</v>
      </c>
      <c r="AX57" s="171">
        <v>9.5459808341339641E-3</v>
      </c>
      <c r="AY57" s="171">
        <v>7.6512388615257356E-3</v>
      </c>
      <c r="AZ57" s="171">
        <v>8.5969738651994494E-3</v>
      </c>
      <c r="BA57" s="171">
        <v>3.6413290851160674E-3</v>
      </c>
      <c r="BB57" s="171">
        <v>3.7037037037037035E-2</v>
      </c>
      <c r="BC57" s="171">
        <v>5.0140826970238923E-2</v>
      </c>
      <c r="BD57" s="171">
        <v>2.1805494984736152E-3</v>
      </c>
      <c r="BE57" s="171">
        <v>6.7200124300807957E-3</v>
      </c>
      <c r="BF57" s="171">
        <v>2.7896195605787676E-3</v>
      </c>
      <c r="BG57" s="171">
        <v>1.2238352464550978E-3</v>
      </c>
      <c r="BH57" s="171">
        <v>3.486142583231654E-4</v>
      </c>
      <c r="BI57" s="171">
        <v>3.7760376365718528E-3</v>
      </c>
      <c r="BJ57" s="171">
        <v>0</v>
      </c>
      <c r="BK57" s="171">
        <v>4.2351820166246354E-3</v>
      </c>
      <c r="BL57" s="171">
        <v>2.7867237246511083E-3</v>
      </c>
      <c r="BM57" s="171">
        <v>6.8998907961642154E-4</v>
      </c>
      <c r="BN57" s="171">
        <v>3.937197568849333E-3</v>
      </c>
      <c r="BO57" s="171">
        <v>4.1785115863162103E-6</v>
      </c>
      <c r="BP57" s="171">
        <v>0</v>
      </c>
      <c r="BQ57" s="171">
        <v>1.4940589186528862E-4</v>
      </c>
      <c r="BR57" s="171">
        <v>0</v>
      </c>
      <c r="BS57" s="171">
        <v>2.8640554326376041E-4</v>
      </c>
      <c r="BT57" s="171">
        <v>3.1147311208359938E-6</v>
      </c>
      <c r="BU57" s="171">
        <v>8.7397881038374218E-5</v>
      </c>
      <c r="BV57" s="171">
        <v>1.9769331440749337E-5</v>
      </c>
      <c r="BW57" s="171">
        <v>0</v>
      </c>
      <c r="BX57" s="171">
        <v>1.6945905721821905E-4</v>
      </c>
      <c r="BY57" s="171">
        <v>2.1847080715967387E-5</v>
      </c>
      <c r="BZ57" s="171">
        <v>2.0606034314469773E-4</v>
      </c>
      <c r="CA57" s="171">
        <v>4.494116920069322E-5</v>
      </c>
      <c r="CB57" s="171">
        <v>0</v>
      </c>
      <c r="CC57" s="171">
        <v>4.8027663934426229E-5</v>
      </c>
      <c r="CD57" s="171">
        <v>1.9791735882369694E-3</v>
      </c>
      <c r="CE57" s="171">
        <v>0</v>
      </c>
      <c r="CF57" s="171">
        <v>0</v>
      </c>
      <c r="CG57" s="171">
        <v>8.297714269173992E-4</v>
      </c>
      <c r="CH57" s="171">
        <v>2.4856100929973262E-5</v>
      </c>
      <c r="CI57" s="171">
        <v>0</v>
      </c>
      <c r="CJ57" s="171">
        <v>4.9677098857426726E-4</v>
      </c>
      <c r="CK57" s="171">
        <v>2.8971647827244186E-4</v>
      </c>
      <c r="CL57" s="171">
        <v>7.4576477254717206E-4</v>
      </c>
      <c r="CM57" s="171">
        <v>1.3242988045679401E-3</v>
      </c>
      <c r="CN57" s="171">
        <v>3.7165510406342917E-5</v>
      </c>
      <c r="CO57" s="171">
        <v>1.105967484555954E-4</v>
      </c>
      <c r="CP57" s="171">
        <v>3.025132803330066E-6</v>
      </c>
      <c r="CQ57" s="171">
        <v>8.1890021700855756E-6</v>
      </c>
      <c r="CR57" s="171">
        <v>0</v>
      </c>
      <c r="CS57" s="171">
        <v>4.7880251491020956E-5</v>
      </c>
      <c r="CT57" s="171">
        <v>0</v>
      </c>
      <c r="CU57" s="171">
        <v>5.079861910241657E-3</v>
      </c>
      <c r="CV57" s="171">
        <v>8.2862160487094216E-5</v>
      </c>
      <c r="CW57" s="171">
        <v>1.0833739598568279E-4</v>
      </c>
      <c r="CX57" s="171">
        <v>4.694634167279205E-5</v>
      </c>
      <c r="CY57" s="171">
        <v>3.5452192718119619E-5</v>
      </c>
      <c r="CZ57" s="171">
        <v>4.9170251997541483E-4</v>
      </c>
      <c r="DA57" s="171">
        <v>1.2273508314165446E-4</v>
      </c>
      <c r="DB57" s="171">
        <v>0</v>
      </c>
      <c r="DC57" s="171">
        <v>1.0250945167592804E-3</v>
      </c>
      <c r="DD57" s="172">
        <v>6.6655278427791642E-4</v>
      </c>
    </row>
    <row r="58" spans="1:108" s="173" customFormat="1" ht="9.5" x14ac:dyDescent="0.2">
      <c r="A58" s="160" t="s">
        <v>85</v>
      </c>
      <c r="B58" s="169" t="s">
        <v>93</v>
      </c>
      <c r="C58" s="169"/>
      <c r="D58" s="170">
        <v>0</v>
      </c>
      <c r="E58" s="171">
        <v>0</v>
      </c>
      <c r="F58" s="171">
        <v>0</v>
      </c>
      <c r="G58" s="171">
        <v>3.4318267613850851E-5</v>
      </c>
      <c r="H58" s="171">
        <v>7.5461934844009402E-5</v>
      </c>
      <c r="I58" s="171">
        <v>4.95074013565028E-5</v>
      </c>
      <c r="J58" s="171">
        <v>2.4805893880385981E-5</v>
      </c>
      <c r="K58" s="171">
        <v>0</v>
      </c>
      <c r="L58" s="171">
        <v>2.791536062658021E-5</v>
      </c>
      <c r="M58" s="171">
        <v>3.2998714786897773E-5</v>
      </c>
      <c r="N58" s="171">
        <v>0</v>
      </c>
      <c r="O58" s="171">
        <v>1.2787703344463964E-5</v>
      </c>
      <c r="P58" s="171">
        <v>3.7879505293660864E-5</v>
      </c>
      <c r="Q58" s="171">
        <v>0</v>
      </c>
      <c r="R58" s="171">
        <v>0</v>
      </c>
      <c r="S58" s="171">
        <v>0</v>
      </c>
      <c r="T58" s="171">
        <v>1.6411064339577742E-5</v>
      </c>
      <c r="U58" s="171">
        <v>0</v>
      </c>
      <c r="V58" s="171">
        <v>1.1834431568582898E-5</v>
      </c>
      <c r="W58" s="171">
        <v>0</v>
      </c>
      <c r="X58" s="171">
        <v>1.9788461348187871E-5</v>
      </c>
      <c r="Y58" s="171">
        <v>2.6481648217785075E-5</v>
      </c>
      <c r="Z58" s="171">
        <v>0</v>
      </c>
      <c r="AA58" s="171">
        <v>0</v>
      </c>
      <c r="AB58" s="171">
        <v>1.5130882130428205E-4</v>
      </c>
      <c r="AC58" s="171">
        <v>3.154972236244321E-5</v>
      </c>
      <c r="AD58" s="171">
        <v>3.1003546030577246E-6</v>
      </c>
      <c r="AE58" s="171">
        <v>0</v>
      </c>
      <c r="AF58" s="171">
        <v>0</v>
      </c>
      <c r="AG58" s="171">
        <v>0</v>
      </c>
      <c r="AH58" s="171">
        <v>0</v>
      </c>
      <c r="AI58" s="171">
        <v>0</v>
      </c>
      <c r="AJ58" s="171">
        <v>0</v>
      </c>
      <c r="AK58" s="171">
        <v>4.5207956600361664E-5</v>
      </c>
      <c r="AL58" s="171">
        <v>0</v>
      </c>
      <c r="AM58" s="171">
        <v>0</v>
      </c>
      <c r="AN58" s="171">
        <v>0</v>
      </c>
      <c r="AO58" s="171">
        <v>0</v>
      </c>
      <c r="AP58" s="171">
        <v>0</v>
      </c>
      <c r="AQ58" s="171">
        <v>0</v>
      </c>
      <c r="AR58" s="171">
        <v>2.1083315763903529E-4</v>
      </c>
      <c r="AS58" s="171">
        <v>1.4774103950595396E-5</v>
      </c>
      <c r="AT58" s="171">
        <v>1.6581503164021523E-3</v>
      </c>
      <c r="AU58" s="171">
        <v>1.4244276390759349E-4</v>
      </c>
      <c r="AV58" s="171">
        <v>0</v>
      </c>
      <c r="AW58" s="171">
        <v>1.8780126452851449E-4</v>
      </c>
      <c r="AX58" s="171">
        <v>4.9269578498755944E-5</v>
      </c>
      <c r="AY58" s="171">
        <v>7.5196450727525659E-5</v>
      </c>
      <c r="AZ58" s="171">
        <v>0</v>
      </c>
      <c r="BA58" s="171">
        <v>0</v>
      </c>
      <c r="BB58" s="171">
        <v>0</v>
      </c>
      <c r="BC58" s="171">
        <v>8.1390492305385693E-4</v>
      </c>
      <c r="BD58" s="171">
        <v>0</v>
      </c>
      <c r="BE58" s="171">
        <v>9.1671845866998138E-3</v>
      </c>
      <c r="BF58" s="171">
        <v>2.2460704996608433E-5</v>
      </c>
      <c r="BG58" s="171">
        <v>6.4567859554355168E-3</v>
      </c>
      <c r="BH58" s="171">
        <v>8.7153564580791354E-4</v>
      </c>
      <c r="BI58" s="171">
        <v>1.2380451267448699E-4</v>
      </c>
      <c r="BJ58" s="171">
        <v>1.091732852970878E-4</v>
      </c>
      <c r="BK58" s="171">
        <v>1.5873343090972809E-3</v>
      </c>
      <c r="BL58" s="171">
        <v>6.3602005852855109E-4</v>
      </c>
      <c r="BM58" s="171">
        <v>1.1848189605159882E-3</v>
      </c>
      <c r="BN58" s="171">
        <v>2.6982193129177251E-3</v>
      </c>
      <c r="BO58" s="171">
        <v>2.3678232322458525E-5</v>
      </c>
      <c r="BP58" s="171">
        <v>2.4576968922422797E-5</v>
      </c>
      <c r="BQ58" s="171">
        <v>1.3182872811643113E-5</v>
      </c>
      <c r="BR58" s="171">
        <v>3.2251302146324155E-5</v>
      </c>
      <c r="BS58" s="171">
        <v>4.782381491646281E-4</v>
      </c>
      <c r="BT58" s="171">
        <v>2.0972522880295693E-4</v>
      </c>
      <c r="BU58" s="171">
        <v>3.342968949717814E-4</v>
      </c>
      <c r="BV58" s="171">
        <v>1.581546515259947E-4</v>
      </c>
      <c r="BW58" s="171">
        <v>0</v>
      </c>
      <c r="BX58" s="171">
        <v>8.8413421157331688E-5</v>
      </c>
      <c r="BY58" s="171">
        <v>2.9814839565320202E-4</v>
      </c>
      <c r="BZ58" s="171">
        <v>1.1568299966018119E-4</v>
      </c>
      <c r="CA58" s="171">
        <v>7.0220576876083146E-5</v>
      </c>
      <c r="CB58" s="171">
        <v>5.2231443328883988E-4</v>
      </c>
      <c r="CC58" s="171">
        <v>2.4013831967213114E-5</v>
      </c>
      <c r="CD58" s="171">
        <v>8.0685733813017936E-5</v>
      </c>
      <c r="CE58" s="171">
        <v>0</v>
      </c>
      <c r="CF58" s="171">
        <v>5.9932096934173585E-6</v>
      </c>
      <c r="CG58" s="171">
        <v>1.5437607942649288E-4</v>
      </c>
      <c r="CH58" s="171">
        <v>8.0604784444341868E-4</v>
      </c>
      <c r="CI58" s="171">
        <v>4.8046893768317881E-5</v>
      </c>
      <c r="CJ58" s="171">
        <v>2.8844767078505841E-4</v>
      </c>
      <c r="CK58" s="171">
        <v>3.2277085153875566E-3</v>
      </c>
      <c r="CL58" s="171">
        <v>3.5822762000082502E-5</v>
      </c>
      <c r="CM58" s="171">
        <v>2.4941950579306495E-4</v>
      </c>
      <c r="CN58" s="171">
        <v>3.4412509635502699E-5</v>
      </c>
      <c r="CO58" s="171">
        <v>0</v>
      </c>
      <c r="CP58" s="171">
        <v>1.1798017932987259E-4</v>
      </c>
      <c r="CQ58" s="171">
        <v>5.4593347800570501E-6</v>
      </c>
      <c r="CR58" s="171">
        <v>1.2401972740463916E-4</v>
      </c>
      <c r="CS58" s="171">
        <v>1.3466320731849644E-4</v>
      </c>
      <c r="CT58" s="171">
        <v>4.1494478693855429E-4</v>
      </c>
      <c r="CU58" s="171">
        <v>1.9424626006904488E-3</v>
      </c>
      <c r="CV58" s="171">
        <v>5.8003512340965957E-4</v>
      </c>
      <c r="CW58" s="171">
        <v>1.6667291690105045E-5</v>
      </c>
      <c r="CX58" s="171">
        <v>3.1655247527939782E-4</v>
      </c>
      <c r="CY58" s="171">
        <v>1.7726096359059809E-5</v>
      </c>
      <c r="CZ58" s="171">
        <v>2.668385626695849E-4</v>
      </c>
      <c r="DA58" s="171">
        <v>5.4548925840735322E-5</v>
      </c>
      <c r="DB58" s="171">
        <v>0</v>
      </c>
      <c r="DC58" s="171">
        <v>0</v>
      </c>
      <c r="DD58" s="172">
        <v>5.3300904157207443E-4</v>
      </c>
    </row>
    <row r="59" spans="1:108" s="173" customFormat="1" ht="9.5" x14ac:dyDescent="0.2">
      <c r="A59" s="160" t="s">
        <v>87</v>
      </c>
      <c r="B59" s="169" t="s">
        <v>698</v>
      </c>
      <c r="C59" s="169"/>
      <c r="D59" s="170">
        <v>0</v>
      </c>
      <c r="E59" s="171">
        <v>0</v>
      </c>
      <c r="F59" s="171">
        <v>0</v>
      </c>
      <c r="G59" s="171">
        <v>0</v>
      </c>
      <c r="H59" s="171">
        <v>0</v>
      </c>
      <c r="I59" s="171">
        <v>0</v>
      </c>
      <c r="J59" s="171">
        <v>0</v>
      </c>
      <c r="K59" s="171">
        <v>0</v>
      </c>
      <c r="L59" s="171">
        <v>0</v>
      </c>
      <c r="M59" s="171">
        <v>0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171">
        <v>0</v>
      </c>
      <c r="V59" s="171">
        <v>0</v>
      </c>
      <c r="W59" s="171">
        <v>0</v>
      </c>
      <c r="X59" s="171">
        <v>0</v>
      </c>
      <c r="Y59" s="171">
        <v>0</v>
      </c>
      <c r="Z59" s="171">
        <v>0</v>
      </c>
      <c r="AA59" s="171">
        <v>0</v>
      </c>
      <c r="AB59" s="171">
        <v>0</v>
      </c>
      <c r="AC59" s="171">
        <v>0</v>
      </c>
      <c r="AD59" s="171">
        <v>0</v>
      </c>
      <c r="AE59" s="171">
        <v>0</v>
      </c>
      <c r="AF59" s="171">
        <v>0</v>
      </c>
      <c r="AG59" s="171">
        <v>0</v>
      </c>
      <c r="AH59" s="171">
        <v>0</v>
      </c>
      <c r="AI59" s="171">
        <v>0</v>
      </c>
      <c r="AJ59" s="171">
        <v>0</v>
      </c>
      <c r="AK59" s="171">
        <v>0</v>
      </c>
      <c r="AL59" s="171">
        <v>0</v>
      </c>
      <c r="AM59" s="171">
        <v>0</v>
      </c>
      <c r="AN59" s="171">
        <v>0</v>
      </c>
      <c r="AO59" s="171">
        <v>0</v>
      </c>
      <c r="AP59" s="171">
        <v>0</v>
      </c>
      <c r="AQ59" s="171">
        <v>0</v>
      </c>
      <c r="AR59" s="171">
        <v>0</v>
      </c>
      <c r="AS59" s="171">
        <v>0</v>
      </c>
      <c r="AT59" s="171">
        <v>0</v>
      </c>
      <c r="AU59" s="171">
        <v>1.294934217341759E-4</v>
      </c>
      <c r="AV59" s="171">
        <v>0</v>
      </c>
      <c r="AW59" s="171">
        <v>0</v>
      </c>
      <c r="AX59" s="171">
        <v>0</v>
      </c>
      <c r="AY59" s="171">
        <v>0</v>
      </c>
      <c r="AZ59" s="171">
        <v>0</v>
      </c>
      <c r="BA59" s="171">
        <v>0</v>
      </c>
      <c r="BB59" s="171">
        <v>0</v>
      </c>
      <c r="BC59" s="171">
        <v>0</v>
      </c>
      <c r="BD59" s="171">
        <v>4.9716528565198433E-2</v>
      </c>
      <c r="BE59" s="171">
        <v>0</v>
      </c>
      <c r="BF59" s="171">
        <v>0</v>
      </c>
      <c r="BG59" s="171">
        <v>0</v>
      </c>
      <c r="BH59" s="171">
        <v>0</v>
      </c>
      <c r="BI59" s="171">
        <v>0</v>
      </c>
      <c r="BJ59" s="171">
        <v>0</v>
      </c>
      <c r="BK59" s="171">
        <v>0</v>
      </c>
      <c r="BL59" s="171">
        <v>0</v>
      </c>
      <c r="BM59" s="171">
        <v>0</v>
      </c>
      <c r="BN59" s="171">
        <v>0</v>
      </c>
      <c r="BO59" s="171">
        <v>0</v>
      </c>
      <c r="BP59" s="171">
        <v>0</v>
      </c>
      <c r="BQ59" s="171">
        <v>0</v>
      </c>
      <c r="BR59" s="171">
        <v>0</v>
      </c>
      <c r="BS59" s="171">
        <v>0</v>
      </c>
      <c r="BT59" s="171">
        <v>0</v>
      </c>
      <c r="BU59" s="171">
        <v>0</v>
      </c>
      <c r="BV59" s="171">
        <v>0</v>
      </c>
      <c r="BW59" s="171">
        <v>0</v>
      </c>
      <c r="BX59" s="171">
        <v>0</v>
      </c>
      <c r="BY59" s="171">
        <v>0</v>
      </c>
      <c r="BZ59" s="171">
        <v>0</v>
      </c>
      <c r="CA59" s="171">
        <v>0</v>
      </c>
      <c r="CB59" s="171">
        <v>0</v>
      </c>
      <c r="CC59" s="171">
        <v>0</v>
      </c>
      <c r="CD59" s="171">
        <v>0</v>
      </c>
      <c r="CE59" s="171">
        <v>0</v>
      </c>
      <c r="CF59" s="171">
        <v>2.6969443620378112E-5</v>
      </c>
      <c r="CG59" s="171">
        <v>1.1578205956986965E-4</v>
      </c>
      <c r="CH59" s="171">
        <v>0</v>
      </c>
      <c r="CI59" s="171">
        <v>0</v>
      </c>
      <c r="CJ59" s="171">
        <v>0</v>
      </c>
      <c r="CK59" s="171">
        <v>0</v>
      </c>
      <c r="CL59" s="171">
        <v>0</v>
      </c>
      <c r="CM59" s="171">
        <v>0</v>
      </c>
      <c r="CN59" s="171">
        <v>0</v>
      </c>
      <c r="CO59" s="171">
        <v>0</v>
      </c>
      <c r="CP59" s="171">
        <v>0</v>
      </c>
      <c r="CQ59" s="171">
        <v>0</v>
      </c>
      <c r="CR59" s="171">
        <v>0</v>
      </c>
      <c r="CS59" s="171">
        <v>0</v>
      </c>
      <c r="CT59" s="171">
        <v>0</v>
      </c>
      <c r="CU59" s="171">
        <v>2.1983889528193325E-3</v>
      </c>
      <c r="CV59" s="171">
        <v>0</v>
      </c>
      <c r="CW59" s="171">
        <v>0</v>
      </c>
      <c r="CX59" s="171">
        <v>0</v>
      </c>
      <c r="CY59" s="171">
        <v>0</v>
      </c>
      <c r="CZ59" s="171">
        <v>0</v>
      </c>
      <c r="DA59" s="171">
        <v>0</v>
      </c>
      <c r="DB59" s="171">
        <v>0</v>
      </c>
      <c r="DC59" s="171">
        <v>0</v>
      </c>
      <c r="DD59" s="172">
        <v>4.0299298224194087E-5</v>
      </c>
    </row>
    <row r="60" spans="1:108" s="173" customFormat="1" ht="9.5" x14ac:dyDescent="0.2">
      <c r="A60" s="160" t="s">
        <v>89</v>
      </c>
      <c r="B60" s="169" t="s">
        <v>99</v>
      </c>
      <c r="C60" s="169"/>
      <c r="D60" s="170">
        <v>0</v>
      </c>
      <c r="E60" s="171">
        <v>0</v>
      </c>
      <c r="F60" s="171">
        <v>0</v>
      </c>
      <c r="G60" s="171">
        <v>0</v>
      </c>
      <c r="H60" s="171">
        <v>0</v>
      </c>
      <c r="I60" s="171">
        <v>0</v>
      </c>
      <c r="J60" s="171">
        <v>0</v>
      </c>
      <c r="K60" s="171">
        <v>0</v>
      </c>
      <c r="L60" s="171">
        <v>0</v>
      </c>
      <c r="M60" s="171">
        <v>0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171">
        <v>0</v>
      </c>
      <c r="V60" s="171">
        <v>0</v>
      </c>
      <c r="W60" s="171">
        <v>0</v>
      </c>
      <c r="X60" s="171">
        <v>0</v>
      </c>
      <c r="Y60" s="171">
        <v>0</v>
      </c>
      <c r="Z60" s="171">
        <v>0</v>
      </c>
      <c r="AA60" s="171">
        <v>0</v>
      </c>
      <c r="AB60" s="171">
        <v>0</v>
      </c>
      <c r="AC60" s="171">
        <v>0</v>
      </c>
      <c r="AD60" s="171">
        <v>0</v>
      </c>
      <c r="AE60" s="171">
        <v>0</v>
      </c>
      <c r="AF60" s="171">
        <v>0</v>
      </c>
      <c r="AG60" s="171">
        <v>0</v>
      </c>
      <c r="AH60" s="171">
        <v>0</v>
      </c>
      <c r="AI60" s="171">
        <v>0</v>
      </c>
      <c r="AJ60" s="171">
        <v>0</v>
      </c>
      <c r="AK60" s="171">
        <v>0</v>
      </c>
      <c r="AL60" s="171">
        <v>0</v>
      </c>
      <c r="AM60" s="171">
        <v>0</v>
      </c>
      <c r="AN60" s="171">
        <v>0</v>
      </c>
      <c r="AO60" s="171">
        <v>0</v>
      </c>
      <c r="AP60" s="171">
        <v>0</v>
      </c>
      <c r="AQ60" s="171">
        <v>0</v>
      </c>
      <c r="AR60" s="171">
        <v>0</v>
      </c>
      <c r="AS60" s="171">
        <v>0</v>
      </c>
      <c r="AT60" s="171">
        <v>0</v>
      </c>
      <c r="AU60" s="171">
        <v>0</v>
      </c>
      <c r="AV60" s="171">
        <v>0</v>
      </c>
      <c r="AW60" s="171">
        <v>0</v>
      </c>
      <c r="AX60" s="171">
        <v>0</v>
      </c>
      <c r="AY60" s="171">
        <v>0</v>
      </c>
      <c r="AZ60" s="171">
        <v>0</v>
      </c>
      <c r="BA60" s="171">
        <v>0</v>
      </c>
      <c r="BB60" s="171">
        <v>0</v>
      </c>
      <c r="BC60" s="171">
        <v>0</v>
      </c>
      <c r="BD60" s="171">
        <v>0</v>
      </c>
      <c r="BE60" s="171">
        <v>4.509788688626476E-2</v>
      </c>
      <c r="BF60" s="171">
        <v>0</v>
      </c>
      <c r="BG60" s="171">
        <v>0</v>
      </c>
      <c r="BH60" s="171">
        <v>0</v>
      </c>
      <c r="BI60" s="171">
        <v>0</v>
      </c>
      <c r="BJ60" s="171">
        <v>0</v>
      </c>
      <c r="BK60" s="171">
        <v>0</v>
      </c>
      <c r="BL60" s="171">
        <v>0</v>
      </c>
      <c r="BM60" s="171">
        <v>0</v>
      </c>
      <c r="BN60" s="171">
        <v>0</v>
      </c>
      <c r="BO60" s="171">
        <v>0</v>
      </c>
      <c r="BP60" s="171">
        <v>0</v>
      </c>
      <c r="BQ60" s="171">
        <v>0</v>
      </c>
      <c r="BR60" s="171">
        <v>0</v>
      </c>
      <c r="BS60" s="171">
        <v>0</v>
      </c>
      <c r="BT60" s="171">
        <v>0</v>
      </c>
      <c r="BU60" s="171">
        <v>0</v>
      </c>
      <c r="BV60" s="171">
        <v>0</v>
      </c>
      <c r="BW60" s="171">
        <v>0</v>
      </c>
      <c r="BX60" s="171">
        <v>0</v>
      </c>
      <c r="BY60" s="171">
        <v>0</v>
      </c>
      <c r="BZ60" s="171">
        <v>0</v>
      </c>
      <c r="CA60" s="171">
        <v>0</v>
      </c>
      <c r="CB60" s="171">
        <v>0</v>
      </c>
      <c r="CC60" s="171">
        <v>0</v>
      </c>
      <c r="CD60" s="171">
        <v>0</v>
      </c>
      <c r="CE60" s="171">
        <v>0</v>
      </c>
      <c r="CF60" s="171">
        <v>0</v>
      </c>
      <c r="CG60" s="171">
        <v>0</v>
      </c>
      <c r="CH60" s="171">
        <v>0</v>
      </c>
      <c r="CI60" s="171">
        <v>0</v>
      </c>
      <c r="CJ60" s="171">
        <v>0</v>
      </c>
      <c r="CK60" s="171">
        <v>5.849289330974774E-4</v>
      </c>
      <c r="CL60" s="171">
        <v>0</v>
      </c>
      <c r="CM60" s="171">
        <v>0</v>
      </c>
      <c r="CN60" s="171">
        <v>0</v>
      </c>
      <c r="CO60" s="171">
        <v>0</v>
      </c>
      <c r="CP60" s="171">
        <v>0</v>
      </c>
      <c r="CQ60" s="171">
        <v>0</v>
      </c>
      <c r="CR60" s="171">
        <v>0</v>
      </c>
      <c r="CS60" s="171">
        <v>0</v>
      </c>
      <c r="CT60" s="171">
        <v>0</v>
      </c>
      <c r="CU60" s="171">
        <v>6.3318757192174909E-3</v>
      </c>
      <c r="CV60" s="171">
        <v>0</v>
      </c>
      <c r="CW60" s="171">
        <v>0</v>
      </c>
      <c r="CX60" s="171">
        <v>0</v>
      </c>
      <c r="CY60" s="171">
        <v>0</v>
      </c>
      <c r="CZ60" s="171">
        <v>0</v>
      </c>
      <c r="DA60" s="171">
        <v>0</v>
      </c>
      <c r="DB60" s="171">
        <v>0</v>
      </c>
      <c r="DC60" s="171">
        <v>0</v>
      </c>
      <c r="DD60" s="172">
        <v>1.8206433693274628E-4</v>
      </c>
    </row>
    <row r="61" spans="1:108" s="173" customFormat="1" ht="9.5" x14ac:dyDescent="0.2">
      <c r="A61" s="160" t="s">
        <v>90</v>
      </c>
      <c r="B61" s="169" t="s">
        <v>699</v>
      </c>
      <c r="C61" s="169"/>
      <c r="D61" s="170">
        <v>1.0482465979156664E-5</v>
      </c>
      <c r="E61" s="171">
        <v>6.3380594129689372E-6</v>
      </c>
      <c r="F61" s="171">
        <v>0</v>
      </c>
      <c r="G61" s="171">
        <v>0</v>
      </c>
      <c r="H61" s="171">
        <v>0</v>
      </c>
      <c r="I61" s="171">
        <v>7.0724859080718281E-6</v>
      </c>
      <c r="J61" s="171">
        <v>4.9611787760771962E-5</v>
      </c>
      <c r="K61" s="171">
        <v>0</v>
      </c>
      <c r="L61" s="171">
        <v>1.9939543304700148E-6</v>
      </c>
      <c r="M61" s="171">
        <v>3.4735489249366078E-6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171">
        <v>0</v>
      </c>
      <c r="V61" s="171">
        <v>0</v>
      </c>
      <c r="W61" s="171">
        <v>0</v>
      </c>
      <c r="X61" s="171">
        <v>0</v>
      </c>
      <c r="Y61" s="171">
        <v>0</v>
      </c>
      <c r="Z61" s="171">
        <v>0</v>
      </c>
      <c r="AA61" s="171">
        <v>0</v>
      </c>
      <c r="AB61" s="171">
        <v>0</v>
      </c>
      <c r="AC61" s="171">
        <v>0</v>
      </c>
      <c r="AD61" s="171">
        <v>0</v>
      </c>
      <c r="AE61" s="171">
        <v>0</v>
      </c>
      <c r="AF61" s="171">
        <v>0</v>
      </c>
      <c r="AG61" s="171">
        <v>0</v>
      </c>
      <c r="AH61" s="171">
        <v>0</v>
      </c>
      <c r="AI61" s="171">
        <v>7.3232711587611951E-6</v>
      </c>
      <c r="AJ61" s="171">
        <v>0</v>
      </c>
      <c r="AK61" s="171">
        <v>0</v>
      </c>
      <c r="AL61" s="171">
        <v>0</v>
      </c>
      <c r="AM61" s="171">
        <v>0</v>
      </c>
      <c r="AN61" s="171">
        <v>0</v>
      </c>
      <c r="AO61" s="171">
        <v>0</v>
      </c>
      <c r="AP61" s="171">
        <v>0</v>
      </c>
      <c r="AQ61" s="171">
        <v>0</v>
      </c>
      <c r="AR61" s="171">
        <v>0</v>
      </c>
      <c r="AS61" s="171">
        <v>0</v>
      </c>
      <c r="AT61" s="171">
        <v>0</v>
      </c>
      <c r="AU61" s="171">
        <v>1.8129079042784627E-4</v>
      </c>
      <c r="AV61" s="171">
        <v>0</v>
      </c>
      <c r="AW61" s="171">
        <v>0</v>
      </c>
      <c r="AX61" s="171">
        <v>0</v>
      </c>
      <c r="AY61" s="171">
        <v>0</v>
      </c>
      <c r="AZ61" s="171">
        <v>0</v>
      </c>
      <c r="BA61" s="171">
        <v>0</v>
      </c>
      <c r="BB61" s="171">
        <v>0</v>
      </c>
      <c r="BC61" s="171">
        <v>0</v>
      </c>
      <c r="BD61" s="171">
        <v>0</v>
      </c>
      <c r="BE61" s="171">
        <v>0.54296146674953383</v>
      </c>
      <c r="BF61" s="171">
        <v>0.41004263041808359</v>
      </c>
      <c r="BG61" s="171">
        <v>0</v>
      </c>
      <c r="BH61" s="171">
        <v>1.4912943272713188E-3</v>
      </c>
      <c r="BI61" s="171">
        <v>0</v>
      </c>
      <c r="BJ61" s="171">
        <v>0</v>
      </c>
      <c r="BK61" s="171">
        <v>3.4357885478296123E-6</v>
      </c>
      <c r="BL61" s="171">
        <v>3.676416523286422E-6</v>
      </c>
      <c r="BM61" s="171">
        <v>2.1328874176705455E-6</v>
      </c>
      <c r="BN61" s="171">
        <v>3.4416062664766901E-6</v>
      </c>
      <c r="BO61" s="171">
        <v>0</v>
      </c>
      <c r="BP61" s="171">
        <v>0</v>
      </c>
      <c r="BQ61" s="171">
        <v>0</v>
      </c>
      <c r="BR61" s="171">
        <v>5.3752170243873597E-6</v>
      </c>
      <c r="BS61" s="171">
        <v>5.6421354676725786E-6</v>
      </c>
      <c r="BT61" s="171">
        <v>1.0382437069453313E-6</v>
      </c>
      <c r="BU61" s="171">
        <v>0</v>
      </c>
      <c r="BV61" s="171">
        <v>0</v>
      </c>
      <c r="BW61" s="171">
        <v>0</v>
      </c>
      <c r="BX61" s="171">
        <v>0</v>
      </c>
      <c r="BY61" s="171">
        <v>0</v>
      </c>
      <c r="BZ61" s="171">
        <v>0</v>
      </c>
      <c r="CA61" s="171">
        <v>0</v>
      </c>
      <c r="CB61" s="171">
        <v>0</v>
      </c>
      <c r="CC61" s="171">
        <v>0</v>
      </c>
      <c r="CD61" s="171">
        <v>0</v>
      </c>
      <c r="CE61" s="171">
        <v>0</v>
      </c>
      <c r="CF61" s="171">
        <v>1.4983024233543396E-6</v>
      </c>
      <c r="CG61" s="171">
        <v>0</v>
      </c>
      <c r="CH61" s="171">
        <v>3.5508715614247517E-6</v>
      </c>
      <c r="CI61" s="171">
        <v>0</v>
      </c>
      <c r="CJ61" s="171">
        <v>0</v>
      </c>
      <c r="CK61" s="171">
        <v>7.8513950751339256E-7</v>
      </c>
      <c r="CL61" s="171">
        <v>1.0855382424267424E-6</v>
      </c>
      <c r="CM61" s="171">
        <v>0</v>
      </c>
      <c r="CN61" s="171">
        <v>9.1766692361340527E-7</v>
      </c>
      <c r="CO61" s="171">
        <v>0</v>
      </c>
      <c r="CP61" s="171">
        <v>0</v>
      </c>
      <c r="CQ61" s="171">
        <v>0</v>
      </c>
      <c r="CR61" s="171">
        <v>0</v>
      </c>
      <c r="CS61" s="171">
        <v>2.9925157181888098E-6</v>
      </c>
      <c r="CT61" s="171">
        <v>0</v>
      </c>
      <c r="CU61" s="171">
        <v>0.1598398158803222</v>
      </c>
      <c r="CV61" s="171">
        <v>8.4553224986830838E-7</v>
      </c>
      <c r="CW61" s="171">
        <v>4.1668229225262611E-6</v>
      </c>
      <c r="CX61" s="171">
        <v>0</v>
      </c>
      <c r="CY61" s="171">
        <v>0</v>
      </c>
      <c r="CZ61" s="171">
        <v>0</v>
      </c>
      <c r="DA61" s="171">
        <v>0</v>
      </c>
      <c r="DB61" s="171">
        <v>0</v>
      </c>
      <c r="DC61" s="171">
        <v>0</v>
      </c>
      <c r="DD61" s="172">
        <v>5.7464168452979894E-3</v>
      </c>
    </row>
    <row r="62" spans="1:108" s="173" customFormat="1" ht="9.5" x14ac:dyDescent="0.2">
      <c r="A62" s="174" t="s">
        <v>92</v>
      </c>
      <c r="B62" s="175" t="s">
        <v>102</v>
      </c>
      <c r="C62" s="175"/>
      <c r="D62" s="176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4.4648603537657448E-2</v>
      </c>
      <c r="J62" s="177">
        <v>2.4805893880385981E-5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 s="177">
        <v>0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 s="177">
        <v>0</v>
      </c>
      <c r="BD62" s="177">
        <v>0</v>
      </c>
      <c r="BE62" s="177">
        <v>0</v>
      </c>
      <c r="BF62" s="177">
        <v>0</v>
      </c>
      <c r="BG62" s="177">
        <v>0.14677582714382173</v>
      </c>
      <c r="BH62" s="177">
        <v>0</v>
      </c>
      <c r="BI62" s="177">
        <v>0</v>
      </c>
      <c r="BJ62" s="177">
        <v>0</v>
      </c>
      <c r="BK62" s="177">
        <v>0</v>
      </c>
      <c r="BL62" s="177">
        <v>0</v>
      </c>
      <c r="BM62" s="177">
        <v>0</v>
      </c>
      <c r="BN62" s="177">
        <v>0</v>
      </c>
      <c r="BO62" s="177">
        <v>0</v>
      </c>
      <c r="BP62" s="177">
        <v>0</v>
      </c>
      <c r="BQ62" s="177">
        <v>0</v>
      </c>
      <c r="BR62" s="177">
        <v>0</v>
      </c>
      <c r="BS62" s="177">
        <v>0</v>
      </c>
      <c r="BT62" s="177">
        <v>0</v>
      </c>
      <c r="BU62" s="177">
        <v>0</v>
      </c>
      <c r="BV62" s="177">
        <v>0</v>
      </c>
      <c r="BW62" s="177">
        <v>0</v>
      </c>
      <c r="BX62" s="177">
        <v>0</v>
      </c>
      <c r="BY62" s="177">
        <v>0</v>
      </c>
      <c r="BZ62" s="177">
        <v>1.479657867528505E-2</v>
      </c>
      <c r="CA62" s="177">
        <v>0</v>
      </c>
      <c r="CB62" s="177">
        <v>0</v>
      </c>
      <c r="CC62" s="177">
        <v>0</v>
      </c>
      <c r="CD62" s="177">
        <v>6.0276989377960454E-4</v>
      </c>
      <c r="CE62" s="177">
        <v>0</v>
      </c>
      <c r="CF62" s="177">
        <v>0</v>
      </c>
      <c r="CG62" s="177">
        <v>0</v>
      </c>
      <c r="CH62" s="177">
        <v>0</v>
      </c>
      <c r="CI62" s="177">
        <v>0</v>
      </c>
      <c r="CJ62" s="177">
        <v>0</v>
      </c>
      <c r="CK62" s="177">
        <v>2.4810408437423203E-3</v>
      </c>
      <c r="CL62" s="177">
        <v>5.3191373878910382E-5</v>
      </c>
      <c r="CM62" s="177">
        <v>1.0689407391131355E-4</v>
      </c>
      <c r="CN62" s="177">
        <v>0</v>
      </c>
      <c r="CO62" s="177">
        <v>0</v>
      </c>
      <c r="CP62" s="177">
        <v>0</v>
      </c>
      <c r="CQ62" s="177">
        <v>0</v>
      </c>
      <c r="CR62" s="177">
        <v>0</v>
      </c>
      <c r="CS62" s="177">
        <v>2.9925157181888098E-6</v>
      </c>
      <c r="CT62" s="177">
        <v>0</v>
      </c>
      <c r="CU62" s="177">
        <v>0</v>
      </c>
      <c r="CV62" s="177">
        <v>8.4553224986830838E-7</v>
      </c>
      <c r="CW62" s="177">
        <v>0</v>
      </c>
      <c r="CX62" s="177">
        <v>0</v>
      </c>
      <c r="CY62" s="177">
        <v>0</v>
      </c>
      <c r="CZ62" s="177">
        <v>1.1992744389644265E-5</v>
      </c>
      <c r="DA62" s="177">
        <v>0</v>
      </c>
      <c r="DB62" s="177">
        <v>0</v>
      </c>
      <c r="DC62" s="177">
        <v>0</v>
      </c>
      <c r="DD62" s="178">
        <v>9.0272819671940996E-4</v>
      </c>
    </row>
    <row r="63" spans="1:108" s="173" customFormat="1" ht="9.5" x14ac:dyDescent="0.2">
      <c r="A63" s="160" t="s">
        <v>94</v>
      </c>
      <c r="B63" s="169" t="s">
        <v>104</v>
      </c>
      <c r="C63" s="169"/>
      <c r="D63" s="170">
        <v>0</v>
      </c>
      <c r="E63" s="171">
        <v>0</v>
      </c>
      <c r="F63" s="171">
        <v>0</v>
      </c>
      <c r="G63" s="171">
        <v>0</v>
      </c>
      <c r="H63" s="171">
        <v>0</v>
      </c>
      <c r="I63" s="171">
        <v>0</v>
      </c>
      <c r="J63" s="171">
        <v>0</v>
      </c>
      <c r="K63" s="171">
        <v>0</v>
      </c>
      <c r="L63" s="171">
        <v>0</v>
      </c>
      <c r="M63" s="171">
        <v>0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171">
        <v>0</v>
      </c>
      <c r="V63" s="171">
        <v>0</v>
      </c>
      <c r="W63" s="171">
        <v>0</v>
      </c>
      <c r="X63" s="171">
        <v>0</v>
      </c>
      <c r="Y63" s="171">
        <v>0</v>
      </c>
      <c r="Z63" s="171">
        <v>0</v>
      </c>
      <c r="AA63" s="171">
        <v>0</v>
      </c>
      <c r="AB63" s="171">
        <v>0</v>
      </c>
      <c r="AC63" s="171">
        <v>0</v>
      </c>
      <c r="AD63" s="171">
        <v>0</v>
      </c>
      <c r="AE63" s="171">
        <v>0</v>
      </c>
      <c r="AF63" s="171">
        <v>0</v>
      </c>
      <c r="AG63" s="171">
        <v>0</v>
      </c>
      <c r="AH63" s="171">
        <v>0</v>
      </c>
      <c r="AI63" s="171">
        <v>0</v>
      </c>
      <c r="AJ63" s="171">
        <v>0</v>
      </c>
      <c r="AK63" s="171">
        <v>0</v>
      </c>
      <c r="AL63" s="171">
        <v>0</v>
      </c>
      <c r="AM63" s="171">
        <v>0</v>
      </c>
      <c r="AN63" s="171">
        <v>0</v>
      </c>
      <c r="AO63" s="171">
        <v>0</v>
      </c>
      <c r="AP63" s="171">
        <v>0</v>
      </c>
      <c r="AQ63" s="171">
        <v>0</v>
      </c>
      <c r="AR63" s="171">
        <v>0</v>
      </c>
      <c r="AS63" s="171">
        <v>0</v>
      </c>
      <c r="AT63" s="171">
        <v>0</v>
      </c>
      <c r="AU63" s="171">
        <v>0</v>
      </c>
      <c r="AV63" s="171">
        <v>0</v>
      </c>
      <c r="AW63" s="171">
        <v>0</v>
      </c>
      <c r="AX63" s="171">
        <v>0</v>
      </c>
      <c r="AY63" s="171">
        <v>0</v>
      </c>
      <c r="AZ63" s="171">
        <v>0</v>
      </c>
      <c r="BA63" s="171">
        <v>0</v>
      </c>
      <c r="BB63" s="171">
        <v>0</v>
      </c>
      <c r="BC63" s="171">
        <v>0</v>
      </c>
      <c r="BD63" s="171">
        <v>0</v>
      </c>
      <c r="BE63" s="171">
        <v>0</v>
      </c>
      <c r="BF63" s="171">
        <v>0</v>
      </c>
      <c r="BG63" s="171">
        <v>0</v>
      </c>
      <c r="BH63" s="171">
        <v>0.52051982259407747</v>
      </c>
      <c r="BI63" s="171">
        <v>0</v>
      </c>
      <c r="BJ63" s="171">
        <v>0</v>
      </c>
      <c r="BK63" s="171">
        <v>0</v>
      </c>
      <c r="BL63" s="171">
        <v>0</v>
      </c>
      <c r="BM63" s="171">
        <v>0</v>
      </c>
      <c r="BN63" s="171">
        <v>0</v>
      </c>
      <c r="BO63" s="171">
        <v>0</v>
      </c>
      <c r="BP63" s="171">
        <v>0</v>
      </c>
      <c r="BQ63" s="171">
        <v>0</v>
      </c>
      <c r="BR63" s="171">
        <v>0</v>
      </c>
      <c r="BS63" s="171">
        <v>0</v>
      </c>
      <c r="BT63" s="171">
        <v>0</v>
      </c>
      <c r="BU63" s="171">
        <v>0</v>
      </c>
      <c r="BV63" s="171">
        <v>0</v>
      </c>
      <c r="BW63" s="171">
        <v>0</v>
      </c>
      <c r="BX63" s="171">
        <v>5.5022619100246084E-2</v>
      </c>
      <c r="BY63" s="171">
        <v>0</v>
      </c>
      <c r="BZ63" s="171">
        <v>0</v>
      </c>
      <c r="CA63" s="171">
        <v>9.920482218745523E-2</v>
      </c>
      <c r="CB63" s="171">
        <v>0</v>
      </c>
      <c r="CC63" s="171">
        <v>0</v>
      </c>
      <c r="CD63" s="171">
        <v>3.7684983910315434E-3</v>
      </c>
      <c r="CE63" s="171">
        <v>0</v>
      </c>
      <c r="CF63" s="171">
        <v>0</v>
      </c>
      <c r="CG63" s="171">
        <v>0</v>
      </c>
      <c r="CH63" s="171">
        <v>0</v>
      </c>
      <c r="CI63" s="171">
        <v>0</v>
      </c>
      <c r="CJ63" s="171">
        <v>0</v>
      </c>
      <c r="CK63" s="171">
        <v>1.6020379081057017E-2</v>
      </c>
      <c r="CL63" s="171">
        <v>0</v>
      </c>
      <c r="CM63" s="171">
        <v>0</v>
      </c>
      <c r="CN63" s="171">
        <v>0</v>
      </c>
      <c r="CO63" s="171">
        <v>0</v>
      </c>
      <c r="CP63" s="171">
        <v>0</v>
      </c>
      <c r="CQ63" s="171">
        <v>0</v>
      </c>
      <c r="CR63" s="171">
        <v>0</v>
      </c>
      <c r="CS63" s="171">
        <v>0</v>
      </c>
      <c r="CT63" s="171">
        <v>0</v>
      </c>
      <c r="CU63" s="171">
        <v>5.0006904487917142E-3</v>
      </c>
      <c r="CV63" s="171">
        <v>9.3008547485513913E-6</v>
      </c>
      <c r="CW63" s="171">
        <v>0</v>
      </c>
      <c r="CX63" s="171">
        <v>0</v>
      </c>
      <c r="CY63" s="171">
        <v>0</v>
      </c>
      <c r="CZ63" s="171">
        <v>2.9981860974110662E-6</v>
      </c>
      <c r="DA63" s="171">
        <v>4.2729991908575999E-4</v>
      </c>
      <c r="DB63" s="171">
        <v>0</v>
      </c>
      <c r="DC63" s="171">
        <v>0</v>
      </c>
      <c r="DD63" s="172">
        <v>3.4107317031171029E-3</v>
      </c>
    </row>
    <row r="64" spans="1:108" s="173" customFormat="1" ht="9.5" x14ac:dyDescent="0.2">
      <c r="A64" s="160" t="s">
        <v>95</v>
      </c>
      <c r="B64" s="169" t="s">
        <v>107</v>
      </c>
      <c r="C64" s="169"/>
      <c r="D64" s="170">
        <v>2.2432477195395261E-4</v>
      </c>
      <c r="E64" s="171">
        <v>3.8028356477813626E-5</v>
      </c>
      <c r="F64" s="171">
        <v>8.2899645373739239E-5</v>
      </c>
      <c r="G64" s="171">
        <v>3.3174325360055826E-4</v>
      </c>
      <c r="H64" s="171">
        <v>3.0184773937603761E-4</v>
      </c>
      <c r="I64" s="171">
        <v>8.99266583211333E-3</v>
      </c>
      <c r="J64" s="171">
        <v>2.0340832981916505E-3</v>
      </c>
      <c r="K64" s="171">
        <v>1.3867079960030182E-3</v>
      </c>
      <c r="L64" s="171">
        <v>1.6749216375948125E-4</v>
      </c>
      <c r="M64" s="171">
        <v>2.622529438327139E-4</v>
      </c>
      <c r="N64" s="171">
        <v>0</v>
      </c>
      <c r="O64" s="171">
        <v>2.6214791856151126E-4</v>
      </c>
      <c r="P64" s="171">
        <v>2.5505533564398318E-3</v>
      </c>
      <c r="Q64" s="171">
        <v>0</v>
      </c>
      <c r="R64" s="171">
        <v>4.0600893219650832E-4</v>
      </c>
      <c r="S64" s="171">
        <v>1.8890519972185736E-2</v>
      </c>
      <c r="T64" s="171">
        <v>7.2208683094142074E-4</v>
      </c>
      <c r="U64" s="171">
        <v>8.1775700934579431E-3</v>
      </c>
      <c r="V64" s="171">
        <v>2.319548587442248E-4</v>
      </c>
      <c r="W64" s="171">
        <v>1.3370101111389655E-4</v>
      </c>
      <c r="X64" s="171">
        <v>8.9048076066845428E-5</v>
      </c>
      <c r="Y64" s="171">
        <v>2.6481648217785075E-5</v>
      </c>
      <c r="Z64" s="171">
        <v>0</v>
      </c>
      <c r="AA64" s="171">
        <v>1.4725154982256187E-4</v>
      </c>
      <c r="AB64" s="171">
        <v>1.8913602663035257E-5</v>
      </c>
      <c r="AC64" s="171">
        <v>1.5774861181221605E-4</v>
      </c>
      <c r="AD64" s="171">
        <v>4.6505319045865867E-6</v>
      </c>
      <c r="AE64" s="171">
        <v>1.2398060392329735E-4</v>
      </c>
      <c r="AF64" s="171">
        <v>5.424170101974398E-4</v>
      </c>
      <c r="AG64" s="171">
        <v>7.9563537167538084E-3</v>
      </c>
      <c r="AH64" s="171">
        <v>2.8034763106251754E-3</v>
      </c>
      <c r="AI64" s="171">
        <v>4.6868935416071649E-4</v>
      </c>
      <c r="AJ64" s="171">
        <v>4.3222003929273087E-3</v>
      </c>
      <c r="AK64" s="171">
        <v>1.08499095840868E-3</v>
      </c>
      <c r="AL64" s="171">
        <v>2.8556742246844481E-6</v>
      </c>
      <c r="AM64" s="171">
        <v>1.3504087723851545E-3</v>
      </c>
      <c r="AN64" s="171">
        <v>2.1456925222615599E-4</v>
      </c>
      <c r="AO64" s="171">
        <v>4.450180232299408E-5</v>
      </c>
      <c r="AP64" s="171">
        <v>0</v>
      </c>
      <c r="AQ64" s="171">
        <v>4.0177930836561918E-3</v>
      </c>
      <c r="AR64" s="171">
        <v>4.5833295138920715E-5</v>
      </c>
      <c r="AS64" s="171">
        <v>2.2161155925893094E-4</v>
      </c>
      <c r="AT64" s="171">
        <v>0</v>
      </c>
      <c r="AU64" s="171">
        <v>4.2732829172278047E-4</v>
      </c>
      <c r="AV64" s="171">
        <v>1.6600689567105094E-3</v>
      </c>
      <c r="AW64" s="171">
        <v>2.0866807169834945E-4</v>
      </c>
      <c r="AX64" s="171">
        <v>1.0346611484738748E-3</v>
      </c>
      <c r="AY64" s="171">
        <v>9.4935519043501144E-4</v>
      </c>
      <c r="AZ64" s="171">
        <v>0</v>
      </c>
      <c r="BA64" s="171">
        <v>4.0964952207555756E-3</v>
      </c>
      <c r="BB64" s="171">
        <v>0</v>
      </c>
      <c r="BC64" s="171">
        <v>6.1042869229039275E-4</v>
      </c>
      <c r="BD64" s="171">
        <v>8.7221979938944616E-4</v>
      </c>
      <c r="BE64" s="171">
        <v>6.215040397762585E-4</v>
      </c>
      <c r="BF64" s="171">
        <v>4.7167480492877711E-4</v>
      </c>
      <c r="BG64" s="171">
        <v>5.2751519243754224E-4</v>
      </c>
      <c r="BH64" s="171">
        <v>1.9367458795731413E-5</v>
      </c>
      <c r="BI64" s="171">
        <v>4.8748026865579247E-2</v>
      </c>
      <c r="BJ64" s="171">
        <v>0</v>
      </c>
      <c r="BK64" s="171">
        <v>1.2907112311346578E-3</v>
      </c>
      <c r="BL64" s="171">
        <v>5.1322774665078456E-3</v>
      </c>
      <c r="BM64" s="171">
        <v>2.2597942190219432E-3</v>
      </c>
      <c r="BN64" s="171">
        <v>2.2473688920092785E-3</v>
      </c>
      <c r="BO64" s="171">
        <v>6.9641859771936838E-6</v>
      </c>
      <c r="BP64" s="171">
        <v>0</v>
      </c>
      <c r="BQ64" s="171">
        <v>5.4049778527736768E-4</v>
      </c>
      <c r="BR64" s="171">
        <v>7.4715516638984298E-4</v>
      </c>
      <c r="BS64" s="171">
        <v>3.7479899892396419E-4</v>
      </c>
      <c r="BT64" s="171">
        <v>1.9207508578488629E-4</v>
      </c>
      <c r="BU64" s="171">
        <v>4.8068834571105821E-5</v>
      </c>
      <c r="BV64" s="171">
        <v>1.1861598864449603E-5</v>
      </c>
      <c r="BW64" s="171">
        <v>0</v>
      </c>
      <c r="BX64" s="171">
        <v>2.9471140385777228E-5</v>
      </c>
      <c r="BY64" s="171">
        <v>2.4288813266575509E-4</v>
      </c>
      <c r="BZ64" s="171">
        <v>3.2897353028364028E-4</v>
      </c>
      <c r="CA64" s="171">
        <v>2.808823075043326E-5</v>
      </c>
      <c r="CB64" s="171">
        <v>0</v>
      </c>
      <c r="CC64" s="171">
        <v>5.6032274590163936E-5</v>
      </c>
      <c r="CD64" s="171">
        <v>1.1865549090149696E-4</v>
      </c>
      <c r="CE64" s="171">
        <v>0</v>
      </c>
      <c r="CF64" s="171">
        <v>1.0997539787420852E-3</v>
      </c>
      <c r="CG64" s="171">
        <v>2.1612651119709003E-3</v>
      </c>
      <c r="CH64" s="171">
        <v>4.8185327088533878E-3</v>
      </c>
      <c r="CI64" s="171">
        <v>7.6875030029308609E-4</v>
      </c>
      <c r="CJ64" s="171">
        <v>1.0314675042332367E-2</v>
      </c>
      <c r="CK64" s="171">
        <v>9.0801384043923843E-4</v>
      </c>
      <c r="CL64" s="171">
        <v>4.0078071910395335E-3</v>
      </c>
      <c r="CM64" s="171">
        <v>5.9979452583570382E-3</v>
      </c>
      <c r="CN64" s="171">
        <v>2.0096905627133577E-4</v>
      </c>
      <c r="CO64" s="171">
        <v>2.8439163888581675E-4</v>
      </c>
      <c r="CP64" s="171">
        <v>2.5925388124538669E-3</v>
      </c>
      <c r="CQ64" s="171">
        <v>2.085465885981793E-3</v>
      </c>
      <c r="CR64" s="171">
        <v>3.9686312769484531E-3</v>
      </c>
      <c r="CS64" s="171">
        <v>5.7127125060224375E-3</v>
      </c>
      <c r="CT64" s="171">
        <v>1.3295169703949597E-3</v>
      </c>
      <c r="CU64" s="171">
        <v>1.0605293440736478E-3</v>
      </c>
      <c r="CV64" s="171">
        <v>7.7535307312923876E-3</v>
      </c>
      <c r="CW64" s="171">
        <v>1.4958894291869278E-3</v>
      </c>
      <c r="CX64" s="171">
        <v>1.7584758266580107E-3</v>
      </c>
      <c r="CY64" s="171">
        <v>3.8199737653773886E-3</v>
      </c>
      <c r="CZ64" s="171">
        <v>6.0863177777444643E-3</v>
      </c>
      <c r="DA64" s="171">
        <v>7.9095942469066208E-3</v>
      </c>
      <c r="DB64" s="171">
        <v>0.15208933566065908</v>
      </c>
      <c r="DC64" s="171">
        <v>4.3135165309177642E-4</v>
      </c>
      <c r="DD64" s="172">
        <v>1.6317030393742679E-3</v>
      </c>
    </row>
    <row r="65" spans="1:108" s="173" customFormat="1" ht="9.5" x14ac:dyDescent="0.2">
      <c r="A65" s="160" t="s">
        <v>96</v>
      </c>
      <c r="B65" s="169" t="s">
        <v>109</v>
      </c>
      <c r="C65" s="169"/>
      <c r="D65" s="170">
        <v>7.7989546884925582E-4</v>
      </c>
      <c r="E65" s="171">
        <v>1.0267656249009678E-3</v>
      </c>
      <c r="F65" s="171">
        <v>1.199281536406761E-3</v>
      </c>
      <c r="G65" s="171">
        <v>1.1439422537950284E-5</v>
      </c>
      <c r="H65" s="171">
        <v>5.7135464953321404E-4</v>
      </c>
      <c r="I65" s="171">
        <v>0</v>
      </c>
      <c r="J65" s="171">
        <v>0</v>
      </c>
      <c r="K65" s="171">
        <v>0</v>
      </c>
      <c r="L65" s="171">
        <v>0</v>
      </c>
      <c r="M65" s="171">
        <v>0</v>
      </c>
      <c r="N65" s="171">
        <v>0</v>
      </c>
      <c r="O65" s="171">
        <v>0</v>
      </c>
      <c r="P65" s="171">
        <v>8.5797079490141856E-3</v>
      </c>
      <c r="Q65" s="171">
        <v>1.8352454097120144E-3</v>
      </c>
      <c r="R65" s="171">
        <v>0</v>
      </c>
      <c r="S65" s="171">
        <v>0</v>
      </c>
      <c r="T65" s="171">
        <v>1.6082843052786188E-2</v>
      </c>
      <c r="U65" s="171">
        <v>0</v>
      </c>
      <c r="V65" s="171">
        <v>1.5413163674922367E-2</v>
      </c>
      <c r="W65" s="171">
        <v>0</v>
      </c>
      <c r="X65" s="171">
        <v>0</v>
      </c>
      <c r="Y65" s="171">
        <v>2.2218102854721679E-2</v>
      </c>
      <c r="Z65" s="171">
        <v>7.1010860484544693E-4</v>
      </c>
      <c r="AA65" s="171">
        <v>4.5647980444994186E-4</v>
      </c>
      <c r="AB65" s="171">
        <v>0</v>
      </c>
      <c r="AC65" s="171">
        <v>3.154972236244321E-5</v>
      </c>
      <c r="AD65" s="171">
        <v>7.9989148758889293E-4</v>
      </c>
      <c r="AE65" s="171">
        <v>1.1612849900815517E-2</v>
      </c>
      <c r="AF65" s="171">
        <v>1.0848340203948796E-4</v>
      </c>
      <c r="AG65" s="171">
        <v>0</v>
      </c>
      <c r="AH65" s="171">
        <v>6.3078216989066443E-3</v>
      </c>
      <c r="AI65" s="171">
        <v>3.7714846467620158E-3</v>
      </c>
      <c r="AJ65" s="171">
        <v>2.1611001964636542E-2</v>
      </c>
      <c r="AK65" s="171">
        <v>4.0687160940325496E-4</v>
      </c>
      <c r="AL65" s="171">
        <v>2.1900165629105031E-2</v>
      </c>
      <c r="AM65" s="171">
        <v>7.997015312743317E-3</v>
      </c>
      <c r="AN65" s="171">
        <v>5.5788005578800556E-3</v>
      </c>
      <c r="AO65" s="171">
        <v>2.4921009300876685E-3</v>
      </c>
      <c r="AP65" s="171">
        <v>5.219340377841819E-2</v>
      </c>
      <c r="AQ65" s="171">
        <v>4.3047783039173483E-3</v>
      </c>
      <c r="AR65" s="171">
        <v>0</v>
      </c>
      <c r="AS65" s="171">
        <v>0</v>
      </c>
      <c r="AT65" s="171">
        <v>0</v>
      </c>
      <c r="AU65" s="171">
        <v>0</v>
      </c>
      <c r="AV65" s="171">
        <v>0</v>
      </c>
      <c r="AW65" s="171">
        <v>3.3386891471735912E-4</v>
      </c>
      <c r="AX65" s="171">
        <v>0</v>
      </c>
      <c r="AY65" s="171">
        <v>0</v>
      </c>
      <c r="AZ65" s="171">
        <v>0</v>
      </c>
      <c r="BA65" s="171">
        <v>0</v>
      </c>
      <c r="BB65" s="171">
        <v>0</v>
      </c>
      <c r="BC65" s="171">
        <v>0</v>
      </c>
      <c r="BD65" s="171">
        <v>0</v>
      </c>
      <c r="BE65" s="171">
        <v>0</v>
      </c>
      <c r="BF65" s="171">
        <v>7.3221898288943496E-4</v>
      </c>
      <c r="BG65" s="171">
        <v>0</v>
      </c>
      <c r="BH65" s="171">
        <v>0</v>
      </c>
      <c r="BI65" s="171">
        <v>0</v>
      </c>
      <c r="BJ65" s="171">
        <v>0</v>
      </c>
      <c r="BK65" s="171">
        <v>0</v>
      </c>
      <c r="BL65" s="171">
        <v>0</v>
      </c>
      <c r="BM65" s="171">
        <v>1.493021192369382E-5</v>
      </c>
      <c r="BN65" s="171">
        <v>3.4416062664766901E-6</v>
      </c>
      <c r="BO65" s="171">
        <v>3.9013369844239018E-3</v>
      </c>
      <c r="BP65" s="171">
        <v>5.352863831303685E-2</v>
      </c>
      <c r="BQ65" s="171">
        <v>0</v>
      </c>
      <c r="BR65" s="171">
        <v>0</v>
      </c>
      <c r="BS65" s="171">
        <v>0</v>
      </c>
      <c r="BT65" s="171">
        <v>0</v>
      </c>
      <c r="BU65" s="171">
        <v>0</v>
      </c>
      <c r="BV65" s="171">
        <v>0</v>
      </c>
      <c r="BW65" s="171">
        <v>0</v>
      </c>
      <c r="BX65" s="171">
        <v>0</v>
      </c>
      <c r="BY65" s="171">
        <v>3.8553671851707155E-6</v>
      </c>
      <c r="BZ65" s="171">
        <v>0</v>
      </c>
      <c r="CA65" s="171">
        <v>0</v>
      </c>
      <c r="CB65" s="171">
        <v>0</v>
      </c>
      <c r="CC65" s="171">
        <v>0</v>
      </c>
      <c r="CD65" s="171">
        <v>0</v>
      </c>
      <c r="CE65" s="171">
        <v>0</v>
      </c>
      <c r="CF65" s="171">
        <v>0</v>
      </c>
      <c r="CG65" s="171">
        <v>0</v>
      </c>
      <c r="CH65" s="171">
        <v>0</v>
      </c>
      <c r="CI65" s="171">
        <v>0</v>
      </c>
      <c r="CJ65" s="171">
        <v>0</v>
      </c>
      <c r="CK65" s="171">
        <v>0</v>
      </c>
      <c r="CL65" s="171">
        <v>0</v>
      </c>
      <c r="CM65" s="171">
        <v>0</v>
      </c>
      <c r="CN65" s="171">
        <v>0</v>
      </c>
      <c r="CO65" s="171">
        <v>0</v>
      </c>
      <c r="CP65" s="171">
        <v>0</v>
      </c>
      <c r="CQ65" s="171">
        <v>0</v>
      </c>
      <c r="CR65" s="171">
        <v>0</v>
      </c>
      <c r="CS65" s="171">
        <v>0</v>
      </c>
      <c r="CT65" s="171">
        <v>0</v>
      </c>
      <c r="CU65" s="171">
        <v>0</v>
      </c>
      <c r="CV65" s="171">
        <v>0</v>
      </c>
      <c r="CW65" s="171">
        <v>0</v>
      </c>
      <c r="CX65" s="171">
        <v>1.4352167311396425E-4</v>
      </c>
      <c r="CY65" s="171">
        <v>0</v>
      </c>
      <c r="CZ65" s="171">
        <v>0</v>
      </c>
      <c r="DA65" s="171">
        <v>0</v>
      </c>
      <c r="DB65" s="171">
        <v>0</v>
      </c>
      <c r="DC65" s="171">
        <v>0</v>
      </c>
      <c r="DD65" s="172">
        <v>9.6924595528679258E-4</v>
      </c>
    </row>
    <row r="66" spans="1:108" s="173" customFormat="1" ht="9.5" x14ac:dyDescent="0.2">
      <c r="A66" s="179" t="s">
        <v>98</v>
      </c>
      <c r="B66" s="180" t="s">
        <v>111</v>
      </c>
      <c r="C66" s="180"/>
      <c r="D66" s="181">
        <v>0</v>
      </c>
      <c r="E66" s="182">
        <v>0</v>
      </c>
      <c r="F66" s="182">
        <v>0</v>
      </c>
      <c r="G66" s="182">
        <v>0</v>
      </c>
      <c r="H66" s="182">
        <v>0</v>
      </c>
      <c r="I66" s="182">
        <v>0</v>
      </c>
      <c r="J66" s="182">
        <v>0</v>
      </c>
      <c r="K66" s="182">
        <v>0</v>
      </c>
      <c r="L66" s="182">
        <v>0</v>
      </c>
      <c r="M66" s="182">
        <v>0</v>
      </c>
      <c r="N66" s="182">
        <v>0</v>
      </c>
      <c r="O66" s="182">
        <v>0</v>
      </c>
      <c r="P66" s="182">
        <v>0</v>
      </c>
      <c r="Q66" s="182">
        <v>0</v>
      </c>
      <c r="R66" s="182">
        <v>0</v>
      </c>
      <c r="S66" s="182">
        <v>0</v>
      </c>
      <c r="T66" s="182">
        <v>0</v>
      </c>
      <c r="U66" s="182">
        <v>0</v>
      </c>
      <c r="V66" s="182">
        <v>0</v>
      </c>
      <c r="W66" s="182">
        <v>0</v>
      </c>
      <c r="X66" s="182">
        <v>0</v>
      </c>
      <c r="Y66" s="182">
        <v>0</v>
      </c>
      <c r="Z66" s="182">
        <v>0</v>
      </c>
      <c r="AA66" s="182">
        <v>0</v>
      </c>
      <c r="AB66" s="182">
        <v>0</v>
      </c>
      <c r="AC66" s="182">
        <v>0</v>
      </c>
      <c r="AD66" s="182">
        <v>0</v>
      </c>
      <c r="AE66" s="182">
        <v>0</v>
      </c>
      <c r="AF66" s="182">
        <v>0</v>
      </c>
      <c r="AG66" s="182">
        <v>0</v>
      </c>
      <c r="AH66" s="182">
        <v>0</v>
      </c>
      <c r="AI66" s="182">
        <v>0</v>
      </c>
      <c r="AJ66" s="182">
        <v>0</v>
      </c>
      <c r="AK66" s="182">
        <v>0</v>
      </c>
      <c r="AL66" s="182">
        <v>0</v>
      </c>
      <c r="AM66" s="182">
        <v>0</v>
      </c>
      <c r="AN66" s="182">
        <v>0</v>
      </c>
      <c r="AO66" s="182">
        <v>0</v>
      </c>
      <c r="AP66" s="182">
        <v>0</v>
      </c>
      <c r="AQ66" s="182">
        <v>0</v>
      </c>
      <c r="AR66" s="182">
        <v>0</v>
      </c>
      <c r="AS66" s="182">
        <v>0</v>
      </c>
      <c r="AT66" s="182">
        <v>0</v>
      </c>
      <c r="AU66" s="182">
        <v>0</v>
      </c>
      <c r="AV66" s="182">
        <v>0</v>
      </c>
      <c r="AW66" s="182">
        <v>0</v>
      </c>
      <c r="AX66" s="182">
        <v>0</v>
      </c>
      <c r="AY66" s="182">
        <v>0</v>
      </c>
      <c r="AZ66" s="182">
        <v>0</v>
      </c>
      <c r="BA66" s="182">
        <v>0</v>
      </c>
      <c r="BB66" s="182">
        <v>0</v>
      </c>
      <c r="BC66" s="182">
        <v>0</v>
      </c>
      <c r="BD66" s="182">
        <v>0</v>
      </c>
      <c r="BE66" s="182">
        <v>0</v>
      </c>
      <c r="BF66" s="182">
        <v>0</v>
      </c>
      <c r="BG66" s="182">
        <v>0</v>
      </c>
      <c r="BH66" s="182">
        <v>0</v>
      </c>
      <c r="BI66" s="182">
        <v>0</v>
      </c>
      <c r="BJ66" s="182">
        <v>0</v>
      </c>
      <c r="BK66" s="182">
        <v>0</v>
      </c>
      <c r="BL66" s="182">
        <v>0</v>
      </c>
      <c r="BM66" s="182">
        <v>0</v>
      </c>
      <c r="BN66" s="182">
        <v>0</v>
      </c>
      <c r="BO66" s="182">
        <v>0</v>
      </c>
      <c r="BP66" s="182">
        <v>0</v>
      </c>
      <c r="BQ66" s="182">
        <v>0</v>
      </c>
      <c r="BR66" s="182">
        <v>0</v>
      </c>
      <c r="BS66" s="182">
        <v>0</v>
      </c>
      <c r="BT66" s="182">
        <v>0</v>
      </c>
      <c r="BU66" s="182">
        <v>0</v>
      </c>
      <c r="BV66" s="182">
        <v>0</v>
      </c>
      <c r="BW66" s="182">
        <v>0</v>
      </c>
      <c r="BX66" s="182">
        <v>0</v>
      </c>
      <c r="BY66" s="182">
        <v>0</v>
      </c>
      <c r="BZ66" s="182">
        <v>0</v>
      </c>
      <c r="CA66" s="182">
        <v>0</v>
      </c>
      <c r="CB66" s="182">
        <v>0</v>
      </c>
      <c r="CC66" s="182">
        <v>0</v>
      </c>
      <c r="CD66" s="182">
        <v>0</v>
      </c>
      <c r="CE66" s="182">
        <v>0</v>
      </c>
      <c r="CF66" s="182">
        <v>0</v>
      </c>
      <c r="CG66" s="182">
        <v>0</v>
      </c>
      <c r="CH66" s="182">
        <v>0</v>
      </c>
      <c r="CI66" s="182">
        <v>0</v>
      </c>
      <c r="CJ66" s="182">
        <v>0</v>
      </c>
      <c r="CK66" s="182">
        <v>0</v>
      </c>
      <c r="CL66" s="182">
        <v>0</v>
      </c>
      <c r="CM66" s="182">
        <v>0</v>
      </c>
      <c r="CN66" s="182">
        <v>0</v>
      </c>
      <c r="CO66" s="182">
        <v>0</v>
      </c>
      <c r="CP66" s="182">
        <v>0</v>
      </c>
      <c r="CQ66" s="182">
        <v>0</v>
      </c>
      <c r="CR66" s="182">
        <v>0</v>
      </c>
      <c r="CS66" s="182">
        <v>0</v>
      </c>
      <c r="CT66" s="182">
        <v>0</v>
      </c>
      <c r="CU66" s="182">
        <v>0</v>
      </c>
      <c r="CV66" s="182">
        <v>0</v>
      </c>
      <c r="CW66" s="182">
        <v>0</v>
      </c>
      <c r="CX66" s="182">
        <v>0</v>
      </c>
      <c r="CY66" s="182">
        <v>0</v>
      </c>
      <c r="CZ66" s="182">
        <v>0</v>
      </c>
      <c r="DA66" s="182">
        <v>0</v>
      </c>
      <c r="DB66" s="182">
        <v>0</v>
      </c>
      <c r="DC66" s="182">
        <v>0</v>
      </c>
      <c r="DD66" s="183">
        <v>0</v>
      </c>
    </row>
    <row r="67" spans="1:108" s="173" customFormat="1" ht="9.5" x14ac:dyDescent="0.2">
      <c r="A67" s="160" t="s">
        <v>100</v>
      </c>
      <c r="B67" s="169" t="s">
        <v>113</v>
      </c>
      <c r="C67" s="169"/>
      <c r="D67" s="170">
        <v>3.7841702184755561E-3</v>
      </c>
      <c r="E67" s="171">
        <v>1.1110618150934547E-2</v>
      </c>
      <c r="F67" s="171">
        <v>1.613779763275457E-3</v>
      </c>
      <c r="G67" s="171">
        <v>1.9447018314515483E-3</v>
      </c>
      <c r="H67" s="171">
        <v>2.5549255082900325E-3</v>
      </c>
      <c r="I67" s="171">
        <v>4.7739279879484839E-4</v>
      </c>
      <c r="J67" s="171">
        <v>7.8386624662019691E-3</v>
      </c>
      <c r="K67" s="171">
        <v>5.5468319840120727E-3</v>
      </c>
      <c r="L67" s="171">
        <v>1.8882747509551042E-3</v>
      </c>
      <c r="M67" s="171">
        <v>3.6472263711834381E-4</v>
      </c>
      <c r="N67" s="171">
        <v>6.3610878939621444E-4</v>
      </c>
      <c r="O67" s="171">
        <v>8.4718534657073758E-4</v>
      </c>
      <c r="P67" s="171">
        <v>8.3966236734281581E-4</v>
      </c>
      <c r="Q67" s="171">
        <v>3.3921597620269461E-4</v>
      </c>
      <c r="R67" s="171">
        <v>8.1201786439301666E-3</v>
      </c>
      <c r="S67" s="171">
        <v>4.9833887043189366E-3</v>
      </c>
      <c r="T67" s="171">
        <v>1.2882685506568528E-3</v>
      </c>
      <c r="U67" s="171">
        <v>4.7007120605251449E-3</v>
      </c>
      <c r="V67" s="171">
        <v>5.3018253427251378E-3</v>
      </c>
      <c r="W67" s="171">
        <v>4.7798111473218016E-3</v>
      </c>
      <c r="X67" s="171">
        <v>2.4438749765012023E-3</v>
      </c>
      <c r="Y67" s="171">
        <v>9.7982098405804768E-4</v>
      </c>
      <c r="Z67" s="171">
        <v>4.2188805346700083E-3</v>
      </c>
      <c r="AA67" s="171">
        <v>2.4296505720722713E-3</v>
      </c>
      <c r="AB67" s="171">
        <v>1.7400514449992435E-3</v>
      </c>
      <c r="AC67" s="171">
        <v>3.0918727915194345E-3</v>
      </c>
      <c r="AD67" s="171">
        <v>4.0459627569903306E-4</v>
      </c>
      <c r="AE67" s="171">
        <v>5.0418778928807582E-3</v>
      </c>
      <c r="AF67" s="171">
        <v>2.8205684530266868E-3</v>
      </c>
      <c r="AG67" s="171">
        <v>2.0459195271652648E-3</v>
      </c>
      <c r="AH67" s="171">
        <v>3.0838239416876925E-3</v>
      </c>
      <c r="AI67" s="171">
        <v>7.0083704989344639E-3</v>
      </c>
      <c r="AJ67" s="171">
        <v>5.1080550098231824E-3</v>
      </c>
      <c r="AK67" s="171">
        <v>7.4141048824593126E-3</v>
      </c>
      <c r="AL67" s="171">
        <v>6.6822776857616084E-3</v>
      </c>
      <c r="AM67" s="171">
        <v>3.3902154165585258E-3</v>
      </c>
      <c r="AN67" s="171">
        <v>1.290097629009763E-2</v>
      </c>
      <c r="AO67" s="171">
        <v>3.2041297672555737E-3</v>
      </c>
      <c r="AP67" s="171">
        <v>8.6455331412103754E-3</v>
      </c>
      <c r="AQ67" s="171">
        <v>5.0939876596355288E-3</v>
      </c>
      <c r="AR67" s="171">
        <v>6.4349946375044688E-3</v>
      </c>
      <c r="AS67" s="171">
        <v>4.1515232101173062E-3</v>
      </c>
      <c r="AT67" s="171">
        <v>3.519339447057629E-3</v>
      </c>
      <c r="AU67" s="171">
        <v>3.8459546255050245E-3</v>
      </c>
      <c r="AV67" s="171">
        <v>3.4478355254756736E-3</v>
      </c>
      <c r="AW67" s="171">
        <v>2.0658139098136594E-3</v>
      </c>
      <c r="AX67" s="171">
        <v>9.8908678836252557E-3</v>
      </c>
      <c r="AY67" s="171">
        <v>2.7352708952137457E-3</v>
      </c>
      <c r="AZ67" s="171">
        <v>1.7193947730398899E-3</v>
      </c>
      <c r="BA67" s="171">
        <v>2.2758306781975419E-3</v>
      </c>
      <c r="BB67" s="171">
        <v>5.6116722783389446E-3</v>
      </c>
      <c r="BC67" s="171">
        <v>9.959626032106407E-4</v>
      </c>
      <c r="BD67" s="171">
        <v>2.1805494984736152E-3</v>
      </c>
      <c r="BE67" s="171">
        <v>1.942200124300808E-3</v>
      </c>
      <c r="BF67" s="171">
        <v>7.367111238887566E-4</v>
      </c>
      <c r="BG67" s="171">
        <v>1.2449358541525995E-3</v>
      </c>
      <c r="BH67" s="171">
        <v>2.827648984176786E-3</v>
      </c>
      <c r="BI67" s="171">
        <v>3.0641616886935528E-3</v>
      </c>
      <c r="BJ67" s="171">
        <v>3.0022653456699148E-4</v>
      </c>
      <c r="BK67" s="171">
        <v>1.1716038948098978E-3</v>
      </c>
      <c r="BL67" s="171">
        <v>8.8601638211202778E-4</v>
      </c>
      <c r="BM67" s="171">
        <v>8.6595229157424155E-4</v>
      </c>
      <c r="BN67" s="171">
        <v>6.5734679689704776E-4</v>
      </c>
      <c r="BO67" s="171">
        <v>1.9879965290497091E-2</v>
      </c>
      <c r="BP67" s="171">
        <v>3.9999016921243101E-2</v>
      </c>
      <c r="BQ67" s="171">
        <v>6.0671974970118822E-2</v>
      </c>
      <c r="BR67" s="171">
        <v>3.0477480528276328E-3</v>
      </c>
      <c r="BS67" s="171">
        <v>6.235097038013216E-3</v>
      </c>
      <c r="BT67" s="171">
        <v>4.5942284032330907E-3</v>
      </c>
      <c r="BU67" s="171">
        <v>1.4403170795124072E-2</v>
      </c>
      <c r="BV67" s="171">
        <v>2.3238849108600846E-2</v>
      </c>
      <c r="BW67" s="171">
        <v>5.4699869072004026E-2</v>
      </c>
      <c r="BX67" s="171">
        <v>2.9169061196823012E-2</v>
      </c>
      <c r="BY67" s="171">
        <v>1.9688075092271786E-3</v>
      </c>
      <c r="BZ67" s="171">
        <v>3.9874483945368704E-3</v>
      </c>
      <c r="CA67" s="171">
        <v>1.1797056915181969E-4</v>
      </c>
      <c r="CB67" s="171">
        <v>6.9641924438511981E-3</v>
      </c>
      <c r="CC67" s="171">
        <v>1.4760502049180328E-2</v>
      </c>
      <c r="CD67" s="171">
        <v>1.4689549773605324E-2</v>
      </c>
      <c r="CE67" s="171">
        <v>2.7539528128682211E-3</v>
      </c>
      <c r="CF67" s="171">
        <v>6.7483541147879455E-3</v>
      </c>
      <c r="CG67" s="171">
        <v>1.1510666422237874E-2</v>
      </c>
      <c r="CH67" s="171">
        <v>1.086566697795974E-3</v>
      </c>
      <c r="CI67" s="171">
        <v>1.3933599192812184E-2</v>
      </c>
      <c r="CJ67" s="171">
        <v>5.0852256034699186E-3</v>
      </c>
      <c r="CK67" s="171">
        <v>5.7589982876107343E-3</v>
      </c>
      <c r="CL67" s="171">
        <v>9.6070134454766705E-3</v>
      </c>
      <c r="CM67" s="171">
        <v>4.6736464537890984E-3</v>
      </c>
      <c r="CN67" s="171">
        <v>4.4015893991116986E-3</v>
      </c>
      <c r="CO67" s="171">
        <v>2.2119349691119079E-3</v>
      </c>
      <c r="CP67" s="171">
        <v>4.3743420336152753E-3</v>
      </c>
      <c r="CQ67" s="171">
        <v>2.2901909402339325E-3</v>
      </c>
      <c r="CR67" s="171">
        <v>3.2079769488666662E-3</v>
      </c>
      <c r="CS67" s="171">
        <v>1.7895243994769082E-3</v>
      </c>
      <c r="CT67" s="171">
        <v>4.9115913555992138E-4</v>
      </c>
      <c r="CU67" s="171">
        <v>1.1489067894131185E-3</v>
      </c>
      <c r="CV67" s="171">
        <v>3.229933194496938E-3</v>
      </c>
      <c r="CW67" s="171">
        <v>2.7834377122475428E-3</v>
      </c>
      <c r="CX67" s="171">
        <v>2.8154391763197287E-3</v>
      </c>
      <c r="CY67" s="171">
        <v>3.8687205303648033E-3</v>
      </c>
      <c r="CZ67" s="171">
        <v>6.6589713223499779E-3</v>
      </c>
      <c r="DA67" s="171">
        <v>4.6821161346631149E-3</v>
      </c>
      <c r="DB67" s="171">
        <v>0</v>
      </c>
      <c r="DC67" s="171">
        <v>8.2718022887011237E-4</v>
      </c>
      <c r="DD67" s="172">
        <v>8.1317287197134186E-3</v>
      </c>
    </row>
    <row r="68" spans="1:108" s="173" customFormat="1" ht="9.5" x14ac:dyDescent="0.2">
      <c r="A68" s="160" t="s">
        <v>101</v>
      </c>
      <c r="B68" s="169" t="s">
        <v>115</v>
      </c>
      <c r="C68" s="169"/>
      <c r="D68" s="170">
        <v>0</v>
      </c>
      <c r="E68" s="171">
        <v>0</v>
      </c>
      <c r="F68" s="171">
        <v>0</v>
      </c>
      <c r="G68" s="171">
        <v>0</v>
      </c>
      <c r="H68" s="171">
        <v>0</v>
      </c>
      <c r="I68" s="171">
        <v>0</v>
      </c>
      <c r="J68" s="171">
        <v>0</v>
      </c>
      <c r="K68" s="171">
        <v>0</v>
      </c>
      <c r="L68" s="171">
        <v>0</v>
      </c>
      <c r="M68" s="171">
        <v>0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171">
        <v>0</v>
      </c>
      <c r="V68" s="171">
        <v>0</v>
      </c>
      <c r="W68" s="171">
        <v>0</v>
      </c>
      <c r="X68" s="171">
        <v>0</v>
      </c>
      <c r="Y68" s="171">
        <v>0</v>
      </c>
      <c r="Z68" s="171">
        <v>0</v>
      </c>
      <c r="AA68" s="171">
        <v>0</v>
      </c>
      <c r="AB68" s="171">
        <v>0</v>
      </c>
      <c r="AC68" s="171">
        <v>0</v>
      </c>
      <c r="AD68" s="171">
        <v>0</v>
      </c>
      <c r="AE68" s="171">
        <v>0</v>
      </c>
      <c r="AF68" s="171">
        <v>0</v>
      </c>
      <c r="AG68" s="171">
        <v>0</v>
      </c>
      <c r="AH68" s="171">
        <v>0</v>
      </c>
      <c r="AI68" s="171">
        <v>0</v>
      </c>
      <c r="AJ68" s="171">
        <v>0</v>
      </c>
      <c r="AK68" s="171">
        <v>0</v>
      </c>
      <c r="AL68" s="171">
        <v>0</v>
      </c>
      <c r="AM68" s="171">
        <v>0</v>
      </c>
      <c r="AN68" s="171">
        <v>0</v>
      </c>
      <c r="AO68" s="171">
        <v>0</v>
      </c>
      <c r="AP68" s="171">
        <v>0</v>
      </c>
      <c r="AQ68" s="171">
        <v>0</v>
      </c>
      <c r="AR68" s="171">
        <v>0</v>
      </c>
      <c r="AS68" s="171">
        <v>0</v>
      </c>
      <c r="AT68" s="171">
        <v>0</v>
      </c>
      <c r="AU68" s="171">
        <v>0</v>
      </c>
      <c r="AV68" s="171">
        <v>0</v>
      </c>
      <c r="AW68" s="171">
        <v>0</v>
      </c>
      <c r="AX68" s="171">
        <v>0</v>
      </c>
      <c r="AY68" s="171">
        <v>0</v>
      </c>
      <c r="AZ68" s="171">
        <v>0</v>
      </c>
      <c r="BA68" s="171">
        <v>0</v>
      </c>
      <c r="BB68" s="171">
        <v>0</v>
      </c>
      <c r="BC68" s="171">
        <v>0</v>
      </c>
      <c r="BD68" s="171">
        <v>0</v>
      </c>
      <c r="BE68" s="171">
        <v>0</v>
      </c>
      <c r="BF68" s="171">
        <v>0</v>
      </c>
      <c r="BG68" s="171">
        <v>0</v>
      </c>
      <c r="BH68" s="171">
        <v>0</v>
      </c>
      <c r="BI68" s="171">
        <v>0</v>
      </c>
      <c r="BJ68" s="171">
        <v>0</v>
      </c>
      <c r="BK68" s="171">
        <v>0</v>
      </c>
      <c r="BL68" s="171">
        <v>0</v>
      </c>
      <c r="BM68" s="171">
        <v>0</v>
      </c>
      <c r="BN68" s="171">
        <v>0</v>
      </c>
      <c r="BO68" s="171">
        <v>0</v>
      </c>
      <c r="BP68" s="171">
        <v>0</v>
      </c>
      <c r="BQ68" s="171">
        <v>0</v>
      </c>
      <c r="BR68" s="171">
        <v>0</v>
      </c>
      <c r="BS68" s="171">
        <v>0</v>
      </c>
      <c r="BT68" s="171">
        <v>0</v>
      </c>
      <c r="BU68" s="171">
        <v>0</v>
      </c>
      <c r="BV68" s="171">
        <v>0</v>
      </c>
      <c r="BW68" s="171">
        <v>0</v>
      </c>
      <c r="BX68" s="171">
        <v>0</v>
      </c>
      <c r="BY68" s="171">
        <v>0</v>
      </c>
      <c r="BZ68" s="171">
        <v>0</v>
      </c>
      <c r="CA68" s="171">
        <v>0</v>
      </c>
      <c r="CB68" s="171">
        <v>0</v>
      </c>
      <c r="CC68" s="171">
        <v>0</v>
      </c>
      <c r="CD68" s="171">
        <v>0</v>
      </c>
      <c r="CE68" s="171">
        <v>0</v>
      </c>
      <c r="CF68" s="171">
        <v>0</v>
      </c>
      <c r="CG68" s="171">
        <v>0</v>
      </c>
      <c r="CH68" s="171">
        <v>0</v>
      </c>
      <c r="CI68" s="171">
        <v>0</v>
      </c>
      <c r="CJ68" s="171">
        <v>0</v>
      </c>
      <c r="CK68" s="171">
        <v>0</v>
      </c>
      <c r="CL68" s="171">
        <v>0</v>
      </c>
      <c r="CM68" s="171">
        <v>0</v>
      </c>
      <c r="CN68" s="171">
        <v>0</v>
      </c>
      <c r="CO68" s="171">
        <v>0</v>
      </c>
      <c r="CP68" s="171">
        <v>0</v>
      </c>
      <c r="CQ68" s="171">
        <v>0</v>
      </c>
      <c r="CR68" s="171">
        <v>0</v>
      </c>
      <c r="CS68" s="171">
        <v>0</v>
      </c>
      <c r="CT68" s="171">
        <v>0</v>
      </c>
      <c r="CU68" s="171">
        <v>0</v>
      </c>
      <c r="CV68" s="171">
        <v>0</v>
      </c>
      <c r="CW68" s="171">
        <v>0</v>
      </c>
      <c r="CX68" s="171">
        <v>0</v>
      </c>
      <c r="CY68" s="171">
        <v>0</v>
      </c>
      <c r="CZ68" s="171">
        <v>0</v>
      </c>
      <c r="DA68" s="171">
        <v>0</v>
      </c>
      <c r="DB68" s="171">
        <v>0</v>
      </c>
      <c r="DC68" s="171">
        <v>0</v>
      </c>
      <c r="DD68" s="172">
        <v>0</v>
      </c>
    </row>
    <row r="69" spans="1:108" s="173" customFormat="1" ht="9.5" x14ac:dyDescent="0.2">
      <c r="A69" s="160" t="s">
        <v>103</v>
      </c>
      <c r="B69" s="169" t="s">
        <v>117</v>
      </c>
      <c r="C69" s="169"/>
      <c r="D69" s="170">
        <v>0</v>
      </c>
      <c r="E69" s="171">
        <v>0</v>
      </c>
      <c r="F69" s="171">
        <v>0</v>
      </c>
      <c r="G69" s="171">
        <v>0</v>
      </c>
      <c r="H69" s="171">
        <v>0</v>
      </c>
      <c r="I69" s="171">
        <v>0</v>
      </c>
      <c r="J69" s="171">
        <v>0</v>
      </c>
      <c r="K69" s="171">
        <v>0</v>
      </c>
      <c r="L69" s="171">
        <v>0</v>
      </c>
      <c r="M69" s="171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171">
        <v>0</v>
      </c>
      <c r="V69" s="171">
        <v>0</v>
      </c>
      <c r="W69" s="171">
        <v>0</v>
      </c>
      <c r="X69" s="171">
        <v>0</v>
      </c>
      <c r="Y69" s="171">
        <v>0</v>
      </c>
      <c r="Z69" s="171">
        <v>0</v>
      </c>
      <c r="AA69" s="171">
        <v>0</v>
      </c>
      <c r="AB69" s="171">
        <v>0</v>
      </c>
      <c r="AC69" s="171">
        <v>0</v>
      </c>
      <c r="AD69" s="171">
        <v>0</v>
      </c>
      <c r="AE69" s="171">
        <v>0</v>
      </c>
      <c r="AF69" s="171">
        <v>0</v>
      </c>
      <c r="AG69" s="171">
        <v>0</v>
      </c>
      <c r="AH69" s="171">
        <v>0</v>
      </c>
      <c r="AI69" s="171">
        <v>0</v>
      </c>
      <c r="AJ69" s="171">
        <v>0</v>
      </c>
      <c r="AK69" s="171">
        <v>0</v>
      </c>
      <c r="AL69" s="171">
        <v>0</v>
      </c>
      <c r="AM69" s="171">
        <v>0</v>
      </c>
      <c r="AN69" s="171">
        <v>0</v>
      </c>
      <c r="AO69" s="171">
        <v>0</v>
      </c>
      <c r="AP69" s="171">
        <v>0</v>
      </c>
      <c r="AQ69" s="171">
        <v>0</v>
      </c>
      <c r="AR69" s="171">
        <v>0</v>
      </c>
      <c r="AS69" s="171">
        <v>0</v>
      </c>
      <c r="AT69" s="171">
        <v>0</v>
      </c>
      <c r="AU69" s="171">
        <v>0</v>
      </c>
      <c r="AV69" s="171">
        <v>0</v>
      </c>
      <c r="AW69" s="171">
        <v>0</v>
      </c>
      <c r="AX69" s="171">
        <v>0</v>
      </c>
      <c r="AY69" s="171">
        <v>0</v>
      </c>
      <c r="AZ69" s="171">
        <v>0</v>
      </c>
      <c r="BA69" s="171">
        <v>0</v>
      </c>
      <c r="BB69" s="171">
        <v>0</v>
      </c>
      <c r="BC69" s="171">
        <v>0</v>
      </c>
      <c r="BD69" s="171">
        <v>0</v>
      </c>
      <c r="BE69" s="171">
        <v>0</v>
      </c>
      <c r="BF69" s="171">
        <v>0</v>
      </c>
      <c r="BG69" s="171">
        <v>0</v>
      </c>
      <c r="BH69" s="171">
        <v>0</v>
      </c>
      <c r="BI69" s="171">
        <v>0</v>
      </c>
      <c r="BJ69" s="171">
        <v>0</v>
      </c>
      <c r="BK69" s="171">
        <v>0</v>
      </c>
      <c r="BL69" s="171">
        <v>0</v>
      </c>
      <c r="BM69" s="171">
        <v>0</v>
      </c>
      <c r="BN69" s="171">
        <v>0</v>
      </c>
      <c r="BO69" s="171">
        <v>0</v>
      </c>
      <c r="BP69" s="171">
        <v>0</v>
      </c>
      <c r="BQ69" s="171">
        <v>0</v>
      </c>
      <c r="BR69" s="171">
        <v>0</v>
      </c>
      <c r="BS69" s="171">
        <v>0</v>
      </c>
      <c r="BT69" s="171">
        <v>0</v>
      </c>
      <c r="BU69" s="171">
        <v>0</v>
      </c>
      <c r="BV69" s="171">
        <v>0</v>
      </c>
      <c r="BW69" s="171">
        <v>0</v>
      </c>
      <c r="BX69" s="171">
        <v>0</v>
      </c>
      <c r="BY69" s="171">
        <v>0</v>
      </c>
      <c r="BZ69" s="171">
        <v>0</v>
      </c>
      <c r="CA69" s="171">
        <v>0</v>
      </c>
      <c r="CB69" s="171">
        <v>0</v>
      </c>
      <c r="CC69" s="171">
        <v>0</v>
      </c>
      <c r="CD69" s="171">
        <v>0</v>
      </c>
      <c r="CE69" s="171">
        <v>0</v>
      </c>
      <c r="CF69" s="171">
        <v>0</v>
      </c>
      <c r="CG69" s="171">
        <v>0</v>
      </c>
      <c r="CH69" s="171">
        <v>0</v>
      </c>
      <c r="CI69" s="171">
        <v>0</v>
      </c>
      <c r="CJ69" s="171">
        <v>0</v>
      </c>
      <c r="CK69" s="171">
        <v>0</v>
      </c>
      <c r="CL69" s="171">
        <v>0</v>
      </c>
      <c r="CM69" s="171">
        <v>0</v>
      </c>
      <c r="CN69" s="171">
        <v>0</v>
      </c>
      <c r="CO69" s="171">
        <v>0</v>
      </c>
      <c r="CP69" s="171">
        <v>0</v>
      </c>
      <c r="CQ69" s="171">
        <v>0</v>
      </c>
      <c r="CR69" s="171">
        <v>0</v>
      </c>
      <c r="CS69" s="171">
        <v>0</v>
      </c>
      <c r="CT69" s="171">
        <v>0</v>
      </c>
      <c r="CU69" s="171">
        <v>0</v>
      </c>
      <c r="CV69" s="171">
        <v>0</v>
      </c>
      <c r="CW69" s="171">
        <v>0</v>
      </c>
      <c r="CX69" s="171">
        <v>0</v>
      </c>
      <c r="CY69" s="171">
        <v>0</v>
      </c>
      <c r="CZ69" s="171">
        <v>0</v>
      </c>
      <c r="DA69" s="171">
        <v>0</v>
      </c>
      <c r="DB69" s="171">
        <v>0</v>
      </c>
      <c r="DC69" s="171">
        <v>0</v>
      </c>
      <c r="DD69" s="172">
        <v>0</v>
      </c>
    </row>
    <row r="70" spans="1:108" s="173" customFormat="1" ht="9.5" x14ac:dyDescent="0.2">
      <c r="A70" s="160" t="s">
        <v>105</v>
      </c>
      <c r="B70" s="169" t="s">
        <v>119</v>
      </c>
      <c r="C70" s="169"/>
      <c r="D70" s="170">
        <v>6.2789971215148422E-3</v>
      </c>
      <c r="E70" s="171">
        <v>8.6641272175285375E-3</v>
      </c>
      <c r="F70" s="171">
        <v>1.2105190438907567E-2</v>
      </c>
      <c r="G70" s="171">
        <v>3.7292517473717923E-2</v>
      </c>
      <c r="H70" s="171">
        <v>4.905025764860611E-3</v>
      </c>
      <c r="I70" s="171">
        <v>2.1571082019619077E-3</v>
      </c>
      <c r="J70" s="171">
        <v>3.1528291121970579E-2</v>
      </c>
      <c r="K70" s="171">
        <v>5.7895058833126005E-2</v>
      </c>
      <c r="L70" s="171">
        <v>6.9329792070442417E-3</v>
      </c>
      <c r="M70" s="171">
        <v>9.7624092535343356E-3</v>
      </c>
      <c r="N70" s="171">
        <v>4.2012766555470909E-3</v>
      </c>
      <c r="O70" s="171">
        <v>1.2400875318293928E-2</v>
      </c>
      <c r="P70" s="171">
        <v>7.4559492919689134E-3</v>
      </c>
      <c r="Q70" s="171">
        <v>9.9329396108583899E-3</v>
      </c>
      <c r="R70" s="171">
        <v>2.2330491270807957E-2</v>
      </c>
      <c r="S70" s="171">
        <v>1.6263617399366454E-2</v>
      </c>
      <c r="T70" s="171">
        <v>1.5024329402883424E-2</v>
      </c>
      <c r="U70" s="171">
        <v>1.0514018691588784E-2</v>
      </c>
      <c r="V70" s="171">
        <v>8.8367700522608492E-2</v>
      </c>
      <c r="W70" s="171">
        <v>5.8661318626222108E-3</v>
      </c>
      <c r="X70" s="171">
        <v>1.1902759500935004E-2</v>
      </c>
      <c r="Y70" s="171">
        <v>1.5571209152057624E-2</v>
      </c>
      <c r="Z70" s="171">
        <v>0.18040935672514619</v>
      </c>
      <c r="AA70" s="171">
        <v>5.2127048637186906E-3</v>
      </c>
      <c r="AB70" s="171">
        <v>5.7119080042366474E-3</v>
      </c>
      <c r="AC70" s="171">
        <v>1.258833922261484E-2</v>
      </c>
      <c r="AD70" s="171">
        <v>5.6736489235956365E-3</v>
      </c>
      <c r="AE70" s="171">
        <v>1.8307802512673572E-2</v>
      </c>
      <c r="AF70" s="171">
        <v>1.4645259275330875E-2</v>
      </c>
      <c r="AG70" s="171">
        <v>9.7749488520118208E-3</v>
      </c>
      <c r="AH70" s="171">
        <v>6.0134566862910008E-2</v>
      </c>
      <c r="AI70" s="171">
        <v>4.6751763077531469E-2</v>
      </c>
      <c r="AJ70" s="171">
        <v>1.100196463654224E-2</v>
      </c>
      <c r="AK70" s="171">
        <v>2.5406871609403255E-2</v>
      </c>
      <c r="AL70" s="171">
        <v>2.3904848934833516E-2</v>
      </c>
      <c r="AM70" s="171">
        <v>1.4124545808460939E-2</v>
      </c>
      <c r="AN70" s="171">
        <v>8.2206844759146011E-2</v>
      </c>
      <c r="AO70" s="171">
        <v>9.2118730808597744E-3</v>
      </c>
      <c r="AP70" s="171">
        <v>2.8658341338456614E-2</v>
      </c>
      <c r="AQ70" s="171">
        <v>1.5568948199167742E-2</v>
      </c>
      <c r="AR70" s="171">
        <v>9.4233254805621003E-3</v>
      </c>
      <c r="AS70" s="171">
        <v>1.5660550187631121E-2</v>
      </c>
      <c r="AT70" s="171">
        <v>1.2250008459950595E-2</v>
      </c>
      <c r="AU70" s="171">
        <v>7.1221381953796743E-3</v>
      </c>
      <c r="AV70" s="171">
        <v>9.0665304558804755E-3</v>
      </c>
      <c r="AW70" s="171">
        <v>2.8378857750975522E-2</v>
      </c>
      <c r="AX70" s="171">
        <v>2.1148966570590989E-2</v>
      </c>
      <c r="AY70" s="171">
        <v>1.2097229010790691E-2</v>
      </c>
      <c r="AZ70" s="171">
        <v>6.1898211829436037E-3</v>
      </c>
      <c r="BA70" s="171">
        <v>3.1861629494765588E-3</v>
      </c>
      <c r="BB70" s="171">
        <v>9.5398428731762065E-3</v>
      </c>
      <c r="BC70" s="171">
        <v>1.7991582509611574E-3</v>
      </c>
      <c r="BD70" s="171">
        <v>6.5416484954208464E-3</v>
      </c>
      <c r="BE70" s="171">
        <v>3.7678682411435675E-3</v>
      </c>
      <c r="BF70" s="171">
        <v>8.1442516317702177E-3</v>
      </c>
      <c r="BG70" s="171">
        <v>8.7778528021607016E-3</v>
      </c>
      <c r="BH70" s="171">
        <v>3.7379195475761625E-3</v>
      </c>
      <c r="BI70" s="171">
        <v>8.2949023491906276E-3</v>
      </c>
      <c r="BJ70" s="171">
        <v>3.1578372772182645E-2</v>
      </c>
      <c r="BK70" s="171">
        <v>4.4161335468103288E-3</v>
      </c>
      <c r="BL70" s="171">
        <v>1.1911589535448007E-3</v>
      </c>
      <c r="BM70" s="171">
        <v>2.9156570999556361E-3</v>
      </c>
      <c r="BN70" s="171">
        <v>4.4775297526861739E-3</v>
      </c>
      <c r="BO70" s="171">
        <v>0.12544031065840808</v>
      </c>
      <c r="BP70" s="171">
        <v>2.397483318382344E-2</v>
      </c>
      <c r="BQ70" s="171">
        <v>5.051676861421641E-2</v>
      </c>
      <c r="BR70" s="171">
        <v>4.3421003123001088E-2</v>
      </c>
      <c r="BS70" s="171">
        <v>1.7921302957150668E-2</v>
      </c>
      <c r="BT70" s="171">
        <v>2.8935852112566382E-3</v>
      </c>
      <c r="BU70" s="171">
        <v>3.7841097542590081E-2</v>
      </c>
      <c r="BV70" s="171">
        <v>5.4701740096553412E-3</v>
      </c>
      <c r="BW70" s="171">
        <v>1.0618653363617733E-6</v>
      </c>
      <c r="BX70" s="171">
        <v>2.981742628531011E-2</v>
      </c>
      <c r="BY70" s="171">
        <v>4.8089280023029396E-3</v>
      </c>
      <c r="BZ70" s="171">
        <v>7.91705528924365E-4</v>
      </c>
      <c r="CA70" s="171">
        <v>1.6150732681499125E-3</v>
      </c>
      <c r="CB70" s="171">
        <v>3.0758516627009459E-3</v>
      </c>
      <c r="CC70" s="171">
        <v>5.2606301229508198E-2</v>
      </c>
      <c r="CD70" s="171">
        <v>9.5351552488442959E-3</v>
      </c>
      <c r="CE70" s="171">
        <v>6.0559559367549939E-3</v>
      </c>
      <c r="CF70" s="171">
        <v>1.1403579744149878E-2</v>
      </c>
      <c r="CG70" s="171">
        <v>5.9241820479916637E-3</v>
      </c>
      <c r="CH70" s="171">
        <v>2.762578074788457E-3</v>
      </c>
      <c r="CI70" s="171">
        <v>4.2761735453802916E-3</v>
      </c>
      <c r="CJ70" s="171">
        <v>3.3331730846273416E-3</v>
      </c>
      <c r="CK70" s="171">
        <v>7.7190990681179185E-3</v>
      </c>
      <c r="CL70" s="171">
        <v>2.7006020395092499E-2</v>
      </c>
      <c r="CM70" s="171">
        <v>7.3163055032632388E-3</v>
      </c>
      <c r="CN70" s="171">
        <v>5.6753110890871046E-3</v>
      </c>
      <c r="CO70" s="171">
        <v>1.4266980550771807E-2</v>
      </c>
      <c r="CP70" s="171">
        <v>1.5443302960999989E-2</v>
      </c>
      <c r="CQ70" s="171">
        <v>9.4555678390588101E-3</v>
      </c>
      <c r="CR70" s="171">
        <v>2.3894467479960478E-3</v>
      </c>
      <c r="CS70" s="171">
        <v>5.524184015776543E-3</v>
      </c>
      <c r="CT70" s="171">
        <v>2.11706523948242E-3</v>
      </c>
      <c r="CU70" s="171">
        <v>3.4927502876869964E-3</v>
      </c>
      <c r="CV70" s="171">
        <v>6.689851160958056E-3</v>
      </c>
      <c r="CW70" s="171">
        <v>3.0171964782012659E-2</v>
      </c>
      <c r="CX70" s="171">
        <v>1.3531276994146461E-2</v>
      </c>
      <c r="CY70" s="171">
        <v>2.4843124047222321E-2</v>
      </c>
      <c r="CZ70" s="171">
        <v>3.1627865141589336E-2</v>
      </c>
      <c r="DA70" s="171">
        <v>2.6515323702417427E-2</v>
      </c>
      <c r="DB70" s="171">
        <v>0</v>
      </c>
      <c r="DC70" s="171">
        <v>1.1514551774885185E-2</v>
      </c>
      <c r="DD70" s="172">
        <v>1.4602337108173781E-2</v>
      </c>
    </row>
    <row r="71" spans="1:108" s="173" customFormat="1" ht="9.5" x14ac:dyDescent="0.2">
      <c r="A71" s="160" t="s">
        <v>106</v>
      </c>
      <c r="B71" s="169" t="s">
        <v>121</v>
      </c>
      <c r="C71" s="169"/>
      <c r="D71" s="170">
        <v>4.1929863916626658E-6</v>
      </c>
      <c r="E71" s="171">
        <v>1.2676118825937874E-5</v>
      </c>
      <c r="F71" s="171">
        <v>0</v>
      </c>
      <c r="G71" s="171">
        <v>3.7750094375235937E-4</v>
      </c>
      <c r="H71" s="171">
        <v>0</v>
      </c>
      <c r="I71" s="171">
        <v>7.0724859080718281E-6</v>
      </c>
      <c r="J71" s="171">
        <v>4.9611787760771962E-5</v>
      </c>
      <c r="K71" s="171">
        <v>2.4471317576523849E-4</v>
      </c>
      <c r="L71" s="171">
        <v>2.8513546925721214E-4</v>
      </c>
      <c r="M71" s="171">
        <v>1.1983743791031296E-4</v>
      </c>
      <c r="N71" s="171">
        <v>1.1094920745282809E-4</v>
      </c>
      <c r="O71" s="171">
        <v>1.7551122840276791E-3</v>
      </c>
      <c r="P71" s="171">
        <v>1.0290598938111201E-3</v>
      </c>
      <c r="Q71" s="171">
        <v>9.1327378208417773E-4</v>
      </c>
      <c r="R71" s="171">
        <v>3.6540803897685747E-3</v>
      </c>
      <c r="S71" s="171">
        <v>8.1124932395889671E-4</v>
      </c>
      <c r="T71" s="171">
        <v>8.2055321697888718E-5</v>
      </c>
      <c r="U71" s="171">
        <v>3.6159323542501114E-4</v>
      </c>
      <c r="V71" s="171">
        <v>3.2710368855563129E-3</v>
      </c>
      <c r="W71" s="171">
        <v>6.517924291802457E-4</v>
      </c>
      <c r="X71" s="171">
        <v>5.4418268707516644E-4</v>
      </c>
      <c r="Y71" s="171">
        <v>2.1979768020761611E-3</v>
      </c>
      <c r="Z71" s="171">
        <v>2.0050125313283208E-3</v>
      </c>
      <c r="AA71" s="171">
        <v>2.6505278968061137E-4</v>
      </c>
      <c r="AB71" s="171">
        <v>9.6459373581479801E-4</v>
      </c>
      <c r="AC71" s="171">
        <v>6.309944472488642E-4</v>
      </c>
      <c r="AD71" s="171">
        <v>1.7051950316817487E-5</v>
      </c>
      <c r="AE71" s="171">
        <v>4.6286092131364335E-3</v>
      </c>
      <c r="AF71" s="171">
        <v>1.9527012367107832E-3</v>
      </c>
      <c r="AG71" s="171">
        <v>2.2732439190725165E-4</v>
      </c>
      <c r="AH71" s="171">
        <v>3.9248668348752453E-3</v>
      </c>
      <c r="AI71" s="171">
        <v>1.0984906738141793E-4</v>
      </c>
      <c r="AJ71" s="171">
        <v>4.3222003929273087E-3</v>
      </c>
      <c r="AK71" s="171">
        <v>6.7811934900542496E-4</v>
      </c>
      <c r="AL71" s="171">
        <v>6.31104003655263E-4</v>
      </c>
      <c r="AM71" s="171">
        <v>1.4720672203477809E-3</v>
      </c>
      <c r="AN71" s="171">
        <v>6.2493294710867934E-3</v>
      </c>
      <c r="AO71" s="171">
        <v>1.7800720929197632E-4</v>
      </c>
      <c r="AP71" s="171">
        <v>4.8030739673390969E-4</v>
      </c>
      <c r="AQ71" s="171">
        <v>2.582866982350409E-3</v>
      </c>
      <c r="AR71" s="171">
        <v>1.2649989458342118E-3</v>
      </c>
      <c r="AS71" s="171">
        <v>2.3786307360458589E-3</v>
      </c>
      <c r="AT71" s="171">
        <v>8.1215525701329905E-4</v>
      </c>
      <c r="AU71" s="171">
        <v>9.4530197865948414E-4</v>
      </c>
      <c r="AV71" s="171">
        <v>1.5323713446558549E-3</v>
      </c>
      <c r="AW71" s="171">
        <v>3.0674206539657366E-3</v>
      </c>
      <c r="AX71" s="171">
        <v>1.625896090458946E-3</v>
      </c>
      <c r="AY71" s="171">
        <v>9.4935519043501144E-4</v>
      </c>
      <c r="AZ71" s="171">
        <v>0</v>
      </c>
      <c r="BA71" s="171">
        <v>4.5516613563950843E-4</v>
      </c>
      <c r="BB71" s="171">
        <v>1.6835016835016834E-3</v>
      </c>
      <c r="BC71" s="171">
        <v>9.5312550199727988E-4</v>
      </c>
      <c r="BD71" s="171">
        <v>4.3610989969472308E-4</v>
      </c>
      <c r="BE71" s="171">
        <v>3.6513362336855191E-3</v>
      </c>
      <c r="BF71" s="171">
        <v>2.0079870266967938E-3</v>
      </c>
      <c r="BG71" s="171">
        <v>4.6421336934503713E-4</v>
      </c>
      <c r="BH71" s="171">
        <v>7.1659597544206229E-4</v>
      </c>
      <c r="BI71" s="171">
        <v>6.8092481970967846E-4</v>
      </c>
      <c r="BJ71" s="171">
        <v>1.8286525287262206E-3</v>
      </c>
      <c r="BK71" s="171">
        <v>4.500882997656792E-4</v>
      </c>
      <c r="BL71" s="171">
        <v>4.8896339759709417E-4</v>
      </c>
      <c r="BM71" s="171">
        <v>2.9327201992970005E-4</v>
      </c>
      <c r="BN71" s="171">
        <v>3.0286135144994871E-4</v>
      </c>
      <c r="BO71" s="171">
        <v>4.9585004157619024E-4</v>
      </c>
      <c r="BP71" s="171">
        <v>1.0334615431878786E-2</v>
      </c>
      <c r="BQ71" s="171">
        <v>7.1626942276594243E-4</v>
      </c>
      <c r="BR71" s="171">
        <v>1.4298077284870376E-3</v>
      </c>
      <c r="BS71" s="171">
        <v>3.2364363735039943E-3</v>
      </c>
      <c r="BT71" s="171">
        <v>8.9288958797298487E-4</v>
      </c>
      <c r="BU71" s="171">
        <v>3.2905302210947895E-3</v>
      </c>
      <c r="BV71" s="171">
        <v>2.4316277672121683E-4</v>
      </c>
      <c r="BW71" s="171">
        <v>0</v>
      </c>
      <c r="BX71" s="171">
        <v>6.9257179906576484E-4</v>
      </c>
      <c r="BY71" s="171">
        <v>4.4979283826991682E-4</v>
      </c>
      <c r="BZ71" s="171">
        <v>4.663470923801054E-4</v>
      </c>
      <c r="CA71" s="171">
        <v>2.5841172290398602E-4</v>
      </c>
      <c r="CB71" s="171">
        <v>4.6427949625674658E-4</v>
      </c>
      <c r="CC71" s="171">
        <v>1.1206454918032787E-4</v>
      </c>
      <c r="CD71" s="171">
        <v>5.3632281887476627E-4</v>
      </c>
      <c r="CE71" s="171">
        <v>6.8506288877318933E-4</v>
      </c>
      <c r="CF71" s="171">
        <v>7.9260198195444558E-4</v>
      </c>
      <c r="CG71" s="171">
        <v>1.0516870410929827E-3</v>
      </c>
      <c r="CH71" s="171">
        <v>1.1362788996559205E-4</v>
      </c>
      <c r="CI71" s="171">
        <v>9.1289098159803969E-4</v>
      </c>
      <c r="CJ71" s="171">
        <v>5.2882072977260709E-4</v>
      </c>
      <c r="CK71" s="171">
        <v>7.6629615933307112E-4</v>
      </c>
      <c r="CL71" s="171">
        <v>2.3339072212174962E-3</v>
      </c>
      <c r="CM71" s="171">
        <v>7.4469538158215103E-3</v>
      </c>
      <c r="CN71" s="171">
        <v>1.1805784972286459E-3</v>
      </c>
      <c r="CO71" s="171">
        <v>1.2323637685052059E-3</v>
      </c>
      <c r="CP71" s="171">
        <v>2.7437954526203698E-3</v>
      </c>
      <c r="CQ71" s="171">
        <v>2.6395883661575839E-3</v>
      </c>
      <c r="CR71" s="171">
        <v>6.5317056433109955E-4</v>
      </c>
      <c r="CS71" s="171">
        <v>1.0174553441841953E-4</v>
      </c>
      <c r="CT71" s="171">
        <v>9.315087053722648E-5</v>
      </c>
      <c r="CU71" s="171">
        <v>9.3164556962025314E-4</v>
      </c>
      <c r="CV71" s="171">
        <v>1.2640707135531211E-3</v>
      </c>
      <c r="CW71" s="171">
        <v>9.0253384501918828E-3</v>
      </c>
      <c r="CX71" s="171">
        <v>8.5589887489738864E-3</v>
      </c>
      <c r="CY71" s="171">
        <v>4.7594568724075581E-3</v>
      </c>
      <c r="CZ71" s="171">
        <v>1.1602980196980827E-3</v>
      </c>
      <c r="DA71" s="171">
        <v>2.0228559999272682E-3</v>
      </c>
      <c r="DB71" s="171">
        <v>0</v>
      </c>
      <c r="DC71" s="171">
        <v>1.8776483722818501E-4</v>
      </c>
      <c r="DD71" s="172">
        <v>1.4210883835957461E-3</v>
      </c>
    </row>
    <row r="72" spans="1:108" s="173" customFormat="1" ht="9.5" x14ac:dyDescent="0.2">
      <c r="A72" s="174" t="s">
        <v>108</v>
      </c>
      <c r="B72" s="175" t="s">
        <v>123</v>
      </c>
      <c r="C72" s="175"/>
      <c r="D72" s="176">
        <v>6.3314094514106255E-4</v>
      </c>
      <c r="E72" s="177">
        <v>2.9155073299657111E-4</v>
      </c>
      <c r="F72" s="177">
        <v>2.739372726016672E-3</v>
      </c>
      <c r="G72" s="177">
        <v>2.7683402541839688E-3</v>
      </c>
      <c r="H72" s="177">
        <v>3.1262801578232468E-4</v>
      </c>
      <c r="I72" s="177">
        <v>3.5008805244955547E-4</v>
      </c>
      <c r="J72" s="177">
        <v>4.0929724902636867E-3</v>
      </c>
      <c r="K72" s="177">
        <v>4.7107286334808407E-3</v>
      </c>
      <c r="L72" s="177">
        <v>3.0028952216878423E-3</v>
      </c>
      <c r="M72" s="177">
        <v>2.926464969259092E-3</v>
      </c>
      <c r="N72" s="177">
        <v>7.6185122450941954E-4</v>
      </c>
      <c r="O72" s="177">
        <v>2.8692409379141018E-3</v>
      </c>
      <c r="P72" s="177">
        <v>3.1187459358447446E-3</v>
      </c>
      <c r="Q72" s="177">
        <v>2.6963321185342388E-4</v>
      </c>
      <c r="R72" s="177">
        <v>2.0300446609825416E-3</v>
      </c>
      <c r="S72" s="177">
        <v>8.4988024414741562E-4</v>
      </c>
      <c r="T72" s="177">
        <v>9.8466386037466451E-4</v>
      </c>
      <c r="U72" s="177">
        <v>8.6226079216733423E-4</v>
      </c>
      <c r="V72" s="177">
        <v>2.3219154737559645E-3</v>
      </c>
      <c r="W72" s="177">
        <v>1.3537227375282025E-3</v>
      </c>
      <c r="X72" s="177">
        <v>5.540769177492604E-4</v>
      </c>
      <c r="Y72" s="177">
        <v>2.5687198771251521E-3</v>
      </c>
      <c r="Z72" s="177">
        <v>3.0492898913951545E-3</v>
      </c>
      <c r="AA72" s="177">
        <v>1.5461412731368998E-3</v>
      </c>
      <c r="AB72" s="177">
        <v>3.4044484793463461E-3</v>
      </c>
      <c r="AC72" s="177">
        <v>1.3566380615850581E-3</v>
      </c>
      <c r="AD72" s="177">
        <v>2.9375859863971942E-4</v>
      </c>
      <c r="AE72" s="177">
        <v>9.6429358607009032E-4</v>
      </c>
      <c r="AF72" s="177">
        <v>1.1933174224343676E-3</v>
      </c>
      <c r="AG72" s="177">
        <v>1.3639463514435099E-3</v>
      </c>
      <c r="AH72" s="177">
        <v>1.1213905242500701E-3</v>
      </c>
      <c r="AI72" s="177">
        <v>2.0798090090881796E-3</v>
      </c>
      <c r="AJ72" s="177">
        <v>3.9292730844793711E-4</v>
      </c>
      <c r="AK72" s="177">
        <v>6.7811934900542496E-4</v>
      </c>
      <c r="AL72" s="177">
        <v>5.825575418356274E-4</v>
      </c>
      <c r="AM72" s="177">
        <v>1.0340968076823255E-3</v>
      </c>
      <c r="AN72" s="177">
        <v>9.9238279154597155E-4</v>
      </c>
      <c r="AO72" s="177">
        <v>1.7800720929197632E-4</v>
      </c>
      <c r="AP72" s="177">
        <v>8.0051232788984946E-4</v>
      </c>
      <c r="AQ72" s="177">
        <v>1.2196871861099154E-3</v>
      </c>
      <c r="AR72" s="177">
        <v>1.0541657881951766E-3</v>
      </c>
      <c r="AS72" s="177">
        <v>9.4554265283810536E-4</v>
      </c>
      <c r="AT72" s="177">
        <v>8.459950593888532E-4</v>
      </c>
      <c r="AU72" s="177">
        <v>9.4530197865948414E-4</v>
      </c>
      <c r="AV72" s="177">
        <v>1.1492785084918913E-3</v>
      </c>
      <c r="AW72" s="177">
        <v>1.4398096947186112E-3</v>
      </c>
      <c r="AX72" s="177">
        <v>1.6874830635823911E-3</v>
      </c>
      <c r="AY72" s="177">
        <v>6.2977027484302744E-4</v>
      </c>
      <c r="AZ72" s="177">
        <v>3.43878954607978E-4</v>
      </c>
      <c r="BA72" s="177">
        <v>0</v>
      </c>
      <c r="BB72" s="177">
        <v>5.6116722783389455E-4</v>
      </c>
      <c r="BC72" s="177">
        <v>1.2851130364008269E-4</v>
      </c>
      <c r="BD72" s="177">
        <v>0</v>
      </c>
      <c r="BE72" s="177">
        <v>1.5537600994406463E-4</v>
      </c>
      <c r="BF72" s="177">
        <v>2.8300488295726628E-4</v>
      </c>
      <c r="BG72" s="177">
        <v>1.2027346387575963E-3</v>
      </c>
      <c r="BH72" s="177">
        <v>6.3912614025913661E-4</v>
      </c>
      <c r="BI72" s="177">
        <v>1.1142406140703829E-3</v>
      </c>
      <c r="BJ72" s="177">
        <v>4.5852779824776873E-3</v>
      </c>
      <c r="BK72" s="177">
        <v>1.0593681355807972E-3</v>
      </c>
      <c r="BL72" s="177">
        <v>1.9595300069116632E-3</v>
      </c>
      <c r="BM72" s="177">
        <v>8.7021806640958266E-4</v>
      </c>
      <c r="BN72" s="177">
        <v>1.2355366496651318E-3</v>
      </c>
      <c r="BO72" s="177">
        <v>5.8499162208426939E-4</v>
      </c>
      <c r="BP72" s="177">
        <v>3.6128144315961514E-3</v>
      </c>
      <c r="BQ72" s="177">
        <v>7.1253427546931022E-2</v>
      </c>
      <c r="BR72" s="177">
        <v>1.5588129370723344E-2</v>
      </c>
      <c r="BS72" s="177">
        <v>5.3850152942172139E-3</v>
      </c>
      <c r="BT72" s="177">
        <v>2.1491644733768358E-3</v>
      </c>
      <c r="BU72" s="177">
        <v>4.2999757470880123E-3</v>
      </c>
      <c r="BV72" s="177">
        <v>4.1910982654388593E-4</v>
      </c>
      <c r="BW72" s="177">
        <v>1.2211451368160393E-5</v>
      </c>
      <c r="BX72" s="177">
        <v>8.848709900829612E-3</v>
      </c>
      <c r="BY72" s="177">
        <v>1.8801340639682522E-3</v>
      </c>
      <c r="BZ72" s="177">
        <v>1.156829996601812E-3</v>
      </c>
      <c r="CA72" s="177">
        <v>2.2751466907850942E-4</v>
      </c>
      <c r="CB72" s="177">
        <v>1.2187336776739598E-3</v>
      </c>
      <c r="CC72" s="177">
        <v>2.4334016393442624E-3</v>
      </c>
      <c r="CD72" s="177">
        <v>6.0799073537927042E-3</v>
      </c>
      <c r="CE72" s="177">
        <v>8.0837420875236343E-4</v>
      </c>
      <c r="CF72" s="177">
        <v>5.6096442730386468E-3</v>
      </c>
      <c r="CG72" s="177">
        <v>9.1660797159480141E-4</v>
      </c>
      <c r="CH72" s="177">
        <v>7.4568302789919784E-4</v>
      </c>
      <c r="CI72" s="177">
        <v>2.0660164320376686E-3</v>
      </c>
      <c r="CJ72" s="177">
        <v>1.2552815302683097E-3</v>
      </c>
      <c r="CK72" s="177">
        <v>3.7050733359556992E-3</v>
      </c>
      <c r="CL72" s="177">
        <v>1.5344083056702004E-2</v>
      </c>
      <c r="CM72" s="177">
        <v>1.526209833067088E-2</v>
      </c>
      <c r="CN72" s="177">
        <v>4.8356458539808387E-3</v>
      </c>
      <c r="CO72" s="177">
        <v>2.6385224274406332E-3</v>
      </c>
      <c r="CP72" s="177">
        <v>7.862320155854842E-3</v>
      </c>
      <c r="CQ72" s="177">
        <v>1.0842238873193301E-2</v>
      </c>
      <c r="CR72" s="177">
        <v>3.5800361310805839E-3</v>
      </c>
      <c r="CS72" s="177">
        <v>9.037397468930206E-4</v>
      </c>
      <c r="CT72" s="177">
        <v>3.9800826502269491E-4</v>
      </c>
      <c r="CU72" s="177">
        <v>1.1249712313003452E-3</v>
      </c>
      <c r="CV72" s="177">
        <v>1.8872279817060643E-3</v>
      </c>
      <c r="CW72" s="177">
        <v>1.8004841848235975E-2</v>
      </c>
      <c r="CX72" s="177">
        <v>1.3678822639403808E-2</v>
      </c>
      <c r="CY72" s="177">
        <v>2.2405785797851598E-2</v>
      </c>
      <c r="CZ72" s="177">
        <v>9.50424992879308E-3</v>
      </c>
      <c r="DA72" s="177">
        <v>8.8141972670988146E-3</v>
      </c>
      <c r="DB72" s="177">
        <v>0</v>
      </c>
      <c r="DC72" s="177">
        <v>5.6887670954809573E-3</v>
      </c>
      <c r="DD72" s="178">
        <v>4.2259554147458479E-3</v>
      </c>
    </row>
    <row r="73" spans="1:108" s="173" customFormat="1" ht="9.5" x14ac:dyDescent="0.2">
      <c r="A73" s="160" t="s">
        <v>110</v>
      </c>
      <c r="B73" s="169" t="s">
        <v>125</v>
      </c>
      <c r="C73" s="169"/>
      <c r="D73" s="170">
        <v>0</v>
      </c>
      <c r="E73" s="171">
        <v>0</v>
      </c>
      <c r="F73" s="171">
        <v>1.272970110072307E-3</v>
      </c>
      <c r="G73" s="171">
        <v>1.4184883947058352E-3</v>
      </c>
      <c r="H73" s="171">
        <v>0</v>
      </c>
      <c r="I73" s="171">
        <v>0</v>
      </c>
      <c r="J73" s="171">
        <v>8.6820628581350931E-4</v>
      </c>
      <c r="K73" s="171">
        <v>2.73263046271183E-3</v>
      </c>
      <c r="L73" s="171">
        <v>1.2621730911875195E-3</v>
      </c>
      <c r="M73" s="171">
        <v>5.5576782798985725E-5</v>
      </c>
      <c r="N73" s="171">
        <v>3.6983069150942698E-5</v>
      </c>
      <c r="O73" s="171">
        <v>1.1636810043462206E-3</v>
      </c>
      <c r="P73" s="171">
        <v>1.7045777382147388E-4</v>
      </c>
      <c r="Q73" s="171">
        <v>5.6535996033782432E-4</v>
      </c>
      <c r="R73" s="171">
        <v>0</v>
      </c>
      <c r="S73" s="171">
        <v>1.9315460094259445E-4</v>
      </c>
      <c r="T73" s="171">
        <v>3.6104341547071037E-4</v>
      </c>
      <c r="U73" s="171">
        <v>1.9470404984423675E-4</v>
      </c>
      <c r="V73" s="171">
        <v>6.9586457623267435E-4</v>
      </c>
      <c r="W73" s="171">
        <v>5.5151667084482321E-4</v>
      </c>
      <c r="X73" s="171">
        <v>5.1449999505288467E-4</v>
      </c>
      <c r="Y73" s="171">
        <v>2.6216831735607223E-3</v>
      </c>
      <c r="Z73" s="171">
        <v>8.1453634085213028E-3</v>
      </c>
      <c r="AA73" s="171">
        <v>1.4430651882611065E-3</v>
      </c>
      <c r="AB73" s="171">
        <v>9.6459373581479801E-4</v>
      </c>
      <c r="AC73" s="171">
        <v>1.3566380615850581E-3</v>
      </c>
      <c r="AD73" s="171">
        <v>3.8754432538221559E-6</v>
      </c>
      <c r="AE73" s="171">
        <v>2.7551245316288297E-5</v>
      </c>
      <c r="AF73" s="171">
        <v>0</v>
      </c>
      <c r="AG73" s="171">
        <v>6.8197317572175496E-4</v>
      </c>
      <c r="AH73" s="171">
        <v>8.4104289318755253E-4</v>
      </c>
      <c r="AI73" s="171">
        <v>2.6949637864241201E-3</v>
      </c>
      <c r="AJ73" s="171">
        <v>3.9292730844793711E-4</v>
      </c>
      <c r="AK73" s="171">
        <v>6.5099457504520794E-3</v>
      </c>
      <c r="AL73" s="171">
        <v>1.6277343080701353E-4</v>
      </c>
      <c r="AM73" s="171">
        <v>4.0552815987542171E-6</v>
      </c>
      <c r="AN73" s="171">
        <v>2.6821156528269499E-5</v>
      </c>
      <c r="AO73" s="171">
        <v>0</v>
      </c>
      <c r="AP73" s="171">
        <v>0</v>
      </c>
      <c r="AQ73" s="171">
        <v>0</v>
      </c>
      <c r="AR73" s="171">
        <v>1.0083324930562558E-4</v>
      </c>
      <c r="AS73" s="171">
        <v>4.4322311851786189E-5</v>
      </c>
      <c r="AT73" s="171">
        <v>2.0303881425332476E-4</v>
      </c>
      <c r="AU73" s="171">
        <v>1.294934217341759E-5</v>
      </c>
      <c r="AV73" s="171">
        <v>6.3848806027327291E-4</v>
      </c>
      <c r="AW73" s="171">
        <v>6.4687102226488322E-4</v>
      </c>
      <c r="AX73" s="171">
        <v>4.3110881186411449E-4</v>
      </c>
      <c r="AY73" s="171">
        <v>1.4099334511411061E-4</v>
      </c>
      <c r="AZ73" s="171">
        <v>0</v>
      </c>
      <c r="BA73" s="171">
        <v>0</v>
      </c>
      <c r="BB73" s="171">
        <v>1.1223344556677891E-3</v>
      </c>
      <c r="BC73" s="171">
        <v>4.2837101213360891E-5</v>
      </c>
      <c r="BD73" s="171">
        <v>0</v>
      </c>
      <c r="BE73" s="171">
        <v>7.7688004972032313E-5</v>
      </c>
      <c r="BF73" s="171">
        <v>2.6952845995930122E-5</v>
      </c>
      <c r="BG73" s="171">
        <v>6.7521944632005406E-4</v>
      </c>
      <c r="BH73" s="171">
        <v>1.7237038328200957E-3</v>
      </c>
      <c r="BI73" s="171">
        <v>3.0951128168621748E-5</v>
      </c>
      <c r="BJ73" s="171">
        <v>0</v>
      </c>
      <c r="BK73" s="171">
        <v>2.9089676371624049E-4</v>
      </c>
      <c r="BL73" s="171">
        <v>7.3528330465728441E-6</v>
      </c>
      <c r="BM73" s="171">
        <v>2.1904753779476505E-3</v>
      </c>
      <c r="BN73" s="171">
        <v>4.2090844639009915E-3</v>
      </c>
      <c r="BO73" s="171">
        <v>2.7138039915928346E-2</v>
      </c>
      <c r="BP73" s="171">
        <v>1.1674060238150829E-3</v>
      </c>
      <c r="BQ73" s="171">
        <v>1.2875272446038106E-3</v>
      </c>
      <c r="BR73" s="171">
        <v>0</v>
      </c>
      <c r="BS73" s="171">
        <v>1.5306307504443181E-3</v>
      </c>
      <c r="BT73" s="171">
        <v>2.1325525740657106E-3</v>
      </c>
      <c r="BU73" s="171">
        <v>1.9446028531038264E-4</v>
      </c>
      <c r="BV73" s="171">
        <v>0</v>
      </c>
      <c r="BW73" s="171">
        <v>0</v>
      </c>
      <c r="BX73" s="171">
        <v>1.7557431884826783E-2</v>
      </c>
      <c r="BY73" s="171">
        <v>1.8428655145116021E-3</v>
      </c>
      <c r="BZ73" s="171">
        <v>1.3411997773102257E-3</v>
      </c>
      <c r="CA73" s="171">
        <v>3.7919111513084905E-4</v>
      </c>
      <c r="CB73" s="171">
        <v>3.0758516627009459E-3</v>
      </c>
      <c r="CC73" s="171">
        <v>1.3928022540983607E-3</v>
      </c>
      <c r="CD73" s="171">
        <v>5.4723912403770395E-3</v>
      </c>
      <c r="CE73" s="171">
        <v>1.1646069109144219E-3</v>
      </c>
      <c r="CF73" s="171">
        <v>5.5092580106739066E-3</v>
      </c>
      <c r="CG73" s="171">
        <v>9.2529162606254153E-3</v>
      </c>
      <c r="CH73" s="171">
        <v>2.3790839461545837E-4</v>
      </c>
      <c r="CI73" s="171">
        <v>2.1140633258059866E-3</v>
      </c>
      <c r="CJ73" s="171">
        <v>7.6919378876015576E-4</v>
      </c>
      <c r="CK73" s="171">
        <v>1.3110652066212385E-2</v>
      </c>
      <c r="CL73" s="171">
        <v>6.6890866498335866E-3</v>
      </c>
      <c r="CM73" s="171">
        <v>2.7317374444002351E-3</v>
      </c>
      <c r="CN73" s="171">
        <v>2.5460668795653928E-3</v>
      </c>
      <c r="CO73" s="171">
        <v>6.7464016557913196E-3</v>
      </c>
      <c r="CP73" s="171">
        <v>3.5787321063394683E-3</v>
      </c>
      <c r="CQ73" s="171">
        <v>3.4912445918464834E-3</v>
      </c>
      <c r="CR73" s="171">
        <v>3.7205918221391751E-5</v>
      </c>
      <c r="CS73" s="171">
        <v>5.3865282927398578E-4</v>
      </c>
      <c r="CT73" s="171">
        <v>6.7746087663437434E-5</v>
      </c>
      <c r="CU73" s="171">
        <v>6.3705408515535094E-4</v>
      </c>
      <c r="CV73" s="171">
        <v>3.1876565820035223E-4</v>
      </c>
      <c r="CW73" s="171">
        <v>3.3676262859857246E-2</v>
      </c>
      <c r="CX73" s="171">
        <v>1.2682218871892822E-2</v>
      </c>
      <c r="CY73" s="171">
        <v>1.0848370971744603E-2</v>
      </c>
      <c r="CZ73" s="171">
        <v>1.0607582412640353E-2</v>
      </c>
      <c r="DA73" s="171">
        <v>1.4178174974771121E-2</v>
      </c>
      <c r="DB73" s="171">
        <v>0</v>
      </c>
      <c r="DC73" s="171">
        <v>4.496206642815458E-3</v>
      </c>
      <c r="DD73" s="172">
        <v>3.6788057440491121E-3</v>
      </c>
    </row>
    <row r="74" spans="1:108" s="173" customFormat="1" ht="9.5" x14ac:dyDescent="0.2">
      <c r="A74" s="160" t="s">
        <v>112</v>
      </c>
      <c r="B74" s="169" t="s">
        <v>127</v>
      </c>
      <c r="C74" s="169"/>
      <c r="D74" s="170">
        <v>7.9211802418095251E-2</v>
      </c>
      <c r="E74" s="171">
        <v>6.1054526325129775E-2</v>
      </c>
      <c r="F74" s="171">
        <v>3.1297379450099021E-2</v>
      </c>
      <c r="G74" s="171">
        <v>5.9015980873285516E-2</v>
      </c>
      <c r="H74" s="171">
        <v>1.6946594510683255E-2</v>
      </c>
      <c r="I74" s="171">
        <v>6.3182052859759683E-2</v>
      </c>
      <c r="J74" s="171">
        <v>4.048321881278992E-2</v>
      </c>
      <c r="K74" s="171">
        <v>1.8210738829863165E-2</v>
      </c>
      <c r="L74" s="171">
        <v>5.8602317772513741E-2</v>
      </c>
      <c r="M74" s="171">
        <v>0.1274080377922123</v>
      </c>
      <c r="N74" s="171">
        <v>3.1428212164471107E-2</v>
      </c>
      <c r="O74" s="171">
        <v>8.1663872020664927E-2</v>
      </c>
      <c r="P74" s="171">
        <v>3.8687601406592297E-2</v>
      </c>
      <c r="Q74" s="171">
        <v>8.1063920466900349E-2</v>
      </c>
      <c r="R74" s="171">
        <v>8.1607795371498176E-2</v>
      </c>
      <c r="S74" s="171">
        <v>0.10553967395503361</v>
      </c>
      <c r="T74" s="171">
        <v>7.7607923261863151E-2</v>
      </c>
      <c r="U74" s="171">
        <v>9.6656653315531818E-2</v>
      </c>
      <c r="V74" s="171">
        <v>6.8762781186094066E-2</v>
      </c>
      <c r="W74" s="171">
        <v>9.4158937076961643E-2</v>
      </c>
      <c r="X74" s="171">
        <v>8.0212528074879538E-2</v>
      </c>
      <c r="Y74" s="171">
        <v>3.0957046766590751E-2</v>
      </c>
      <c r="Z74" s="171">
        <v>2.882205513784461E-2</v>
      </c>
      <c r="AA74" s="171">
        <v>1.0749363137047017E-2</v>
      </c>
      <c r="AB74" s="171">
        <v>4.3671508548948405E-2</v>
      </c>
      <c r="AC74" s="171">
        <v>5.2782685512367492E-2</v>
      </c>
      <c r="AD74" s="171">
        <v>5.8712965295405666E-3</v>
      </c>
      <c r="AE74" s="171">
        <v>6.5420432003526555E-2</v>
      </c>
      <c r="AF74" s="171">
        <v>6.6934259058364073E-2</v>
      </c>
      <c r="AG74" s="171">
        <v>0.10184132757444873</v>
      </c>
      <c r="AH74" s="171">
        <v>4.0510232688533779E-2</v>
      </c>
      <c r="AI74" s="171">
        <v>3.343805611090362E-2</v>
      </c>
      <c r="AJ74" s="171">
        <v>3.732809430255403E-2</v>
      </c>
      <c r="AK74" s="171">
        <v>4.2179023508137431E-2</v>
      </c>
      <c r="AL74" s="171">
        <v>1.6111713975669656E-2</v>
      </c>
      <c r="AM74" s="171">
        <v>5.7625551518297432E-3</v>
      </c>
      <c r="AN74" s="171">
        <v>1.7299645960733828E-2</v>
      </c>
      <c r="AO74" s="171">
        <v>0.10533576609852699</v>
      </c>
      <c r="AP74" s="171">
        <v>6.5001601024655783E-2</v>
      </c>
      <c r="AQ74" s="171">
        <v>6.8517721337351123E-2</v>
      </c>
      <c r="AR74" s="171">
        <v>7.149077375768853E-2</v>
      </c>
      <c r="AS74" s="171">
        <v>5.5934757556954172E-2</v>
      </c>
      <c r="AT74" s="171">
        <v>5.1774897634597812E-2</v>
      </c>
      <c r="AU74" s="171">
        <v>4.739459235470838E-2</v>
      </c>
      <c r="AV74" s="171">
        <v>4.7758906908440812E-2</v>
      </c>
      <c r="AW74" s="171">
        <v>4.715898420382697E-2</v>
      </c>
      <c r="AX74" s="171">
        <v>4.2014633064814129E-2</v>
      </c>
      <c r="AY74" s="171">
        <v>4.7326766176636462E-2</v>
      </c>
      <c r="AZ74" s="171">
        <v>6.0178817056396147E-2</v>
      </c>
      <c r="BA74" s="171">
        <v>3.6868456986800184E-2</v>
      </c>
      <c r="BB74" s="171">
        <v>5.8361391694725026E-2</v>
      </c>
      <c r="BC74" s="171">
        <v>5.1318847253606345E-2</v>
      </c>
      <c r="BD74" s="171">
        <v>3.8377671173135633E-2</v>
      </c>
      <c r="BE74" s="171">
        <v>2.3034493474207583E-2</v>
      </c>
      <c r="BF74" s="171">
        <v>4.4526101585276562E-2</v>
      </c>
      <c r="BG74" s="171">
        <v>6.8323767724510459E-2</v>
      </c>
      <c r="BH74" s="171">
        <v>1.990974764201189E-2</v>
      </c>
      <c r="BI74" s="171">
        <v>9.1955801788975208E-2</v>
      </c>
      <c r="BJ74" s="171">
        <v>6.1955839406097326E-3</v>
      </c>
      <c r="BK74" s="171">
        <v>9.1256834356053057E-2</v>
      </c>
      <c r="BL74" s="171">
        <v>9.6858869722504085E-2</v>
      </c>
      <c r="BM74" s="171">
        <v>5.1706523222878206E-2</v>
      </c>
      <c r="BN74" s="171">
        <v>4.7855535135358375E-2</v>
      </c>
      <c r="BO74" s="171">
        <v>9.2122252106318046E-3</v>
      </c>
      <c r="BP74" s="171">
        <v>1.7756860046450471E-2</v>
      </c>
      <c r="BQ74" s="171">
        <v>2.2911832946635732E-2</v>
      </c>
      <c r="BR74" s="171">
        <v>2.2183520659646634E-2</v>
      </c>
      <c r="BS74" s="171">
        <v>2.3322707311535882E-2</v>
      </c>
      <c r="BT74" s="171">
        <v>7.1545373845602776E-3</v>
      </c>
      <c r="BU74" s="171">
        <v>5.2220233920428601E-3</v>
      </c>
      <c r="BV74" s="171">
        <v>4.0784130762265879E-3</v>
      </c>
      <c r="BW74" s="171">
        <v>1.0878810371026367E-3</v>
      </c>
      <c r="BX74" s="171">
        <v>4.022810662658592E-3</v>
      </c>
      <c r="BY74" s="171">
        <v>1.3302301911234026E-2</v>
      </c>
      <c r="BZ74" s="171">
        <v>1.2276858338936729E-2</v>
      </c>
      <c r="CA74" s="171">
        <v>6.7692636108544159E-3</v>
      </c>
      <c r="CB74" s="171">
        <v>9.4016597991991181E-3</v>
      </c>
      <c r="CC74" s="171">
        <v>9.8136526639344256E-3</v>
      </c>
      <c r="CD74" s="171">
        <v>1.5562854186640341E-2</v>
      </c>
      <c r="CE74" s="171">
        <v>7.7686131586879679E-3</v>
      </c>
      <c r="CF74" s="171">
        <v>5.4792919622068193E-3</v>
      </c>
      <c r="CG74" s="171">
        <v>6.8890325444072439E-3</v>
      </c>
      <c r="CH74" s="171">
        <v>2.117739799233722E-2</v>
      </c>
      <c r="CI74" s="171">
        <v>5.9578148272714168E-3</v>
      </c>
      <c r="CJ74" s="171">
        <v>4.7316101255815694E-2</v>
      </c>
      <c r="CK74" s="171">
        <v>1.3655146314672923E-2</v>
      </c>
      <c r="CL74" s="171">
        <v>1.455923890742747E-2</v>
      </c>
      <c r="CM74" s="171">
        <v>3.1616891639101849E-2</v>
      </c>
      <c r="CN74" s="171">
        <v>5.4803527511654369E-2</v>
      </c>
      <c r="CO74" s="171">
        <v>2.1471568735879167E-2</v>
      </c>
      <c r="CP74" s="171">
        <v>3.6268317179124161E-2</v>
      </c>
      <c r="CQ74" s="171">
        <v>2.1504319698644719E-2</v>
      </c>
      <c r="CR74" s="171">
        <v>5.0575244835611849E-2</v>
      </c>
      <c r="CS74" s="171">
        <v>1.3657841737813727E-2</v>
      </c>
      <c r="CT74" s="171">
        <v>7.189553553282298E-3</v>
      </c>
      <c r="CU74" s="171">
        <v>6.8100345224395856E-2</v>
      </c>
      <c r="CV74" s="171">
        <v>1.6925864577863797E-2</v>
      </c>
      <c r="CW74" s="171">
        <v>7.9644653341166965E-2</v>
      </c>
      <c r="CX74" s="171">
        <v>0.10864188257512757</v>
      </c>
      <c r="CY74" s="171">
        <v>3.4574750948346153E-2</v>
      </c>
      <c r="CZ74" s="171">
        <v>3.0104786604104518E-2</v>
      </c>
      <c r="DA74" s="171">
        <v>4.0125280699680889E-2</v>
      </c>
      <c r="DB74" s="171">
        <v>0.21501125107779015</v>
      </c>
      <c r="DC74" s="171">
        <v>1.4919692471644971E-2</v>
      </c>
      <c r="DD74" s="172">
        <v>3.432376133320602E-2</v>
      </c>
    </row>
    <row r="75" spans="1:108" s="173" customFormat="1" ht="9.5" x14ac:dyDescent="0.2">
      <c r="A75" s="160" t="s">
        <v>114</v>
      </c>
      <c r="B75" s="169" t="s">
        <v>129</v>
      </c>
      <c r="C75" s="169"/>
      <c r="D75" s="170">
        <v>6.1490145433732999E-3</v>
      </c>
      <c r="E75" s="171">
        <v>5.9197474917129875E-3</v>
      </c>
      <c r="F75" s="171">
        <v>5.767973103670612E-3</v>
      </c>
      <c r="G75" s="171">
        <v>6.8979717903840214E-3</v>
      </c>
      <c r="H75" s="171">
        <v>5.9075914706453077E-3</v>
      </c>
      <c r="I75" s="171">
        <v>7.454400147107707E-3</v>
      </c>
      <c r="J75" s="171">
        <v>3.8796418028923675E-2</v>
      </c>
      <c r="K75" s="171">
        <v>2.2615575993637456E-2</v>
      </c>
      <c r="L75" s="171">
        <v>3.862289538120419E-3</v>
      </c>
      <c r="M75" s="171">
        <v>2.5009552259543577E-3</v>
      </c>
      <c r="N75" s="171">
        <v>1.0799056192075268E-3</v>
      </c>
      <c r="O75" s="171">
        <v>4.1799805307216583E-3</v>
      </c>
      <c r="P75" s="171">
        <v>5.8713233205174341E-3</v>
      </c>
      <c r="Q75" s="171">
        <v>3.1051308590862043E-3</v>
      </c>
      <c r="R75" s="171">
        <v>1.4210312626877792E-2</v>
      </c>
      <c r="S75" s="171">
        <v>1.5452368075407556E-2</v>
      </c>
      <c r="T75" s="171">
        <v>7.138812987716318E-3</v>
      </c>
      <c r="U75" s="171">
        <v>1.4213395638629283E-2</v>
      </c>
      <c r="V75" s="171">
        <v>6.1633719609179736E-3</v>
      </c>
      <c r="W75" s="171">
        <v>6.8856020723656727E-3</v>
      </c>
      <c r="X75" s="171">
        <v>7.5690864656818612E-3</v>
      </c>
      <c r="Y75" s="171">
        <v>5.0579948095969491E-3</v>
      </c>
      <c r="Z75" s="171">
        <v>5.722639933166249E-3</v>
      </c>
      <c r="AA75" s="171">
        <v>3.2395340960963614E-3</v>
      </c>
      <c r="AB75" s="171">
        <v>5.2201543349977304E-3</v>
      </c>
      <c r="AC75" s="171">
        <v>1.757319535588087E-2</v>
      </c>
      <c r="AD75" s="171">
        <v>2.5291142674443391E-3</v>
      </c>
      <c r="AE75" s="171">
        <v>2.1627727573286311E-3</v>
      </c>
      <c r="AF75" s="171">
        <v>4.3393360815795184E-3</v>
      </c>
      <c r="AG75" s="171">
        <v>4.7738122300522842E-3</v>
      </c>
      <c r="AH75" s="171">
        <v>7.0086907765629378E-3</v>
      </c>
      <c r="AI75" s="171">
        <v>8.9124210002123755E-3</v>
      </c>
      <c r="AJ75" s="171">
        <v>9.0373280943025543E-3</v>
      </c>
      <c r="AK75" s="171">
        <v>7.3236889692585893E-3</v>
      </c>
      <c r="AL75" s="171">
        <v>2.8214061339882348E-3</v>
      </c>
      <c r="AM75" s="171">
        <v>2.3682844536724629E-3</v>
      </c>
      <c r="AN75" s="171">
        <v>3.9695311661838862E-3</v>
      </c>
      <c r="AO75" s="171">
        <v>4.6726892439143781E-3</v>
      </c>
      <c r="AP75" s="171">
        <v>1.6010246557796991E-2</v>
      </c>
      <c r="AQ75" s="171">
        <v>5.7397044052231311E-3</v>
      </c>
      <c r="AR75" s="171">
        <v>1.2283323097230752E-2</v>
      </c>
      <c r="AS75" s="171">
        <v>8.0223384451732997E-3</v>
      </c>
      <c r="AT75" s="171">
        <v>5.9896450204730807E-3</v>
      </c>
      <c r="AU75" s="171">
        <v>5.4387237128353883E-3</v>
      </c>
      <c r="AV75" s="171">
        <v>1.0726599412590984E-2</v>
      </c>
      <c r="AW75" s="171">
        <v>6.6147778728376768E-3</v>
      </c>
      <c r="AX75" s="171">
        <v>4.6682925627571257E-3</v>
      </c>
      <c r="AY75" s="171">
        <v>3.9102154378313344E-3</v>
      </c>
      <c r="AZ75" s="171">
        <v>4.4704264099037138E-3</v>
      </c>
      <c r="BA75" s="171">
        <v>4.5516613563950838E-3</v>
      </c>
      <c r="BB75" s="171">
        <v>6.7340067340067337E-3</v>
      </c>
      <c r="BC75" s="171">
        <v>3.4805144735855723E-3</v>
      </c>
      <c r="BD75" s="171">
        <v>7.4138682948102922E-3</v>
      </c>
      <c r="BE75" s="171">
        <v>3.0686761963952766E-3</v>
      </c>
      <c r="BF75" s="171">
        <v>2.8480173935699492E-3</v>
      </c>
      <c r="BG75" s="171">
        <v>1.0782410533423362E-2</v>
      </c>
      <c r="BH75" s="171">
        <v>1.7237038328200957E-3</v>
      </c>
      <c r="BI75" s="171">
        <v>2.1944349871552818E-2</v>
      </c>
      <c r="BJ75" s="171">
        <v>1.6921859221048609E-3</v>
      </c>
      <c r="BK75" s="171">
        <v>1.1901571529681777E-2</v>
      </c>
      <c r="BL75" s="171">
        <v>7.3454802135262719E-3</v>
      </c>
      <c r="BM75" s="171">
        <v>1.874274818277992E-2</v>
      </c>
      <c r="BN75" s="171">
        <v>1.5700607787666659E-2</v>
      </c>
      <c r="BO75" s="171">
        <v>2.3030563026579513E-2</v>
      </c>
      <c r="BP75" s="171">
        <v>6.7095125158214237E-3</v>
      </c>
      <c r="BQ75" s="171">
        <v>3.2869296210363496E-3</v>
      </c>
      <c r="BR75" s="171">
        <v>6.6706443272647135E-3</v>
      </c>
      <c r="BS75" s="171">
        <v>1.4569337143118139E-2</v>
      </c>
      <c r="BT75" s="171">
        <v>4.5394091355063775E-2</v>
      </c>
      <c r="BU75" s="171">
        <v>5.7547134769717505E-2</v>
      </c>
      <c r="BV75" s="171">
        <v>5.8076364973489329E-2</v>
      </c>
      <c r="BW75" s="171">
        <v>7.5973810153343979E-2</v>
      </c>
      <c r="BX75" s="171">
        <v>4.0692277087661904E-2</v>
      </c>
      <c r="BY75" s="171">
        <v>9.4148066661868882E-3</v>
      </c>
      <c r="BZ75" s="171">
        <v>1.8364676196053763E-2</v>
      </c>
      <c r="CA75" s="171">
        <v>8.712969178784398E-3</v>
      </c>
      <c r="CB75" s="171">
        <v>1.4392664383959143E-2</v>
      </c>
      <c r="CC75" s="171">
        <v>4.8668032786885248E-3</v>
      </c>
      <c r="CD75" s="171">
        <v>9.8816292822766667E-3</v>
      </c>
      <c r="CE75" s="171">
        <v>1.6578521908311183E-3</v>
      </c>
      <c r="CF75" s="171">
        <v>6.036660463694634E-3</v>
      </c>
      <c r="CG75" s="171">
        <v>3.4831102920602451E-3</v>
      </c>
      <c r="CH75" s="171">
        <v>3.1815809190365776E-3</v>
      </c>
      <c r="CI75" s="171">
        <v>2.690626051025801E-3</v>
      </c>
      <c r="CJ75" s="171">
        <v>3.018017296177E-3</v>
      </c>
      <c r="CK75" s="171">
        <v>4.4900950725429649E-2</v>
      </c>
      <c r="CL75" s="171">
        <v>7.4685031078959878E-4</v>
      </c>
      <c r="CM75" s="171">
        <v>2.4585636999602117E-3</v>
      </c>
      <c r="CN75" s="171">
        <v>5.52573138053812E-3</v>
      </c>
      <c r="CO75" s="171">
        <v>9.7167143285987398E-3</v>
      </c>
      <c r="CP75" s="171">
        <v>3.282269091613122E-3</v>
      </c>
      <c r="CQ75" s="171">
        <v>5.9561342450422418E-3</v>
      </c>
      <c r="CR75" s="171">
        <v>5.1182941499894587E-2</v>
      </c>
      <c r="CS75" s="171">
        <v>4.4370030553585481E-2</v>
      </c>
      <c r="CT75" s="171">
        <v>2.7013752455795677E-3</v>
      </c>
      <c r="CU75" s="171">
        <v>7.038895281933257E-3</v>
      </c>
      <c r="CV75" s="171">
        <v>3.4286332732159906E-3</v>
      </c>
      <c r="CW75" s="171">
        <v>1.3504673091907613E-2</v>
      </c>
      <c r="CX75" s="171">
        <v>4.5551364663086224E-3</v>
      </c>
      <c r="CY75" s="171">
        <v>2.6234622611408516E-3</v>
      </c>
      <c r="CZ75" s="171">
        <v>8.29298274543901E-3</v>
      </c>
      <c r="DA75" s="171">
        <v>4.5730182829816441E-3</v>
      </c>
      <c r="DB75" s="171">
        <v>0</v>
      </c>
      <c r="DC75" s="171">
        <v>5.4705539062698235E-3</v>
      </c>
      <c r="DD75" s="172">
        <v>1.7926879733560653E-2</v>
      </c>
    </row>
    <row r="76" spans="1:108" s="173" customFormat="1" ht="9.5" x14ac:dyDescent="0.2">
      <c r="A76" s="179" t="s">
        <v>116</v>
      </c>
      <c r="B76" s="180" t="s">
        <v>131</v>
      </c>
      <c r="C76" s="180"/>
      <c r="D76" s="181">
        <v>1.5094751009985598E-4</v>
      </c>
      <c r="E76" s="182">
        <v>9.6338503077127841E-4</v>
      </c>
      <c r="F76" s="182">
        <v>3.6844286832772996E-5</v>
      </c>
      <c r="G76" s="182">
        <v>1.5557614651612386E-2</v>
      </c>
      <c r="H76" s="182">
        <v>7.0071796640865873E-4</v>
      </c>
      <c r="I76" s="182">
        <v>5.2690020015135118E-4</v>
      </c>
      <c r="J76" s="182">
        <v>5.9782204251730212E-3</v>
      </c>
      <c r="K76" s="182">
        <v>2.0494728470338723E-2</v>
      </c>
      <c r="L76" s="182">
        <v>2.8992095965034016E-3</v>
      </c>
      <c r="M76" s="182">
        <v>1.6725138073569767E-3</v>
      </c>
      <c r="N76" s="182">
        <v>9.7635302558488719E-4</v>
      </c>
      <c r="O76" s="182">
        <v>3.3679613683481962E-3</v>
      </c>
      <c r="P76" s="182">
        <v>2.4495413423234027E-3</v>
      </c>
      <c r="Q76" s="182">
        <v>8.3499317219124826E-4</v>
      </c>
      <c r="R76" s="182">
        <v>2.4360535931790498E-3</v>
      </c>
      <c r="S76" s="182">
        <v>4.2494012207370778E-3</v>
      </c>
      <c r="T76" s="182">
        <v>1.5016123870713635E-3</v>
      </c>
      <c r="U76" s="182">
        <v>6.6199376947040497E-3</v>
      </c>
      <c r="V76" s="182">
        <v>2.2935128379913657E-3</v>
      </c>
      <c r="W76" s="182">
        <v>1.8885267819837887E-3</v>
      </c>
      <c r="X76" s="182">
        <v>5.0658461051360949E-3</v>
      </c>
      <c r="Y76" s="182">
        <v>1.0327842804936178E-3</v>
      </c>
      <c r="Z76" s="182">
        <v>3.0075187969924814E-3</v>
      </c>
      <c r="AA76" s="182">
        <v>1.8111940628175111E-3</v>
      </c>
      <c r="AB76" s="182">
        <v>3.2531396580420639E-3</v>
      </c>
      <c r="AC76" s="182">
        <v>4.2592125189298332E-3</v>
      </c>
      <c r="AD76" s="182">
        <v>3.0383475109965703E-4</v>
      </c>
      <c r="AE76" s="182">
        <v>2.2178752479612078E-3</v>
      </c>
      <c r="AF76" s="182">
        <v>2.4951182469082232E-3</v>
      </c>
      <c r="AG76" s="182">
        <v>2.9552170947942714E-3</v>
      </c>
      <c r="AH76" s="182">
        <v>2.1026072329688814E-3</v>
      </c>
      <c r="AI76" s="182">
        <v>4.8919451340524783E-3</v>
      </c>
      <c r="AJ76" s="182">
        <v>3.1434184675834969E-3</v>
      </c>
      <c r="AK76" s="182">
        <v>2.16998191681736E-3</v>
      </c>
      <c r="AL76" s="182">
        <v>7.224855788451653E-4</v>
      </c>
      <c r="AM76" s="182">
        <v>8.6783026213340254E-4</v>
      </c>
      <c r="AN76" s="182">
        <v>2.5748310267138721E-3</v>
      </c>
      <c r="AO76" s="182">
        <v>1.3795558720128165E-3</v>
      </c>
      <c r="AP76" s="182">
        <v>3.0419468459814279E-3</v>
      </c>
      <c r="AQ76" s="182">
        <v>2.2958817620892524E-3</v>
      </c>
      <c r="AR76" s="182">
        <v>7.3333272222273144E-3</v>
      </c>
      <c r="AS76" s="182">
        <v>2.3047602162928819E-3</v>
      </c>
      <c r="AT76" s="182">
        <v>3.0455822137998713E-3</v>
      </c>
      <c r="AU76" s="182">
        <v>3.0819434372733865E-3</v>
      </c>
      <c r="AV76" s="182">
        <v>1.9154641808198187E-3</v>
      </c>
      <c r="AW76" s="182">
        <v>1.6693445735867956E-3</v>
      </c>
      <c r="AX76" s="182">
        <v>1.5643091173355012E-3</v>
      </c>
      <c r="AY76" s="182">
        <v>2.086701507688837E-3</v>
      </c>
      <c r="AZ76" s="182">
        <v>3.7826685006877581E-3</v>
      </c>
      <c r="BA76" s="182">
        <v>4.5516613563950838E-3</v>
      </c>
      <c r="BB76" s="182">
        <v>3.3670033670033669E-3</v>
      </c>
      <c r="BC76" s="182">
        <v>3.3520031699454896E-3</v>
      </c>
      <c r="BD76" s="182">
        <v>3.4888791975577847E-3</v>
      </c>
      <c r="BE76" s="182">
        <v>6.9919204474829086E-4</v>
      </c>
      <c r="BF76" s="182">
        <v>4.2675339493556026E-4</v>
      </c>
      <c r="BG76" s="182">
        <v>1.7302498311951384E-3</v>
      </c>
      <c r="BH76" s="182">
        <v>6.778610578505994E-4</v>
      </c>
      <c r="BI76" s="182">
        <v>2.4760902534897399E-3</v>
      </c>
      <c r="BJ76" s="182">
        <v>2.183465705941756E-4</v>
      </c>
      <c r="BK76" s="182">
        <v>6.9517454951085822E-3</v>
      </c>
      <c r="BL76" s="182">
        <v>2.6948133115689476E-3</v>
      </c>
      <c r="BM76" s="182">
        <v>1.755366344742859E-3</v>
      </c>
      <c r="BN76" s="182">
        <v>2.1131462476166878E-3</v>
      </c>
      <c r="BO76" s="182">
        <v>8.4266650324043568E-3</v>
      </c>
      <c r="BP76" s="182">
        <v>1.035919240080121E-2</v>
      </c>
      <c r="BQ76" s="182">
        <v>1.5072417914645292E-3</v>
      </c>
      <c r="BR76" s="182">
        <v>2.1769628948768807E-3</v>
      </c>
      <c r="BS76" s="182">
        <v>3.7893387820241563E-2</v>
      </c>
      <c r="BT76" s="182">
        <v>1.9999688526887917E-2</v>
      </c>
      <c r="BU76" s="182">
        <v>5.4295933595089989E-2</v>
      </c>
      <c r="BV76" s="182">
        <v>7.9935314747525868E-2</v>
      </c>
      <c r="BW76" s="182">
        <v>2.6291785728317506E-3</v>
      </c>
      <c r="BX76" s="182">
        <v>2.1071865375830718E-3</v>
      </c>
      <c r="BY76" s="182">
        <v>1.1059763331859726E-2</v>
      </c>
      <c r="BZ76" s="182">
        <v>5.8568133671706109E-2</v>
      </c>
      <c r="CA76" s="182">
        <v>4.5727639661705347E-3</v>
      </c>
      <c r="CB76" s="182">
        <v>0.10382450235041495</v>
      </c>
      <c r="CC76" s="182">
        <v>8.6169633709016397E-2</v>
      </c>
      <c r="CD76" s="182">
        <v>3.5511215317000008E-2</v>
      </c>
      <c r="CE76" s="182">
        <v>1.5331707450743979E-2</v>
      </c>
      <c r="CF76" s="182">
        <v>9.7209861227229542E-3</v>
      </c>
      <c r="CG76" s="182">
        <v>9.773935528689829E-3</v>
      </c>
      <c r="CH76" s="182">
        <v>4.3033012452906569E-2</v>
      </c>
      <c r="CI76" s="182">
        <v>8.8982847258924705E-2</v>
      </c>
      <c r="CJ76" s="182">
        <v>1.7552574929624112E-2</v>
      </c>
      <c r="CK76" s="182">
        <v>2.9501616994815722E-3</v>
      </c>
      <c r="CL76" s="182">
        <v>2.0581805076411038E-3</v>
      </c>
      <c r="CM76" s="182">
        <v>1.0030227268678254E-2</v>
      </c>
      <c r="CN76" s="182">
        <v>2.0892522849906399E-2</v>
      </c>
      <c r="CO76" s="182">
        <v>5.2138467129066403E-3</v>
      </c>
      <c r="CP76" s="182">
        <v>4.9551675318546488E-3</v>
      </c>
      <c r="CQ76" s="182">
        <v>8.7076389741909954E-3</v>
      </c>
      <c r="CR76" s="182">
        <v>2.1199105404366321E-2</v>
      </c>
      <c r="CS76" s="182">
        <v>1.493265343376216E-2</v>
      </c>
      <c r="CT76" s="182">
        <v>7.790800081295305E-4</v>
      </c>
      <c r="CU76" s="182">
        <v>3.0968929804372843E-3</v>
      </c>
      <c r="CV76" s="182">
        <v>1.2633942877532263E-2</v>
      </c>
      <c r="CW76" s="182">
        <v>1.507973215662254E-2</v>
      </c>
      <c r="CX76" s="182">
        <v>1.1872059147025212E-2</v>
      </c>
      <c r="CY76" s="182">
        <v>3.2057645265359661E-2</v>
      </c>
      <c r="CZ76" s="182">
        <v>9.5702100229361244E-3</v>
      </c>
      <c r="DA76" s="182">
        <v>3.2252052403334758E-2</v>
      </c>
      <c r="DB76" s="182">
        <v>0</v>
      </c>
      <c r="DC76" s="182">
        <v>3.9100758671436905E-2</v>
      </c>
      <c r="DD76" s="183">
        <v>1.3795065631951292E-2</v>
      </c>
    </row>
    <row r="77" spans="1:108" s="173" customFormat="1" ht="9.5" x14ac:dyDescent="0.2">
      <c r="A77" s="160" t="s">
        <v>118</v>
      </c>
      <c r="B77" s="169" t="s">
        <v>133</v>
      </c>
      <c r="C77" s="169"/>
      <c r="D77" s="170">
        <v>0</v>
      </c>
      <c r="E77" s="171">
        <v>0</v>
      </c>
      <c r="F77" s="171">
        <v>0</v>
      </c>
      <c r="G77" s="171">
        <v>0</v>
      </c>
      <c r="H77" s="171">
        <v>0</v>
      </c>
      <c r="I77" s="171">
        <v>0</v>
      </c>
      <c r="J77" s="171">
        <v>0</v>
      </c>
      <c r="K77" s="171">
        <v>0</v>
      </c>
      <c r="L77" s="171">
        <v>0</v>
      </c>
      <c r="M77" s="171">
        <v>0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171">
        <v>0</v>
      </c>
      <c r="V77" s="171">
        <v>0</v>
      </c>
      <c r="W77" s="171">
        <v>0</v>
      </c>
      <c r="X77" s="171">
        <v>0</v>
      </c>
      <c r="Y77" s="171">
        <v>0</v>
      </c>
      <c r="Z77" s="171">
        <v>0</v>
      </c>
      <c r="AA77" s="171">
        <v>0</v>
      </c>
      <c r="AB77" s="171">
        <v>0</v>
      </c>
      <c r="AC77" s="171">
        <v>0</v>
      </c>
      <c r="AD77" s="171">
        <v>0</v>
      </c>
      <c r="AE77" s="171">
        <v>0</v>
      </c>
      <c r="AF77" s="171">
        <v>0</v>
      </c>
      <c r="AG77" s="171">
        <v>0</v>
      </c>
      <c r="AH77" s="171">
        <v>0</v>
      </c>
      <c r="AI77" s="171">
        <v>0</v>
      </c>
      <c r="AJ77" s="171">
        <v>0</v>
      </c>
      <c r="AK77" s="171">
        <v>0</v>
      </c>
      <c r="AL77" s="171">
        <v>0</v>
      </c>
      <c r="AM77" s="171">
        <v>0</v>
      </c>
      <c r="AN77" s="171">
        <v>0</v>
      </c>
      <c r="AO77" s="171">
        <v>0</v>
      </c>
      <c r="AP77" s="171">
        <v>0</v>
      </c>
      <c r="AQ77" s="171">
        <v>0</v>
      </c>
      <c r="AR77" s="171">
        <v>0</v>
      </c>
      <c r="AS77" s="171">
        <v>0</v>
      </c>
      <c r="AT77" s="171">
        <v>0</v>
      </c>
      <c r="AU77" s="171">
        <v>0</v>
      </c>
      <c r="AV77" s="171">
        <v>0</v>
      </c>
      <c r="AW77" s="171">
        <v>0</v>
      </c>
      <c r="AX77" s="171">
        <v>0</v>
      </c>
      <c r="AY77" s="171">
        <v>0</v>
      </c>
      <c r="AZ77" s="171">
        <v>0</v>
      </c>
      <c r="BA77" s="171">
        <v>0</v>
      </c>
      <c r="BB77" s="171">
        <v>0</v>
      </c>
      <c r="BC77" s="171">
        <v>0</v>
      </c>
      <c r="BD77" s="171">
        <v>0</v>
      </c>
      <c r="BE77" s="171">
        <v>0</v>
      </c>
      <c r="BF77" s="171">
        <v>0</v>
      </c>
      <c r="BG77" s="171">
        <v>0</v>
      </c>
      <c r="BH77" s="171">
        <v>0</v>
      </c>
      <c r="BI77" s="171">
        <v>0</v>
      </c>
      <c r="BJ77" s="171">
        <v>0</v>
      </c>
      <c r="BK77" s="171">
        <v>0</v>
      </c>
      <c r="BL77" s="171">
        <v>0</v>
      </c>
      <c r="BM77" s="171">
        <v>0</v>
      </c>
      <c r="BN77" s="171">
        <v>0</v>
      </c>
      <c r="BO77" s="171">
        <v>0</v>
      </c>
      <c r="BP77" s="171">
        <v>0</v>
      </c>
      <c r="BQ77" s="171">
        <v>0</v>
      </c>
      <c r="BR77" s="171">
        <v>0</v>
      </c>
      <c r="BS77" s="171">
        <v>0</v>
      </c>
      <c r="BT77" s="171">
        <v>0</v>
      </c>
      <c r="BU77" s="171">
        <v>0</v>
      </c>
      <c r="BV77" s="171">
        <v>0</v>
      </c>
      <c r="BW77" s="171">
        <v>0</v>
      </c>
      <c r="BX77" s="171">
        <v>0</v>
      </c>
      <c r="BY77" s="171">
        <v>0</v>
      </c>
      <c r="BZ77" s="171">
        <v>0</v>
      </c>
      <c r="CA77" s="171">
        <v>0</v>
      </c>
      <c r="CB77" s="171">
        <v>0</v>
      </c>
      <c r="CC77" s="171">
        <v>0</v>
      </c>
      <c r="CD77" s="171">
        <v>0</v>
      </c>
      <c r="CE77" s="171">
        <v>0</v>
      </c>
      <c r="CF77" s="171">
        <v>0</v>
      </c>
      <c r="CG77" s="171">
        <v>0</v>
      </c>
      <c r="CH77" s="171">
        <v>0</v>
      </c>
      <c r="CI77" s="171">
        <v>0</v>
      </c>
      <c r="CJ77" s="171">
        <v>0</v>
      </c>
      <c r="CK77" s="171">
        <v>0</v>
      </c>
      <c r="CL77" s="171">
        <v>0</v>
      </c>
      <c r="CM77" s="171">
        <v>0</v>
      </c>
      <c r="CN77" s="171">
        <v>0</v>
      </c>
      <c r="CO77" s="171">
        <v>0</v>
      </c>
      <c r="CP77" s="171">
        <v>0</v>
      </c>
      <c r="CQ77" s="171">
        <v>0</v>
      </c>
      <c r="CR77" s="171">
        <v>0</v>
      </c>
      <c r="CS77" s="171">
        <v>0</v>
      </c>
      <c r="CT77" s="171">
        <v>0</v>
      </c>
      <c r="CU77" s="171">
        <v>0</v>
      </c>
      <c r="CV77" s="171">
        <v>0</v>
      </c>
      <c r="CW77" s="171">
        <v>0</v>
      </c>
      <c r="CX77" s="171">
        <v>0</v>
      </c>
      <c r="CY77" s="171">
        <v>0</v>
      </c>
      <c r="CZ77" s="171">
        <v>0</v>
      </c>
      <c r="DA77" s="171">
        <v>0</v>
      </c>
      <c r="DB77" s="171">
        <v>0</v>
      </c>
      <c r="DC77" s="171">
        <v>0</v>
      </c>
      <c r="DD77" s="172">
        <v>0</v>
      </c>
    </row>
    <row r="78" spans="1:108" s="173" customFormat="1" ht="9.5" x14ac:dyDescent="0.2">
      <c r="A78" s="160" t="s">
        <v>120</v>
      </c>
      <c r="B78" s="169" t="s">
        <v>135</v>
      </c>
      <c r="C78" s="169"/>
      <c r="D78" s="170">
        <v>0</v>
      </c>
      <c r="E78" s="171">
        <v>0</v>
      </c>
      <c r="F78" s="171">
        <v>0</v>
      </c>
      <c r="G78" s="171">
        <v>0</v>
      </c>
      <c r="H78" s="171">
        <v>0</v>
      </c>
      <c r="I78" s="171">
        <v>0</v>
      </c>
      <c r="J78" s="171">
        <v>0</v>
      </c>
      <c r="K78" s="171">
        <v>0</v>
      </c>
      <c r="L78" s="171">
        <v>0</v>
      </c>
      <c r="M78" s="171">
        <v>0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171">
        <v>0</v>
      </c>
      <c r="V78" s="171">
        <v>0</v>
      </c>
      <c r="W78" s="171">
        <v>0</v>
      </c>
      <c r="X78" s="171">
        <v>0</v>
      </c>
      <c r="Y78" s="171">
        <v>0</v>
      </c>
      <c r="Z78" s="171">
        <v>0</v>
      </c>
      <c r="AA78" s="171">
        <v>0</v>
      </c>
      <c r="AB78" s="171">
        <v>0</v>
      </c>
      <c r="AC78" s="171">
        <v>0</v>
      </c>
      <c r="AD78" s="171">
        <v>0</v>
      </c>
      <c r="AE78" s="171">
        <v>0</v>
      </c>
      <c r="AF78" s="171">
        <v>0</v>
      </c>
      <c r="AG78" s="171">
        <v>0</v>
      </c>
      <c r="AH78" s="171">
        <v>0</v>
      </c>
      <c r="AI78" s="171">
        <v>0</v>
      </c>
      <c r="AJ78" s="171">
        <v>0</v>
      </c>
      <c r="AK78" s="171">
        <v>0</v>
      </c>
      <c r="AL78" s="171">
        <v>0</v>
      </c>
      <c r="AM78" s="171">
        <v>0</v>
      </c>
      <c r="AN78" s="171">
        <v>0</v>
      </c>
      <c r="AO78" s="171">
        <v>0</v>
      </c>
      <c r="AP78" s="171">
        <v>0</v>
      </c>
      <c r="AQ78" s="171">
        <v>0</v>
      </c>
      <c r="AR78" s="171">
        <v>0</v>
      </c>
      <c r="AS78" s="171">
        <v>0</v>
      </c>
      <c r="AT78" s="171">
        <v>0</v>
      </c>
      <c r="AU78" s="171">
        <v>0</v>
      </c>
      <c r="AV78" s="171">
        <v>0</v>
      </c>
      <c r="AW78" s="171">
        <v>0</v>
      </c>
      <c r="AX78" s="171">
        <v>0</v>
      </c>
      <c r="AY78" s="171">
        <v>0</v>
      </c>
      <c r="AZ78" s="171">
        <v>0</v>
      </c>
      <c r="BA78" s="171">
        <v>0</v>
      </c>
      <c r="BB78" s="171">
        <v>0</v>
      </c>
      <c r="BC78" s="171">
        <v>0</v>
      </c>
      <c r="BD78" s="171">
        <v>0</v>
      </c>
      <c r="BE78" s="171">
        <v>0</v>
      </c>
      <c r="BF78" s="171">
        <v>0</v>
      </c>
      <c r="BG78" s="171">
        <v>0</v>
      </c>
      <c r="BH78" s="171">
        <v>0</v>
      </c>
      <c r="BI78" s="171">
        <v>0</v>
      </c>
      <c r="BJ78" s="171">
        <v>0</v>
      </c>
      <c r="BK78" s="171">
        <v>0</v>
      </c>
      <c r="BL78" s="171">
        <v>0</v>
      </c>
      <c r="BM78" s="171">
        <v>0</v>
      </c>
      <c r="BN78" s="171">
        <v>0</v>
      </c>
      <c r="BO78" s="171">
        <v>0</v>
      </c>
      <c r="BP78" s="171">
        <v>0</v>
      </c>
      <c r="BQ78" s="171">
        <v>0</v>
      </c>
      <c r="BR78" s="171">
        <v>0</v>
      </c>
      <c r="BS78" s="171">
        <v>0</v>
      </c>
      <c r="BT78" s="171">
        <v>0</v>
      </c>
      <c r="BU78" s="171">
        <v>0</v>
      </c>
      <c r="BV78" s="171">
        <v>0</v>
      </c>
      <c r="BW78" s="171">
        <v>0</v>
      </c>
      <c r="BX78" s="171">
        <v>0</v>
      </c>
      <c r="BY78" s="171">
        <v>0</v>
      </c>
      <c r="BZ78" s="171">
        <v>0</v>
      </c>
      <c r="CA78" s="171">
        <v>0</v>
      </c>
      <c r="CB78" s="171">
        <v>0</v>
      </c>
      <c r="CC78" s="171">
        <v>0</v>
      </c>
      <c r="CD78" s="171">
        <v>0</v>
      </c>
      <c r="CE78" s="171">
        <v>0</v>
      </c>
      <c r="CF78" s="171">
        <v>0</v>
      </c>
      <c r="CG78" s="171">
        <v>0</v>
      </c>
      <c r="CH78" s="171">
        <v>0</v>
      </c>
      <c r="CI78" s="171">
        <v>0</v>
      </c>
      <c r="CJ78" s="171">
        <v>0</v>
      </c>
      <c r="CK78" s="171">
        <v>0</v>
      </c>
      <c r="CL78" s="171">
        <v>0</v>
      </c>
      <c r="CM78" s="171">
        <v>0</v>
      </c>
      <c r="CN78" s="171">
        <v>0</v>
      </c>
      <c r="CO78" s="171">
        <v>0</v>
      </c>
      <c r="CP78" s="171">
        <v>0</v>
      </c>
      <c r="CQ78" s="171">
        <v>0</v>
      </c>
      <c r="CR78" s="171">
        <v>0</v>
      </c>
      <c r="CS78" s="171">
        <v>0</v>
      </c>
      <c r="CT78" s="171">
        <v>0</v>
      </c>
      <c r="CU78" s="171">
        <v>0</v>
      </c>
      <c r="CV78" s="171">
        <v>0</v>
      </c>
      <c r="CW78" s="171">
        <v>0</v>
      </c>
      <c r="CX78" s="171">
        <v>0</v>
      </c>
      <c r="CY78" s="171">
        <v>0</v>
      </c>
      <c r="CZ78" s="171">
        <v>0</v>
      </c>
      <c r="DA78" s="171">
        <v>0</v>
      </c>
      <c r="DB78" s="171">
        <v>0</v>
      </c>
      <c r="DC78" s="171">
        <v>0</v>
      </c>
      <c r="DD78" s="172">
        <v>0</v>
      </c>
    </row>
    <row r="79" spans="1:108" s="173" customFormat="1" ht="9.5" x14ac:dyDescent="0.2">
      <c r="A79" s="160" t="s">
        <v>122</v>
      </c>
      <c r="B79" s="169" t="s">
        <v>137</v>
      </c>
      <c r="C79" s="169"/>
      <c r="D79" s="170">
        <v>1.2998257814154265E-4</v>
      </c>
      <c r="E79" s="171">
        <v>2.5352237651875747E-4</v>
      </c>
      <c r="F79" s="171">
        <v>1.6764150508911713E-4</v>
      </c>
      <c r="G79" s="171">
        <v>4.1181921136621024E-4</v>
      </c>
      <c r="H79" s="171">
        <v>3.234082921886117E-4</v>
      </c>
      <c r="I79" s="171">
        <v>9.0881443918722996E-4</v>
      </c>
      <c r="J79" s="171">
        <v>2.4309776002778261E-3</v>
      </c>
      <c r="K79" s="171">
        <v>4.0173746354793321E-3</v>
      </c>
      <c r="L79" s="171">
        <v>6.4404724874181482E-4</v>
      </c>
      <c r="M79" s="171">
        <v>9.0312272048351794E-5</v>
      </c>
      <c r="N79" s="171">
        <v>1.7308076362641182E-3</v>
      </c>
      <c r="O79" s="171">
        <v>6.6016518515795211E-4</v>
      </c>
      <c r="P79" s="171">
        <v>2.7778303882017969E-4</v>
      </c>
      <c r="Q79" s="171">
        <v>3.218202851153769E-4</v>
      </c>
      <c r="R79" s="171">
        <v>2.4360535931790498E-3</v>
      </c>
      <c r="S79" s="171">
        <v>1.7770223286718689E-3</v>
      </c>
      <c r="T79" s="171">
        <v>7.5490895962057624E-4</v>
      </c>
      <c r="U79" s="171">
        <v>1.1960391633288831E-3</v>
      </c>
      <c r="V79" s="171">
        <v>7.0059834886010755E-4</v>
      </c>
      <c r="W79" s="171">
        <v>1.0863207153004094E-3</v>
      </c>
      <c r="X79" s="171">
        <v>2.008528826841069E-3</v>
      </c>
      <c r="Y79" s="171">
        <v>3.1777977861342088E-4</v>
      </c>
      <c r="Z79" s="171">
        <v>3.7593984962406017E-4</v>
      </c>
      <c r="AA79" s="171">
        <v>7.9515836904183411E-4</v>
      </c>
      <c r="AB79" s="171">
        <v>1.5887426236949613E-3</v>
      </c>
      <c r="AC79" s="171">
        <v>1.9876325088339221E-3</v>
      </c>
      <c r="AD79" s="171">
        <v>1.8912163078652121E-4</v>
      </c>
      <c r="AE79" s="171">
        <v>1.6392990963191537E-3</v>
      </c>
      <c r="AF79" s="171">
        <v>1.9527012367107832E-3</v>
      </c>
      <c r="AG79" s="171">
        <v>6.8197317572175496E-4</v>
      </c>
      <c r="AH79" s="171">
        <v>5.6069526212503505E-4</v>
      </c>
      <c r="AI79" s="171">
        <v>1.1058139449729406E-3</v>
      </c>
      <c r="AJ79" s="171">
        <v>1.5717092337917485E-3</v>
      </c>
      <c r="AK79" s="171">
        <v>6.1030741410488245E-3</v>
      </c>
      <c r="AL79" s="171">
        <v>3.1126849049060485E-4</v>
      </c>
      <c r="AM79" s="171">
        <v>3.0820140150532055E-4</v>
      </c>
      <c r="AN79" s="171">
        <v>1.0460251046025104E-3</v>
      </c>
      <c r="AO79" s="171">
        <v>2.225090116149704E-4</v>
      </c>
      <c r="AP79" s="171">
        <v>6.4040986231187955E-4</v>
      </c>
      <c r="AQ79" s="171">
        <v>1.9371502367628067E-3</v>
      </c>
      <c r="AR79" s="171">
        <v>3.3366638861134284E-3</v>
      </c>
      <c r="AS79" s="171">
        <v>7.0915698962857902E-4</v>
      </c>
      <c r="AT79" s="171">
        <v>1.0828736760177321E-3</v>
      </c>
      <c r="AU79" s="171">
        <v>1.5539210608101108E-3</v>
      </c>
      <c r="AV79" s="171">
        <v>2.4262546290384369E-3</v>
      </c>
      <c r="AW79" s="171">
        <v>1.8780126452851448E-3</v>
      </c>
      <c r="AX79" s="171">
        <v>3.0423964722981795E-3</v>
      </c>
      <c r="AY79" s="171">
        <v>1.2125427679813513E-3</v>
      </c>
      <c r="AZ79" s="171">
        <v>1.7193947730398899E-3</v>
      </c>
      <c r="BA79" s="171">
        <v>3.1861629494765588E-3</v>
      </c>
      <c r="BB79" s="171">
        <v>5.6116722783389455E-4</v>
      </c>
      <c r="BC79" s="171">
        <v>5.5795324330402563E-3</v>
      </c>
      <c r="BD79" s="171">
        <v>3.0527692978630614E-3</v>
      </c>
      <c r="BE79" s="171">
        <v>2.7190801740211313E-4</v>
      </c>
      <c r="BF79" s="171">
        <v>3.5487913894641324E-4</v>
      </c>
      <c r="BG79" s="171">
        <v>2.7852802160702227E-3</v>
      </c>
      <c r="BH79" s="171">
        <v>3.29246799527434E-4</v>
      </c>
      <c r="BI79" s="171">
        <v>1.1451917422390047E-3</v>
      </c>
      <c r="BJ79" s="171">
        <v>1.2009061382679659E-3</v>
      </c>
      <c r="BK79" s="171">
        <v>1.2151238830824063E-3</v>
      </c>
      <c r="BL79" s="171">
        <v>1.113954206555786E-3</v>
      </c>
      <c r="BM79" s="171">
        <v>1.2818653380199979E-3</v>
      </c>
      <c r="BN79" s="171">
        <v>9.2923369194870635E-4</v>
      </c>
      <c r="BO79" s="171">
        <v>5.5017069219830106E-4</v>
      </c>
      <c r="BP79" s="171">
        <v>3.9323150275876476E-4</v>
      </c>
      <c r="BQ79" s="171">
        <v>1.6127047739576742E-3</v>
      </c>
      <c r="BR79" s="171">
        <v>7.0684103870693781E-3</v>
      </c>
      <c r="BS79" s="171">
        <v>3.8148895954991878E-3</v>
      </c>
      <c r="BT79" s="171">
        <v>7.8252428192469616E-3</v>
      </c>
      <c r="BU79" s="171">
        <v>3.5177647117945628E-4</v>
      </c>
      <c r="BV79" s="171">
        <v>9.6869724059671754E-5</v>
      </c>
      <c r="BW79" s="171">
        <v>1.5927980045426599E-6</v>
      </c>
      <c r="BX79" s="171">
        <v>8.1782414570531802E-4</v>
      </c>
      <c r="BY79" s="171">
        <v>1.8595721056473419E-3</v>
      </c>
      <c r="BZ79" s="171">
        <v>1.4894186206248327E-3</v>
      </c>
      <c r="CA79" s="171">
        <v>5.7861755345892519E-4</v>
      </c>
      <c r="CB79" s="171">
        <v>1.0098079043584238E-2</v>
      </c>
      <c r="CC79" s="171">
        <v>1.0325947745901639E-3</v>
      </c>
      <c r="CD79" s="171">
        <v>1.2957179606443467E-3</v>
      </c>
      <c r="CE79" s="171">
        <v>1.6441509330556545E-3</v>
      </c>
      <c r="CF79" s="171">
        <v>1.5102888427411742E-3</v>
      </c>
      <c r="CG79" s="171">
        <v>3.2322491629921944E-3</v>
      </c>
      <c r="CH79" s="171">
        <v>4.4385894517809399E-4</v>
      </c>
      <c r="CI79" s="171">
        <v>2.9789074136357084E-3</v>
      </c>
      <c r="CJ79" s="171">
        <v>1.5918038128508779E-3</v>
      </c>
      <c r="CK79" s="171">
        <v>4.1286561002591747E-3</v>
      </c>
      <c r="CL79" s="171">
        <v>3.7581333952813822E-3</v>
      </c>
      <c r="CM79" s="171">
        <v>1.1075413769144431E-2</v>
      </c>
      <c r="CN79" s="171">
        <v>1.5458099328267813E-3</v>
      </c>
      <c r="CO79" s="171">
        <v>1.4061586589354273E-3</v>
      </c>
      <c r="CP79" s="171">
        <v>7.1998160719255575E-4</v>
      </c>
      <c r="CQ79" s="171">
        <v>8.5165622568889976E-4</v>
      </c>
      <c r="CR79" s="171">
        <v>3.1749050215587626E-3</v>
      </c>
      <c r="CS79" s="171">
        <v>1.400497356112363E-3</v>
      </c>
      <c r="CT79" s="171">
        <v>1.0670008806991397E-3</v>
      </c>
      <c r="CU79" s="171">
        <v>5.2658227848101271E-4</v>
      </c>
      <c r="CV79" s="171">
        <v>1.1558425855699775E-3</v>
      </c>
      <c r="CW79" s="171">
        <v>7.6669541774483207E-4</v>
      </c>
      <c r="CX79" s="171">
        <v>1.857733806194771E-3</v>
      </c>
      <c r="CY79" s="171">
        <v>1.1610593115184175E-3</v>
      </c>
      <c r="CZ79" s="171">
        <v>1.3222000689582802E-3</v>
      </c>
      <c r="DA79" s="171">
        <v>1.9001209167856137E-3</v>
      </c>
      <c r="DB79" s="171">
        <v>6.0987150638262073E-4</v>
      </c>
      <c r="DC79" s="171">
        <v>4.1206769683590876E-3</v>
      </c>
      <c r="DD79" s="172">
        <v>1.9050387097480116E-3</v>
      </c>
    </row>
    <row r="80" spans="1:108" s="173" customFormat="1" ht="9.5" x14ac:dyDescent="0.2">
      <c r="A80" s="160" t="s">
        <v>124</v>
      </c>
      <c r="B80" s="169" t="s">
        <v>139</v>
      </c>
      <c r="C80" s="169"/>
      <c r="D80" s="170">
        <v>1.2262388702417467E-2</v>
      </c>
      <c r="E80" s="171">
        <v>1.0635263694961877E-2</v>
      </c>
      <c r="F80" s="171">
        <v>3.0680237645650071E-2</v>
      </c>
      <c r="G80" s="171">
        <v>1.1084800439273826E-2</v>
      </c>
      <c r="H80" s="171">
        <v>2.117246286194778E-2</v>
      </c>
      <c r="I80" s="171">
        <v>1.038594555600348E-2</v>
      </c>
      <c r="J80" s="171">
        <v>1.7587378761193661E-2</v>
      </c>
      <c r="K80" s="171">
        <v>9.5438138548443012E-3</v>
      </c>
      <c r="L80" s="171">
        <v>2.1548664449389451E-2</v>
      </c>
      <c r="M80" s="171">
        <v>2.885650769391087E-2</v>
      </c>
      <c r="N80" s="171">
        <v>4.006006050430113E-2</v>
      </c>
      <c r="O80" s="171">
        <v>2.1815821905655522E-2</v>
      </c>
      <c r="P80" s="171">
        <v>1.3081055828077552E-2</v>
      </c>
      <c r="Q80" s="171">
        <v>3.0294596028563724E-2</v>
      </c>
      <c r="R80" s="171">
        <v>1.2586276898091758E-2</v>
      </c>
      <c r="S80" s="171">
        <v>1.1434752375801592E-2</v>
      </c>
      <c r="T80" s="171">
        <v>4.3275976663466512E-2</v>
      </c>
      <c r="U80" s="171">
        <v>2.486648865153538E-2</v>
      </c>
      <c r="V80" s="171">
        <v>2.1657009770506701E-2</v>
      </c>
      <c r="W80" s="171">
        <v>3.4093757834043621E-2</v>
      </c>
      <c r="X80" s="171">
        <v>1.5830769078550296E-2</v>
      </c>
      <c r="Y80" s="171">
        <v>1.1095810603251946E-2</v>
      </c>
      <c r="Z80" s="171">
        <v>7.3517126148705094E-3</v>
      </c>
      <c r="AA80" s="171">
        <v>2.8905479230168899E-2</v>
      </c>
      <c r="AB80" s="171">
        <v>1.2047964896353458E-2</v>
      </c>
      <c r="AC80" s="171">
        <v>1.4292024230186775E-2</v>
      </c>
      <c r="AD80" s="171">
        <v>4.3249946712655262E-3</v>
      </c>
      <c r="AE80" s="171">
        <v>1.0937844390566453E-2</v>
      </c>
      <c r="AF80" s="171">
        <v>1.0739856801909307E-2</v>
      </c>
      <c r="AG80" s="171">
        <v>1.1366219595362582E-2</v>
      </c>
      <c r="AH80" s="171">
        <v>1.2755817213344548E-2</v>
      </c>
      <c r="AI80" s="171">
        <v>4.0417133525203035E-2</v>
      </c>
      <c r="AJ80" s="171">
        <v>1.9253438113948921E-2</v>
      </c>
      <c r="AK80" s="171">
        <v>2.6717902350813744E-2</v>
      </c>
      <c r="AL80" s="171">
        <v>1.0488891427265978E-2</v>
      </c>
      <c r="AM80" s="171">
        <v>1.8005450298468726E-3</v>
      </c>
      <c r="AN80" s="171">
        <v>8.2072738976504672E-3</v>
      </c>
      <c r="AO80" s="171">
        <v>2.7101597614703394E-2</v>
      </c>
      <c r="AP80" s="171">
        <v>1.5529939161063081E-2</v>
      </c>
      <c r="AQ80" s="171">
        <v>1.6142918639690057E-2</v>
      </c>
      <c r="AR80" s="171">
        <v>1.9057484118763235E-2</v>
      </c>
      <c r="AS80" s="171">
        <v>1.2735277605413231E-2</v>
      </c>
      <c r="AT80" s="171">
        <v>1.1471693005312849E-2</v>
      </c>
      <c r="AU80" s="171">
        <v>9.7508546565834454E-3</v>
      </c>
      <c r="AV80" s="171">
        <v>1.0471204188481676E-2</v>
      </c>
      <c r="AW80" s="171">
        <v>1.1247209064541035E-2</v>
      </c>
      <c r="AX80" s="171">
        <v>1.0371246273988126E-2</v>
      </c>
      <c r="AY80" s="171">
        <v>1.1270068052787909E-2</v>
      </c>
      <c r="AZ80" s="171">
        <v>9.9724896836313609E-3</v>
      </c>
      <c r="BA80" s="171">
        <v>8.6481565771506595E-3</v>
      </c>
      <c r="BB80" s="171">
        <v>1.0101010101010102E-2</v>
      </c>
      <c r="BC80" s="171">
        <v>7.4215277852147741E-3</v>
      </c>
      <c r="BD80" s="171">
        <v>1.003052769297863E-2</v>
      </c>
      <c r="BE80" s="171">
        <v>1.5421068986948415E-2</v>
      </c>
      <c r="BF80" s="171">
        <v>8.6114342956996742E-3</v>
      </c>
      <c r="BG80" s="171">
        <v>1.4538318703578664E-2</v>
      </c>
      <c r="BH80" s="171">
        <v>3.9703290531249392E-3</v>
      </c>
      <c r="BI80" s="171">
        <v>1.7023120492741961E-2</v>
      </c>
      <c r="BJ80" s="171">
        <v>0.32825677556701877</v>
      </c>
      <c r="BK80" s="171">
        <v>2.416504611973494E-2</v>
      </c>
      <c r="BL80" s="171">
        <v>2.5683445831678947E-2</v>
      </c>
      <c r="BM80" s="171">
        <v>2.6597106098351704E-2</v>
      </c>
      <c r="BN80" s="171">
        <v>2.9859375967951761E-2</v>
      </c>
      <c r="BO80" s="171">
        <v>6.242696309956418E-3</v>
      </c>
      <c r="BP80" s="171">
        <v>2.388881379259496E-2</v>
      </c>
      <c r="BQ80" s="171">
        <v>8.5908387822540948E-3</v>
      </c>
      <c r="BR80" s="171">
        <v>2.3763834464816516E-2</v>
      </c>
      <c r="BS80" s="171">
        <v>6.5674456843708819E-3</v>
      </c>
      <c r="BT80" s="171">
        <v>1.112581956362617E-2</v>
      </c>
      <c r="BU80" s="171">
        <v>1.2891187453160197E-3</v>
      </c>
      <c r="BV80" s="171">
        <v>9.6078950802041781E-4</v>
      </c>
      <c r="BW80" s="171">
        <v>9.0789486258931613E-5</v>
      </c>
      <c r="BX80" s="171">
        <v>2.541885858273286E-3</v>
      </c>
      <c r="BY80" s="171">
        <v>4.9669980568949387E-3</v>
      </c>
      <c r="BZ80" s="171">
        <v>2.9137655539408138E-3</v>
      </c>
      <c r="CA80" s="171">
        <v>1.9633673294552848E-3</v>
      </c>
      <c r="CB80" s="171">
        <v>3.3079914108293191E-3</v>
      </c>
      <c r="CC80" s="171">
        <v>2.9537013319672132E-3</v>
      </c>
      <c r="CD80" s="171">
        <v>8.5479415645438404E-3</v>
      </c>
      <c r="CE80" s="171">
        <v>6.6122270024388238E-2</v>
      </c>
      <c r="CF80" s="171">
        <v>5.6021527609218759E-3</v>
      </c>
      <c r="CG80" s="171">
        <v>6.1075036423106242E-3</v>
      </c>
      <c r="CH80" s="171">
        <v>5.6565383973496298E-3</v>
      </c>
      <c r="CI80" s="171">
        <v>7.2070340652476816E-3</v>
      </c>
      <c r="CJ80" s="171">
        <v>1.6954313093921768E-2</v>
      </c>
      <c r="CK80" s="171">
        <v>8.0339400106307895E-3</v>
      </c>
      <c r="CL80" s="171">
        <v>6.1756270611657378E-3</v>
      </c>
      <c r="CM80" s="171">
        <v>1.4466331335997767E-2</v>
      </c>
      <c r="CN80" s="171">
        <v>8.5246668869067288E-3</v>
      </c>
      <c r="CO80" s="171">
        <v>6.6200053718420675E-3</v>
      </c>
      <c r="CP80" s="171">
        <v>7.136288283055626E-3</v>
      </c>
      <c r="CQ80" s="171">
        <v>3.5649456113772539E-3</v>
      </c>
      <c r="CR80" s="171">
        <v>1.5795979280437543E-2</v>
      </c>
      <c r="CS80" s="171">
        <v>4.3930130743011732E-3</v>
      </c>
      <c r="CT80" s="171">
        <v>2.4303908949258181E-3</v>
      </c>
      <c r="CU80" s="171">
        <v>1.1536939010356732E-2</v>
      </c>
      <c r="CV80" s="171">
        <v>4.6969316480184528E-3</v>
      </c>
      <c r="CW80" s="171">
        <v>7.3961106874841139E-3</v>
      </c>
      <c r="CX80" s="171">
        <v>1.5505705992499315E-2</v>
      </c>
      <c r="CY80" s="171">
        <v>3.6515758499663202E-3</v>
      </c>
      <c r="CZ80" s="171">
        <v>6.3351672238295834E-3</v>
      </c>
      <c r="DA80" s="171">
        <v>2.4806124026074388E-2</v>
      </c>
      <c r="DB80" s="171">
        <v>4.1513322537906669E-2</v>
      </c>
      <c r="DC80" s="171">
        <v>5.5654512699500142E-2</v>
      </c>
      <c r="DD80" s="172">
        <v>1.1476301411725075E-2</v>
      </c>
    </row>
    <row r="81" spans="1:108" s="173" customFormat="1" ht="9.5" x14ac:dyDescent="0.2">
      <c r="A81" s="160" t="s">
        <v>126</v>
      </c>
      <c r="B81" s="169" t="s">
        <v>141</v>
      </c>
      <c r="C81" s="169"/>
      <c r="D81" s="170">
        <v>3.2181170556010961E-3</v>
      </c>
      <c r="E81" s="171">
        <v>5.5711542239996956E-3</v>
      </c>
      <c r="F81" s="171">
        <v>3.0654446644867131E-3</v>
      </c>
      <c r="G81" s="171">
        <v>7.0924419735291758E-4</v>
      </c>
      <c r="H81" s="171">
        <v>3.9887022703262112E-4</v>
      </c>
      <c r="I81" s="171">
        <v>2.2101518462724463E-3</v>
      </c>
      <c r="J81" s="171">
        <v>1.5379654205839308E-3</v>
      </c>
      <c r="K81" s="171">
        <v>1.2235658788261924E-3</v>
      </c>
      <c r="L81" s="171">
        <v>4.7456113065186354E-4</v>
      </c>
      <c r="M81" s="171">
        <v>5.5055750460245229E-4</v>
      </c>
      <c r="N81" s="171">
        <v>4.6450734853584032E-3</v>
      </c>
      <c r="O81" s="171">
        <v>1.1397040605753508E-3</v>
      </c>
      <c r="P81" s="171">
        <v>7.5759010587321725E-4</v>
      </c>
      <c r="Q81" s="171">
        <v>5.1839159440206662E-3</v>
      </c>
      <c r="R81" s="171">
        <v>8.1201786439301664E-4</v>
      </c>
      <c r="S81" s="171">
        <v>3.0904736150815112E-4</v>
      </c>
      <c r="T81" s="171">
        <v>3.4873511721602705E-3</v>
      </c>
      <c r="U81" s="171">
        <v>1.3351134846461949E-3</v>
      </c>
      <c r="V81" s="171">
        <v>3.8154207377111261E-3</v>
      </c>
      <c r="W81" s="171">
        <v>2.4567560792178489E-3</v>
      </c>
      <c r="X81" s="171">
        <v>8.9048076066845425E-4</v>
      </c>
      <c r="Y81" s="171">
        <v>1.8537153752449553E-3</v>
      </c>
      <c r="Z81" s="171">
        <v>5.4302422723475352E-3</v>
      </c>
      <c r="AA81" s="171">
        <v>2.3118493322142213E-3</v>
      </c>
      <c r="AB81" s="171">
        <v>8.8893932516265694E-4</v>
      </c>
      <c r="AC81" s="171">
        <v>1.1673397274103987E-3</v>
      </c>
      <c r="AD81" s="171">
        <v>7.5113841145581029E-3</v>
      </c>
      <c r="AE81" s="171">
        <v>5.6480052898391002E-4</v>
      </c>
      <c r="AF81" s="171">
        <v>9.7635061835539159E-4</v>
      </c>
      <c r="AG81" s="171">
        <v>1.1366219595362582E-3</v>
      </c>
      <c r="AH81" s="171">
        <v>1.4017381553125877E-3</v>
      </c>
      <c r="AI81" s="171">
        <v>1.231774208903633E-2</v>
      </c>
      <c r="AJ81" s="171">
        <v>2.7504911591355601E-3</v>
      </c>
      <c r="AK81" s="171">
        <v>1.0443037974683544E-2</v>
      </c>
      <c r="AL81" s="171">
        <v>6.4138443086412698E-3</v>
      </c>
      <c r="AM81" s="171">
        <v>3.6092006228912534E-4</v>
      </c>
      <c r="AN81" s="171">
        <v>1.7165540178092479E-3</v>
      </c>
      <c r="AO81" s="171">
        <v>7.2537937786480355E-3</v>
      </c>
      <c r="AP81" s="171">
        <v>2.7217419148254881E-3</v>
      </c>
      <c r="AQ81" s="171">
        <v>1.578418711436361E-3</v>
      </c>
      <c r="AR81" s="171">
        <v>3.6666636111136572E-3</v>
      </c>
      <c r="AS81" s="171">
        <v>2.3638566320952634E-3</v>
      </c>
      <c r="AT81" s="171">
        <v>1.5566309092754898E-3</v>
      </c>
      <c r="AU81" s="171">
        <v>1.5409717186366933E-3</v>
      </c>
      <c r="AV81" s="171">
        <v>8.9388328438258209E-4</v>
      </c>
      <c r="AW81" s="171">
        <v>7.3033825094422306E-4</v>
      </c>
      <c r="AX81" s="171">
        <v>8.1294804522947302E-4</v>
      </c>
      <c r="AY81" s="171">
        <v>1.3629356694364026E-3</v>
      </c>
      <c r="AZ81" s="171">
        <v>1.375515818431912E-3</v>
      </c>
      <c r="BA81" s="171">
        <v>4.5516613563950843E-4</v>
      </c>
      <c r="BB81" s="171">
        <v>5.6116722783389455E-4</v>
      </c>
      <c r="BC81" s="171">
        <v>4.2837101213360893E-4</v>
      </c>
      <c r="BD81" s="171">
        <v>0</v>
      </c>
      <c r="BE81" s="171">
        <v>3.690180236171535E-3</v>
      </c>
      <c r="BF81" s="171">
        <v>1.5812336317612336E-3</v>
      </c>
      <c r="BG81" s="171">
        <v>2.0045577312626604E-3</v>
      </c>
      <c r="BH81" s="171">
        <v>3.6798171711889684E-4</v>
      </c>
      <c r="BI81" s="171">
        <v>1.0213872295645177E-3</v>
      </c>
      <c r="BJ81" s="171">
        <v>0.10892764540516936</v>
      </c>
      <c r="BK81" s="171">
        <v>2.6272329762403769E-3</v>
      </c>
      <c r="BL81" s="171">
        <v>1.5036543580241467E-3</v>
      </c>
      <c r="BM81" s="171">
        <v>4.10367539159813E-3</v>
      </c>
      <c r="BN81" s="171">
        <v>4.3226574706947225E-3</v>
      </c>
      <c r="BO81" s="171">
        <v>5.2217466456998237E-3</v>
      </c>
      <c r="BP81" s="171">
        <v>7.2010518942698795E-3</v>
      </c>
      <c r="BQ81" s="171">
        <v>7.7339520494972935E-4</v>
      </c>
      <c r="BR81" s="171">
        <v>4.5689344707292555E-4</v>
      </c>
      <c r="BS81" s="171">
        <v>3.1166081630953294E-4</v>
      </c>
      <c r="BT81" s="171">
        <v>3.2497028027388868E-4</v>
      </c>
      <c r="BU81" s="171">
        <v>2.2067964962189492E-4</v>
      </c>
      <c r="BV81" s="171">
        <v>1.9176251497526856E-4</v>
      </c>
      <c r="BW81" s="171">
        <v>3.132502742267231E-5</v>
      </c>
      <c r="BX81" s="171">
        <v>1.9156241250755198E-4</v>
      </c>
      <c r="BY81" s="171">
        <v>2.7295999671008665E-3</v>
      </c>
      <c r="BZ81" s="171">
        <v>0.39487307405881034</v>
      </c>
      <c r="CA81" s="171">
        <v>1.1768968684431537E-3</v>
      </c>
      <c r="CB81" s="171">
        <v>2.3213974812837329E-4</v>
      </c>
      <c r="CC81" s="171">
        <v>2.0811987704918031E-4</v>
      </c>
      <c r="CD81" s="171">
        <v>2.2307232289481429E-4</v>
      </c>
      <c r="CE81" s="171">
        <v>1.4112295508727701E-3</v>
      </c>
      <c r="CF81" s="171">
        <v>1.3784382294859923E-4</v>
      </c>
      <c r="CG81" s="171">
        <v>1.6402458439064867E-4</v>
      </c>
      <c r="CH81" s="171">
        <v>4.9357114703804054E-4</v>
      </c>
      <c r="CI81" s="171">
        <v>9.6093787536635761E-5</v>
      </c>
      <c r="CJ81" s="171">
        <v>8.0658515349155222E-4</v>
      </c>
      <c r="CK81" s="171">
        <v>1.5545762248765172E-4</v>
      </c>
      <c r="CL81" s="171">
        <v>4.3095868224341677E-4</v>
      </c>
      <c r="CM81" s="171">
        <v>8.1358267365833092E-4</v>
      </c>
      <c r="CN81" s="171">
        <v>2.42264067833939E-4</v>
      </c>
      <c r="CO81" s="171">
        <v>2.8439163888581675E-4</v>
      </c>
      <c r="CP81" s="171">
        <v>2.3596035865974517E-4</v>
      </c>
      <c r="CQ81" s="171">
        <v>2.5658873466268136E-4</v>
      </c>
      <c r="CR81" s="171">
        <v>5.87026709715292E-4</v>
      </c>
      <c r="CS81" s="171">
        <v>1.4962578590944049E-4</v>
      </c>
      <c r="CT81" s="171">
        <v>8.4682609579296789E-5</v>
      </c>
      <c r="CU81" s="171">
        <v>1.487686996547756E-3</v>
      </c>
      <c r="CV81" s="171">
        <v>2.7395244895733192E-4</v>
      </c>
      <c r="CW81" s="171">
        <v>4.416832297877837E-4</v>
      </c>
      <c r="CX81" s="171">
        <v>5.3921226721321148E-4</v>
      </c>
      <c r="CY81" s="171">
        <v>3.3236430673237141E-4</v>
      </c>
      <c r="CZ81" s="171">
        <v>3.9576056485826074E-4</v>
      </c>
      <c r="DA81" s="171">
        <v>5.6367223368759833E-4</v>
      </c>
      <c r="DB81" s="171">
        <v>3.0493575319131038E-3</v>
      </c>
      <c r="DC81" s="171">
        <v>8.8300220750551876E-4</v>
      </c>
      <c r="DD81" s="172">
        <v>4.8086210841742924E-3</v>
      </c>
    </row>
    <row r="82" spans="1:108" s="173" customFormat="1" ht="9.5" x14ac:dyDescent="0.2">
      <c r="A82" s="174" t="s">
        <v>128</v>
      </c>
      <c r="B82" s="175" t="s">
        <v>143</v>
      </c>
      <c r="C82" s="175"/>
      <c r="D82" s="176">
        <v>4.1929863916626658E-6</v>
      </c>
      <c r="E82" s="177">
        <v>0</v>
      </c>
      <c r="F82" s="177">
        <v>1.8422143416386497E-6</v>
      </c>
      <c r="G82" s="177">
        <v>8.3507784527037077E-4</v>
      </c>
      <c r="H82" s="177">
        <v>3.3418856859489878E-4</v>
      </c>
      <c r="I82" s="177">
        <v>4.4556661220852519E-4</v>
      </c>
      <c r="J82" s="177">
        <v>3.7456899759382828E-3</v>
      </c>
      <c r="K82" s="177">
        <v>5.0574056324815958E-3</v>
      </c>
      <c r="L82" s="177">
        <v>6.4205329441134476E-4</v>
      </c>
      <c r="M82" s="177">
        <v>2.4314842474556254E-5</v>
      </c>
      <c r="N82" s="177">
        <v>1.0355259362263956E-4</v>
      </c>
      <c r="O82" s="177">
        <v>3.7084339698945491E-4</v>
      </c>
      <c r="P82" s="177">
        <v>3.5985530028977819E-4</v>
      </c>
      <c r="Q82" s="177">
        <v>1.6525906532951788E-4</v>
      </c>
      <c r="R82" s="177">
        <v>8.1201786439301664E-4</v>
      </c>
      <c r="S82" s="177">
        <v>2.5110098122537281E-3</v>
      </c>
      <c r="T82" s="177">
        <v>3.6924894764049925E-4</v>
      </c>
      <c r="U82" s="177">
        <v>1.8357810413885179E-3</v>
      </c>
      <c r="V82" s="177">
        <v>7.9764068772248732E-4</v>
      </c>
      <c r="W82" s="177">
        <v>1.8216762764268406E-3</v>
      </c>
      <c r="X82" s="177">
        <v>8.9048076066845425E-4</v>
      </c>
      <c r="Y82" s="177">
        <v>4.5018801970234627E-4</v>
      </c>
      <c r="Z82" s="177">
        <v>1.0025062656641604E-3</v>
      </c>
      <c r="AA82" s="177">
        <v>2.7977794466286756E-4</v>
      </c>
      <c r="AB82" s="177">
        <v>8.6813436223331826E-3</v>
      </c>
      <c r="AC82" s="177">
        <v>1.9876325088339221E-3</v>
      </c>
      <c r="AD82" s="177">
        <v>1.0076152459937606E-4</v>
      </c>
      <c r="AE82" s="177">
        <v>1.6255234736610095E-3</v>
      </c>
      <c r="AF82" s="177">
        <v>1.0848340203948796E-3</v>
      </c>
      <c r="AG82" s="177">
        <v>1.1366219595362582E-3</v>
      </c>
      <c r="AH82" s="177">
        <v>1.2615643397813289E-3</v>
      </c>
      <c r="AI82" s="177">
        <v>9.8864160643276138E-4</v>
      </c>
      <c r="AJ82" s="177">
        <v>7.8585461689587423E-4</v>
      </c>
      <c r="AK82" s="177">
        <v>6.7811934900542496E-4</v>
      </c>
      <c r="AL82" s="177">
        <v>1.542064081329602E-4</v>
      </c>
      <c r="AM82" s="177">
        <v>2.3520633272774462E-4</v>
      </c>
      <c r="AN82" s="177">
        <v>4.559596609805815E-4</v>
      </c>
      <c r="AO82" s="177">
        <v>3.1151261626095856E-4</v>
      </c>
      <c r="AP82" s="177">
        <v>0</v>
      </c>
      <c r="AQ82" s="177">
        <v>8.6095566078346966E-4</v>
      </c>
      <c r="AR82" s="177">
        <v>1.6774986020844983E-3</v>
      </c>
      <c r="AS82" s="177">
        <v>5.6141595012262511E-4</v>
      </c>
      <c r="AT82" s="177">
        <v>1.2182328855199485E-3</v>
      </c>
      <c r="AU82" s="177">
        <v>9.9709934735315447E-4</v>
      </c>
      <c r="AV82" s="177">
        <v>1.0215808964372365E-3</v>
      </c>
      <c r="AW82" s="177">
        <v>5.842706007553784E-4</v>
      </c>
      <c r="AX82" s="177">
        <v>6.6513930973320526E-4</v>
      </c>
      <c r="AY82" s="177">
        <v>1.0527503101853593E-3</v>
      </c>
      <c r="AZ82" s="177">
        <v>1.7193947730398899E-3</v>
      </c>
      <c r="BA82" s="177">
        <v>1.3654984069185253E-3</v>
      </c>
      <c r="BB82" s="177">
        <v>1.1223344556677891E-3</v>
      </c>
      <c r="BC82" s="177">
        <v>6.1042869229039275E-4</v>
      </c>
      <c r="BD82" s="177">
        <v>8.7221979938944616E-4</v>
      </c>
      <c r="BE82" s="177">
        <v>2.7190801740211313E-4</v>
      </c>
      <c r="BF82" s="177">
        <v>4.0878483093827346E-4</v>
      </c>
      <c r="BG82" s="177">
        <v>2.5320729237002026E-4</v>
      </c>
      <c r="BH82" s="177">
        <v>3.8734917591462824E-4</v>
      </c>
      <c r="BI82" s="177">
        <v>4.6426692252932617E-4</v>
      </c>
      <c r="BJ82" s="177">
        <v>0</v>
      </c>
      <c r="BK82" s="177">
        <v>1.3399575336535489E-4</v>
      </c>
      <c r="BL82" s="177">
        <v>8.4189938383259072E-4</v>
      </c>
      <c r="BM82" s="177">
        <v>2.5381360270279493E-4</v>
      </c>
      <c r="BN82" s="177">
        <v>3.1662777651585546E-4</v>
      </c>
      <c r="BO82" s="177">
        <v>3.1617404336459323E-4</v>
      </c>
      <c r="BP82" s="177">
        <v>2.0890423584059379E-4</v>
      </c>
      <c r="BQ82" s="177">
        <v>8.4370385994515925E-4</v>
      </c>
      <c r="BR82" s="177">
        <v>3.8540306064857367E-3</v>
      </c>
      <c r="BS82" s="177">
        <v>6.9511108961726169E-3</v>
      </c>
      <c r="BT82" s="177">
        <v>1.2760015158358121E-3</v>
      </c>
      <c r="BU82" s="177">
        <v>4.3261951113995238E-4</v>
      </c>
      <c r="BV82" s="177">
        <v>1.3838532008524535E-4</v>
      </c>
      <c r="BW82" s="177">
        <v>0</v>
      </c>
      <c r="BX82" s="177">
        <v>1.2525234663955323E-4</v>
      </c>
      <c r="BY82" s="177">
        <v>4.5621845024520135E-4</v>
      </c>
      <c r="BZ82" s="177">
        <v>5.1334331099205403E-4</v>
      </c>
      <c r="CA82" s="177">
        <v>3.5728229514551107E-3</v>
      </c>
      <c r="CB82" s="177">
        <v>3.0758516627009459E-3</v>
      </c>
      <c r="CC82" s="177">
        <v>6.8039190573770491E-4</v>
      </c>
      <c r="CD82" s="177">
        <v>2.4585417714790168E-3</v>
      </c>
      <c r="CE82" s="177">
        <v>1.7359493601512618E-2</v>
      </c>
      <c r="CF82" s="177">
        <v>1.0248388575743682E-3</v>
      </c>
      <c r="CG82" s="177">
        <v>9.0117036365215206E-3</v>
      </c>
      <c r="CH82" s="177">
        <v>9.8607703260765352E-3</v>
      </c>
      <c r="CI82" s="177">
        <v>1.9699226445010331E-3</v>
      </c>
      <c r="CJ82" s="177">
        <v>1.8086737282929775E-2</v>
      </c>
      <c r="CK82" s="177">
        <v>2.0959299153070015E-3</v>
      </c>
      <c r="CL82" s="177">
        <v>6.9745832075918199E-3</v>
      </c>
      <c r="CM82" s="177">
        <v>9.3888628252103735E-3</v>
      </c>
      <c r="CN82" s="177">
        <v>8.9931358514113715E-4</v>
      </c>
      <c r="CO82" s="177">
        <v>2.0539396141753432E-4</v>
      </c>
      <c r="CP82" s="177">
        <v>1.8150796819980396E-4</v>
      </c>
      <c r="CQ82" s="177">
        <v>3.575864280937368E-4</v>
      </c>
      <c r="CR82" s="177">
        <v>5.9653488881631443E-3</v>
      </c>
      <c r="CS82" s="177">
        <v>3.2648346485439914E-3</v>
      </c>
      <c r="CT82" s="177">
        <v>3.9038683016055821E-3</v>
      </c>
      <c r="CU82" s="177">
        <v>6.0023014959723823E-4</v>
      </c>
      <c r="CV82" s="177">
        <v>5.3014872066742937E-3</v>
      </c>
      <c r="CW82" s="177">
        <v>1.0000375014063028E-3</v>
      </c>
      <c r="CX82" s="177">
        <v>5.3384697102203528E-4</v>
      </c>
      <c r="CY82" s="177">
        <v>1.7105682986492715E-3</v>
      </c>
      <c r="CZ82" s="177">
        <v>2.6234128352346829E-3</v>
      </c>
      <c r="DA82" s="177">
        <v>2.0774049257680036E-3</v>
      </c>
      <c r="DB82" s="177">
        <v>8.4120207776913202E-5</v>
      </c>
      <c r="DC82" s="177">
        <v>8.2261297607267008E-3</v>
      </c>
      <c r="DD82" s="178">
        <v>2.2038454499192428E-3</v>
      </c>
    </row>
    <row r="83" spans="1:108" s="173" customFormat="1" ht="9.5" x14ac:dyDescent="0.2">
      <c r="A83" s="160" t="s">
        <v>130</v>
      </c>
      <c r="B83" s="169" t="s">
        <v>145</v>
      </c>
      <c r="C83" s="169"/>
      <c r="D83" s="170">
        <v>4.3816707792874857E-4</v>
      </c>
      <c r="E83" s="171">
        <v>8.4929996133783754E-4</v>
      </c>
      <c r="F83" s="171">
        <v>1.1698061069405426E-3</v>
      </c>
      <c r="G83" s="171">
        <v>3.5462209867645879E-4</v>
      </c>
      <c r="H83" s="171">
        <v>1.1858304046915763E-4</v>
      </c>
      <c r="I83" s="171">
        <v>2.0156584838004711E-3</v>
      </c>
      <c r="J83" s="171">
        <v>2.9767072656463174E-4</v>
      </c>
      <c r="K83" s="171">
        <v>1.2235658788261925E-4</v>
      </c>
      <c r="L83" s="171">
        <v>5.5830721253160415E-4</v>
      </c>
      <c r="M83" s="171">
        <v>7.9544270381048314E-4</v>
      </c>
      <c r="N83" s="171">
        <v>1.8565500713773235E-3</v>
      </c>
      <c r="O83" s="171">
        <v>6.9692983227328598E-4</v>
      </c>
      <c r="P83" s="171">
        <v>4.1667455823026953E-4</v>
      </c>
      <c r="Q83" s="171">
        <v>8.7848239990954242E-4</v>
      </c>
      <c r="R83" s="171">
        <v>4.0600893219650832E-4</v>
      </c>
      <c r="S83" s="171">
        <v>3.0904736150815112E-4</v>
      </c>
      <c r="T83" s="171">
        <v>4.9233193018733226E-4</v>
      </c>
      <c r="U83" s="171">
        <v>7.2318647085002229E-4</v>
      </c>
      <c r="V83" s="171">
        <v>7.739718245853215E-4</v>
      </c>
      <c r="W83" s="171">
        <v>1.1364585944681207E-3</v>
      </c>
      <c r="X83" s="171">
        <v>7.3217306988295123E-4</v>
      </c>
      <c r="Y83" s="171">
        <v>3.9722472326677612E-4</v>
      </c>
      <c r="Z83" s="171">
        <v>3.3416875522138681E-4</v>
      </c>
      <c r="AA83" s="171">
        <v>5.7428104430799136E-4</v>
      </c>
      <c r="AB83" s="171">
        <v>3.5935845059766985E-4</v>
      </c>
      <c r="AC83" s="171">
        <v>5.6789500252397778E-4</v>
      </c>
      <c r="AD83" s="171">
        <v>4.2009804871432168E-4</v>
      </c>
      <c r="AE83" s="171">
        <v>3.1683932113731538E-4</v>
      </c>
      <c r="AF83" s="171">
        <v>3.254502061184639E-4</v>
      </c>
      <c r="AG83" s="171">
        <v>4.5464878381450331E-4</v>
      </c>
      <c r="AH83" s="171">
        <v>5.6069526212503505E-4</v>
      </c>
      <c r="AI83" s="171">
        <v>1.647736010721269E-3</v>
      </c>
      <c r="AJ83" s="171">
        <v>3.9292730844793711E-4</v>
      </c>
      <c r="AK83" s="171">
        <v>1.3110307414104883E-3</v>
      </c>
      <c r="AL83" s="171">
        <v>4.454851790507739E-4</v>
      </c>
      <c r="AM83" s="171">
        <v>6.0829223981313263E-5</v>
      </c>
      <c r="AN83" s="171">
        <v>2.9503272181096449E-4</v>
      </c>
      <c r="AO83" s="171">
        <v>8.0103244181389344E-4</v>
      </c>
      <c r="AP83" s="171">
        <v>4.8030739673390969E-4</v>
      </c>
      <c r="AQ83" s="171">
        <v>5.0222413545702397E-4</v>
      </c>
      <c r="AR83" s="171">
        <v>4.8583292847255958E-4</v>
      </c>
      <c r="AS83" s="171">
        <v>3.6935259876488493E-4</v>
      </c>
      <c r="AT83" s="171">
        <v>3.3839802375554127E-4</v>
      </c>
      <c r="AU83" s="171">
        <v>2.8488552781518698E-4</v>
      </c>
      <c r="AV83" s="171">
        <v>5.1079044821861826E-4</v>
      </c>
      <c r="AW83" s="171">
        <v>3.1300210754752416E-4</v>
      </c>
      <c r="AX83" s="171">
        <v>2.7098268174315771E-4</v>
      </c>
      <c r="AY83" s="171">
        <v>3.2898447193292475E-4</v>
      </c>
      <c r="AZ83" s="171">
        <v>3.43878954607978E-4</v>
      </c>
      <c r="BA83" s="171">
        <v>4.5516613563950843E-4</v>
      </c>
      <c r="BB83" s="171">
        <v>5.6116722783389455E-4</v>
      </c>
      <c r="BC83" s="171">
        <v>2.7844115788684578E-4</v>
      </c>
      <c r="BD83" s="171">
        <v>4.3610989969472308E-4</v>
      </c>
      <c r="BE83" s="171">
        <v>5.8266003729024244E-4</v>
      </c>
      <c r="BF83" s="171">
        <v>2.9648130595523133E-4</v>
      </c>
      <c r="BG83" s="171">
        <v>4.4311276164753547E-4</v>
      </c>
      <c r="BH83" s="171">
        <v>1.1620475277438848E-4</v>
      </c>
      <c r="BI83" s="171">
        <v>4.9521805069794797E-4</v>
      </c>
      <c r="BJ83" s="171">
        <v>6.823330331067988E-4</v>
      </c>
      <c r="BK83" s="171">
        <v>1.1922186260968754E-3</v>
      </c>
      <c r="BL83" s="171">
        <v>4.9999264716695337E-4</v>
      </c>
      <c r="BM83" s="171">
        <v>1.3394532982971027E-3</v>
      </c>
      <c r="BN83" s="171">
        <v>1.4041753567224896E-3</v>
      </c>
      <c r="BO83" s="171">
        <v>3.1060269458283829E-4</v>
      </c>
      <c r="BP83" s="171">
        <v>1.0936751170478145E-3</v>
      </c>
      <c r="BQ83" s="171">
        <v>1.5819447373971736E-4</v>
      </c>
      <c r="BR83" s="171">
        <v>1.6663172775600814E-4</v>
      </c>
      <c r="BS83" s="171">
        <v>1.0290180400564751E-4</v>
      </c>
      <c r="BT83" s="171">
        <v>5.3988672761157227E-5</v>
      </c>
      <c r="BU83" s="171">
        <v>5.0253781597065181E-5</v>
      </c>
      <c r="BV83" s="171">
        <v>4.9423328601873343E-5</v>
      </c>
      <c r="BW83" s="171">
        <v>4.2474613454470931E-6</v>
      </c>
      <c r="BX83" s="171">
        <v>3.978603952079926E-3</v>
      </c>
      <c r="BY83" s="171">
        <v>4.7292504138094112E-4</v>
      </c>
      <c r="BZ83" s="171">
        <v>4.591169049013441E-4</v>
      </c>
      <c r="CA83" s="171">
        <v>8.7916162248856107E-4</v>
      </c>
      <c r="CB83" s="171">
        <v>3.5981660959897859E-3</v>
      </c>
      <c r="CC83" s="171">
        <v>1.6009221311475409E-4</v>
      </c>
      <c r="CD83" s="171">
        <v>1.8984878544239513E-4</v>
      </c>
      <c r="CE83" s="171">
        <v>4.4666100348011951E-3</v>
      </c>
      <c r="CF83" s="171">
        <v>3.5959258160504149E-5</v>
      </c>
      <c r="CG83" s="171">
        <v>7.7188039713246438E-5</v>
      </c>
      <c r="CH83" s="171">
        <v>3.160275689668029E-4</v>
      </c>
      <c r="CI83" s="171">
        <v>4.8046893768317881E-5</v>
      </c>
      <c r="CJ83" s="171">
        <v>5.9292021216928673E-4</v>
      </c>
      <c r="CK83" s="171">
        <v>1.6880499411537939E-4</v>
      </c>
      <c r="CL83" s="171">
        <v>2.0408118957622757E-4</v>
      </c>
      <c r="CM83" s="171">
        <v>2.6129662511654425E-4</v>
      </c>
      <c r="CN83" s="171">
        <v>2.8722974709099585E-4</v>
      </c>
      <c r="CO83" s="171">
        <v>2.2119349691119081E-4</v>
      </c>
      <c r="CP83" s="171">
        <v>2.9041274911968635E-4</v>
      </c>
      <c r="CQ83" s="171">
        <v>1.2556469994131215E-4</v>
      </c>
      <c r="CR83" s="171">
        <v>3.9272913678135737E-4</v>
      </c>
      <c r="CS83" s="171">
        <v>8.9775471545664292E-5</v>
      </c>
      <c r="CT83" s="171">
        <v>7.790800081295305E-4</v>
      </c>
      <c r="CU83" s="171">
        <v>6.8124280782508632E-4</v>
      </c>
      <c r="CV83" s="171">
        <v>1.6826091772379335E-4</v>
      </c>
      <c r="CW83" s="171">
        <v>7.5002812605472701E-4</v>
      </c>
      <c r="CX83" s="171">
        <v>5.2311637863968277E-4</v>
      </c>
      <c r="CY83" s="171">
        <v>1.196511504236537E-4</v>
      </c>
      <c r="CZ83" s="171">
        <v>1.9788028242913037E-4</v>
      </c>
      <c r="DA83" s="171">
        <v>2.4547016628330892E-4</v>
      </c>
      <c r="DB83" s="171">
        <v>1.598283947761351E-3</v>
      </c>
      <c r="DC83" s="171">
        <v>1.6188373804267844E-3</v>
      </c>
      <c r="DD83" s="172">
        <v>4.2897227761050513E-4</v>
      </c>
    </row>
    <row r="84" spans="1:108" s="173" customFormat="1" ht="9.5" x14ac:dyDescent="0.2">
      <c r="A84" s="160" t="s">
        <v>132</v>
      </c>
      <c r="B84" s="169" t="s">
        <v>147</v>
      </c>
      <c r="C84" s="169"/>
      <c r="D84" s="170">
        <v>2.3837127636602254E-3</v>
      </c>
      <c r="E84" s="171">
        <v>2.1739543786483454E-3</v>
      </c>
      <c r="F84" s="171">
        <v>3.5831068944871735E-3</v>
      </c>
      <c r="G84" s="171">
        <v>1.8303076060720454E-3</v>
      </c>
      <c r="H84" s="171">
        <v>5.4979409672063989E-4</v>
      </c>
      <c r="I84" s="171">
        <v>2.9492266236659523E-3</v>
      </c>
      <c r="J84" s="171">
        <v>6.9456502865080738E-4</v>
      </c>
      <c r="K84" s="171">
        <v>3.6706976364785776E-4</v>
      </c>
      <c r="L84" s="171">
        <v>1.2103302785952991E-3</v>
      </c>
      <c r="M84" s="171">
        <v>7.9266386467053383E-3</v>
      </c>
      <c r="N84" s="171">
        <v>1.6953038898792135E-2</v>
      </c>
      <c r="O84" s="171">
        <v>4.3222437304288198E-3</v>
      </c>
      <c r="P84" s="171">
        <v>2.2159510596791608E-3</v>
      </c>
      <c r="Q84" s="171">
        <v>2.7650450983291438E-2</v>
      </c>
      <c r="R84" s="171">
        <v>2.0300446609825416E-3</v>
      </c>
      <c r="S84" s="171">
        <v>2.0860696901800202E-3</v>
      </c>
      <c r="T84" s="171">
        <v>1.8626558025420738E-3</v>
      </c>
      <c r="U84" s="171">
        <v>2.1417445482866042E-3</v>
      </c>
      <c r="V84" s="171">
        <v>3.3633454517912596E-3</v>
      </c>
      <c r="W84" s="171">
        <v>4.6461101362079054E-3</v>
      </c>
      <c r="X84" s="171">
        <v>2.5527115139162356E-3</v>
      </c>
      <c r="Y84" s="171">
        <v>4.1046554737566862E-3</v>
      </c>
      <c r="Z84" s="171">
        <v>2.6733500417710945E-3</v>
      </c>
      <c r="AA84" s="171">
        <v>1.1632872435982388E-3</v>
      </c>
      <c r="AB84" s="171">
        <v>1.3996065970646088E-3</v>
      </c>
      <c r="AC84" s="171">
        <v>1.9560827864714791E-3</v>
      </c>
      <c r="AD84" s="171">
        <v>1.2219272579301258E-2</v>
      </c>
      <c r="AE84" s="171">
        <v>1.8734846815076042E-3</v>
      </c>
      <c r="AF84" s="171">
        <v>1.3018008244738556E-3</v>
      </c>
      <c r="AG84" s="171">
        <v>5.0011366219595366E-3</v>
      </c>
      <c r="AH84" s="171">
        <v>2.382954864031399E-3</v>
      </c>
      <c r="AI84" s="171">
        <v>4.9651778456400904E-3</v>
      </c>
      <c r="AJ84" s="171">
        <v>5.893909626719057E-3</v>
      </c>
      <c r="AK84" s="171">
        <v>5.8318264014466546E-3</v>
      </c>
      <c r="AL84" s="171">
        <v>1.4706722257124907E-3</v>
      </c>
      <c r="AM84" s="171">
        <v>3.4064365429535429E-4</v>
      </c>
      <c r="AN84" s="171">
        <v>1.7165540178092479E-3</v>
      </c>
      <c r="AO84" s="171">
        <v>3.3821369765475503E-3</v>
      </c>
      <c r="AP84" s="171">
        <v>4.9631764329170673E-3</v>
      </c>
      <c r="AQ84" s="171">
        <v>7.1746305065289138E-3</v>
      </c>
      <c r="AR84" s="171">
        <v>2.163331530557058E-3</v>
      </c>
      <c r="AS84" s="171">
        <v>2.0092781372809741E-3</v>
      </c>
      <c r="AT84" s="171">
        <v>1.4889513045243815E-3</v>
      </c>
      <c r="AU84" s="171">
        <v>1.2431368486480886E-3</v>
      </c>
      <c r="AV84" s="171">
        <v>2.4262546290384369E-3</v>
      </c>
      <c r="AW84" s="171">
        <v>1.5024101162281159E-3</v>
      </c>
      <c r="AX84" s="171">
        <v>1.4041829872145444E-3</v>
      </c>
      <c r="AY84" s="171">
        <v>1.9457081625747265E-3</v>
      </c>
      <c r="AZ84" s="171">
        <v>1.7193947730398899E-3</v>
      </c>
      <c r="BA84" s="171">
        <v>9.1033227127901685E-4</v>
      </c>
      <c r="BB84" s="171">
        <v>2.8058361391694723E-3</v>
      </c>
      <c r="BC84" s="171">
        <v>1.3172408623108474E-3</v>
      </c>
      <c r="BD84" s="171">
        <v>1.7444395987788923E-3</v>
      </c>
      <c r="BE84" s="171">
        <v>1.7091361093847109E-3</v>
      </c>
      <c r="BF84" s="171">
        <v>1.1140509678317784E-3</v>
      </c>
      <c r="BG84" s="171">
        <v>1.6669480081026333E-3</v>
      </c>
      <c r="BH84" s="171">
        <v>5.2292138748474815E-4</v>
      </c>
      <c r="BI84" s="171">
        <v>2.0737255872976569E-3</v>
      </c>
      <c r="BJ84" s="171">
        <v>2.5519255438194274E-2</v>
      </c>
      <c r="BK84" s="171">
        <v>3.8927484246909509E-3</v>
      </c>
      <c r="BL84" s="171">
        <v>4.0403817590917782E-3</v>
      </c>
      <c r="BM84" s="171">
        <v>2.4666842985359861E-3</v>
      </c>
      <c r="BN84" s="171">
        <v>5.805989771546176E-3</v>
      </c>
      <c r="BO84" s="171">
        <v>1.4959071479012033E-3</v>
      </c>
      <c r="BP84" s="171">
        <v>6.4760313110584075E-3</v>
      </c>
      <c r="BQ84" s="171">
        <v>5.5368065808901077E-4</v>
      </c>
      <c r="BR84" s="171">
        <v>2.0425824692671965E-4</v>
      </c>
      <c r="BS84" s="171">
        <v>3.9494948273708052E-4</v>
      </c>
      <c r="BT84" s="171">
        <v>4.9005102967819634E-4</v>
      </c>
      <c r="BU84" s="171">
        <v>3.3866678902370011E-4</v>
      </c>
      <c r="BV84" s="171">
        <v>3.6177876536571286E-4</v>
      </c>
      <c r="BW84" s="171">
        <v>1.0087720695436846E-5</v>
      </c>
      <c r="BX84" s="171">
        <v>4.1259596540088117E-4</v>
      </c>
      <c r="BY84" s="171">
        <v>2.3132203111024294E-4</v>
      </c>
      <c r="BZ84" s="171">
        <v>4.2296596750753749E-4</v>
      </c>
      <c r="CA84" s="171">
        <v>7.1905870721109151E-4</v>
      </c>
      <c r="CB84" s="171">
        <v>5.2231443328883988E-4</v>
      </c>
      <c r="CC84" s="171">
        <v>2.5614754098360657E-4</v>
      </c>
      <c r="CD84" s="171">
        <v>3.8919001015691001E-4</v>
      </c>
      <c r="CE84" s="171">
        <v>1.6441509330556545E-4</v>
      </c>
      <c r="CF84" s="171">
        <v>3.26629928291246E-4</v>
      </c>
      <c r="CG84" s="171">
        <v>1.128875080806229E-3</v>
      </c>
      <c r="CH84" s="171">
        <v>1.431001239254175E-3</v>
      </c>
      <c r="CI84" s="171">
        <v>2.4023446884158939E-4</v>
      </c>
      <c r="CJ84" s="171">
        <v>2.2862148721482407E-3</v>
      </c>
      <c r="CK84" s="171">
        <v>9.586945956492279E-3</v>
      </c>
      <c r="CL84" s="171">
        <v>1.1658680723663213E-3</v>
      </c>
      <c r="CM84" s="171">
        <v>1.4668242364496915E-3</v>
      </c>
      <c r="CN84" s="171">
        <v>6.0428366919942737E-4</v>
      </c>
      <c r="CO84" s="171">
        <v>9.3217259412573265E-4</v>
      </c>
      <c r="CP84" s="171">
        <v>6.9880567756924533E-4</v>
      </c>
      <c r="CQ84" s="171">
        <v>4.36746782404564E-4</v>
      </c>
      <c r="CR84" s="171">
        <v>1.479968747028694E-3</v>
      </c>
      <c r="CS84" s="171">
        <v>3.0523660325525859E-4</v>
      </c>
      <c r="CT84" s="171">
        <v>4.5728609172820272E-4</v>
      </c>
      <c r="CU84" s="171">
        <v>1.6515535097813578E-3</v>
      </c>
      <c r="CV84" s="171">
        <v>4.3460357643231051E-4</v>
      </c>
      <c r="CW84" s="171">
        <v>1.1208753661595644E-3</v>
      </c>
      <c r="CX84" s="171">
        <v>2.1179506714668183E-3</v>
      </c>
      <c r="CY84" s="171">
        <v>3.2350125855284148E-4</v>
      </c>
      <c r="CZ84" s="171">
        <v>6.8058824411231205E-4</v>
      </c>
      <c r="DA84" s="171">
        <v>6.7731582918913018E-4</v>
      </c>
      <c r="DB84" s="171">
        <v>4.4583710121763997E-3</v>
      </c>
      <c r="DC84" s="171">
        <v>3.7552967445637003E-4</v>
      </c>
      <c r="DD84" s="172">
        <v>2.6178998122375575E-3</v>
      </c>
    </row>
    <row r="85" spans="1:108" s="173" customFormat="1" ht="9.5" x14ac:dyDescent="0.2">
      <c r="A85" s="160" t="s">
        <v>134</v>
      </c>
      <c r="B85" s="169" t="s">
        <v>700</v>
      </c>
      <c r="C85" s="169"/>
      <c r="D85" s="170">
        <v>9.9373777482405189E-4</v>
      </c>
      <c r="E85" s="171">
        <v>2.002826774498184E-3</v>
      </c>
      <c r="F85" s="171">
        <v>1.5843043338092388E-4</v>
      </c>
      <c r="G85" s="171">
        <v>2.6310671837285652E-4</v>
      </c>
      <c r="H85" s="171">
        <v>8.8398266531553873E-4</v>
      </c>
      <c r="I85" s="171">
        <v>2.2950216771693084E-3</v>
      </c>
      <c r="J85" s="171">
        <v>1.332076501376727E-2</v>
      </c>
      <c r="K85" s="171">
        <v>3.5687338132430611E-3</v>
      </c>
      <c r="L85" s="171">
        <v>1.054801840818638E-3</v>
      </c>
      <c r="M85" s="171">
        <v>2.5877939490777727E-4</v>
      </c>
      <c r="N85" s="171">
        <v>4.8077989896225509E-4</v>
      </c>
      <c r="O85" s="171">
        <v>7.9923145902899772E-4</v>
      </c>
      <c r="P85" s="171">
        <v>5.4293957587580569E-4</v>
      </c>
      <c r="Q85" s="171">
        <v>6.2624487914343619E-4</v>
      </c>
      <c r="R85" s="171">
        <v>1.2180267965895249E-3</v>
      </c>
      <c r="S85" s="171">
        <v>6.9535656339334007E-4</v>
      </c>
      <c r="T85" s="171">
        <v>7.8773108829973163E-4</v>
      </c>
      <c r="U85" s="171">
        <v>1.0847797062750334E-3</v>
      </c>
      <c r="V85" s="171">
        <v>1.1550405210936907E-3</v>
      </c>
      <c r="W85" s="171">
        <v>3.6767778056321553E-4</v>
      </c>
      <c r="X85" s="171">
        <v>1.3950865250472449E-3</v>
      </c>
      <c r="Y85" s="171">
        <v>1.1122292251469731E-3</v>
      </c>
      <c r="Z85" s="171">
        <v>7.9365079365079365E-4</v>
      </c>
      <c r="AA85" s="171">
        <v>9.1295960889988372E-4</v>
      </c>
      <c r="AB85" s="171">
        <v>2.8370403994552884E-4</v>
      </c>
      <c r="AC85" s="171">
        <v>1.2304391721352852E-3</v>
      </c>
      <c r="AD85" s="171">
        <v>3.5654077935163837E-5</v>
      </c>
      <c r="AE85" s="171">
        <v>2.3418558518845052E-4</v>
      </c>
      <c r="AF85" s="171">
        <v>4.3393360815795185E-4</v>
      </c>
      <c r="AG85" s="171">
        <v>9.0929756762900662E-4</v>
      </c>
      <c r="AH85" s="171">
        <v>1.4017381553125877E-3</v>
      </c>
      <c r="AI85" s="171">
        <v>1.9406668570717167E-3</v>
      </c>
      <c r="AJ85" s="171">
        <v>1.1787819253438114E-3</v>
      </c>
      <c r="AK85" s="171">
        <v>4.9728752260397833E-4</v>
      </c>
      <c r="AL85" s="171">
        <v>2.5415500599691585E-4</v>
      </c>
      <c r="AM85" s="171">
        <v>4.8663379185050611E-4</v>
      </c>
      <c r="AN85" s="171">
        <v>4.0231734792404246E-4</v>
      </c>
      <c r="AO85" s="171">
        <v>5.3402162787592896E-4</v>
      </c>
      <c r="AP85" s="171">
        <v>1.440922190201729E-3</v>
      </c>
      <c r="AQ85" s="171">
        <v>1.0761945759793371E-3</v>
      </c>
      <c r="AR85" s="171">
        <v>1.3016655819453483E-3</v>
      </c>
      <c r="AS85" s="171">
        <v>1.1376060041958455E-3</v>
      </c>
      <c r="AT85" s="171">
        <v>7.106358498866367E-4</v>
      </c>
      <c r="AU85" s="171">
        <v>7.2516316171138508E-4</v>
      </c>
      <c r="AV85" s="171">
        <v>6.3848806027327291E-4</v>
      </c>
      <c r="AW85" s="171">
        <v>6.8860463660455314E-4</v>
      </c>
      <c r="AX85" s="171">
        <v>2.4634789249377973E-4</v>
      </c>
      <c r="AY85" s="171">
        <v>5.7337293679738321E-4</v>
      </c>
      <c r="AZ85" s="171">
        <v>3.43878954607978E-4</v>
      </c>
      <c r="BA85" s="171">
        <v>0</v>
      </c>
      <c r="BB85" s="171">
        <v>1.1223344556677891E-3</v>
      </c>
      <c r="BC85" s="171">
        <v>5.3546376516701117E-5</v>
      </c>
      <c r="BD85" s="171">
        <v>8.7221979938944616E-4</v>
      </c>
      <c r="BE85" s="171">
        <v>2.3306401491609695E-4</v>
      </c>
      <c r="BF85" s="171">
        <v>5.6151762491521082E-4</v>
      </c>
      <c r="BG85" s="171">
        <v>8.4402430790006758E-5</v>
      </c>
      <c r="BH85" s="171">
        <v>7.7469835182925653E-5</v>
      </c>
      <c r="BI85" s="171">
        <v>3.7760376365718528E-3</v>
      </c>
      <c r="BJ85" s="171">
        <v>6.2774639045825491E-4</v>
      </c>
      <c r="BK85" s="171">
        <v>2.4222309262198769E-3</v>
      </c>
      <c r="BL85" s="171">
        <v>1.3161571153365392E-3</v>
      </c>
      <c r="BM85" s="171">
        <v>2.2278009077568851E-3</v>
      </c>
      <c r="BN85" s="171">
        <v>1.0496899112753904E-3</v>
      </c>
      <c r="BO85" s="171">
        <v>4.8192166962180289E-4</v>
      </c>
      <c r="BP85" s="171">
        <v>5.652702852157244E-4</v>
      </c>
      <c r="BQ85" s="171">
        <v>8.5688673275680235E-4</v>
      </c>
      <c r="BR85" s="171">
        <v>2.1500868097549438E-4</v>
      </c>
      <c r="BS85" s="171">
        <v>3.4548676180381757E-3</v>
      </c>
      <c r="BT85" s="171">
        <v>8.4201564633266371E-4</v>
      </c>
      <c r="BU85" s="171">
        <v>3.2555710686794399E-4</v>
      </c>
      <c r="BV85" s="171">
        <v>5.6737981234950593E-4</v>
      </c>
      <c r="BW85" s="171">
        <v>1.5131581043155269E-4</v>
      </c>
      <c r="BX85" s="171">
        <v>1.2355775606737103E-2</v>
      </c>
      <c r="BY85" s="171">
        <v>2.3543442277442504E-2</v>
      </c>
      <c r="BZ85" s="171">
        <v>4.9512323854557547E-2</v>
      </c>
      <c r="CA85" s="171">
        <v>0.28801952693801769</v>
      </c>
      <c r="CB85" s="171">
        <v>1.2013231965643318E-2</v>
      </c>
      <c r="CC85" s="171">
        <v>1.5288806352459017E-3</v>
      </c>
      <c r="CD85" s="171">
        <v>5.899551007622429E-3</v>
      </c>
      <c r="CE85" s="171">
        <v>5.7545282656947905E-4</v>
      </c>
      <c r="CF85" s="171">
        <v>7.5664272379394142E-4</v>
      </c>
      <c r="CG85" s="171">
        <v>7.8152890209662014E-4</v>
      </c>
      <c r="CH85" s="171">
        <v>9.7648967939180668E-4</v>
      </c>
      <c r="CI85" s="171">
        <v>3.8437515014654304E-4</v>
      </c>
      <c r="CJ85" s="171">
        <v>2.0565250602268053E-3</v>
      </c>
      <c r="CK85" s="171">
        <v>9.7906896586920041E-4</v>
      </c>
      <c r="CL85" s="171">
        <v>8.760293616383812E-4</v>
      </c>
      <c r="CM85" s="171">
        <v>1.1698962533627094E-3</v>
      </c>
      <c r="CN85" s="171">
        <v>4.5240979334140881E-4</v>
      </c>
      <c r="CO85" s="171">
        <v>4.7398606480969458E-4</v>
      </c>
      <c r="CP85" s="171">
        <v>4.4166938928618966E-4</v>
      </c>
      <c r="CQ85" s="171">
        <v>8.6803423002907094E-4</v>
      </c>
      <c r="CR85" s="171">
        <v>5.4982079149390028E-4</v>
      </c>
      <c r="CS85" s="171">
        <v>4.5994966588562003E-3</v>
      </c>
      <c r="CT85" s="171">
        <v>5.3350044034956986E-4</v>
      </c>
      <c r="CU85" s="171">
        <v>2.1726121979286536E-4</v>
      </c>
      <c r="CV85" s="171">
        <v>6.2992152615188972E-4</v>
      </c>
      <c r="CW85" s="171">
        <v>2.25466788337896E-2</v>
      </c>
      <c r="CX85" s="171">
        <v>2.8301937408454635E-3</v>
      </c>
      <c r="CY85" s="171">
        <v>8.2426348069628106E-4</v>
      </c>
      <c r="CZ85" s="171">
        <v>3.6697797832311451E-3</v>
      </c>
      <c r="DA85" s="171">
        <v>1.6864709572427337E-3</v>
      </c>
      <c r="DB85" s="171">
        <v>0</v>
      </c>
      <c r="DC85" s="171">
        <v>8.2870264646925981E-3</v>
      </c>
      <c r="DD85" s="172">
        <v>5.4894639756860103E-3</v>
      </c>
    </row>
    <row r="86" spans="1:108" s="173" customFormat="1" ht="9.5" x14ac:dyDescent="0.2">
      <c r="A86" s="179" t="s">
        <v>136</v>
      </c>
      <c r="B86" s="180" t="s">
        <v>701</v>
      </c>
      <c r="C86" s="180"/>
      <c r="D86" s="181">
        <v>9.8535180204072643E-5</v>
      </c>
      <c r="E86" s="182">
        <v>1.1408506943344087E-4</v>
      </c>
      <c r="F86" s="182">
        <v>9.7637360106848434E-5</v>
      </c>
      <c r="G86" s="182">
        <v>2.7454614091080681E-4</v>
      </c>
      <c r="H86" s="182">
        <v>2.5872663375088936E-4</v>
      </c>
      <c r="I86" s="182">
        <v>3.4301556654148366E-4</v>
      </c>
      <c r="J86" s="182">
        <v>7.1937092253119346E-4</v>
      </c>
      <c r="K86" s="182">
        <v>2.9365581091828621E-3</v>
      </c>
      <c r="L86" s="182">
        <v>1.9540752438606146E-4</v>
      </c>
      <c r="M86" s="182">
        <v>6.7734204036263849E-5</v>
      </c>
      <c r="N86" s="182">
        <v>1.4793227660377079E-5</v>
      </c>
      <c r="O86" s="182">
        <v>1.9021708724890145E-4</v>
      </c>
      <c r="P86" s="182">
        <v>2.0202402823285795E-4</v>
      </c>
      <c r="Q86" s="182">
        <v>6.088491880561185E-5</v>
      </c>
      <c r="R86" s="182">
        <v>4.0600893219650832E-4</v>
      </c>
      <c r="S86" s="182">
        <v>1.429344046975199E-3</v>
      </c>
      <c r="T86" s="182">
        <v>1.6411064339577744E-4</v>
      </c>
      <c r="U86" s="182">
        <v>5.8411214953271024E-4</v>
      </c>
      <c r="V86" s="182">
        <v>2.0591910929334243E-4</v>
      </c>
      <c r="W86" s="182">
        <v>2.172641430600819E-4</v>
      </c>
      <c r="X86" s="182">
        <v>2.6714422820053624E-4</v>
      </c>
      <c r="Y86" s="182">
        <v>1.8537153752449552E-4</v>
      </c>
      <c r="Z86" s="182">
        <v>1.2531328320802005E-4</v>
      </c>
      <c r="AA86" s="182">
        <v>7.3625774911280936E-5</v>
      </c>
      <c r="AB86" s="182">
        <v>6.6197609320623396E-4</v>
      </c>
      <c r="AC86" s="182">
        <v>2.2084805653710247E-4</v>
      </c>
      <c r="AD86" s="182">
        <v>3.1003546030577247E-5</v>
      </c>
      <c r="AE86" s="182">
        <v>1.6530747189772978E-4</v>
      </c>
      <c r="AF86" s="182">
        <v>1.0848340203948796E-4</v>
      </c>
      <c r="AG86" s="182">
        <v>2.2732439190725165E-4</v>
      </c>
      <c r="AH86" s="182">
        <v>0</v>
      </c>
      <c r="AI86" s="182">
        <v>2.4899121939788067E-4</v>
      </c>
      <c r="AJ86" s="182">
        <v>3.9292730844793711E-4</v>
      </c>
      <c r="AK86" s="182">
        <v>9.0415913200723327E-5</v>
      </c>
      <c r="AL86" s="182">
        <v>4.8546461819635619E-5</v>
      </c>
      <c r="AM86" s="182">
        <v>3.6497534388787961E-5</v>
      </c>
      <c r="AN86" s="182">
        <v>1.877480956978865E-4</v>
      </c>
      <c r="AO86" s="182">
        <v>8.900360464598816E-5</v>
      </c>
      <c r="AP86" s="182">
        <v>1.6010246557796989E-4</v>
      </c>
      <c r="AQ86" s="182">
        <v>1.4349261013057828E-4</v>
      </c>
      <c r="AR86" s="182">
        <v>6.9666608611159493E-4</v>
      </c>
      <c r="AS86" s="182">
        <v>5.0231953432024353E-4</v>
      </c>
      <c r="AT86" s="182">
        <v>2.3687861662887889E-4</v>
      </c>
      <c r="AU86" s="182">
        <v>3.4963223868227496E-4</v>
      </c>
      <c r="AV86" s="182">
        <v>3.8309283616396372E-4</v>
      </c>
      <c r="AW86" s="182">
        <v>6.2600421509504835E-5</v>
      </c>
      <c r="AX86" s="182">
        <v>1.1085655162220088E-4</v>
      </c>
      <c r="AY86" s="182">
        <v>1.6919201413693273E-4</v>
      </c>
      <c r="AZ86" s="182">
        <v>0</v>
      </c>
      <c r="BA86" s="182">
        <v>0</v>
      </c>
      <c r="BB86" s="182">
        <v>0</v>
      </c>
      <c r="BC86" s="182">
        <v>9.6383477730062E-5</v>
      </c>
      <c r="BD86" s="182">
        <v>0</v>
      </c>
      <c r="BE86" s="182">
        <v>3.8844002486016156E-5</v>
      </c>
      <c r="BF86" s="182">
        <v>8.5350678987112047E-5</v>
      </c>
      <c r="BG86" s="182">
        <v>1.6880486158001352E-4</v>
      </c>
      <c r="BH86" s="182">
        <v>5.0355392868901676E-4</v>
      </c>
      <c r="BI86" s="182">
        <v>2.1665789718035224E-4</v>
      </c>
      <c r="BJ86" s="182">
        <v>9.0067960370097434E-4</v>
      </c>
      <c r="BK86" s="182">
        <v>3.4701464333079086E-4</v>
      </c>
      <c r="BL86" s="182">
        <v>1.3676269466625492E-3</v>
      </c>
      <c r="BM86" s="182">
        <v>5.7161382793570622E-4</v>
      </c>
      <c r="BN86" s="182">
        <v>5.7818985276808391E-4</v>
      </c>
      <c r="BO86" s="182">
        <v>2.6561405317016709E-3</v>
      </c>
      <c r="BP86" s="182">
        <v>3.8094301829755335E-3</v>
      </c>
      <c r="BQ86" s="182">
        <v>1.7357449201996767E-3</v>
      </c>
      <c r="BR86" s="182">
        <v>7.5790560043861768E-4</v>
      </c>
      <c r="BS86" s="182">
        <v>1.801453252892602E-3</v>
      </c>
      <c r="BT86" s="182">
        <v>9.9287245695182033E-3</v>
      </c>
      <c r="BU86" s="182">
        <v>5.5716149161963565E-4</v>
      </c>
      <c r="BV86" s="182">
        <v>1.0794054966649137E-3</v>
      </c>
      <c r="BW86" s="182">
        <v>0</v>
      </c>
      <c r="BX86" s="182">
        <v>1.6945905721821907E-3</v>
      </c>
      <c r="BY86" s="182">
        <v>4.7806553096116876E-4</v>
      </c>
      <c r="BZ86" s="182">
        <v>6.9409799796108711E-4</v>
      </c>
      <c r="CA86" s="182">
        <v>4.6064698430710549E-4</v>
      </c>
      <c r="CB86" s="182">
        <v>1.6249782368986129E-3</v>
      </c>
      <c r="CC86" s="182">
        <v>9.5254866803278686E-4</v>
      </c>
      <c r="CD86" s="182">
        <v>9.5399014684803551E-4</v>
      </c>
      <c r="CE86" s="182">
        <v>0</v>
      </c>
      <c r="CF86" s="182">
        <v>8.9059096044181944E-3</v>
      </c>
      <c r="CG86" s="182">
        <v>3.4155707573111545E-3</v>
      </c>
      <c r="CH86" s="182">
        <v>1.4558573401841481E-4</v>
      </c>
      <c r="CI86" s="182">
        <v>5.3332052082832844E-3</v>
      </c>
      <c r="CJ86" s="182">
        <v>5.4805057449161098E-3</v>
      </c>
      <c r="CK86" s="182">
        <v>5.9497871879364882E-3</v>
      </c>
      <c r="CL86" s="182">
        <v>1.7607430292161763E-3</v>
      </c>
      <c r="CM86" s="182">
        <v>4.2876400757760214E-3</v>
      </c>
      <c r="CN86" s="182">
        <v>4.3589178871636749E-4</v>
      </c>
      <c r="CO86" s="182">
        <v>4.7398606480969462E-3</v>
      </c>
      <c r="CP86" s="182">
        <v>6.5161360583729623E-3</v>
      </c>
      <c r="CQ86" s="182">
        <v>6.3328283448661781E-4</v>
      </c>
      <c r="CR86" s="182">
        <v>4.8160994142134872E-3</v>
      </c>
      <c r="CS86" s="182">
        <v>1.0443879856478946E-3</v>
      </c>
      <c r="CT86" s="182">
        <v>2.0323826299031232E-4</v>
      </c>
      <c r="CU86" s="182">
        <v>6.3889528193325658E-4</v>
      </c>
      <c r="CV86" s="182">
        <v>1.1482327953211628E-3</v>
      </c>
      <c r="CW86" s="182">
        <v>1.0042043243288291E-3</v>
      </c>
      <c r="CX86" s="182">
        <v>1.5411813309153732E-3</v>
      </c>
      <c r="CY86" s="182">
        <v>1.103449498351473E-3</v>
      </c>
      <c r="CZ86" s="182">
        <v>1.0793469950679839E-3</v>
      </c>
      <c r="DA86" s="182">
        <v>2.4274271999127216E-3</v>
      </c>
      <c r="DB86" s="182">
        <v>0</v>
      </c>
      <c r="DC86" s="182">
        <v>3.8567912511735305E-4</v>
      </c>
      <c r="DD86" s="183">
        <v>1.745186819833497E-3</v>
      </c>
    </row>
    <row r="87" spans="1:108" s="173" customFormat="1" ht="9.5" x14ac:dyDescent="0.2">
      <c r="A87" s="160" t="s">
        <v>138</v>
      </c>
      <c r="B87" s="169" t="s">
        <v>150</v>
      </c>
      <c r="C87" s="169"/>
      <c r="D87" s="170">
        <v>1.1321063257489197E-4</v>
      </c>
      <c r="E87" s="171">
        <v>4.0563580243001198E-4</v>
      </c>
      <c r="F87" s="171">
        <v>1.2342836088978954E-4</v>
      </c>
      <c r="G87" s="171">
        <v>2.2306873949003055E-3</v>
      </c>
      <c r="H87" s="171">
        <v>8.3008128328410341E-4</v>
      </c>
      <c r="I87" s="171">
        <v>3.6175765419787401E-3</v>
      </c>
      <c r="J87" s="171">
        <v>1.7612184655074045E-3</v>
      </c>
      <c r="K87" s="171">
        <v>1.596753471868181E-2</v>
      </c>
      <c r="L87" s="171">
        <v>8.3147895580599617E-4</v>
      </c>
      <c r="M87" s="171">
        <v>9.152801417207961E-4</v>
      </c>
      <c r="N87" s="171">
        <v>1.849153457547135E-4</v>
      </c>
      <c r="O87" s="171">
        <v>7.3848986814279392E-4</v>
      </c>
      <c r="P87" s="171">
        <v>1.767710247037507E-4</v>
      </c>
      <c r="Q87" s="171">
        <v>2.0874829304781206E-4</v>
      </c>
      <c r="R87" s="171">
        <v>1.2180267965895249E-3</v>
      </c>
      <c r="S87" s="171">
        <v>1.8156532488603878E-3</v>
      </c>
      <c r="T87" s="171">
        <v>6.40031509243532E-4</v>
      </c>
      <c r="U87" s="171">
        <v>1.8635959056519805E-3</v>
      </c>
      <c r="V87" s="171">
        <v>4.7811103537074906E-4</v>
      </c>
      <c r="W87" s="171">
        <v>8.1891869307261641E-4</v>
      </c>
      <c r="X87" s="171">
        <v>1.2268846035876481E-3</v>
      </c>
      <c r="Y87" s="171">
        <v>1.0592659287114029E-3</v>
      </c>
      <c r="Z87" s="171">
        <v>4.5948203842940684E-4</v>
      </c>
      <c r="AA87" s="171">
        <v>2.3560247971609902E-4</v>
      </c>
      <c r="AB87" s="171">
        <v>8.6813436223331826E-3</v>
      </c>
      <c r="AC87" s="171">
        <v>8.8339222614840988E-4</v>
      </c>
      <c r="AD87" s="171">
        <v>1.069622338054915E-4</v>
      </c>
      <c r="AE87" s="171">
        <v>7.8521049151421642E-4</v>
      </c>
      <c r="AF87" s="171">
        <v>1.4102842265133434E-3</v>
      </c>
      <c r="AG87" s="171">
        <v>1.5912707433507615E-3</v>
      </c>
      <c r="AH87" s="171">
        <v>2.8034763106251753E-4</v>
      </c>
      <c r="AI87" s="171">
        <v>6.5909440428850755E-4</v>
      </c>
      <c r="AJ87" s="171">
        <v>7.8585461689587423E-4</v>
      </c>
      <c r="AK87" s="171">
        <v>6.329113924050633E-4</v>
      </c>
      <c r="AL87" s="171">
        <v>2.027528699525958E-4</v>
      </c>
      <c r="AM87" s="171">
        <v>1.4193485595639761E-4</v>
      </c>
      <c r="AN87" s="171">
        <v>6.4370775667846802E-4</v>
      </c>
      <c r="AO87" s="171">
        <v>4.8951982555293493E-4</v>
      </c>
      <c r="AP87" s="171">
        <v>8.0051232788984946E-4</v>
      </c>
      <c r="AQ87" s="171">
        <v>5.7397044052231311E-4</v>
      </c>
      <c r="AR87" s="171">
        <v>3.1258307284743928E-3</v>
      </c>
      <c r="AS87" s="171">
        <v>1.078509588393464E-3</v>
      </c>
      <c r="AT87" s="171">
        <v>1.5904707116510439E-3</v>
      </c>
      <c r="AU87" s="171">
        <v>1.9165026416658034E-3</v>
      </c>
      <c r="AV87" s="171">
        <v>1.5323713446558549E-3</v>
      </c>
      <c r="AW87" s="171">
        <v>6.2600421509504832E-4</v>
      </c>
      <c r="AX87" s="171">
        <v>7.5136107210602816E-4</v>
      </c>
      <c r="AY87" s="171">
        <v>1.0245516411625372E-3</v>
      </c>
      <c r="AZ87" s="171">
        <v>6.8775790921595599E-4</v>
      </c>
      <c r="BA87" s="171">
        <v>2.2758306781975419E-3</v>
      </c>
      <c r="BB87" s="171">
        <v>5.6116722783389455E-4</v>
      </c>
      <c r="BC87" s="171">
        <v>6.3184724289707317E-4</v>
      </c>
      <c r="BD87" s="171">
        <v>8.7221979938944616E-4</v>
      </c>
      <c r="BE87" s="171">
        <v>2.7190801740211313E-4</v>
      </c>
      <c r="BF87" s="171">
        <v>5.1210407392267233E-4</v>
      </c>
      <c r="BG87" s="171">
        <v>9.9172856178257932E-4</v>
      </c>
      <c r="BH87" s="171">
        <v>6.0039122266767383E-4</v>
      </c>
      <c r="BI87" s="171">
        <v>9.9043610139589594E-4</v>
      </c>
      <c r="BJ87" s="171">
        <v>2.7293321324271949E-4</v>
      </c>
      <c r="BK87" s="171">
        <v>8.0053873164429967E-4</v>
      </c>
      <c r="BL87" s="171">
        <v>1.2757165335803886E-2</v>
      </c>
      <c r="BM87" s="171">
        <v>4.3180305770740201E-3</v>
      </c>
      <c r="BN87" s="171">
        <v>4.5704531218810447E-3</v>
      </c>
      <c r="BO87" s="171">
        <v>2.2424678846563661E-4</v>
      </c>
      <c r="BP87" s="171">
        <v>1.14282905489266E-3</v>
      </c>
      <c r="BQ87" s="171">
        <v>7.9097236869858679E-3</v>
      </c>
      <c r="BR87" s="171">
        <v>3.4508893296566847E-3</v>
      </c>
      <c r="BS87" s="171">
        <v>1.4499213459448495E-2</v>
      </c>
      <c r="BT87" s="171">
        <v>1.3658095964865833E-2</v>
      </c>
      <c r="BU87" s="171">
        <v>3.2664958038092365E-3</v>
      </c>
      <c r="BV87" s="171">
        <v>4.8118552726783888E-3</v>
      </c>
      <c r="BW87" s="171">
        <v>0</v>
      </c>
      <c r="BX87" s="171">
        <v>3.3891811443643814E-3</v>
      </c>
      <c r="BY87" s="171">
        <v>2.6884760504590458E-3</v>
      </c>
      <c r="BZ87" s="171">
        <v>1.6466751982878915E-2</v>
      </c>
      <c r="CA87" s="171">
        <v>3.1374553748233953E-3</v>
      </c>
      <c r="CB87" s="171">
        <v>4.1204805292786254E-3</v>
      </c>
      <c r="CC87" s="171">
        <v>2.9617059426229509E-3</v>
      </c>
      <c r="CD87" s="171">
        <v>6.720647004660788E-3</v>
      </c>
      <c r="CE87" s="171">
        <v>5.2064779546762393E-3</v>
      </c>
      <c r="CF87" s="171">
        <v>0.14544920604954586</v>
      </c>
      <c r="CG87" s="171">
        <v>4.049477533456191E-2</v>
      </c>
      <c r="CH87" s="171">
        <v>7.6592299579931892E-3</v>
      </c>
      <c r="CI87" s="171">
        <v>0.12030942199586797</v>
      </c>
      <c r="CJ87" s="171">
        <v>1.1655422549129582E-2</v>
      </c>
      <c r="CK87" s="171">
        <v>1.0443925728943147E-2</v>
      </c>
      <c r="CL87" s="171">
        <v>9.2922073551729152E-4</v>
      </c>
      <c r="CM87" s="171">
        <v>7.4113224578510727E-3</v>
      </c>
      <c r="CN87" s="171">
        <v>1.9422420438277722E-3</v>
      </c>
      <c r="CO87" s="171">
        <v>3.4758978086044268E-3</v>
      </c>
      <c r="CP87" s="171">
        <v>1.1583233503950824E-2</v>
      </c>
      <c r="CQ87" s="171">
        <v>9.4446491694986966E-4</v>
      </c>
      <c r="CR87" s="171">
        <v>1.5523135880147336E-2</v>
      </c>
      <c r="CS87" s="171">
        <v>2.5047356561240337E-3</v>
      </c>
      <c r="CT87" s="171">
        <v>4.6575435268613238E-3</v>
      </c>
      <c r="CU87" s="171">
        <v>3.1281933256616799E-3</v>
      </c>
      <c r="CV87" s="171">
        <v>5.3124791259225815E-3</v>
      </c>
      <c r="CW87" s="171">
        <v>5.2668641740731947E-3</v>
      </c>
      <c r="CX87" s="171">
        <v>7.0888975925915993E-3</v>
      </c>
      <c r="CY87" s="171">
        <v>5.3355550040770023E-3</v>
      </c>
      <c r="CZ87" s="171">
        <v>3.1061207969178646E-3</v>
      </c>
      <c r="DA87" s="171">
        <v>3.4729482785268153E-3</v>
      </c>
      <c r="DB87" s="171">
        <v>0</v>
      </c>
      <c r="DC87" s="171">
        <v>3.1838826723503591E-2</v>
      </c>
      <c r="DD87" s="172">
        <v>8.2124767942709457E-3</v>
      </c>
    </row>
    <row r="88" spans="1:108" s="173" customFormat="1" ht="9.5" x14ac:dyDescent="0.2">
      <c r="A88" s="160" t="s">
        <v>140</v>
      </c>
      <c r="B88" s="169" t="s">
        <v>152</v>
      </c>
      <c r="C88" s="169"/>
      <c r="D88" s="170">
        <v>1.0063167339990399E-4</v>
      </c>
      <c r="E88" s="171">
        <v>3.8028356477813626E-5</v>
      </c>
      <c r="F88" s="171">
        <v>4.0528715516050295E-5</v>
      </c>
      <c r="G88" s="171">
        <v>2.2878845075900567E-5</v>
      </c>
      <c r="H88" s="171">
        <v>2.1560552812574116E-5</v>
      </c>
      <c r="I88" s="171">
        <v>7.0724859080718281E-6</v>
      </c>
      <c r="J88" s="171">
        <v>9.9223575521543923E-5</v>
      </c>
      <c r="K88" s="171">
        <v>1.8353488182392888E-4</v>
      </c>
      <c r="L88" s="171">
        <v>2.9909314957050225E-5</v>
      </c>
      <c r="M88" s="171">
        <v>1.5630970162214735E-5</v>
      </c>
      <c r="N88" s="171">
        <v>0</v>
      </c>
      <c r="O88" s="171">
        <v>3.8363110033391888E-5</v>
      </c>
      <c r="P88" s="171">
        <v>0</v>
      </c>
      <c r="Q88" s="171">
        <v>0</v>
      </c>
      <c r="R88" s="171">
        <v>0</v>
      </c>
      <c r="S88" s="171">
        <v>0</v>
      </c>
      <c r="T88" s="171">
        <v>3.2822128679155485E-5</v>
      </c>
      <c r="U88" s="171">
        <v>5.5629728526924787E-5</v>
      </c>
      <c r="V88" s="171">
        <v>9.4675452548663187E-6</v>
      </c>
      <c r="W88" s="171">
        <v>3.3425252778474136E-5</v>
      </c>
      <c r="X88" s="171">
        <v>4.947115337046968E-5</v>
      </c>
      <c r="Y88" s="171">
        <v>5.296329643557015E-5</v>
      </c>
      <c r="Z88" s="171">
        <v>0</v>
      </c>
      <c r="AA88" s="171">
        <v>0</v>
      </c>
      <c r="AB88" s="171">
        <v>0</v>
      </c>
      <c r="AC88" s="171">
        <v>0</v>
      </c>
      <c r="AD88" s="171">
        <v>2.7128102776755092E-5</v>
      </c>
      <c r="AE88" s="171">
        <v>0</v>
      </c>
      <c r="AF88" s="171">
        <v>0</v>
      </c>
      <c r="AG88" s="171">
        <v>0</v>
      </c>
      <c r="AH88" s="171">
        <v>0</v>
      </c>
      <c r="AI88" s="171">
        <v>4.3939626952567174E-5</v>
      </c>
      <c r="AJ88" s="171">
        <v>0</v>
      </c>
      <c r="AK88" s="171">
        <v>0</v>
      </c>
      <c r="AL88" s="171">
        <v>2.8556742246844482E-5</v>
      </c>
      <c r="AM88" s="171">
        <v>3.2442252790033737E-5</v>
      </c>
      <c r="AN88" s="171">
        <v>5.3642313056538997E-5</v>
      </c>
      <c r="AO88" s="171">
        <v>0</v>
      </c>
      <c r="AP88" s="171">
        <v>0</v>
      </c>
      <c r="AQ88" s="171">
        <v>0</v>
      </c>
      <c r="AR88" s="171">
        <v>4.5833295138920715E-5</v>
      </c>
      <c r="AS88" s="171">
        <v>0</v>
      </c>
      <c r="AT88" s="171">
        <v>0</v>
      </c>
      <c r="AU88" s="171">
        <v>0</v>
      </c>
      <c r="AV88" s="171">
        <v>0</v>
      </c>
      <c r="AW88" s="171">
        <v>0</v>
      </c>
      <c r="AX88" s="171">
        <v>0</v>
      </c>
      <c r="AY88" s="171">
        <v>3.7598225363762829E-5</v>
      </c>
      <c r="AZ88" s="171">
        <v>0</v>
      </c>
      <c r="BA88" s="171">
        <v>0</v>
      </c>
      <c r="BB88" s="171">
        <v>0</v>
      </c>
      <c r="BC88" s="171">
        <v>0</v>
      </c>
      <c r="BD88" s="171">
        <v>0</v>
      </c>
      <c r="BE88" s="171">
        <v>0</v>
      </c>
      <c r="BF88" s="171">
        <v>0</v>
      </c>
      <c r="BG88" s="171">
        <v>8.4402430790006758E-5</v>
      </c>
      <c r="BH88" s="171">
        <v>0</v>
      </c>
      <c r="BI88" s="171">
        <v>0</v>
      </c>
      <c r="BJ88" s="171">
        <v>8.1879963972815857E-5</v>
      </c>
      <c r="BK88" s="171">
        <v>1.1567154777693029E-4</v>
      </c>
      <c r="BL88" s="171">
        <v>1.2867457831502478E-4</v>
      </c>
      <c r="BM88" s="171">
        <v>9.2780602668668743E-5</v>
      </c>
      <c r="BN88" s="171">
        <v>1.2045621932668415E-4</v>
      </c>
      <c r="BO88" s="171">
        <v>6.9641859771936838E-6</v>
      </c>
      <c r="BP88" s="171">
        <v>0</v>
      </c>
      <c r="BQ88" s="171">
        <v>1.3182872811643113E-5</v>
      </c>
      <c r="BR88" s="171">
        <v>3.2251302146324158E-4</v>
      </c>
      <c r="BS88" s="171">
        <v>4.4922145247374058E-4</v>
      </c>
      <c r="BT88" s="171">
        <v>2.6371390156411416E-4</v>
      </c>
      <c r="BU88" s="171">
        <v>1.7261081505078908E-4</v>
      </c>
      <c r="BV88" s="171">
        <v>1.2652372122079575E-4</v>
      </c>
      <c r="BW88" s="171">
        <v>0</v>
      </c>
      <c r="BX88" s="171">
        <v>8.1045636060887372E-5</v>
      </c>
      <c r="BY88" s="171">
        <v>5.5260262987446927E-5</v>
      </c>
      <c r="BZ88" s="171">
        <v>1.0845281218141987E-4</v>
      </c>
      <c r="CA88" s="171">
        <v>4.2132346125649893E-5</v>
      </c>
      <c r="CB88" s="171">
        <v>1.1606987406418665E-4</v>
      </c>
      <c r="CC88" s="171">
        <v>4.8027663934426229E-5</v>
      </c>
      <c r="CD88" s="171">
        <v>1.5140440639031011E-3</v>
      </c>
      <c r="CE88" s="171">
        <v>8.2207546652782727E-5</v>
      </c>
      <c r="CF88" s="171">
        <v>6.1430399357527922E-5</v>
      </c>
      <c r="CG88" s="171">
        <v>3.4281138137645571E-2</v>
      </c>
      <c r="CH88" s="171">
        <v>2.8406972491398014E-5</v>
      </c>
      <c r="CI88" s="171">
        <v>4.8046893768317881E-5</v>
      </c>
      <c r="CJ88" s="171">
        <v>1.089691200743554E-3</v>
      </c>
      <c r="CK88" s="171">
        <v>1.1777092612700889E-5</v>
      </c>
      <c r="CL88" s="171">
        <v>2.4207502806116357E-4</v>
      </c>
      <c r="CM88" s="171">
        <v>1.0689407391131355E-4</v>
      </c>
      <c r="CN88" s="171">
        <v>1.3627353815659068E-4</v>
      </c>
      <c r="CO88" s="171">
        <v>1.7379489043022135E-4</v>
      </c>
      <c r="CP88" s="171">
        <v>2.7528708510303604E-4</v>
      </c>
      <c r="CQ88" s="171">
        <v>3.7396443243390792E-4</v>
      </c>
      <c r="CR88" s="171">
        <v>5.3741881875343637E-4</v>
      </c>
      <c r="CS88" s="171">
        <v>2.1845364742778311E-4</v>
      </c>
      <c r="CT88" s="171">
        <v>0.34100840051487025</v>
      </c>
      <c r="CU88" s="171">
        <v>2.4856156501726123E-4</v>
      </c>
      <c r="CV88" s="171">
        <v>1.1330132148235332E-4</v>
      </c>
      <c r="CW88" s="171">
        <v>1.2167122933776683E-3</v>
      </c>
      <c r="CX88" s="171">
        <v>5.5249137528637264E-3</v>
      </c>
      <c r="CY88" s="171">
        <v>5.3045343354486477E-3</v>
      </c>
      <c r="CZ88" s="171">
        <v>2.3595724586625093E-3</v>
      </c>
      <c r="DA88" s="171">
        <v>1.5000954606202212E-4</v>
      </c>
      <c r="DB88" s="171">
        <v>0</v>
      </c>
      <c r="DC88" s="171">
        <v>7.1046154626880822E-5</v>
      </c>
      <c r="DD88" s="172">
        <v>1.6401635003516024E-3</v>
      </c>
    </row>
    <row r="89" spans="1:108" s="173" customFormat="1" ht="9.5" x14ac:dyDescent="0.2">
      <c r="A89" s="160" t="s">
        <v>142</v>
      </c>
      <c r="B89" s="169" t="s">
        <v>154</v>
      </c>
      <c r="C89" s="169"/>
      <c r="D89" s="170">
        <v>8.4279026472419585E-4</v>
      </c>
      <c r="E89" s="171">
        <v>3.9929774301704303E-4</v>
      </c>
      <c r="F89" s="171">
        <v>1.1790171786487359E-3</v>
      </c>
      <c r="G89" s="171">
        <v>1.5100037750094375E-3</v>
      </c>
      <c r="H89" s="171">
        <v>7.5461934844009402E-5</v>
      </c>
      <c r="I89" s="171">
        <v>7.3200229148543425E-4</v>
      </c>
      <c r="J89" s="171">
        <v>1.0418475429762111E-3</v>
      </c>
      <c r="K89" s="171">
        <v>1.4682790545914311E-3</v>
      </c>
      <c r="L89" s="171">
        <v>1.0767353384538081E-3</v>
      </c>
      <c r="M89" s="171">
        <v>2.9872520754454829E-4</v>
      </c>
      <c r="N89" s="171">
        <v>4.290036021509353E-4</v>
      </c>
      <c r="O89" s="171">
        <v>1.1189240426405969E-3</v>
      </c>
      <c r="P89" s="171">
        <v>1.5404332152755419E-3</v>
      </c>
      <c r="Q89" s="171">
        <v>1.3568639048107784E-3</v>
      </c>
      <c r="R89" s="171">
        <v>2.0300446609825416E-3</v>
      </c>
      <c r="S89" s="171">
        <v>2.0860696901800202E-3</v>
      </c>
      <c r="T89" s="171">
        <v>9.3543066735593137E-4</v>
      </c>
      <c r="U89" s="171">
        <v>4.1722296395193589E-3</v>
      </c>
      <c r="V89" s="171">
        <v>1.5361092176020602E-3</v>
      </c>
      <c r="W89" s="171">
        <v>1.3537227375282025E-3</v>
      </c>
      <c r="X89" s="171">
        <v>1.5731826771809359E-3</v>
      </c>
      <c r="Y89" s="171">
        <v>2.9129813039563581E-4</v>
      </c>
      <c r="Z89" s="171">
        <v>1.0442773600668337E-3</v>
      </c>
      <c r="AA89" s="171">
        <v>1.3547142583675692E-3</v>
      </c>
      <c r="AB89" s="171">
        <v>2.9883492207595703E-3</v>
      </c>
      <c r="AC89" s="171">
        <v>2.7448258455325591E-3</v>
      </c>
      <c r="AD89" s="171">
        <v>1.6664405991435269E-4</v>
      </c>
      <c r="AE89" s="171">
        <v>1.2122547939166851E-3</v>
      </c>
      <c r="AF89" s="171">
        <v>2.9290518550661748E-3</v>
      </c>
      <c r="AG89" s="171">
        <v>9.0929756762900662E-4</v>
      </c>
      <c r="AH89" s="171">
        <v>1.6820857863751051E-3</v>
      </c>
      <c r="AI89" s="171">
        <v>1.911373772436672E-3</v>
      </c>
      <c r="AJ89" s="171">
        <v>2.7504911591355601E-3</v>
      </c>
      <c r="AK89" s="171">
        <v>2.0795660036166366E-3</v>
      </c>
      <c r="AL89" s="171">
        <v>7.13918556171112E-4</v>
      </c>
      <c r="AM89" s="171">
        <v>3.893070334804049E-4</v>
      </c>
      <c r="AN89" s="171">
        <v>2.3602617744877159E-3</v>
      </c>
      <c r="AO89" s="171">
        <v>1.7355702905967692E-3</v>
      </c>
      <c r="AP89" s="171">
        <v>2.4015369836695487E-3</v>
      </c>
      <c r="AQ89" s="171">
        <v>2.582866982350409E-3</v>
      </c>
      <c r="AR89" s="171">
        <v>1.9066650777791018E-3</v>
      </c>
      <c r="AS89" s="171">
        <v>1.5660550187631119E-3</v>
      </c>
      <c r="AT89" s="171">
        <v>2.5041453757910052E-3</v>
      </c>
      <c r="AU89" s="171">
        <v>5.5164197658758938E-3</v>
      </c>
      <c r="AV89" s="171">
        <v>3.4478355254756736E-3</v>
      </c>
      <c r="AW89" s="171">
        <v>3.0882874611355715E-3</v>
      </c>
      <c r="AX89" s="171">
        <v>6.1094277338457365E-3</v>
      </c>
      <c r="AY89" s="171">
        <v>5.1133586494717448E-3</v>
      </c>
      <c r="AZ89" s="171">
        <v>6.8775790921595599E-4</v>
      </c>
      <c r="BA89" s="171">
        <v>1.3199817933545745E-2</v>
      </c>
      <c r="BB89" s="171">
        <v>7.2951739618406283E-3</v>
      </c>
      <c r="BC89" s="171">
        <v>7.3037257568780321E-3</v>
      </c>
      <c r="BD89" s="171">
        <v>1.9624945486262538E-2</v>
      </c>
      <c r="BE89" s="171">
        <v>8.5456805469235546E-4</v>
      </c>
      <c r="BF89" s="171">
        <v>1.4554536837802264E-3</v>
      </c>
      <c r="BG89" s="171">
        <v>1.0339297771775828E-3</v>
      </c>
      <c r="BH89" s="171">
        <v>1.6074990800457071E-3</v>
      </c>
      <c r="BI89" s="171">
        <v>2.4141879971524964E-3</v>
      </c>
      <c r="BJ89" s="171">
        <v>5.45866426485439E-5</v>
      </c>
      <c r="BK89" s="171">
        <v>6.9517454951085827E-4</v>
      </c>
      <c r="BL89" s="171">
        <v>4.6690489845737564E-4</v>
      </c>
      <c r="BM89" s="171">
        <v>9.0967648363648773E-4</v>
      </c>
      <c r="BN89" s="171">
        <v>1.2940439561952353E-3</v>
      </c>
      <c r="BO89" s="171">
        <v>7.2887170437309096E-3</v>
      </c>
      <c r="BP89" s="171">
        <v>3.0352556619192153E-3</v>
      </c>
      <c r="BQ89" s="171">
        <v>3.6683540743865567E-2</v>
      </c>
      <c r="BR89" s="171">
        <v>1.1771725283408318E-3</v>
      </c>
      <c r="BS89" s="171">
        <v>1.2031450875135512E-2</v>
      </c>
      <c r="BT89" s="171">
        <v>2.759547948689996E-2</v>
      </c>
      <c r="BU89" s="171">
        <v>6.5089571903329205E-3</v>
      </c>
      <c r="BV89" s="171">
        <v>1.397691732860978E-3</v>
      </c>
      <c r="BW89" s="171">
        <v>0</v>
      </c>
      <c r="BX89" s="171">
        <v>5.4521609713687868E-4</v>
      </c>
      <c r="BY89" s="171">
        <v>3.2976240657160189E-3</v>
      </c>
      <c r="BZ89" s="171">
        <v>1.6195619952425367E-3</v>
      </c>
      <c r="CA89" s="171">
        <v>3.957631712736046E-3</v>
      </c>
      <c r="CB89" s="171">
        <v>2.2053276072195463E-3</v>
      </c>
      <c r="CC89" s="171">
        <v>3.017738217213115E-3</v>
      </c>
      <c r="CD89" s="171">
        <v>4.931322201866214E-3</v>
      </c>
      <c r="CE89" s="171">
        <v>2.8498616172964678E-3</v>
      </c>
      <c r="CF89" s="171">
        <v>1.3877277045107893E-2</v>
      </c>
      <c r="CG89" s="171">
        <v>2.4024777360747954E-3</v>
      </c>
      <c r="CH89" s="171">
        <v>1.2431601336548056E-2</v>
      </c>
      <c r="CI89" s="171">
        <v>5.6214865708931916E-2</v>
      </c>
      <c r="CJ89" s="171">
        <v>1.2424616337889738E-2</v>
      </c>
      <c r="CK89" s="171">
        <v>4.0819402995621278E-3</v>
      </c>
      <c r="CL89" s="171">
        <v>1.1018213160631435E-3</v>
      </c>
      <c r="CM89" s="171">
        <v>9.0503649244912145E-3</v>
      </c>
      <c r="CN89" s="171">
        <v>5.5908857321146713E-3</v>
      </c>
      <c r="CO89" s="171">
        <v>3.5074968795917399E-3</v>
      </c>
      <c r="CP89" s="171">
        <v>1.1341222879684419E-2</v>
      </c>
      <c r="CQ89" s="171">
        <v>4.9679946498519154E-4</v>
      </c>
      <c r="CR89" s="171">
        <v>8.834338582123796E-3</v>
      </c>
      <c r="CS89" s="171">
        <v>3.7526147106087676E-3</v>
      </c>
      <c r="CT89" s="171">
        <v>3.8784635187317932E-3</v>
      </c>
      <c r="CU89" s="171">
        <v>7.1438434982738785E-4</v>
      </c>
      <c r="CV89" s="171">
        <v>8.2566224199640305E-3</v>
      </c>
      <c r="CW89" s="171">
        <v>3.0584480251342758E-3</v>
      </c>
      <c r="CX89" s="171">
        <v>1.5894689966359592E-3</v>
      </c>
      <c r="CY89" s="171">
        <v>2.2600772857801256E-4</v>
      </c>
      <c r="CZ89" s="171">
        <v>4.9709925495075476E-3</v>
      </c>
      <c r="DA89" s="171">
        <v>2.531979307774131E-3</v>
      </c>
      <c r="DB89" s="171">
        <v>0</v>
      </c>
      <c r="DC89" s="171">
        <v>3.1209560782522647E-3</v>
      </c>
      <c r="DD89" s="172">
        <v>5.1229735476961032E-3</v>
      </c>
    </row>
    <row r="90" spans="1:108" s="173" customFormat="1" ht="9.5" x14ac:dyDescent="0.2">
      <c r="A90" s="160" t="s">
        <v>144</v>
      </c>
      <c r="B90" s="169" t="s">
        <v>156</v>
      </c>
      <c r="C90" s="169"/>
      <c r="D90" s="170">
        <v>1.4675452370819331E-5</v>
      </c>
      <c r="E90" s="171">
        <v>2.5352237651875749E-5</v>
      </c>
      <c r="F90" s="171">
        <v>1.1053286049831898E-5</v>
      </c>
      <c r="G90" s="171">
        <v>5.7197112689751419E-5</v>
      </c>
      <c r="H90" s="171">
        <v>1.0780276406287058E-5</v>
      </c>
      <c r="I90" s="171">
        <v>7.4261102034754194E-5</v>
      </c>
      <c r="J90" s="171">
        <v>1.240294694019299E-4</v>
      </c>
      <c r="K90" s="171">
        <v>3.6706976364785776E-4</v>
      </c>
      <c r="L90" s="171">
        <v>3.9280900310259293E-4</v>
      </c>
      <c r="M90" s="171">
        <v>6.2523880648858942E-5</v>
      </c>
      <c r="N90" s="171">
        <v>6.6569524471696859E-5</v>
      </c>
      <c r="O90" s="171">
        <v>2.9411717692267116E-4</v>
      </c>
      <c r="P90" s="171">
        <v>8.8385512351875351E-5</v>
      </c>
      <c r="Q90" s="171">
        <v>9.5676300980247192E-5</v>
      </c>
      <c r="R90" s="171">
        <v>0</v>
      </c>
      <c r="S90" s="171">
        <v>2.3178552113111334E-4</v>
      </c>
      <c r="T90" s="171">
        <v>1.148774503770442E-4</v>
      </c>
      <c r="U90" s="171">
        <v>2.2251891410769915E-4</v>
      </c>
      <c r="V90" s="171">
        <v>2.0355222297962583E-4</v>
      </c>
      <c r="W90" s="171">
        <v>8.3563131946185341E-5</v>
      </c>
      <c r="X90" s="171">
        <v>6.925961471865755E-5</v>
      </c>
      <c r="Y90" s="171">
        <v>7.9444944653355221E-5</v>
      </c>
      <c r="Z90" s="171">
        <v>1.6708437761069341E-4</v>
      </c>
      <c r="AA90" s="171">
        <v>5.8900619929024756E-5</v>
      </c>
      <c r="AB90" s="171">
        <v>1.3996065970646088E-3</v>
      </c>
      <c r="AC90" s="171">
        <v>6.309944472488642E-4</v>
      </c>
      <c r="AD90" s="171">
        <v>1.2013874086848683E-4</v>
      </c>
      <c r="AE90" s="171">
        <v>1.9285871721401806E-4</v>
      </c>
      <c r="AF90" s="171">
        <v>3.254502061184639E-4</v>
      </c>
      <c r="AG90" s="171">
        <v>2.2732439190725165E-4</v>
      </c>
      <c r="AH90" s="171">
        <v>1.1213905242500701E-3</v>
      </c>
      <c r="AI90" s="171">
        <v>2.7096103287416423E-4</v>
      </c>
      <c r="AJ90" s="171">
        <v>3.9292730844793711E-4</v>
      </c>
      <c r="AK90" s="171">
        <v>9.0415913200723327E-5</v>
      </c>
      <c r="AL90" s="171">
        <v>3.7123764920897825E-5</v>
      </c>
      <c r="AM90" s="171">
        <v>5.2718660783804829E-5</v>
      </c>
      <c r="AN90" s="171">
        <v>1.6092693916961701E-4</v>
      </c>
      <c r="AO90" s="171">
        <v>8.900360464598816E-5</v>
      </c>
      <c r="AP90" s="171">
        <v>1.6010246557796989E-4</v>
      </c>
      <c r="AQ90" s="171">
        <v>7.1746305065289138E-5</v>
      </c>
      <c r="AR90" s="171">
        <v>4.2166631527807059E-4</v>
      </c>
      <c r="AS90" s="171">
        <v>1.6251514345654936E-4</v>
      </c>
      <c r="AT90" s="171">
        <v>3.7223782613109537E-4</v>
      </c>
      <c r="AU90" s="171">
        <v>1.6834144825442869E-4</v>
      </c>
      <c r="AV90" s="171">
        <v>6.3848806027327291E-4</v>
      </c>
      <c r="AW90" s="171">
        <v>6.6773782943471824E-4</v>
      </c>
      <c r="AX90" s="171">
        <v>5.7891754736038236E-4</v>
      </c>
      <c r="AY90" s="171">
        <v>2.443884648644584E-4</v>
      </c>
      <c r="AZ90" s="171">
        <v>0</v>
      </c>
      <c r="BA90" s="171">
        <v>9.1033227127901685E-4</v>
      </c>
      <c r="BB90" s="171">
        <v>0</v>
      </c>
      <c r="BC90" s="171">
        <v>3.4912237488889126E-3</v>
      </c>
      <c r="BD90" s="171">
        <v>0</v>
      </c>
      <c r="BE90" s="171">
        <v>1.1653200745804848E-4</v>
      </c>
      <c r="BF90" s="171">
        <v>1.4824065297761567E-4</v>
      </c>
      <c r="BG90" s="171">
        <v>1.1183322079675894E-3</v>
      </c>
      <c r="BH90" s="171">
        <v>1.9367458795731413E-5</v>
      </c>
      <c r="BI90" s="171">
        <v>5.2616917886656972E-4</v>
      </c>
      <c r="BJ90" s="171">
        <v>2.729332132427195E-5</v>
      </c>
      <c r="BK90" s="171">
        <v>6.7570508107315708E-5</v>
      </c>
      <c r="BL90" s="171">
        <v>2.2793782444375819E-4</v>
      </c>
      <c r="BM90" s="171">
        <v>9.597993379517455E-6</v>
      </c>
      <c r="BN90" s="171">
        <v>1.0324818799430071E-5</v>
      </c>
      <c r="BO90" s="171">
        <v>1.3928371954387368E-5</v>
      </c>
      <c r="BP90" s="171">
        <v>3.6865453383634198E-5</v>
      </c>
      <c r="BQ90" s="171">
        <v>1.7137734655136048E-4</v>
      </c>
      <c r="BR90" s="171">
        <v>1.8813259585355758E-4</v>
      </c>
      <c r="BS90" s="171">
        <v>3.0263339956125681E-3</v>
      </c>
      <c r="BT90" s="171">
        <v>1.7193315787014686E-3</v>
      </c>
      <c r="BU90" s="171">
        <v>1.3328176858352068E-4</v>
      </c>
      <c r="BV90" s="171">
        <v>1.1090594938260377E-3</v>
      </c>
      <c r="BW90" s="171">
        <v>0</v>
      </c>
      <c r="BX90" s="171">
        <v>3.1681475914710521E-4</v>
      </c>
      <c r="BY90" s="171">
        <v>6.849702365653305E-4</v>
      </c>
      <c r="BZ90" s="171">
        <v>2.7836221793231097E-4</v>
      </c>
      <c r="CA90" s="171">
        <v>1.8538232295285952E-4</v>
      </c>
      <c r="CB90" s="171">
        <v>8.1248911844930647E-4</v>
      </c>
      <c r="CC90" s="171">
        <v>5.6832735655737703E-4</v>
      </c>
      <c r="CD90" s="171">
        <v>6.0751611341566445E-4</v>
      </c>
      <c r="CE90" s="171">
        <v>6.1655659989587048E-4</v>
      </c>
      <c r="CF90" s="171">
        <v>8.5028662525358772E-3</v>
      </c>
      <c r="CG90" s="171">
        <v>1.4086817247667474E-3</v>
      </c>
      <c r="CH90" s="171">
        <v>6.4235266546173756E-3</v>
      </c>
      <c r="CI90" s="171">
        <v>6.726565127564503E-2</v>
      </c>
      <c r="CJ90" s="171">
        <v>2.179382401487108E-3</v>
      </c>
      <c r="CK90" s="171">
        <v>5.1583665643629886E-4</v>
      </c>
      <c r="CL90" s="171">
        <v>5.7533526848617351E-5</v>
      </c>
      <c r="CM90" s="171">
        <v>3.3255934105741995E-4</v>
      </c>
      <c r="CN90" s="171">
        <v>2.6612340784788754E-5</v>
      </c>
      <c r="CO90" s="171">
        <v>2.6859210339216029E-4</v>
      </c>
      <c r="CP90" s="171">
        <v>4.9309664694280081E-4</v>
      </c>
      <c r="CQ90" s="171">
        <v>3.8215343460399348E-5</v>
      </c>
      <c r="CR90" s="171">
        <v>3.7619317312740546E-4</v>
      </c>
      <c r="CS90" s="171">
        <v>1.1670811300936358E-4</v>
      </c>
      <c r="CT90" s="171">
        <v>2.404139285956236E-2</v>
      </c>
      <c r="CU90" s="171">
        <v>1.2943613348676639E-3</v>
      </c>
      <c r="CV90" s="171">
        <v>2.835915166058306E-3</v>
      </c>
      <c r="CW90" s="171">
        <v>1.9167385443620802E-4</v>
      </c>
      <c r="CX90" s="171">
        <v>1.0998857191911279E-4</v>
      </c>
      <c r="CY90" s="171">
        <v>2.0385010812918778E-4</v>
      </c>
      <c r="CZ90" s="171">
        <v>3.8376782046861647E-4</v>
      </c>
      <c r="DA90" s="171">
        <v>1.0000636404134808E-4</v>
      </c>
      <c r="DB90" s="171">
        <v>0</v>
      </c>
      <c r="DC90" s="171">
        <v>1.6746593590621908E-3</v>
      </c>
      <c r="DD90" s="172">
        <v>1.0512795415829265E-3</v>
      </c>
    </row>
    <row r="91" spans="1:108" s="173" customFormat="1" ht="9.5" x14ac:dyDescent="0.2">
      <c r="A91" s="160" t="s">
        <v>146</v>
      </c>
      <c r="B91" s="169" t="s">
        <v>702</v>
      </c>
      <c r="C91" s="169"/>
      <c r="D91" s="170">
        <v>3.7107929566214593E-4</v>
      </c>
      <c r="E91" s="171">
        <v>2.8521267358360216E-4</v>
      </c>
      <c r="F91" s="171">
        <v>4.2186708423525075E-4</v>
      </c>
      <c r="G91" s="171">
        <v>4.118192113662102E-3</v>
      </c>
      <c r="H91" s="171">
        <v>9.3788404734697394E-4</v>
      </c>
      <c r="I91" s="171">
        <v>2.2525867617208773E-3</v>
      </c>
      <c r="J91" s="171">
        <v>3.4232133554932651E-3</v>
      </c>
      <c r="K91" s="171">
        <v>6.9335399800150908E-4</v>
      </c>
      <c r="L91" s="171">
        <v>1.2342577305609393E-3</v>
      </c>
      <c r="M91" s="171">
        <v>2.7006842891382126E-3</v>
      </c>
      <c r="N91" s="171">
        <v>2.8846793937735307E-4</v>
      </c>
      <c r="O91" s="171">
        <v>2.458435967973197E-3</v>
      </c>
      <c r="P91" s="171">
        <v>1.4394212011591128E-3</v>
      </c>
      <c r="Q91" s="171">
        <v>1.6438928077515198E-3</v>
      </c>
      <c r="R91" s="171">
        <v>8.1201786439301664E-4</v>
      </c>
      <c r="S91" s="171">
        <v>3.0132117747044733E-3</v>
      </c>
      <c r="T91" s="171">
        <v>1.9283000599003848E-3</v>
      </c>
      <c r="U91" s="171">
        <v>3.2821539830885627E-3</v>
      </c>
      <c r="V91" s="171">
        <v>7.0059834886010755E-4</v>
      </c>
      <c r="W91" s="171">
        <v>2.189354056990056E-3</v>
      </c>
      <c r="X91" s="171">
        <v>4.3633557272754258E-3</v>
      </c>
      <c r="Y91" s="171">
        <v>9.3480218208781309E-3</v>
      </c>
      <c r="Z91" s="171">
        <v>1.9632414369256473E-3</v>
      </c>
      <c r="AA91" s="171">
        <v>3.2395340960963612E-4</v>
      </c>
      <c r="AB91" s="171">
        <v>4.6527462551066729E-3</v>
      </c>
      <c r="AC91" s="171">
        <v>1.9560827864714791E-3</v>
      </c>
      <c r="AD91" s="171">
        <v>3.7436781831922024E-4</v>
      </c>
      <c r="AE91" s="171">
        <v>1.4188891337888472E-3</v>
      </c>
      <c r="AF91" s="171">
        <v>4.1223692775005424E-3</v>
      </c>
      <c r="AG91" s="171">
        <v>3.4098658786087749E-3</v>
      </c>
      <c r="AH91" s="171">
        <v>7.0086907765629384E-4</v>
      </c>
      <c r="AI91" s="171">
        <v>1.2010164700368361E-3</v>
      </c>
      <c r="AJ91" s="171">
        <v>3.1434184675834969E-3</v>
      </c>
      <c r="AK91" s="171">
        <v>1.4014466546112116E-3</v>
      </c>
      <c r="AL91" s="171">
        <v>4.169284368039294E-4</v>
      </c>
      <c r="AM91" s="171">
        <v>2.3115105112899039E-4</v>
      </c>
      <c r="AN91" s="171">
        <v>4.2913850445231198E-4</v>
      </c>
      <c r="AO91" s="171">
        <v>7.5653063949089941E-4</v>
      </c>
      <c r="AP91" s="171">
        <v>6.4040986231187955E-4</v>
      </c>
      <c r="AQ91" s="171">
        <v>2.080642846893385E-3</v>
      </c>
      <c r="AR91" s="171">
        <v>1.7966651694456921E-3</v>
      </c>
      <c r="AS91" s="171">
        <v>2.4377271518482404E-3</v>
      </c>
      <c r="AT91" s="171">
        <v>1.9627085377821392E-3</v>
      </c>
      <c r="AU91" s="171">
        <v>1.8129079042784628E-3</v>
      </c>
      <c r="AV91" s="171">
        <v>1.6600689567105094E-3</v>
      </c>
      <c r="AW91" s="171">
        <v>2.3370824030215136E-3</v>
      </c>
      <c r="AX91" s="171">
        <v>1.8599265883280369E-3</v>
      </c>
      <c r="AY91" s="171">
        <v>2.6788735571681016E-3</v>
      </c>
      <c r="AZ91" s="171">
        <v>1.7193947730398899E-3</v>
      </c>
      <c r="BA91" s="171">
        <v>1.3654984069185253E-3</v>
      </c>
      <c r="BB91" s="171">
        <v>1.1223344556677891E-3</v>
      </c>
      <c r="BC91" s="171">
        <v>1.6706469473210747E-3</v>
      </c>
      <c r="BD91" s="171">
        <v>5.233318796336677E-3</v>
      </c>
      <c r="BE91" s="171">
        <v>5.0497203231821008E-4</v>
      </c>
      <c r="BF91" s="171">
        <v>4.9413550992538548E-4</v>
      </c>
      <c r="BG91" s="171">
        <v>2.0889601620526672E-3</v>
      </c>
      <c r="BH91" s="171">
        <v>3.4861425832316542E-3</v>
      </c>
      <c r="BI91" s="171">
        <v>1.8570676901173047E-3</v>
      </c>
      <c r="BJ91" s="171">
        <v>1.9105324926990365E-3</v>
      </c>
      <c r="BK91" s="171">
        <v>2.6008919307070164E-3</v>
      </c>
      <c r="BL91" s="171">
        <v>2.4080528227526064E-3</v>
      </c>
      <c r="BM91" s="171">
        <v>2.6767737091765347E-3</v>
      </c>
      <c r="BN91" s="171">
        <v>2.7257521630495384E-3</v>
      </c>
      <c r="BO91" s="171">
        <v>6.6159766783340001E-4</v>
      </c>
      <c r="BP91" s="171">
        <v>3.6865453383634194E-4</v>
      </c>
      <c r="BQ91" s="171">
        <v>1.7621106658229628E-3</v>
      </c>
      <c r="BR91" s="171">
        <v>2.881116325071625E-3</v>
      </c>
      <c r="BS91" s="171">
        <v>3.1886125585875317E-3</v>
      </c>
      <c r="BT91" s="171">
        <v>4.853789329969424E-3</v>
      </c>
      <c r="BU91" s="171">
        <v>3.3954076783408388E-3</v>
      </c>
      <c r="BV91" s="171">
        <v>1.19011375273311E-3</v>
      </c>
      <c r="BW91" s="171">
        <v>0</v>
      </c>
      <c r="BX91" s="171">
        <v>4.6711757511456904E-3</v>
      </c>
      <c r="BY91" s="171">
        <v>3.4454131411475629E-3</v>
      </c>
      <c r="BZ91" s="171">
        <v>1.0953734030323405E-3</v>
      </c>
      <c r="CA91" s="171">
        <v>1.7751761834273821E-3</v>
      </c>
      <c r="CB91" s="171">
        <v>3.8883407811502527E-3</v>
      </c>
      <c r="CC91" s="171">
        <v>5.4031121926229504E-3</v>
      </c>
      <c r="CD91" s="171">
        <v>2.8951939779965257E-3</v>
      </c>
      <c r="CE91" s="171">
        <v>7.467185487627764E-3</v>
      </c>
      <c r="CF91" s="171">
        <v>1.4278822094566856E-2</v>
      </c>
      <c r="CG91" s="171">
        <v>0.15953802958231622</v>
      </c>
      <c r="CH91" s="171">
        <v>1.3102716061657334E-2</v>
      </c>
      <c r="CI91" s="171">
        <v>2.4984384759525295E-3</v>
      </c>
      <c r="CJ91" s="171">
        <v>5.1552008717529609E-2</v>
      </c>
      <c r="CK91" s="171">
        <v>6.3686591151948836E-3</v>
      </c>
      <c r="CL91" s="171">
        <v>1.1996283117057931E-2</v>
      </c>
      <c r="CM91" s="171">
        <v>1.5351176725596974E-2</v>
      </c>
      <c r="CN91" s="171">
        <v>2.4584296883603126E-3</v>
      </c>
      <c r="CO91" s="171">
        <v>1.8801447237451218E-3</v>
      </c>
      <c r="CP91" s="171">
        <v>1.0584939678851902E-2</v>
      </c>
      <c r="CQ91" s="171">
        <v>2.7187487204684111E-3</v>
      </c>
      <c r="CR91" s="171">
        <v>3.473379165512594E-2</v>
      </c>
      <c r="CS91" s="171">
        <v>2.4897730775330896E-3</v>
      </c>
      <c r="CT91" s="171">
        <v>0.16480929476322742</v>
      </c>
      <c r="CU91" s="171">
        <v>6.4257767548906786E-4</v>
      </c>
      <c r="CV91" s="171">
        <v>8.0038082772534071E-3</v>
      </c>
      <c r="CW91" s="171">
        <v>6.550245634211283E-3</v>
      </c>
      <c r="CX91" s="171">
        <v>2.1166093474190243E-3</v>
      </c>
      <c r="CY91" s="171">
        <v>8.5439784450668278E-3</v>
      </c>
      <c r="CZ91" s="171">
        <v>1.4262371265384443E-2</v>
      </c>
      <c r="DA91" s="171">
        <v>4.7412108043239113E-3</v>
      </c>
      <c r="DB91" s="171">
        <v>0</v>
      </c>
      <c r="DC91" s="171">
        <v>2.6185582705336072E-3</v>
      </c>
      <c r="DD91" s="172">
        <v>5.1588482938897473E-3</v>
      </c>
    </row>
    <row r="92" spans="1:108" s="173" customFormat="1" ht="9.5" x14ac:dyDescent="0.2">
      <c r="A92" s="174" t="s">
        <v>148</v>
      </c>
      <c r="B92" s="175" t="s">
        <v>159</v>
      </c>
      <c r="C92" s="175"/>
      <c r="D92" s="176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0</v>
      </c>
      <c r="AH92" s="177">
        <v>0</v>
      </c>
      <c r="AI92" s="177">
        <v>0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 s="177">
        <v>0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0</v>
      </c>
      <c r="BJ92" s="177">
        <v>0</v>
      </c>
      <c r="BK92" s="177">
        <v>0</v>
      </c>
      <c r="BL92" s="177">
        <v>0</v>
      </c>
      <c r="BM92" s="177">
        <v>0</v>
      </c>
      <c r="BN92" s="177">
        <v>0</v>
      </c>
      <c r="BO92" s="177">
        <v>0</v>
      </c>
      <c r="BP92" s="177">
        <v>0</v>
      </c>
      <c r="BQ92" s="177">
        <v>0</v>
      </c>
      <c r="BR92" s="177">
        <v>0</v>
      </c>
      <c r="BS92" s="177">
        <v>0</v>
      </c>
      <c r="BT92" s="177">
        <v>0</v>
      </c>
      <c r="BU92" s="177">
        <v>0</v>
      </c>
      <c r="BV92" s="177">
        <v>0</v>
      </c>
      <c r="BW92" s="177">
        <v>0</v>
      </c>
      <c r="BX92" s="177">
        <v>0</v>
      </c>
      <c r="BY92" s="177">
        <v>0</v>
      </c>
      <c r="BZ92" s="177">
        <v>0</v>
      </c>
      <c r="CA92" s="177">
        <v>0</v>
      </c>
      <c r="CB92" s="177">
        <v>0</v>
      </c>
      <c r="CC92" s="177">
        <v>0</v>
      </c>
      <c r="CD92" s="177">
        <v>0</v>
      </c>
      <c r="CE92" s="177">
        <v>0</v>
      </c>
      <c r="CF92" s="177">
        <v>0</v>
      </c>
      <c r="CG92" s="177">
        <v>0</v>
      </c>
      <c r="CH92" s="177">
        <v>0</v>
      </c>
      <c r="CI92" s="177">
        <v>0</v>
      </c>
      <c r="CJ92" s="177">
        <v>0</v>
      </c>
      <c r="CK92" s="177">
        <v>0</v>
      </c>
      <c r="CL92" s="177">
        <v>0</v>
      </c>
      <c r="CM92" s="177">
        <v>0</v>
      </c>
      <c r="CN92" s="177">
        <v>0</v>
      </c>
      <c r="CO92" s="177">
        <v>0</v>
      </c>
      <c r="CP92" s="177">
        <v>0</v>
      </c>
      <c r="CQ92" s="177">
        <v>0</v>
      </c>
      <c r="CR92" s="177">
        <v>0</v>
      </c>
      <c r="CS92" s="177">
        <v>0</v>
      </c>
      <c r="CT92" s="177">
        <v>0</v>
      </c>
      <c r="CU92" s="177">
        <v>0</v>
      </c>
      <c r="CV92" s="177">
        <v>0</v>
      </c>
      <c r="CW92" s="177">
        <v>0</v>
      </c>
      <c r="CX92" s="177">
        <v>0</v>
      </c>
      <c r="CY92" s="177">
        <v>0</v>
      </c>
      <c r="CZ92" s="177">
        <v>0</v>
      </c>
      <c r="DA92" s="177">
        <v>0</v>
      </c>
      <c r="DB92" s="177">
        <v>0</v>
      </c>
      <c r="DC92" s="177">
        <v>0.12861891350130675</v>
      </c>
      <c r="DD92" s="178">
        <v>7.5770453523160166E-4</v>
      </c>
    </row>
    <row r="93" spans="1:108" s="173" customFormat="1" ht="9.5" x14ac:dyDescent="0.2">
      <c r="A93" s="160" t="s">
        <v>149</v>
      </c>
      <c r="B93" s="169" t="s">
        <v>161</v>
      </c>
      <c r="C93" s="169"/>
      <c r="D93" s="170">
        <v>2.0964931958313328E-5</v>
      </c>
      <c r="E93" s="171">
        <v>5.0704475303751497E-5</v>
      </c>
      <c r="F93" s="171">
        <v>7.3688573665545986E-6</v>
      </c>
      <c r="G93" s="171">
        <v>2.0590960568310512E-4</v>
      </c>
      <c r="H93" s="171">
        <v>1.0780276406287058E-5</v>
      </c>
      <c r="I93" s="171">
        <v>0</v>
      </c>
      <c r="J93" s="171">
        <v>3.2247662044501772E-4</v>
      </c>
      <c r="K93" s="171">
        <v>6.1178293941309623E-5</v>
      </c>
      <c r="L93" s="171">
        <v>1.6948611808995128E-4</v>
      </c>
      <c r="M93" s="171">
        <v>1.2852131022265449E-4</v>
      </c>
      <c r="N93" s="171">
        <v>4.4379682981131241E-5</v>
      </c>
      <c r="O93" s="171">
        <v>2.1898941977394537E-4</v>
      </c>
      <c r="P93" s="171">
        <v>1.2626501764553622E-5</v>
      </c>
      <c r="Q93" s="171">
        <v>4.3489227718294176E-5</v>
      </c>
      <c r="R93" s="171">
        <v>0</v>
      </c>
      <c r="S93" s="171">
        <v>0</v>
      </c>
      <c r="T93" s="171">
        <v>1.6411064339577744E-4</v>
      </c>
      <c r="U93" s="171">
        <v>0</v>
      </c>
      <c r="V93" s="171">
        <v>2.1538665454820874E-4</v>
      </c>
      <c r="W93" s="171">
        <v>5.0137879167711205E-5</v>
      </c>
      <c r="X93" s="171">
        <v>2.9682692022281806E-5</v>
      </c>
      <c r="Y93" s="171">
        <v>1.3240824108892536E-4</v>
      </c>
      <c r="Z93" s="171">
        <v>8.3542188805346704E-5</v>
      </c>
      <c r="AA93" s="171">
        <v>2.0615216975158665E-4</v>
      </c>
      <c r="AB93" s="171">
        <v>1.1348161597821153E-4</v>
      </c>
      <c r="AC93" s="171">
        <v>4.1014639071176173E-4</v>
      </c>
      <c r="AD93" s="171">
        <v>6.9757978568798809E-6</v>
      </c>
      <c r="AE93" s="171">
        <v>2.7551245316288297E-5</v>
      </c>
      <c r="AF93" s="171">
        <v>8.678672163159037E-4</v>
      </c>
      <c r="AG93" s="171">
        <v>0</v>
      </c>
      <c r="AH93" s="171">
        <v>2.8034763106251753E-4</v>
      </c>
      <c r="AI93" s="171">
        <v>3.8081010025558214E-4</v>
      </c>
      <c r="AJ93" s="171">
        <v>1.9646365422396855E-3</v>
      </c>
      <c r="AK93" s="171">
        <v>9.0415913200723327E-5</v>
      </c>
      <c r="AL93" s="171">
        <v>1.4278371123422241E-5</v>
      </c>
      <c r="AM93" s="171">
        <v>2.4331689592525306E-5</v>
      </c>
      <c r="AN93" s="171">
        <v>2.6821156528269499E-5</v>
      </c>
      <c r="AO93" s="171">
        <v>0</v>
      </c>
      <c r="AP93" s="171">
        <v>0</v>
      </c>
      <c r="AQ93" s="171">
        <v>1.0761945759793371E-3</v>
      </c>
      <c r="AR93" s="171">
        <v>1.081665765278529E-3</v>
      </c>
      <c r="AS93" s="171">
        <v>4.875454303696481E-4</v>
      </c>
      <c r="AT93" s="171">
        <v>9.813542688910696E-4</v>
      </c>
      <c r="AU93" s="171">
        <v>7.5106184605822025E-4</v>
      </c>
      <c r="AV93" s="171">
        <v>3.8309283616396372E-4</v>
      </c>
      <c r="AW93" s="171">
        <v>1.1476743943409219E-3</v>
      </c>
      <c r="AX93" s="171">
        <v>2.6728746335575098E-3</v>
      </c>
      <c r="AY93" s="171">
        <v>1.1937436552994698E-3</v>
      </c>
      <c r="AZ93" s="171">
        <v>2.0632737276478678E-3</v>
      </c>
      <c r="BA93" s="171">
        <v>9.1033227127901685E-4</v>
      </c>
      <c r="BB93" s="171">
        <v>1.1223344556677891E-3</v>
      </c>
      <c r="BC93" s="171">
        <v>2.0240530323313022E-3</v>
      </c>
      <c r="BD93" s="171">
        <v>4.3610989969472308E-4</v>
      </c>
      <c r="BE93" s="171">
        <v>2.3306401491609695E-4</v>
      </c>
      <c r="BF93" s="171">
        <v>2.380834729640494E-4</v>
      </c>
      <c r="BG93" s="171">
        <v>3.1650911546252531E-4</v>
      </c>
      <c r="BH93" s="171">
        <v>0</v>
      </c>
      <c r="BI93" s="171">
        <v>3.0951128168621748E-4</v>
      </c>
      <c r="BJ93" s="171">
        <v>5.45866426485439E-5</v>
      </c>
      <c r="BK93" s="171">
        <v>2.5882940393649745E-4</v>
      </c>
      <c r="BL93" s="171">
        <v>2.5734915663004957E-5</v>
      </c>
      <c r="BM93" s="171">
        <v>1.6316588745179676E-4</v>
      </c>
      <c r="BN93" s="171">
        <v>1.7896352585678788E-4</v>
      </c>
      <c r="BO93" s="171">
        <v>6.3234808672918647E-4</v>
      </c>
      <c r="BP93" s="171">
        <v>4.7925089398724455E-4</v>
      </c>
      <c r="BQ93" s="171">
        <v>1.4061730999085988E-4</v>
      </c>
      <c r="BR93" s="171">
        <v>2.0425824692671965E-4</v>
      </c>
      <c r="BS93" s="171">
        <v>3.9441213650206406E-4</v>
      </c>
      <c r="BT93" s="171">
        <v>3.8415017156977259E-4</v>
      </c>
      <c r="BU93" s="171">
        <v>8.7397881038374228E-6</v>
      </c>
      <c r="BV93" s="171">
        <v>1.9769331440749336E-6</v>
      </c>
      <c r="BW93" s="171">
        <v>0</v>
      </c>
      <c r="BX93" s="171">
        <v>2.7923905515523924E-3</v>
      </c>
      <c r="BY93" s="171">
        <v>2.3260715350529985E-4</v>
      </c>
      <c r="BZ93" s="171">
        <v>1.0845281218141987E-4</v>
      </c>
      <c r="CA93" s="171">
        <v>1.0111763070155975E-4</v>
      </c>
      <c r="CB93" s="171">
        <v>7.5445418141721317E-4</v>
      </c>
      <c r="CC93" s="171">
        <v>3.2018442622950817E-4</v>
      </c>
      <c r="CD93" s="171">
        <v>8.3533465594653859E-4</v>
      </c>
      <c r="CE93" s="171">
        <v>3.8363521771298605E-4</v>
      </c>
      <c r="CF93" s="171">
        <v>6.6000221748758661E-3</v>
      </c>
      <c r="CG93" s="171">
        <v>1.2446571403760987E-3</v>
      </c>
      <c r="CH93" s="171">
        <v>4.6835995895192477E-3</v>
      </c>
      <c r="CI93" s="171">
        <v>1.0906644885408158E-2</v>
      </c>
      <c r="CJ93" s="171">
        <v>2.0458418131606921E-3</v>
      </c>
      <c r="CK93" s="171">
        <v>8.989847361028345E-5</v>
      </c>
      <c r="CL93" s="171">
        <v>4.3421529697069698E-6</v>
      </c>
      <c r="CM93" s="171">
        <v>0</v>
      </c>
      <c r="CN93" s="171">
        <v>1.7022721433028668E-4</v>
      </c>
      <c r="CO93" s="171">
        <v>0</v>
      </c>
      <c r="CP93" s="171">
        <v>2.5108602267639551E-4</v>
      </c>
      <c r="CQ93" s="171">
        <v>2.729667390028525E-5</v>
      </c>
      <c r="CR93" s="171">
        <v>0</v>
      </c>
      <c r="CS93" s="171">
        <v>4.6084742060107671E-4</v>
      </c>
      <c r="CT93" s="171">
        <v>2.1763430661879278E-3</v>
      </c>
      <c r="CU93" s="171">
        <v>3.6823935558112773E-6</v>
      </c>
      <c r="CV93" s="171">
        <v>1.138086408322743E-3</v>
      </c>
      <c r="CW93" s="171">
        <v>3.1667854211199584E-4</v>
      </c>
      <c r="CX93" s="171">
        <v>3.6349881695218984E-4</v>
      </c>
      <c r="CY93" s="171">
        <v>1.2408267451341866E-3</v>
      </c>
      <c r="CZ93" s="171">
        <v>3.1181135413075087E-4</v>
      </c>
      <c r="DA93" s="171">
        <v>6.0458392806814979E-4</v>
      </c>
      <c r="DB93" s="171">
        <v>0</v>
      </c>
      <c r="DC93" s="171">
        <v>4.5165055441374235E-4</v>
      </c>
      <c r="DD93" s="172">
        <v>4.5306814880390306E-4</v>
      </c>
    </row>
    <row r="94" spans="1:108" s="173" customFormat="1" ht="9.5" x14ac:dyDescent="0.2">
      <c r="A94" s="160" t="s">
        <v>151</v>
      </c>
      <c r="B94" s="169" t="s">
        <v>163</v>
      </c>
      <c r="C94" s="169"/>
      <c r="D94" s="170">
        <v>0</v>
      </c>
      <c r="E94" s="171">
        <v>4.3098804008188772E-4</v>
      </c>
      <c r="F94" s="171">
        <v>5.710864459079814E-5</v>
      </c>
      <c r="G94" s="171">
        <v>0</v>
      </c>
      <c r="H94" s="171">
        <v>1.7787456070373644E-3</v>
      </c>
      <c r="I94" s="171">
        <v>1.0962353157511334E-3</v>
      </c>
      <c r="J94" s="171">
        <v>1.314712375660457E-3</v>
      </c>
      <c r="K94" s="171">
        <v>1.6395782776270979E-2</v>
      </c>
      <c r="L94" s="171">
        <v>1.3626683894432083E-2</v>
      </c>
      <c r="M94" s="171">
        <v>1.5822015353086248E-3</v>
      </c>
      <c r="N94" s="171">
        <v>7.7664445216979667E-4</v>
      </c>
      <c r="O94" s="171">
        <v>6.2419976950164723E-3</v>
      </c>
      <c r="P94" s="171">
        <v>4.7980706705303758E-3</v>
      </c>
      <c r="Q94" s="171">
        <v>2.1831592314583677E-3</v>
      </c>
      <c r="R94" s="171">
        <v>1.7864393016646368E-2</v>
      </c>
      <c r="S94" s="171">
        <v>1.1782430657498262E-2</v>
      </c>
      <c r="T94" s="171">
        <v>1.2390353576381195E-3</v>
      </c>
      <c r="U94" s="171">
        <v>9.206720071206053E-3</v>
      </c>
      <c r="V94" s="171">
        <v>8.4545179125956223E-3</v>
      </c>
      <c r="W94" s="171">
        <v>8.2560374362831111E-3</v>
      </c>
      <c r="X94" s="171">
        <v>1.1981913346327757E-2</v>
      </c>
      <c r="Y94" s="171">
        <v>1.6948254859382447E-2</v>
      </c>
      <c r="Z94" s="171">
        <v>5.6516290726817041E-2</v>
      </c>
      <c r="AA94" s="171">
        <v>9.3651985687149362E-3</v>
      </c>
      <c r="AB94" s="171">
        <v>0.12789378120744441</v>
      </c>
      <c r="AC94" s="171">
        <v>8.9885159010600707E-2</v>
      </c>
      <c r="AD94" s="171">
        <v>1.9943030984168816E-3</v>
      </c>
      <c r="AE94" s="171">
        <v>3.2193630152082875E-2</v>
      </c>
      <c r="AF94" s="171">
        <v>2.082881319158169E-2</v>
      </c>
      <c r="AG94" s="171">
        <v>7.729029324846556E-3</v>
      </c>
      <c r="AH94" s="171">
        <v>2.1306419960751333E-2</v>
      </c>
      <c r="AI94" s="171">
        <v>1.5100585129365586E-2</v>
      </c>
      <c r="AJ94" s="171">
        <v>2.0825147347740668E-2</v>
      </c>
      <c r="AK94" s="171">
        <v>6.6003616636528028E-3</v>
      </c>
      <c r="AL94" s="171">
        <v>3.8580158775486893E-3</v>
      </c>
      <c r="AM94" s="171">
        <v>4.4364780690371143E-3</v>
      </c>
      <c r="AN94" s="171">
        <v>2.9610556807209528E-2</v>
      </c>
      <c r="AO94" s="171">
        <v>2.2695919184726981E-3</v>
      </c>
      <c r="AP94" s="171">
        <v>2.7217419148254881E-3</v>
      </c>
      <c r="AQ94" s="171">
        <v>1.1694647725642129E-2</v>
      </c>
      <c r="AR94" s="171">
        <v>9.2583256180619848E-3</v>
      </c>
      <c r="AS94" s="171">
        <v>6.6040244659161425E-3</v>
      </c>
      <c r="AT94" s="171">
        <v>1.8713410713681433E-2</v>
      </c>
      <c r="AU94" s="171">
        <v>2.7582098829379467E-2</v>
      </c>
      <c r="AV94" s="171">
        <v>6.4104201251436593E-2</v>
      </c>
      <c r="AW94" s="171">
        <v>4.3987229514012058E-2</v>
      </c>
      <c r="AX94" s="171">
        <v>6.7043578942182144E-2</v>
      </c>
      <c r="AY94" s="171">
        <v>4.8144527578298305E-2</v>
      </c>
      <c r="AZ94" s="171">
        <v>4.8830811554332873E-2</v>
      </c>
      <c r="BA94" s="171">
        <v>5.9171597633136092E-2</v>
      </c>
      <c r="BB94" s="171">
        <v>2.0202020202020204E-2</v>
      </c>
      <c r="BC94" s="171">
        <v>6.1267764010409419E-2</v>
      </c>
      <c r="BD94" s="171">
        <v>6.279982555604012E-2</v>
      </c>
      <c r="BE94" s="171">
        <v>3.8882846488502175E-2</v>
      </c>
      <c r="BF94" s="171">
        <v>5.4354906091792408E-2</v>
      </c>
      <c r="BG94" s="171">
        <v>8.060432140445644E-3</v>
      </c>
      <c r="BH94" s="171">
        <v>6.081382061859663E-3</v>
      </c>
      <c r="BI94" s="171">
        <v>3.2405831192546967E-2</v>
      </c>
      <c r="BJ94" s="171">
        <v>4.830917874396135E-3</v>
      </c>
      <c r="BK94" s="171">
        <v>1.2059617802881938E-3</v>
      </c>
      <c r="BL94" s="171">
        <v>2.4264349053690386E-4</v>
      </c>
      <c r="BM94" s="171">
        <v>2.2757908746544723E-3</v>
      </c>
      <c r="BN94" s="171">
        <v>2.2060696168115582E-3</v>
      </c>
      <c r="BO94" s="171">
        <v>6.4780857959855645E-3</v>
      </c>
      <c r="BP94" s="171">
        <v>1.1907541442913845E-2</v>
      </c>
      <c r="BQ94" s="171">
        <v>8.7885818744287428E-6</v>
      </c>
      <c r="BR94" s="171">
        <v>0</v>
      </c>
      <c r="BS94" s="171">
        <v>2.7796920737400239E-3</v>
      </c>
      <c r="BT94" s="171">
        <v>3.5923232260308462E-4</v>
      </c>
      <c r="BU94" s="171">
        <v>0</v>
      </c>
      <c r="BV94" s="171">
        <v>0</v>
      </c>
      <c r="BW94" s="171">
        <v>0</v>
      </c>
      <c r="BX94" s="171">
        <v>3.1092053106994977E-3</v>
      </c>
      <c r="BY94" s="171">
        <v>1.3005438637975881E-3</v>
      </c>
      <c r="BZ94" s="171">
        <v>2.1654411498890167E-3</v>
      </c>
      <c r="CA94" s="171">
        <v>2.0504408447816281E-3</v>
      </c>
      <c r="CB94" s="171">
        <v>4.4106552144390927E-3</v>
      </c>
      <c r="CC94" s="171">
        <v>2.9376921106557376E-3</v>
      </c>
      <c r="CD94" s="171">
        <v>2.5060039678396159E-3</v>
      </c>
      <c r="CE94" s="171">
        <v>0</v>
      </c>
      <c r="CF94" s="171">
        <v>1.3701975661575435E-2</v>
      </c>
      <c r="CG94" s="171">
        <v>8.2301747344249009E-3</v>
      </c>
      <c r="CH94" s="171">
        <v>1.6579019320292165E-2</v>
      </c>
      <c r="CI94" s="171">
        <v>2.3254696583865853E-2</v>
      </c>
      <c r="CJ94" s="171">
        <v>9.1181513709276806E-3</v>
      </c>
      <c r="CK94" s="171">
        <v>2.3671956151528783E-4</v>
      </c>
      <c r="CL94" s="171">
        <v>0</v>
      </c>
      <c r="CM94" s="171">
        <v>2.7988431685778931E-2</v>
      </c>
      <c r="CN94" s="171">
        <v>3.817494402231766E-3</v>
      </c>
      <c r="CO94" s="171">
        <v>1.5009558718973662E-3</v>
      </c>
      <c r="CP94" s="171">
        <v>8.7728851296571916E-5</v>
      </c>
      <c r="CQ94" s="171">
        <v>8.1890021700855756E-5</v>
      </c>
      <c r="CR94" s="171">
        <v>0</v>
      </c>
      <c r="CS94" s="171">
        <v>6.8079732588795421E-3</v>
      </c>
      <c r="CT94" s="171">
        <v>1.7868030621231623E-3</v>
      </c>
      <c r="CU94" s="171">
        <v>1.3182968929804373E-3</v>
      </c>
      <c r="CV94" s="171">
        <v>3.5174141594521629E-4</v>
      </c>
      <c r="CW94" s="171">
        <v>0</v>
      </c>
      <c r="CX94" s="171">
        <v>0</v>
      </c>
      <c r="CY94" s="171">
        <v>0</v>
      </c>
      <c r="CZ94" s="171">
        <v>1.4091474657832012E-4</v>
      </c>
      <c r="DA94" s="171">
        <v>1.4091805842189958E-4</v>
      </c>
      <c r="DB94" s="171">
        <v>0</v>
      </c>
      <c r="DC94" s="171">
        <v>2.3369110146913299E-2</v>
      </c>
      <c r="DD94" s="172">
        <v>4.3430565654462693E-3</v>
      </c>
    </row>
    <row r="95" spans="1:108" s="173" customFormat="1" ht="9.5" x14ac:dyDescent="0.2">
      <c r="A95" s="160" t="s">
        <v>153</v>
      </c>
      <c r="B95" s="169" t="s">
        <v>703</v>
      </c>
      <c r="C95" s="169"/>
      <c r="D95" s="170">
        <v>0</v>
      </c>
      <c r="E95" s="171">
        <v>0</v>
      </c>
      <c r="F95" s="171">
        <v>0</v>
      </c>
      <c r="G95" s="171">
        <v>0</v>
      </c>
      <c r="H95" s="171">
        <v>0</v>
      </c>
      <c r="I95" s="171">
        <v>0</v>
      </c>
      <c r="J95" s="171">
        <v>0</v>
      </c>
      <c r="K95" s="171">
        <v>0</v>
      </c>
      <c r="L95" s="171">
        <v>0</v>
      </c>
      <c r="M95" s="171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171">
        <v>0</v>
      </c>
      <c r="V95" s="171">
        <v>0</v>
      </c>
      <c r="W95" s="171">
        <v>0</v>
      </c>
      <c r="X95" s="171">
        <v>0</v>
      </c>
      <c r="Y95" s="171">
        <v>0</v>
      </c>
      <c r="Z95" s="171">
        <v>0</v>
      </c>
      <c r="AA95" s="171">
        <v>0</v>
      </c>
      <c r="AB95" s="171">
        <v>0</v>
      </c>
      <c r="AC95" s="171">
        <v>0</v>
      </c>
      <c r="AD95" s="171">
        <v>0</v>
      </c>
      <c r="AE95" s="171">
        <v>0</v>
      </c>
      <c r="AF95" s="171">
        <v>0</v>
      </c>
      <c r="AG95" s="171">
        <v>0</v>
      </c>
      <c r="AH95" s="171">
        <v>0</v>
      </c>
      <c r="AI95" s="171">
        <v>0</v>
      </c>
      <c r="AJ95" s="171">
        <v>0</v>
      </c>
      <c r="AK95" s="171">
        <v>0</v>
      </c>
      <c r="AL95" s="171">
        <v>0</v>
      </c>
      <c r="AM95" s="171">
        <v>0</v>
      </c>
      <c r="AN95" s="171">
        <v>0</v>
      </c>
      <c r="AO95" s="171">
        <v>0</v>
      </c>
      <c r="AP95" s="171">
        <v>0</v>
      </c>
      <c r="AQ95" s="171">
        <v>0</v>
      </c>
      <c r="AR95" s="171">
        <v>0</v>
      </c>
      <c r="AS95" s="171">
        <v>0</v>
      </c>
      <c r="AT95" s="171">
        <v>0</v>
      </c>
      <c r="AU95" s="171">
        <v>0</v>
      </c>
      <c r="AV95" s="171">
        <v>0</v>
      </c>
      <c r="AW95" s="171">
        <v>0</v>
      </c>
      <c r="AX95" s="171">
        <v>0</v>
      </c>
      <c r="AY95" s="171">
        <v>0</v>
      </c>
      <c r="AZ95" s="171">
        <v>0</v>
      </c>
      <c r="BA95" s="171">
        <v>0</v>
      </c>
      <c r="BB95" s="171">
        <v>0</v>
      </c>
      <c r="BC95" s="171">
        <v>0</v>
      </c>
      <c r="BD95" s="171">
        <v>0</v>
      </c>
      <c r="BE95" s="171">
        <v>0</v>
      </c>
      <c r="BF95" s="171">
        <v>0</v>
      </c>
      <c r="BG95" s="171">
        <v>0</v>
      </c>
      <c r="BH95" s="171">
        <v>0</v>
      </c>
      <c r="BI95" s="171">
        <v>0</v>
      </c>
      <c r="BJ95" s="171">
        <v>0</v>
      </c>
      <c r="BK95" s="171">
        <v>0</v>
      </c>
      <c r="BL95" s="171">
        <v>0</v>
      </c>
      <c r="BM95" s="171">
        <v>0</v>
      </c>
      <c r="BN95" s="171">
        <v>0</v>
      </c>
      <c r="BO95" s="171">
        <v>0</v>
      </c>
      <c r="BP95" s="171">
        <v>0</v>
      </c>
      <c r="BQ95" s="171">
        <v>0</v>
      </c>
      <c r="BR95" s="171">
        <v>0</v>
      </c>
      <c r="BS95" s="171">
        <v>0</v>
      </c>
      <c r="BT95" s="171">
        <v>0</v>
      </c>
      <c r="BU95" s="171">
        <v>0</v>
      </c>
      <c r="BV95" s="171">
        <v>0</v>
      </c>
      <c r="BW95" s="171">
        <v>0</v>
      </c>
      <c r="BX95" s="171">
        <v>0</v>
      </c>
      <c r="BY95" s="171">
        <v>0</v>
      </c>
      <c r="BZ95" s="171">
        <v>0</v>
      </c>
      <c r="CA95" s="171">
        <v>0</v>
      </c>
      <c r="CB95" s="171">
        <v>0</v>
      </c>
      <c r="CC95" s="171">
        <v>0</v>
      </c>
      <c r="CD95" s="171">
        <v>0</v>
      </c>
      <c r="CE95" s="171">
        <v>0</v>
      </c>
      <c r="CF95" s="171">
        <v>0</v>
      </c>
      <c r="CG95" s="171">
        <v>0</v>
      </c>
      <c r="CH95" s="171">
        <v>0</v>
      </c>
      <c r="CI95" s="171">
        <v>0</v>
      </c>
      <c r="CJ95" s="171">
        <v>0</v>
      </c>
      <c r="CK95" s="171">
        <v>0</v>
      </c>
      <c r="CL95" s="171">
        <v>0</v>
      </c>
      <c r="CM95" s="171">
        <v>0</v>
      </c>
      <c r="CN95" s="171">
        <v>1.9869324230077451E-2</v>
      </c>
      <c r="CO95" s="171">
        <v>0</v>
      </c>
      <c r="CP95" s="171">
        <v>0</v>
      </c>
      <c r="CQ95" s="171">
        <v>8.7622323219915658E-4</v>
      </c>
      <c r="CR95" s="171">
        <v>0</v>
      </c>
      <c r="CS95" s="171">
        <v>0</v>
      </c>
      <c r="CT95" s="171">
        <v>0</v>
      </c>
      <c r="CU95" s="171">
        <v>0</v>
      </c>
      <c r="CV95" s="171">
        <v>0</v>
      </c>
      <c r="CW95" s="171">
        <v>0</v>
      </c>
      <c r="CX95" s="171">
        <v>0</v>
      </c>
      <c r="CY95" s="171">
        <v>0</v>
      </c>
      <c r="CZ95" s="171">
        <v>0</v>
      </c>
      <c r="DA95" s="171">
        <v>0</v>
      </c>
      <c r="DB95" s="171">
        <v>0</v>
      </c>
      <c r="DC95" s="171">
        <v>0</v>
      </c>
      <c r="DD95" s="172">
        <v>1.3041965022481208E-3</v>
      </c>
    </row>
    <row r="96" spans="1:108" s="173" customFormat="1" ht="9.5" x14ac:dyDescent="0.2">
      <c r="A96" s="179" t="s">
        <v>155</v>
      </c>
      <c r="B96" s="180" t="s">
        <v>704</v>
      </c>
      <c r="C96" s="180"/>
      <c r="D96" s="181">
        <v>0</v>
      </c>
      <c r="E96" s="182">
        <v>0</v>
      </c>
      <c r="F96" s="182">
        <v>0</v>
      </c>
      <c r="G96" s="182">
        <v>1.5214431975473879E-3</v>
      </c>
      <c r="H96" s="182">
        <v>0</v>
      </c>
      <c r="I96" s="182">
        <v>0</v>
      </c>
      <c r="J96" s="182">
        <v>0</v>
      </c>
      <c r="K96" s="182">
        <v>0</v>
      </c>
      <c r="L96" s="182">
        <v>0</v>
      </c>
      <c r="M96" s="182">
        <v>0</v>
      </c>
      <c r="N96" s="182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0</v>
      </c>
      <c r="X96" s="182">
        <v>1.9788461348187871E-5</v>
      </c>
      <c r="Y96" s="182">
        <v>0</v>
      </c>
      <c r="Z96" s="182">
        <v>0</v>
      </c>
      <c r="AA96" s="182">
        <v>0</v>
      </c>
      <c r="AB96" s="182">
        <v>3.7827205326070513E-5</v>
      </c>
      <c r="AC96" s="182">
        <v>0</v>
      </c>
      <c r="AD96" s="182">
        <v>0</v>
      </c>
      <c r="AE96" s="182">
        <v>0</v>
      </c>
      <c r="AF96" s="182">
        <v>0</v>
      </c>
      <c r="AG96" s="182">
        <v>0</v>
      </c>
      <c r="AH96" s="182">
        <v>0</v>
      </c>
      <c r="AI96" s="182">
        <v>0</v>
      </c>
      <c r="AJ96" s="182">
        <v>0</v>
      </c>
      <c r="AK96" s="182">
        <v>0</v>
      </c>
      <c r="AL96" s="182">
        <v>0</v>
      </c>
      <c r="AM96" s="182">
        <v>4.0552815987542171E-6</v>
      </c>
      <c r="AN96" s="182">
        <v>0</v>
      </c>
      <c r="AO96" s="182">
        <v>0</v>
      </c>
      <c r="AP96" s="182">
        <v>0</v>
      </c>
      <c r="AQ96" s="182">
        <v>0</v>
      </c>
      <c r="AR96" s="182">
        <v>0</v>
      </c>
      <c r="AS96" s="182">
        <v>0</v>
      </c>
      <c r="AT96" s="182">
        <v>0</v>
      </c>
      <c r="AU96" s="182">
        <v>0</v>
      </c>
      <c r="AV96" s="182">
        <v>0</v>
      </c>
      <c r="AW96" s="182">
        <v>0</v>
      </c>
      <c r="AX96" s="182">
        <v>0</v>
      </c>
      <c r="AY96" s="182">
        <v>0</v>
      </c>
      <c r="AZ96" s="182">
        <v>0</v>
      </c>
      <c r="BA96" s="182">
        <v>0</v>
      </c>
      <c r="BB96" s="182">
        <v>0</v>
      </c>
      <c r="BC96" s="182">
        <v>0</v>
      </c>
      <c r="BD96" s="182">
        <v>0</v>
      </c>
      <c r="BE96" s="182">
        <v>0</v>
      </c>
      <c r="BF96" s="182">
        <v>0</v>
      </c>
      <c r="BG96" s="182">
        <v>0</v>
      </c>
      <c r="BH96" s="182">
        <v>0</v>
      </c>
      <c r="BI96" s="182">
        <v>0</v>
      </c>
      <c r="BJ96" s="182">
        <v>0</v>
      </c>
      <c r="BK96" s="182">
        <v>0</v>
      </c>
      <c r="BL96" s="182">
        <v>0</v>
      </c>
      <c r="BM96" s="182">
        <v>2.1328874176705455E-6</v>
      </c>
      <c r="BN96" s="182">
        <v>0</v>
      </c>
      <c r="BO96" s="182">
        <v>7.6606045749130522E-5</v>
      </c>
      <c r="BP96" s="182">
        <v>1.2288484461211399E-5</v>
      </c>
      <c r="BQ96" s="182">
        <v>1.6258876467693174E-4</v>
      </c>
      <c r="BR96" s="182">
        <v>0</v>
      </c>
      <c r="BS96" s="182">
        <v>1.6926406403017735E-5</v>
      </c>
      <c r="BT96" s="182">
        <v>7.5791790607009188E-5</v>
      </c>
      <c r="BU96" s="182">
        <v>1.9664523233634202E-5</v>
      </c>
      <c r="BV96" s="182">
        <v>7.9077325762997346E-6</v>
      </c>
      <c r="BW96" s="182">
        <v>0</v>
      </c>
      <c r="BX96" s="182">
        <v>1.4735570192888614E-5</v>
      </c>
      <c r="BY96" s="182">
        <v>0</v>
      </c>
      <c r="BZ96" s="182">
        <v>2.7474712419293034E-4</v>
      </c>
      <c r="CA96" s="182">
        <v>0</v>
      </c>
      <c r="CB96" s="182">
        <v>0</v>
      </c>
      <c r="CC96" s="182">
        <v>8.9491547131147538E-3</v>
      </c>
      <c r="CD96" s="182">
        <v>4.176673279732693E-4</v>
      </c>
      <c r="CE96" s="182">
        <v>2.7402515550927574E-5</v>
      </c>
      <c r="CF96" s="182">
        <v>6.1730059842198784E-4</v>
      </c>
      <c r="CG96" s="182">
        <v>2.8945514892467412E-4</v>
      </c>
      <c r="CH96" s="182">
        <v>3.5508715614247517E-6</v>
      </c>
      <c r="CI96" s="182">
        <v>2.4023446884158939E-4</v>
      </c>
      <c r="CJ96" s="182">
        <v>1.6559032952475575E-4</v>
      </c>
      <c r="CK96" s="182">
        <v>1.4132511135241066E-5</v>
      </c>
      <c r="CL96" s="182">
        <v>1.5197535393974394E-5</v>
      </c>
      <c r="CM96" s="182">
        <v>5.9385596617396413E-6</v>
      </c>
      <c r="CN96" s="182">
        <v>9.1161032191755687E-3</v>
      </c>
      <c r="CO96" s="182">
        <v>7.2867457696743715E-2</v>
      </c>
      <c r="CP96" s="182">
        <v>1.6275214481915757E-3</v>
      </c>
      <c r="CQ96" s="182">
        <v>1.1710273103222371E-3</v>
      </c>
      <c r="CR96" s="182">
        <v>8.2679818269759448E-6</v>
      </c>
      <c r="CS96" s="182">
        <v>0</v>
      </c>
      <c r="CT96" s="182">
        <v>1.6936521915859358E-5</v>
      </c>
      <c r="CU96" s="182">
        <v>0</v>
      </c>
      <c r="CV96" s="182">
        <v>1.6910644997366168E-5</v>
      </c>
      <c r="CW96" s="182">
        <v>4.1668229225262611E-6</v>
      </c>
      <c r="CX96" s="182">
        <v>5.7676934055144511E-5</v>
      </c>
      <c r="CY96" s="182">
        <v>4.4315240897649524E-6</v>
      </c>
      <c r="CZ96" s="182">
        <v>1.4990930487055332E-5</v>
      </c>
      <c r="DA96" s="182">
        <v>3.1820206740428939E-5</v>
      </c>
      <c r="DB96" s="182">
        <v>0</v>
      </c>
      <c r="DC96" s="182">
        <v>2.5576615665677096E-3</v>
      </c>
      <c r="DD96" s="183">
        <v>8.4395340420548889E-4</v>
      </c>
    </row>
    <row r="97" spans="1:108" s="173" customFormat="1" ht="9.5" x14ac:dyDescent="0.2">
      <c r="A97" s="160" t="s">
        <v>157</v>
      </c>
      <c r="B97" s="169" t="s">
        <v>705</v>
      </c>
      <c r="C97" s="169"/>
      <c r="D97" s="170">
        <v>0</v>
      </c>
      <c r="E97" s="171">
        <v>0</v>
      </c>
      <c r="F97" s="171">
        <v>0</v>
      </c>
      <c r="G97" s="171">
        <v>0</v>
      </c>
      <c r="H97" s="171">
        <v>0</v>
      </c>
      <c r="I97" s="171">
        <v>0</v>
      </c>
      <c r="J97" s="171">
        <v>0</v>
      </c>
      <c r="K97" s="171">
        <v>0</v>
      </c>
      <c r="L97" s="171">
        <v>0</v>
      </c>
      <c r="M97" s="171">
        <v>0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171">
        <v>0</v>
      </c>
      <c r="V97" s="171">
        <v>0</v>
      </c>
      <c r="W97" s="171">
        <v>0</v>
      </c>
      <c r="X97" s="171">
        <v>0</v>
      </c>
      <c r="Y97" s="171">
        <v>0</v>
      </c>
      <c r="Z97" s="171">
        <v>0</v>
      </c>
      <c r="AA97" s="171">
        <v>0</v>
      </c>
      <c r="AB97" s="171">
        <v>0</v>
      </c>
      <c r="AC97" s="171">
        <v>0</v>
      </c>
      <c r="AD97" s="171">
        <v>0</v>
      </c>
      <c r="AE97" s="171">
        <v>0</v>
      </c>
      <c r="AF97" s="171">
        <v>0</v>
      </c>
      <c r="AG97" s="171">
        <v>0</v>
      </c>
      <c r="AH97" s="171">
        <v>0</v>
      </c>
      <c r="AI97" s="171">
        <v>0</v>
      </c>
      <c r="AJ97" s="171">
        <v>0</v>
      </c>
      <c r="AK97" s="171">
        <v>0</v>
      </c>
      <c r="AL97" s="171">
        <v>0</v>
      </c>
      <c r="AM97" s="171">
        <v>0</v>
      </c>
      <c r="AN97" s="171">
        <v>0</v>
      </c>
      <c r="AO97" s="171">
        <v>0</v>
      </c>
      <c r="AP97" s="171">
        <v>0</v>
      </c>
      <c r="AQ97" s="171">
        <v>0</v>
      </c>
      <c r="AR97" s="171">
        <v>0</v>
      </c>
      <c r="AS97" s="171">
        <v>0</v>
      </c>
      <c r="AT97" s="171">
        <v>0</v>
      </c>
      <c r="AU97" s="171">
        <v>0</v>
      </c>
      <c r="AV97" s="171">
        <v>0</v>
      </c>
      <c r="AW97" s="171">
        <v>0</v>
      </c>
      <c r="AX97" s="171">
        <v>0</v>
      </c>
      <c r="AY97" s="171">
        <v>0</v>
      </c>
      <c r="AZ97" s="171">
        <v>0</v>
      </c>
      <c r="BA97" s="171">
        <v>0</v>
      </c>
      <c r="BB97" s="171">
        <v>0</v>
      </c>
      <c r="BC97" s="171">
        <v>0</v>
      </c>
      <c r="BD97" s="171">
        <v>0</v>
      </c>
      <c r="BE97" s="171">
        <v>0</v>
      </c>
      <c r="BF97" s="171">
        <v>0</v>
      </c>
      <c r="BG97" s="171">
        <v>0</v>
      </c>
      <c r="BH97" s="171">
        <v>0</v>
      </c>
      <c r="BI97" s="171">
        <v>0</v>
      </c>
      <c r="BJ97" s="171">
        <v>0</v>
      </c>
      <c r="BK97" s="171">
        <v>0</v>
      </c>
      <c r="BL97" s="171">
        <v>0</v>
      </c>
      <c r="BM97" s="171">
        <v>0</v>
      </c>
      <c r="BN97" s="171">
        <v>0</v>
      </c>
      <c r="BO97" s="171">
        <v>0</v>
      </c>
      <c r="BP97" s="171">
        <v>0</v>
      </c>
      <c r="BQ97" s="171">
        <v>0</v>
      </c>
      <c r="BR97" s="171">
        <v>0</v>
      </c>
      <c r="BS97" s="171">
        <v>0</v>
      </c>
      <c r="BT97" s="171">
        <v>0</v>
      </c>
      <c r="BU97" s="171">
        <v>0</v>
      </c>
      <c r="BV97" s="171">
        <v>0</v>
      </c>
      <c r="BW97" s="171">
        <v>0</v>
      </c>
      <c r="BX97" s="171">
        <v>0</v>
      </c>
      <c r="BY97" s="171">
        <v>0</v>
      </c>
      <c r="BZ97" s="171">
        <v>0</v>
      </c>
      <c r="CA97" s="171">
        <v>0</v>
      </c>
      <c r="CB97" s="171">
        <v>0</v>
      </c>
      <c r="CC97" s="171">
        <v>0</v>
      </c>
      <c r="CD97" s="171">
        <v>0</v>
      </c>
      <c r="CE97" s="171">
        <v>0</v>
      </c>
      <c r="CF97" s="171">
        <v>0</v>
      </c>
      <c r="CG97" s="171">
        <v>0</v>
      </c>
      <c r="CH97" s="171">
        <v>0</v>
      </c>
      <c r="CI97" s="171">
        <v>0</v>
      </c>
      <c r="CJ97" s="171">
        <v>0</v>
      </c>
      <c r="CK97" s="171">
        <v>0</v>
      </c>
      <c r="CL97" s="171">
        <v>0</v>
      </c>
      <c r="CM97" s="171">
        <v>0</v>
      </c>
      <c r="CN97" s="171">
        <v>0</v>
      </c>
      <c r="CO97" s="171">
        <v>0</v>
      </c>
      <c r="CP97" s="171">
        <v>0</v>
      </c>
      <c r="CQ97" s="171">
        <v>0</v>
      </c>
      <c r="CR97" s="171">
        <v>0</v>
      </c>
      <c r="CS97" s="171">
        <v>0</v>
      </c>
      <c r="CT97" s="171">
        <v>0</v>
      </c>
      <c r="CU97" s="171">
        <v>0</v>
      </c>
      <c r="CV97" s="171">
        <v>0</v>
      </c>
      <c r="CW97" s="171">
        <v>0</v>
      </c>
      <c r="CX97" s="171">
        <v>0</v>
      </c>
      <c r="CY97" s="171">
        <v>0</v>
      </c>
      <c r="CZ97" s="171">
        <v>0</v>
      </c>
      <c r="DA97" s="171">
        <v>0</v>
      </c>
      <c r="DB97" s="171">
        <v>0</v>
      </c>
      <c r="DC97" s="171">
        <v>0</v>
      </c>
      <c r="DD97" s="172">
        <v>0</v>
      </c>
    </row>
    <row r="98" spans="1:108" s="173" customFormat="1" ht="9.5" x14ac:dyDescent="0.2">
      <c r="A98" s="160" t="s">
        <v>158</v>
      </c>
      <c r="B98" s="169" t="s">
        <v>167</v>
      </c>
      <c r="C98" s="169"/>
      <c r="D98" s="170">
        <v>0</v>
      </c>
      <c r="E98" s="171">
        <v>0</v>
      </c>
      <c r="F98" s="171">
        <v>0</v>
      </c>
      <c r="G98" s="171">
        <v>0</v>
      </c>
      <c r="H98" s="171">
        <v>0</v>
      </c>
      <c r="I98" s="171">
        <v>0</v>
      </c>
      <c r="J98" s="171">
        <v>0</v>
      </c>
      <c r="K98" s="171">
        <v>0</v>
      </c>
      <c r="L98" s="171">
        <v>0</v>
      </c>
      <c r="M98" s="171">
        <v>0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171">
        <v>0</v>
      </c>
      <c r="V98" s="171">
        <v>0</v>
      </c>
      <c r="W98" s="171">
        <v>0</v>
      </c>
      <c r="X98" s="171">
        <v>0</v>
      </c>
      <c r="Y98" s="171">
        <v>0</v>
      </c>
      <c r="Z98" s="171">
        <v>0</v>
      </c>
      <c r="AA98" s="171">
        <v>0</v>
      </c>
      <c r="AB98" s="171">
        <v>0</v>
      </c>
      <c r="AC98" s="171">
        <v>0</v>
      </c>
      <c r="AD98" s="171">
        <v>0</v>
      </c>
      <c r="AE98" s="171">
        <v>0</v>
      </c>
      <c r="AF98" s="171">
        <v>0</v>
      </c>
      <c r="AG98" s="171">
        <v>0</v>
      </c>
      <c r="AH98" s="171">
        <v>0</v>
      </c>
      <c r="AI98" s="171">
        <v>0</v>
      </c>
      <c r="AJ98" s="171">
        <v>0</v>
      </c>
      <c r="AK98" s="171">
        <v>0</v>
      </c>
      <c r="AL98" s="171">
        <v>0</v>
      </c>
      <c r="AM98" s="171">
        <v>0</v>
      </c>
      <c r="AN98" s="171">
        <v>0</v>
      </c>
      <c r="AO98" s="171">
        <v>0</v>
      </c>
      <c r="AP98" s="171">
        <v>0</v>
      </c>
      <c r="AQ98" s="171">
        <v>0</v>
      </c>
      <c r="AR98" s="171">
        <v>0</v>
      </c>
      <c r="AS98" s="171">
        <v>0</v>
      </c>
      <c r="AT98" s="171">
        <v>0</v>
      </c>
      <c r="AU98" s="171">
        <v>0</v>
      </c>
      <c r="AV98" s="171">
        <v>0</v>
      </c>
      <c r="AW98" s="171">
        <v>0</v>
      </c>
      <c r="AX98" s="171">
        <v>0</v>
      </c>
      <c r="AY98" s="171">
        <v>0</v>
      </c>
      <c r="AZ98" s="171">
        <v>0</v>
      </c>
      <c r="BA98" s="171">
        <v>0</v>
      </c>
      <c r="BB98" s="171">
        <v>0</v>
      </c>
      <c r="BC98" s="171">
        <v>0</v>
      </c>
      <c r="BD98" s="171">
        <v>0</v>
      </c>
      <c r="BE98" s="171">
        <v>0</v>
      </c>
      <c r="BF98" s="171">
        <v>0</v>
      </c>
      <c r="BG98" s="171">
        <v>0</v>
      </c>
      <c r="BH98" s="171">
        <v>0</v>
      </c>
      <c r="BI98" s="171">
        <v>0</v>
      </c>
      <c r="BJ98" s="171">
        <v>0</v>
      </c>
      <c r="BK98" s="171">
        <v>0</v>
      </c>
      <c r="BL98" s="171">
        <v>0</v>
      </c>
      <c r="BM98" s="171">
        <v>0</v>
      </c>
      <c r="BN98" s="171">
        <v>0</v>
      </c>
      <c r="BO98" s="171">
        <v>0</v>
      </c>
      <c r="BP98" s="171">
        <v>0</v>
      </c>
      <c r="BQ98" s="171">
        <v>0</v>
      </c>
      <c r="BR98" s="171">
        <v>0</v>
      </c>
      <c r="BS98" s="171">
        <v>0</v>
      </c>
      <c r="BT98" s="171">
        <v>0</v>
      </c>
      <c r="BU98" s="171">
        <v>0</v>
      </c>
      <c r="BV98" s="171">
        <v>0</v>
      </c>
      <c r="BW98" s="171">
        <v>0</v>
      </c>
      <c r="BX98" s="171">
        <v>0</v>
      </c>
      <c r="BY98" s="171">
        <v>0</v>
      </c>
      <c r="BZ98" s="171">
        <v>0</v>
      </c>
      <c r="CA98" s="171">
        <v>0</v>
      </c>
      <c r="CB98" s="171">
        <v>0</v>
      </c>
      <c r="CC98" s="171">
        <v>0</v>
      </c>
      <c r="CD98" s="171">
        <v>0</v>
      </c>
      <c r="CE98" s="171">
        <v>0</v>
      </c>
      <c r="CF98" s="171">
        <v>0</v>
      </c>
      <c r="CG98" s="171">
        <v>0</v>
      </c>
      <c r="CH98" s="171">
        <v>0</v>
      </c>
      <c r="CI98" s="171">
        <v>0</v>
      </c>
      <c r="CJ98" s="171">
        <v>0</v>
      </c>
      <c r="CK98" s="171">
        <v>0</v>
      </c>
      <c r="CL98" s="171">
        <v>0</v>
      </c>
      <c r="CM98" s="171">
        <v>0</v>
      </c>
      <c r="CN98" s="171">
        <v>0</v>
      </c>
      <c r="CO98" s="171">
        <v>0</v>
      </c>
      <c r="CP98" s="171">
        <v>0</v>
      </c>
      <c r="CQ98" s="171">
        <v>0</v>
      </c>
      <c r="CR98" s="171">
        <v>0</v>
      </c>
      <c r="CS98" s="171">
        <v>0</v>
      </c>
      <c r="CT98" s="171">
        <v>0</v>
      </c>
      <c r="CU98" s="171">
        <v>0</v>
      </c>
      <c r="CV98" s="171">
        <v>0</v>
      </c>
      <c r="CW98" s="171">
        <v>0</v>
      </c>
      <c r="CX98" s="171">
        <v>0</v>
      </c>
      <c r="CY98" s="171">
        <v>0</v>
      </c>
      <c r="CZ98" s="171">
        <v>0</v>
      </c>
      <c r="DA98" s="171">
        <v>0</v>
      </c>
      <c r="DB98" s="171">
        <v>0</v>
      </c>
      <c r="DC98" s="171">
        <v>0</v>
      </c>
      <c r="DD98" s="172">
        <v>0</v>
      </c>
    </row>
    <row r="99" spans="1:108" s="173" customFormat="1" ht="9.5" x14ac:dyDescent="0.2">
      <c r="A99" s="160" t="s">
        <v>160</v>
      </c>
      <c r="B99" s="169" t="s">
        <v>706</v>
      </c>
      <c r="C99" s="169"/>
      <c r="D99" s="170">
        <v>0</v>
      </c>
      <c r="E99" s="171">
        <v>2.5352237651875749E-5</v>
      </c>
      <c r="F99" s="171">
        <v>0</v>
      </c>
      <c r="G99" s="171">
        <v>5.3765285928366333E-4</v>
      </c>
      <c r="H99" s="171">
        <v>8.6242211250296463E-5</v>
      </c>
      <c r="I99" s="171">
        <v>8.6319690508016664E-3</v>
      </c>
      <c r="J99" s="171">
        <v>3.8449135514598267E-3</v>
      </c>
      <c r="K99" s="171">
        <v>7.7288578012521154E-3</v>
      </c>
      <c r="L99" s="171">
        <v>2.5502675886711489E-3</v>
      </c>
      <c r="M99" s="171">
        <v>1.3859460210497066E-3</v>
      </c>
      <c r="N99" s="171">
        <v>9.5416318409432166E-4</v>
      </c>
      <c r="O99" s="171">
        <v>1.5297290125815017E-3</v>
      </c>
      <c r="P99" s="171">
        <v>3.270263957019388E-3</v>
      </c>
      <c r="Q99" s="171">
        <v>9.1327378208417773E-4</v>
      </c>
      <c r="R99" s="171">
        <v>1.2180267965895249E-3</v>
      </c>
      <c r="S99" s="171">
        <v>2.6269025728192846E-3</v>
      </c>
      <c r="T99" s="171">
        <v>1.3949404688641082E-3</v>
      </c>
      <c r="U99" s="171">
        <v>1.3629283489096573E-3</v>
      </c>
      <c r="V99" s="171">
        <v>1.5881807165038248E-3</v>
      </c>
      <c r="W99" s="171">
        <v>2.924709618116487E-3</v>
      </c>
      <c r="X99" s="171">
        <v>1.3159326796544934E-3</v>
      </c>
      <c r="Y99" s="171">
        <v>1.4564906519781791E-3</v>
      </c>
      <c r="Z99" s="171">
        <v>9.1896407685881365E-3</v>
      </c>
      <c r="AA99" s="171">
        <v>1.8848198377287922E-3</v>
      </c>
      <c r="AB99" s="171">
        <v>8.3787259797246175E-3</v>
      </c>
      <c r="AC99" s="171">
        <v>3.5966683493185258E-3</v>
      </c>
      <c r="AD99" s="171">
        <v>2.9375859863971942E-4</v>
      </c>
      <c r="AE99" s="171">
        <v>1.2811329072074057E-3</v>
      </c>
      <c r="AF99" s="171">
        <v>1.3018008244738556E-3</v>
      </c>
      <c r="AG99" s="171">
        <v>9.0929756762900662E-4</v>
      </c>
      <c r="AH99" s="171">
        <v>2.1026072329688814E-3</v>
      </c>
      <c r="AI99" s="171">
        <v>4.0790620354299858E-3</v>
      </c>
      <c r="AJ99" s="171">
        <v>5.893909626719057E-3</v>
      </c>
      <c r="AK99" s="171">
        <v>9.493670886075949E-4</v>
      </c>
      <c r="AL99" s="171">
        <v>1.1965275001427837E-3</v>
      </c>
      <c r="AM99" s="171">
        <v>6.6506618219569166E-4</v>
      </c>
      <c r="AN99" s="171">
        <v>3.8622465400708077E-3</v>
      </c>
      <c r="AO99" s="171">
        <v>1.0235414534288639E-3</v>
      </c>
      <c r="AP99" s="171">
        <v>4.8030739673390969E-4</v>
      </c>
      <c r="AQ99" s="171">
        <v>1.0044482709140479E-3</v>
      </c>
      <c r="AR99" s="171">
        <v>1.3749988541676215E-3</v>
      </c>
      <c r="AS99" s="171">
        <v>1.3001211476523949E-3</v>
      </c>
      <c r="AT99" s="171">
        <v>2.7410239924198841E-3</v>
      </c>
      <c r="AU99" s="171">
        <v>3.0819434372733865E-3</v>
      </c>
      <c r="AV99" s="171">
        <v>1.4046737326012004E-3</v>
      </c>
      <c r="AW99" s="171">
        <v>1.1059407800012521E-3</v>
      </c>
      <c r="AX99" s="171">
        <v>8.8685241297760701E-4</v>
      </c>
      <c r="AY99" s="171">
        <v>1.6637214723465052E-3</v>
      </c>
      <c r="AZ99" s="171">
        <v>0</v>
      </c>
      <c r="BA99" s="171">
        <v>4.5516613563950843E-4</v>
      </c>
      <c r="BB99" s="171">
        <v>5.6116722783389455E-4</v>
      </c>
      <c r="BC99" s="171">
        <v>4.4978956274028934E-4</v>
      </c>
      <c r="BD99" s="171">
        <v>4.3610989969472308E-4</v>
      </c>
      <c r="BE99" s="171">
        <v>4.2728402734617773E-4</v>
      </c>
      <c r="BF99" s="171">
        <v>1.6620921697490241E-4</v>
      </c>
      <c r="BG99" s="171">
        <v>1.012829169480081E-3</v>
      </c>
      <c r="BH99" s="171">
        <v>7.3596343423779369E-4</v>
      </c>
      <c r="BI99" s="171">
        <v>1.1761428704076264E-3</v>
      </c>
      <c r="BJ99" s="171">
        <v>2.4018122765359319E-3</v>
      </c>
      <c r="BK99" s="171">
        <v>8.3146082857476621E-4</v>
      </c>
      <c r="BL99" s="171">
        <v>5.7646211085131101E-3</v>
      </c>
      <c r="BM99" s="171">
        <v>2.1499505170119101E-3</v>
      </c>
      <c r="BN99" s="171">
        <v>1.4626826632525933E-3</v>
      </c>
      <c r="BO99" s="171">
        <v>3.0127068537339876E-3</v>
      </c>
      <c r="BP99" s="171">
        <v>5.8616070879978369E-3</v>
      </c>
      <c r="BQ99" s="171">
        <v>1.0383709484637559E-2</v>
      </c>
      <c r="BR99" s="171">
        <v>4.2625471003391764E-3</v>
      </c>
      <c r="BS99" s="171">
        <v>1.1534136934627801E-3</v>
      </c>
      <c r="BT99" s="171">
        <v>4.6388728826317399E-3</v>
      </c>
      <c r="BU99" s="171">
        <v>1.6824092099887039E-3</v>
      </c>
      <c r="BV99" s="171">
        <v>1.8622710217185876E-3</v>
      </c>
      <c r="BW99" s="171">
        <v>0</v>
      </c>
      <c r="BX99" s="171">
        <v>5.0837717165465714E-4</v>
      </c>
      <c r="BY99" s="171">
        <v>2.559963810953355E-3</v>
      </c>
      <c r="BZ99" s="171">
        <v>1.615946901503156E-3</v>
      </c>
      <c r="CA99" s="171">
        <v>1.1516174607677637E-4</v>
      </c>
      <c r="CB99" s="171">
        <v>2.1472926701874527E-3</v>
      </c>
      <c r="CC99" s="171">
        <v>8.9971823770491795E-3</v>
      </c>
      <c r="CD99" s="171">
        <v>3.3793083808746332E-3</v>
      </c>
      <c r="CE99" s="171">
        <v>4.1103773326391363E-5</v>
      </c>
      <c r="CF99" s="171">
        <v>1.3589602979823859E-3</v>
      </c>
      <c r="CG99" s="171">
        <v>6.8793840394430882E-3</v>
      </c>
      <c r="CH99" s="171">
        <v>2.4891609645587508E-3</v>
      </c>
      <c r="CI99" s="171">
        <v>1.5375006005861722E-3</v>
      </c>
      <c r="CJ99" s="171">
        <v>6.2229914160109824E-3</v>
      </c>
      <c r="CK99" s="171">
        <v>7.8513950751339252E-6</v>
      </c>
      <c r="CL99" s="171">
        <v>5.1237405042542242E-4</v>
      </c>
      <c r="CM99" s="171">
        <v>3.937265055733382E-3</v>
      </c>
      <c r="CN99" s="171">
        <v>1.8188158426017693E-3</v>
      </c>
      <c r="CO99" s="171">
        <v>1.4693568009100533E-3</v>
      </c>
      <c r="CP99" s="171">
        <v>5.747752326327126E-5</v>
      </c>
      <c r="CQ99" s="171">
        <v>6.1144549536638958E-4</v>
      </c>
      <c r="CR99" s="171">
        <v>0</v>
      </c>
      <c r="CS99" s="171">
        <v>4.7251823190201303E-3</v>
      </c>
      <c r="CT99" s="171">
        <v>2.1678748052299979E-3</v>
      </c>
      <c r="CU99" s="171">
        <v>3.0250863060989645E-3</v>
      </c>
      <c r="CV99" s="171">
        <v>4.1371892986056327E-3</v>
      </c>
      <c r="CW99" s="171">
        <v>2.7542699517898589E-3</v>
      </c>
      <c r="CX99" s="171">
        <v>2.0696630057462323E-3</v>
      </c>
      <c r="CY99" s="171">
        <v>2.2645088098698905E-3</v>
      </c>
      <c r="CZ99" s="171">
        <v>2.6219137421859776E-2</v>
      </c>
      <c r="DA99" s="171">
        <v>4.5866555144418279E-3</v>
      </c>
      <c r="DB99" s="171">
        <v>0</v>
      </c>
      <c r="DC99" s="171">
        <v>3.2731978381670091E-3</v>
      </c>
      <c r="DD99" s="172">
        <v>2.0321249981389974E-3</v>
      </c>
    </row>
    <row r="100" spans="1:108" s="173" customFormat="1" ht="9.5" x14ac:dyDescent="0.2">
      <c r="A100" s="160" t="s">
        <v>162</v>
      </c>
      <c r="B100" s="169" t="s">
        <v>172</v>
      </c>
      <c r="C100" s="169"/>
      <c r="D100" s="170">
        <v>6.5431552641895905E-3</v>
      </c>
      <c r="E100" s="171">
        <v>3.422552083003226E-3</v>
      </c>
      <c r="F100" s="171">
        <v>6.0424630405747706E-3</v>
      </c>
      <c r="G100" s="171">
        <v>5.2621343674571306E-3</v>
      </c>
      <c r="H100" s="171">
        <v>6.8131346887734204E-3</v>
      </c>
      <c r="I100" s="171">
        <v>3.6670839433352431E-3</v>
      </c>
      <c r="J100" s="171">
        <v>9.676779202738571E-2</v>
      </c>
      <c r="K100" s="171">
        <v>2.942675938576993E-2</v>
      </c>
      <c r="L100" s="171">
        <v>2.6260378532290095E-3</v>
      </c>
      <c r="M100" s="171">
        <v>1.3598944041126818E-3</v>
      </c>
      <c r="N100" s="171">
        <v>1.1612683713396008E-3</v>
      </c>
      <c r="O100" s="171">
        <v>2.6086914822706486E-3</v>
      </c>
      <c r="P100" s="171">
        <v>2.0202402823285793E-3</v>
      </c>
      <c r="Q100" s="171">
        <v>1.0437414652390603E-3</v>
      </c>
      <c r="R100" s="171">
        <v>4.4660982541615919E-3</v>
      </c>
      <c r="S100" s="171">
        <v>3.6313064977207756E-3</v>
      </c>
      <c r="T100" s="171">
        <v>4.80023631932649E-3</v>
      </c>
      <c r="U100" s="171">
        <v>6.5643079661771254E-3</v>
      </c>
      <c r="V100" s="171">
        <v>2.0307884571688253E-3</v>
      </c>
      <c r="W100" s="171">
        <v>3.0751232556196204E-3</v>
      </c>
      <c r="X100" s="171">
        <v>5.8969614817599861E-3</v>
      </c>
      <c r="Y100" s="171">
        <v>1.5624172448493194E-3</v>
      </c>
      <c r="Z100" s="171">
        <v>4.6365914786967418E-3</v>
      </c>
      <c r="AA100" s="171">
        <v>1.6050418930659246E-3</v>
      </c>
      <c r="AB100" s="171">
        <v>1.5130882130428205E-3</v>
      </c>
      <c r="AC100" s="171">
        <v>1.7352347299343766E-3</v>
      </c>
      <c r="AD100" s="171">
        <v>2.0539849245257427E-4</v>
      </c>
      <c r="AE100" s="171">
        <v>2.2729777385937845E-3</v>
      </c>
      <c r="AF100" s="171">
        <v>3.9054024734215664E-3</v>
      </c>
      <c r="AG100" s="171">
        <v>1.8185951352580132E-3</v>
      </c>
      <c r="AH100" s="171">
        <v>1.9624334174376226E-3</v>
      </c>
      <c r="AI100" s="171">
        <v>1.0098790927931688E-2</v>
      </c>
      <c r="AJ100" s="171">
        <v>1.9646365422396855E-3</v>
      </c>
      <c r="AK100" s="171">
        <v>5.5605786618444846E-3</v>
      </c>
      <c r="AL100" s="171">
        <v>9.5093951681992121E-4</v>
      </c>
      <c r="AM100" s="171">
        <v>7.0156371658447968E-4</v>
      </c>
      <c r="AN100" s="171">
        <v>5.2837678360690915E-3</v>
      </c>
      <c r="AO100" s="171">
        <v>2.5811045347336565E-3</v>
      </c>
      <c r="AP100" s="171">
        <v>2.5616394492475182E-3</v>
      </c>
      <c r="AQ100" s="171">
        <v>3.6590615583297461E-3</v>
      </c>
      <c r="AR100" s="171">
        <v>2.4658312784739348E-3</v>
      </c>
      <c r="AS100" s="171">
        <v>3.4423662204887272E-3</v>
      </c>
      <c r="AT100" s="171">
        <v>3.7562180636865079E-3</v>
      </c>
      <c r="AU100" s="171">
        <v>5.7365585828239923E-3</v>
      </c>
      <c r="AV100" s="171">
        <v>2.8093474652024007E-3</v>
      </c>
      <c r="AW100" s="171">
        <v>6.6565114871773466E-3</v>
      </c>
      <c r="AX100" s="171">
        <v>4.0031532530239201E-3</v>
      </c>
      <c r="AY100" s="171">
        <v>8.3374064744144074E-3</v>
      </c>
      <c r="AZ100" s="171">
        <v>2.751031636863824E-3</v>
      </c>
      <c r="BA100" s="171">
        <v>2.2758306781975419E-3</v>
      </c>
      <c r="BB100" s="171">
        <v>5.0505050505050509E-3</v>
      </c>
      <c r="BC100" s="171">
        <v>7.7213874937083005E-3</v>
      </c>
      <c r="BD100" s="171">
        <v>1.3083296990841692E-3</v>
      </c>
      <c r="BE100" s="171">
        <v>1.8645121193287756E-3</v>
      </c>
      <c r="BF100" s="171">
        <v>1.8103328227266396E-3</v>
      </c>
      <c r="BG100" s="171">
        <v>4.4733288318703577E-3</v>
      </c>
      <c r="BH100" s="171">
        <v>2.4984021846493521E-3</v>
      </c>
      <c r="BI100" s="171">
        <v>8.2949023491906276E-3</v>
      </c>
      <c r="BJ100" s="171">
        <v>7.8986871912443024E-2</v>
      </c>
      <c r="BK100" s="171">
        <v>2.2100137202489344E-2</v>
      </c>
      <c r="BL100" s="171">
        <v>1.7510771900413228E-2</v>
      </c>
      <c r="BM100" s="171">
        <v>5.0896026004163396E-2</v>
      </c>
      <c r="BN100" s="171">
        <v>7.8145111886619725E-2</v>
      </c>
      <c r="BO100" s="171">
        <v>4.7356464644917051E-3</v>
      </c>
      <c r="BP100" s="171">
        <v>6.6480700935153672E-3</v>
      </c>
      <c r="BQ100" s="171">
        <v>4.2712507909723691E-3</v>
      </c>
      <c r="BR100" s="171">
        <v>7.9015690258494187E-3</v>
      </c>
      <c r="BS100" s="171">
        <v>1.5960795218693202E-2</v>
      </c>
      <c r="BT100" s="171">
        <v>7.3081974531881873E-3</v>
      </c>
      <c r="BU100" s="171">
        <v>2.661265477618495E-3</v>
      </c>
      <c r="BV100" s="171">
        <v>3.044477041875398E-3</v>
      </c>
      <c r="BW100" s="171">
        <v>1.0884119697708176E-4</v>
      </c>
      <c r="BX100" s="171">
        <v>3.1755153765674962E-3</v>
      </c>
      <c r="BY100" s="171">
        <v>8.3777128933759659E-3</v>
      </c>
      <c r="BZ100" s="171">
        <v>2.7257806794930193E-3</v>
      </c>
      <c r="CA100" s="171">
        <v>9.2494543861176726E-2</v>
      </c>
      <c r="CB100" s="171">
        <v>1.6714061865242876E-2</v>
      </c>
      <c r="CC100" s="171">
        <v>3.6100794057377051E-3</v>
      </c>
      <c r="CD100" s="171">
        <v>1.6027983710974209E-2</v>
      </c>
      <c r="CE100" s="171">
        <v>1.740059737483901E-3</v>
      </c>
      <c r="CF100" s="171">
        <v>1.1002034694690915E-2</v>
      </c>
      <c r="CG100" s="171">
        <v>1.2678135522900726E-2</v>
      </c>
      <c r="CH100" s="171">
        <v>9.5092340414954842E-3</v>
      </c>
      <c r="CI100" s="171">
        <v>4.4299236054389082E-2</v>
      </c>
      <c r="CJ100" s="171">
        <v>8.1459758879113726E-3</v>
      </c>
      <c r="CK100" s="171">
        <v>1.2128835112066888E-2</v>
      </c>
      <c r="CL100" s="171">
        <v>3.6723758741296695E-3</v>
      </c>
      <c r="CM100" s="171">
        <v>7.1084559151023512E-3</v>
      </c>
      <c r="CN100" s="171">
        <v>5.612450904819587E-3</v>
      </c>
      <c r="CO100" s="171">
        <v>1.2434234433507656E-2</v>
      </c>
      <c r="CP100" s="171">
        <v>1.1359373676504398E-2</v>
      </c>
      <c r="CQ100" s="171">
        <v>1.5144194679878258E-2</v>
      </c>
      <c r="CR100" s="171">
        <v>5.8041232425371132E-3</v>
      </c>
      <c r="CS100" s="171">
        <v>4.5246837659014801E-3</v>
      </c>
      <c r="CT100" s="171">
        <v>2.0916604566086306E-3</v>
      </c>
      <c r="CU100" s="171">
        <v>5.9139240506329111E-3</v>
      </c>
      <c r="CV100" s="171">
        <v>1.3201295017193899E-2</v>
      </c>
      <c r="CW100" s="171">
        <v>1.277131225754299E-2</v>
      </c>
      <c r="CX100" s="171">
        <v>1.5639838397278722E-3</v>
      </c>
      <c r="CY100" s="171">
        <v>5.8185911298613818E-3</v>
      </c>
      <c r="CZ100" s="171">
        <v>7.660365478885274E-3</v>
      </c>
      <c r="DA100" s="171">
        <v>7.8050421390452119E-3</v>
      </c>
      <c r="DB100" s="171">
        <v>0</v>
      </c>
      <c r="DC100" s="171">
        <v>1.092080891121768E-2</v>
      </c>
      <c r="DD100" s="172">
        <v>1.0539641684230843E-2</v>
      </c>
    </row>
    <row r="101" spans="1:108" s="173" customFormat="1" ht="9.5" x14ac:dyDescent="0.2">
      <c r="A101" s="160" t="s">
        <v>164</v>
      </c>
      <c r="B101" s="169" t="s">
        <v>170</v>
      </c>
      <c r="C101" s="169"/>
      <c r="D101" s="170">
        <v>0</v>
      </c>
      <c r="E101" s="171">
        <v>1.711276041501613E-4</v>
      </c>
      <c r="F101" s="171">
        <v>0</v>
      </c>
      <c r="G101" s="171">
        <v>1.3841701270919844E-3</v>
      </c>
      <c r="H101" s="171">
        <v>4.2043077984519521E-4</v>
      </c>
      <c r="I101" s="171">
        <v>3.1472562290919636E-4</v>
      </c>
      <c r="J101" s="171">
        <v>1.8108302532681764E-3</v>
      </c>
      <c r="K101" s="171">
        <v>1.7129922303566695E-3</v>
      </c>
      <c r="L101" s="171">
        <v>4.7117140829006452E-3</v>
      </c>
      <c r="M101" s="171">
        <v>4.9498072180346661E-4</v>
      </c>
      <c r="N101" s="171">
        <v>1.4571329245471423E-3</v>
      </c>
      <c r="O101" s="171">
        <v>5.7720495971074212E-3</v>
      </c>
      <c r="P101" s="171">
        <v>1.8018018018018018E-2</v>
      </c>
      <c r="Q101" s="171">
        <v>1.0437414652390603E-4</v>
      </c>
      <c r="R101" s="171">
        <v>8.1201786439301664E-4</v>
      </c>
      <c r="S101" s="171">
        <v>4.1721393803600404E-3</v>
      </c>
      <c r="T101" s="171">
        <v>5.8259278405500988E-4</v>
      </c>
      <c r="U101" s="171">
        <v>7.8159768580329334E-3</v>
      </c>
      <c r="V101" s="171">
        <v>2.5988411724608045E-3</v>
      </c>
      <c r="W101" s="171">
        <v>2.3899055736609008E-3</v>
      </c>
      <c r="X101" s="171">
        <v>7.7174999257932696E-4</v>
      </c>
      <c r="Y101" s="171">
        <v>1.8272337270271702E-3</v>
      </c>
      <c r="Z101" s="171">
        <v>2.1303258145363409E-3</v>
      </c>
      <c r="AA101" s="171">
        <v>2.9450309964512375E-4</v>
      </c>
      <c r="AB101" s="171">
        <v>6.184748070812528E-3</v>
      </c>
      <c r="AC101" s="171">
        <v>1.3913427561837456E-2</v>
      </c>
      <c r="AD101" s="171">
        <v>1.0463696785319821E-4</v>
      </c>
      <c r="AE101" s="171">
        <v>3.3750275512453164E-3</v>
      </c>
      <c r="AF101" s="171">
        <v>3.4714688652636148E-3</v>
      </c>
      <c r="AG101" s="171">
        <v>5.0011366219595366E-3</v>
      </c>
      <c r="AH101" s="171">
        <v>8.4104289318755253E-4</v>
      </c>
      <c r="AI101" s="171">
        <v>5.0530570995452253E-4</v>
      </c>
      <c r="AJ101" s="171">
        <v>2.3575638506876228E-3</v>
      </c>
      <c r="AK101" s="171">
        <v>9.9457504520795667E-4</v>
      </c>
      <c r="AL101" s="171">
        <v>2.4558798332286255E-4</v>
      </c>
      <c r="AM101" s="171">
        <v>3.0009083830781209E-4</v>
      </c>
      <c r="AN101" s="171">
        <v>5.0960197403712053E-4</v>
      </c>
      <c r="AO101" s="171">
        <v>5.3402162787592896E-4</v>
      </c>
      <c r="AP101" s="171">
        <v>1.7611271213576688E-3</v>
      </c>
      <c r="AQ101" s="171">
        <v>1.0044482709140479E-3</v>
      </c>
      <c r="AR101" s="171">
        <v>1.4574987854176788E-3</v>
      </c>
      <c r="AS101" s="171">
        <v>9.3076854888750999E-4</v>
      </c>
      <c r="AT101" s="171">
        <v>3.7223782613109539E-3</v>
      </c>
      <c r="AU101" s="171">
        <v>2.8229565938050348E-3</v>
      </c>
      <c r="AV101" s="171">
        <v>4.8525092580768737E-3</v>
      </c>
      <c r="AW101" s="171">
        <v>5.5505707071760949E-3</v>
      </c>
      <c r="AX101" s="171">
        <v>2.2664006109427734E-3</v>
      </c>
      <c r="AY101" s="171">
        <v>3.5154340715118247E-3</v>
      </c>
      <c r="AZ101" s="171">
        <v>8.5969738651994494E-3</v>
      </c>
      <c r="BA101" s="171">
        <v>4.0964952207555756E-3</v>
      </c>
      <c r="BB101" s="171">
        <v>3.3670033670033669E-3</v>
      </c>
      <c r="BC101" s="171">
        <v>6.1149961982072676E-3</v>
      </c>
      <c r="BD101" s="171">
        <v>5.233318796336677E-3</v>
      </c>
      <c r="BE101" s="171">
        <v>3.9620882535736481E-3</v>
      </c>
      <c r="BF101" s="171">
        <v>2.4257561396337107E-3</v>
      </c>
      <c r="BG101" s="171">
        <v>8.440243079000675E-4</v>
      </c>
      <c r="BH101" s="171">
        <v>9.2963802219510783E-4</v>
      </c>
      <c r="BI101" s="171">
        <v>6.2521278900615927E-3</v>
      </c>
      <c r="BJ101" s="171">
        <v>1.091732852970878E-4</v>
      </c>
      <c r="BK101" s="171">
        <v>1.4395954015406075E-3</v>
      </c>
      <c r="BL101" s="171">
        <v>2.5734915663004957E-4</v>
      </c>
      <c r="BM101" s="171">
        <v>6.0360713920076445E-4</v>
      </c>
      <c r="BN101" s="171">
        <v>6.7799643449590794E-4</v>
      </c>
      <c r="BO101" s="171">
        <v>2.9472435055483671E-3</v>
      </c>
      <c r="BP101" s="171">
        <v>8.307015495778905E-3</v>
      </c>
      <c r="BQ101" s="171">
        <v>6.4683962595795544E-3</v>
      </c>
      <c r="BR101" s="171">
        <v>3.4401388956079102E-4</v>
      </c>
      <c r="BS101" s="171">
        <v>8.2842669052483955E-3</v>
      </c>
      <c r="BT101" s="171">
        <v>2.4228455145276252E-2</v>
      </c>
      <c r="BU101" s="171">
        <v>1.4285183655722266E-2</v>
      </c>
      <c r="BV101" s="171">
        <v>1.283029610504632E-2</v>
      </c>
      <c r="BW101" s="171">
        <v>0</v>
      </c>
      <c r="BX101" s="171">
        <v>1.849314059207521E-3</v>
      </c>
      <c r="BY101" s="171">
        <v>3.2102357428521492E-3</v>
      </c>
      <c r="BZ101" s="171">
        <v>1.3411997773102257E-3</v>
      </c>
      <c r="CA101" s="171">
        <v>7.1316017875350047E-3</v>
      </c>
      <c r="CB101" s="171">
        <v>4.2945853403749054E-3</v>
      </c>
      <c r="CC101" s="171">
        <v>2.0011526639344263E-4</v>
      </c>
      <c r="CD101" s="171">
        <v>5.3774668476558422E-3</v>
      </c>
      <c r="CE101" s="171">
        <v>7.3986791987504458E-4</v>
      </c>
      <c r="CF101" s="171">
        <v>1.4302794933340525E-2</v>
      </c>
      <c r="CG101" s="171">
        <v>1.6566483023455515E-2</v>
      </c>
      <c r="CH101" s="171">
        <v>9.803956381093739E-3</v>
      </c>
      <c r="CI101" s="171">
        <v>2.5897275741123337E-2</v>
      </c>
      <c r="CJ101" s="171">
        <v>2.5634451335138801E-2</v>
      </c>
      <c r="CK101" s="171">
        <v>7.1369181232967382E-4</v>
      </c>
      <c r="CL101" s="171">
        <v>1.8986063860043725E-3</v>
      </c>
      <c r="CM101" s="171">
        <v>5.5822460820352635E-4</v>
      </c>
      <c r="CN101" s="171">
        <v>1.1333186506625554E-3</v>
      </c>
      <c r="CO101" s="171">
        <v>1.5799535493656487E-3</v>
      </c>
      <c r="CP101" s="171">
        <v>1.5942449873549449E-3</v>
      </c>
      <c r="CQ101" s="171">
        <v>9.6357258868006931E-4</v>
      </c>
      <c r="CR101" s="171">
        <v>2.1083353658788656E-3</v>
      </c>
      <c r="CS101" s="171">
        <v>4.4618409358195155E-3</v>
      </c>
      <c r="CT101" s="171">
        <v>5.3350044034956986E-4</v>
      </c>
      <c r="CU101" s="171">
        <v>1.5502876869965478E-3</v>
      </c>
      <c r="CV101" s="171">
        <v>1.0233476820156136E-2</v>
      </c>
      <c r="CW101" s="171">
        <v>2.1792483884812345E-3</v>
      </c>
      <c r="CX101" s="171">
        <v>9.2940343271650308E-3</v>
      </c>
      <c r="CY101" s="171">
        <v>9.1555287694543904E-3</v>
      </c>
      <c r="CZ101" s="171">
        <v>9.8520395160927639E-3</v>
      </c>
      <c r="DA101" s="171">
        <v>6.8413444491922217E-3</v>
      </c>
      <c r="DB101" s="171">
        <v>0</v>
      </c>
      <c r="DC101" s="171">
        <v>4.0851538910456472E-3</v>
      </c>
      <c r="DD101" s="172">
        <v>4.5837462167837963E-3</v>
      </c>
    </row>
    <row r="102" spans="1:108" s="173" customFormat="1" ht="9.5" x14ac:dyDescent="0.2">
      <c r="A102" s="174" t="s">
        <v>165</v>
      </c>
      <c r="B102" s="175" t="s">
        <v>707</v>
      </c>
      <c r="C102" s="175"/>
      <c r="D102" s="176">
        <v>3.7451754450330929E-2</v>
      </c>
      <c r="E102" s="177">
        <v>7.6918689035791021E-2</v>
      </c>
      <c r="F102" s="177">
        <v>1.3335789619122185E-2</v>
      </c>
      <c r="G102" s="177">
        <v>2.5235366118718325E-2</v>
      </c>
      <c r="H102" s="177">
        <v>2.8880360492443025E-2</v>
      </c>
      <c r="I102" s="177">
        <v>7.0760221510258641E-3</v>
      </c>
      <c r="J102" s="177">
        <v>8.9822141740877631E-2</v>
      </c>
      <c r="K102" s="177">
        <v>2.8631441564532904E-2</v>
      </c>
      <c r="L102" s="177">
        <v>5.9479657677920543E-3</v>
      </c>
      <c r="M102" s="177">
        <v>7.7668553961582551E-3</v>
      </c>
      <c r="N102" s="177">
        <v>3.5947543214716305E-3</v>
      </c>
      <c r="O102" s="177">
        <v>8.3152040997376917E-3</v>
      </c>
      <c r="P102" s="177">
        <v>8.7691054754824894E-3</v>
      </c>
      <c r="Q102" s="177">
        <v>4.4706926094406413E-3</v>
      </c>
      <c r="R102" s="177">
        <v>1.2586276898091758E-2</v>
      </c>
      <c r="S102" s="177">
        <v>6.1809472301630223E-3</v>
      </c>
      <c r="T102" s="177">
        <v>1.3982226817320238E-2</v>
      </c>
      <c r="U102" s="177">
        <v>3.4212283044058743E-3</v>
      </c>
      <c r="V102" s="177">
        <v>7.3136787093842307E-3</v>
      </c>
      <c r="W102" s="177">
        <v>3.359237904236651E-3</v>
      </c>
      <c r="X102" s="177">
        <v>6.4312499381610584E-3</v>
      </c>
      <c r="Y102" s="177">
        <v>9.056723690482495E-3</v>
      </c>
      <c r="Z102" s="177">
        <v>2.2514619883040935E-2</v>
      </c>
      <c r="AA102" s="177">
        <v>7.1122498564297389E-3</v>
      </c>
      <c r="AB102" s="177">
        <v>7.4897866545619611E-3</v>
      </c>
      <c r="AC102" s="177">
        <v>5.1426047450782433E-3</v>
      </c>
      <c r="AD102" s="177">
        <v>1.7889046059643072E-3</v>
      </c>
      <c r="AE102" s="177">
        <v>7.4663874807141279E-3</v>
      </c>
      <c r="AF102" s="177">
        <v>1.2041657626383163E-2</v>
      </c>
      <c r="AG102" s="177">
        <v>4.7738122300522842E-3</v>
      </c>
      <c r="AH102" s="177">
        <v>7.8497336697504905E-3</v>
      </c>
      <c r="AI102" s="177">
        <v>2.1925873849331021E-2</v>
      </c>
      <c r="AJ102" s="177">
        <v>6.6797642436149315E-3</v>
      </c>
      <c r="AK102" s="177">
        <v>1.6410488245931283E-2</v>
      </c>
      <c r="AL102" s="177">
        <v>4.3434804957450451E-3</v>
      </c>
      <c r="AM102" s="177">
        <v>4.128276667531793E-3</v>
      </c>
      <c r="AN102" s="177">
        <v>1.442978221220899E-2</v>
      </c>
      <c r="AO102" s="177">
        <v>2.670108139379645E-3</v>
      </c>
      <c r="AP102" s="177">
        <v>1.504963176432917E-2</v>
      </c>
      <c r="AQ102" s="177">
        <v>1.4994977758645429E-2</v>
      </c>
      <c r="AR102" s="177">
        <v>1.2640822799314335E-2</v>
      </c>
      <c r="AS102" s="177">
        <v>1.0002068374553084E-2</v>
      </c>
      <c r="AT102" s="177">
        <v>1.2791445297959459E-2</v>
      </c>
      <c r="AU102" s="177">
        <v>6.7336579301771468E-3</v>
      </c>
      <c r="AV102" s="177">
        <v>7.9172519473885844E-3</v>
      </c>
      <c r="AW102" s="177">
        <v>1.1351543100390209E-2</v>
      </c>
      <c r="AX102" s="177">
        <v>1.2157268494568029E-2</v>
      </c>
      <c r="AY102" s="177">
        <v>6.5608903259766135E-3</v>
      </c>
      <c r="AZ102" s="177">
        <v>4.4704264099037138E-3</v>
      </c>
      <c r="BA102" s="177">
        <v>7.737824305871643E-3</v>
      </c>
      <c r="BB102" s="177">
        <v>5.6116722783389446E-3</v>
      </c>
      <c r="BC102" s="177">
        <v>6.8753547447444234E-3</v>
      </c>
      <c r="BD102" s="177">
        <v>6.5416484954208464E-3</v>
      </c>
      <c r="BE102" s="177">
        <v>4.1174642635177132E-3</v>
      </c>
      <c r="BF102" s="177">
        <v>5.7454483381324372E-3</v>
      </c>
      <c r="BG102" s="177">
        <v>1.9412559081701552E-3</v>
      </c>
      <c r="BH102" s="177">
        <v>6.3912614025913661E-4</v>
      </c>
      <c r="BI102" s="177">
        <v>1.0956699371692098E-2</v>
      </c>
      <c r="BJ102" s="177">
        <v>4.830917874396135E-3</v>
      </c>
      <c r="BK102" s="177">
        <v>6.4764614126588196E-3</v>
      </c>
      <c r="BL102" s="177">
        <v>1.727180482639961E-2</v>
      </c>
      <c r="BM102" s="177">
        <v>1.1004632631471181E-2</v>
      </c>
      <c r="BN102" s="177">
        <v>9.2888953132205868E-3</v>
      </c>
      <c r="BO102" s="177">
        <v>4.8785515607437192E-2</v>
      </c>
      <c r="BP102" s="177">
        <v>1.0457500276490901E-2</v>
      </c>
      <c r="BQ102" s="177">
        <v>4.2795999437530763E-2</v>
      </c>
      <c r="BR102" s="177">
        <v>2.3586452303011735E-2</v>
      </c>
      <c r="BS102" s="177">
        <v>7.5002787483594143E-3</v>
      </c>
      <c r="BT102" s="177">
        <v>5.2773927624031186E-3</v>
      </c>
      <c r="BU102" s="177">
        <v>6.0413785267776181E-3</v>
      </c>
      <c r="BV102" s="177">
        <v>2.5957132181703879E-3</v>
      </c>
      <c r="BW102" s="177">
        <v>2.8245617947223167E-4</v>
      </c>
      <c r="BX102" s="177">
        <v>3.7354670438972636E-3</v>
      </c>
      <c r="BY102" s="177">
        <v>3.89520597941748E-2</v>
      </c>
      <c r="BZ102" s="177">
        <v>2.9607617725527623E-3</v>
      </c>
      <c r="CA102" s="177">
        <v>6.9911606337828384E-3</v>
      </c>
      <c r="CB102" s="177">
        <v>2.43166386164471E-2</v>
      </c>
      <c r="CC102" s="177">
        <v>1.1086385758196721E-2</v>
      </c>
      <c r="CD102" s="177">
        <v>1.5942551757525132E-2</v>
      </c>
      <c r="CE102" s="177">
        <v>2.1784999862987423E-3</v>
      </c>
      <c r="CF102" s="177">
        <v>5.970735157067043E-3</v>
      </c>
      <c r="CG102" s="177">
        <v>1.6508591993670579E-2</v>
      </c>
      <c r="CH102" s="177">
        <v>3.0576555015428535E-2</v>
      </c>
      <c r="CI102" s="177">
        <v>6.3421899774179597E-3</v>
      </c>
      <c r="CJ102" s="177">
        <v>8.1673423820435992E-3</v>
      </c>
      <c r="CK102" s="177">
        <v>1.1648722303222447E-2</v>
      </c>
      <c r="CL102" s="177">
        <v>7.9895614642608252E-3</v>
      </c>
      <c r="CM102" s="177">
        <v>1.8599568860568558E-2</v>
      </c>
      <c r="CN102" s="177">
        <v>3.3017655911610324E-3</v>
      </c>
      <c r="CO102" s="177">
        <v>5.1348490354383583E-3</v>
      </c>
      <c r="CP102" s="177">
        <v>7.5265304146852046E-3</v>
      </c>
      <c r="CQ102" s="177">
        <v>3.7205366526088797E-3</v>
      </c>
      <c r="CR102" s="177">
        <v>1.2538394440609019E-2</v>
      </c>
      <c r="CS102" s="177">
        <v>0.12125075186957419</v>
      </c>
      <c r="CT102" s="177">
        <v>3.0739787277284736E-3</v>
      </c>
      <c r="CU102" s="177">
        <v>7.9429228998849251E-3</v>
      </c>
      <c r="CV102" s="177">
        <v>7.3096263001115255E-3</v>
      </c>
      <c r="CW102" s="177">
        <v>1.0025375951598185E-2</v>
      </c>
      <c r="CX102" s="177">
        <v>5.0594743082791882E-3</v>
      </c>
      <c r="CY102" s="177">
        <v>1.0724288297231184E-2</v>
      </c>
      <c r="CZ102" s="177">
        <v>1.6109253901389658E-2</v>
      </c>
      <c r="DA102" s="177">
        <v>9.8506268580727859E-3</v>
      </c>
      <c r="DB102" s="177">
        <v>0</v>
      </c>
      <c r="DC102" s="177">
        <v>2.0978914516251806E-2</v>
      </c>
      <c r="DD102" s="178">
        <v>1.1509635030063336E-2</v>
      </c>
    </row>
    <row r="103" spans="1:108" s="173" customFormat="1" ht="9.5" x14ac:dyDescent="0.2">
      <c r="A103" s="160" t="s">
        <v>166</v>
      </c>
      <c r="B103" s="169" t="s">
        <v>175</v>
      </c>
      <c r="C103" s="169"/>
      <c r="D103" s="170">
        <v>3.0399151339554329E-4</v>
      </c>
      <c r="E103" s="171">
        <v>3.232410300614158E-4</v>
      </c>
      <c r="F103" s="171">
        <v>3.4265186754478885E-4</v>
      </c>
      <c r="G103" s="171">
        <v>9.1515380303602272E-3</v>
      </c>
      <c r="H103" s="171">
        <v>3.8808995062633404E-4</v>
      </c>
      <c r="I103" s="171">
        <v>6.1884251695628499E-3</v>
      </c>
      <c r="J103" s="171">
        <v>1.2700617666757622E-2</v>
      </c>
      <c r="K103" s="171">
        <v>2.3349715520933172E-2</v>
      </c>
      <c r="L103" s="171">
        <v>7.4035524290351658E-3</v>
      </c>
      <c r="M103" s="171">
        <v>4.2012574247108272E-3</v>
      </c>
      <c r="N103" s="171">
        <v>9.6155979792451017E-4</v>
      </c>
      <c r="O103" s="171">
        <v>1.0500302908722971E-2</v>
      </c>
      <c r="P103" s="171">
        <v>5.3157572428770743E-3</v>
      </c>
      <c r="Q103" s="171">
        <v>2.8615911838637568E-3</v>
      </c>
      <c r="R103" s="171">
        <v>6.9021518473406417E-3</v>
      </c>
      <c r="S103" s="171">
        <v>1.7963377887661284E-2</v>
      </c>
      <c r="T103" s="171">
        <v>4.792030787156701E-3</v>
      </c>
      <c r="U103" s="171">
        <v>1.3573653760569649E-2</v>
      </c>
      <c r="V103" s="171">
        <v>3.5597970158297355E-3</v>
      </c>
      <c r="W103" s="171">
        <v>5.0639257959388317E-3</v>
      </c>
      <c r="X103" s="171">
        <v>1.6483788303040498E-2</v>
      </c>
      <c r="Y103" s="171">
        <v>4.3165086594989669E-3</v>
      </c>
      <c r="Z103" s="171">
        <v>1.5664160401002505E-2</v>
      </c>
      <c r="AA103" s="171">
        <v>2.5032763469835522E-3</v>
      </c>
      <c r="AB103" s="171">
        <v>1.0345740656680284E-2</v>
      </c>
      <c r="AC103" s="171">
        <v>1.3345532559313478E-2</v>
      </c>
      <c r="AD103" s="171">
        <v>1.0657468948010928E-3</v>
      </c>
      <c r="AE103" s="171">
        <v>1.2893982808022923E-2</v>
      </c>
      <c r="AF103" s="171">
        <v>1.3885875461054459E-2</v>
      </c>
      <c r="AG103" s="171">
        <v>2.7733575812684701E-2</v>
      </c>
      <c r="AH103" s="171">
        <v>2.0044855620970001E-2</v>
      </c>
      <c r="AI103" s="171">
        <v>2.0622331583071526E-2</v>
      </c>
      <c r="AJ103" s="171">
        <v>7.4656188605108052E-3</v>
      </c>
      <c r="AK103" s="171">
        <v>1.8399638336347196E-2</v>
      </c>
      <c r="AL103" s="171">
        <v>1.4735278999371752E-3</v>
      </c>
      <c r="AM103" s="171">
        <v>1.3544640539839086E-3</v>
      </c>
      <c r="AN103" s="171">
        <v>1.762149983907306E-2</v>
      </c>
      <c r="AO103" s="171">
        <v>6.7197721507721063E-3</v>
      </c>
      <c r="AP103" s="171">
        <v>3.5222542427153377E-3</v>
      </c>
      <c r="AQ103" s="171">
        <v>1.1192423590185106E-2</v>
      </c>
      <c r="AR103" s="171">
        <v>1.0110824907645911E-2</v>
      </c>
      <c r="AS103" s="171">
        <v>1.1730638536772744E-2</v>
      </c>
      <c r="AT103" s="171">
        <v>1.7021420594903726E-2</v>
      </c>
      <c r="AU103" s="171">
        <v>1.1084636900445458E-2</v>
      </c>
      <c r="AV103" s="171">
        <v>1.2514365981356149E-2</v>
      </c>
      <c r="AW103" s="171">
        <v>1.6255242785301421E-2</v>
      </c>
      <c r="AX103" s="171">
        <v>1.6012613012095681E-2</v>
      </c>
      <c r="AY103" s="171">
        <v>1.6609016054442229E-2</v>
      </c>
      <c r="AZ103" s="171">
        <v>1.4442916093535076E-2</v>
      </c>
      <c r="BA103" s="171">
        <v>1.2744651797906235E-2</v>
      </c>
      <c r="BB103" s="171">
        <v>1.2345679012345678E-2</v>
      </c>
      <c r="BC103" s="171">
        <v>1.9801450035876071E-2</v>
      </c>
      <c r="BD103" s="171">
        <v>1.70082860880942E-2</v>
      </c>
      <c r="BE103" s="171">
        <v>7.0307644499689251E-3</v>
      </c>
      <c r="BF103" s="171">
        <v>9.0920933826270939E-3</v>
      </c>
      <c r="BG103" s="171">
        <v>4.8320391627278865E-3</v>
      </c>
      <c r="BH103" s="171">
        <v>9.0058683400151066E-3</v>
      </c>
      <c r="BI103" s="171">
        <v>9.9353121421275805E-3</v>
      </c>
      <c r="BJ103" s="171">
        <v>1.1572368241491307E-2</v>
      </c>
      <c r="BK103" s="171">
        <v>6.3412058701592597E-2</v>
      </c>
      <c r="BL103" s="171">
        <v>2.0319554124204057E-2</v>
      </c>
      <c r="BM103" s="171">
        <v>0.10068188410742927</v>
      </c>
      <c r="BN103" s="171">
        <v>1.6203082302572256E-2</v>
      </c>
      <c r="BO103" s="171">
        <v>3.5982556106964325E-2</v>
      </c>
      <c r="BP103" s="171">
        <v>1.9084016368261302E-2</v>
      </c>
      <c r="BQ103" s="171">
        <v>8.8769071222667514E-2</v>
      </c>
      <c r="BR103" s="171">
        <v>1.8603626121404652E-2</v>
      </c>
      <c r="BS103" s="171">
        <v>4.2648095980784499E-2</v>
      </c>
      <c r="BT103" s="171">
        <v>6.8150316923891549E-2</v>
      </c>
      <c r="BU103" s="171">
        <v>9.8263622598470102E-2</v>
      </c>
      <c r="BV103" s="171">
        <v>5.3090539584132346E-2</v>
      </c>
      <c r="BW103" s="171">
        <v>2.6397972261953681E-3</v>
      </c>
      <c r="BX103" s="171">
        <v>2.456419551154532E-2</v>
      </c>
      <c r="BY103" s="171">
        <v>1.1608510594549025E-2</v>
      </c>
      <c r="BZ103" s="171">
        <v>6.6590026679391795E-3</v>
      </c>
      <c r="CA103" s="171">
        <v>9.4320278859954896E-3</v>
      </c>
      <c r="CB103" s="171">
        <v>1.4450699320991236E-2</v>
      </c>
      <c r="CC103" s="171">
        <v>5.9778432377049183E-2</v>
      </c>
      <c r="CD103" s="171">
        <v>7.7538990194310237E-2</v>
      </c>
      <c r="CE103" s="171">
        <v>7.7138081275861126E-3</v>
      </c>
      <c r="CF103" s="171">
        <v>8.0515775626215494E-2</v>
      </c>
      <c r="CG103" s="171">
        <v>6.0640853699719229E-2</v>
      </c>
      <c r="CH103" s="171">
        <v>8.8562287613494731E-2</v>
      </c>
      <c r="CI103" s="171">
        <v>9.2298082928938638E-2</v>
      </c>
      <c r="CJ103" s="171">
        <v>5.2508159329946742E-2</v>
      </c>
      <c r="CK103" s="171">
        <v>3.97041123251985E-2</v>
      </c>
      <c r="CL103" s="171">
        <v>3.0224641283887792E-2</v>
      </c>
      <c r="CM103" s="171">
        <v>0.12535705589966209</v>
      </c>
      <c r="CN103" s="171">
        <v>3.8037293983775651E-2</v>
      </c>
      <c r="CO103" s="171">
        <v>2.1834958052233264E-2</v>
      </c>
      <c r="CP103" s="171">
        <v>2.7359301073317119E-2</v>
      </c>
      <c r="CQ103" s="171">
        <v>1.8627250269554654E-2</v>
      </c>
      <c r="CR103" s="171">
        <v>4.9756714634741232E-2</v>
      </c>
      <c r="CS103" s="171">
        <v>3.1708696549928632E-2</v>
      </c>
      <c r="CT103" s="171">
        <v>3.010466770544001E-2</v>
      </c>
      <c r="CU103" s="171">
        <v>2.0201611047180667E-2</v>
      </c>
      <c r="CV103" s="171">
        <v>8.7428880168632955E-2</v>
      </c>
      <c r="CW103" s="171">
        <v>7.3711097499489561E-3</v>
      </c>
      <c r="CX103" s="171">
        <v>1.0054565062264263E-2</v>
      </c>
      <c r="CY103" s="171">
        <v>1.6684688197965043E-2</v>
      </c>
      <c r="CZ103" s="171">
        <v>1.7380484806691951E-2</v>
      </c>
      <c r="DA103" s="171">
        <v>1.6101024610657041E-2</v>
      </c>
      <c r="DB103" s="171">
        <v>0</v>
      </c>
      <c r="DC103" s="171">
        <v>2.3292989266955926E-2</v>
      </c>
      <c r="DD103" s="172">
        <v>3.33286855606598E-2</v>
      </c>
    </row>
    <row r="104" spans="1:108" s="173" customFormat="1" ht="9.5" x14ac:dyDescent="0.2">
      <c r="A104" s="160" t="s">
        <v>168</v>
      </c>
      <c r="B104" s="169" t="s">
        <v>179</v>
      </c>
      <c r="C104" s="169"/>
      <c r="D104" s="170">
        <v>0</v>
      </c>
      <c r="E104" s="171">
        <v>0</v>
      </c>
      <c r="F104" s="171">
        <v>0</v>
      </c>
      <c r="G104" s="171">
        <v>0</v>
      </c>
      <c r="H104" s="171">
        <v>0</v>
      </c>
      <c r="I104" s="171">
        <v>0</v>
      </c>
      <c r="J104" s="171">
        <v>0</v>
      </c>
      <c r="K104" s="171">
        <v>0</v>
      </c>
      <c r="L104" s="171">
        <v>0</v>
      </c>
      <c r="M104" s="171">
        <v>0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171">
        <v>0</v>
      </c>
      <c r="V104" s="171">
        <v>0</v>
      </c>
      <c r="W104" s="171">
        <v>0</v>
      </c>
      <c r="X104" s="171">
        <v>0</v>
      </c>
      <c r="Y104" s="171">
        <v>0</v>
      </c>
      <c r="Z104" s="171">
        <v>0</v>
      </c>
      <c r="AA104" s="171">
        <v>0</v>
      </c>
      <c r="AB104" s="171">
        <v>0</v>
      </c>
      <c r="AC104" s="171">
        <v>0</v>
      </c>
      <c r="AD104" s="171">
        <v>0</v>
      </c>
      <c r="AE104" s="171">
        <v>0</v>
      </c>
      <c r="AF104" s="171">
        <v>0</v>
      </c>
      <c r="AG104" s="171">
        <v>0</v>
      </c>
      <c r="AH104" s="171">
        <v>0</v>
      </c>
      <c r="AI104" s="171">
        <v>0</v>
      </c>
      <c r="AJ104" s="171">
        <v>0</v>
      </c>
      <c r="AK104" s="171">
        <v>0</v>
      </c>
      <c r="AL104" s="171">
        <v>0</v>
      </c>
      <c r="AM104" s="171">
        <v>0</v>
      </c>
      <c r="AN104" s="171">
        <v>0</v>
      </c>
      <c r="AO104" s="171">
        <v>0</v>
      </c>
      <c r="AP104" s="171">
        <v>0</v>
      </c>
      <c r="AQ104" s="171">
        <v>0</v>
      </c>
      <c r="AR104" s="171">
        <v>0</v>
      </c>
      <c r="AS104" s="171">
        <v>0</v>
      </c>
      <c r="AT104" s="171">
        <v>0</v>
      </c>
      <c r="AU104" s="171">
        <v>0</v>
      </c>
      <c r="AV104" s="171">
        <v>0</v>
      </c>
      <c r="AW104" s="171">
        <v>0</v>
      </c>
      <c r="AX104" s="171">
        <v>0</v>
      </c>
      <c r="AY104" s="171">
        <v>0</v>
      </c>
      <c r="AZ104" s="171">
        <v>0</v>
      </c>
      <c r="BA104" s="171">
        <v>0</v>
      </c>
      <c r="BB104" s="171">
        <v>0</v>
      </c>
      <c r="BC104" s="171">
        <v>0</v>
      </c>
      <c r="BD104" s="171">
        <v>0</v>
      </c>
      <c r="BE104" s="171">
        <v>0</v>
      </c>
      <c r="BF104" s="171">
        <v>0</v>
      </c>
      <c r="BG104" s="171">
        <v>0</v>
      </c>
      <c r="BH104" s="171">
        <v>0</v>
      </c>
      <c r="BI104" s="171">
        <v>0</v>
      </c>
      <c r="BJ104" s="171">
        <v>0</v>
      </c>
      <c r="BK104" s="171">
        <v>0</v>
      </c>
      <c r="BL104" s="171">
        <v>0</v>
      </c>
      <c r="BM104" s="171">
        <v>0</v>
      </c>
      <c r="BN104" s="171">
        <v>0</v>
      </c>
      <c r="BO104" s="171">
        <v>0</v>
      </c>
      <c r="BP104" s="171">
        <v>0</v>
      </c>
      <c r="BQ104" s="171">
        <v>0</v>
      </c>
      <c r="BR104" s="171">
        <v>0</v>
      </c>
      <c r="BS104" s="171">
        <v>0</v>
      </c>
      <c r="BT104" s="171">
        <v>0</v>
      </c>
      <c r="BU104" s="171">
        <v>0</v>
      </c>
      <c r="BV104" s="171">
        <v>0</v>
      </c>
      <c r="BW104" s="171">
        <v>0</v>
      </c>
      <c r="BX104" s="171">
        <v>0</v>
      </c>
      <c r="BY104" s="171">
        <v>0</v>
      </c>
      <c r="BZ104" s="171">
        <v>0</v>
      </c>
      <c r="CA104" s="171">
        <v>0</v>
      </c>
      <c r="CB104" s="171">
        <v>0</v>
      </c>
      <c r="CC104" s="171">
        <v>0</v>
      </c>
      <c r="CD104" s="171">
        <v>0</v>
      </c>
      <c r="CE104" s="171">
        <v>0</v>
      </c>
      <c r="CF104" s="171">
        <v>0</v>
      </c>
      <c r="CG104" s="171">
        <v>0</v>
      </c>
      <c r="CH104" s="171">
        <v>0</v>
      </c>
      <c r="CI104" s="171">
        <v>0</v>
      </c>
      <c r="CJ104" s="171">
        <v>0</v>
      </c>
      <c r="CK104" s="171">
        <v>0</v>
      </c>
      <c r="CL104" s="171">
        <v>0</v>
      </c>
      <c r="CM104" s="171">
        <v>0</v>
      </c>
      <c r="CN104" s="171">
        <v>0</v>
      </c>
      <c r="CO104" s="171">
        <v>0</v>
      </c>
      <c r="CP104" s="171">
        <v>0</v>
      </c>
      <c r="CQ104" s="171">
        <v>0</v>
      </c>
      <c r="CR104" s="171">
        <v>0</v>
      </c>
      <c r="CS104" s="171">
        <v>0</v>
      </c>
      <c r="CT104" s="171">
        <v>0</v>
      </c>
      <c r="CU104" s="171">
        <v>0</v>
      </c>
      <c r="CV104" s="171">
        <v>0</v>
      </c>
      <c r="CW104" s="171">
        <v>0</v>
      </c>
      <c r="CX104" s="171">
        <v>0</v>
      </c>
      <c r="CY104" s="171">
        <v>0</v>
      </c>
      <c r="CZ104" s="171">
        <v>0</v>
      </c>
      <c r="DA104" s="171">
        <v>0</v>
      </c>
      <c r="DB104" s="171">
        <v>0</v>
      </c>
      <c r="DC104" s="171">
        <v>0</v>
      </c>
      <c r="DD104" s="172">
        <v>0</v>
      </c>
    </row>
    <row r="105" spans="1:108" s="173" customFormat="1" ht="9.5" x14ac:dyDescent="0.2">
      <c r="A105" s="160" t="s">
        <v>169</v>
      </c>
      <c r="B105" s="169" t="s">
        <v>708</v>
      </c>
      <c r="C105" s="169"/>
      <c r="D105" s="170">
        <v>0</v>
      </c>
      <c r="E105" s="171">
        <v>0</v>
      </c>
      <c r="F105" s="171">
        <v>0</v>
      </c>
      <c r="G105" s="171">
        <v>0</v>
      </c>
      <c r="H105" s="171">
        <v>0</v>
      </c>
      <c r="I105" s="171">
        <v>0</v>
      </c>
      <c r="J105" s="171">
        <v>0</v>
      </c>
      <c r="K105" s="171">
        <v>0</v>
      </c>
      <c r="L105" s="171">
        <v>0</v>
      </c>
      <c r="M105" s="171">
        <v>0</v>
      </c>
      <c r="N105" s="171">
        <v>0</v>
      </c>
      <c r="O105" s="171">
        <v>4.982408915586772E-3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171">
        <v>0</v>
      </c>
      <c r="V105" s="171">
        <v>0</v>
      </c>
      <c r="W105" s="171">
        <v>0</v>
      </c>
      <c r="X105" s="171">
        <v>0</v>
      </c>
      <c r="Y105" s="171">
        <v>0</v>
      </c>
      <c r="Z105" s="171">
        <v>0</v>
      </c>
      <c r="AA105" s="171">
        <v>0</v>
      </c>
      <c r="AB105" s="171">
        <v>0</v>
      </c>
      <c r="AC105" s="171">
        <v>0</v>
      </c>
      <c r="AD105" s="171">
        <v>0</v>
      </c>
      <c r="AE105" s="171">
        <v>0</v>
      </c>
      <c r="AF105" s="171">
        <v>0</v>
      </c>
      <c r="AG105" s="171">
        <v>0</v>
      </c>
      <c r="AH105" s="171">
        <v>0</v>
      </c>
      <c r="AI105" s="171">
        <v>0</v>
      </c>
      <c r="AJ105" s="171">
        <v>0</v>
      </c>
      <c r="AK105" s="171">
        <v>0</v>
      </c>
      <c r="AL105" s="171">
        <v>0</v>
      </c>
      <c r="AM105" s="171">
        <v>0</v>
      </c>
      <c r="AN105" s="171">
        <v>0</v>
      </c>
      <c r="AO105" s="171">
        <v>0</v>
      </c>
      <c r="AP105" s="171">
        <v>0</v>
      </c>
      <c r="AQ105" s="171">
        <v>0</v>
      </c>
      <c r="AR105" s="171">
        <v>0</v>
      </c>
      <c r="AS105" s="171">
        <v>0</v>
      </c>
      <c r="AT105" s="171">
        <v>0</v>
      </c>
      <c r="AU105" s="171">
        <v>0</v>
      </c>
      <c r="AV105" s="171">
        <v>0</v>
      </c>
      <c r="AW105" s="171">
        <v>0</v>
      </c>
      <c r="AX105" s="171">
        <v>0</v>
      </c>
      <c r="AY105" s="171">
        <v>0</v>
      </c>
      <c r="AZ105" s="171">
        <v>0</v>
      </c>
      <c r="BA105" s="171">
        <v>0</v>
      </c>
      <c r="BB105" s="171">
        <v>0</v>
      </c>
      <c r="BC105" s="171">
        <v>0</v>
      </c>
      <c r="BD105" s="171">
        <v>0</v>
      </c>
      <c r="BE105" s="171">
        <v>0</v>
      </c>
      <c r="BF105" s="171">
        <v>0</v>
      </c>
      <c r="BG105" s="171">
        <v>0</v>
      </c>
      <c r="BH105" s="171">
        <v>0</v>
      </c>
      <c r="BI105" s="171">
        <v>0</v>
      </c>
      <c r="BJ105" s="171">
        <v>0</v>
      </c>
      <c r="BK105" s="171">
        <v>0</v>
      </c>
      <c r="BL105" s="171">
        <v>0</v>
      </c>
      <c r="BM105" s="171">
        <v>0</v>
      </c>
      <c r="BN105" s="171">
        <v>0</v>
      </c>
      <c r="BO105" s="171">
        <v>0</v>
      </c>
      <c r="BP105" s="171">
        <v>0</v>
      </c>
      <c r="BQ105" s="171">
        <v>0</v>
      </c>
      <c r="BR105" s="171">
        <v>0</v>
      </c>
      <c r="BS105" s="171">
        <v>0</v>
      </c>
      <c r="BT105" s="171">
        <v>0</v>
      </c>
      <c r="BU105" s="171">
        <v>0</v>
      </c>
      <c r="BV105" s="171">
        <v>0</v>
      </c>
      <c r="BW105" s="171">
        <v>0</v>
      </c>
      <c r="BX105" s="171">
        <v>0</v>
      </c>
      <c r="BY105" s="171">
        <v>0</v>
      </c>
      <c r="BZ105" s="171">
        <v>0</v>
      </c>
      <c r="CA105" s="171">
        <v>0</v>
      </c>
      <c r="CB105" s="171">
        <v>0</v>
      </c>
      <c r="CC105" s="171">
        <v>0</v>
      </c>
      <c r="CD105" s="171">
        <v>0</v>
      </c>
      <c r="CE105" s="171">
        <v>0</v>
      </c>
      <c r="CF105" s="171">
        <v>0</v>
      </c>
      <c r="CG105" s="171">
        <v>0</v>
      </c>
      <c r="CH105" s="171">
        <v>0</v>
      </c>
      <c r="CI105" s="171">
        <v>0</v>
      </c>
      <c r="CJ105" s="171">
        <v>0</v>
      </c>
      <c r="CK105" s="171">
        <v>0</v>
      </c>
      <c r="CL105" s="171">
        <v>0</v>
      </c>
      <c r="CM105" s="171">
        <v>0</v>
      </c>
      <c r="CN105" s="171">
        <v>7.3257350512058146E-3</v>
      </c>
      <c r="CO105" s="171">
        <v>0</v>
      </c>
      <c r="CP105" s="171">
        <v>6.9487300492491622E-3</v>
      </c>
      <c r="CQ105" s="171">
        <v>2.3030203769670667E-2</v>
      </c>
      <c r="CR105" s="171">
        <v>0</v>
      </c>
      <c r="CS105" s="171">
        <v>0</v>
      </c>
      <c r="CT105" s="171">
        <v>0</v>
      </c>
      <c r="CU105" s="171">
        <v>0</v>
      </c>
      <c r="CV105" s="171">
        <v>0</v>
      </c>
      <c r="CW105" s="171">
        <v>1.0804571838110595E-2</v>
      </c>
      <c r="CX105" s="171">
        <v>5.3572482468894692E-3</v>
      </c>
      <c r="CY105" s="171">
        <v>0</v>
      </c>
      <c r="CZ105" s="171">
        <v>0</v>
      </c>
      <c r="DA105" s="171">
        <v>0</v>
      </c>
      <c r="DB105" s="171">
        <v>0</v>
      </c>
      <c r="DC105" s="171">
        <v>3.6538022379538706E-4</v>
      </c>
      <c r="DD105" s="172">
        <v>1.0904727017994832E-3</v>
      </c>
    </row>
    <row r="106" spans="1:108" s="173" customFormat="1" ht="9.5" x14ac:dyDescent="0.2">
      <c r="A106" s="179" t="s">
        <v>171</v>
      </c>
      <c r="B106" s="180" t="s">
        <v>180</v>
      </c>
      <c r="C106" s="180"/>
      <c r="D106" s="181">
        <v>0</v>
      </c>
      <c r="E106" s="182">
        <v>0</v>
      </c>
      <c r="F106" s="182">
        <v>0</v>
      </c>
      <c r="G106" s="182">
        <v>3.5462209867645879E-4</v>
      </c>
      <c r="H106" s="182">
        <v>0</v>
      </c>
      <c r="I106" s="182">
        <v>4.95074013565028E-5</v>
      </c>
      <c r="J106" s="182">
        <v>2.4805893880385981E-5</v>
      </c>
      <c r="K106" s="182">
        <v>4.0785529294206415E-5</v>
      </c>
      <c r="L106" s="182">
        <v>2.6120801729157195E-4</v>
      </c>
      <c r="M106" s="182">
        <v>4.6892910486644206E-5</v>
      </c>
      <c r="N106" s="182">
        <v>5.1776296811319778E-5</v>
      </c>
      <c r="O106" s="182">
        <v>8.7915460493189751E-5</v>
      </c>
      <c r="P106" s="182">
        <v>1.2626501764553621E-4</v>
      </c>
      <c r="Q106" s="182">
        <v>5.2187073261953016E-5</v>
      </c>
      <c r="R106" s="182">
        <v>0</v>
      </c>
      <c r="S106" s="182">
        <v>7.7261840377037779E-5</v>
      </c>
      <c r="T106" s="182">
        <v>5.7438725188522102E-5</v>
      </c>
      <c r="U106" s="182">
        <v>5.5629728526924787E-5</v>
      </c>
      <c r="V106" s="182">
        <v>5.2071498901764753E-5</v>
      </c>
      <c r="W106" s="182">
        <v>5.0137879167711205E-5</v>
      </c>
      <c r="X106" s="182">
        <v>3.9576922696375741E-5</v>
      </c>
      <c r="Y106" s="182">
        <v>2.6481648217785075E-5</v>
      </c>
      <c r="Z106" s="182">
        <v>4.1771094402673352E-5</v>
      </c>
      <c r="AA106" s="182">
        <v>0</v>
      </c>
      <c r="AB106" s="182">
        <v>7.5654410652141026E-5</v>
      </c>
      <c r="AC106" s="182">
        <v>3.154972236244321E-5</v>
      </c>
      <c r="AD106" s="182">
        <v>3.1003546030577246E-6</v>
      </c>
      <c r="AE106" s="182">
        <v>2.7551245316288297E-5</v>
      </c>
      <c r="AF106" s="182">
        <v>0</v>
      </c>
      <c r="AG106" s="182">
        <v>0</v>
      </c>
      <c r="AH106" s="182">
        <v>0</v>
      </c>
      <c r="AI106" s="182">
        <v>0</v>
      </c>
      <c r="AJ106" s="182">
        <v>0</v>
      </c>
      <c r="AK106" s="182">
        <v>0</v>
      </c>
      <c r="AL106" s="182">
        <v>1.9989719572791134E-5</v>
      </c>
      <c r="AM106" s="182">
        <v>2.4331689592525306E-5</v>
      </c>
      <c r="AN106" s="182">
        <v>2.6821156528269499E-5</v>
      </c>
      <c r="AO106" s="182">
        <v>4.450180232299408E-5</v>
      </c>
      <c r="AP106" s="182">
        <v>1.6010246557796989E-4</v>
      </c>
      <c r="AQ106" s="182">
        <v>7.1746305065289138E-5</v>
      </c>
      <c r="AR106" s="182">
        <v>2.7499977083352431E-5</v>
      </c>
      <c r="AS106" s="182">
        <v>2.9548207901190793E-5</v>
      </c>
      <c r="AT106" s="182">
        <v>3.3839802375554127E-5</v>
      </c>
      <c r="AU106" s="182">
        <v>2.589868434683518E-5</v>
      </c>
      <c r="AV106" s="182">
        <v>0</v>
      </c>
      <c r="AW106" s="182">
        <v>1.8780126452851449E-4</v>
      </c>
      <c r="AX106" s="182">
        <v>8.6221762372822898E-5</v>
      </c>
      <c r="AY106" s="182">
        <v>1.8799112681881415E-5</v>
      </c>
      <c r="AZ106" s="182">
        <v>0</v>
      </c>
      <c r="BA106" s="182">
        <v>0</v>
      </c>
      <c r="BB106" s="182">
        <v>0</v>
      </c>
      <c r="BC106" s="182">
        <v>6.4255651820041343E-5</v>
      </c>
      <c r="BD106" s="182">
        <v>0</v>
      </c>
      <c r="BE106" s="182">
        <v>3.8844002486016156E-5</v>
      </c>
      <c r="BF106" s="182">
        <v>5.3905691991860243E-5</v>
      </c>
      <c r="BG106" s="182">
        <v>6.3301823092505065E-5</v>
      </c>
      <c r="BH106" s="182">
        <v>1.9367458795731413E-5</v>
      </c>
      <c r="BI106" s="182">
        <v>3.0951128168621748E-5</v>
      </c>
      <c r="BJ106" s="182">
        <v>0</v>
      </c>
      <c r="BK106" s="182">
        <v>8.0168399449357623E-6</v>
      </c>
      <c r="BL106" s="182">
        <v>1.4705666093145688E-5</v>
      </c>
      <c r="BM106" s="182">
        <v>7.0385284783128013E-5</v>
      </c>
      <c r="BN106" s="182">
        <v>3.44160626647669E-5</v>
      </c>
      <c r="BO106" s="182">
        <v>4.5963627449478313E-5</v>
      </c>
      <c r="BP106" s="182">
        <v>1.2288484461211399E-5</v>
      </c>
      <c r="BQ106" s="182">
        <v>3.954861843492934E-5</v>
      </c>
      <c r="BR106" s="182">
        <v>5.9127387268260955E-5</v>
      </c>
      <c r="BS106" s="182">
        <v>6.3138182614431244E-5</v>
      </c>
      <c r="BT106" s="182">
        <v>7.6830034313954518E-5</v>
      </c>
      <c r="BU106" s="182">
        <v>4.5883887545146469E-5</v>
      </c>
      <c r="BV106" s="182">
        <v>2.3723197728899205E-5</v>
      </c>
      <c r="BW106" s="182">
        <v>0</v>
      </c>
      <c r="BX106" s="182">
        <v>2.5271502880803974E-3</v>
      </c>
      <c r="BY106" s="182">
        <v>1.4907419782660101E-4</v>
      </c>
      <c r="BZ106" s="182">
        <v>9.0377343484516551E-5</v>
      </c>
      <c r="CA106" s="182">
        <v>2.7526466135424594E-4</v>
      </c>
      <c r="CB106" s="182">
        <v>1.7410481109627997E-4</v>
      </c>
      <c r="CC106" s="182">
        <v>2.4013831967213114E-5</v>
      </c>
      <c r="CD106" s="182">
        <v>6.6447074904838296E-5</v>
      </c>
      <c r="CE106" s="182">
        <v>3.1512892883566709E-4</v>
      </c>
      <c r="CF106" s="182">
        <v>3.6258918645175017E-4</v>
      </c>
      <c r="CG106" s="182">
        <v>1.1385235857703849E-3</v>
      </c>
      <c r="CH106" s="182">
        <v>6.391568810564553E-5</v>
      </c>
      <c r="CI106" s="182">
        <v>4.8046893768317878E-4</v>
      </c>
      <c r="CJ106" s="182">
        <v>2.2434818838837876E-4</v>
      </c>
      <c r="CK106" s="182">
        <v>1.2915544898595306E-4</v>
      </c>
      <c r="CL106" s="182">
        <v>1.074682860002475E-4</v>
      </c>
      <c r="CM106" s="182">
        <v>1.425254318817514E-4</v>
      </c>
      <c r="CN106" s="182">
        <v>1.0911059721763389E-2</v>
      </c>
      <c r="CO106" s="182">
        <v>4.2658745832872512E-3</v>
      </c>
      <c r="CP106" s="182">
        <v>1.0010164446219189E-2</v>
      </c>
      <c r="CQ106" s="182">
        <v>1.1532844722870519E-2</v>
      </c>
      <c r="CR106" s="182">
        <v>6.200986370231958E-5</v>
      </c>
      <c r="CS106" s="182">
        <v>3.8902704336454525E-5</v>
      </c>
      <c r="CT106" s="182">
        <v>6.4358783280265566E-4</v>
      </c>
      <c r="CU106" s="182">
        <v>2.0253164556962025E-5</v>
      </c>
      <c r="CV106" s="182">
        <v>8.2862160487094216E-5</v>
      </c>
      <c r="CW106" s="182">
        <v>8.2419757407569457E-3</v>
      </c>
      <c r="CX106" s="182">
        <v>3.2017405020844177E-3</v>
      </c>
      <c r="CY106" s="182">
        <v>2.1032013330024461E-2</v>
      </c>
      <c r="CZ106" s="182">
        <v>1.1393107170162052E-4</v>
      </c>
      <c r="DA106" s="182">
        <v>4.4548289436600511E-4</v>
      </c>
      <c r="DB106" s="182">
        <v>0</v>
      </c>
      <c r="DC106" s="182">
        <v>1.7152571617061226E-3</v>
      </c>
      <c r="DD106" s="183">
        <v>1.3090096973624348E-3</v>
      </c>
    </row>
    <row r="107" spans="1:108" s="173" customFormat="1" ht="9.5" x14ac:dyDescent="0.2">
      <c r="A107" s="160" t="s">
        <v>173</v>
      </c>
      <c r="B107" s="169" t="s">
        <v>177</v>
      </c>
      <c r="C107" s="169"/>
      <c r="D107" s="170">
        <v>0</v>
      </c>
      <c r="E107" s="171">
        <v>0</v>
      </c>
      <c r="F107" s="171">
        <v>0</v>
      </c>
      <c r="G107" s="171">
        <v>0</v>
      </c>
      <c r="H107" s="171">
        <v>0</v>
      </c>
      <c r="I107" s="171">
        <v>0</v>
      </c>
      <c r="J107" s="171">
        <v>0</v>
      </c>
      <c r="K107" s="171">
        <v>0</v>
      </c>
      <c r="L107" s="171">
        <v>0</v>
      </c>
      <c r="M107" s="171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171">
        <v>0</v>
      </c>
      <c r="V107" s="171">
        <v>0</v>
      </c>
      <c r="W107" s="171">
        <v>0</v>
      </c>
      <c r="X107" s="171">
        <v>0</v>
      </c>
      <c r="Y107" s="171">
        <v>0</v>
      </c>
      <c r="Z107" s="171">
        <v>0</v>
      </c>
      <c r="AA107" s="171">
        <v>0</v>
      </c>
      <c r="AB107" s="171">
        <v>0</v>
      </c>
      <c r="AC107" s="171">
        <v>0</v>
      </c>
      <c r="AD107" s="171">
        <v>0</v>
      </c>
      <c r="AE107" s="171">
        <v>0</v>
      </c>
      <c r="AF107" s="171">
        <v>0</v>
      </c>
      <c r="AG107" s="171">
        <v>0</v>
      </c>
      <c r="AH107" s="171">
        <v>0</v>
      </c>
      <c r="AI107" s="171">
        <v>0</v>
      </c>
      <c r="AJ107" s="171">
        <v>0</v>
      </c>
      <c r="AK107" s="171">
        <v>0</v>
      </c>
      <c r="AL107" s="171">
        <v>0</v>
      </c>
      <c r="AM107" s="171">
        <v>0</v>
      </c>
      <c r="AN107" s="171">
        <v>0</v>
      </c>
      <c r="AO107" s="171">
        <v>0</v>
      </c>
      <c r="AP107" s="171">
        <v>0</v>
      </c>
      <c r="AQ107" s="171">
        <v>0</v>
      </c>
      <c r="AR107" s="171">
        <v>0</v>
      </c>
      <c r="AS107" s="171">
        <v>0</v>
      </c>
      <c r="AT107" s="171">
        <v>0</v>
      </c>
      <c r="AU107" s="171">
        <v>0</v>
      </c>
      <c r="AV107" s="171">
        <v>0</v>
      </c>
      <c r="AW107" s="171">
        <v>0</v>
      </c>
      <c r="AX107" s="171">
        <v>0</v>
      </c>
      <c r="AY107" s="171">
        <v>0</v>
      </c>
      <c r="AZ107" s="171">
        <v>0</v>
      </c>
      <c r="BA107" s="171">
        <v>0</v>
      </c>
      <c r="BB107" s="171">
        <v>0</v>
      </c>
      <c r="BC107" s="171">
        <v>0</v>
      </c>
      <c r="BD107" s="171">
        <v>0</v>
      </c>
      <c r="BE107" s="171">
        <v>0</v>
      </c>
      <c r="BF107" s="171">
        <v>0</v>
      </c>
      <c r="BG107" s="171">
        <v>0</v>
      </c>
      <c r="BH107" s="171">
        <v>0</v>
      </c>
      <c r="BI107" s="171">
        <v>1.2380451267448699E-4</v>
      </c>
      <c r="BJ107" s="171">
        <v>0</v>
      </c>
      <c r="BK107" s="171">
        <v>0</v>
      </c>
      <c r="BL107" s="171">
        <v>0</v>
      </c>
      <c r="BM107" s="171">
        <v>0</v>
      </c>
      <c r="BN107" s="171">
        <v>0</v>
      </c>
      <c r="BO107" s="171">
        <v>0</v>
      </c>
      <c r="BP107" s="171">
        <v>0</v>
      </c>
      <c r="BQ107" s="171">
        <v>0</v>
      </c>
      <c r="BR107" s="171">
        <v>0</v>
      </c>
      <c r="BS107" s="171">
        <v>2.3374561223214969E-5</v>
      </c>
      <c r="BT107" s="171">
        <v>0</v>
      </c>
      <c r="BU107" s="171">
        <v>0</v>
      </c>
      <c r="BV107" s="171">
        <v>0</v>
      </c>
      <c r="BW107" s="171">
        <v>0</v>
      </c>
      <c r="BX107" s="171">
        <v>0</v>
      </c>
      <c r="BY107" s="171">
        <v>0</v>
      </c>
      <c r="BZ107" s="171">
        <v>0</v>
      </c>
      <c r="CA107" s="171">
        <v>0</v>
      </c>
      <c r="CB107" s="171">
        <v>0</v>
      </c>
      <c r="CC107" s="171">
        <v>0</v>
      </c>
      <c r="CD107" s="171">
        <v>0</v>
      </c>
      <c r="CE107" s="171">
        <v>0</v>
      </c>
      <c r="CF107" s="171">
        <v>4.6447375123984526E-5</v>
      </c>
      <c r="CG107" s="171">
        <v>4.1343843771407623E-2</v>
      </c>
      <c r="CH107" s="171">
        <v>0</v>
      </c>
      <c r="CI107" s="171">
        <v>5.2851583145149665E-4</v>
      </c>
      <c r="CJ107" s="171">
        <v>3.3908626187843537E-2</v>
      </c>
      <c r="CK107" s="171">
        <v>0</v>
      </c>
      <c r="CL107" s="171">
        <v>6.5132294545604553E-5</v>
      </c>
      <c r="CM107" s="171">
        <v>0</v>
      </c>
      <c r="CN107" s="171">
        <v>0</v>
      </c>
      <c r="CO107" s="171">
        <v>0</v>
      </c>
      <c r="CP107" s="171">
        <v>0</v>
      </c>
      <c r="CQ107" s="171">
        <v>0</v>
      </c>
      <c r="CR107" s="171">
        <v>0</v>
      </c>
      <c r="CS107" s="171">
        <v>0</v>
      </c>
      <c r="CT107" s="171">
        <v>5.3350044034956978E-3</v>
      </c>
      <c r="CU107" s="171">
        <v>0</v>
      </c>
      <c r="CV107" s="171">
        <v>0</v>
      </c>
      <c r="CW107" s="171">
        <v>1.2542136996804047E-3</v>
      </c>
      <c r="CX107" s="171">
        <v>2.870433462279285E-4</v>
      </c>
      <c r="CY107" s="171">
        <v>0</v>
      </c>
      <c r="CZ107" s="171">
        <v>8.0201478105746023E-3</v>
      </c>
      <c r="DA107" s="171">
        <v>1.2455338066967897E-3</v>
      </c>
      <c r="DB107" s="171">
        <v>0</v>
      </c>
      <c r="DC107" s="171">
        <v>5.0239780771865728E-4</v>
      </c>
      <c r="DD107" s="172">
        <v>4.4900234423529001E-4</v>
      </c>
    </row>
    <row r="108" spans="1:108" s="173" customFormat="1" ht="9.5" x14ac:dyDescent="0.2">
      <c r="A108" s="160" t="s">
        <v>174</v>
      </c>
      <c r="B108" s="169" t="s">
        <v>181</v>
      </c>
      <c r="C108" s="169"/>
      <c r="D108" s="170">
        <v>0</v>
      </c>
      <c r="E108" s="171">
        <v>1.2676118825937874E-5</v>
      </c>
      <c r="F108" s="171">
        <v>0</v>
      </c>
      <c r="G108" s="171">
        <v>1.2011393664847797E-3</v>
      </c>
      <c r="H108" s="171">
        <v>2.8028718656346351E-4</v>
      </c>
      <c r="I108" s="171">
        <v>1.3862072379820782E-3</v>
      </c>
      <c r="J108" s="171">
        <v>2.2325304492347382E-4</v>
      </c>
      <c r="K108" s="171">
        <v>1.0196382323551604E-4</v>
      </c>
      <c r="L108" s="171">
        <v>1.5353448344619116E-4</v>
      </c>
      <c r="M108" s="171">
        <v>7.4681301886137072E-5</v>
      </c>
      <c r="N108" s="171">
        <v>7.3966138301885394E-6</v>
      </c>
      <c r="O108" s="171">
        <v>1.2468010760852363E-4</v>
      </c>
      <c r="P108" s="171">
        <v>1.5151802117464345E-4</v>
      </c>
      <c r="Q108" s="171">
        <v>9.5676300980247192E-5</v>
      </c>
      <c r="R108" s="171">
        <v>0</v>
      </c>
      <c r="S108" s="171">
        <v>7.7261840377037779E-5</v>
      </c>
      <c r="T108" s="171">
        <v>5.7438725188522102E-5</v>
      </c>
      <c r="U108" s="171">
        <v>2.7814864263462394E-5</v>
      </c>
      <c r="V108" s="171">
        <v>7.1006589411497383E-5</v>
      </c>
      <c r="W108" s="171">
        <v>3.3425252778474136E-5</v>
      </c>
      <c r="X108" s="171">
        <v>1.8799038280778479E-4</v>
      </c>
      <c r="Y108" s="171">
        <v>1.5888988930671044E-4</v>
      </c>
      <c r="Z108" s="171">
        <v>0</v>
      </c>
      <c r="AA108" s="171">
        <v>1.4725154982256189E-5</v>
      </c>
      <c r="AB108" s="171">
        <v>1.1348161597821153E-4</v>
      </c>
      <c r="AC108" s="171">
        <v>3.154972236244321E-5</v>
      </c>
      <c r="AD108" s="171">
        <v>1.317650706299533E-5</v>
      </c>
      <c r="AE108" s="171">
        <v>5.5102490632576594E-5</v>
      </c>
      <c r="AF108" s="171">
        <v>0</v>
      </c>
      <c r="AG108" s="171">
        <v>0</v>
      </c>
      <c r="AH108" s="171">
        <v>0</v>
      </c>
      <c r="AI108" s="171">
        <v>8.0555982746373148E-5</v>
      </c>
      <c r="AJ108" s="171">
        <v>0</v>
      </c>
      <c r="AK108" s="171">
        <v>0</v>
      </c>
      <c r="AL108" s="171">
        <v>6.56805071677423E-5</v>
      </c>
      <c r="AM108" s="171">
        <v>2.8386971191279523E-5</v>
      </c>
      <c r="AN108" s="171">
        <v>5.3642313056538997E-5</v>
      </c>
      <c r="AO108" s="171">
        <v>8.900360464598816E-5</v>
      </c>
      <c r="AP108" s="171">
        <v>0</v>
      </c>
      <c r="AQ108" s="171">
        <v>7.1746305065289138E-5</v>
      </c>
      <c r="AR108" s="171">
        <v>6.4166613194489009E-5</v>
      </c>
      <c r="AS108" s="171">
        <v>7.3870519752976981E-5</v>
      </c>
      <c r="AT108" s="171">
        <v>3.3839802375554127E-5</v>
      </c>
      <c r="AU108" s="171">
        <v>2.2013881694809903E-4</v>
      </c>
      <c r="AV108" s="171">
        <v>0</v>
      </c>
      <c r="AW108" s="171">
        <v>1.6693445735867956E-4</v>
      </c>
      <c r="AX108" s="171">
        <v>8.6221762372822898E-5</v>
      </c>
      <c r="AY108" s="171">
        <v>1.4099334511411061E-4</v>
      </c>
      <c r="AZ108" s="171">
        <v>0</v>
      </c>
      <c r="BA108" s="171">
        <v>0</v>
      </c>
      <c r="BB108" s="171">
        <v>0</v>
      </c>
      <c r="BC108" s="171">
        <v>9.6383477730062E-5</v>
      </c>
      <c r="BD108" s="171">
        <v>0</v>
      </c>
      <c r="BE108" s="171">
        <v>1.1653200745804848E-4</v>
      </c>
      <c r="BF108" s="171">
        <v>4.4921409993216866E-5</v>
      </c>
      <c r="BG108" s="171">
        <v>0</v>
      </c>
      <c r="BH108" s="171">
        <v>1.9367458795731413E-5</v>
      </c>
      <c r="BI108" s="171">
        <v>6.1902256337243496E-5</v>
      </c>
      <c r="BJ108" s="171">
        <v>8.1879963972815857E-5</v>
      </c>
      <c r="BK108" s="171">
        <v>2.1072836426688288E-4</v>
      </c>
      <c r="BL108" s="171">
        <v>1.470566609314569E-4</v>
      </c>
      <c r="BM108" s="171">
        <v>2.8900624509435894E-4</v>
      </c>
      <c r="BN108" s="171">
        <v>3.3383580784823892E-4</v>
      </c>
      <c r="BO108" s="171">
        <v>5.153497623123326E-5</v>
      </c>
      <c r="BP108" s="171">
        <v>9.830787568969119E-5</v>
      </c>
      <c r="BQ108" s="171">
        <v>2.9881178373057724E-4</v>
      </c>
      <c r="BR108" s="171">
        <v>0</v>
      </c>
      <c r="BS108" s="171">
        <v>8.8877067271718522E-4</v>
      </c>
      <c r="BT108" s="171">
        <v>1.8065440500848764E-4</v>
      </c>
      <c r="BU108" s="171">
        <v>2.3400782648024697E-3</v>
      </c>
      <c r="BV108" s="171">
        <v>7.6902699304514917E-4</v>
      </c>
      <c r="BW108" s="171">
        <v>5.8827339634442239E-4</v>
      </c>
      <c r="BX108" s="171">
        <v>1.6209127212177474E-4</v>
      </c>
      <c r="BY108" s="171">
        <v>2.955781508630882E-4</v>
      </c>
      <c r="BZ108" s="171">
        <v>1.8436978070841378E-4</v>
      </c>
      <c r="CA108" s="171">
        <v>1.9942643832807614E-4</v>
      </c>
      <c r="CB108" s="171">
        <v>1.7410481109627997E-4</v>
      </c>
      <c r="CC108" s="171">
        <v>3.1217981557377051E-4</v>
      </c>
      <c r="CD108" s="171">
        <v>4.0342866906508968E-4</v>
      </c>
      <c r="CE108" s="171">
        <v>2.0551886663195681E-4</v>
      </c>
      <c r="CF108" s="171">
        <v>2.9067067013074189E-4</v>
      </c>
      <c r="CG108" s="171">
        <v>4.5251488281890717E-3</v>
      </c>
      <c r="CH108" s="171">
        <v>2.1411755515391251E-3</v>
      </c>
      <c r="CI108" s="171">
        <v>4.3242204391486091E-4</v>
      </c>
      <c r="CJ108" s="171">
        <v>4.6685789678915009E-3</v>
      </c>
      <c r="CK108" s="171">
        <v>5.1191095889873187E-4</v>
      </c>
      <c r="CL108" s="171">
        <v>5.2865712406182362E-4</v>
      </c>
      <c r="CM108" s="171">
        <v>1.8290763758158097E-3</v>
      </c>
      <c r="CN108" s="171">
        <v>2.982417501743567E-4</v>
      </c>
      <c r="CO108" s="171">
        <v>2.3699303240484729E-4</v>
      </c>
      <c r="CP108" s="171">
        <v>2.1780956183976478E-4</v>
      </c>
      <c r="CQ108" s="171">
        <v>3.1937108463333744E-4</v>
      </c>
      <c r="CR108" s="171">
        <v>2.5754763391030067E-3</v>
      </c>
      <c r="CS108" s="171">
        <v>1.2568566016393002E-3</v>
      </c>
      <c r="CT108" s="171">
        <v>1.5158187114694126E-3</v>
      </c>
      <c r="CU108" s="171">
        <v>4.2531645569620253E-4</v>
      </c>
      <c r="CV108" s="171">
        <v>1.2666073103027259E-3</v>
      </c>
      <c r="CW108" s="171">
        <v>2.9126092228458568E-3</v>
      </c>
      <c r="CX108" s="171">
        <v>3.7154676123895419E-4</v>
      </c>
      <c r="CY108" s="171">
        <v>2.0606587017407028E-3</v>
      </c>
      <c r="CZ108" s="171">
        <v>3.6278051778673901E-3</v>
      </c>
      <c r="DA108" s="171">
        <v>9.264225905284881E-3</v>
      </c>
      <c r="DB108" s="171">
        <v>0</v>
      </c>
      <c r="DC108" s="171">
        <v>5.1254725837964019E-4</v>
      </c>
      <c r="DD108" s="172">
        <v>6.3130584614266058E-4</v>
      </c>
    </row>
    <row r="109" spans="1:108" s="173" customFormat="1" ht="9.5" x14ac:dyDescent="0.2">
      <c r="A109" s="160" t="s">
        <v>176</v>
      </c>
      <c r="B109" s="169" t="s">
        <v>182</v>
      </c>
      <c r="C109" s="169"/>
      <c r="D109" s="170">
        <v>1.1111413937906064E-4</v>
      </c>
      <c r="E109" s="171">
        <v>3.0422685182250901E-4</v>
      </c>
      <c r="F109" s="171">
        <v>4.2186708423525075E-4</v>
      </c>
      <c r="G109" s="171">
        <v>1.3384124369401832E-3</v>
      </c>
      <c r="H109" s="171">
        <v>1.6709428429744939E-3</v>
      </c>
      <c r="I109" s="171">
        <v>1.5842368434080896E-3</v>
      </c>
      <c r="J109" s="171">
        <v>9.4262396745466723E-4</v>
      </c>
      <c r="K109" s="171">
        <v>5.7099741011888987E-4</v>
      </c>
      <c r="L109" s="171">
        <v>7.6368450857001568E-4</v>
      </c>
      <c r="M109" s="171">
        <v>4.6024523255410051E-4</v>
      </c>
      <c r="N109" s="171">
        <v>1.0355259362263956E-4</v>
      </c>
      <c r="O109" s="171">
        <v>6.6655903683018414E-4</v>
      </c>
      <c r="P109" s="171">
        <v>2.0833727911513477E-4</v>
      </c>
      <c r="Q109" s="171">
        <v>5.2187073261953016E-5</v>
      </c>
      <c r="R109" s="171">
        <v>8.1201786439301664E-4</v>
      </c>
      <c r="S109" s="171">
        <v>1.3520822065981612E-3</v>
      </c>
      <c r="T109" s="171">
        <v>4.1027660848944357E-4</v>
      </c>
      <c r="U109" s="171">
        <v>1.1960391633288831E-3</v>
      </c>
      <c r="V109" s="171">
        <v>4.1893887752783457E-4</v>
      </c>
      <c r="W109" s="171">
        <v>4.1781565973092672E-4</v>
      </c>
      <c r="X109" s="171">
        <v>7.6185576190523311E-4</v>
      </c>
      <c r="Y109" s="171">
        <v>3.9722472326677612E-4</v>
      </c>
      <c r="Z109" s="171">
        <v>1.086048454469507E-3</v>
      </c>
      <c r="AA109" s="171">
        <v>1.9142701476933043E-4</v>
      </c>
      <c r="AB109" s="171">
        <v>3.4044484793463458E-4</v>
      </c>
      <c r="AC109" s="171">
        <v>1.0095911155981827E-3</v>
      </c>
      <c r="AD109" s="171">
        <v>1.1626329761466468E-5</v>
      </c>
      <c r="AE109" s="171">
        <v>5.5102490632576594E-5</v>
      </c>
      <c r="AF109" s="171">
        <v>4.3393360815795185E-4</v>
      </c>
      <c r="AG109" s="171">
        <v>2.0459195271652648E-3</v>
      </c>
      <c r="AH109" s="171">
        <v>9.8121670871881132E-4</v>
      </c>
      <c r="AI109" s="171">
        <v>6.8838748892355241E-4</v>
      </c>
      <c r="AJ109" s="171">
        <v>3.9292730844793711E-4</v>
      </c>
      <c r="AK109" s="171">
        <v>5.8770343580470165E-4</v>
      </c>
      <c r="AL109" s="171">
        <v>1.2850534011080015E-4</v>
      </c>
      <c r="AM109" s="171">
        <v>4.0552815987542178E-5</v>
      </c>
      <c r="AN109" s="171">
        <v>4.0231734792404246E-4</v>
      </c>
      <c r="AO109" s="171">
        <v>7.1202883716790528E-4</v>
      </c>
      <c r="AP109" s="171">
        <v>4.8030739673390969E-4</v>
      </c>
      <c r="AQ109" s="171">
        <v>5.7397044052231311E-4</v>
      </c>
      <c r="AR109" s="171">
        <v>4.2166631527807059E-4</v>
      </c>
      <c r="AS109" s="171">
        <v>3.3980439086369414E-4</v>
      </c>
      <c r="AT109" s="171">
        <v>1.0151940712666238E-3</v>
      </c>
      <c r="AU109" s="171">
        <v>1.1136434269139127E-3</v>
      </c>
      <c r="AV109" s="171">
        <v>6.3848806027327291E-4</v>
      </c>
      <c r="AW109" s="171">
        <v>7.9293867245372788E-4</v>
      </c>
      <c r="AX109" s="171">
        <v>5.296479688616264E-4</v>
      </c>
      <c r="AY109" s="171">
        <v>9.8695341579877437E-4</v>
      </c>
      <c r="AZ109" s="171">
        <v>6.8775790921595599E-4</v>
      </c>
      <c r="BA109" s="171">
        <v>9.1033227127901685E-4</v>
      </c>
      <c r="BB109" s="171">
        <v>1.1223344556677891E-3</v>
      </c>
      <c r="BC109" s="171">
        <v>8.9957912548057869E-4</v>
      </c>
      <c r="BD109" s="171">
        <v>8.7221979938944616E-4</v>
      </c>
      <c r="BE109" s="171">
        <v>1.1653200745804848E-4</v>
      </c>
      <c r="BF109" s="171">
        <v>2.6952845995930122E-4</v>
      </c>
      <c r="BG109" s="171">
        <v>5.9081701553004729E-4</v>
      </c>
      <c r="BH109" s="171">
        <v>6.778610578505994E-4</v>
      </c>
      <c r="BI109" s="171">
        <v>1.6404097929369527E-3</v>
      </c>
      <c r="BJ109" s="171">
        <v>2.183465705941756E-4</v>
      </c>
      <c r="BK109" s="171">
        <v>5.8522931598031065E-4</v>
      </c>
      <c r="BL109" s="171">
        <v>2.2058499139718535E-5</v>
      </c>
      <c r="BM109" s="171">
        <v>2.173412278606286E-3</v>
      </c>
      <c r="BN109" s="171">
        <v>4.4052560210901633E-4</v>
      </c>
      <c r="BO109" s="171">
        <v>3.0642418299652209E-5</v>
      </c>
      <c r="BP109" s="171">
        <v>1.5975029799574817E-4</v>
      </c>
      <c r="BQ109" s="171">
        <v>1.0722069886803065E-3</v>
      </c>
      <c r="BR109" s="171">
        <v>2.9241180612667238E-3</v>
      </c>
      <c r="BS109" s="171">
        <v>2.0881274692738706E-3</v>
      </c>
      <c r="BT109" s="171">
        <v>3.6380059491364406E-3</v>
      </c>
      <c r="BU109" s="171">
        <v>1.6540048986512321E-3</v>
      </c>
      <c r="BV109" s="171">
        <v>4.1910982654388593E-4</v>
      </c>
      <c r="BW109" s="171">
        <v>1.0618653363617733E-6</v>
      </c>
      <c r="BX109" s="171">
        <v>1.0388576985986473E-3</v>
      </c>
      <c r="BY109" s="171">
        <v>1.4766056319203841E-3</v>
      </c>
      <c r="BZ109" s="171">
        <v>2.299199618246101E-3</v>
      </c>
      <c r="CA109" s="171">
        <v>4.072793458812823E-4</v>
      </c>
      <c r="CB109" s="171">
        <v>5.397249143984679E-3</v>
      </c>
      <c r="CC109" s="171">
        <v>1.8010373975409835E-3</v>
      </c>
      <c r="CD109" s="171">
        <v>2.6294056783771726E-3</v>
      </c>
      <c r="CE109" s="171">
        <v>3.7541446304770777E-3</v>
      </c>
      <c r="CF109" s="171">
        <v>2.0316980860684846E-3</v>
      </c>
      <c r="CG109" s="171">
        <v>2.6340418552145343E-3</v>
      </c>
      <c r="CH109" s="171">
        <v>7.6698825726774641E-4</v>
      </c>
      <c r="CI109" s="171">
        <v>1.8738288569643974E-3</v>
      </c>
      <c r="CJ109" s="171">
        <v>2.4250970840077133E-3</v>
      </c>
      <c r="CK109" s="171">
        <v>2.0236970806157694E-3</v>
      </c>
      <c r="CL109" s="171">
        <v>2.2883146150355729E-3</v>
      </c>
      <c r="CM109" s="171">
        <v>8.0289326626719962E-3</v>
      </c>
      <c r="CN109" s="171">
        <v>1.3049223653782624E-3</v>
      </c>
      <c r="CO109" s="171">
        <v>3.4126996666298012E-3</v>
      </c>
      <c r="CP109" s="171">
        <v>3.4244503333696347E-3</v>
      </c>
      <c r="CQ109" s="171">
        <v>4.8315112803504895E-3</v>
      </c>
      <c r="CR109" s="171">
        <v>4.8326353778674397E-3</v>
      </c>
      <c r="CS109" s="171">
        <v>8.8578465258388767E-4</v>
      </c>
      <c r="CT109" s="171">
        <v>6.9439739855023375E-4</v>
      </c>
      <c r="CU109" s="171">
        <v>1.2207134637514385E-3</v>
      </c>
      <c r="CV109" s="171">
        <v>2.1645625596628695E-3</v>
      </c>
      <c r="CW109" s="171">
        <v>2.1334133363334457E-3</v>
      </c>
      <c r="CX109" s="171">
        <v>8.8929784368746076E-4</v>
      </c>
      <c r="CY109" s="171">
        <v>4.1612011202892896E-3</v>
      </c>
      <c r="CZ109" s="171">
        <v>1.6250168647967979E-3</v>
      </c>
      <c r="DA109" s="171">
        <v>2.5228878201340086E-3</v>
      </c>
      <c r="DB109" s="171">
        <v>0</v>
      </c>
      <c r="DC109" s="171">
        <v>1.9791428788916801E-4</v>
      </c>
      <c r="DD109" s="172">
        <v>1.4215667135449948E-3</v>
      </c>
    </row>
    <row r="110" spans="1:108" s="173" customFormat="1" ht="9.5" x14ac:dyDescent="0.2">
      <c r="A110" s="160" t="s">
        <v>178</v>
      </c>
      <c r="B110" s="169" t="s">
        <v>183</v>
      </c>
      <c r="C110" s="169"/>
      <c r="D110" s="170">
        <v>1.2264485195613298E-2</v>
      </c>
      <c r="E110" s="171">
        <v>1.3550771024927587E-2</v>
      </c>
      <c r="F110" s="171">
        <v>7.4849168700778339E-3</v>
      </c>
      <c r="G110" s="171">
        <v>1.528306851070158E-2</v>
      </c>
      <c r="H110" s="171">
        <v>1.5448136090209353E-2</v>
      </c>
      <c r="I110" s="171">
        <v>1.536143939233201E-2</v>
      </c>
      <c r="J110" s="171">
        <v>7.0448738620296179E-3</v>
      </c>
      <c r="K110" s="171">
        <v>1.3805901666088872E-2</v>
      </c>
      <c r="L110" s="171">
        <v>8.3088076950685527E-3</v>
      </c>
      <c r="M110" s="171">
        <v>1.142797596304144E-3</v>
      </c>
      <c r="N110" s="171">
        <v>1.849153457547135E-4</v>
      </c>
      <c r="O110" s="171">
        <v>8.5517766116102755E-4</v>
      </c>
      <c r="P110" s="171">
        <v>6.5531544158033295E-3</v>
      </c>
      <c r="Q110" s="171">
        <v>3.218202851153769E-4</v>
      </c>
      <c r="R110" s="171">
        <v>2.4360535931790498E-3</v>
      </c>
      <c r="S110" s="171">
        <v>2.7814262535733603E-3</v>
      </c>
      <c r="T110" s="171">
        <v>6.277232109888487E-3</v>
      </c>
      <c r="U110" s="171">
        <v>2.475522919448153E-3</v>
      </c>
      <c r="V110" s="171">
        <v>2.499431947284708E-3</v>
      </c>
      <c r="W110" s="171">
        <v>3.0249853764519096E-3</v>
      </c>
      <c r="X110" s="171">
        <v>2.9089038181836172E-3</v>
      </c>
      <c r="Y110" s="171">
        <v>7.9444944653355221E-5</v>
      </c>
      <c r="Z110" s="171">
        <v>2.7568922305764411E-3</v>
      </c>
      <c r="AA110" s="171">
        <v>8.8350929893537124E-5</v>
      </c>
      <c r="AB110" s="171">
        <v>2.2885459222272658E-3</v>
      </c>
      <c r="AC110" s="171">
        <v>1.0379858657243815E-2</v>
      </c>
      <c r="AD110" s="171">
        <v>2.4957854554614686E-4</v>
      </c>
      <c r="AE110" s="171">
        <v>2.4933877011240908E-3</v>
      </c>
      <c r="AF110" s="171">
        <v>4.8817530917769584E-3</v>
      </c>
      <c r="AG110" s="171">
        <v>1.2957490338713344E-2</v>
      </c>
      <c r="AH110" s="171">
        <v>7.0086907765629378E-3</v>
      </c>
      <c r="AI110" s="171">
        <v>5.8512936558501949E-3</v>
      </c>
      <c r="AJ110" s="171">
        <v>1.8074656188605109E-2</v>
      </c>
      <c r="AK110" s="171">
        <v>5.1537070524412297E-3</v>
      </c>
      <c r="AL110" s="171">
        <v>2.7243132103489634E-3</v>
      </c>
      <c r="AM110" s="171">
        <v>8.556644173371399E-4</v>
      </c>
      <c r="AN110" s="171">
        <v>1.4563887994850339E-2</v>
      </c>
      <c r="AO110" s="171">
        <v>5.2957144764362958E-3</v>
      </c>
      <c r="AP110" s="171">
        <v>4.9631764329170673E-3</v>
      </c>
      <c r="AQ110" s="171">
        <v>6.4571674558760225E-4</v>
      </c>
      <c r="AR110" s="171">
        <v>1.0633324472229607E-3</v>
      </c>
      <c r="AS110" s="171">
        <v>4.6686168483881449E-3</v>
      </c>
      <c r="AT110" s="171">
        <v>8.4599505938885312E-3</v>
      </c>
      <c r="AU110" s="171">
        <v>6.3451776649746192E-3</v>
      </c>
      <c r="AV110" s="171">
        <v>6.2571829906780743E-3</v>
      </c>
      <c r="AW110" s="171">
        <v>1.1894080086805917E-3</v>
      </c>
      <c r="AX110" s="171">
        <v>8.6221762372822898E-4</v>
      </c>
      <c r="AY110" s="171">
        <v>2.9984584727600857E-3</v>
      </c>
      <c r="AZ110" s="171">
        <v>3.0949105914718019E-3</v>
      </c>
      <c r="BA110" s="171">
        <v>4.5516613563950838E-3</v>
      </c>
      <c r="BB110" s="171">
        <v>5.0505050505050509E-3</v>
      </c>
      <c r="BC110" s="171">
        <v>3.5661886760122944E-3</v>
      </c>
      <c r="BD110" s="171">
        <v>1.3083296990841692E-3</v>
      </c>
      <c r="BE110" s="171">
        <v>1.4760720944686141E-3</v>
      </c>
      <c r="BF110" s="171">
        <v>3.9081626694098672E-4</v>
      </c>
      <c r="BG110" s="171">
        <v>5.3806549628629304E-3</v>
      </c>
      <c r="BH110" s="171">
        <v>3.4086727480487286E-3</v>
      </c>
      <c r="BI110" s="171">
        <v>1.5166052802624657E-3</v>
      </c>
      <c r="BJ110" s="171">
        <v>1.2281994595922379E-3</v>
      </c>
      <c r="BK110" s="171">
        <v>2.0115396684693105E-2</v>
      </c>
      <c r="BL110" s="171">
        <v>3.0036322995250068E-3</v>
      </c>
      <c r="BM110" s="171">
        <v>1.3875499095655735E-2</v>
      </c>
      <c r="BN110" s="171">
        <v>1.529449824822241E-2</v>
      </c>
      <c r="BO110" s="171">
        <v>6.8081882113045456E-3</v>
      </c>
      <c r="BP110" s="171">
        <v>4.7802204554112339E-3</v>
      </c>
      <c r="BQ110" s="171">
        <v>1.0418863812135274E-2</v>
      </c>
      <c r="BR110" s="171">
        <v>1.3276786050236777E-3</v>
      </c>
      <c r="BS110" s="171">
        <v>8.3930795178392241E-3</v>
      </c>
      <c r="BT110" s="171">
        <v>5.7674437920813152E-3</v>
      </c>
      <c r="BU110" s="171">
        <v>7.2889832786004107E-3</v>
      </c>
      <c r="BV110" s="171">
        <v>4.7090547491864922E-3</v>
      </c>
      <c r="BW110" s="171">
        <v>1.5397047377245714E-5</v>
      </c>
      <c r="BX110" s="171">
        <v>1.8780484210836539E-2</v>
      </c>
      <c r="BY110" s="171">
        <v>6.6967728006415332E-3</v>
      </c>
      <c r="BZ110" s="171">
        <v>3.6150937393806619E-3</v>
      </c>
      <c r="CA110" s="171">
        <v>1.9232011594821654E-2</v>
      </c>
      <c r="CB110" s="171">
        <v>7.8927514363646908E-3</v>
      </c>
      <c r="CC110" s="171">
        <v>1.831454918032787E-2</v>
      </c>
      <c r="CD110" s="171">
        <v>7.1525529915422367E-3</v>
      </c>
      <c r="CE110" s="171">
        <v>3.8363521771298605E-4</v>
      </c>
      <c r="CF110" s="171">
        <v>9.9756975346931929E-3</v>
      </c>
      <c r="CG110" s="171">
        <v>9.6485049641558036E-4</v>
      </c>
      <c r="CH110" s="171">
        <v>2.9081638088068718E-3</v>
      </c>
      <c r="CI110" s="171">
        <v>8.8886753471388077E-3</v>
      </c>
      <c r="CJ110" s="171">
        <v>5.9986432276226036E-3</v>
      </c>
      <c r="CK110" s="171">
        <v>7.4823795066026309E-4</v>
      </c>
      <c r="CL110" s="171">
        <v>1.3780907987607496E-2</v>
      </c>
      <c r="CM110" s="171">
        <v>1.0053981507325213E-2</v>
      </c>
      <c r="CN110" s="171">
        <v>1.7600851594905113E-3</v>
      </c>
      <c r="CO110" s="171">
        <v>5.1032499644510449E-3</v>
      </c>
      <c r="CP110" s="171">
        <v>8.0529035224646359E-3</v>
      </c>
      <c r="CQ110" s="171">
        <v>4.1163384241630161E-3</v>
      </c>
      <c r="CR110" s="171">
        <v>2.9103296030955324E-3</v>
      </c>
      <c r="CS110" s="171">
        <v>3.9441357165728511E-3</v>
      </c>
      <c r="CT110" s="171">
        <v>7.6214348621367117E-4</v>
      </c>
      <c r="CU110" s="171">
        <v>7.4697353279631756E-3</v>
      </c>
      <c r="CV110" s="171">
        <v>9.3025458130511288E-3</v>
      </c>
      <c r="CW110" s="171">
        <v>8.9586692834314622E-4</v>
      </c>
      <c r="CX110" s="171">
        <v>1.8926082314374166E-3</v>
      </c>
      <c r="CY110" s="171">
        <v>5.0253483177934554E-3</v>
      </c>
      <c r="CZ110" s="171">
        <v>1.8079062167388729E-3</v>
      </c>
      <c r="DA110" s="171">
        <v>8.864200449119489E-4</v>
      </c>
      <c r="DB110" s="171">
        <v>5.2575129860570752E-4</v>
      </c>
      <c r="DC110" s="171">
        <v>0</v>
      </c>
      <c r="DD110" s="172">
        <v>5.8546091006936559E-3</v>
      </c>
    </row>
    <row r="111" spans="1:108" s="173" customFormat="1" ht="9.5" x14ac:dyDescent="0.2">
      <c r="A111" s="185"/>
      <c r="B111" s="186" t="s">
        <v>294</v>
      </c>
      <c r="C111" s="186"/>
      <c r="D111" s="187">
        <v>0.51020258413751318</v>
      </c>
      <c r="E111" s="188">
        <v>0.48182561463331158</v>
      </c>
      <c r="F111" s="188">
        <v>0.67459494312163215</v>
      </c>
      <c r="G111" s="188">
        <v>0.37176979306084629</v>
      </c>
      <c r="H111" s="188">
        <v>0.38161100450615554</v>
      </c>
      <c r="I111" s="188">
        <v>0.45988839617237065</v>
      </c>
      <c r="J111" s="188">
        <v>0.60747153523677222</v>
      </c>
      <c r="K111" s="188">
        <v>0.38083487978465241</v>
      </c>
      <c r="L111" s="188">
        <v>0.79470046818047679</v>
      </c>
      <c r="M111" s="188">
        <v>0.76350863176907846</v>
      </c>
      <c r="N111" s="188">
        <v>0.90433959333417158</v>
      </c>
      <c r="O111" s="188">
        <v>0.67233268489020959</v>
      </c>
      <c r="P111" s="188">
        <v>0.39703403473550636</v>
      </c>
      <c r="Q111" s="188">
        <v>0.86135634203407818</v>
      </c>
      <c r="R111" s="188">
        <v>0.65326837190418185</v>
      </c>
      <c r="S111" s="188">
        <v>0.61206829946689334</v>
      </c>
      <c r="T111" s="188">
        <v>0.68210947821020929</v>
      </c>
      <c r="U111" s="188">
        <v>0.62385959056519802</v>
      </c>
      <c r="V111" s="188">
        <v>0.72431691660986142</v>
      </c>
      <c r="W111" s="188">
        <v>0.63172056488677197</v>
      </c>
      <c r="X111" s="188">
        <v>0.46391079361624238</v>
      </c>
      <c r="Y111" s="188">
        <v>0.6601610084211641</v>
      </c>
      <c r="Z111" s="188">
        <v>0.65225563909774431</v>
      </c>
      <c r="AA111" s="188">
        <v>0.78879710208949949</v>
      </c>
      <c r="AB111" s="188">
        <v>0.55509532455742172</v>
      </c>
      <c r="AC111" s="188">
        <v>0.68759464916708735</v>
      </c>
      <c r="AD111" s="188">
        <v>0.69893851609277813</v>
      </c>
      <c r="AE111" s="188">
        <v>0.65076041437072951</v>
      </c>
      <c r="AF111" s="188">
        <v>0.54686482968105876</v>
      </c>
      <c r="AG111" s="188">
        <v>0.61968629233916794</v>
      </c>
      <c r="AH111" s="188">
        <v>0.54191197084384635</v>
      </c>
      <c r="AI111" s="188">
        <v>0.57566037597674125</v>
      </c>
      <c r="AJ111" s="188">
        <v>0.54538310412573676</v>
      </c>
      <c r="AK111" s="188">
        <v>0.49018987341772152</v>
      </c>
      <c r="AL111" s="188">
        <v>0.78348849163287448</v>
      </c>
      <c r="AM111" s="188">
        <v>0.79496090708538802</v>
      </c>
      <c r="AN111" s="188">
        <v>0.52652612380645858</v>
      </c>
      <c r="AO111" s="188">
        <v>0.78518980018690754</v>
      </c>
      <c r="AP111" s="188">
        <v>0.78482228626320849</v>
      </c>
      <c r="AQ111" s="188">
        <v>0.77486009470512274</v>
      </c>
      <c r="AR111" s="188">
        <v>0.72711772740189384</v>
      </c>
      <c r="AS111" s="188">
        <v>0.54941937771474159</v>
      </c>
      <c r="AT111" s="188">
        <v>0.5874589692396196</v>
      </c>
      <c r="AU111" s="188">
        <v>0.56363306744017405</v>
      </c>
      <c r="AV111" s="188">
        <v>0.58983527008044945</v>
      </c>
      <c r="AW111" s="188">
        <v>0.62798656177618262</v>
      </c>
      <c r="AX111" s="188">
        <v>0.70629172517429117</v>
      </c>
      <c r="AY111" s="188">
        <v>0.6105857803511674</v>
      </c>
      <c r="AZ111" s="188">
        <v>0.68225584594222832</v>
      </c>
      <c r="BA111" s="188">
        <v>0.66090122894856618</v>
      </c>
      <c r="BB111" s="188">
        <v>0.6902356902356902</v>
      </c>
      <c r="BC111" s="188">
        <v>0.71773563082986169</v>
      </c>
      <c r="BD111" s="188">
        <v>0.72743131269079808</v>
      </c>
      <c r="BE111" s="188">
        <v>0.86870727159726535</v>
      </c>
      <c r="BF111" s="188">
        <v>0.76388408479365355</v>
      </c>
      <c r="BG111" s="188">
        <v>0.67614787305874413</v>
      </c>
      <c r="BH111" s="188">
        <v>0.64443282396916701</v>
      </c>
      <c r="BI111" s="188">
        <v>0.60543501810640998</v>
      </c>
      <c r="BJ111" s="188">
        <v>0.64829826141543168</v>
      </c>
      <c r="BK111" s="188">
        <v>0.55040874431090681</v>
      </c>
      <c r="BL111" s="188">
        <v>0.55714254202144087</v>
      </c>
      <c r="BM111" s="188">
        <v>0.53905636794867418</v>
      </c>
      <c r="BN111" s="188">
        <v>0.52053950619833289</v>
      </c>
      <c r="BO111" s="188">
        <v>0.56741401667783253</v>
      </c>
      <c r="BP111" s="188">
        <v>0.66194379247207447</v>
      </c>
      <c r="BQ111" s="188">
        <v>0.54339362300499194</v>
      </c>
      <c r="BR111" s="188">
        <v>0.25991324399722637</v>
      </c>
      <c r="BS111" s="188">
        <v>0.30428923198445995</v>
      </c>
      <c r="BT111" s="188">
        <v>0.31511527100756359</v>
      </c>
      <c r="BU111" s="188">
        <v>0.34108115548738521</v>
      </c>
      <c r="BV111" s="188">
        <v>0.26922270942641263</v>
      </c>
      <c r="BW111" s="188">
        <v>0.14048159840465352</v>
      </c>
      <c r="BX111" s="188">
        <v>0.29703225616315221</v>
      </c>
      <c r="BY111" s="188">
        <v>0.25358806172699888</v>
      </c>
      <c r="BZ111" s="188">
        <v>0.7009919817220861</v>
      </c>
      <c r="CA111" s="188">
        <v>0.75219439302737756</v>
      </c>
      <c r="CB111" s="188">
        <v>0.31280831060298298</v>
      </c>
      <c r="CC111" s="188">
        <v>0.33636974897540983</v>
      </c>
      <c r="CD111" s="188">
        <v>0.31962466895118036</v>
      </c>
      <c r="CE111" s="188">
        <v>0.18196640451593457</v>
      </c>
      <c r="CF111" s="188">
        <v>0.41672435130996582</v>
      </c>
      <c r="CG111" s="188">
        <v>0.50144245149214128</v>
      </c>
      <c r="CH111" s="188">
        <v>0.34106121347484741</v>
      </c>
      <c r="CI111" s="188">
        <v>0.61980492961130063</v>
      </c>
      <c r="CJ111" s="188">
        <v>0.56325283506669022</v>
      </c>
      <c r="CK111" s="188">
        <v>0.30284047771028194</v>
      </c>
      <c r="CL111" s="188">
        <v>0.2082105770504189</v>
      </c>
      <c r="CM111" s="188">
        <v>0.45444233955496433</v>
      </c>
      <c r="CN111" s="188">
        <v>0.43982812098520718</v>
      </c>
      <c r="CO111" s="188">
        <v>0.28120013271609817</v>
      </c>
      <c r="CP111" s="188">
        <v>0.29264227199574061</v>
      </c>
      <c r="CQ111" s="188">
        <v>0.227176568535124</v>
      </c>
      <c r="CR111" s="188">
        <v>0.41127008602835091</v>
      </c>
      <c r="CS111" s="188">
        <v>0.31512088267243626</v>
      </c>
      <c r="CT111" s="188">
        <v>0.64957489329991192</v>
      </c>
      <c r="CU111" s="188">
        <v>0.5998527042577676</v>
      </c>
      <c r="CV111" s="188">
        <v>0.25808096309505391</v>
      </c>
      <c r="CW111" s="188">
        <v>0.53776183273539424</v>
      </c>
      <c r="CX111" s="188">
        <v>0.58728800373424617</v>
      </c>
      <c r="CY111" s="188">
        <v>0.3166501223100649</v>
      </c>
      <c r="CZ111" s="188">
        <v>0.32353126358553075</v>
      </c>
      <c r="DA111" s="188">
        <v>0.31415180966061479</v>
      </c>
      <c r="DB111" s="188">
        <v>1</v>
      </c>
      <c r="DC111" s="188">
        <v>0.52102712440689147</v>
      </c>
      <c r="DD111" s="189">
        <v>0.4416606372180043</v>
      </c>
    </row>
    <row r="112" spans="1:108" s="173" customFormat="1" ht="9.5" x14ac:dyDescent="0.2">
      <c r="A112" s="160"/>
      <c r="B112" s="169" t="s">
        <v>709</v>
      </c>
      <c r="C112" s="169"/>
      <c r="D112" s="170">
        <v>1.2872468222404384E-3</v>
      </c>
      <c r="E112" s="171">
        <v>2.4591670522319474E-3</v>
      </c>
      <c r="F112" s="171">
        <v>1.1292773914244921E-3</v>
      </c>
      <c r="G112" s="171">
        <v>7.0924419735291762E-3</v>
      </c>
      <c r="H112" s="171">
        <v>1.0532330048942455E-2</v>
      </c>
      <c r="I112" s="171">
        <v>2.8749655216311981E-2</v>
      </c>
      <c r="J112" s="171">
        <v>5.3431895418351402E-2</v>
      </c>
      <c r="K112" s="171">
        <v>3.615637171931399E-2</v>
      </c>
      <c r="L112" s="171">
        <v>1.1602820249005016E-2</v>
      </c>
      <c r="M112" s="171">
        <v>1.4453437076661226E-2</v>
      </c>
      <c r="N112" s="171">
        <v>6.6939355163206284E-3</v>
      </c>
      <c r="O112" s="171">
        <v>9.8785008335984109E-3</v>
      </c>
      <c r="P112" s="171">
        <v>9.7665991148822261E-3</v>
      </c>
      <c r="Q112" s="171">
        <v>4.0966852510633117E-3</v>
      </c>
      <c r="R112" s="171">
        <v>1.6240357287860333E-2</v>
      </c>
      <c r="S112" s="171">
        <v>1.7074866723325349E-2</v>
      </c>
      <c r="T112" s="171">
        <v>6.884441490452863E-3</v>
      </c>
      <c r="U112" s="171">
        <v>1.5353805073431242E-2</v>
      </c>
      <c r="V112" s="171">
        <v>1.4892448685904719E-2</v>
      </c>
      <c r="W112" s="171">
        <v>1.8968830951784074E-2</v>
      </c>
      <c r="X112" s="171">
        <v>2.1460586332109746E-2</v>
      </c>
      <c r="Y112" s="171">
        <v>3.9272284306975269E-2</v>
      </c>
      <c r="Z112" s="171">
        <v>1.5789473684210527E-2</v>
      </c>
      <c r="AA112" s="171">
        <v>3.1364580112205683E-3</v>
      </c>
      <c r="AB112" s="171">
        <v>1.8365108185807232E-2</v>
      </c>
      <c r="AC112" s="171">
        <v>1.7636294800605756E-2</v>
      </c>
      <c r="AD112" s="171">
        <v>1.9400468928633713E-3</v>
      </c>
      <c r="AE112" s="171">
        <v>1.8418007493938727E-2</v>
      </c>
      <c r="AF112" s="171">
        <v>1.974397917118681E-2</v>
      </c>
      <c r="AG112" s="171">
        <v>1.3412139122527847E-2</v>
      </c>
      <c r="AH112" s="171">
        <v>1.4858424446313429E-2</v>
      </c>
      <c r="AI112" s="171">
        <v>1.728291993467642E-2</v>
      </c>
      <c r="AJ112" s="171">
        <v>1.1394891944990177E-2</v>
      </c>
      <c r="AK112" s="171">
        <v>2.2287522603978299E-2</v>
      </c>
      <c r="AL112" s="171">
        <v>9.2438174653035575E-3</v>
      </c>
      <c r="AM112" s="171">
        <v>2.8062548663379187E-3</v>
      </c>
      <c r="AN112" s="171">
        <v>5.8201909666344811E-3</v>
      </c>
      <c r="AO112" s="171">
        <v>4.494682034622402E-3</v>
      </c>
      <c r="AP112" s="171">
        <v>7.2046109510086453E-3</v>
      </c>
      <c r="AQ112" s="171">
        <v>1.2053379250968575E-2</v>
      </c>
      <c r="AR112" s="171">
        <v>2.5272478939600884E-2</v>
      </c>
      <c r="AS112" s="171">
        <v>1.5143456549360281E-2</v>
      </c>
      <c r="AT112" s="171">
        <v>1.3975838381103854E-2</v>
      </c>
      <c r="AU112" s="171">
        <v>1.349321454470113E-2</v>
      </c>
      <c r="AV112" s="171">
        <v>2.1963989273400587E-2</v>
      </c>
      <c r="AW112" s="171">
        <v>2.4664566074744904E-2</v>
      </c>
      <c r="AX112" s="171">
        <v>1.4054147266770133E-2</v>
      </c>
      <c r="AY112" s="171">
        <v>1.5293078166710531E-2</v>
      </c>
      <c r="AZ112" s="171">
        <v>9.284731774415406E-3</v>
      </c>
      <c r="BA112" s="171">
        <v>1.5475648611743286E-2</v>
      </c>
      <c r="BB112" s="171">
        <v>1.5151515151515152E-2</v>
      </c>
      <c r="BC112" s="171">
        <v>5.4296025787934927E-3</v>
      </c>
      <c r="BD112" s="171">
        <v>2.7911033580462277E-2</v>
      </c>
      <c r="BE112" s="171">
        <v>7.8076444996892482E-3</v>
      </c>
      <c r="BF112" s="171">
        <v>6.7337193579832082E-3</v>
      </c>
      <c r="BG112" s="171">
        <v>1.7534604996623904E-2</v>
      </c>
      <c r="BH112" s="171">
        <v>5.2485813336432124E-3</v>
      </c>
      <c r="BI112" s="171">
        <v>1.9963477668761026E-2</v>
      </c>
      <c r="BJ112" s="171">
        <v>6.7414503670951715E-3</v>
      </c>
      <c r="BK112" s="171">
        <v>2.1703876256639661E-2</v>
      </c>
      <c r="BL112" s="171">
        <v>1.4510816017411509E-2</v>
      </c>
      <c r="BM112" s="171">
        <v>1.4288212810974985E-2</v>
      </c>
      <c r="BN112" s="171">
        <v>1.0503782325286858E-2</v>
      </c>
      <c r="BO112" s="171">
        <v>1.6258588582356376E-2</v>
      </c>
      <c r="BP112" s="171">
        <v>1.370166017425071E-2</v>
      </c>
      <c r="BQ112" s="171">
        <v>1.0273852211207199E-2</v>
      </c>
      <c r="BR112" s="171">
        <v>2.4715247878133079E-2</v>
      </c>
      <c r="BS112" s="171">
        <v>2.1929637197255773E-2</v>
      </c>
      <c r="BT112" s="171">
        <v>3.0517097278244122E-2</v>
      </c>
      <c r="BU112" s="171">
        <v>1.1422903051715512E-2</v>
      </c>
      <c r="BV112" s="171">
        <v>1.0157482494257009E-2</v>
      </c>
      <c r="BW112" s="171">
        <v>0</v>
      </c>
      <c r="BX112" s="171">
        <v>1.8507876162268098E-2</v>
      </c>
      <c r="BY112" s="171">
        <v>1.9583980178272179E-2</v>
      </c>
      <c r="BZ112" s="171">
        <v>1.7594661229565683E-2</v>
      </c>
      <c r="CA112" s="171">
        <v>1.1462806969251813E-2</v>
      </c>
      <c r="CB112" s="171">
        <v>3.7200394637571819E-2</v>
      </c>
      <c r="CC112" s="171">
        <v>1.9299116290983607E-2</v>
      </c>
      <c r="CD112" s="171">
        <v>2.695852753282011E-2</v>
      </c>
      <c r="CE112" s="171">
        <v>3.1759515523525059E-2</v>
      </c>
      <c r="CF112" s="171">
        <v>7.9185283074276851E-3</v>
      </c>
      <c r="CG112" s="171">
        <v>1.866985710564148E-2</v>
      </c>
      <c r="CH112" s="171">
        <v>2.2491220470064376E-2</v>
      </c>
      <c r="CI112" s="171">
        <v>2.1140633258059866E-3</v>
      </c>
      <c r="CJ112" s="171">
        <v>4.8229518879968375E-2</v>
      </c>
      <c r="CK112" s="171">
        <v>1.083924347097614E-2</v>
      </c>
      <c r="CL112" s="171">
        <v>4.945712232496239E-3</v>
      </c>
      <c r="CM112" s="171">
        <v>1.855206038327464E-2</v>
      </c>
      <c r="CN112" s="171">
        <v>5.9487758323238998E-3</v>
      </c>
      <c r="CO112" s="171">
        <v>2.0965983600082158E-2</v>
      </c>
      <c r="CP112" s="171">
        <v>2.785542285306325E-2</v>
      </c>
      <c r="CQ112" s="171">
        <v>1.3337154867679373E-2</v>
      </c>
      <c r="CR112" s="171">
        <v>3.049645096880077E-2</v>
      </c>
      <c r="CS112" s="171">
        <v>1.023440375620573E-2</v>
      </c>
      <c r="CT112" s="171">
        <v>1.558160016259061E-2</v>
      </c>
      <c r="CU112" s="171">
        <v>1.8100805523590335E-2</v>
      </c>
      <c r="CV112" s="171">
        <v>2.0854207410751956E-2</v>
      </c>
      <c r="CW112" s="171">
        <v>2.3800892533470005E-2</v>
      </c>
      <c r="CX112" s="171">
        <v>1.6165637424013994E-2</v>
      </c>
      <c r="CY112" s="171">
        <v>3.9808380898358565E-2</v>
      </c>
      <c r="CZ112" s="171">
        <v>2.3316893279565862E-2</v>
      </c>
      <c r="DA112" s="171">
        <v>2.0924058803742058E-2</v>
      </c>
      <c r="DB112" s="171">
        <v>0</v>
      </c>
      <c r="DC112" s="171">
        <v>3.3391692674633986E-3</v>
      </c>
      <c r="DD112" s="172">
        <v>1.4058416164634472E-2</v>
      </c>
    </row>
    <row r="113" spans="1:108" s="173" customFormat="1" ht="9.5" x14ac:dyDescent="0.2">
      <c r="A113" s="160"/>
      <c r="B113" s="169" t="s">
        <v>710</v>
      </c>
      <c r="C113" s="169"/>
      <c r="D113" s="170">
        <v>9.3604228207477352E-2</v>
      </c>
      <c r="E113" s="171">
        <v>1.9882492378483555E-2</v>
      </c>
      <c r="F113" s="171">
        <v>5.2340993874637316E-2</v>
      </c>
      <c r="G113" s="171">
        <v>0.35388997563403002</v>
      </c>
      <c r="H113" s="171">
        <v>0.2310536642159505</v>
      </c>
      <c r="I113" s="171">
        <v>0.20075958498652691</v>
      </c>
      <c r="J113" s="171">
        <v>0.22776771760970407</v>
      </c>
      <c r="K113" s="171">
        <v>0.15837021024940351</v>
      </c>
      <c r="L113" s="171">
        <v>0.10480423356383445</v>
      </c>
      <c r="M113" s="171">
        <v>0.11447427837021085</v>
      </c>
      <c r="N113" s="171">
        <v>2.9690007914376797E-2</v>
      </c>
      <c r="O113" s="171">
        <v>0.17999811381375669</v>
      </c>
      <c r="P113" s="171">
        <v>8.7160741680713652E-2</v>
      </c>
      <c r="Q113" s="171">
        <v>5.4857311843856275E-2</v>
      </c>
      <c r="R113" s="171">
        <v>0.2984165651644336</v>
      </c>
      <c r="S113" s="171">
        <v>0.34211542918952331</v>
      </c>
      <c r="T113" s="171">
        <v>0.1700268320901952</v>
      </c>
      <c r="U113" s="171">
        <v>0.32649087672452159</v>
      </c>
      <c r="V113" s="171">
        <v>9.5870730137090049E-2</v>
      </c>
      <c r="W113" s="171">
        <v>0.2324559204478984</v>
      </c>
      <c r="X113" s="171">
        <v>0.30537553552523522</v>
      </c>
      <c r="Y113" s="171">
        <v>9.0673163497696094E-2</v>
      </c>
      <c r="Z113" s="171">
        <v>0.13212197159565581</v>
      </c>
      <c r="AA113" s="171">
        <v>3.386785645918923E-2</v>
      </c>
      <c r="AB113" s="171">
        <v>0.11244136783174459</v>
      </c>
      <c r="AC113" s="171">
        <v>0.12272841998990409</v>
      </c>
      <c r="AD113" s="171">
        <v>1.2369639777549558E-2</v>
      </c>
      <c r="AE113" s="171">
        <v>0.22970850782455368</v>
      </c>
      <c r="AF113" s="171">
        <v>0.29778693859839445</v>
      </c>
      <c r="AG113" s="171">
        <v>0.32325528529211184</v>
      </c>
      <c r="AH113" s="171">
        <v>0.19932716568544995</v>
      </c>
      <c r="AI113" s="171">
        <v>0.19976419066868789</v>
      </c>
      <c r="AJ113" s="171">
        <v>0.28762278978389</v>
      </c>
      <c r="AK113" s="171">
        <v>0.23693490054249547</v>
      </c>
      <c r="AL113" s="171">
        <v>3.2346221943000741E-2</v>
      </c>
      <c r="AM113" s="171">
        <v>5.242668050869452E-2</v>
      </c>
      <c r="AN113" s="171">
        <v>0.14408325286986376</v>
      </c>
      <c r="AO113" s="171">
        <v>0.10916292109830449</v>
      </c>
      <c r="AP113" s="171">
        <v>8.1972462375920582E-2</v>
      </c>
      <c r="AQ113" s="171">
        <v>0.2345386712584302</v>
      </c>
      <c r="AR113" s="171">
        <v>0.27262560614532821</v>
      </c>
      <c r="AS113" s="171">
        <v>0.33454480985728213</v>
      </c>
      <c r="AT113" s="171">
        <v>0.27004162295692191</v>
      </c>
      <c r="AU113" s="171">
        <v>0.28739770019682997</v>
      </c>
      <c r="AV113" s="171">
        <v>0.23764525603371217</v>
      </c>
      <c r="AW113" s="171">
        <v>0.21624272270099951</v>
      </c>
      <c r="AX113" s="171">
        <v>0.24871283226172</v>
      </c>
      <c r="AY113" s="171">
        <v>0.26768056547730945</v>
      </c>
      <c r="AZ113" s="171">
        <v>0.22799174690508942</v>
      </c>
      <c r="BA113" s="171">
        <v>0.23076923076923078</v>
      </c>
      <c r="BB113" s="171">
        <v>0.14029180695847362</v>
      </c>
      <c r="BC113" s="171">
        <v>0.15363526350171883</v>
      </c>
      <c r="BD113" s="171">
        <v>0.19624945486262538</v>
      </c>
      <c r="BE113" s="171">
        <v>8.5845245494095709E-2</v>
      </c>
      <c r="BF113" s="171">
        <v>0.17114607993315695</v>
      </c>
      <c r="BG113" s="171">
        <v>0.20596303173531397</v>
      </c>
      <c r="BH113" s="171">
        <v>0.17122770321306141</v>
      </c>
      <c r="BI113" s="171">
        <v>0.26441548794453557</v>
      </c>
      <c r="BJ113" s="171">
        <v>0.25104396954065339</v>
      </c>
      <c r="BK113" s="171">
        <v>0.33460801088457814</v>
      </c>
      <c r="BL113" s="171">
        <v>0.35063822590844251</v>
      </c>
      <c r="BM113" s="171">
        <v>0.34291497457598197</v>
      </c>
      <c r="BN113" s="171">
        <v>0.43761056160131057</v>
      </c>
      <c r="BO113" s="171">
        <v>0.11719889297299707</v>
      </c>
      <c r="BP113" s="171">
        <v>0.10623394816717255</v>
      </c>
      <c r="BQ113" s="171">
        <v>0.16141988328763271</v>
      </c>
      <c r="BR113" s="171">
        <v>0.50012094238304872</v>
      </c>
      <c r="BS113" s="171">
        <v>0.41240060773859183</v>
      </c>
      <c r="BT113" s="171">
        <v>0.32349078299149159</v>
      </c>
      <c r="BU113" s="171">
        <v>0.1555048647845533</v>
      </c>
      <c r="BV113" s="171">
        <v>0.1742271179873239</v>
      </c>
      <c r="BW113" s="171">
        <v>0</v>
      </c>
      <c r="BX113" s="171">
        <v>0.24560511618997097</v>
      </c>
      <c r="BY113" s="171">
        <v>0.55509062683129939</v>
      </c>
      <c r="BZ113" s="171">
        <v>0.13713858100340542</v>
      </c>
      <c r="CA113" s="171">
        <v>0.11854356905912854</v>
      </c>
      <c r="CB113" s="171">
        <v>0.34623643433346873</v>
      </c>
      <c r="CC113" s="171">
        <v>0.2463258837090164</v>
      </c>
      <c r="CD113" s="171">
        <v>0.3868026616799719</v>
      </c>
      <c r="CE113" s="171">
        <v>0.72106979420710826</v>
      </c>
      <c r="CF113" s="171">
        <v>0.12283233096901211</v>
      </c>
      <c r="CG113" s="171">
        <v>0.21915614175583492</v>
      </c>
      <c r="CH113" s="171">
        <v>0.38547196409358675</v>
      </c>
      <c r="CI113" s="171">
        <v>0.22010282035266421</v>
      </c>
      <c r="CJ113" s="171">
        <v>0.24555443381461362</v>
      </c>
      <c r="CK113" s="171">
        <v>0.37923062609379748</v>
      </c>
      <c r="CL113" s="171">
        <v>0.71409745093909915</v>
      </c>
      <c r="CM113" s="171">
        <v>0.43975034295182047</v>
      </c>
      <c r="CN113" s="171">
        <v>0.42840362661968212</v>
      </c>
      <c r="CO113" s="171">
        <v>0.60261008326355203</v>
      </c>
      <c r="CP113" s="171">
        <v>0.62040028557253668</v>
      </c>
      <c r="CQ113" s="171">
        <v>0.61584025986433555</v>
      </c>
      <c r="CR113" s="171">
        <v>0.51984108938928553</v>
      </c>
      <c r="CS113" s="171">
        <v>0.14979935182109544</v>
      </c>
      <c r="CT113" s="171">
        <v>0.15091287853126481</v>
      </c>
      <c r="CU113" s="171">
        <v>0.25014867663981588</v>
      </c>
      <c r="CV113" s="171">
        <v>0.47299074057633167</v>
      </c>
      <c r="CW113" s="171">
        <v>0.27340608606156064</v>
      </c>
      <c r="CX113" s="171">
        <v>0.28902716449461591</v>
      </c>
      <c r="CY113" s="171">
        <v>0.31029531676534194</v>
      </c>
      <c r="CZ113" s="171">
        <v>0.22747237921057761</v>
      </c>
      <c r="DA113" s="171">
        <v>0.28881837935141325</v>
      </c>
      <c r="DB113" s="171">
        <v>0</v>
      </c>
      <c r="DC113" s="171">
        <v>3.4563954225977522E-2</v>
      </c>
      <c r="DD113" s="172">
        <v>0.28336705659127609</v>
      </c>
    </row>
    <row r="114" spans="1:108" s="173" customFormat="1" ht="9.5" x14ac:dyDescent="0.2">
      <c r="A114" s="160"/>
      <c r="B114" s="169" t="s">
        <v>711</v>
      </c>
      <c r="C114" s="169"/>
      <c r="D114" s="170">
        <v>0.47663563157905769</v>
      </c>
      <c r="E114" s="171">
        <v>0.40867807094823705</v>
      </c>
      <c r="F114" s="171">
        <v>0.13428637221940773</v>
      </c>
      <c r="G114" s="171">
        <v>0.14908999393710606</v>
      </c>
      <c r="H114" s="171">
        <v>0.37618852547379317</v>
      </c>
      <c r="I114" s="171">
        <v>0.12004483956065717</v>
      </c>
      <c r="J114" s="171">
        <v>-3.8449135514598267E-3</v>
      </c>
      <c r="K114" s="171">
        <v>0.18353488182392888</v>
      </c>
      <c r="L114" s="171">
        <v>5.863222708747079E-2</v>
      </c>
      <c r="M114" s="171">
        <v>7.9535586508735975E-2</v>
      </c>
      <c r="N114" s="171">
        <v>2.1220885078810921E-2</v>
      </c>
      <c r="O114" s="171">
        <v>8.7028313573667568E-2</v>
      </c>
      <c r="P114" s="171">
        <v>0.12022323655119731</v>
      </c>
      <c r="Q114" s="171">
        <v>4.8429603987092396E-2</v>
      </c>
      <c r="R114" s="171">
        <v>-0.16889971579374746</v>
      </c>
      <c r="S114" s="171">
        <v>-6.3354709109170987E-2</v>
      </c>
      <c r="T114" s="171">
        <v>7.2364588205368063E-2</v>
      </c>
      <c r="U114" s="171">
        <v>-2.1500890075656431E-2</v>
      </c>
      <c r="V114" s="171">
        <v>4.4601605695675228E-2</v>
      </c>
      <c r="W114" s="171">
        <v>5.8427341856772792E-2</v>
      </c>
      <c r="X114" s="171">
        <v>9.818045097903412E-2</v>
      </c>
      <c r="Y114" s="171">
        <v>0.11487738996875166</v>
      </c>
      <c r="Z114" s="171">
        <v>9.0309106098579783E-2</v>
      </c>
      <c r="AA114" s="171">
        <v>0.10553518575783011</v>
      </c>
      <c r="AB114" s="171">
        <v>0.16800953245574218</v>
      </c>
      <c r="AC114" s="171">
        <v>9.8939929328621903E-2</v>
      </c>
      <c r="AD114" s="171">
        <v>-6.9757978568798801E-4</v>
      </c>
      <c r="AE114" s="171">
        <v>-1.1709279259422526E-3</v>
      </c>
      <c r="AF114" s="171">
        <v>2.8205684530266868E-3</v>
      </c>
      <c r="AG114" s="171">
        <v>-1.1593543987269835E-2</v>
      </c>
      <c r="AH114" s="171">
        <v>0.12363330529857022</v>
      </c>
      <c r="AI114" s="171">
        <v>8.9007037663583574E-2</v>
      </c>
      <c r="AJ114" s="171">
        <v>4.3614931237721019E-2</v>
      </c>
      <c r="AK114" s="171">
        <v>0.15542495479204341</v>
      </c>
      <c r="AL114" s="171">
        <v>7.1400422639785258E-2</v>
      </c>
      <c r="AM114" s="171">
        <v>0.13414466000519076</v>
      </c>
      <c r="AN114" s="171">
        <v>0.26507348996888747</v>
      </c>
      <c r="AO114" s="171">
        <v>6.5684660228739269E-2</v>
      </c>
      <c r="AP114" s="171">
        <v>8.3573487031700283E-2</v>
      </c>
      <c r="AQ114" s="171">
        <v>-4.9433204189984217E-2</v>
      </c>
      <c r="AR114" s="171">
        <v>-9.978825017645819E-2</v>
      </c>
      <c r="AS114" s="171">
        <v>-3.9742339627101613E-3</v>
      </c>
      <c r="AT114" s="171">
        <v>5.6174071943419848E-2</v>
      </c>
      <c r="AU114" s="171">
        <v>7.1130736558582819E-2</v>
      </c>
      <c r="AV114" s="171">
        <v>4.6481930787894268E-2</v>
      </c>
      <c r="AW114" s="171">
        <v>-6.4666235419318485E-2</v>
      </c>
      <c r="AX114" s="171">
        <v>-3.9538836745251646E-2</v>
      </c>
      <c r="AY114" s="171">
        <v>2.3630484641124938E-2</v>
      </c>
      <c r="AZ114" s="171">
        <v>-5.4676753782668501E-2</v>
      </c>
      <c r="BA114" s="171">
        <v>3.1861629494765588E-3</v>
      </c>
      <c r="BB114" s="171">
        <v>6.1728395061728392E-2</v>
      </c>
      <c r="BC114" s="171">
        <v>-7.5928761900682182E-3</v>
      </c>
      <c r="BD114" s="171">
        <v>-7.7191452245965977E-2</v>
      </c>
      <c r="BE114" s="171">
        <v>-4.5525170913610941E-2</v>
      </c>
      <c r="BF114" s="171">
        <v>1.2205147095157022E-2</v>
      </c>
      <c r="BG114" s="171">
        <v>2.3885887913571911E-2</v>
      </c>
      <c r="BH114" s="171">
        <v>7.6114113067224445E-2</v>
      </c>
      <c r="BI114" s="171">
        <v>-4.7974248661363707E-3</v>
      </c>
      <c r="BJ114" s="171">
        <v>2.7238734681623408E-2</v>
      </c>
      <c r="BK114" s="171">
        <v>3.3689051974318623E-2</v>
      </c>
      <c r="BL114" s="171">
        <v>1.7690916310054264E-2</v>
      </c>
      <c r="BM114" s="171">
        <v>1.8469738593318092E-2</v>
      </c>
      <c r="BN114" s="171">
        <v>2.271804296501263E-2</v>
      </c>
      <c r="BO114" s="171">
        <v>-7.6585153191198935E-2</v>
      </c>
      <c r="BP114" s="171">
        <v>1.1096501468473893E-2</v>
      </c>
      <c r="BQ114" s="171">
        <v>0.10066881108064403</v>
      </c>
      <c r="BR114" s="171">
        <v>5.1827842549142925E-2</v>
      </c>
      <c r="BS114" s="171">
        <v>0.15554050986097509</v>
      </c>
      <c r="BT114" s="171">
        <v>0.23679328048672865</v>
      </c>
      <c r="BU114" s="171">
        <v>0.17795082558223377</v>
      </c>
      <c r="BV114" s="171">
        <v>0.29689384264402946</v>
      </c>
      <c r="BW114" s="171">
        <v>0.51048114180255888</v>
      </c>
      <c r="BX114" s="171">
        <v>5.5066825810824747E-2</v>
      </c>
      <c r="BY114" s="171">
        <v>3.6052823670926416E-2</v>
      </c>
      <c r="BZ114" s="171">
        <v>4.1660340252622753E-2</v>
      </c>
      <c r="CA114" s="171">
        <v>2.5961951682625464E-2</v>
      </c>
      <c r="CB114" s="171">
        <v>9.2159480006964195E-2</v>
      </c>
      <c r="CC114" s="171">
        <v>7.1729316086065573E-2</v>
      </c>
      <c r="CD114" s="171">
        <v>0.15855221316221629</v>
      </c>
      <c r="CE114" s="171">
        <v>-1.1317238922533088E-2</v>
      </c>
      <c r="CF114" s="171">
        <v>0.30155583723641116</v>
      </c>
      <c r="CG114" s="171">
        <v>0.17707901160715148</v>
      </c>
      <c r="CH114" s="171">
        <v>0.16890430756229116</v>
      </c>
      <c r="CI114" s="171">
        <v>0.11060394945466775</v>
      </c>
      <c r="CJ114" s="171">
        <v>7.9413917065953021E-2</v>
      </c>
      <c r="CK114" s="171">
        <v>0</v>
      </c>
      <c r="CL114" s="171">
        <v>3.624612191462893E-3</v>
      </c>
      <c r="CM114" s="171">
        <v>1.5915339893462239E-3</v>
      </c>
      <c r="CN114" s="171">
        <v>4.7208916051829829E-2</v>
      </c>
      <c r="CO114" s="171">
        <v>4.8551972572006385E-2</v>
      </c>
      <c r="CP114" s="171">
        <v>1.465374329933084E-2</v>
      </c>
      <c r="CQ114" s="171">
        <v>5.4385893078928334E-2</v>
      </c>
      <c r="CR114" s="171">
        <v>-3.3071927307903779E-5</v>
      </c>
      <c r="CS114" s="171">
        <v>0.11985025451346183</v>
      </c>
      <c r="CT114" s="171">
        <v>8.8476390488449297E-2</v>
      </c>
      <c r="CU114" s="171">
        <v>7.5529574223245105E-2</v>
      </c>
      <c r="CV114" s="171">
        <v>0.11839311669106027</v>
      </c>
      <c r="CW114" s="171">
        <v>2.3667554199949165E-2</v>
      </c>
      <c r="CX114" s="171">
        <v>2.1001110616311575E-2</v>
      </c>
      <c r="CY114" s="171">
        <v>0.18262753926330344</v>
      </c>
      <c r="CZ114" s="171">
        <v>0.22008484866655673</v>
      </c>
      <c r="DA114" s="171">
        <v>0.14711390724864309</v>
      </c>
      <c r="DB114" s="171">
        <v>0</v>
      </c>
      <c r="DC114" s="171">
        <v>0.37363172718276622</v>
      </c>
      <c r="DD114" s="172">
        <v>0.11326703720097576</v>
      </c>
    </row>
    <row r="115" spans="1:108" s="173" customFormat="1" ht="9.5" x14ac:dyDescent="0.2">
      <c r="A115" s="160"/>
      <c r="B115" s="169" t="s">
        <v>712</v>
      </c>
      <c r="C115" s="169"/>
      <c r="D115" s="170">
        <v>0.21683609825844311</v>
      </c>
      <c r="E115" s="171">
        <v>0.28918029877612073</v>
      </c>
      <c r="F115" s="171">
        <v>0.1380647538341086</v>
      </c>
      <c r="G115" s="171">
        <v>9.9637370305546979E-2</v>
      </c>
      <c r="H115" s="171">
        <v>7.1074362346650571E-2</v>
      </c>
      <c r="I115" s="171">
        <v>0.14043835267658228</v>
      </c>
      <c r="J115" s="171">
        <v>6.8985190881353409E-2</v>
      </c>
      <c r="K115" s="171">
        <v>0.15111038603503477</v>
      </c>
      <c r="L115" s="171">
        <v>4.5488080141012452E-2</v>
      </c>
      <c r="M115" s="171">
        <v>2.0268157977005107E-2</v>
      </c>
      <c r="N115" s="171">
        <v>1.1731029534679024E-2</v>
      </c>
      <c r="O115" s="171">
        <v>4.0826341390119258E-2</v>
      </c>
      <c r="P115" s="171">
        <v>5.3605813241412399E-2</v>
      </c>
      <c r="Q115" s="171">
        <v>2.1370606500769759E-2</v>
      </c>
      <c r="R115" s="171">
        <v>0.15712545676004872</v>
      </c>
      <c r="S115" s="171">
        <v>5.5551263231090164E-2</v>
      </c>
      <c r="T115" s="171">
        <v>5.3130820799382944E-2</v>
      </c>
      <c r="U115" s="171">
        <v>2.4671784601691144E-2</v>
      </c>
      <c r="V115" s="171">
        <v>8.8699064606528821E-2</v>
      </c>
      <c r="W115" s="171">
        <v>2.645608757416228E-2</v>
      </c>
      <c r="X115" s="171">
        <v>8.2250739593742891E-2</v>
      </c>
      <c r="Y115" s="171">
        <v>6.9964514591388166E-2</v>
      </c>
      <c r="Z115" s="171">
        <v>8.9640768588137007E-2</v>
      </c>
      <c r="AA115" s="171">
        <v>5.2568803286654593E-2</v>
      </c>
      <c r="AB115" s="171">
        <v>0.11713194129217733</v>
      </c>
      <c r="AC115" s="171">
        <v>4.5936395759717315E-2</v>
      </c>
      <c r="AD115" s="171">
        <v>2.2112504117658457E-2</v>
      </c>
      <c r="AE115" s="171">
        <v>7.0999559180074945E-2</v>
      </c>
      <c r="AF115" s="171">
        <v>9.1234541115209372E-2</v>
      </c>
      <c r="AG115" s="171">
        <v>3.2734712434644236E-2</v>
      </c>
      <c r="AH115" s="171">
        <v>9.4757499299130923E-2</v>
      </c>
      <c r="AI115" s="171">
        <v>8.0783004152294752E-2</v>
      </c>
      <c r="AJ115" s="171">
        <v>8.7622789783889987E-2</v>
      </c>
      <c r="AK115" s="171">
        <v>6.5009041591320066E-2</v>
      </c>
      <c r="AL115" s="171">
        <v>8.4165286424124741E-2</v>
      </c>
      <c r="AM115" s="171">
        <v>1.3552751103036595E-2</v>
      </c>
      <c r="AN115" s="171">
        <v>1.7728784465186141E-2</v>
      </c>
      <c r="AO115" s="171">
        <v>1.2505006452761336E-2</v>
      </c>
      <c r="AP115" s="171">
        <v>2.3695164905539544E-2</v>
      </c>
      <c r="AQ115" s="171">
        <v>1.5568948199167742E-2</v>
      </c>
      <c r="AR115" s="171">
        <v>4.6392461339615547E-2</v>
      </c>
      <c r="AS115" s="171">
        <v>7.9735839021363358E-2</v>
      </c>
      <c r="AT115" s="171">
        <v>6.2671313999526246E-2</v>
      </c>
      <c r="AU115" s="171">
        <v>5.2898062778410859E-2</v>
      </c>
      <c r="AV115" s="171">
        <v>8.8366747541820972E-2</v>
      </c>
      <c r="AW115" s="171">
        <v>0.17853640214510777</v>
      </c>
      <c r="AX115" s="171">
        <v>5.672160224669278E-2</v>
      </c>
      <c r="AY115" s="171">
        <v>7.3889912396134905E-2</v>
      </c>
      <c r="AZ115" s="171">
        <v>0.12723521320495185</v>
      </c>
      <c r="BA115" s="171">
        <v>8.4205735093309059E-2</v>
      </c>
      <c r="BB115" s="171">
        <v>8.3052749719416383E-2</v>
      </c>
      <c r="BC115" s="171">
        <v>0.11593861443396125</v>
      </c>
      <c r="BD115" s="171">
        <v>0.11993022241604885</v>
      </c>
      <c r="BE115" s="171">
        <v>5.846022374145432E-2</v>
      </c>
      <c r="BF115" s="171">
        <v>5.9395088293031341E-2</v>
      </c>
      <c r="BG115" s="171">
        <v>5.8955097906819715E-2</v>
      </c>
      <c r="BH115" s="171">
        <v>7.8050858946797586E-2</v>
      </c>
      <c r="BI115" s="171">
        <v>9.1770095019963471E-2</v>
      </c>
      <c r="BJ115" s="171">
        <v>2.0852097491743771E-2</v>
      </c>
      <c r="BK115" s="171">
        <v>2.5198073209782377E-2</v>
      </c>
      <c r="BL115" s="171">
        <v>2.7216511521889385E-2</v>
      </c>
      <c r="BM115" s="171">
        <v>4.7867325871071224E-2</v>
      </c>
      <c r="BN115" s="171">
        <v>2.9177937927189378E-2</v>
      </c>
      <c r="BO115" s="171">
        <v>0.309916025845487</v>
      </c>
      <c r="BP115" s="171">
        <v>0.18766973469162049</v>
      </c>
      <c r="BQ115" s="171">
        <v>0.16384992617591226</v>
      </c>
      <c r="BR115" s="171">
        <v>6.0987212358698979E-2</v>
      </c>
      <c r="BS115" s="171">
        <v>6.9776289328706775E-2</v>
      </c>
      <c r="BT115" s="171">
        <v>0.10660582558543967</v>
      </c>
      <c r="BU115" s="171">
        <v>0.22253685459396036</v>
      </c>
      <c r="BV115" s="171">
        <v>0.20336908946413251</v>
      </c>
      <c r="BW115" s="171">
        <v>0.29823337463989491</v>
      </c>
      <c r="BX115" s="171">
        <v>0.35001399879168327</v>
      </c>
      <c r="BY115" s="171">
        <v>7.5237490618606517E-2</v>
      </c>
      <c r="BZ115" s="171">
        <v>8.8027532553919124E-2</v>
      </c>
      <c r="CA115" s="171">
        <v>0.14062653607511916</v>
      </c>
      <c r="CB115" s="171">
        <v>0.13081074807033835</v>
      </c>
      <c r="CC115" s="171">
        <v>0.17639760502049182</v>
      </c>
      <c r="CD115" s="171">
        <v>7.0623748184570984E-2</v>
      </c>
      <c r="CE115" s="171">
        <v>5.3160880168799496E-2</v>
      </c>
      <c r="CF115" s="171">
        <v>0.13036879215848443</v>
      </c>
      <c r="CG115" s="171">
        <v>6.7057109500882839E-2</v>
      </c>
      <c r="CH115" s="171">
        <v>5.9434488195127491E-2</v>
      </c>
      <c r="CI115" s="171">
        <v>3.4305482150578964E-2</v>
      </c>
      <c r="CJ115" s="171">
        <v>4.9100203515856609E-2</v>
      </c>
      <c r="CK115" s="171">
        <v>0</v>
      </c>
      <c r="CL115" s="171">
        <v>2.0684931209441579E-2</v>
      </c>
      <c r="CM115" s="171">
        <v>4.5026159355309965E-2</v>
      </c>
      <c r="CN115" s="171">
        <v>8.2191296846896453E-2</v>
      </c>
      <c r="CO115" s="171">
        <v>2.8391765282100707E-2</v>
      </c>
      <c r="CP115" s="171">
        <v>2.0468048547331228E-2</v>
      </c>
      <c r="CQ115" s="171">
        <v>7.327792108531575E-2</v>
      </c>
      <c r="CR115" s="171">
        <v>6.0583636837166235E-2</v>
      </c>
      <c r="CS115" s="171">
        <v>0.38482255878048999</v>
      </c>
      <c r="CT115" s="171">
        <v>7.6358309057651924E-2</v>
      </c>
      <c r="CU115" s="171">
        <v>3.7101956271576524E-2</v>
      </c>
      <c r="CV115" s="171">
        <v>8.2964469889328291E-2</v>
      </c>
      <c r="CW115" s="171">
        <v>0.112812563804476</v>
      </c>
      <c r="CX115" s="171">
        <v>5.9447481798232671E-2</v>
      </c>
      <c r="CY115" s="171">
        <v>0.10297089374977843</v>
      </c>
      <c r="CZ115" s="171">
        <v>0.12269776785045047</v>
      </c>
      <c r="DA115" s="171">
        <v>0.12336239578882292</v>
      </c>
      <c r="DB115" s="171">
        <v>0</v>
      </c>
      <c r="DC115" s="171">
        <v>5.6684681941589911E-2</v>
      </c>
      <c r="DD115" s="172">
        <v>9.3255924400429846E-2</v>
      </c>
    </row>
    <row r="116" spans="1:108" s="173" customFormat="1" ht="9.5" x14ac:dyDescent="0.2">
      <c r="A116" s="160"/>
      <c r="B116" s="169" t="s">
        <v>713</v>
      </c>
      <c r="C116" s="169"/>
      <c r="D116" s="170">
        <v>0</v>
      </c>
      <c r="E116" s="171">
        <v>0</v>
      </c>
      <c r="F116" s="171">
        <v>0</v>
      </c>
      <c r="G116" s="171">
        <v>0</v>
      </c>
      <c r="H116" s="171">
        <v>0</v>
      </c>
      <c r="I116" s="171">
        <v>0</v>
      </c>
      <c r="J116" s="171">
        <v>0</v>
      </c>
      <c r="K116" s="171">
        <v>0</v>
      </c>
      <c r="L116" s="171">
        <v>0</v>
      </c>
      <c r="M116" s="171">
        <v>0</v>
      </c>
      <c r="N116" s="171">
        <v>0</v>
      </c>
      <c r="O116" s="171">
        <v>5.5626509548418242E-4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171">
        <v>0</v>
      </c>
      <c r="V116" s="171">
        <v>0</v>
      </c>
      <c r="W116" s="171">
        <v>0</v>
      </c>
      <c r="X116" s="171">
        <v>0</v>
      </c>
      <c r="Y116" s="171">
        <v>0</v>
      </c>
      <c r="Z116" s="171">
        <v>0</v>
      </c>
      <c r="AA116" s="171">
        <v>0</v>
      </c>
      <c r="AB116" s="171">
        <v>0</v>
      </c>
      <c r="AC116" s="171">
        <v>0</v>
      </c>
      <c r="AD116" s="171">
        <v>0</v>
      </c>
      <c r="AE116" s="171">
        <v>0</v>
      </c>
      <c r="AF116" s="171">
        <v>0</v>
      </c>
      <c r="AG116" s="171">
        <v>0</v>
      </c>
      <c r="AH116" s="171">
        <v>0</v>
      </c>
      <c r="AI116" s="171">
        <v>0</v>
      </c>
      <c r="AJ116" s="171">
        <v>0</v>
      </c>
      <c r="AK116" s="171">
        <v>0</v>
      </c>
      <c r="AL116" s="171">
        <v>0</v>
      </c>
      <c r="AM116" s="171">
        <v>0</v>
      </c>
      <c r="AN116" s="171">
        <v>0</v>
      </c>
      <c r="AO116" s="171">
        <v>0</v>
      </c>
      <c r="AP116" s="171">
        <v>0</v>
      </c>
      <c r="AQ116" s="171">
        <v>0</v>
      </c>
      <c r="AR116" s="171">
        <v>0</v>
      </c>
      <c r="AS116" s="171">
        <v>0</v>
      </c>
      <c r="AT116" s="171">
        <v>0</v>
      </c>
      <c r="AU116" s="171">
        <v>0</v>
      </c>
      <c r="AV116" s="171">
        <v>0</v>
      </c>
      <c r="AW116" s="171">
        <v>0</v>
      </c>
      <c r="AX116" s="171">
        <v>0</v>
      </c>
      <c r="AY116" s="171">
        <v>0</v>
      </c>
      <c r="AZ116" s="171">
        <v>0</v>
      </c>
      <c r="BA116" s="171">
        <v>0</v>
      </c>
      <c r="BB116" s="171">
        <v>0</v>
      </c>
      <c r="BC116" s="171">
        <v>0</v>
      </c>
      <c r="BD116" s="171">
        <v>0</v>
      </c>
      <c r="BE116" s="171">
        <v>0</v>
      </c>
      <c r="BF116" s="171">
        <v>0</v>
      </c>
      <c r="BG116" s="171">
        <v>0</v>
      </c>
      <c r="BH116" s="171">
        <v>0</v>
      </c>
      <c r="BI116" s="171">
        <v>0</v>
      </c>
      <c r="BJ116" s="171">
        <v>0</v>
      </c>
      <c r="BK116" s="171">
        <v>0</v>
      </c>
      <c r="BL116" s="171">
        <v>0</v>
      </c>
      <c r="BM116" s="171">
        <v>0</v>
      </c>
      <c r="BN116" s="171">
        <v>0</v>
      </c>
      <c r="BO116" s="171">
        <v>0</v>
      </c>
      <c r="BP116" s="171">
        <v>0</v>
      </c>
      <c r="BQ116" s="171">
        <v>2.5781304928636714E-2</v>
      </c>
      <c r="BR116" s="171">
        <v>4.6221491192706902E-2</v>
      </c>
      <c r="BS116" s="171">
        <v>0</v>
      </c>
      <c r="BT116" s="171">
        <v>0</v>
      </c>
      <c r="BU116" s="171">
        <v>0</v>
      </c>
      <c r="BV116" s="171">
        <v>0</v>
      </c>
      <c r="BW116" s="171">
        <v>0</v>
      </c>
      <c r="BX116" s="171">
        <v>0</v>
      </c>
      <c r="BY116" s="171">
        <v>0</v>
      </c>
      <c r="BZ116" s="171">
        <v>0</v>
      </c>
      <c r="CA116" s="171">
        <v>0</v>
      </c>
      <c r="CB116" s="171">
        <v>0</v>
      </c>
      <c r="CC116" s="171">
        <v>0</v>
      </c>
      <c r="CD116" s="171">
        <v>1.4048810122737239E-3</v>
      </c>
      <c r="CE116" s="171">
        <v>0</v>
      </c>
      <c r="CF116" s="171">
        <v>0</v>
      </c>
      <c r="CG116" s="171">
        <v>0</v>
      </c>
      <c r="CH116" s="171">
        <v>0</v>
      </c>
      <c r="CI116" s="171">
        <v>0</v>
      </c>
      <c r="CJ116" s="171">
        <v>0</v>
      </c>
      <c r="CK116" s="171">
        <v>0.30270621885449717</v>
      </c>
      <c r="CL116" s="171">
        <v>3.9717673213909656E-2</v>
      </c>
      <c r="CM116" s="171">
        <v>3.2644262460582808E-2</v>
      </c>
      <c r="CN116" s="171">
        <v>0</v>
      </c>
      <c r="CO116" s="171">
        <v>3.6022940925536789E-3</v>
      </c>
      <c r="CP116" s="171">
        <v>1.9409252066165703E-2</v>
      </c>
      <c r="CQ116" s="171">
        <v>0</v>
      </c>
      <c r="CR116" s="171">
        <v>0</v>
      </c>
      <c r="CS116" s="171">
        <v>0</v>
      </c>
      <c r="CT116" s="171">
        <v>0</v>
      </c>
      <c r="CU116" s="171">
        <v>0</v>
      </c>
      <c r="CV116" s="171">
        <v>0</v>
      </c>
      <c r="CW116" s="171">
        <v>0</v>
      </c>
      <c r="CX116" s="171">
        <v>0</v>
      </c>
      <c r="CY116" s="171">
        <v>0</v>
      </c>
      <c r="CZ116" s="171">
        <v>0</v>
      </c>
      <c r="DA116" s="171">
        <v>0</v>
      </c>
      <c r="DB116" s="171">
        <v>0</v>
      </c>
      <c r="DC116" s="171">
        <v>0</v>
      </c>
      <c r="DD116" s="172">
        <v>2.4960691741639406E-2</v>
      </c>
    </row>
    <row r="117" spans="1:108" s="173" customFormat="1" ht="9.5" x14ac:dyDescent="0.2">
      <c r="A117" s="160"/>
      <c r="B117" s="190" t="s">
        <v>714</v>
      </c>
      <c r="C117" s="169"/>
      <c r="D117" s="170">
        <v>6.3125410126481429E-2</v>
      </c>
      <c r="E117" s="171">
        <v>1.7569100692749893E-2</v>
      </c>
      <c r="F117" s="171">
        <v>3.1947681112697461E-2</v>
      </c>
      <c r="G117" s="171">
        <v>1.8772092384776416E-2</v>
      </c>
      <c r="H117" s="171">
        <v>2.7899355339470903E-2</v>
      </c>
      <c r="I117" s="171">
        <v>5.029951977820684E-2</v>
      </c>
      <c r="J117" s="171">
        <v>4.6238186193039467E-2</v>
      </c>
      <c r="K117" s="171">
        <v>9.8741766421273733E-2</v>
      </c>
      <c r="L117" s="171">
        <v>4.400657207347323E-3</v>
      </c>
      <c r="M117" s="171">
        <v>7.7842231407829381E-3</v>
      </c>
      <c r="N117" s="171">
        <v>2.6797931906773081E-2</v>
      </c>
      <c r="O117" s="171">
        <v>2.8067410378180342E-2</v>
      </c>
      <c r="P117" s="171">
        <v>0.33230427343952224</v>
      </c>
      <c r="Q117" s="171">
        <v>1.2046516077967487E-2</v>
      </c>
      <c r="R117" s="171">
        <v>4.38489646772229E-2</v>
      </c>
      <c r="S117" s="171">
        <v>3.6544850498338874E-2</v>
      </c>
      <c r="T117" s="171">
        <v>1.5590511122598856E-2</v>
      </c>
      <c r="U117" s="171">
        <v>3.1152647975077882E-2</v>
      </c>
      <c r="V117" s="171">
        <v>3.1638169355449518E-2</v>
      </c>
      <c r="W117" s="171">
        <v>3.2004679535388984E-2</v>
      </c>
      <c r="X117" s="171">
        <v>2.8871365107006105E-2</v>
      </c>
      <c r="Y117" s="171">
        <v>2.505163921402468E-2</v>
      </c>
      <c r="Z117" s="171">
        <v>1.9883040935672516E-2</v>
      </c>
      <c r="AA117" s="171">
        <v>1.6094594395606013E-2</v>
      </c>
      <c r="AB117" s="171">
        <v>2.897563927977001E-2</v>
      </c>
      <c r="AC117" s="171">
        <v>2.7164310954063603E-2</v>
      </c>
      <c r="AD117" s="171">
        <v>0.27034627085472901</v>
      </c>
      <c r="AE117" s="171">
        <v>3.1311990301961648E-2</v>
      </c>
      <c r="AF117" s="171">
        <v>4.1657626383163379E-2</v>
      </c>
      <c r="AG117" s="171">
        <v>2.2959763582632416E-2</v>
      </c>
      <c r="AH117" s="171">
        <v>2.5511634426689096E-2</v>
      </c>
      <c r="AI117" s="171">
        <v>3.7546411230968649E-2</v>
      </c>
      <c r="AJ117" s="171">
        <v>2.4361493123772102E-2</v>
      </c>
      <c r="AK117" s="171">
        <v>3.019891500904159E-2</v>
      </c>
      <c r="AL117" s="171">
        <v>1.9361471243360559E-2</v>
      </c>
      <c r="AM117" s="171">
        <v>2.1209122761484556E-3</v>
      </c>
      <c r="AN117" s="171">
        <v>4.079497907949791E-2</v>
      </c>
      <c r="AO117" s="171">
        <v>2.3007431800987941E-2</v>
      </c>
      <c r="AP117" s="171">
        <v>1.8731988472622477E-2</v>
      </c>
      <c r="AQ117" s="171">
        <v>1.248385708136031E-2</v>
      </c>
      <c r="AR117" s="171">
        <v>2.8434976304186413E-2</v>
      </c>
      <c r="AS117" s="171">
        <v>2.5175073131814555E-2</v>
      </c>
      <c r="AT117" s="171">
        <v>9.7120232817840338E-3</v>
      </c>
      <c r="AU117" s="171">
        <v>1.1499015849994821E-2</v>
      </c>
      <c r="AV117" s="171">
        <v>1.5706806282722512E-2</v>
      </c>
      <c r="AW117" s="171">
        <v>1.72568495294535E-2</v>
      </c>
      <c r="AX117" s="171">
        <v>1.3783164585026975E-2</v>
      </c>
      <c r="AY117" s="171">
        <v>8.9389780802346126E-3</v>
      </c>
      <c r="AZ117" s="171">
        <v>7.9092159559834944E-3</v>
      </c>
      <c r="BA117" s="171">
        <v>5.4619936276741011E-3</v>
      </c>
      <c r="BB117" s="171">
        <v>9.5398428731762065E-3</v>
      </c>
      <c r="BC117" s="171">
        <v>1.4896601946946249E-2</v>
      </c>
      <c r="BD117" s="171">
        <v>5.6694286960313998E-3</v>
      </c>
      <c r="BE117" s="171">
        <v>2.4704785581106278E-2</v>
      </c>
      <c r="BF117" s="171">
        <v>-1.3337166626986087E-2</v>
      </c>
      <c r="BG117" s="171">
        <v>1.7555705604321403E-2</v>
      </c>
      <c r="BH117" s="171">
        <v>2.496465438769779E-2</v>
      </c>
      <c r="BI117" s="171">
        <v>2.3244297254634932E-2</v>
      </c>
      <c r="BJ117" s="171">
        <v>4.5852779824776875E-2</v>
      </c>
      <c r="BK117" s="171">
        <v>3.448042860316871E-2</v>
      </c>
      <c r="BL117" s="171">
        <v>3.2870840134703899E-2</v>
      </c>
      <c r="BM117" s="171">
        <v>4.0569651571511448E-2</v>
      </c>
      <c r="BN117" s="171">
        <v>3.2409606211410986E-2</v>
      </c>
      <c r="BO117" s="171">
        <v>6.5968948087564885E-2</v>
      </c>
      <c r="BP117" s="171">
        <v>3.1605982034235716E-2</v>
      </c>
      <c r="BQ117" s="171">
        <v>3.4499578148070024E-2</v>
      </c>
      <c r="BR117" s="171">
        <v>5.6246270943189333E-2</v>
      </c>
      <c r="BS117" s="171">
        <v>3.6881833532823122E-2</v>
      </c>
      <c r="BT117" s="171">
        <v>1.6372065014820927E-2</v>
      </c>
      <c r="BU117" s="171">
        <v>9.1523061023385491E-2</v>
      </c>
      <c r="BV117" s="171">
        <v>5.1878679566814412E-2</v>
      </c>
      <c r="BW117" s="171">
        <v>5.0803885152892678E-2</v>
      </c>
      <c r="BX117" s="171">
        <v>4.6564401809528019E-2</v>
      </c>
      <c r="BY117" s="171">
        <v>6.7492057943598555E-2</v>
      </c>
      <c r="BZ117" s="171">
        <v>2.2326818934414971E-2</v>
      </c>
      <c r="CA117" s="171">
        <v>-4.8752742113527009E-2</v>
      </c>
      <c r="CB117" s="171">
        <v>8.0842667285705994E-2</v>
      </c>
      <c r="CC117" s="171">
        <v>0.14998238985655737</v>
      </c>
      <c r="CD117" s="171">
        <v>4.9906499473169622E-2</v>
      </c>
      <c r="CE117" s="171">
        <v>2.3360644507165757E-2</v>
      </c>
      <c r="CF117" s="171">
        <v>2.0634620974435965E-2</v>
      </c>
      <c r="CG117" s="171">
        <v>1.6624374053240451E-2</v>
      </c>
      <c r="CH117" s="171">
        <v>2.2775290194978356E-2</v>
      </c>
      <c r="CI117" s="171">
        <v>1.3068755104982463E-2</v>
      </c>
      <c r="CJ117" s="171">
        <v>1.451853276284794E-2</v>
      </c>
      <c r="CK117" s="171">
        <v>4.3834338704472706E-3</v>
      </c>
      <c r="CL117" s="171">
        <v>8.7320696220807171E-3</v>
      </c>
      <c r="CM117" s="171">
        <v>1.127732479764358E-2</v>
      </c>
      <c r="CN117" s="171">
        <v>1.5787541753845023E-2</v>
      </c>
      <c r="CO117" s="171">
        <v>1.4693568009100532E-2</v>
      </c>
      <c r="CP117" s="171">
        <v>4.6193777906850114E-3</v>
      </c>
      <c r="CQ117" s="171">
        <v>2.2721751354597444E-2</v>
      </c>
      <c r="CR117" s="171">
        <v>2.5023046999342696E-2</v>
      </c>
      <c r="CS117" s="171">
        <v>2.019349606633809E-2</v>
      </c>
      <c r="CT117" s="171">
        <v>1.9146738025879004E-2</v>
      </c>
      <c r="CU117" s="171">
        <v>1.9306789413118527E-2</v>
      </c>
      <c r="CV117" s="171">
        <v>4.7003137770179261E-2</v>
      </c>
      <c r="CW117" s="171">
        <v>2.8626073477755417E-2</v>
      </c>
      <c r="CX117" s="171">
        <v>2.7078649876866451E-2</v>
      </c>
      <c r="CY117" s="171">
        <v>4.7709788350409475E-2</v>
      </c>
      <c r="CZ117" s="171">
        <v>8.2929827454390093E-2</v>
      </c>
      <c r="DA117" s="171">
        <v>0.10567490658496449</v>
      </c>
      <c r="DB117" s="171">
        <v>0</v>
      </c>
      <c r="DC117" s="171">
        <v>1.0758417700641953E-2</v>
      </c>
      <c r="DD117" s="172">
        <v>4.1231055069708519E-2</v>
      </c>
    </row>
    <row r="118" spans="1:108" s="173" customFormat="1" ht="9.5" x14ac:dyDescent="0.2">
      <c r="A118" s="160"/>
      <c r="B118" s="169" t="s">
        <v>715</v>
      </c>
      <c r="C118" s="169"/>
      <c r="D118" s="170">
        <v>-0.36169119913121323</v>
      </c>
      <c r="E118" s="171">
        <v>-0.21959474448113478</v>
      </c>
      <c r="F118" s="171">
        <v>-3.2364021553907794E-2</v>
      </c>
      <c r="G118" s="171">
        <v>-2.5166729583490623E-4</v>
      </c>
      <c r="H118" s="171">
        <v>-9.8359241930963112E-2</v>
      </c>
      <c r="I118" s="171">
        <v>-1.8034839065583162E-4</v>
      </c>
      <c r="J118" s="171">
        <v>-4.9611787760771962E-5</v>
      </c>
      <c r="K118" s="171">
        <v>-8.7484960336072764E-3</v>
      </c>
      <c r="L118" s="171">
        <v>-1.9628486429146826E-2</v>
      </c>
      <c r="M118" s="171">
        <v>-2.4314842474556254E-5</v>
      </c>
      <c r="N118" s="171">
        <v>-4.7338328513206652E-4</v>
      </c>
      <c r="O118" s="171">
        <v>-1.8687629975016024E-2</v>
      </c>
      <c r="P118" s="171">
        <v>-9.4698763234152156E-5</v>
      </c>
      <c r="Q118" s="171">
        <v>-2.157065694827391E-3</v>
      </c>
      <c r="R118" s="171">
        <v>0</v>
      </c>
      <c r="S118" s="171">
        <v>0</v>
      </c>
      <c r="T118" s="171">
        <v>-1.0667191820725533E-4</v>
      </c>
      <c r="U118" s="171">
        <v>-2.7814864263462394E-5</v>
      </c>
      <c r="V118" s="171">
        <v>-1.8935090509732637E-5</v>
      </c>
      <c r="W118" s="171">
        <v>-3.3425252778474136E-5</v>
      </c>
      <c r="X118" s="171">
        <v>-4.947115337046968E-5</v>
      </c>
      <c r="Y118" s="171">
        <v>0</v>
      </c>
      <c r="Z118" s="171">
        <v>0</v>
      </c>
      <c r="AA118" s="171">
        <v>0</v>
      </c>
      <c r="AB118" s="171">
        <v>-1.8913602663035257E-5</v>
      </c>
      <c r="AC118" s="171">
        <v>0</v>
      </c>
      <c r="AD118" s="171">
        <v>-5.0093979498905183E-3</v>
      </c>
      <c r="AE118" s="171">
        <v>-2.7551245316288297E-5</v>
      </c>
      <c r="AF118" s="171">
        <v>-1.0848340203948796E-4</v>
      </c>
      <c r="AG118" s="171">
        <v>-4.5464878381450331E-4</v>
      </c>
      <c r="AH118" s="171">
        <v>0</v>
      </c>
      <c r="AI118" s="171">
        <v>-4.3939626952567174E-5</v>
      </c>
      <c r="AJ118" s="171">
        <v>0</v>
      </c>
      <c r="AK118" s="171">
        <v>-4.5207956600361664E-5</v>
      </c>
      <c r="AL118" s="171">
        <v>-5.7113484493688961E-6</v>
      </c>
      <c r="AM118" s="171">
        <v>-1.2165844796262653E-5</v>
      </c>
      <c r="AN118" s="171">
        <v>-2.6821156528269499E-5</v>
      </c>
      <c r="AO118" s="171">
        <v>-4.450180232299408E-5</v>
      </c>
      <c r="AP118" s="171">
        <v>0</v>
      </c>
      <c r="AQ118" s="171">
        <v>-7.1746305065289138E-5</v>
      </c>
      <c r="AR118" s="171">
        <v>-5.4999954166704862E-5</v>
      </c>
      <c r="AS118" s="171">
        <v>-4.4322311851786189E-5</v>
      </c>
      <c r="AT118" s="171">
        <v>-3.3839802375554127E-5</v>
      </c>
      <c r="AU118" s="171">
        <v>-5.179736869367036E-5</v>
      </c>
      <c r="AV118" s="171">
        <v>0</v>
      </c>
      <c r="AW118" s="171">
        <v>-2.0866807169834945E-5</v>
      </c>
      <c r="AX118" s="171">
        <v>-2.4634789249377972E-5</v>
      </c>
      <c r="AY118" s="171">
        <v>-1.8799112681881415E-5</v>
      </c>
      <c r="AZ118" s="171">
        <v>0</v>
      </c>
      <c r="BA118" s="171">
        <v>0</v>
      </c>
      <c r="BB118" s="171">
        <v>0</v>
      </c>
      <c r="BC118" s="171">
        <v>-4.2837101213360891E-5</v>
      </c>
      <c r="BD118" s="171">
        <v>0</v>
      </c>
      <c r="BE118" s="171">
        <v>0</v>
      </c>
      <c r="BF118" s="171">
        <v>-2.6952845995930122E-5</v>
      </c>
      <c r="BG118" s="171">
        <v>-4.2201215395003379E-5</v>
      </c>
      <c r="BH118" s="171">
        <v>-3.8734917591462826E-5</v>
      </c>
      <c r="BI118" s="171">
        <v>-3.0951128168621748E-5</v>
      </c>
      <c r="BJ118" s="171">
        <v>-2.729332132427195E-5</v>
      </c>
      <c r="BK118" s="171">
        <v>-8.818523939429338E-5</v>
      </c>
      <c r="BL118" s="171">
        <v>-6.9851913942442024E-5</v>
      </c>
      <c r="BM118" s="171">
        <v>-3.166271371531925E-3</v>
      </c>
      <c r="BN118" s="171">
        <v>-5.2959437228543307E-2</v>
      </c>
      <c r="BO118" s="171">
        <v>-1.7131897503896461E-4</v>
      </c>
      <c r="BP118" s="171">
        <v>-1.2251619007827765E-2</v>
      </c>
      <c r="BQ118" s="171">
        <v>-3.9886978837094848E-2</v>
      </c>
      <c r="BR118" s="171">
        <v>-3.2251302146324155E-5</v>
      </c>
      <c r="BS118" s="171">
        <v>-8.1810964281252394E-4</v>
      </c>
      <c r="BT118" s="171">
        <v>-2.8894322364288568E-2</v>
      </c>
      <c r="BU118" s="171">
        <v>-1.9664523233634202E-5</v>
      </c>
      <c r="BV118" s="171">
        <v>-5.7489215829699073E-3</v>
      </c>
      <c r="BW118" s="171">
        <v>0</v>
      </c>
      <c r="BX118" s="171">
        <v>-1.2790474927427317E-2</v>
      </c>
      <c r="BY118" s="171">
        <v>-7.0450409697019548E-3</v>
      </c>
      <c r="BZ118" s="171">
        <v>-7.7399156960139973E-3</v>
      </c>
      <c r="CA118" s="171">
        <v>-3.651469997556324E-5</v>
      </c>
      <c r="CB118" s="171">
        <v>-5.8034937032093323E-5</v>
      </c>
      <c r="CC118" s="171">
        <v>-1.0405993852459016E-4</v>
      </c>
      <c r="CD118" s="171">
        <v>-1.3873199996203024E-2</v>
      </c>
      <c r="CE118" s="171">
        <v>0</v>
      </c>
      <c r="CF118" s="171">
        <v>-3.4460955737149807E-5</v>
      </c>
      <c r="CG118" s="171">
        <v>-2.8945514892467413E-5</v>
      </c>
      <c r="CH118" s="171">
        <v>-1.3848399089556532E-4</v>
      </c>
      <c r="CI118" s="171">
        <v>0</v>
      </c>
      <c r="CJ118" s="171">
        <v>-6.9441105929736284E-5</v>
      </c>
      <c r="CK118" s="171">
        <v>0</v>
      </c>
      <c r="CL118" s="171">
        <v>-1.3026458909120909E-5</v>
      </c>
      <c r="CM118" s="171">
        <v>-3.2840234929420219E-3</v>
      </c>
      <c r="CN118" s="171">
        <v>-1.9368278089784533E-2</v>
      </c>
      <c r="CO118" s="171">
        <v>-1.5799535493656486E-5</v>
      </c>
      <c r="CP118" s="171">
        <v>-4.8402124853281056E-5</v>
      </c>
      <c r="CQ118" s="171">
        <v>-6.739548785980428E-3</v>
      </c>
      <c r="CR118" s="171">
        <v>-4.718123829563823E-2</v>
      </c>
      <c r="CS118" s="171">
        <v>-2.0947610027321668E-5</v>
      </c>
      <c r="CT118" s="171">
        <v>-5.0809565747578079E-5</v>
      </c>
      <c r="CU118" s="171">
        <v>-4.0506329113924049E-5</v>
      </c>
      <c r="CV118" s="171">
        <v>-2.8663543270535655E-4</v>
      </c>
      <c r="CW118" s="171">
        <v>-7.5002812605472709E-5</v>
      </c>
      <c r="CX118" s="171">
        <v>-8.0479442867643511E-6</v>
      </c>
      <c r="CY118" s="171">
        <v>-6.2041337256709333E-5</v>
      </c>
      <c r="CZ118" s="171">
        <v>-3.2980047071521729E-5</v>
      </c>
      <c r="DA118" s="171">
        <v>-4.5457438200612767E-5</v>
      </c>
      <c r="DB118" s="171">
        <v>0</v>
      </c>
      <c r="DC118" s="171">
        <v>-5.0747253304914876E-6</v>
      </c>
      <c r="DD118" s="172">
        <v>-1.1800818386668419E-2</v>
      </c>
    </row>
    <row r="119" spans="1:108" s="173" customFormat="1" ht="9.5" x14ac:dyDescent="0.2">
      <c r="A119" s="185"/>
      <c r="B119" s="186" t="s">
        <v>295</v>
      </c>
      <c r="C119" s="186"/>
      <c r="D119" s="187">
        <v>0.48979741586248682</v>
      </c>
      <c r="E119" s="188">
        <v>0.51817438536668847</v>
      </c>
      <c r="F119" s="188">
        <v>0.32540505687836779</v>
      </c>
      <c r="G119" s="188">
        <v>0.62823020693915366</v>
      </c>
      <c r="H119" s="188">
        <v>0.61838899549384441</v>
      </c>
      <c r="I119" s="188">
        <v>0.54011160382762935</v>
      </c>
      <c r="J119" s="188">
        <v>0.39252846476322772</v>
      </c>
      <c r="K119" s="188">
        <v>0.61916512021534764</v>
      </c>
      <c r="L119" s="188">
        <v>0.20529953181952321</v>
      </c>
      <c r="M119" s="188">
        <v>0.23649136823092154</v>
      </c>
      <c r="N119" s="188">
        <v>9.5660406665828382E-2</v>
      </c>
      <c r="O119" s="188">
        <v>0.32766731510979041</v>
      </c>
      <c r="P119" s="188">
        <v>0.60296596526449364</v>
      </c>
      <c r="Q119" s="188">
        <v>0.13864365796592185</v>
      </c>
      <c r="R119" s="188">
        <v>0.34673162809581809</v>
      </c>
      <c r="S119" s="188">
        <v>0.38793170053310672</v>
      </c>
      <c r="T119" s="188">
        <v>0.31789052178979066</v>
      </c>
      <c r="U119" s="188">
        <v>0.37614040943480198</v>
      </c>
      <c r="V119" s="188">
        <v>0.27568308339013858</v>
      </c>
      <c r="W119" s="188">
        <v>0.36827943511322803</v>
      </c>
      <c r="X119" s="188">
        <v>0.53608920638375768</v>
      </c>
      <c r="Y119" s="188">
        <v>0.33983899157883585</v>
      </c>
      <c r="Z119" s="188">
        <v>0.34774436090225563</v>
      </c>
      <c r="AA119" s="188">
        <v>0.21120289791050051</v>
      </c>
      <c r="AB119" s="188">
        <v>0.44490467544257828</v>
      </c>
      <c r="AC119" s="188">
        <v>0.31240535083291265</v>
      </c>
      <c r="AD119" s="188">
        <v>0.30106148390722187</v>
      </c>
      <c r="AE119" s="188">
        <v>0.34923958562927043</v>
      </c>
      <c r="AF119" s="188">
        <v>0.45313517031894118</v>
      </c>
      <c r="AG119" s="188">
        <v>0.380313707660832</v>
      </c>
      <c r="AH119" s="188">
        <v>0.45808802915615365</v>
      </c>
      <c r="AI119" s="188">
        <v>0.4243396240232587</v>
      </c>
      <c r="AJ119" s="188">
        <v>0.45461689587426324</v>
      </c>
      <c r="AK119" s="188">
        <v>0.50981012658227853</v>
      </c>
      <c r="AL119" s="188">
        <v>0.21651150836712549</v>
      </c>
      <c r="AM119" s="188">
        <v>0.205039092914612</v>
      </c>
      <c r="AN119" s="188">
        <v>0.47347387619354148</v>
      </c>
      <c r="AO119" s="188">
        <v>0.21481019981309243</v>
      </c>
      <c r="AP119" s="188">
        <v>0.21517771373679154</v>
      </c>
      <c r="AQ119" s="188">
        <v>0.22513990529487732</v>
      </c>
      <c r="AR119" s="188">
        <v>0.27288227259810616</v>
      </c>
      <c r="AS119" s="188">
        <v>0.45058062228525841</v>
      </c>
      <c r="AT119" s="188">
        <v>0.41254103076038035</v>
      </c>
      <c r="AU119" s="188">
        <v>0.43636693255982595</v>
      </c>
      <c r="AV119" s="188">
        <v>0.4101647299195505</v>
      </c>
      <c r="AW119" s="188">
        <v>0.37201343822381738</v>
      </c>
      <c r="AX119" s="188">
        <v>0.29370827482570888</v>
      </c>
      <c r="AY119" s="188">
        <v>0.38941421964883255</v>
      </c>
      <c r="AZ119" s="188">
        <v>0.31774415405777168</v>
      </c>
      <c r="BA119" s="188">
        <v>0.33909877105143377</v>
      </c>
      <c r="BB119" s="188">
        <v>0.30976430976430974</v>
      </c>
      <c r="BC119" s="188">
        <v>0.28226436917013825</v>
      </c>
      <c r="BD119" s="188">
        <v>0.27256868730920192</v>
      </c>
      <c r="BE119" s="188">
        <v>0.13129272840273462</v>
      </c>
      <c r="BF119" s="188">
        <v>0.2361159152063465</v>
      </c>
      <c r="BG119" s="188">
        <v>0.32385212694125592</v>
      </c>
      <c r="BH119" s="188">
        <v>0.35556717603083299</v>
      </c>
      <c r="BI119" s="188">
        <v>0.39456498189359002</v>
      </c>
      <c r="BJ119" s="188">
        <v>0.35170173858456838</v>
      </c>
      <c r="BK119" s="188">
        <v>0.44959125568909319</v>
      </c>
      <c r="BL119" s="188">
        <v>0.44285745797855913</v>
      </c>
      <c r="BM119" s="188">
        <v>0.46094363205132582</v>
      </c>
      <c r="BN119" s="188">
        <v>0.47946049380166711</v>
      </c>
      <c r="BO119" s="188">
        <v>0.43258598332216741</v>
      </c>
      <c r="BP119" s="188">
        <v>0.33805620752792559</v>
      </c>
      <c r="BQ119" s="188">
        <v>0.45660637699500811</v>
      </c>
      <c r="BR119" s="188">
        <v>0.74008675600277363</v>
      </c>
      <c r="BS119" s="188">
        <v>0.6957107680155401</v>
      </c>
      <c r="BT119" s="188">
        <v>0.68488472899243635</v>
      </c>
      <c r="BU119" s="188">
        <v>0.65891884451261484</v>
      </c>
      <c r="BV119" s="188">
        <v>0.73077729057358742</v>
      </c>
      <c r="BW119" s="188">
        <v>0.85951840159534643</v>
      </c>
      <c r="BX119" s="188">
        <v>0.70296774383684779</v>
      </c>
      <c r="BY119" s="188">
        <v>0.74641193827300112</v>
      </c>
      <c r="BZ119" s="188">
        <v>0.29900801827791396</v>
      </c>
      <c r="CA119" s="188">
        <v>0.24780560697262241</v>
      </c>
      <c r="CB119" s="188">
        <v>0.68719168939701702</v>
      </c>
      <c r="CC119" s="188">
        <v>0.66363025102459017</v>
      </c>
      <c r="CD119" s="188">
        <v>0.68037533104881964</v>
      </c>
      <c r="CE119" s="188">
        <v>0.8180335954840654</v>
      </c>
      <c r="CF119" s="188">
        <v>0.58327564869003423</v>
      </c>
      <c r="CG119" s="188">
        <v>0.49855754850785872</v>
      </c>
      <c r="CH119" s="188">
        <v>0.65893878652515259</v>
      </c>
      <c r="CI119" s="188">
        <v>0.38019507038869937</v>
      </c>
      <c r="CJ119" s="188">
        <v>0.43674716493330984</v>
      </c>
      <c r="CK119" s="188">
        <v>0.697159522289718</v>
      </c>
      <c r="CL119" s="188">
        <v>0.7917894229495811</v>
      </c>
      <c r="CM119" s="188">
        <v>0.54555766044503562</v>
      </c>
      <c r="CN119" s="188">
        <v>0.56017187901479282</v>
      </c>
      <c r="CO119" s="188">
        <v>0.71879986728390188</v>
      </c>
      <c r="CP119" s="188">
        <v>0.70735772800425933</v>
      </c>
      <c r="CQ119" s="188">
        <v>0.77282343146487598</v>
      </c>
      <c r="CR119" s="188">
        <v>0.58872991397164909</v>
      </c>
      <c r="CS119" s="188">
        <v>0.68487911732756379</v>
      </c>
      <c r="CT119" s="188">
        <v>0.35042510670008808</v>
      </c>
      <c r="CU119" s="188">
        <v>0.40014729574223246</v>
      </c>
      <c r="CV119" s="188">
        <v>0.74191903690494609</v>
      </c>
      <c r="CW119" s="188">
        <v>0.46223816726460576</v>
      </c>
      <c r="CX119" s="188">
        <v>0.41271199626575383</v>
      </c>
      <c r="CY119" s="188">
        <v>0.68334987768993516</v>
      </c>
      <c r="CZ119" s="188">
        <v>0.67646873641446925</v>
      </c>
      <c r="DA119" s="188">
        <v>0.68584819033938527</v>
      </c>
      <c r="DB119" s="188">
        <v>0</v>
      </c>
      <c r="DC119" s="188">
        <v>0.47897287559310853</v>
      </c>
      <c r="DD119" s="189">
        <v>0.5583393627819957</v>
      </c>
    </row>
    <row r="120" spans="1:108" s="173" customFormat="1" ht="9.5" x14ac:dyDescent="0.2">
      <c r="A120" s="191"/>
      <c r="B120" s="192" t="s">
        <v>296</v>
      </c>
      <c r="C120" s="192"/>
      <c r="D120" s="193">
        <v>1</v>
      </c>
      <c r="E120" s="194">
        <v>1</v>
      </c>
      <c r="F120" s="194">
        <v>1</v>
      </c>
      <c r="G120" s="194">
        <v>1</v>
      </c>
      <c r="H120" s="194">
        <v>1</v>
      </c>
      <c r="I120" s="194">
        <v>1</v>
      </c>
      <c r="J120" s="194">
        <v>1</v>
      </c>
      <c r="K120" s="194">
        <v>1</v>
      </c>
      <c r="L120" s="194">
        <v>1</v>
      </c>
      <c r="M120" s="194">
        <v>1</v>
      </c>
      <c r="N120" s="194">
        <v>1</v>
      </c>
      <c r="O120" s="194">
        <v>1</v>
      </c>
      <c r="P120" s="194">
        <v>1</v>
      </c>
      <c r="Q120" s="194">
        <v>1</v>
      </c>
      <c r="R120" s="194">
        <v>1</v>
      </c>
      <c r="S120" s="194">
        <v>1</v>
      </c>
      <c r="T120" s="194">
        <v>1</v>
      </c>
      <c r="U120" s="194">
        <v>1</v>
      </c>
      <c r="V120" s="194">
        <v>1</v>
      </c>
      <c r="W120" s="194">
        <v>1</v>
      </c>
      <c r="X120" s="194">
        <v>1</v>
      </c>
      <c r="Y120" s="194">
        <v>1</v>
      </c>
      <c r="Z120" s="194">
        <v>1</v>
      </c>
      <c r="AA120" s="194">
        <v>1</v>
      </c>
      <c r="AB120" s="194">
        <v>1</v>
      </c>
      <c r="AC120" s="194">
        <v>1</v>
      </c>
      <c r="AD120" s="194">
        <v>1</v>
      </c>
      <c r="AE120" s="194">
        <v>1</v>
      </c>
      <c r="AF120" s="194">
        <v>1</v>
      </c>
      <c r="AG120" s="194">
        <v>1</v>
      </c>
      <c r="AH120" s="194">
        <v>1</v>
      </c>
      <c r="AI120" s="194">
        <v>1</v>
      </c>
      <c r="AJ120" s="194">
        <v>1</v>
      </c>
      <c r="AK120" s="194">
        <v>1</v>
      </c>
      <c r="AL120" s="194">
        <v>1</v>
      </c>
      <c r="AM120" s="194">
        <v>1</v>
      </c>
      <c r="AN120" s="194">
        <v>1</v>
      </c>
      <c r="AO120" s="194">
        <v>1</v>
      </c>
      <c r="AP120" s="194">
        <v>1</v>
      </c>
      <c r="AQ120" s="194">
        <v>1</v>
      </c>
      <c r="AR120" s="194">
        <v>1</v>
      </c>
      <c r="AS120" s="194">
        <v>1</v>
      </c>
      <c r="AT120" s="194">
        <v>1</v>
      </c>
      <c r="AU120" s="194">
        <v>1</v>
      </c>
      <c r="AV120" s="194">
        <v>1</v>
      </c>
      <c r="AW120" s="194">
        <v>1</v>
      </c>
      <c r="AX120" s="194">
        <v>1</v>
      </c>
      <c r="AY120" s="194">
        <v>1</v>
      </c>
      <c r="AZ120" s="194">
        <v>1</v>
      </c>
      <c r="BA120" s="194">
        <v>1</v>
      </c>
      <c r="BB120" s="194">
        <v>1</v>
      </c>
      <c r="BC120" s="194">
        <v>1</v>
      </c>
      <c r="BD120" s="194">
        <v>1</v>
      </c>
      <c r="BE120" s="194">
        <v>1</v>
      </c>
      <c r="BF120" s="194">
        <v>1</v>
      </c>
      <c r="BG120" s="194">
        <v>1</v>
      </c>
      <c r="BH120" s="194">
        <v>1</v>
      </c>
      <c r="BI120" s="194">
        <v>1</v>
      </c>
      <c r="BJ120" s="194">
        <v>1</v>
      </c>
      <c r="BK120" s="194">
        <v>1</v>
      </c>
      <c r="BL120" s="194">
        <v>1</v>
      </c>
      <c r="BM120" s="194">
        <v>1</v>
      </c>
      <c r="BN120" s="194">
        <v>1</v>
      </c>
      <c r="BO120" s="194">
        <v>1</v>
      </c>
      <c r="BP120" s="194">
        <v>1</v>
      </c>
      <c r="BQ120" s="194">
        <v>1</v>
      </c>
      <c r="BR120" s="194">
        <v>1</v>
      </c>
      <c r="BS120" s="194">
        <v>1</v>
      </c>
      <c r="BT120" s="194">
        <v>1</v>
      </c>
      <c r="BU120" s="194">
        <v>1</v>
      </c>
      <c r="BV120" s="194">
        <v>1</v>
      </c>
      <c r="BW120" s="194">
        <v>1</v>
      </c>
      <c r="BX120" s="194">
        <v>1</v>
      </c>
      <c r="BY120" s="194">
        <v>1</v>
      </c>
      <c r="BZ120" s="194">
        <v>1</v>
      </c>
      <c r="CA120" s="194">
        <v>1</v>
      </c>
      <c r="CB120" s="194">
        <v>1</v>
      </c>
      <c r="CC120" s="194">
        <v>1</v>
      </c>
      <c r="CD120" s="194">
        <v>1</v>
      </c>
      <c r="CE120" s="194">
        <v>1</v>
      </c>
      <c r="CF120" s="194">
        <v>1</v>
      </c>
      <c r="CG120" s="194">
        <v>1</v>
      </c>
      <c r="CH120" s="194">
        <v>1</v>
      </c>
      <c r="CI120" s="194">
        <v>1</v>
      </c>
      <c r="CJ120" s="194">
        <v>1</v>
      </c>
      <c r="CK120" s="194">
        <v>1</v>
      </c>
      <c r="CL120" s="194">
        <v>1</v>
      </c>
      <c r="CM120" s="194">
        <v>1</v>
      </c>
      <c r="CN120" s="194">
        <v>1</v>
      </c>
      <c r="CO120" s="194">
        <v>1</v>
      </c>
      <c r="CP120" s="194">
        <v>1</v>
      </c>
      <c r="CQ120" s="194">
        <v>1</v>
      </c>
      <c r="CR120" s="194">
        <v>1</v>
      </c>
      <c r="CS120" s="194">
        <v>1</v>
      </c>
      <c r="CT120" s="194">
        <v>1</v>
      </c>
      <c r="CU120" s="194">
        <v>1</v>
      </c>
      <c r="CV120" s="194">
        <v>1</v>
      </c>
      <c r="CW120" s="194">
        <v>1</v>
      </c>
      <c r="CX120" s="194">
        <v>1</v>
      </c>
      <c r="CY120" s="194">
        <v>1</v>
      </c>
      <c r="CZ120" s="194">
        <v>1</v>
      </c>
      <c r="DA120" s="194">
        <v>1</v>
      </c>
      <c r="DB120" s="194">
        <v>1</v>
      </c>
      <c r="DC120" s="194">
        <v>1</v>
      </c>
      <c r="DD120" s="195">
        <v>1</v>
      </c>
    </row>
    <row r="121" spans="1:108" s="173" customFormat="1" ht="9.5" x14ac:dyDescent="0.2">
      <c r="A121" s="196"/>
      <c r="B121" s="197"/>
      <c r="C121" s="197"/>
    </row>
    <row r="122" spans="1:108" s="173" customFormat="1" ht="9.5" x14ac:dyDescent="0.2">
      <c r="A122" s="196"/>
      <c r="B122" s="151"/>
      <c r="C122" s="151"/>
    </row>
    <row r="123" spans="1:108" s="173" customFormat="1" ht="9.5" x14ac:dyDescent="0.2">
      <c r="A123" s="196"/>
      <c r="B123" s="151"/>
      <c r="C123" s="151"/>
    </row>
    <row r="124" spans="1:108" s="173" customFormat="1" ht="9.5" x14ac:dyDescent="0.2">
      <c r="A124" s="196"/>
      <c r="B124" s="151"/>
      <c r="C124" s="151"/>
    </row>
    <row r="125" spans="1:108" s="173" customFormat="1" ht="9.5" x14ac:dyDescent="0.2">
      <c r="A125" s="196"/>
      <c r="B125" s="151"/>
      <c r="C125" s="151"/>
    </row>
    <row r="126" spans="1:108" s="173" customFormat="1" ht="9.5" x14ac:dyDescent="0.2">
      <c r="A126" s="196"/>
      <c r="B126" s="151"/>
      <c r="C126" s="151"/>
    </row>
    <row r="127" spans="1:108" s="173" customFormat="1" ht="9.5" x14ac:dyDescent="0.2">
      <c r="A127" s="196"/>
      <c r="B127" s="151"/>
      <c r="C127" s="151"/>
    </row>
    <row r="128" spans="1:108" s="173" customFormat="1" ht="9.5" x14ac:dyDescent="0.2">
      <c r="A128" s="196"/>
      <c r="B128" s="151"/>
      <c r="C128" s="151"/>
    </row>
    <row r="129" spans="1:3" s="173" customFormat="1" ht="9.5" x14ac:dyDescent="0.2">
      <c r="A129" s="196"/>
      <c r="B129" s="151"/>
      <c r="C129" s="151"/>
    </row>
    <row r="130" spans="1:3" s="173" customFormat="1" ht="9.5" x14ac:dyDescent="0.2">
      <c r="A130" s="196"/>
      <c r="B130" s="151"/>
      <c r="C130" s="151"/>
    </row>
    <row r="131" spans="1:3" s="173" customFormat="1" ht="9.5" x14ac:dyDescent="0.2">
      <c r="A131" s="196"/>
      <c r="B131" s="151"/>
      <c r="C131" s="151"/>
    </row>
    <row r="132" spans="1:3" s="173" customFormat="1" ht="9.5" x14ac:dyDescent="0.2">
      <c r="A132" s="196"/>
      <c r="B132" s="151"/>
      <c r="C132" s="151"/>
    </row>
    <row r="133" spans="1:3" s="173" customFormat="1" ht="9.5" x14ac:dyDescent="0.2">
      <c r="A133" s="196"/>
      <c r="B133" s="151"/>
      <c r="C133" s="151"/>
    </row>
    <row r="134" spans="1:3" s="173" customFormat="1" ht="9.5" x14ac:dyDescent="0.2">
      <c r="A134" s="196"/>
      <c r="B134" s="151"/>
      <c r="C134" s="151"/>
    </row>
    <row r="135" spans="1:3" s="173" customFormat="1" ht="9.5" x14ac:dyDescent="0.2">
      <c r="A135" s="196"/>
      <c r="B135" s="151"/>
      <c r="C135" s="151"/>
    </row>
    <row r="136" spans="1:3" s="173" customFormat="1" ht="9.5" x14ac:dyDescent="0.2">
      <c r="A136" s="196"/>
      <c r="B136" s="151"/>
      <c r="C136" s="151"/>
    </row>
    <row r="137" spans="1:3" s="173" customFormat="1" ht="9.5" x14ac:dyDescent="0.2">
      <c r="A137" s="196"/>
      <c r="B137" s="151"/>
      <c r="C137" s="151"/>
    </row>
    <row r="138" spans="1:3" s="173" customFormat="1" ht="9.5" x14ac:dyDescent="0.2">
      <c r="A138" s="196"/>
      <c r="B138" s="151"/>
      <c r="C138" s="151"/>
    </row>
    <row r="139" spans="1:3" s="173" customFormat="1" ht="9.5" x14ac:dyDescent="0.2">
      <c r="A139" s="196"/>
      <c r="B139" s="151"/>
      <c r="C139" s="151"/>
    </row>
    <row r="140" spans="1:3" s="173" customFormat="1" ht="9.5" x14ac:dyDescent="0.2">
      <c r="A140" s="196"/>
      <c r="B140" s="151"/>
      <c r="C140" s="151"/>
    </row>
    <row r="141" spans="1:3" s="173" customFormat="1" ht="9.5" x14ac:dyDescent="0.2">
      <c r="A141" s="196"/>
      <c r="B141" s="151"/>
      <c r="C141" s="151"/>
    </row>
    <row r="142" spans="1:3" s="173" customFormat="1" ht="9.5" x14ac:dyDescent="0.2">
      <c r="A142" s="196"/>
      <c r="B142" s="151"/>
      <c r="C142" s="151"/>
    </row>
    <row r="143" spans="1:3" s="173" customFormat="1" ht="9.5" x14ac:dyDescent="0.2">
      <c r="A143" s="196"/>
      <c r="B143" s="151"/>
      <c r="C143" s="151"/>
    </row>
    <row r="144" spans="1:3" s="173" customFormat="1" ht="9.5" x14ac:dyDescent="0.2">
      <c r="A144" s="196"/>
      <c r="B144" s="151"/>
      <c r="C144" s="151"/>
    </row>
    <row r="145" spans="1:3" s="173" customFormat="1" ht="9.5" x14ac:dyDescent="0.2">
      <c r="A145" s="196"/>
      <c r="B145" s="151"/>
      <c r="C145" s="151"/>
    </row>
    <row r="146" spans="1:3" s="173" customFormat="1" ht="9.5" x14ac:dyDescent="0.2">
      <c r="A146" s="196"/>
      <c r="B146" s="151"/>
      <c r="C146" s="151"/>
    </row>
    <row r="147" spans="1:3" s="173" customFormat="1" ht="9.5" x14ac:dyDescent="0.2">
      <c r="A147" s="196"/>
      <c r="B147" s="151"/>
      <c r="C147" s="151"/>
    </row>
    <row r="148" spans="1:3" s="173" customFormat="1" ht="9.5" x14ac:dyDescent="0.2">
      <c r="A148" s="196"/>
      <c r="B148" s="151"/>
      <c r="C148" s="151"/>
    </row>
    <row r="149" spans="1:3" s="173" customFormat="1" ht="9.5" x14ac:dyDescent="0.2">
      <c r="A149" s="196"/>
      <c r="B149" s="151"/>
      <c r="C149" s="151"/>
    </row>
    <row r="150" spans="1:3" s="173" customFormat="1" ht="9.5" x14ac:dyDescent="0.2">
      <c r="A150" s="196"/>
      <c r="B150" s="151"/>
      <c r="C150" s="151"/>
    </row>
    <row r="151" spans="1:3" s="173" customFormat="1" ht="9.5" x14ac:dyDescent="0.2">
      <c r="A151" s="196"/>
      <c r="B151" s="151"/>
      <c r="C151" s="151"/>
    </row>
    <row r="152" spans="1:3" s="173" customFormat="1" ht="9.5" x14ac:dyDescent="0.2">
      <c r="A152" s="196"/>
      <c r="B152" s="151"/>
      <c r="C152" s="151"/>
    </row>
    <row r="153" spans="1:3" s="173" customFormat="1" ht="9.5" x14ac:dyDescent="0.2">
      <c r="A153" s="196"/>
      <c r="B153" s="151"/>
      <c r="C153" s="151"/>
    </row>
    <row r="154" spans="1:3" s="173" customFormat="1" ht="9.5" x14ac:dyDescent="0.2">
      <c r="A154" s="196"/>
      <c r="B154" s="151"/>
      <c r="C154" s="151"/>
    </row>
    <row r="155" spans="1:3" s="173" customFormat="1" ht="9.5" x14ac:dyDescent="0.2">
      <c r="A155" s="196"/>
      <c r="B155" s="151"/>
      <c r="C155" s="151"/>
    </row>
    <row r="156" spans="1:3" s="173" customFormat="1" ht="9.5" x14ac:dyDescent="0.2">
      <c r="A156" s="196"/>
      <c r="B156" s="151"/>
      <c r="C156" s="151"/>
    </row>
    <row r="157" spans="1:3" s="173" customFormat="1" ht="9.5" x14ac:dyDescent="0.2">
      <c r="A157" s="196"/>
      <c r="B157" s="151"/>
      <c r="C157" s="151"/>
    </row>
    <row r="158" spans="1:3" s="173" customFormat="1" ht="9.5" x14ac:dyDescent="0.2">
      <c r="A158" s="196"/>
      <c r="B158" s="151"/>
      <c r="C158" s="151"/>
    </row>
    <row r="159" spans="1:3" s="173" customFormat="1" ht="9.5" x14ac:dyDescent="0.2">
      <c r="A159" s="196"/>
      <c r="B159" s="151"/>
      <c r="C159" s="151"/>
    </row>
    <row r="160" spans="1:3" s="173" customFormat="1" ht="9.5" x14ac:dyDescent="0.2">
      <c r="A160" s="196"/>
      <c r="B160" s="151"/>
      <c r="C160" s="151"/>
    </row>
    <row r="161" spans="1:3" s="173" customFormat="1" ht="9.5" x14ac:dyDescent="0.2">
      <c r="A161" s="196"/>
      <c r="B161" s="151"/>
      <c r="C161" s="151"/>
    </row>
    <row r="162" spans="1:3" s="173" customFormat="1" ht="9.5" x14ac:dyDescent="0.2">
      <c r="A162" s="196"/>
      <c r="B162" s="151"/>
      <c r="C162" s="151"/>
    </row>
    <row r="163" spans="1:3" s="173" customFormat="1" ht="9.5" x14ac:dyDescent="0.2">
      <c r="A163" s="196"/>
      <c r="B163" s="151"/>
      <c r="C163" s="151"/>
    </row>
    <row r="164" spans="1:3" s="173" customFormat="1" ht="9.5" x14ac:dyDescent="0.2">
      <c r="A164" s="196"/>
      <c r="B164" s="151"/>
      <c r="C164" s="151"/>
    </row>
    <row r="165" spans="1:3" s="173" customFormat="1" ht="9.5" x14ac:dyDescent="0.2">
      <c r="A165" s="196"/>
      <c r="B165" s="151"/>
      <c r="C165" s="151"/>
    </row>
    <row r="166" spans="1:3" s="173" customFormat="1" ht="9.5" x14ac:dyDescent="0.2">
      <c r="A166" s="196"/>
      <c r="B166" s="151"/>
      <c r="C166" s="151"/>
    </row>
    <row r="167" spans="1:3" s="173" customFormat="1" ht="9.5" x14ac:dyDescent="0.2">
      <c r="A167" s="196"/>
      <c r="B167" s="151"/>
      <c r="C167" s="151"/>
    </row>
    <row r="168" spans="1:3" s="173" customFormat="1" ht="9.5" x14ac:dyDescent="0.2">
      <c r="A168" s="196"/>
      <c r="B168" s="151"/>
      <c r="C168" s="151"/>
    </row>
    <row r="169" spans="1:3" s="173" customFormat="1" ht="9.5" x14ac:dyDescent="0.2">
      <c r="A169" s="196"/>
      <c r="B169" s="151"/>
      <c r="C169" s="151"/>
    </row>
    <row r="170" spans="1:3" s="173" customFormat="1" ht="9.5" x14ac:dyDescent="0.2">
      <c r="A170" s="196"/>
      <c r="B170" s="151"/>
      <c r="C170" s="151"/>
    </row>
    <row r="171" spans="1:3" s="173" customFormat="1" ht="9.5" x14ac:dyDescent="0.2">
      <c r="A171" s="196"/>
      <c r="B171" s="151"/>
      <c r="C171" s="151"/>
    </row>
    <row r="172" spans="1:3" s="173" customFormat="1" ht="9.5" x14ac:dyDescent="0.2">
      <c r="A172" s="196"/>
      <c r="B172" s="151"/>
      <c r="C172" s="151"/>
    </row>
    <row r="173" spans="1:3" s="173" customFormat="1" ht="9.5" x14ac:dyDescent="0.2">
      <c r="A173" s="196"/>
      <c r="B173" s="151"/>
      <c r="C173" s="151"/>
    </row>
    <row r="174" spans="1:3" s="173" customFormat="1" ht="9.5" x14ac:dyDescent="0.2">
      <c r="A174" s="196"/>
      <c r="B174" s="151"/>
      <c r="C174" s="151"/>
    </row>
    <row r="175" spans="1:3" s="173" customFormat="1" ht="9.5" x14ac:dyDescent="0.2">
      <c r="A175" s="196"/>
      <c r="B175" s="151"/>
      <c r="C175" s="151"/>
    </row>
    <row r="176" spans="1:3" s="173" customFormat="1" ht="9.5" x14ac:dyDescent="0.2">
      <c r="A176" s="196"/>
      <c r="B176" s="151"/>
      <c r="C176" s="151"/>
    </row>
    <row r="177" spans="1:3" s="173" customFormat="1" ht="9.5" x14ac:dyDescent="0.2">
      <c r="A177" s="196"/>
      <c r="B177" s="151"/>
      <c r="C177" s="151"/>
    </row>
    <row r="178" spans="1:3" s="173" customFormat="1" ht="9.5" x14ac:dyDescent="0.2">
      <c r="A178" s="196"/>
      <c r="B178" s="151"/>
      <c r="C178" s="151"/>
    </row>
    <row r="179" spans="1:3" s="173" customFormat="1" ht="9.5" x14ac:dyDescent="0.2">
      <c r="A179" s="196"/>
      <c r="B179" s="151"/>
      <c r="C179" s="151"/>
    </row>
    <row r="180" spans="1:3" s="173" customFormat="1" ht="9.5" x14ac:dyDescent="0.2">
      <c r="A180" s="196"/>
      <c r="B180" s="151"/>
      <c r="C180" s="151"/>
    </row>
    <row r="181" spans="1:3" s="173" customFormat="1" ht="9.5" x14ac:dyDescent="0.2">
      <c r="A181" s="196"/>
      <c r="B181" s="151"/>
      <c r="C181" s="151"/>
    </row>
    <row r="182" spans="1:3" s="173" customFormat="1" ht="9.5" x14ac:dyDescent="0.2">
      <c r="A182" s="196"/>
      <c r="B182" s="151"/>
      <c r="C182" s="151"/>
    </row>
    <row r="183" spans="1:3" s="173" customFormat="1" ht="9.5" x14ac:dyDescent="0.2">
      <c r="A183" s="196"/>
      <c r="B183" s="151"/>
      <c r="C183" s="151"/>
    </row>
    <row r="184" spans="1:3" s="173" customFormat="1" ht="9.5" x14ac:dyDescent="0.2">
      <c r="A184" s="196"/>
      <c r="B184" s="151"/>
      <c r="C184" s="151"/>
    </row>
    <row r="185" spans="1:3" s="173" customFormat="1" ht="9.5" x14ac:dyDescent="0.2">
      <c r="A185" s="196"/>
      <c r="B185" s="151"/>
      <c r="C185" s="151"/>
    </row>
    <row r="186" spans="1:3" s="173" customFormat="1" ht="9.5" x14ac:dyDescent="0.2">
      <c r="A186" s="196"/>
      <c r="B186" s="151"/>
      <c r="C186" s="151"/>
    </row>
    <row r="187" spans="1:3" s="173" customFormat="1" ht="9.5" x14ac:dyDescent="0.2">
      <c r="A187" s="196"/>
      <c r="B187" s="151"/>
      <c r="C187" s="151"/>
    </row>
    <row r="188" spans="1:3" s="173" customFormat="1" ht="9.5" x14ac:dyDescent="0.2">
      <c r="A188" s="196"/>
      <c r="B188" s="151"/>
      <c r="C188" s="151"/>
    </row>
    <row r="189" spans="1:3" s="173" customFormat="1" ht="9.5" x14ac:dyDescent="0.2">
      <c r="A189" s="196"/>
      <c r="B189" s="151"/>
      <c r="C189" s="151"/>
    </row>
    <row r="190" spans="1:3" s="173" customFormat="1" ht="9.5" x14ac:dyDescent="0.2">
      <c r="A190" s="196"/>
      <c r="B190" s="151"/>
      <c r="C190" s="151"/>
    </row>
    <row r="191" spans="1:3" s="173" customFormat="1" ht="9.5" x14ac:dyDescent="0.2">
      <c r="A191" s="196"/>
      <c r="B191" s="151"/>
      <c r="C191" s="151"/>
    </row>
    <row r="192" spans="1:3" s="173" customFormat="1" ht="9.5" x14ac:dyDescent="0.2">
      <c r="A192" s="196"/>
      <c r="B192" s="151"/>
      <c r="C192" s="151"/>
    </row>
    <row r="193" spans="1:3" s="173" customFormat="1" ht="9.5" x14ac:dyDescent="0.2">
      <c r="A193" s="196"/>
      <c r="B193" s="151"/>
      <c r="C193" s="151"/>
    </row>
    <row r="194" spans="1:3" s="173" customFormat="1" ht="9.5" x14ac:dyDescent="0.2">
      <c r="A194" s="196"/>
      <c r="B194" s="151"/>
      <c r="C194" s="151"/>
    </row>
    <row r="195" spans="1:3" s="173" customFormat="1" ht="9.5" x14ac:dyDescent="0.2">
      <c r="A195" s="196"/>
      <c r="B195" s="151"/>
      <c r="C195" s="151"/>
    </row>
    <row r="196" spans="1:3" s="173" customFormat="1" ht="9.5" x14ac:dyDescent="0.2">
      <c r="A196" s="196"/>
      <c r="B196" s="151"/>
      <c r="C196" s="151"/>
    </row>
    <row r="197" spans="1:3" s="173" customFormat="1" ht="9.5" x14ac:dyDescent="0.2">
      <c r="A197" s="196"/>
      <c r="B197" s="151"/>
      <c r="C197" s="151"/>
    </row>
    <row r="198" spans="1:3" s="173" customFormat="1" ht="9.5" x14ac:dyDescent="0.2">
      <c r="A198" s="196"/>
      <c r="B198" s="151"/>
      <c r="C198" s="151"/>
    </row>
    <row r="199" spans="1:3" s="173" customFormat="1" ht="9.5" x14ac:dyDescent="0.2">
      <c r="A199" s="196"/>
      <c r="B199" s="151"/>
      <c r="C199" s="151"/>
    </row>
    <row r="200" spans="1:3" s="173" customFormat="1" ht="9.5" x14ac:dyDescent="0.2">
      <c r="A200" s="196"/>
      <c r="B200" s="151"/>
      <c r="C200" s="151"/>
    </row>
    <row r="201" spans="1:3" s="173" customFormat="1" ht="9.5" x14ac:dyDescent="0.2">
      <c r="A201" s="196"/>
      <c r="B201" s="151"/>
      <c r="C201" s="151"/>
    </row>
    <row r="202" spans="1:3" s="173" customFormat="1" ht="9.5" x14ac:dyDescent="0.2">
      <c r="A202" s="196"/>
      <c r="B202" s="151"/>
      <c r="C202" s="151"/>
    </row>
    <row r="203" spans="1:3" s="173" customFormat="1" ht="9.5" x14ac:dyDescent="0.2">
      <c r="A203" s="196"/>
      <c r="B203" s="151"/>
      <c r="C203" s="151"/>
    </row>
    <row r="204" spans="1:3" s="173" customFormat="1" ht="9.5" x14ac:dyDescent="0.2">
      <c r="A204" s="196"/>
      <c r="B204" s="151"/>
      <c r="C204" s="151"/>
    </row>
    <row r="205" spans="1:3" s="173" customFormat="1" ht="9.5" x14ac:dyDescent="0.2">
      <c r="A205" s="196"/>
      <c r="B205" s="151"/>
      <c r="C205" s="151"/>
    </row>
    <row r="206" spans="1:3" s="173" customFormat="1" ht="9.5" x14ac:dyDescent="0.2">
      <c r="A206" s="196"/>
      <c r="B206" s="151"/>
      <c r="C206" s="151"/>
    </row>
    <row r="207" spans="1:3" s="173" customFormat="1" ht="9.5" x14ac:dyDescent="0.2">
      <c r="A207" s="196"/>
      <c r="B207" s="151"/>
      <c r="C207" s="151"/>
    </row>
    <row r="208" spans="1:3" s="173" customFormat="1" ht="9.5" x14ac:dyDescent="0.2">
      <c r="A208" s="196"/>
      <c r="B208" s="151"/>
      <c r="C208" s="151"/>
    </row>
    <row r="209" spans="1:3" s="173" customFormat="1" ht="9.5" x14ac:dyDescent="0.2">
      <c r="A209" s="196"/>
      <c r="B209" s="151"/>
      <c r="C209" s="151"/>
    </row>
    <row r="210" spans="1:3" s="173" customFormat="1" ht="9.5" x14ac:dyDescent="0.2">
      <c r="A210" s="196"/>
      <c r="B210" s="151"/>
      <c r="C210" s="151"/>
    </row>
    <row r="211" spans="1:3" s="173" customFormat="1" ht="9.5" x14ac:dyDescent="0.2">
      <c r="A211" s="196"/>
      <c r="B211" s="151"/>
      <c r="C211" s="151"/>
    </row>
    <row r="212" spans="1:3" s="173" customFormat="1" ht="9.5" x14ac:dyDescent="0.2">
      <c r="A212" s="196"/>
      <c r="B212" s="151"/>
      <c r="C212" s="151"/>
    </row>
    <row r="213" spans="1:3" s="173" customFormat="1" ht="9.5" x14ac:dyDescent="0.2">
      <c r="A213" s="196"/>
      <c r="B213" s="151"/>
      <c r="C213" s="151"/>
    </row>
    <row r="214" spans="1:3" s="173" customFormat="1" ht="9.5" x14ac:dyDescent="0.2">
      <c r="A214" s="196"/>
      <c r="B214" s="151"/>
      <c r="C214" s="151"/>
    </row>
    <row r="215" spans="1:3" s="173" customFormat="1" ht="9.5" x14ac:dyDescent="0.2">
      <c r="A215" s="196"/>
      <c r="B215" s="151"/>
      <c r="C215" s="151"/>
    </row>
    <row r="216" spans="1:3" s="173" customFormat="1" ht="9.5" x14ac:dyDescent="0.2">
      <c r="A216" s="196"/>
      <c r="B216" s="151"/>
      <c r="C216" s="151"/>
    </row>
    <row r="217" spans="1:3" s="173" customFormat="1" ht="9.5" x14ac:dyDescent="0.2">
      <c r="A217" s="196"/>
      <c r="B217" s="151"/>
      <c r="C217" s="151"/>
    </row>
    <row r="218" spans="1:3" s="173" customFormat="1" ht="9.5" x14ac:dyDescent="0.2">
      <c r="A218" s="196"/>
      <c r="B218" s="151"/>
      <c r="C218" s="151"/>
    </row>
    <row r="219" spans="1:3" s="173" customFormat="1" ht="9.5" x14ac:dyDescent="0.2">
      <c r="A219" s="196"/>
      <c r="B219" s="151"/>
      <c r="C219" s="151"/>
    </row>
    <row r="220" spans="1:3" s="173" customFormat="1" ht="9.5" x14ac:dyDescent="0.2">
      <c r="A220" s="196"/>
      <c r="B220" s="151"/>
      <c r="C220" s="151"/>
    </row>
    <row r="221" spans="1:3" s="173" customFormat="1" ht="9.5" x14ac:dyDescent="0.2">
      <c r="A221" s="196"/>
      <c r="B221" s="151"/>
      <c r="C221" s="151"/>
    </row>
    <row r="222" spans="1:3" s="173" customFormat="1" ht="9.5" x14ac:dyDescent="0.2">
      <c r="A222" s="196"/>
      <c r="B222" s="151"/>
      <c r="C222" s="151"/>
    </row>
    <row r="223" spans="1:3" s="173" customFormat="1" ht="9.5" x14ac:dyDescent="0.2">
      <c r="A223" s="196"/>
      <c r="B223" s="151"/>
      <c r="C223" s="151"/>
    </row>
    <row r="224" spans="1:3" s="173" customFormat="1" ht="9.5" x14ac:dyDescent="0.2">
      <c r="A224" s="196"/>
      <c r="B224" s="151"/>
      <c r="C224" s="151"/>
    </row>
    <row r="225" spans="1:3" s="173" customFormat="1" ht="9.5" x14ac:dyDescent="0.2">
      <c r="A225" s="196"/>
      <c r="B225" s="151"/>
      <c r="C225" s="151"/>
    </row>
    <row r="226" spans="1:3" s="173" customFormat="1" ht="9.5" x14ac:dyDescent="0.2">
      <c r="A226" s="196"/>
      <c r="B226" s="151"/>
      <c r="C226" s="151"/>
    </row>
    <row r="227" spans="1:3" s="173" customFormat="1" ht="9.5" x14ac:dyDescent="0.2">
      <c r="A227" s="196"/>
      <c r="B227" s="151"/>
      <c r="C227" s="151"/>
    </row>
    <row r="228" spans="1:3" s="173" customFormat="1" ht="9.5" x14ac:dyDescent="0.2">
      <c r="A228" s="196"/>
      <c r="B228" s="151"/>
      <c r="C228" s="151"/>
    </row>
    <row r="229" spans="1:3" s="173" customFormat="1" ht="9.5" x14ac:dyDescent="0.2">
      <c r="A229" s="196"/>
      <c r="B229" s="151"/>
      <c r="C229" s="151"/>
    </row>
    <row r="230" spans="1:3" s="173" customFormat="1" ht="9.5" x14ac:dyDescent="0.2">
      <c r="A230" s="196"/>
      <c r="B230" s="151"/>
      <c r="C230" s="151"/>
    </row>
    <row r="231" spans="1:3" s="173" customFormat="1" ht="9.5" x14ac:dyDescent="0.2">
      <c r="A231" s="196"/>
      <c r="B231" s="151"/>
      <c r="C231" s="151"/>
    </row>
    <row r="232" spans="1:3" s="173" customFormat="1" ht="9.5" x14ac:dyDescent="0.2">
      <c r="A232" s="196"/>
      <c r="B232" s="151"/>
      <c r="C232" s="151"/>
    </row>
    <row r="233" spans="1:3" s="173" customFormat="1" ht="9.5" x14ac:dyDescent="0.2">
      <c r="A233" s="196"/>
      <c r="B233" s="151"/>
      <c r="C233" s="151"/>
    </row>
    <row r="234" spans="1:3" s="173" customFormat="1" ht="9.5" x14ac:dyDescent="0.2">
      <c r="A234" s="196"/>
      <c r="B234" s="151"/>
      <c r="C234" s="151"/>
    </row>
    <row r="235" spans="1:3" s="173" customFormat="1" ht="9.5" x14ac:dyDescent="0.2">
      <c r="A235" s="196"/>
      <c r="B235" s="151"/>
      <c r="C235" s="151"/>
    </row>
    <row r="236" spans="1:3" s="173" customFormat="1" ht="9.5" x14ac:dyDescent="0.2">
      <c r="A236" s="196"/>
      <c r="B236" s="151"/>
      <c r="C236" s="151"/>
    </row>
    <row r="237" spans="1:3" s="173" customFormat="1" ht="9.5" x14ac:dyDescent="0.2">
      <c r="A237" s="196"/>
      <c r="B237" s="151"/>
      <c r="C237" s="151"/>
    </row>
    <row r="238" spans="1:3" s="173" customFormat="1" ht="9.5" x14ac:dyDescent="0.2">
      <c r="A238" s="196"/>
      <c r="B238" s="151"/>
      <c r="C238" s="151"/>
    </row>
    <row r="239" spans="1:3" s="173" customFormat="1" ht="9.5" x14ac:dyDescent="0.2">
      <c r="A239" s="196"/>
      <c r="B239" s="151"/>
      <c r="C239" s="151"/>
    </row>
    <row r="240" spans="1:3" s="173" customFormat="1" ht="9.5" x14ac:dyDescent="0.2">
      <c r="A240" s="196"/>
      <c r="B240" s="151"/>
      <c r="C240" s="151"/>
    </row>
    <row r="241" spans="1:3" s="173" customFormat="1" ht="9.5" x14ac:dyDescent="0.2">
      <c r="A241" s="196"/>
      <c r="B241" s="151"/>
      <c r="C241" s="151"/>
    </row>
    <row r="242" spans="1:3" s="173" customFormat="1" ht="9.5" x14ac:dyDescent="0.2">
      <c r="A242" s="196"/>
      <c r="B242" s="151"/>
      <c r="C242" s="151"/>
    </row>
    <row r="243" spans="1:3" s="173" customFormat="1" ht="9.5" x14ac:dyDescent="0.2">
      <c r="A243" s="196"/>
      <c r="B243" s="151"/>
      <c r="C243" s="151"/>
    </row>
    <row r="244" spans="1:3" s="173" customFormat="1" ht="9.5" x14ac:dyDescent="0.2">
      <c r="A244" s="196"/>
      <c r="B244" s="151"/>
      <c r="C244" s="151"/>
    </row>
    <row r="245" spans="1:3" s="173" customFormat="1" ht="9.5" x14ac:dyDescent="0.2">
      <c r="A245" s="196"/>
      <c r="B245" s="151"/>
      <c r="C245" s="151"/>
    </row>
    <row r="246" spans="1:3" s="173" customFormat="1" ht="9.5" x14ac:dyDescent="0.2">
      <c r="A246" s="196"/>
      <c r="B246" s="151"/>
      <c r="C246" s="151"/>
    </row>
    <row r="247" spans="1:3" s="173" customFormat="1" ht="9.5" x14ac:dyDescent="0.2">
      <c r="A247" s="196"/>
      <c r="B247" s="151"/>
      <c r="C247" s="151"/>
    </row>
    <row r="248" spans="1:3" s="173" customFormat="1" ht="9.5" x14ac:dyDescent="0.2">
      <c r="A248" s="196"/>
      <c r="B248" s="151"/>
      <c r="C248" s="151"/>
    </row>
    <row r="249" spans="1:3" s="173" customFormat="1" ht="9.5" x14ac:dyDescent="0.2">
      <c r="A249" s="196"/>
      <c r="B249" s="151"/>
      <c r="C249" s="151"/>
    </row>
    <row r="250" spans="1:3" s="173" customFormat="1" ht="9.5" x14ac:dyDescent="0.2">
      <c r="A250" s="196"/>
      <c r="B250" s="151"/>
      <c r="C250" s="151"/>
    </row>
    <row r="251" spans="1:3" s="173" customFormat="1" ht="9.5" x14ac:dyDescent="0.2">
      <c r="A251" s="196"/>
      <c r="B251" s="151"/>
      <c r="C251" s="151"/>
    </row>
    <row r="252" spans="1:3" s="173" customFormat="1" ht="9.5" x14ac:dyDescent="0.2">
      <c r="A252" s="196"/>
      <c r="B252" s="151"/>
      <c r="C252" s="151"/>
    </row>
    <row r="253" spans="1:3" s="173" customFormat="1" ht="9.5" x14ac:dyDescent="0.2">
      <c r="A253" s="196"/>
      <c r="B253" s="151"/>
      <c r="C253" s="151"/>
    </row>
    <row r="254" spans="1:3" s="173" customFormat="1" ht="9.5" x14ac:dyDescent="0.2">
      <c r="A254" s="196"/>
      <c r="B254" s="151"/>
      <c r="C254" s="151"/>
    </row>
    <row r="255" spans="1:3" s="173" customFormat="1" ht="9.5" x14ac:dyDescent="0.2">
      <c r="A255" s="196"/>
      <c r="B255" s="151"/>
      <c r="C255" s="151"/>
    </row>
    <row r="256" spans="1:3" s="173" customFormat="1" ht="9.5" x14ac:dyDescent="0.2">
      <c r="A256" s="196"/>
      <c r="B256" s="151"/>
      <c r="C256" s="151"/>
    </row>
    <row r="257" spans="1:3" s="173" customFormat="1" ht="9.5" x14ac:dyDescent="0.2">
      <c r="A257" s="196"/>
      <c r="B257" s="151"/>
      <c r="C257" s="151"/>
    </row>
    <row r="258" spans="1:3" s="173" customFormat="1" ht="9.5" x14ac:dyDescent="0.2">
      <c r="A258" s="196"/>
      <c r="B258" s="151"/>
      <c r="C258" s="151"/>
    </row>
    <row r="259" spans="1:3" s="173" customFormat="1" ht="9.5" x14ac:dyDescent="0.2">
      <c r="A259" s="196"/>
      <c r="B259" s="151"/>
      <c r="C259" s="151"/>
    </row>
    <row r="260" spans="1:3" s="173" customFormat="1" ht="9.5" x14ac:dyDescent="0.2">
      <c r="A260" s="196"/>
      <c r="B260" s="151"/>
      <c r="C260" s="151"/>
    </row>
    <row r="261" spans="1:3" s="173" customFormat="1" ht="9.5" x14ac:dyDescent="0.2">
      <c r="A261" s="196"/>
      <c r="B261" s="151"/>
      <c r="C261" s="151"/>
    </row>
    <row r="262" spans="1:3" s="173" customFormat="1" ht="9.5" x14ac:dyDescent="0.2">
      <c r="A262" s="196"/>
      <c r="B262" s="151"/>
      <c r="C262" s="151"/>
    </row>
    <row r="263" spans="1:3" s="173" customFormat="1" ht="9.5" x14ac:dyDescent="0.2">
      <c r="A263" s="196"/>
      <c r="B263" s="151"/>
      <c r="C263" s="151"/>
    </row>
    <row r="264" spans="1:3" s="173" customFormat="1" ht="9.5" x14ac:dyDescent="0.2">
      <c r="A264" s="196"/>
      <c r="B264" s="151"/>
      <c r="C264" s="151"/>
    </row>
    <row r="265" spans="1:3" s="173" customFormat="1" ht="9.5" x14ac:dyDescent="0.2">
      <c r="A265" s="196"/>
      <c r="B265" s="151"/>
      <c r="C265" s="151"/>
    </row>
    <row r="266" spans="1:3" s="173" customFormat="1" ht="9.5" x14ac:dyDescent="0.2">
      <c r="A266" s="196"/>
      <c r="B266" s="151"/>
      <c r="C266" s="151"/>
    </row>
    <row r="267" spans="1:3" s="173" customFormat="1" ht="9.5" x14ac:dyDescent="0.2">
      <c r="A267" s="196"/>
      <c r="B267" s="151"/>
      <c r="C267" s="151"/>
    </row>
    <row r="268" spans="1:3" s="173" customFormat="1" ht="9.5" x14ac:dyDescent="0.2">
      <c r="A268" s="196"/>
      <c r="B268" s="151"/>
      <c r="C268" s="151"/>
    </row>
    <row r="269" spans="1:3" s="173" customFormat="1" ht="9.5" x14ac:dyDescent="0.2">
      <c r="A269" s="196"/>
      <c r="B269" s="151"/>
      <c r="C269" s="151"/>
    </row>
    <row r="270" spans="1:3" s="173" customFormat="1" ht="9.5" x14ac:dyDescent="0.2">
      <c r="A270" s="196"/>
      <c r="B270" s="151"/>
      <c r="C270" s="151"/>
    </row>
    <row r="271" spans="1:3" s="173" customFormat="1" ht="9.5" x14ac:dyDescent="0.2">
      <c r="A271" s="196"/>
      <c r="B271" s="151"/>
      <c r="C271" s="151"/>
    </row>
    <row r="272" spans="1:3" s="173" customFormat="1" ht="9.5" x14ac:dyDescent="0.2">
      <c r="A272" s="196"/>
      <c r="B272" s="151"/>
      <c r="C272" s="151"/>
    </row>
    <row r="273" spans="1:3" s="173" customFormat="1" ht="9.5" x14ac:dyDescent="0.2">
      <c r="A273" s="196"/>
      <c r="B273" s="151"/>
      <c r="C273" s="151"/>
    </row>
    <row r="274" spans="1:3" s="173" customFormat="1" ht="9.5" x14ac:dyDescent="0.2">
      <c r="A274" s="196"/>
      <c r="B274" s="151"/>
      <c r="C274" s="151"/>
    </row>
    <row r="275" spans="1:3" s="173" customFormat="1" ht="9.5" x14ac:dyDescent="0.2">
      <c r="A275" s="196"/>
      <c r="B275" s="151"/>
      <c r="C275" s="151"/>
    </row>
    <row r="276" spans="1:3" s="173" customFormat="1" ht="9.5" x14ac:dyDescent="0.2">
      <c r="A276" s="196"/>
      <c r="B276" s="151"/>
      <c r="C276" s="151"/>
    </row>
    <row r="277" spans="1:3" s="173" customFormat="1" ht="9.5" x14ac:dyDescent="0.2">
      <c r="A277" s="196"/>
      <c r="B277" s="151"/>
      <c r="C277" s="151"/>
    </row>
    <row r="278" spans="1:3" s="173" customFormat="1" ht="9.5" x14ac:dyDescent="0.2">
      <c r="A278" s="196"/>
      <c r="B278" s="151"/>
      <c r="C278" s="151"/>
    </row>
    <row r="279" spans="1:3" s="173" customFormat="1" ht="9.5" x14ac:dyDescent="0.2">
      <c r="A279" s="196"/>
      <c r="B279" s="151"/>
      <c r="C279" s="151"/>
    </row>
    <row r="280" spans="1:3" s="173" customFormat="1" ht="9.5" x14ac:dyDescent="0.2">
      <c r="A280" s="196"/>
      <c r="B280" s="151"/>
      <c r="C280" s="151"/>
    </row>
    <row r="281" spans="1:3" s="173" customFormat="1" ht="9.5" x14ac:dyDescent="0.2">
      <c r="A281" s="196"/>
      <c r="B281" s="151"/>
      <c r="C281" s="151"/>
    </row>
    <row r="282" spans="1:3" s="173" customFormat="1" ht="9.5" x14ac:dyDescent="0.2">
      <c r="A282" s="196"/>
      <c r="B282" s="151"/>
      <c r="C282" s="151"/>
    </row>
    <row r="283" spans="1:3" s="173" customFormat="1" ht="9.5" x14ac:dyDescent="0.2">
      <c r="A283" s="196"/>
      <c r="B283" s="151"/>
      <c r="C283" s="151"/>
    </row>
    <row r="284" spans="1:3" s="173" customFormat="1" ht="9.5" x14ac:dyDescent="0.2">
      <c r="A284" s="196"/>
      <c r="B284" s="151"/>
      <c r="C284" s="151"/>
    </row>
    <row r="285" spans="1:3" s="173" customFormat="1" ht="9.5" x14ac:dyDescent="0.2">
      <c r="A285" s="196"/>
      <c r="B285" s="151"/>
      <c r="C285" s="151"/>
    </row>
    <row r="286" spans="1:3" s="173" customFormat="1" ht="9.5" x14ac:dyDescent="0.2">
      <c r="A286" s="196"/>
      <c r="B286" s="151"/>
      <c r="C286" s="151"/>
    </row>
    <row r="287" spans="1:3" s="173" customFormat="1" ht="9.5" x14ac:dyDescent="0.2">
      <c r="A287" s="196"/>
      <c r="B287" s="151"/>
      <c r="C287" s="151"/>
    </row>
    <row r="288" spans="1:3" s="173" customFormat="1" ht="9.5" x14ac:dyDescent="0.2">
      <c r="A288" s="196"/>
      <c r="B288" s="151"/>
      <c r="C288" s="151"/>
    </row>
    <row r="289" spans="1:3" s="173" customFormat="1" ht="9.5" x14ac:dyDescent="0.2">
      <c r="A289" s="196"/>
      <c r="B289" s="151"/>
      <c r="C289" s="151"/>
    </row>
    <row r="290" spans="1:3" s="173" customFormat="1" ht="9.5" x14ac:dyDescent="0.2">
      <c r="A290" s="196"/>
      <c r="B290" s="151"/>
      <c r="C290" s="151"/>
    </row>
    <row r="291" spans="1:3" s="173" customFormat="1" ht="9.5" x14ac:dyDescent="0.2">
      <c r="A291" s="196"/>
      <c r="B291" s="151"/>
      <c r="C291" s="151"/>
    </row>
    <row r="292" spans="1:3" s="173" customFormat="1" ht="9.5" x14ac:dyDescent="0.2">
      <c r="A292" s="196"/>
      <c r="B292" s="151"/>
      <c r="C292" s="151"/>
    </row>
    <row r="293" spans="1:3" s="173" customFormat="1" ht="9.5" x14ac:dyDescent="0.2">
      <c r="A293" s="196"/>
      <c r="B293" s="151"/>
      <c r="C293" s="151"/>
    </row>
    <row r="294" spans="1:3" s="173" customFormat="1" ht="9.5" x14ac:dyDescent="0.2">
      <c r="A294" s="196"/>
      <c r="B294" s="151"/>
      <c r="C294" s="151"/>
    </row>
    <row r="295" spans="1:3" s="173" customFormat="1" ht="9.5" x14ac:dyDescent="0.2">
      <c r="A295" s="196"/>
      <c r="B295" s="151"/>
      <c r="C295" s="151"/>
    </row>
    <row r="296" spans="1:3" s="173" customFormat="1" ht="9.5" x14ac:dyDescent="0.2">
      <c r="A296" s="196"/>
      <c r="B296" s="151"/>
      <c r="C296" s="151"/>
    </row>
    <row r="297" spans="1:3" s="173" customFormat="1" ht="9.5" x14ac:dyDescent="0.2">
      <c r="A297" s="196"/>
      <c r="B297" s="151"/>
      <c r="C297" s="151"/>
    </row>
    <row r="298" spans="1:3" s="173" customFormat="1" ht="9.5" x14ac:dyDescent="0.2">
      <c r="A298" s="196"/>
      <c r="B298" s="151"/>
      <c r="C298" s="151"/>
    </row>
    <row r="299" spans="1:3" s="173" customFormat="1" ht="9.5" x14ac:dyDescent="0.2">
      <c r="A299" s="196"/>
      <c r="B299" s="151"/>
      <c r="C299" s="151"/>
    </row>
    <row r="300" spans="1:3" s="173" customFormat="1" ht="9.5" x14ac:dyDescent="0.2">
      <c r="A300" s="196"/>
      <c r="B300" s="151"/>
      <c r="C300" s="151"/>
    </row>
    <row r="301" spans="1:3" s="173" customFormat="1" ht="9.5" x14ac:dyDescent="0.2">
      <c r="A301" s="196"/>
      <c r="B301" s="151"/>
      <c r="C301" s="151"/>
    </row>
    <row r="302" spans="1:3" s="173" customFormat="1" ht="9.5" x14ac:dyDescent="0.2">
      <c r="A302" s="196"/>
      <c r="B302" s="151"/>
      <c r="C302" s="151"/>
    </row>
    <row r="303" spans="1:3" s="173" customFormat="1" ht="9.5" x14ac:dyDescent="0.2">
      <c r="A303" s="196"/>
      <c r="B303" s="151"/>
      <c r="C303" s="151"/>
    </row>
    <row r="304" spans="1:3" s="173" customFormat="1" ht="9.5" x14ac:dyDescent="0.2">
      <c r="A304" s="196"/>
      <c r="B304" s="151"/>
      <c r="C304" s="151"/>
    </row>
    <row r="305" spans="1:3" s="173" customFormat="1" ht="9.5" x14ac:dyDescent="0.2">
      <c r="A305" s="196"/>
      <c r="B305" s="151"/>
      <c r="C305" s="151"/>
    </row>
    <row r="306" spans="1:3" s="173" customFormat="1" ht="9.5" x14ac:dyDescent="0.2">
      <c r="A306" s="196"/>
      <c r="B306" s="151"/>
      <c r="C306" s="151"/>
    </row>
    <row r="307" spans="1:3" s="173" customFormat="1" ht="9.5" x14ac:dyDescent="0.2">
      <c r="A307" s="196"/>
      <c r="B307" s="151"/>
      <c r="C307" s="151"/>
    </row>
    <row r="308" spans="1:3" s="173" customFormat="1" ht="9.5" x14ac:dyDescent="0.2">
      <c r="A308" s="196"/>
      <c r="B308" s="151"/>
      <c r="C308" s="151"/>
    </row>
    <row r="309" spans="1:3" s="173" customFormat="1" ht="9.5" x14ac:dyDescent="0.2">
      <c r="A309" s="196"/>
      <c r="B309" s="151"/>
      <c r="C309" s="151"/>
    </row>
    <row r="310" spans="1:3" s="173" customFormat="1" ht="9.5" x14ac:dyDescent="0.2">
      <c r="A310" s="196"/>
      <c r="B310" s="151"/>
      <c r="C310" s="151"/>
    </row>
    <row r="311" spans="1:3" s="173" customFormat="1" ht="9.5" x14ac:dyDescent="0.2">
      <c r="A311" s="196"/>
      <c r="B311" s="151"/>
      <c r="C311" s="151"/>
    </row>
    <row r="312" spans="1:3" s="173" customFormat="1" ht="9.5" x14ac:dyDescent="0.2">
      <c r="A312" s="196"/>
      <c r="B312" s="151"/>
      <c r="C312" s="151"/>
    </row>
    <row r="313" spans="1:3" s="173" customFormat="1" ht="9.5" x14ac:dyDescent="0.2">
      <c r="A313" s="196"/>
      <c r="B313" s="151"/>
      <c r="C313" s="151"/>
    </row>
    <row r="314" spans="1:3" s="173" customFormat="1" ht="9.5" x14ac:dyDescent="0.2">
      <c r="A314" s="196"/>
      <c r="B314" s="151"/>
      <c r="C314" s="151"/>
    </row>
    <row r="315" spans="1:3" s="173" customFormat="1" ht="9.5" x14ac:dyDescent="0.2">
      <c r="A315" s="196"/>
      <c r="B315" s="151"/>
      <c r="C315" s="151"/>
    </row>
    <row r="316" spans="1:3" s="173" customFormat="1" ht="9.5" x14ac:dyDescent="0.2">
      <c r="A316" s="196"/>
      <c r="B316" s="151"/>
      <c r="C316" s="151"/>
    </row>
    <row r="317" spans="1:3" s="173" customFormat="1" ht="9.5" x14ac:dyDescent="0.2">
      <c r="A317" s="196"/>
      <c r="B317" s="151"/>
      <c r="C317" s="151"/>
    </row>
    <row r="318" spans="1:3" s="173" customFormat="1" ht="9.5" x14ac:dyDescent="0.2">
      <c r="A318" s="196"/>
      <c r="B318" s="151"/>
      <c r="C318" s="151"/>
    </row>
    <row r="319" spans="1:3" s="173" customFormat="1" ht="9.5" x14ac:dyDescent="0.2">
      <c r="A319" s="196"/>
      <c r="B319" s="151"/>
      <c r="C319" s="151"/>
    </row>
    <row r="320" spans="1:3" s="173" customFormat="1" ht="9.5" x14ac:dyDescent="0.2">
      <c r="A320" s="196"/>
      <c r="B320" s="151"/>
      <c r="C320" s="151"/>
    </row>
    <row r="321" spans="1:3" s="173" customFormat="1" ht="9.5" x14ac:dyDescent="0.2">
      <c r="A321" s="196"/>
      <c r="B321" s="151"/>
      <c r="C321" s="151"/>
    </row>
    <row r="322" spans="1:3" s="173" customFormat="1" ht="9.5" x14ac:dyDescent="0.2">
      <c r="A322" s="196"/>
      <c r="B322" s="151"/>
      <c r="C322" s="151"/>
    </row>
    <row r="323" spans="1:3" s="173" customFormat="1" ht="9.5" x14ac:dyDescent="0.2">
      <c r="A323" s="196"/>
      <c r="B323" s="151"/>
      <c r="C323" s="151"/>
    </row>
    <row r="324" spans="1:3" s="173" customFormat="1" ht="9.5" x14ac:dyDescent="0.2">
      <c r="A324" s="196"/>
      <c r="B324" s="151"/>
      <c r="C324" s="151"/>
    </row>
    <row r="325" spans="1:3" s="173" customFormat="1" ht="9.5" x14ac:dyDescent="0.2">
      <c r="A325" s="196"/>
      <c r="B325" s="151"/>
      <c r="C325" s="151"/>
    </row>
    <row r="326" spans="1:3" s="173" customFormat="1" ht="9.5" x14ac:dyDescent="0.2">
      <c r="A326" s="196"/>
      <c r="B326" s="151"/>
      <c r="C326" s="151"/>
    </row>
    <row r="327" spans="1:3" s="173" customFormat="1" ht="9.5" x14ac:dyDescent="0.2">
      <c r="A327" s="196"/>
      <c r="B327" s="151"/>
      <c r="C327" s="151"/>
    </row>
    <row r="328" spans="1:3" s="173" customFormat="1" ht="9.5" x14ac:dyDescent="0.2">
      <c r="A328" s="196"/>
      <c r="B328" s="151"/>
      <c r="C328" s="151"/>
    </row>
    <row r="329" spans="1:3" s="173" customFormat="1" ht="9.5" x14ac:dyDescent="0.2">
      <c r="A329" s="196"/>
      <c r="B329" s="151"/>
      <c r="C329" s="151"/>
    </row>
    <row r="330" spans="1:3" s="173" customFormat="1" ht="9.5" x14ac:dyDescent="0.2">
      <c r="A330" s="196"/>
      <c r="B330" s="151"/>
      <c r="C330" s="151"/>
    </row>
    <row r="331" spans="1:3" s="173" customFormat="1" ht="9.5" x14ac:dyDescent="0.2">
      <c r="A331" s="196"/>
      <c r="B331" s="151"/>
      <c r="C331" s="151"/>
    </row>
    <row r="332" spans="1:3" s="173" customFormat="1" ht="9.5" x14ac:dyDescent="0.2">
      <c r="A332" s="196"/>
      <c r="B332" s="151"/>
      <c r="C332" s="151"/>
    </row>
    <row r="333" spans="1:3" s="173" customFormat="1" ht="9.5" x14ac:dyDescent="0.2">
      <c r="A333" s="196"/>
      <c r="B333" s="151"/>
      <c r="C333" s="151"/>
    </row>
    <row r="334" spans="1:3" s="173" customFormat="1" ht="9.5" x14ac:dyDescent="0.2">
      <c r="A334" s="196"/>
      <c r="B334" s="151"/>
      <c r="C334" s="151"/>
    </row>
    <row r="335" spans="1:3" s="173" customFormat="1" ht="9.5" x14ac:dyDescent="0.2">
      <c r="A335" s="196"/>
      <c r="B335" s="151"/>
      <c r="C335" s="151"/>
    </row>
    <row r="336" spans="1:3" s="173" customFormat="1" ht="9.5" x14ac:dyDescent="0.2">
      <c r="A336" s="196"/>
      <c r="B336" s="151"/>
      <c r="C336" s="151"/>
    </row>
    <row r="337" spans="1:3" s="173" customFormat="1" ht="9.5" x14ac:dyDescent="0.2">
      <c r="A337" s="196"/>
      <c r="B337" s="151"/>
      <c r="C337" s="151"/>
    </row>
    <row r="338" spans="1:3" s="173" customFormat="1" ht="9.5" x14ac:dyDescent="0.2">
      <c r="A338" s="196"/>
      <c r="B338" s="151"/>
      <c r="C338" s="151"/>
    </row>
    <row r="339" spans="1:3" s="173" customFormat="1" ht="9.5" x14ac:dyDescent="0.2">
      <c r="A339" s="196"/>
      <c r="B339" s="151"/>
      <c r="C339" s="151"/>
    </row>
    <row r="340" spans="1:3" s="173" customFormat="1" ht="9.5" x14ac:dyDescent="0.2">
      <c r="A340" s="196"/>
      <c r="B340" s="151"/>
      <c r="C340" s="151"/>
    </row>
    <row r="341" spans="1:3" s="173" customFormat="1" ht="9.5" x14ac:dyDescent="0.2">
      <c r="A341" s="196"/>
      <c r="B341" s="151"/>
      <c r="C341" s="151"/>
    </row>
    <row r="342" spans="1:3" s="173" customFormat="1" ht="9.5" x14ac:dyDescent="0.2">
      <c r="A342" s="196"/>
      <c r="B342" s="151"/>
      <c r="C342" s="151"/>
    </row>
    <row r="343" spans="1:3" s="173" customFormat="1" ht="9.5" x14ac:dyDescent="0.2">
      <c r="A343" s="196"/>
      <c r="B343" s="151"/>
      <c r="C343" s="151"/>
    </row>
    <row r="344" spans="1:3" s="173" customFormat="1" ht="9.5" x14ac:dyDescent="0.2">
      <c r="A344" s="196"/>
      <c r="B344" s="151"/>
      <c r="C344" s="151"/>
    </row>
    <row r="345" spans="1:3" s="173" customFormat="1" ht="9.5" x14ac:dyDescent="0.2">
      <c r="A345" s="196"/>
      <c r="B345" s="151"/>
      <c r="C345" s="151"/>
    </row>
    <row r="346" spans="1:3" s="173" customFormat="1" ht="9.5" x14ac:dyDescent="0.2">
      <c r="A346" s="196"/>
      <c r="B346" s="151"/>
      <c r="C346" s="151"/>
    </row>
    <row r="347" spans="1:3" s="173" customFormat="1" ht="9.5" x14ac:dyDescent="0.2">
      <c r="A347" s="196"/>
      <c r="B347" s="151"/>
      <c r="C347" s="151"/>
    </row>
    <row r="348" spans="1:3" s="173" customFormat="1" ht="9.5" x14ac:dyDescent="0.2">
      <c r="A348" s="196"/>
      <c r="B348" s="151"/>
      <c r="C348" s="151"/>
    </row>
    <row r="349" spans="1:3" s="173" customFormat="1" ht="9.5" x14ac:dyDescent="0.2">
      <c r="A349" s="196"/>
      <c r="B349" s="151"/>
      <c r="C349" s="151"/>
    </row>
    <row r="350" spans="1:3" s="173" customFormat="1" ht="9.5" x14ac:dyDescent="0.2">
      <c r="A350" s="196"/>
      <c r="B350" s="151"/>
      <c r="C350" s="151"/>
    </row>
    <row r="351" spans="1:3" s="173" customFormat="1" ht="9.5" x14ac:dyDescent="0.2">
      <c r="A351" s="196"/>
      <c r="B351" s="151"/>
      <c r="C351" s="151"/>
    </row>
    <row r="352" spans="1:3" s="173" customFormat="1" ht="9.5" x14ac:dyDescent="0.2">
      <c r="A352" s="196"/>
      <c r="B352" s="151"/>
      <c r="C352" s="151"/>
    </row>
    <row r="353" spans="1:3" s="173" customFormat="1" ht="9.5" x14ac:dyDescent="0.2">
      <c r="A353" s="196"/>
      <c r="B353" s="151"/>
      <c r="C353" s="151"/>
    </row>
    <row r="354" spans="1:3" s="173" customFormat="1" ht="9.5" x14ac:dyDescent="0.2">
      <c r="A354" s="196"/>
      <c r="B354" s="151"/>
      <c r="C354" s="151"/>
    </row>
    <row r="355" spans="1:3" s="173" customFormat="1" ht="9.5" x14ac:dyDescent="0.2">
      <c r="A355" s="196"/>
      <c r="B355" s="151"/>
      <c r="C355" s="151"/>
    </row>
    <row r="356" spans="1:3" s="173" customFormat="1" ht="9.5" x14ac:dyDescent="0.2">
      <c r="A356" s="196"/>
      <c r="B356" s="151"/>
      <c r="C356" s="151"/>
    </row>
    <row r="357" spans="1:3" s="173" customFormat="1" ht="9.5" x14ac:dyDescent="0.2">
      <c r="A357" s="196"/>
      <c r="B357" s="151"/>
      <c r="C357" s="151"/>
    </row>
    <row r="358" spans="1:3" s="173" customFormat="1" ht="9.5" x14ac:dyDescent="0.2">
      <c r="A358" s="196"/>
      <c r="B358" s="151"/>
      <c r="C358" s="151"/>
    </row>
    <row r="359" spans="1:3" s="173" customFormat="1" ht="9.5" x14ac:dyDescent="0.2">
      <c r="A359" s="196"/>
      <c r="B359" s="151"/>
      <c r="C359" s="151"/>
    </row>
    <row r="360" spans="1:3" s="173" customFormat="1" ht="9.5" x14ac:dyDescent="0.2">
      <c r="A360" s="196"/>
      <c r="B360" s="151"/>
      <c r="C360" s="151"/>
    </row>
    <row r="361" spans="1:3" s="173" customFormat="1" ht="9.5" x14ac:dyDescent="0.2">
      <c r="A361" s="196"/>
      <c r="B361" s="151"/>
      <c r="C361" s="151"/>
    </row>
    <row r="362" spans="1:3" s="173" customFormat="1" ht="9.5" x14ac:dyDescent="0.2">
      <c r="A362" s="196"/>
      <c r="B362" s="151"/>
      <c r="C362" s="151"/>
    </row>
    <row r="363" spans="1:3" s="173" customFormat="1" ht="9.5" x14ac:dyDescent="0.2">
      <c r="A363" s="196"/>
      <c r="B363" s="151"/>
      <c r="C363" s="151"/>
    </row>
    <row r="364" spans="1:3" s="173" customFormat="1" ht="9.5" x14ac:dyDescent="0.2">
      <c r="A364" s="196"/>
      <c r="B364" s="151"/>
      <c r="C364" s="151"/>
    </row>
    <row r="365" spans="1:3" s="173" customFormat="1" ht="9.5" x14ac:dyDescent="0.2">
      <c r="A365" s="196"/>
      <c r="B365" s="151"/>
      <c r="C365" s="151"/>
    </row>
    <row r="366" spans="1:3" s="173" customFormat="1" ht="9.5" x14ac:dyDescent="0.2">
      <c r="A366" s="196"/>
      <c r="B366" s="151"/>
      <c r="C366" s="151"/>
    </row>
    <row r="367" spans="1:3" s="173" customFormat="1" ht="9.5" x14ac:dyDescent="0.2">
      <c r="A367" s="196"/>
      <c r="B367" s="151"/>
      <c r="C367" s="151"/>
    </row>
    <row r="368" spans="1:3" s="173" customFormat="1" ht="9.5" x14ac:dyDescent="0.2">
      <c r="A368" s="196"/>
      <c r="B368" s="151"/>
      <c r="C368" s="151"/>
    </row>
    <row r="369" spans="1:3" s="173" customFormat="1" ht="9.5" x14ac:dyDescent="0.2">
      <c r="A369" s="196"/>
      <c r="B369" s="151"/>
      <c r="C369" s="151"/>
    </row>
    <row r="370" spans="1:3" s="173" customFormat="1" ht="9.5" x14ac:dyDescent="0.2">
      <c r="A370" s="196"/>
      <c r="B370" s="151"/>
      <c r="C370" s="151"/>
    </row>
    <row r="371" spans="1:3" s="173" customFormat="1" ht="9.5" x14ac:dyDescent="0.2">
      <c r="A371" s="196"/>
      <c r="B371" s="151"/>
      <c r="C371" s="151"/>
    </row>
    <row r="372" spans="1:3" s="173" customFormat="1" ht="9.5" x14ac:dyDescent="0.2">
      <c r="A372" s="196"/>
      <c r="B372" s="151"/>
      <c r="C372" s="151"/>
    </row>
    <row r="373" spans="1:3" s="173" customFormat="1" ht="9.5" x14ac:dyDescent="0.2">
      <c r="A373" s="196"/>
      <c r="B373" s="151"/>
      <c r="C373" s="151"/>
    </row>
    <row r="374" spans="1:3" s="173" customFormat="1" ht="9.5" x14ac:dyDescent="0.2">
      <c r="A374" s="196"/>
      <c r="B374" s="151"/>
      <c r="C374" s="151"/>
    </row>
    <row r="375" spans="1:3" s="173" customFormat="1" ht="9.5" x14ac:dyDescent="0.2">
      <c r="A375" s="196"/>
      <c r="B375" s="151"/>
      <c r="C375" s="151"/>
    </row>
    <row r="376" spans="1:3" s="173" customFormat="1" ht="9.5" x14ac:dyDescent="0.2">
      <c r="A376" s="196"/>
      <c r="B376" s="151"/>
      <c r="C376" s="151"/>
    </row>
    <row r="377" spans="1:3" s="173" customFormat="1" ht="9.5" x14ac:dyDescent="0.2">
      <c r="A377" s="196"/>
      <c r="B377" s="151"/>
      <c r="C377" s="151"/>
    </row>
    <row r="378" spans="1:3" s="173" customFormat="1" ht="9.5" x14ac:dyDescent="0.2">
      <c r="A378" s="196"/>
      <c r="B378" s="151"/>
      <c r="C378" s="151"/>
    </row>
    <row r="379" spans="1:3" s="173" customFormat="1" ht="9.5" x14ac:dyDescent="0.2">
      <c r="A379" s="196"/>
      <c r="B379" s="151"/>
      <c r="C379" s="151"/>
    </row>
    <row r="380" spans="1:3" s="173" customFormat="1" ht="9.5" x14ac:dyDescent="0.2">
      <c r="A380" s="196"/>
      <c r="B380" s="151"/>
      <c r="C380" s="151"/>
    </row>
    <row r="381" spans="1:3" s="173" customFormat="1" ht="9.5" x14ac:dyDescent="0.2">
      <c r="A381" s="196"/>
      <c r="B381" s="151"/>
      <c r="C381" s="151"/>
    </row>
    <row r="382" spans="1:3" s="173" customFormat="1" ht="9.5" x14ac:dyDescent="0.2">
      <c r="A382" s="196"/>
      <c r="B382" s="151"/>
      <c r="C382" s="151"/>
    </row>
    <row r="383" spans="1:3" s="173" customFormat="1" ht="9.5" x14ac:dyDescent="0.2">
      <c r="A383" s="196"/>
      <c r="B383" s="151"/>
      <c r="C383" s="151"/>
    </row>
    <row r="384" spans="1:3" s="173" customFormat="1" ht="9.5" x14ac:dyDescent="0.2">
      <c r="A384" s="196"/>
      <c r="B384" s="151"/>
      <c r="C384" s="151"/>
    </row>
    <row r="385" spans="1:3" s="173" customFormat="1" ht="9.5" x14ac:dyDescent="0.2">
      <c r="A385" s="196"/>
      <c r="B385" s="151"/>
      <c r="C385" s="151"/>
    </row>
    <row r="386" spans="1:3" s="173" customFormat="1" ht="9.5" x14ac:dyDescent="0.2">
      <c r="A386" s="196"/>
      <c r="B386" s="151"/>
      <c r="C386" s="151"/>
    </row>
    <row r="387" spans="1:3" s="173" customFormat="1" ht="9.5" x14ac:dyDescent="0.2">
      <c r="A387" s="196"/>
      <c r="B387" s="151"/>
      <c r="C387" s="151"/>
    </row>
    <row r="388" spans="1:3" s="173" customFormat="1" ht="9.5" x14ac:dyDescent="0.2">
      <c r="A388" s="196"/>
      <c r="B388" s="151"/>
      <c r="C388" s="151"/>
    </row>
    <row r="389" spans="1:3" s="173" customFormat="1" ht="9.5" x14ac:dyDescent="0.2">
      <c r="A389" s="196"/>
      <c r="B389" s="151"/>
      <c r="C389" s="151"/>
    </row>
    <row r="390" spans="1:3" s="173" customFormat="1" ht="9.5" x14ac:dyDescent="0.2">
      <c r="A390" s="196"/>
      <c r="B390" s="151"/>
      <c r="C390" s="151"/>
    </row>
    <row r="391" spans="1:3" s="173" customFormat="1" ht="9.5" x14ac:dyDescent="0.2">
      <c r="A391" s="196"/>
      <c r="B391" s="151"/>
      <c r="C391" s="151"/>
    </row>
    <row r="392" spans="1:3" s="173" customFormat="1" ht="9.5" x14ac:dyDescent="0.2">
      <c r="A392" s="196"/>
      <c r="B392" s="151"/>
      <c r="C392" s="151"/>
    </row>
    <row r="393" spans="1:3" s="173" customFormat="1" ht="9.5" x14ac:dyDescent="0.2">
      <c r="A393" s="196"/>
      <c r="B393" s="151"/>
      <c r="C393" s="151"/>
    </row>
    <row r="394" spans="1:3" s="173" customFormat="1" ht="9.5" x14ac:dyDescent="0.2">
      <c r="A394" s="196"/>
      <c r="B394" s="151"/>
      <c r="C394" s="151"/>
    </row>
    <row r="395" spans="1:3" s="173" customFormat="1" ht="9.5" x14ac:dyDescent="0.2">
      <c r="A395" s="196"/>
      <c r="B395" s="151"/>
      <c r="C395" s="151"/>
    </row>
    <row r="396" spans="1:3" s="173" customFormat="1" ht="9.5" x14ac:dyDescent="0.2">
      <c r="A396" s="196"/>
      <c r="B396" s="151"/>
      <c r="C396" s="151"/>
    </row>
    <row r="397" spans="1:3" s="173" customFormat="1" ht="9.5" x14ac:dyDescent="0.2">
      <c r="A397" s="196"/>
      <c r="B397" s="151"/>
      <c r="C397" s="151"/>
    </row>
    <row r="398" spans="1:3" s="173" customFormat="1" ht="9.5" x14ac:dyDescent="0.2">
      <c r="A398" s="196"/>
      <c r="B398" s="151"/>
      <c r="C398" s="151"/>
    </row>
    <row r="399" spans="1:3" s="173" customFormat="1" ht="9.5" x14ac:dyDescent="0.2">
      <c r="A399" s="196"/>
      <c r="B399" s="151"/>
      <c r="C399" s="151"/>
    </row>
    <row r="400" spans="1:3" s="173" customFormat="1" ht="9.5" x14ac:dyDescent="0.2">
      <c r="A400" s="196"/>
      <c r="B400" s="151"/>
      <c r="C400" s="151"/>
    </row>
    <row r="401" spans="1:3" s="173" customFormat="1" ht="9.5" x14ac:dyDescent="0.2">
      <c r="A401" s="196"/>
      <c r="B401" s="151"/>
      <c r="C401" s="151"/>
    </row>
    <row r="402" spans="1:3" s="173" customFormat="1" ht="9.5" x14ac:dyDescent="0.2">
      <c r="A402" s="196"/>
      <c r="B402" s="151"/>
      <c r="C402" s="151"/>
    </row>
    <row r="403" spans="1:3" s="173" customFormat="1" ht="9.5" x14ac:dyDescent="0.2">
      <c r="A403" s="196"/>
      <c r="B403" s="151"/>
      <c r="C403" s="151"/>
    </row>
    <row r="404" spans="1:3" s="173" customFormat="1" ht="9.5" x14ac:dyDescent="0.2">
      <c r="A404" s="196"/>
      <c r="B404" s="151"/>
      <c r="C404" s="151"/>
    </row>
    <row r="405" spans="1:3" s="173" customFormat="1" ht="9.5" x14ac:dyDescent="0.2">
      <c r="A405" s="196"/>
      <c r="B405" s="151"/>
      <c r="C405" s="151"/>
    </row>
    <row r="406" spans="1:3" s="173" customFormat="1" ht="9.5" x14ac:dyDescent="0.2">
      <c r="A406" s="196"/>
      <c r="B406" s="151"/>
      <c r="C406" s="151"/>
    </row>
    <row r="407" spans="1:3" s="173" customFormat="1" ht="9.5" x14ac:dyDescent="0.2">
      <c r="A407" s="196"/>
      <c r="B407" s="151"/>
      <c r="C407" s="151"/>
    </row>
    <row r="408" spans="1:3" s="173" customFormat="1" ht="9.5" x14ac:dyDescent="0.2">
      <c r="A408" s="196"/>
      <c r="B408" s="151"/>
      <c r="C408" s="151"/>
    </row>
    <row r="409" spans="1:3" s="173" customFormat="1" ht="9.5" x14ac:dyDescent="0.2">
      <c r="A409" s="196"/>
      <c r="B409" s="151"/>
      <c r="C409" s="151"/>
    </row>
    <row r="410" spans="1:3" s="173" customFormat="1" ht="9.5" x14ac:dyDescent="0.2">
      <c r="A410" s="196"/>
      <c r="B410" s="151"/>
      <c r="C410" s="151"/>
    </row>
    <row r="411" spans="1:3" s="173" customFormat="1" ht="9.5" x14ac:dyDescent="0.2">
      <c r="A411" s="196"/>
      <c r="B411" s="151"/>
      <c r="C411" s="151"/>
    </row>
    <row r="412" spans="1:3" s="173" customFormat="1" ht="9.5" x14ac:dyDescent="0.2">
      <c r="A412" s="196"/>
      <c r="B412" s="151"/>
      <c r="C412" s="151"/>
    </row>
    <row r="413" spans="1:3" s="173" customFormat="1" ht="9.5" x14ac:dyDescent="0.2">
      <c r="A413" s="196"/>
      <c r="B413" s="151"/>
      <c r="C413" s="151"/>
    </row>
    <row r="414" spans="1:3" s="173" customFormat="1" ht="9.5" x14ac:dyDescent="0.2">
      <c r="A414" s="196"/>
      <c r="B414" s="151"/>
      <c r="C414" s="151"/>
    </row>
    <row r="415" spans="1:3" s="173" customFormat="1" ht="9.5" x14ac:dyDescent="0.2">
      <c r="A415" s="196"/>
      <c r="B415" s="151"/>
      <c r="C415" s="151"/>
    </row>
    <row r="416" spans="1:3" s="173" customFormat="1" ht="9.5" x14ac:dyDescent="0.2">
      <c r="A416" s="196"/>
      <c r="B416" s="151"/>
      <c r="C416" s="151"/>
    </row>
    <row r="417" spans="1:3" s="173" customFormat="1" ht="9.5" x14ac:dyDescent="0.2">
      <c r="A417" s="196"/>
      <c r="B417" s="151"/>
      <c r="C417" s="151"/>
    </row>
    <row r="418" spans="1:3" s="173" customFormat="1" ht="9.5" x14ac:dyDescent="0.2">
      <c r="A418" s="196"/>
      <c r="B418" s="151"/>
      <c r="C418" s="151"/>
    </row>
    <row r="419" spans="1:3" s="173" customFormat="1" ht="9.5" x14ac:dyDescent="0.2">
      <c r="A419" s="196"/>
      <c r="B419" s="151"/>
      <c r="C419" s="151"/>
    </row>
    <row r="420" spans="1:3" s="173" customFormat="1" ht="9.5" x14ac:dyDescent="0.2">
      <c r="A420" s="196"/>
      <c r="B420" s="151"/>
      <c r="C420" s="151"/>
    </row>
    <row r="421" spans="1:3" s="173" customFormat="1" ht="9.5" x14ac:dyDescent="0.2">
      <c r="A421" s="196"/>
      <c r="B421" s="151"/>
      <c r="C421" s="151"/>
    </row>
    <row r="422" spans="1:3" s="173" customFormat="1" ht="9.5" x14ac:dyDescent="0.2">
      <c r="A422" s="196"/>
      <c r="B422" s="151"/>
      <c r="C422" s="151"/>
    </row>
    <row r="423" spans="1:3" s="173" customFormat="1" ht="9.5" x14ac:dyDescent="0.2">
      <c r="A423" s="196"/>
      <c r="B423" s="151"/>
      <c r="C423" s="151"/>
    </row>
    <row r="424" spans="1:3" s="173" customFormat="1" ht="9.5" x14ac:dyDescent="0.2">
      <c r="A424" s="196"/>
      <c r="B424" s="151"/>
      <c r="C424" s="151"/>
    </row>
    <row r="425" spans="1:3" s="173" customFormat="1" ht="9.5" x14ac:dyDescent="0.2">
      <c r="A425" s="196"/>
      <c r="B425" s="151"/>
      <c r="C425" s="151"/>
    </row>
    <row r="426" spans="1:3" s="173" customFormat="1" ht="9.5" x14ac:dyDescent="0.2">
      <c r="A426" s="196"/>
      <c r="B426" s="151"/>
      <c r="C426" s="151"/>
    </row>
    <row r="427" spans="1:3" s="173" customFormat="1" ht="9.5" x14ac:dyDescent="0.2">
      <c r="A427" s="196"/>
      <c r="B427" s="151"/>
      <c r="C427" s="151"/>
    </row>
    <row r="428" spans="1:3" s="173" customFormat="1" ht="9.5" x14ac:dyDescent="0.2">
      <c r="A428" s="196"/>
      <c r="B428" s="151"/>
      <c r="C428" s="151"/>
    </row>
    <row r="429" spans="1:3" s="173" customFormat="1" ht="9.5" x14ac:dyDescent="0.2">
      <c r="A429" s="196"/>
      <c r="B429" s="151"/>
      <c r="C429" s="151"/>
    </row>
    <row r="430" spans="1:3" s="173" customFormat="1" ht="9.5" x14ac:dyDescent="0.2">
      <c r="A430" s="196"/>
      <c r="B430" s="151"/>
      <c r="C430" s="151"/>
    </row>
    <row r="431" spans="1:3" s="173" customFormat="1" ht="9.5" x14ac:dyDescent="0.2">
      <c r="A431" s="196"/>
      <c r="B431" s="151"/>
      <c r="C431" s="151"/>
    </row>
    <row r="432" spans="1:3" s="173" customFormat="1" ht="9.5" x14ac:dyDescent="0.2">
      <c r="A432" s="196"/>
      <c r="B432" s="151"/>
      <c r="C432" s="151"/>
    </row>
    <row r="433" spans="1:3" s="173" customFormat="1" ht="9.5" x14ac:dyDescent="0.2">
      <c r="A433" s="196"/>
      <c r="B433" s="151"/>
      <c r="C433" s="151"/>
    </row>
    <row r="434" spans="1:3" s="173" customFormat="1" ht="9.5" x14ac:dyDescent="0.2">
      <c r="A434" s="196"/>
      <c r="B434" s="151"/>
      <c r="C434" s="151"/>
    </row>
    <row r="435" spans="1:3" s="173" customFormat="1" ht="9.5" x14ac:dyDescent="0.2">
      <c r="A435" s="196"/>
      <c r="B435" s="151"/>
      <c r="C435" s="151"/>
    </row>
    <row r="436" spans="1:3" s="173" customFormat="1" ht="9.5" x14ac:dyDescent="0.2">
      <c r="A436" s="196"/>
      <c r="B436" s="151"/>
      <c r="C436" s="151"/>
    </row>
    <row r="437" spans="1:3" s="173" customFormat="1" ht="9.5" x14ac:dyDescent="0.2">
      <c r="A437" s="196"/>
      <c r="B437" s="151"/>
      <c r="C437" s="151"/>
    </row>
    <row r="438" spans="1:3" s="173" customFormat="1" ht="9.5" x14ac:dyDescent="0.2">
      <c r="A438" s="196"/>
      <c r="B438" s="151"/>
      <c r="C438" s="151"/>
    </row>
    <row r="439" spans="1:3" s="173" customFormat="1" ht="9.5" x14ac:dyDescent="0.2">
      <c r="A439" s="196"/>
      <c r="B439" s="151"/>
      <c r="C439" s="151"/>
    </row>
    <row r="440" spans="1:3" s="173" customFormat="1" ht="9.5" x14ac:dyDescent="0.2">
      <c r="A440" s="196"/>
      <c r="B440" s="151"/>
      <c r="C440" s="151"/>
    </row>
    <row r="441" spans="1:3" s="173" customFormat="1" ht="9.5" x14ac:dyDescent="0.2">
      <c r="A441" s="196"/>
      <c r="B441" s="151"/>
      <c r="C441" s="151"/>
    </row>
    <row r="442" spans="1:3" s="173" customFormat="1" ht="9.5" x14ac:dyDescent="0.2">
      <c r="A442" s="196"/>
      <c r="B442" s="151"/>
      <c r="C442" s="151"/>
    </row>
    <row r="443" spans="1:3" s="173" customFormat="1" ht="9.5" x14ac:dyDescent="0.2">
      <c r="A443" s="196"/>
      <c r="B443" s="151"/>
      <c r="C443" s="151"/>
    </row>
    <row r="444" spans="1:3" s="173" customFormat="1" ht="9.5" x14ac:dyDescent="0.2">
      <c r="A444" s="196"/>
      <c r="B444" s="151"/>
      <c r="C444" s="151"/>
    </row>
    <row r="445" spans="1:3" s="173" customFormat="1" ht="9.5" x14ac:dyDescent="0.2">
      <c r="A445" s="196"/>
      <c r="B445" s="151"/>
      <c r="C445" s="151"/>
    </row>
    <row r="446" spans="1:3" s="173" customFormat="1" ht="9.5" x14ac:dyDescent="0.2">
      <c r="A446" s="196"/>
      <c r="B446" s="151"/>
      <c r="C446" s="151"/>
    </row>
    <row r="447" spans="1:3" s="173" customFormat="1" ht="9.5" x14ac:dyDescent="0.2">
      <c r="A447" s="196"/>
      <c r="B447" s="151"/>
      <c r="C447" s="151"/>
    </row>
    <row r="448" spans="1:3" s="173" customFormat="1" ht="9.5" x14ac:dyDescent="0.2">
      <c r="A448" s="196"/>
      <c r="B448" s="151"/>
      <c r="C448" s="151"/>
    </row>
    <row r="449" spans="1:3" s="173" customFormat="1" ht="9.5" x14ac:dyDescent="0.2">
      <c r="A449" s="196"/>
      <c r="B449" s="151"/>
      <c r="C449" s="151"/>
    </row>
    <row r="450" spans="1:3" s="173" customFormat="1" ht="9.5" x14ac:dyDescent="0.2">
      <c r="A450" s="196"/>
      <c r="B450" s="151"/>
      <c r="C450" s="151"/>
    </row>
    <row r="451" spans="1:3" s="173" customFormat="1" ht="9.5" x14ac:dyDescent="0.2">
      <c r="A451" s="196"/>
      <c r="B451" s="151"/>
      <c r="C451" s="151"/>
    </row>
    <row r="452" spans="1:3" s="173" customFormat="1" ht="9.5" x14ac:dyDescent="0.2">
      <c r="A452" s="196"/>
      <c r="B452" s="151"/>
      <c r="C452" s="151"/>
    </row>
    <row r="453" spans="1:3" s="173" customFormat="1" ht="9.5" x14ac:dyDescent="0.2">
      <c r="A453" s="196"/>
      <c r="B453" s="151"/>
      <c r="C453" s="151"/>
    </row>
    <row r="454" spans="1:3" s="173" customFormat="1" ht="9.5" x14ac:dyDescent="0.2">
      <c r="A454" s="196"/>
      <c r="B454" s="151"/>
      <c r="C454" s="151"/>
    </row>
    <row r="455" spans="1:3" s="173" customFormat="1" ht="9.5" x14ac:dyDescent="0.2">
      <c r="A455" s="196"/>
      <c r="B455" s="151"/>
      <c r="C455" s="151"/>
    </row>
    <row r="456" spans="1:3" s="173" customFormat="1" ht="9.5" x14ac:dyDescent="0.2">
      <c r="A456" s="196"/>
      <c r="B456" s="151"/>
      <c r="C456" s="151"/>
    </row>
    <row r="457" spans="1:3" s="173" customFormat="1" ht="9.5" x14ac:dyDescent="0.2">
      <c r="A457" s="196"/>
      <c r="B457" s="151"/>
      <c r="C457" s="151"/>
    </row>
    <row r="458" spans="1:3" s="173" customFormat="1" ht="9.5" x14ac:dyDescent="0.2">
      <c r="A458" s="196"/>
      <c r="B458" s="151"/>
      <c r="C458" s="151"/>
    </row>
    <row r="459" spans="1:3" s="173" customFormat="1" ht="9.5" x14ac:dyDescent="0.2">
      <c r="A459" s="196"/>
      <c r="B459" s="151"/>
      <c r="C459" s="151"/>
    </row>
    <row r="460" spans="1:3" s="173" customFormat="1" ht="9.5" x14ac:dyDescent="0.2">
      <c r="A460" s="196"/>
      <c r="B460" s="151"/>
      <c r="C460" s="151"/>
    </row>
    <row r="461" spans="1:3" s="173" customFormat="1" ht="9.5" x14ac:dyDescent="0.2">
      <c r="A461" s="196"/>
      <c r="B461" s="151"/>
      <c r="C461" s="151"/>
    </row>
    <row r="462" spans="1:3" s="173" customFormat="1" ht="9.5" x14ac:dyDescent="0.2">
      <c r="A462" s="196"/>
      <c r="B462" s="151"/>
      <c r="C462" s="151"/>
    </row>
    <row r="463" spans="1:3" s="173" customFormat="1" ht="9.5" x14ac:dyDescent="0.2">
      <c r="A463" s="196"/>
      <c r="B463" s="151"/>
      <c r="C463" s="151"/>
    </row>
    <row r="464" spans="1:3" s="173" customFormat="1" ht="9.5" x14ac:dyDescent="0.2">
      <c r="A464" s="196"/>
      <c r="B464" s="151"/>
      <c r="C464" s="151"/>
    </row>
    <row r="465" spans="1:3" s="173" customFormat="1" ht="9.5" x14ac:dyDescent="0.2">
      <c r="A465" s="196"/>
      <c r="B465" s="151"/>
      <c r="C465" s="151"/>
    </row>
    <row r="466" spans="1:3" s="173" customFormat="1" ht="9.5" x14ac:dyDescent="0.2">
      <c r="A466" s="196"/>
      <c r="B466" s="151"/>
      <c r="C466" s="151"/>
    </row>
    <row r="467" spans="1:3" s="173" customFormat="1" ht="9.5" x14ac:dyDescent="0.2">
      <c r="A467" s="196"/>
      <c r="B467" s="151"/>
      <c r="C467" s="151"/>
    </row>
    <row r="468" spans="1:3" s="173" customFormat="1" ht="9.5" x14ac:dyDescent="0.2">
      <c r="A468" s="196"/>
      <c r="B468" s="151"/>
      <c r="C468" s="151"/>
    </row>
    <row r="469" spans="1:3" s="173" customFormat="1" ht="9.5" x14ac:dyDescent="0.2">
      <c r="A469" s="196"/>
      <c r="B469" s="151"/>
      <c r="C469" s="151"/>
    </row>
    <row r="470" spans="1:3" s="173" customFormat="1" ht="9.5" x14ac:dyDescent="0.2">
      <c r="A470" s="196"/>
      <c r="B470" s="151"/>
      <c r="C470" s="151"/>
    </row>
    <row r="471" spans="1:3" s="173" customFormat="1" ht="9.5" x14ac:dyDescent="0.2">
      <c r="A471" s="196"/>
      <c r="B471" s="151"/>
      <c r="C471" s="151"/>
    </row>
    <row r="472" spans="1:3" s="173" customFormat="1" ht="9.5" x14ac:dyDescent="0.2">
      <c r="A472" s="196"/>
      <c r="B472" s="151"/>
      <c r="C472" s="151"/>
    </row>
    <row r="473" spans="1:3" s="173" customFormat="1" ht="9.5" x14ac:dyDescent="0.2">
      <c r="A473" s="196"/>
      <c r="B473" s="151"/>
      <c r="C473" s="151"/>
    </row>
    <row r="474" spans="1:3" s="173" customFormat="1" ht="9.5" x14ac:dyDescent="0.2">
      <c r="A474" s="196"/>
      <c r="B474" s="151"/>
      <c r="C474" s="151"/>
    </row>
    <row r="475" spans="1:3" s="173" customFormat="1" ht="9.5" x14ac:dyDescent="0.2">
      <c r="A475" s="196"/>
      <c r="B475" s="151"/>
      <c r="C475" s="151"/>
    </row>
    <row r="476" spans="1:3" s="173" customFormat="1" ht="9.5" x14ac:dyDescent="0.2">
      <c r="A476" s="196"/>
      <c r="B476" s="151"/>
      <c r="C476" s="151"/>
    </row>
    <row r="477" spans="1:3" s="173" customFormat="1" ht="9.5" x14ac:dyDescent="0.2">
      <c r="A477" s="196"/>
      <c r="B477" s="151"/>
      <c r="C477" s="151"/>
    </row>
    <row r="478" spans="1:3" s="173" customFormat="1" ht="9.5" x14ac:dyDescent="0.2">
      <c r="A478" s="196"/>
      <c r="B478" s="151"/>
      <c r="C478" s="151"/>
    </row>
    <row r="479" spans="1:3" s="173" customFormat="1" ht="9.5" x14ac:dyDescent="0.2">
      <c r="A479" s="196"/>
      <c r="B479" s="151"/>
      <c r="C479" s="151"/>
    </row>
    <row r="480" spans="1:3" s="173" customFormat="1" ht="9.5" x14ac:dyDescent="0.2">
      <c r="A480" s="196"/>
      <c r="B480" s="151"/>
      <c r="C480" s="151"/>
    </row>
    <row r="481" spans="1:3" s="173" customFormat="1" ht="9.5" x14ac:dyDescent="0.2">
      <c r="A481" s="196"/>
      <c r="B481" s="151"/>
      <c r="C481" s="151"/>
    </row>
    <row r="482" spans="1:3" s="173" customFormat="1" ht="9.5" x14ac:dyDescent="0.2">
      <c r="A482" s="196"/>
      <c r="B482" s="151"/>
      <c r="C482" s="151"/>
    </row>
    <row r="483" spans="1:3" s="173" customFormat="1" ht="9.5" x14ac:dyDescent="0.2">
      <c r="A483" s="196"/>
      <c r="B483" s="151"/>
      <c r="C483" s="151"/>
    </row>
    <row r="484" spans="1:3" s="173" customFormat="1" ht="9.5" x14ac:dyDescent="0.2">
      <c r="A484" s="196"/>
      <c r="B484" s="151"/>
      <c r="C484" s="151"/>
    </row>
    <row r="485" spans="1:3" s="173" customFormat="1" ht="9.5" x14ac:dyDescent="0.2">
      <c r="A485" s="196"/>
      <c r="B485" s="151"/>
      <c r="C485" s="151"/>
    </row>
    <row r="486" spans="1:3" s="173" customFormat="1" ht="9.5" x14ac:dyDescent="0.2">
      <c r="A486" s="196"/>
      <c r="B486" s="151"/>
      <c r="C486" s="151"/>
    </row>
    <row r="487" spans="1:3" s="173" customFormat="1" ht="9.5" x14ac:dyDescent="0.2">
      <c r="A487" s="196"/>
      <c r="B487" s="151"/>
      <c r="C487" s="151"/>
    </row>
    <row r="488" spans="1:3" s="173" customFormat="1" ht="9.5" x14ac:dyDescent="0.2">
      <c r="A488" s="196"/>
      <c r="B488" s="151"/>
      <c r="C488" s="151"/>
    </row>
    <row r="489" spans="1:3" s="173" customFormat="1" ht="9.5" x14ac:dyDescent="0.2">
      <c r="A489" s="196"/>
      <c r="B489" s="151"/>
      <c r="C489" s="151"/>
    </row>
    <row r="490" spans="1:3" s="173" customFormat="1" ht="9.5" x14ac:dyDescent="0.2">
      <c r="A490" s="196"/>
      <c r="B490" s="151"/>
      <c r="C490" s="151"/>
    </row>
    <row r="491" spans="1:3" s="173" customFormat="1" ht="9.5" x14ac:dyDescent="0.2">
      <c r="A491" s="196"/>
      <c r="B491" s="151"/>
      <c r="C491" s="151"/>
    </row>
    <row r="492" spans="1:3" s="173" customFormat="1" ht="9.5" x14ac:dyDescent="0.2">
      <c r="A492" s="196"/>
      <c r="B492" s="151"/>
      <c r="C492" s="151"/>
    </row>
    <row r="493" spans="1:3" s="173" customFormat="1" ht="9.5" x14ac:dyDescent="0.2">
      <c r="A493" s="196"/>
      <c r="B493" s="151"/>
      <c r="C493" s="151"/>
    </row>
    <row r="494" spans="1:3" s="173" customFormat="1" ht="9.5" x14ac:dyDescent="0.2">
      <c r="A494" s="196"/>
      <c r="B494" s="151"/>
      <c r="C494" s="151"/>
    </row>
    <row r="495" spans="1:3" s="173" customFormat="1" ht="9.5" x14ac:dyDescent="0.2">
      <c r="A495" s="196"/>
      <c r="B495" s="151"/>
      <c r="C495" s="151"/>
    </row>
    <row r="496" spans="1:3" s="173" customFormat="1" ht="9.5" x14ac:dyDescent="0.2">
      <c r="A496" s="196"/>
      <c r="B496" s="151"/>
      <c r="C496" s="151"/>
    </row>
    <row r="497" spans="1:3" s="173" customFormat="1" ht="9.5" x14ac:dyDescent="0.2">
      <c r="A497" s="196"/>
      <c r="B497" s="151"/>
      <c r="C497" s="151"/>
    </row>
    <row r="498" spans="1:3" s="173" customFormat="1" ht="9.5" x14ac:dyDescent="0.2">
      <c r="A498" s="196"/>
      <c r="B498" s="151"/>
      <c r="C498" s="151"/>
    </row>
    <row r="499" spans="1:3" s="173" customFormat="1" ht="9.5" x14ac:dyDescent="0.2">
      <c r="A499" s="196"/>
      <c r="B499" s="151"/>
      <c r="C499" s="151"/>
    </row>
    <row r="500" spans="1:3" s="173" customFormat="1" ht="9.5" x14ac:dyDescent="0.2">
      <c r="A500" s="196"/>
      <c r="B500" s="151"/>
      <c r="C500" s="151"/>
    </row>
    <row r="501" spans="1:3" s="173" customFormat="1" ht="9.5" x14ac:dyDescent="0.2">
      <c r="A501" s="196"/>
      <c r="B501" s="151"/>
      <c r="C501" s="151"/>
    </row>
    <row r="502" spans="1:3" s="173" customFormat="1" ht="9.5" x14ac:dyDescent="0.2">
      <c r="A502" s="196"/>
      <c r="B502" s="151"/>
      <c r="C502" s="151"/>
    </row>
    <row r="503" spans="1:3" s="173" customFormat="1" ht="9.5" x14ac:dyDescent="0.2">
      <c r="A503" s="196"/>
      <c r="B503" s="151"/>
      <c r="C503" s="151"/>
    </row>
    <row r="504" spans="1:3" s="173" customFormat="1" ht="9.5" x14ac:dyDescent="0.2">
      <c r="A504" s="196"/>
      <c r="B504" s="151"/>
      <c r="C504" s="151"/>
    </row>
    <row r="505" spans="1:3" s="173" customFormat="1" ht="9.5" x14ac:dyDescent="0.2">
      <c r="A505" s="196"/>
      <c r="B505" s="151"/>
      <c r="C505" s="151"/>
    </row>
    <row r="506" spans="1:3" s="173" customFormat="1" ht="9.5" x14ac:dyDescent="0.2">
      <c r="A506" s="196"/>
      <c r="B506" s="151"/>
      <c r="C506" s="151"/>
    </row>
    <row r="507" spans="1:3" s="173" customFormat="1" ht="9.5" x14ac:dyDescent="0.2">
      <c r="A507" s="196"/>
      <c r="B507" s="151"/>
      <c r="C507" s="151"/>
    </row>
    <row r="508" spans="1:3" s="173" customFormat="1" ht="9.5" x14ac:dyDescent="0.2">
      <c r="A508" s="196"/>
      <c r="B508" s="151"/>
      <c r="C508" s="151"/>
    </row>
    <row r="509" spans="1:3" s="173" customFormat="1" ht="9.5" x14ac:dyDescent="0.2">
      <c r="A509" s="196"/>
      <c r="B509" s="151"/>
      <c r="C509" s="151"/>
    </row>
    <row r="510" spans="1:3" s="173" customFormat="1" ht="9.5" x14ac:dyDescent="0.2">
      <c r="A510" s="196"/>
      <c r="B510" s="151"/>
      <c r="C510" s="151"/>
    </row>
    <row r="511" spans="1:3" s="173" customFormat="1" ht="9.5" x14ac:dyDescent="0.2">
      <c r="A511" s="196"/>
      <c r="B511" s="151"/>
      <c r="C511" s="151"/>
    </row>
    <row r="512" spans="1:3" s="173" customFormat="1" ht="9.5" x14ac:dyDescent="0.2">
      <c r="A512" s="196"/>
      <c r="B512" s="151"/>
      <c r="C512" s="151"/>
    </row>
    <row r="513" spans="1:3" s="173" customFormat="1" ht="9.5" x14ac:dyDescent="0.2">
      <c r="A513" s="196"/>
      <c r="B513" s="151"/>
      <c r="C513" s="151"/>
    </row>
    <row r="514" spans="1:3" s="173" customFormat="1" ht="9.5" x14ac:dyDescent="0.2">
      <c r="A514" s="196"/>
      <c r="B514" s="151"/>
      <c r="C514" s="151"/>
    </row>
    <row r="515" spans="1:3" s="173" customFormat="1" ht="9.5" x14ac:dyDescent="0.2">
      <c r="A515" s="196"/>
      <c r="B515" s="151"/>
      <c r="C515" s="151"/>
    </row>
    <row r="516" spans="1:3" s="173" customFormat="1" ht="9.5" x14ac:dyDescent="0.2">
      <c r="A516" s="196"/>
      <c r="B516" s="151"/>
      <c r="C516" s="151"/>
    </row>
    <row r="517" spans="1:3" s="173" customFormat="1" ht="9.5" x14ac:dyDescent="0.2">
      <c r="A517" s="196"/>
      <c r="B517" s="151"/>
      <c r="C517" s="151"/>
    </row>
    <row r="518" spans="1:3" s="173" customFormat="1" ht="9.5" x14ac:dyDescent="0.2">
      <c r="A518" s="196"/>
      <c r="B518" s="151"/>
      <c r="C518" s="151"/>
    </row>
    <row r="519" spans="1:3" s="173" customFormat="1" ht="9.5" x14ac:dyDescent="0.2">
      <c r="A519" s="196"/>
      <c r="B519" s="151"/>
      <c r="C519" s="151"/>
    </row>
    <row r="520" spans="1:3" s="173" customFormat="1" ht="9.5" x14ac:dyDescent="0.2">
      <c r="A520" s="196"/>
      <c r="B520" s="151"/>
      <c r="C520" s="151"/>
    </row>
    <row r="521" spans="1:3" s="173" customFormat="1" ht="9.5" x14ac:dyDescent="0.2">
      <c r="A521" s="196"/>
      <c r="B521" s="151"/>
      <c r="C521" s="151"/>
    </row>
    <row r="522" spans="1:3" s="173" customFormat="1" ht="9.5" x14ac:dyDescent="0.2">
      <c r="A522" s="196"/>
      <c r="B522" s="151"/>
      <c r="C522" s="151"/>
    </row>
    <row r="523" spans="1:3" s="173" customFormat="1" ht="9.5" x14ac:dyDescent="0.2">
      <c r="A523" s="196"/>
      <c r="B523" s="151"/>
      <c r="C523" s="151"/>
    </row>
    <row r="524" spans="1:3" s="173" customFormat="1" ht="9.5" x14ac:dyDescent="0.2">
      <c r="A524" s="196"/>
      <c r="B524" s="151"/>
      <c r="C524" s="151"/>
    </row>
    <row r="525" spans="1:3" s="173" customFormat="1" ht="9.5" x14ac:dyDescent="0.2">
      <c r="A525" s="196"/>
      <c r="B525" s="151"/>
      <c r="C525" s="151"/>
    </row>
    <row r="526" spans="1:3" s="173" customFormat="1" ht="9.5" x14ac:dyDescent="0.2">
      <c r="A526" s="196"/>
      <c r="B526" s="151"/>
      <c r="C526" s="151"/>
    </row>
    <row r="527" spans="1:3" s="173" customFormat="1" ht="9.5" x14ac:dyDescent="0.2">
      <c r="A527" s="196"/>
      <c r="B527" s="151"/>
      <c r="C527" s="151"/>
    </row>
    <row r="528" spans="1:3" s="173" customFormat="1" ht="9.5" x14ac:dyDescent="0.2">
      <c r="A528" s="196"/>
      <c r="B528" s="151"/>
      <c r="C528" s="151"/>
    </row>
    <row r="529" spans="1:3" s="173" customFormat="1" ht="9.5" x14ac:dyDescent="0.2">
      <c r="A529" s="196"/>
      <c r="B529" s="151"/>
      <c r="C529" s="151"/>
    </row>
    <row r="530" spans="1:3" s="173" customFormat="1" ht="9.5" x14ac:dyDescent="0.2">
      <c r="A530" s="196"/>
      <c r="B530" s="151"/>
      <c r="C530" s="151"/>
    </row>
    <row r="531" spans="1:3" s="173" customFormat="1" ht="9.5" x14ac:dyDescent="0.2">
      <c r="A531" s="196"/>
      <c r="B531" s="151"/>
      <c r="C531" s="151"/>
    </row>
    <row r="532" spans="1:3" s="173" customFormat="1" ht="9.5" x14ac:dyDescent="0.2">
      <c r="A532" s="196"/>
      <c r="B532" s="151"/>
      <c r="C532" s="151"/>
    </row>
    <row r="533" spans="1:3" s="173" customFormat="1" ht="9.5" x14ac:dyDescent="0.2">
      <c r="A533" s="149"/>
      <c r="B533" s="151"/>
      <c r="C533" s="151"/>
    </row>
    <row r="534" spans="1:3" s="173" customFormat="1" ht="9.5" x14ac:dyDescent="0.2">
      <c r="A534" s="149"/>
      <c r="B534" s="151"/>
      <c r="C534" s="151"/>
    </row>
    <row r="535" spans="1:3" s="173" customFormat="1" ht="9.5" x14ac:dyDescent="0.2">
      <c r="A535" s="149"/>
      <c r="B535" s="151"/>
      <c r="C535" s="151"/>
    </row>
    <row r="536" spans="1:3" s="173" customFormat="1" ht="9.5" x14ac:dyDescent="0.2">
      <c r="A536" s="149"/>
      <c r="B536" s="151"/>
      <c r="C536" s="151"/>
    </row>
    <row r="537" spans="1:3" s="173" customFormat="1" ht="9.5" x14ac:dyDescent="0.2">
      <c r="A537" s="149"/>
      <c r="B537" s="151"/>
      <c r="C537" s="151"/>
    </row>
    <row r="538" spans="1:3" s="173" customFormat="1" ht="9.5" x14ac:dyDescent="0.2">
      <c r="A538" s="149"/>
      <c r="B538" s="151"/>
      <c r="C538" s="151"/>
    </row>
    <row r="539" spans="1:3" s="173" customFormat="1" ht="9.5" x14ac:dyDescent="0.2">
      <c r="A539" s="149"/>
      <c r="B539" s="151"/>
      <c r="C539" s="151"/>
    </row>
    <row r="540" spans="1:3" s="173" customFormat="1" ht="9.5" x14ac:dyDescent="0.2">
      <c r="A540" s="149"/>
      <c r="B540" s="151"/>
      <c r="C540" s="151"/>
    </row>
    <row r="541" spans="1:3" s="173" customFormat="1" ht="9.5" x14ac:dyDescent="0.2">
      <c r="A541" s="149"/>
      <c r="B541" s="151"/>
      <c r="C541" s="151"/>
    </row>
    <row r="542" spans="1:3" s="173" customFormat="1" ht="9.5" x14ac:dyDescent="0.2">
      <c r="A542" s="149"/>
      <c r="B542" s="151"/>
      <c r="C542" s="151"/>
    </row>
    <row r="543" spans="1:3" s="173" customFormat="1" ht="9.5" x14ac:dyDescent="0.2">
      <c r="A543" s="149"/>
      <c r="B543" s="151"/>
      <c r="C543" s="151"/>
    </row>
    <row r="544" spans="1:3" s="173" customFormat="1" ht="9.5" x14ac:dyDescent="0.2">
      <c r="A544" s="149"/>
      <c r="B544" s="151"/>
      <c r="C544" s="151"/>
    </row>
    <row r="545" spans="1:3" s="173" customFormat="1" ht="9.5" x14ac:dyDescent="0.2">
      <c r="A545" s="149"/>
      <c r="B545" s="151"/>
      <c r="C545" s="151"/>
    </row>
    <row r="546" spans="1:3" s="173" customFormat="1" ht="9.5" x14ac:dyDescent="0.2">
      <c r="A546" s="149"/>
      <c r="B546" s="151"/>
      <c r="C546" s="151"/>
    </row>
    <row r="547" spans="1:3" s="173" customFormat="1" ht="9.5" x14ac:dyDescent="0.2">
      <c r="A547" s="149"/>
      <c r="B547" s="151"/>
      <c r="C547" s="151"/>
    </row>
    <row r="548" spans="1:3" s="173" customFormat="1" ht="9.5" x14ac:dyDescent="0.2">
      <c r="A548" s="149"/>
      <c r="B548" s="151"/>
      <c r="C548" s="151"/>
    </row>
    <row r="549" spans="1:3" s="173" customFormat="1" ht="9.5" x14ac:dyDescent="0.2">
      <c r="A549" s="149"/>
      <c r="B549" s="151"/>
      <c r="C549" s="151"/>
    </row>
    <row r="550" spans="1:3" s="173" customFormat="1" ht="9.5" x14ac:dyDescent="0.2">
      <c r="A550" s="149"/>
      <c r="B550" s="151"/>
      <c r="C550" s="151"/>
    </row>
    <row r="551" spans="1:3" s="173" customFormat="1" ht="9.5" x14ac:dyDescent="0.2">
      <c r="A551" s="149"/>
      <c r="B551" s="151"/>
      <c r="C551" s="151"/>
    </row>
    <row r="552" spans="1:3" s="173" customFormat="1" ht="9.5" x14ac:dyDescent="0.2">
      <c r="A552" s="149"/>
      <c r="B552" s="151"/>
      <c r="C552" s="151"/>
    </row>
    <row r="553" spans="1:3" s="173" customFormat="1" ht="9.5" x14ac:dyDescent="0.2">
      <c r="A553" s="149"/>
      <c r="B553" s="151"/>
      <c r="C553" s="151"/>
    </row>
    <row r="554" spans="1:3" s="173" customFormat="1" ht="9.5" x14ac:dyDescent="0.2">
      <c r="A554" s="149"/>
      <c r="B554" s="151"/>
      <c r="C554" s="151"/>
    </row>
    <row r="555" spans="1:3" s="173" customFormat="1" ht="9.5" x14ac:dyDescent="0.2">
      <c r="A555" s="149"/>
      <c r="B555" s="151"/>
      <c r="C555" s="151"/>
    </row>
    <row r="556" spans="1:3" s="173" customFormat="1" ht="9.5" x14ac:dyDescent="0.2">
      <c r="A556" s="149"/>
      <c r="B556" s="151"/>
      <c r="C556" s="151"/>
    </row>
    <row r="557" spans="1:3" s="173" customFormat="1" ht="9.5" x14ac:dyDescent="0.2">
      <c r="A557" s="149"/>
      <c r="B557" s="151"/>
      <c r="C557" s="151"/>
    </row>
    <row r="558" spans="1:3" s="173" customFormat="1" ht="9.5" x14ac:dyDescent="0.2">
      <c r="A558" s="149"/>
      <c r="B558" s="151"/>
      <c r="C558" s="151"/>
    </row>
    <row r="559" spans="1:3" s="173" customFormat="1" ht="9.5" x14ac:dyDescent="0.2">
      <c r="A559" s="149"/>
      <c r="B559" s="151"/>
      <c r="C559" s="151"/>
    </row>
    <row r="560" spans="1:3" s="173" customFormat="1" ht="9.5" x14ac:dyDescent="0.2">
      <c r="A560" s="149"/>
      <c r="B560" s="151"/>
      <c r="C560" s="151"/>
    </row>
    <row r="561" spans="1:3" s="173" customFormat="1" ht="9.5" x14ac:dyDescent="0.2">
      <c r="A561" s="149"/>
      <c r="B561" s="151"/>
      <c r="C561" s="151"/>
    </row>
    <row r="562" spans="1:3" s="173" customFormat="1" ht="9.5" x14ac:dyDescent="0.2">
      <c r="A562" s="149"/>
      <c r="B562" s="151"/>
      <c r="C562" s="151"/>
    </row>
    <row r="563" spans="1:3" s="173" customFormat="1" ht="9.5" x14ac:dyDescent="0.2">
      <c r="A563" s="149"/>
      <c r="B563" s="151"/>
      <c r="C563" s="151"/>
    </row>
    <row r="564" spans="1:3" s="173" customFormat="1" ht="9.5" x14ac:dyDescent="0.2">
      <c r="A564" s="196"/>
      <c r="B564" s="151"/>
      <c r="C564" s="151"/>
    </row>
    <row r="565" spans="1:3" s="173" customFormat="1" ht="9.5" x14ac:dyDescent="0.2">
      <c r="A565" s="149"/>
      <c r="B565" s="151"/>
      <c r="C565" s="151"/>
    </row>
    <row r="566" spans="1:3" s="173" customFormat="1" ht="9.5" x14ac:dyDescent="0.2">
      <c r="A566" s="149"/>
      <c r="B566" s="151"/>
      <c r="C566" s="151"/>
    </row>
    <row r="567" spans="1:3" s="173" customFormat="1" ht="9.5" x14ac:dyDescent="0.2">
      <c r="A567" s="149"/>
      <c r="B567" s="151"/>
      <c r="C567" s="151"/>
    </row>
    <row r="568" spans="1:3" s="173" customFormat="1" ht="9.5" x14ac:dyDescent="0.2">
      <c r="A568" s="149"/>
      <c r="B568" s="151"/>
      <c r="C568" s="151"/>
    </row>
    <row r="569" spans="1:3" s="173" customFormat="1" ht="9.5" x14ac:dyDescent="0.2">
      <c r="A569" s="149"/>
      <c r="B569" s="151"/>
      <c r="C569" s="151"/>
    </row>
    <row r="570" spans="1:3" s="173" customFormat="1" ht="9.5" x14ac:dyDescent="0.2">
      <c r="A570" s="149"/>
      <c r="B570" s="151"/>
      <c r="C570" s="151"/>
    </row>
    <row r="571" spans="1:3" s="173" customFormat="1" ht="9.5" x14ac:dyDescent="0.2">
      <c r="A571" s="149"/>
      <c r="B571" s="151"/>
      <c r="C571" s="151"/>
    </row>
    <row r="572" spans="1:3" s="173" customFormat="1" ht="9.5" x14ac:dyDescent="0.2">
      <c r="A572" s="149"/>
      <c r="B572" s="151"/>
      <c r="C572" s="151"/>
    </row>
    <row r="573" spans="1:3" s="173" customFormat="1" ht="9.5" x14ac:dyDescent="0.2">
      <c r="A573" s="149"/>
      <c r="B573" s="151"/>
      <c r="C573" s="151"/>
    </row>
    <row r="574" spans="1:3" s="173" customFormat="1" ht="9.5" x14ac:dyDescent="0.2">
      <c r="A574" s="149"/>
      <c r="B574" s="151"/>
      <c r="C574" s="151"/>
    </row>
    <row r="575" spans="1:3" s="173" customFormat="1" ht="9.5" x14ac:dyDescent="0.2">
      <c r="A575" s="149"/>
      <c r="B575" s="151"/>
      <c r="C575" s="151"/>
    </row>
    <row r="576" spans="1:3" s="173" customFormat="1" ht="9.5" x14ac:dyDescent="0.2">
      <c r="A576" s="149"/>
      <c r="B576" s="151"/>
      <c r="C576" s="151"/>
    </row>
    <row r="577" spans="1:3" s="173" customFormat="1" ht="9.5" x14ac:dyDescent="0.2">
      <c r="A577" s="149"/>
      <c r="B577" s="151"/>
      <c r="C577" s="151"/>
    </row>
    <row r="578" spans="1:3" s="173" customFormat="1" ht="9.5" x14ac:dyDescent="0.2">
      <c r="A578" s="149"/>
      <c r="B578" s="151"/>
      <c r="C578" s="151"/>
    </row>
    <row r="579" spans="1:3" s="173" customFormat="1" ht="9.5" x14ac:dyDescent="0.2">
      <c r="A579" s="149"/>
      <c r="B579" s="151"/>
      <c r="C579" s="151"/>
    </row>
    <row r="580" spans="1:3" s="173" customFormat="1" ht="9.5" x14ac:dyDescent="0.2">
      <c r="A580" s="149"/>
      <c r="B580" s="151"/>
      <c r="C580" s="151"/>
    </row>
    <row r="581" spans="1:3" s="173" customFormat="1" ht="9.5" x14ac:dyDescent="0.2">
      <c r="A581" s="149"/>
      <c r="B581" s="151"/>
      <c r="C581" s="151"/>
    </row>
    <row r="582" spans="1:3" s="173" customFormat="1" ht="9.5" x14ac:dyDescent="0.2">
      <c r="A582" s="149"/>
      <c r="B582" s="151"/>
      <c r="C582" s="151"/>
    </row>
    <row r="583" spans="1:3" s="173" customFormat="1" ht="9.5" x14ac:dyDescent="0.2">
      <c r="A583" s="149"/>
      <c r="B583" s="151"/>
      <c r="C583" s="151"/>
    </row>
    <row r="584" spans="1:3" s="173" customFormat="1" ht="9.5" x14ac:dyDescent="0.2">
      <c r="A584" s="149"/>
      <c r="B584" s="151"/>
      <c r="C584" s="151"/>
    </row>
    <row r="585" spans="1:3" s="173" customFormat="1" ht="9.5" x14ac:dyDescent="0.2">
      <c r="A585" s="149"/>
      <c r="B585" s="151"/>
      <c r="C585" s="151"/>
    </row>
    <row r="586" spans="1:3" s="173" customFormat="1" ht="9.5" x14ac:dyDescent="0.2">
      <c r="A586" s="149"/>
      <c r="B586" s="151"/>
      <c r="C586" s="151"/>
    </row>
    <row r="587" spans="1:3" s="173" customFormat="1" ht="9.5" x14ac:dyDescent="0.2">
      <c r="A587" s="149"/>
      <c r="B587" s="151"/>
      <c r="C587" s="151"/>
    </row>
    <row r="588" spans="1:3" s="173" customFormat="1" ht="9.5" x14ac:dyDescent="0.2">
      <c r="A588" s="149"/>
      <c r="B588" s="151"/>
      <c r="C588" s="151"/>
    </row>
    <row r="589" spans="1:3" s="173" customFormat="1" ht="9.5" x14ac:dyDescent="0.2">
      <c r="A589" s="149"/>
      <c r="B589" s="151"/>
      <c r="C589" s="151"/>
    </row>
    <row r="590" spans="1:3" s="173" customFormat="1" ht="9.5" x14ac:dyDescent="0.2">
      <c r="A590" s="149"/>
      <c r="B590" s="151"/>
      <c r="C590" s="151"/>
    </row>
    <row r="591" spans="1:3" s="173" customFormat="1" ht="9.5" x14ac:dyDescent="0.2">
      <c r="A591" s="149"/>
      <c r="B591" s="151"/>
      <c r="C591" s="151"/>
    </row>
    <row r="592" spans="1:3" s="173" customFormat="1" ht="9.5" x14ac:dyDescent="0.2">
      <c r="A592" s="149"/>
      <c r="B592" s="151"/>
      <c r="C592" s="151"/>
    </row>
    <row r="593" spans="1:3" s="173" customFormat="1" ht="9.5" x14ac:dyDescent="0.2">
      <c r="A593" s="149"/>
      <c r="B593" s="151"/>
      <c r="C593" s="151"/>
    </row>
    <row r="594" spans="1:3" s="173" customFormat="1" ht="9.5" x14ac:dyDescent="0.2">
      <c r="A594" s="149"/>
      <c r="B594" s="151"/>
      <c r="C594" s="151"/>
    </row>
    <row r="595" spans="1:3" s="173" customFormat="1" ht="9.5" x14ac:dyDescent="0.2">
      <c r="A595" s="149"/>
      <c r="B595" s="151"/>
      <c r="C595" s="151"/>
    </row>
    <row r="596" spans="1:3" s="173" customFormat="1" ht="9.5" x14ac:dyDescent="0.2">
      <c r="A596" s="149"/>
      <c r="B596" s="151"/>
      <c r="C596" s="151"/>
    </row>
    <row r="597" spans="1:3" s="173" customFormat="1" ht="9.5" x14ac:dyDescent="0.2">
      <c r="A597" s="149"/>
      <c r="B597" s="151"/>
      <c r="C597" s="151"/>
    </row>
    <row r="598" spans="1:3" s="173" customFormat="1" ht="9.5" x14ac:dyDescent="0.2">
      <c r="A598" s="149"/>
      <c r="B598" s="151"/>
      <c r="C598" s="151"/>
    </row>
    <row r="599" spans="1:3" s="173" customFormat="1" ht="9.5" x14ac:dyDescent="0.2">
      <c r="A599" s="149"/>
      <c r="B599" s="151"/>
      <c r="C599" s="151"/>
    </row>
    <row r="600" spans="1:3" s="173" customFormat="1" ht="9.5" x14ac:dyDescent="0.2">
      <c r="A600" s="149"/>
      <c r="B600" s="151"/>
      <c r="C600" s="151"/>
    </row>
    <row r="601" spans="1:3" s="173" customFormat="1" ht="9.5" x14ac:dyDescent="0.2">
      <c r="A601" s="149"/>
      <c r="B601" s="151"/>
      <c r="C601" s="151"/>
    </row>
    <row r="602" spans="1:3" s="173" customFormat="1" ht="9.5" x14ac:dyDescent="0.2">
      <c r="A602" s="149"/>
      <c r="B602" s="151"/>
      <c r="C602" s="151"/>
    </row>
    <row r="603" spans="1:3" s="173" customFormat="1" ht="9.5" x14ac:dyDescent="0.2">
      <c r="A603" s="149"/>
      <c r="B603" s="151"/>
      <c r="C603" s="151"/>
    </row>
    <row r="604" spans="1:3" s="173" customFormat="1" ht="9.5" x14ac:dyDescent="0.2">
      <c r="A604" s="149"/>
      <c r="B604" s="151"/>
      <c r="C604" s="151"/>
    </row>
    <row r="605" spans="1:3" s="173" customFormat="1" ht="9.5" x14ac:dyDescent="0.2">
      <c r="A605" s="149"/>
      <c r="B605" s="151"/>
      <c r="C605" s="151"/>
    </row>
    <row r="606" spans="1:3" s="173" customFormat="1" ht="9.5" x14ac:dyDescent="0.2">
      <c r="A606" s="149"/>
      <c r="B606" s="151"/>
      <c r="C606" s="151"/>
    </row>
    <row r="607" spans="1:3" s="173" customFormat="1" ht="9.5" x14ac:dyDescent="0.2">
      <c r="A607" s="149"/>
      <c r="B607" s="151"/>
      <c r="C607" s="151"/>
    </row>
    <row r="608" spans="1:3" s="173" customFormat="1" ht="9.5" x14ac:dyDescent="0.2">
      <c r="A608" s="149"/>
      <c r="B608" s="151"/>
      <c r="C608" s="151"/>
    </row>
    <row r="609" spans="1:3" s="173" customFormat="1" ht="9.5" x14ac:dyDescent="0.2">
      <c r="A609" s="149"/>
      <c r="B609" s="151"/>
      <c r="C609" s="151"/>
    </row>
    <row r="610" spans="1:3" s="173" customFormat="1" ht="9.5" x14ac:dyDescent="0.2">
      <c r="A610" s="149"/>
      <c r="B610" s="151"/>
      <c r="C610" s="151"/>
    </row>
    <row r="611" spans="1:3" s="173" customFormat="1" ht="9.5" x14ac:dyDescent="0.2">
      <c r="A611" s="149"/>
      <c r="B611" s="151"/>
      <c r="C611" s="151"/>
    </row>
    <row r="612" spans="1:3" s="173" customFormat="1" ht="9.5" x14ac:dyDescent="0.2">
      <c r="A612" s="149"/>
      <c r="B612" s="151"/>
      <c r="C612" s="151"/>
    </row>
    <row r="613" spans="1:3" s="173" customFormat="1" ht="9.5" x14ac:dyDescent="0.2">
      <c r="A613" s="149"/>
      <c r="B613" s="151"/>
      <c r="C613" s="151"/>
    </row>
    <row r="614" spans="1:3" s="173" customFormat="1" ht="9.5" x14ac:dyDescent="0.2">
      <c r="A614" s="149"/>
      <c r="B614" s="151"/>
      <c r="C614" s="151"/>
    </row>
    <row r="615" spans="1:3" s="173" customFormat="1" ht="9.5" x14ac:dyDescent="0.2">
      <c r="A615" s="149"/>
      <c r="B615" s="151"/>
      <c r="C615" s="151"/>
    </row>
    <row r="616" spans="1:3" s="173" customFormat="1" ht="9.5" x14ac:dyDescent="0.2">
      <c r="A616" s="149"/>
      <c r="B616" s="151"/>
      <c r="C616" s="151"/>
    </row>
    <row r="617" spans="1:3" s="173" customFormat="1" ht="9.5" x14ac:dyDescent="0.2">
      <c r="A617" s="149"/>
      <c r="B617" s="151"/>
      <c r="C617" s="151"/>
    </row>
    <row r="618" spans="1:3" s="173" customFormat="1" ht="9.5" x14ac:dyDescent="0.2">
      <c r="A618" s="149"/>
      <c r="B618" s="151"/>
      <c r="C618" s="151"/>
    </row>
    <row r="619" spans="1:3" s="173" customFormat="1" ht="9.5" x14ac:dyDescent="0.2">
      <c r="A619" s="149"/>
      <c r="B619" s="151"/>
      <c r="C619" s="151"/>
    </row>
    <row r="620" spans="1:3" s="173" customFormat="1" ht="9.5" x14ac:dyDescent="0.2">
      <c r="A620" s="149"/>
      <c r="B620" s="151"/>
      <c r="C620" s="151"/>
    </row>
    <row r="621" spans="1:3" s="173" customFormat="1" ht="9.5" x14ac:dyDescent="0.2">
      <c r="A621" s="149"/>
      <c r="B621" s="151"/>
      <c r="C621" s="151"/>
    </row>
    <row r="622" spans="1:3" s="173" customFormat="1" ht="9.5" x14ac:dyDescent="0.2">
      <c r="A622" s="149"/>
      <c r="B622" s="151"/>
      <c r="C622" s="151"/>
    </row>
    <row r="623" spans="1:3" s="173" customFormat="1" ht="9.5" x14ac:dyDescent="0.2">
      <c r="A623" s="149"/>
      <c r="B623" s="151"/>
      <c r="C623" s="151"/>
    </row>
    <row r="624" spans="1:3" s="173" customFormat="1" ht="9.5" x14ac:dyDescent="0.2">
      <c r="A624" s="149"/>
      <c r="B624" s="151"/>
      <c r="C624" s="151"/>
    </row>
    <row r="625" spans="1:3" s="173" customFormat="1" ht="9.5" x14ac:dyDescent="0.2">
      <c r="A625" s="149"/>
      <c r="B625" s="151"/>
      <c r="C625" s="151"/>
    </row>
    <row r="626" spans="1:3" s="173" customFormat="1" ht="9.5" x14ac:dyDescent="0.2">
      <c r="A626" s="149"/>
      <c r="B626" s="151"/>
      <c r="C626" s="151"/>
    </row>
    <row r="627" spans="1:3" s="173" customFormat="1" ht="9.5" x14ac:dyDescent="0.2">
      <c r="A627" s="149"/>
      <c r="B627" s="151"/>
      <c r="C627" s="151"/>
    </row>
    <row r="628" spans="1:3" s="173" customFormat="1" ht="9.5" x14ac:dyDescent="0.2">
      <c r="A628" s="149"/>
      <c r="B628" s="151"/>
      <c r="C628" s="151"/>
    </row>
    <row r="629" spans="1:3" s="173" customFormat="1" ht="9.5" x14ac:dyDescent="0.2">
      <c r="A629" s="149"/>
      <c r="B629" s="151"/>
      <c r="C629" s="151"/>
    </row>
    <row r="630" spans="1:3" s="173" customFormat="1" ht="9.5" x14ac:dyDescent="0.2">
      <c r="A630" s="196"/>
      <c r="B630" s="151"/>
      <c r="C630" s="151"/>
    </row>
    <row r="631" spans="1:3" s="173" customFormat="1" ht="9.5" x14ac:dyDescent="0.2">
      <c r="A631" s="196"/>
      <c r="B631" s="151"/>
      <c r="C631" s="151"/>
    </row>
    <row r="632" spans="1:3" s="173" customFormat="1" ht="9.5" x14ac:dyDescent="0.2">
      <c r="A632" s="196"/>
      <c r="B632" s="151"/>
      <c r="C632" s="151"/>
    </row>
    <row r="633" spans="1:3" s="173" customFormat="1" ht="9.5" x14ac:dyDescent="0.2">
      <c r="A633" s="196"/>
      <c r="B633" s="151"/>
      <c r="C633" s="151"/>
    </row>
    <row r="634" spans="1:3" s="173" customFormat="1" ht="9.5" x14ac:dyDescent="0.2">
      <c r="A634" s="149"/>
      <c r="B634" s="151"/>
      <c r="C634" s="151"/>
    </row>
    <row r="635" spans="1:3" s="173" customFormat="1" ht="9.5" x14ac:dyDescent="0.2">
      <c r="A635" s="149"/>
      <c r="B635" s="151"/>
      <c r="C635" s="151"/>
    </row>
    <row r="636" spans="1:3" s="173" customFormat="1" ht="9.5" x14ac:dyDescent="0.2">
      <c r="A636" s="149"/>
      <c r="B636" s="151"/>
      <c r="C636" s="151"/>
    </row>
    <row r="637" spans="1:3" s="173" customFormat="1" ht="9.5" x14ac:dyDescent="0.2">
      <c r="A637" s="149"/>
      <c r="B637" s="151"/>
      <c r="C637" s="151"/>
    </row>
    <row r="638" spans="1:3" s="173" customFormat="1" ht="9.5" x14ac:dyDescent="0.2">
      <c r="A638" s="149"/>
      <c r="B638" s="151"/>
      <c r="C638" s="151"/>
    </row>
    <row r="639" spans="1:3" s="173" customFormat="1" ht="9.5" x14ac:dyDescent="0.2">
      <c r="A639" s="149"/>
      <c r="B639" s="151"/>
      <c r="C639" s="151"/>
    </row>
    <row r="640" spans="1:3" s="173" customFormat="1" ht="9.5" x14ac:dyDescent="0.2">
      <c r="A640" s="196"/>
      <c r="B640" s="151"/>
      <c r="C640" s="151"/>
    </row>
    <row r="641" spans="1:3" s="173" customFormat="1" ht="9.5" x14ac:dyDescent="0.2">
      <c r="A641" s="149"/>
      <c r="B641" s="151"/>
      <c r="C641" s="151"/>
    </row>
    <row r="642" spans="1:3" s="173" customFormat="1" ht="9.5" x14ac:dyDescent="0.2">
      <c r="A642" s="149"/>
      <c r="B642" s="151"/>
      <c r="C642" s="151"/>
    </row>
    <row r="643" spans="1:3" s="173" customFormat="1" ht="9.5" x14ac:dyDescent="0.2">
      <c r="A643" s="149"/>
      <c r="B643" s="151"/>
      <c r="C643" s="151"/>
    </row>
    <row r="644" spans="1:3" s="173" customFormat="1" ht="9.5" x14ac:dyDescent="0.2">
      <c r="A644" s="149"/>
      <c r="B644" s="151"/>
      <c r="C644" s="151"/>
    </row>
    <row r="645" spans="1:3" s="173" customFormat="1" ht="9.5" x14ac:dyDescent="0.2">
      <c r="A645" s="149"/>
      <c r="B645" s="151"/>
      <c r="C645" s="151"/>
    </row>
    <row r="646" spans="1:3" s="173" customFormat="1" ht="9.5" x14ac:dyDescent="0.2">
      <c r="A646" s="149"/>
      <c r="B646" s="151"/>
      <c r="C646" s="151"/>
    </row>
    <row r="647" spans="1:3" s="173" customFormat="1" ht="9.5" x14ac:dyDescent="0.2">
      <c r="A647" s="149"/>
      <c r="B647" s="151"/>
      <c r="C647" s="151"/>
    </row>
    <row r="648" spans="1:3" s="173" customFormat="1" ht="9.5" x14ac:dyDescent="0.2">
      <c r="A648" s="149"/>
      <c r="B648" s="151"/>
      <c r="C648" s="151"/>
    </row>
    <row r="649" spans="1:3" s="173" customFormat="1" ht="9.5" x14ac:dyDescent="0.2">
      <c r="A649" s="149"/>
      <c r="B649" s="151"/>
      <c r="C649" s="151"/>
    </row>
    <row r="650" spans="1:3" s="173" customFormat="1" ht="9.5" x14ac:dyDescent="0.2">
      <c r="A650" s="149"/>
      <c r="B650" s="151"/>
      <c r="C650" s="151"/>
    </row>
    <row r="651" spans="1:3" s="173" customFormat="1" ht="9.5" x14ac:dyDescent="0.2">
      <c r="A651" s="149"/>
      <c r="B651" s="151"/>
      <c r="C651" s="151"/>
    </row>
    <row r="652" spans="1:3" s="173" customFormat="1" ht="9.5" x14ac:dyDescent="0.2">
      <c r="A652" s="149"/>
      <c r="B652" s="151"/>
      <c r="C652" s="151"/>
    </row>
    <row r="653" spans="1:3" s="173" customFormat="1" ht="9.5" x14ac:dyDescent="0.2">
      <c r="A653" s="149"/>
      <c r="B653" s="151"/>
      <c r="C653" s="151"/>
    </row>
    <row r="654" spans="1:3" s="173" customFormat="1" ht="9.5" x14ac:dyDescent="0.2">
      <c r="A654" s="149"/>
      <c r="B654" s="151"/>
      <c r="C654" s="151"/>
    </row>
    <row r="655" spans="1:3" s="173" customFormat="1" ht="9.5" x14ac:dyDescent="0.2">
      <c r="A655" s="149"/>
      <c r="B655" s="151"/>
      <c r="C655" s="151"/>
    </row>
    <row r="656" spans="1:3" s="173" customFormat="1" ht="9.5" x14ac:dyDescent="0.2">
      <c r="A656" s="149"/>
      <c r="B656" s="151"/>
      <c r="C656" s="151"/>
    </row>
    <row r="657" spans="1:3" s="173" customFormat="1" ht="9.5" x14ac:dyDescent="0.2">
      <c r="A657" s="149"/>
      <c r="B657" s="151"/>
      <c r="C657" s="151"/>
    </row>
    <row r="658" spans="1:3" s="173" customFormat="1" ht="9.5" x14ac:dyDescent="0.2">
      <c r="A658" s="149"/>
      <c r="B658" s="151"/>
      <c r="C658" s="151"/>
    </row>
    <row r="659" spans="1:3" s="173" customFormat="1" ht="9.5" x14ac:dyDescent="0.2">
      <c r="A659" s="149"/>
      <c r="B659" s="151"/>
      <c r="C659" s="151"/>
    </row>
    <row r="660" spans="1:3" s="173" customFormat="1" ht="9.5" x14ac:dyDescent="0.2">
      <c r="A660" s="149"/>
      <c r="B660" s="151"/>
      <c r="C660" s="151"/>
    </row>
    <row r="661" spans="1:3" s="173" customFormat="1" ht="9.5" x14ac:dyDescent="0.2">
      <c r="A661" s="149"/>
      <c r="B661" s="151"/>
      <c r="C661" s="151"/>
    </row>
    <row r="662" spans="1:3" s="173" customFormat="1" ht="9.5" x14ac:dyDescent="0.2">
      <c r="A662" s="149"/>
      <c r="B662" s="151"/>
      <c r="C662" s="151"/>
    </row>
    <row r="663" spans="1:3" s="173" customFormat="1" ht="9.5" x14ac:dyDescent="0.2">
      <c r="A663" s="149"/>
      <c r="B663" s="151"/>
      <c r="C663" s="151"/>
    </row>
    <row r="664" spans="1:3" s="173" customFormat="1" ht="9.5" x14ac:dyDescent="0.2">
      <c r="A664" s="149"/>
      <c r="B664" s="151"/>
      <c r="C664" s="151"/>
    </row>
    <row r="665" spans="1:3" s="173" customFormat="1" ht="9.5" x14ac:dyDescent="0.2">
      <c r="A665" s="149"/>
      <c r="B665" s="151"/>
      <c r="C665" s="151"/>
    </row>
    <row r="666" spans="1:3" s="173" customFormat="1" ht="9.5" x14ac:dyDescent="0.2">
      <c r="A666" s="149"/>
      <c r="B666" s="151"/>
      <c r="C666" s="151"/>
    </row>
    <row r="667" spans="1:3" s="173" customFormat="1" ht="9.5" x14ac:dyDescent="0.2">
      <c r="A667" s="149"/>
      <c r="B667" s="151"/>
      <c r="C667" s="151"/>
    </row>
    <row r="668" spans="1:3" s="173" customFormat="1" ht="9.5" x14ac:dyDescent="0.2">
      <c r="A668" s="149"/>
      <c r="B668" s="151"/>
      <c r="C668" s="151"/>
    </row>
    <row r="669" spans="1:3" s="173" customFormat="1" ht="9.5" x14ac:dyDescent="0.2">
      <c r="A669" s="149"/>
      <c r="B669" s="151"/>
      <c r="C669" s="151"/>
    </row>
    <row r="670" spans="1:3" s="173" customFormat="1" ht="9.5" x14ac:dyDescent="0.2">
      <c r="A670" s="149"/>
      <c r="B670" s="151"/>
      <c r="C670" s="151"/>
    </row>
    <row r="671" spans="1:3" s="173" customFormat="1" ht="9.5" x14ac:dyDescent="0.2">
      <c r="A671" s="149"/>
      <c r="B671" s="151"/>
      <c r="C671" s="151"/>
    </row>
    <row r="672" spans="1:3" s="173" customFormat="1" ht="9.5" x14ac:dyDescent="0.2">
      <c r="A672" s="149"/>
      <c r="B672" s="151"/>
      <c r="C672" s="151"/>
    </row>
    <row r="673" spans="1:3" s="173" customFormat="1" ht="9.5" x14ac:dyDescent="0.2">
      <c r="A673" s="149"/>
      <c r="B673" s="151"/>
      <c r="C673" s="151"/>
    </row>
    <row r="674" spans="1:3" s="173" customFormat="1" ht="9.5" x14ac:dyDescent="0.2">
      <c r="A674" s="149"/>
      <c r="B674" s="151"/>
      <c r="C674" s="151"/>
    </row>
    <row r="675" spans="1:3" s="173" customFormat="1" ht="9.5" x14ac:dyDescent="0.2">
      <c r="A675" s="149"/>
      <c r="B675" s="151"/>
      <c r="C675" s="151"/>
    </row>
    <row r="676" spans="1:3" s="173" customFormat="1" ht="9.5" x14ac:dyDescent="0.2">
      <c r="A676" s="149"/>
      <c r="B676" s="151"/>
      <c r="C676" s="151"/>
    </row>
    <row r="677" spans="1:3" s="173" customFormat="1" ht="9.5" x14ac:dyDescent="0.2">
      <c r="A677" s="149"/>
      <c r="B677" s="151"/>
      <c r="C677" s="151"/>
    </row>
    <row r="678" spans="1:3" s="173" customFormat="1" ht="9.5" x14ac:dyDescent="0.2">
      <c r="A678" s="149"/>
      <c r="B678" s="151"/>
      <c r="C678" s="151"/>
    </row>
    <row r="679" spans="1:3" s="173" customFormat="1" ht="9.5" x14ac:dyDescent="0.2">
      <c r="A679" s="149"/>
      <c r="B679" s="151"/>
      <c r="C679" s="151"/>
    </row>
    <row r="680" spans="1:3" s="173" customFormat="1" ht="9.5" x14ac:dyDescent="0.2">
      <c r="A680" s="149"/>
      <c r="B680" s="151"/>
      <c r="C680" s="151"/>
    </row>
    <row r="681" spans="1:3" s="173" customFormat="1" ht="9.5" x14ac:dyDescent="0.2">
      <c r="A681" s="149"/>
      <c r="B681" s="151"/>
      <c r="C681" s="151"/>
    </row>
    <row r="682" spans="1:3" s="173" customFormat="1" ht="9.5" x14ac:dyDescent="0.2">
      <c r="A682" s="149"/>
      <c r="B682" s="151"/>
      <c r="C682" s="151"/>
    </row>
    <row r="683" spans="1:3" s="173" customFormat="1" ht="9.5" x14ac:dyDescent="0.2">
      <c r="A683" s="149"/>
      <c r="B683" s="151"/>
      <c r="C683" s="151"/>
    </row>
    <row r="684" spans="1:3" s="173" customFormat="1" ht="9.5" x14ac:dyDescent="0.2">
      <c r="A684" s="149"/>
      <c r="B684" s="151"/>
      <c r="C684" s="151"/>
    </row>
    <row r="685" spans="1:3" s="173" customFormat="1" ht="9.5" x14ac:dyDescent="0.2">
      <c r="A685" s="149"/>
      <c r="B685" s="151"/>
      <c r="C685" s="151"/>
    </row>
    <row r="686" spans="1:3" s="173" customFormat="1" ht="9.5" x14ac:dyDescent="0.2">
      <c r="A686" s="149"/>
      <c r="B686" s="151"/>
      <c r="C686" s="151"/>
    </row>
    <row r="687" spans="1:3" s="173" customFormat="1" ht="9.5" x14ac:dyDescent="0.2">
      <c r="A687" s="149"/>
      <c r="B687" s="151"/>
      <c r="C687" s="151"/>
    </row>
    <row r="688" spans="1:3" s="173" customFormat="1" ht="9.5" x14ac:dyDescent="0.2">
      <c r="A688" s="149"/>
      <c r="B688" s="151"/>
      <c r="C688" s="151"/>
    </row>
    <row r="689" spans="1:3" s="173" customFormat="1" ht="9.5" x14ac:dyDescent="0.2">
      <c r="A689" s="149"/>
      <c r="B689" s="151"/>
      <c r="C689" s="151"/>
    </row>
    <row r="690" spans="1:3" s="173" customFormat="1" ht="9.5" x14ac:dyDescent="0.2">
      <c r="A690" s="149"/>
      <c r="B690" s="151"/>
      <c r="C690" s="151"/>
    </row>
    <row r="691" spans="1:3" s="173" customFormat="1" ht="9.5" x14ac:dyDescent="0.2">
      <c r="A691" s="149"/>
      <c r="B691" s="151"/>
      <c r="C691" s="151"/>
    </row>
    <row r="692" spans="1:3" s="173" customFormat="1" ht="9.5" x14ac:dyDescent="0.2">
      <c r="A692" s="149"/>
      <c r="B692" s="151"/>
      <c r="C692" s="151"/>
    </row>
    <row r="693" spans="1:3" s="173" customFormat="1" ht="9.5" x14ac:dyDescent="0.2">
      <c r="A693" s="149"/>
      <c r="B693" s="151"/>
      <c r="C693" s="151"/>
    </row>
    <row r="694" spans="1:3" s="173" customFormat="1" ht="9.5" x14ac:dyDescent="0.2">
      <c r="A694" s="149"/>
      <c r="B694" s="151"/>
      <c r="C694" s="151"/>
    </row>
    <row r="695" spans="1:3" s="173" customFormat="1" ht="9.5" x14ac:dyDescent="0.2">
      <c r="A695" s="149"/>
      <c r="B695" s="151"/>
      <c r="C695" s="151"/>
    </row>
    <row r="696" spans="1:3" s="173" customFormat="1" ht="9.5" x14ac:dyDescent="0.2">
      <c r="A696" s="149"/>
      <c r="B696" s="151"/>
      <c r="C696" s="151"/>
    </row>
    <row r="697" spans="1:3" s="173" customFormat="1" ht="9.5" x14ac:dyDescent="0.2">
      <c r="A697" s="149"/>
      <c r="B697" s="151"/>
      <c r="C697" s="151"/>
    </row>
    <row r="698" spans="1:3" s="173" customFormat="1" ht="9.5" x14ac:dyDescent="0.2">
      <c r="A698" s="149"/>
      <c r="B698" s="151"/>
      <c r="C698" s="151"/>
    </row>
    <row r="699" spans="1:3" s="173" customFormat="1" ht="9.5" x14ac:dyDescent="0.2">
      <c r="A699" s="149"/>
      <c r="B699" s="151"/>
      <c r="C699" s="151"/>
    </row>
    <row r="700" spans="1:3" s="173" customFormat="1" ht="9.5" x14ac:dyDescent="0.2">
      <c r="A700" s="149"/>
      <c r="B700" s="151"/>
      <c r="C700" s="151"/>
    </row>
    <row r="701" spans="1:3" s="173" customFormat="1" ht="9.5" x14ac:dyDescent="0.2">
      <c r="A701" s="149"/>
      <c r="B701" s="151"/>
      <c r="C701" s="151"/>
    </row>
    <row r="702" spans="1:3" s="173" customFormat="1" ht="9.5" x14ac:dyDescent="0.2">
      <c r="A702" s="149"/>
      <c r="B702" s="151"/>
      <c r="C702" s="151"/>
    </row>
    <row r="703" spans="1:3" s="173" customFormat="1" ht="9.5" x14ac:dyDescent="0.2">
      <c r="A703" s="149"/>
      <c r="B703" s="151"/>
      <c r="C703" s="151"/>
    </row>
    <row r="704" spans="1:3" s="173" customFormat="1" ht="9.5" x14ac:dyDescent="0.2">
      <c r="A704" s="149"/>
      <c r="B704" s="151"/>
      <c r="C704" s="151"/>
    </row>
    <row r="705" spans="1:3" s="173" customFormat="1" ht="9.5" x14ac:dyDescent="0.2">
      <c r="A705" s="149"/>
      <c r="B705" s="151"/>
      <c r="C705" s="151"/>
    </row>
    <row r="706" spans="1:3" s="173" customFormat="1" ht="9.5" x14ac:dyDescent="0.2">
      <c r="A706" s="149"/>
      <c r="B706" s="151"/>
      <c r="C706" s="151"/>
    </row>
    <row r="707" spans="1:3" s="173" customFormat="1" ht="9.5" x14ac:dyDescent="0.2">
      <c r="A707" s="149"/>
      <c r="B707" s="151"/>
      <c r="C707" s="151"/>
    </row>
    <row r="708" spans="1:3" s="173" customFormat="1" ht="9.5" x14ac:dyDescent="0.2">
      <c r="A708" s="149"/>
      <c r="B708" s="151"/>
      <c r="C708" s="151"/>
    </row>
    <row r="709" spans="1:3" s="173" customFormat="1" ht="9.5" x14ac:dyDescent="0.2">
      <c r="A709" s="149"/>
      <c r="B709" s="151"/>
      <c r="C709" s="151"/>
    </row>
    <row r="710" spans="1:3" s="173" customFormat="1" ht="9.5" x14ac:dyDescent="0.2">
      <c r="A710" s="149"/>
      <c r="B710" s="151"/>
      <c r="C710" s="151"/>
    </row>
    <row r="711" spans="1:3" s="173" customFormat="1" ht="9.5" x14ac:dyDescent="0.2">
      <c r="A711" s="149"/>
      <c r="B711" s="151"/>
      <c r="C711" s="151"/>
    </row>
    <row r="712" spans="1:3" s="173" customFormat="1" ht="9.5" x14ac:dyDescent="0.2">
      <c r="A712" s="149"/>
      <c r="B712" s="151"/>
      <c r="C712" s="151"/>
    </row>
    <row r="713" spans="1:3" s="173" customFormat="1" ht="9.5" x14ac:dyDescent="0.2">
      <c r="A713" s="149"/>
      <c r="B713" s="151"/>
      <c r="C713" s="151"/>
    </row>
    <row r="714" spans="1:3" s="173" customFormat="1" ht="9.5" x14ac:dyDescent="0.2">
      <c r="A714" s="149"/>
      <c r="B714" s="151"/>
      <c r="C714" s="151"/>
    </row>
    <row r="715" spans="1:3" s="173" customFormat="1" ht="9.5" x14ac:dyDescent="0.2">
      <c r="A715" s="149"/>
      <c r="B715" s="151"/>
      <c r="C715" s="151"/>
    </row>
    <row r="716" spans="1:3" s="173" customFormat="1" ht="9.5" x14ac:dyDescent="0.2">
      <c r="A716" s="149"/>
      <c r="B716" s="151"/>
      <c r="C716" s="151"/>
    </row>
    <row r="717" spans="1:3" s="173" customFormat="1" ht="9.5" x14ac:dyDescent="0.2">
      <c r="A717" s="149"/>
      <c r="B717" s="151"/>
      <c r="C717" s="151"/>
    </row>
    <row r="718" spans="1:3" s="173" customFormat="1" ht="9.5" x14ac:dyDescent="0.2">
      <c r="A718" s="149"/>
      <c r="B718" s="151"/>
      <c r="C718" s="151"/>
    </row>
    <row r="719" spans="1:3" s="173" customFormat="1" ht="9.5" x14ac:dyDescent="0.2">
      <c r="A719" s="149"/>
      <c r="B719" s="151"/>
      <c r="C719" s="151"/>
    </row>
    <row r="720" spans="1:3" s="173" customFormat="1" ht="9.5" x14ac:dyDescent="0.2">
      <c r="A720" s="149"/>
      <c r="B720" s="151"/>
      <c r="C720" s="151"/>
    </row>
    <row r="721" spans="1:3" s="173" customFormat="1" ht="9.5" x14ac:dyDescent="0.2">
      <c r="A721" s="149"/>
      <c r="B721" s="151"/>
      <c r="C721" s="151"/>
    </row>
    <row r="722" spans="1:3" s="173" customFormat="1" ht="9.5" x14ac:dyDescent="0.2">
      <c r="A722" s="149"/>
      <c r="B722" s="151"/>
      <c r="C722" s="151"/>
    </row>
    <row r="723" spans="1:3" s="173" customFormat="1" ht="9.5" x14ac:dyDescent="0.2">
      <c r="A723" s="149"/>
      <c r="B723" s="151"/>
      <c r="C723" s="151"/>
    </row>
    <row r="724" spans="1:3" s="173" customFormat="1" ht="9.5" x14ac:dyDescent="0.2">
      <c r="A724" s="149"/>
      <c r="B724" s="151"/>
      <c r="C724" s="151"/>
    </row>
    <row r="725" spans="1:3" s="173" customFormat="1" ht="9.5" x14ac:dyDescent="0.2">
      <c r="A725" s="149"/>
      <c r="B725" s="151"/>
      <c r="C725" s="151"/>
    </row>
    <row r="726" spans="1:3" s="173" customFormat="1" ht="9.5" x14ac:dyDescent="0.2">
      <c r="A726" s="149"/>
      <c r="B726" s="151"/>
      <c r="C726" s="151"/>
    </row>
    <row r="727" spans="1:3" s="173" customFormat="1" ht="9.5" x14ac:dyDescent="0.2">
      <c r="A727" s="149"/>
      <c r="B727" s="151"/>
      <c r="C727" s="151"/>
    </row>
    <row r="728" spans="1:3" s="173" customFormat="1" ht="9.5" x14ac:dyDescent="0.2">
      <c r="A728" s="149"/>
      <c r="B728" s="151"/>
      <c r="C728" s="151"/>
    </row>
    <row r="729" spans="1:3" s="173" customFormat="1" ht="9.5" x14ac:dyDescent="0.2">
      <c r="A729" s="149"/>
      <c r="B729" s="151"/>
      <c r="C729" s="151"/>
    </row>
    <row r="730" spans="1:3" s="173" customFormat="1" ht="9.5" x14ac:dyDescent="0.2">
      <c r="A730" s="149"/>
      <c r="B730" s="151"/>
      <c r="C730" s="151"/>
    </row>
    <row r="731" spans="1:3" s="173" customFormat="1" ht="9.5" x14ac:dyDescent="0.2">
      <c r="A731" s="149"/>
      <c r="B731" s="151"/>
      <c r="C731" s="151"/>
    </row>
    <row r="732" spans="1:3" s="173" customFormat="1" ht="9.5" x14ac:dyDescent="0.2">
      <c r="A732" s="149"/>
      <c r="B732" s="151"/>
      <c r="C732" s="151"/>
    </row>
    <row r="733" spans="1:3" s="173" customFormat="1" ht="9.5" x14ac:dyDescent="0.2">
      <c r="A733" s="149"/>
      <c r="B733" s="151"/>
      <c r="C733" s="151"/>
    </row>
    <row r="734" spans="1:3" s="173" customFormat="1" ht="9.5" x14ac:dyDescent="0.2">
      <c r="A734" s="149"/>
      <c r="B734" s="151"/>
      <c r="C734" s="151"/>
    </row>
    <row r="735" spans="1:3" s="173" customFormat="1" ht="9.5" x14ac:dyDescent="0.2">
      <c r="A735" s="149"/>
      <c r="B735" s="151"/>
      <c r="C735" s="151"/>
    </row>
    <row r="736" spans="1:3" s="173" customFormat="1" ht="9.5" x14ac:dyDescent="0.2">
      <c r="A736" s="149"/>
      <c r="B736" s="151"/>
      <c r="C736" s="151"/>
    </row>
    <row r="737" spans="1:3" s="173" customFormat="1" ht="9.5" x14ac:dyDescent="0.2">
      <c r="A737" s="149"/>
      <c r="B737" s="151"/>
      <c r="C737" s="151"/>
    </row>
    <row r="738" spans="1:3" s="173" customFormat="1" ht="9.5" x14ac:dyDescent="0.2">
      <c r="A738" s="149"/>
      <c r="B738" s="151"/>
      <c r="C738" s="151"/>
    </row>
    <row r="739" spans="1:3" s="173" customFormat="1" ht="9.5" x14ac:dyDescent="0.2">
      <c r="A739" s="149"/>
      <c r="B739" s="151"/>
      <c r="C739" s="151"/>
    </row>
    <row r="740" spans="1:3" s="173" customFormat="1" ht="9.5" x14ac:dyDescent="0.2">
      <c r="A740" s="149"/>
      <c r="B740" s="151"/>
      <c r="C740" s="151"/>
    </row>
    <row r="741" spans="1:3" s="173" customFormat="1" ht="9.5" x14ac:dyDescent="0.2">
      <c r="A741" s="149"/>
      <c r="B741" s="151"/>
      <c r="C741" s="151"/>
    </row>
    <row r="742" spans="1:3" s="173" customFormat="1" ht="9.5" x14ac:dyDescent="0.2">
      <c r="A742" s="149"/>
      <c r="B742" s="151"/>
      <c r="C742" s="151"/>
    </row>
    <row r="743" spans="1:3" s="173" customFormat="1" ht="9.5" x14ac:dyDescent="0.2">
      <c r="A743" s="149"/>
      <c r="B743" s="151"/>
      <c r="C743" s="151"/>
    </row>
    <row r="744" spans="1:3" s="173" customFormat="1" ht="9.5" x14ac:dyDescent="0.2">
      <c r="A744" s="149"/>
      <c r="B744" s="151"/>
      <c r="C744" s="151"/>
    </row>
    <row r="745" spans="1:3" s="173" customFormat="1" ht="9.5" x14ac:dyDescent="0.2">
      <c r="A745" s="149"/>
      <c r="B745" s="151"/>
      <c r="C745" s="151"/>
    </row>
    <row r="746" spans="1:3" s="173" customFormat="1" ht="9.5" x14ac:dyDescent="0.2">
      <c r="A746" s="149"/>
      <c r="B746" s="151"/>
      <c r="C746" s="151"/>
    </row>
    <row r="747" spans="1:3" s="173" customFormat="1" ht="9.5" x14ac:dyDescent="0.2">
      <c r="A747" s="149"/>
      <c r="B747" s="151"/>
      <c r="C747" s="151"/>
    </row>
    <row r="748" spans="1:3" s="173" customFormat="1" ht="9.5" x14ac:dyDescent="0.2">
      <c r="A748" s="149"/>
      <c r="B748" s="151"/>
      <c r="C748" s="151"/>
    </row>
    <row r="749" spans="1:3" s="173" customFormat="1" ht="9.5" x14ac:dyDescent="0.2">
      <c r="A749" s="149"/>
      <c r="B749" s="151"/>
      <c r="C749" s="151"/>
    </row>
    <row r="750" spans="1:3" s="173" customFormat="1" ht="9.5" x14ac:dyDescent="0.2">
      <c r="A750" s="196"/>
      <c r="B750" s="151"/>
      <c r="C750" s="151"/>
    </row>
    <row r="751" spans="1:3" s="173" customFormat="1" ht="9.5" x14ac:dyDescent="0.2">
      <c r="A751" s="149"/>
      <c r="B751" s="151"/>
      <c r="C751" s="151"/>
    </row>
    <row r="752" spans="1:3" s="173" customFormat="1" ht="9.5" x14ac:dyDescent="0.2">
      <c r="A752" s="149"/>
      <c r="B752" s="151"/>
      <c r="C752" s="151"/>
    </row>
    <row r="753" spans="1:3" s="173" customFormat="1" ht="9.5" x14ac:dyDescent="0.2">
      <c r="A753" s="149"/>
      <c r="B753" s="151"/>
      <c r="C753" s="151"/>
    </row>
    <row r="754" spans="1:3" s="173" customFormat="1" ht="9.5" x14ac:dyDescent="0.2">
      <c r="A754" s="149"/>
      <c r="B754" s="151"/>
      <c r="C754" s="151"/>
    </row>
    <row r="755" spans="1:3" s="173" customFormat="1" ht="9.5" x14ac:dyDescent="0.2">
      <c r="A755" s="149"/>
      <c r="B755" s="151"/>
      <c r="C755" s="151"/>
    </row>
    <row r="756" spans="1:3" s="173" customFormat="1" ht="9.5" x14ac:dyDescent="0.2">
      <c r="A756" s="149"/>
      <c r="B756" s="151"/>
      <c r="C756" s="151"/>
    </row>
    <row r="757" spans="1:3" s="173" customFormat="1" ht="9.5" x14ac:dyDescent="0.2">
      <c r="A757" s="149"/>
      <c r="B757" s="151"/>
      <c r="C757" s="151"/>
    </row>
    <row r="758" spans="1:3" s="173" customFormat="1" ht="9.5" x14ac:dyDescent="0.2">
      <c r="A758" s="149"/>
      <c r="B758" s="151"/>
      <c r="C758" s="151"/>
    </row>
    <row r="759" spans="1:3" s="173" customFormat="1" ht="9.5" x14ac:dyDescent="0.2">
      <c r="A759" s="149"/>
      <c r="B759" s="151"/>
      <c r="C759" s="151"/>
    </row>
    <row r="760" spans="1:3" s="173" customFormat="1" ht="9.5" x14ac:dyDescent="0.2">
      <c r="A760" s="149"/>
      <c r="B760" s="151"/>
      <c r="C760" s="151"/>
    </row>
    <row r="761" spans="1:3" s="173" customFormat="1" ht="9.5" x14ac:dyDescent="0.2">
      <c r="A761" s="149"/>
      <c r="B761" s="151"/>
      <c r="C761" s="151"/>
    </row>
    <row r="762" spans="1:3" s="173" customFormat="1" ht="9.5" x14ac:dyDescent="0.2">
      <c r="A762" s="149"/>
      <c r="B762" s="151"/>
      <c r="C762" s="151"/>
    </row>
    <row r="763" spans="1:3" s="173" customFormat="1" ht="9.5" x14ac:dyDescent="0.2">
      <c r="A763" s="149"/>
      <c r="B763" s="151"/>
      <c r="C763" s="151"/>
    </row>
    <row r="764" spans="1:3" s="173" customFormat="1" ht="9.5" x14ac:dyDescent="0.2">
      <c r="A764" s="149"/>
      <c r="B764" s="151"/>
      <c r="C764" s="151"/>
    </row>
    <row r="765" spans="1:3" s="173" customFormat="1" ht="9.5" x14ac:dyDescent="0.2">
      <c r="A765" s="149"/>
      <c r="B765" s="151"/>
      <c r="C765" s="151"/>
    </row>
    <row r="766" spans="1:3" s="173" customFormat="1" ht="9.5" x14ac:dyDescent="0.2">
      <c r="A766" s="149"/>
      <c r="B766" s="151"/>
      <c r="C766" s="151"/>
    </row>
    <row r="767" spans="1:3" s="173" customFormat="1" ht="9.5" x14ac:dyDescent="0.2">
      <c r="A767" s="149"/>
      <c r="B767" s="151"/>
      <c r="C767" s="151"/>
    </row>
    <row r="768" spans="1:3" s="173" customFormat="1" ht="9.5" x14ac:dyDescent="0.2">
      <c r="A768" s="149"/>
      <c r="B768" s="151"/>
      <c r="C768" s="151"/>
    </row>
    <row r="769" spans="1:3" s="173" customFormat="1" ht="9.5" x14ac:dyDescent="0.2">
      <c r="A769" s="149"/>
      <c r="B769" s="151"/>
      <c r="C769" s="151"/>
    </row>
    <row r="770" spans="1:3" s="173" customFormat="1" ht="9.5" x14ac:dyDescent="0.2">
      <c r="A770" s="149"/>
      <c r="B770" s="151"/>
      <c r="C770" s="151"/>
    </row>
    <row r="771" spans="1:3" s="173" customFormat="1" ht="9.5" x14ac:dyDescent="0.2">
      <c r="A771" s="149"/>
      <c r="B771" s="151"/>
      <c r="C771" s="151"/>
    </row>
    <row r="772" spans="1:3" s="173" customFormat="1" ht="9.5" x14ac:dyDescent="0.2">
      <c r="A772" s="149"/>
      <c r="B772" s="151"/>
      <c r="C772" s="151"/>
    </row>
    <row r="773" spans="1:3" s="173" customFormat="1" ht="9.5" x14ac:dyDescent="0.2">
      <c r="A773" s="149"/>
      <c r="B773" s="151"/>
      <c r="C773" s="151"/>
    </row>
    <row r="774" spans="1:3" s="173" customFormat="1" ht="9.5" x14ac:dyDescent="0.2">
      <c r="A774" s="149"/>
      <c r="B774" s="151"/>
      <c r="C774" s="151"/>
    </row>
    <row r="775" spans="1:3" s="173" customFormat="1" ht="9.5" x14ac:dyDescent="0.2">
      <c r="A775" s="149"/>
      <c r="B775" s="151"/>
      <c r="C775" s="151"/>
    </row>
    <row r="776" spans="1:3" s="173" customFormat="1" ht="9.5" x14ac:dyDescent="0.2">
      <c r="A776" s="149"/>
      <c r="B776" s="151"/>
      <c r="C776" s="151"/>
    </row>
    <row r="777" spans="1:3" s="173" customFormat="1" ht="9.5" x14ac:dyDescent="0.2">
      <c r="A777" s="149"/>
      <c r="B777" s="151"/>
      <c r="C777" s="151"/>
    </row>
    <row r="778" spans="1:3" s="173" customFormat="1" ht="9.5" x14ac:dyDescent="0.2">
      <c r="A778" s="149"/>
      <c r="B778" s="151"/>
      <c r="C778" s="151"/>
    </row>
    <row r="779" spans="1:3" s="173" customFormat="1" ht="9.5" x14ac:dyDescent="0.2">
      <c r="A779" s="149"/>
      <c r="B779" s="151"/>
      <c r="C779" s="151"/>
    </row>
    <row r="780" spans="1:3" s="173" customFormat="1" ht="9.5" x14ac:dyDescent="0.2">
      <c r="A780" s="149"/>
      <c r="B780" s="151"/>
      <c r="C780" s="151"/>
    </row>
    <row r="781" spans="1:3" s="173" customFormat="1" ht="9.5" x14ac:dyDescent="0.2">
      <c r="A781" s="149"/>
      <c r="B781" s="151"/>
      <c r="C781" s="151"/>
    </row>
    <row r="782" spans="1:3" s="173" customFormat="1" ht="9.5" x14ac:dyDescent="0.2">
      <c r="A782" s="149"/>
      <c r="B782" s="151"/>
      <c r="C782" s="151"/>
    </row>
    <row r="783" spans="1:3" s="173" customFormat="1" ht="9.5" x14ac:dyDescent="0.2">
      <c r="A783" s="149"/>
      <c r="B783" s="151"/>
      <c r="C783" s="151"/>
    </row>
    <row r="784" spans="1:3" s="173" customFormat="1" ht="9.5" x14ac:dyDescent="0.2">
      <c r="A784" s="149"/>
      <c r="B784" s="151"/>
      <c r="C784" s="151"/>
    </row>
    <row r="785" spans="1:3" s="173" customFormat="1" ht="9.5" x14ac:dyDescent="0.2">
      <c r="A785" s="149"/>
      <c r="B785" s="151"/>
      <c r="C785" s="151"/>
    </row>
    <row r="786" spans="1:3" s="173" customFormat="1" ht="9.5" x14ac:dyDescent="0.2">
      <c r="A786" s="149"/>
      <c r="B786" s="151"/>
      <c r="C786" s="151"/>
    </row>
    <row r="787" spans="1:3" s="173" customFormat="1" ht="9.5" x14ac:dyDescent="0.2">
      <c r="A787" s="149"/>
      <c r="B787" s="151"/>
      <c r="C787" s="151"/>
    </row>
    <row r="788" spans="1:3" s="173" customFormat="1" ht="9.5" x14ac:dyDescent="0.2">
      <c r="A788" s="149"/>
      <c r="B788" s="151"/>
      <c r="C788" s="151"/>
    </row>
    <row r="789" spans="1:3" s="173" customFormat="1" ht="9.5" x14ac:dyDescent="0.2">
      <c r="A789" s="149"/>
      <c r="B789" s="151"/>
      <c r="C789" s="151"/>
    </row>
    <row r="790" spans="1:3" s="173" customFormat="1" ht="9.5" x14ac:dyDescent="0.2">
      <c r="A790" s="149"/>
      <c r="B790" s="151"/>
      <c r="C790" s="151"/>
    </row>
    <row r="791" spans="1:3" s="173" customFormat="1" ht="9.5" x14ac:dyDescent="0.2">
      <c r="A791" s="149"/>
      <c r="B791" s="151"/>
      <c r="C791" s="151"/>
    </row>
    <row r="792" spans="1:3" s="173" customFormat="1" ht="9.5" x14ac:dyDescent="0.2">
      <c r="A792" s="149"/>
      <c r="B792" s="151"/>
      <c r="C792" s="151"/>
    </row>
    <row r="793" spans="1:3" s="173" customFormat="1" ht="9.5" x14ac:dyDescent="0.2">
      <c r="A793" s="149"/>
      <c r="B793" s="151"/>
      <c r="C793" s="151"/>
    </row>
    <row r="794" spans="1:3" s="173" customFormat="1" ht="9.5" x14ac:dyDescent="0.2">
      <c r="A794" s="149"/>
      <c r="B794" s="151"/>
      <c r="C794" s="151"/>
    </row>
    <row r="795" spans="1:3" s="173" customFormat="1" ht="9.5" x14ac:dyDescent="0.2">
      <c r="A795" s="149"/>
      <c r="B795" s="151"/>
      <c r="C795" s="151"/>
    </row>
    <row r="796" spans="1:3" s="173" customFormat="1" ht="9.5" x14ac:dyDescent="0.2">
      <c r="A796" s="149"/>
      <c r="B796" s="151"/>
      <c r="C796" s="151"/>
    </row>
    <row r="797" spans="1:3" s="173" customFormat="1" ht="9.5" x14ac:dyDescent="0.2">
      <c r="A797" s="149"/>
      <c r="B797" s="151"/>
      <c r="C797" s="151"/>
    </row>
    <row r="798" spans="1:3" s="173" customFormat="1" ht="9.5" x14ac:dyDescent="0.2">
      <c r="A798" s="149"/>
      <c r="B798" s="151"/>
      <c r="C798" s="151"/>
    </row>
    <row r="799" spans="1:3" s="173" customFormat="1" ht="9.5" x14ac:dyDescent="0.2">
      <c r="A799" s="149"/>
      <c r="B799" s="151"/>
      <c r="C799" s="151"/>
    </row>
    <row r="800" spans="1:3" s="173" customFormat="1" ht="9.5" x14ac:dyDescent="0.2">
      <c r="A800" s="149"/>
      <c r="B800" s="151"/>
      <c r="C800" s="151"/>
    </row>
    <row r="801" spans="1:3" s="173" customFormat="1" ht="9.5" x14ac:dyDescent="0.2">
      <c r="A801" s="149"/>
      <c r="B801" s="151"/>
      <c r="C801" s="151"/>
    </row>
    <row r="802" spans="1:3" s="173" customFormat="1" ht="9.5" x14ac:dyDescent="0.2">
      <c r="A802" s="149"/>
      <c r="B802" s="151"/>
      <c r="C802" s="151"/>
    </row>
    <row r="803" spans="1:3" s="173" customFormat="1" ht="9.5" x14ac:dyDescent="0.2">
      <c r="A803" s="149"/>
      <c r="B803" s="151"/>
      <c r="C803" s="151"/>
    </row>
    <row r="804" spans="1:3" s="173" customFormat="1" ht="9.5" x14ac:dyDescent="0.2">
      <c r="A804" s="149"/>
      <c r="B804" s="151"/>
      <c r="C804" s="151"/>
    </row>
    <row r="805" spans="1:3" s="173" customFormat="1" ht="9.5" x14ac:dyDescent="0.2">
      <c r="A805" s="149"/>
      <c r="B805" s="151"/>
      <c r="C805" s="151"/>
    </row>
    <row r="806" spans="1:3" s="173" customFormat="1" ht="9.5" x14ac:dyDescent="0.2">
      <c r="A806" s="149"/>
      <c r="B806" s="151"/>
      <c r="C806" s="151"/>
    </row>
    <row r="807" spans="1:3" s="173" customFormat="1" ht="9.5" x14ac:dyDescent="0.2">
      <c r="A807" s="149"/>
      <c r="B807" s="151"/>
      <c r="C807" s="151"/>
    </row>
    <row r="808" spans="1:3" s="173" customFormat="1" ht="9.5" x14ac:dyDescent="0.2">
      <c r="A808" s="149"/>
      <c r="B808" s="151"/>
      <c r="C808" s="151"/>
    </row>
    <row r="809" spans="1:3" s="173" customFormat="1" ht="9.5" x14ac:dyDescent="0.2">
      <c r="A809" s="149"/>
      <c r="B809" s="151"/>
      <c r="C809" s="151"/>
    </row>
    <row r="810" spans="1:3" s="173" customFormat="1" ht="9.5" x14ac:dyDescent="0.2">
      <c r="A810" s="149"/>
      <c r="B810" s="151"/>
      <c r="C810" s="151"/>
    </row>
    <row r="811" spans="1:3" s="173" customFormat="1" ht="9.5" x14ac:dyDescent="0.2">
      <c r="A811" s="149"/>
      <c r="B811" s="151"/>
      <c r="C811" s="151"/>
    </row>
    <row r="812" spans="1:3" s="173" customFormat="1" ht="9.5" x14ac:dyDescent="0.2">
      <c r="A812" s="149"/>
      <c r="B812" s="151"/>
      <c r="C812" s="151"/>
    </row>
    <row r="813" spans="1:3" s="173" customFormat="1" ht="9.5" x14ac:dyDescent="0.2">
      <c r="A813" s="149"/>
      <c r="B813" s="151"/>
      <c r="C813" s="151"/>
    </row>
    <row r="814" spans="1:3" s="173" customFormat="1" ht="9.5" x14ac:dyDescent="0.2">
      <c r="A814" s="149"/>
      <c r="B814" s="151"/>
      <c r="C814" s="151"/>
    </row>
    <row r="815" spans="1:3" s="173" customFormat="1" ht="9.5" x14ac:dyDescent="0.2">
      <c r="A815" s="196"/>
      <c r="B815" s="151"/>
      <c r="C815" s="151"/>
    </row>
    <row r="816" spans="1:3" s="173" customFormat="1" ht="9.5" x14ac:dyDescent="0.2">
      <c r="A816" s="149"/>
      <c r="B816" s="151"/>
      <c r="C816" s="151"/>
    </row>
    <row r="817" spans="1:3" s="173" customFormat="1" ht="9.5" x14ac:dyDescent="0.2">
      <c r="A817" s="149"/>
      <c r="B817" s="151"/>
      <c r="C817" s="151"/>
    </row>
    <row r="818" spans="1:3" s="173" customFormat="1" ht="9.5" x14ac:dyDescent="0.2">
      <c r="A818" s="149"/>
      <c r="B818" s="151"/>
      <c r="C818" s="151"/>
    </row>
    <row r="819" spans="1:3" s="173" customFormat="1" ht="9.5" x14ac:dyDescent="0.2">
      <c r="A819" s="149"/>
      <c r="B819" s="151"/>
      <c r="C819" s="151"/>
    </row>
    <row r="820" spans="1:3" s="173" customFormat="1" ht="9.5" x14ac:dyDescent="0.2">
      <c r="A820" s="149"/>
      <c r="B820" s="151"/>
      <c r="C820" s="151"/>
    </row>
    <row r="821" spans="1:3" s="173" customFormat="1" ht="9.5" x14ac:dyDescent="0.2">
      <c r="A821" s="149"/>
      <c r="B821" s="151"/>
      <c r="C821" s="151"/>
    </row>
    <row r="822" spans="1:3" s="173" customFormat="1" ht="9.5" x14ac:dyDescent="0.2">
      <c r="A822" s="149"/>
      <c r="B822" s="151"/>
      <c r="C822" s="151"/>
    </row>
    <row r="823" spans="1:3" s="173" customFormat="1" ht="9.5" x14ac:dyDescent="0.2">
      <c r="A823" s="149"/>
      <c r="B823" s="151"/>
      <c r="C823" s="151"/>
    </row>
    <row r="824" spans="1:3" s="173" customFormat="1" ht="9.5" x14ac:dyDescent="0.2">
      <c r="A824" s="149"/>
      <c r="B824" s="151"/>
      <c r="C824" s="151"/>
    </row>
    <row r="825" spans="1:3" s="173" customFormat="1" ht="9.5" x14ac:dyDescent="0.2">
      <c r="A825" s="149"/>
      <c r="B825" s="151"/>
      <c r="C825" s="151"/>
    </row>
    <row r="826" spans="1:3" s="173" customFormat="1" ht="9.5" x14ac:dyDescent="0.2">
      <c r="A826" s="149"/>
      <c r="B826" s="151"/>
      <c r="C826" s="151"/>
    </row>
    <row r="827" spans="1:3" s="173" customFormat="1" ht="9.5" x14ac:dyDescent="0.2">
      <c r="A827" s="149"/>
      <c r="B827" s="151"/>
      <c r="C827" s="151"/>
    </row>
    <row r="828" spans="1:3" s="173" customFormat="1" ht="9.5" x14ac:dyDescent="0.2">
      <c r="A828" s="149"/>
      <c r="B828" s="151"/>
      <c r="C828" s="151"/>
    </row>
    <row r="829" spans="1:3" s="173" customFormat="1" ht="9.5" x14ac:dyDescent="0.2">
      <c r="A829" s="149"/>
      <c r="B829" s="151"/>
      <c r="C829" s="151"/>
    </row>
    <row r="830" spans="1:3" s="173" customFormat="1" ht="9.5" x14ac:dyDescent="0.2">
      <c r="A830" s="149"/>
      <c r="B830" s="151"/>
      <c r="C830" s="151"/>
    </row>
    <row r="831" spans="1:3" s="173" customFormat="1" ht="9.5" x14ac:dyDescent="0.2">
      <c r="A831" s="149"/>
      <c r="B831" s="151"/>
      <c r="C831" s="151"/>
    </row>
    <row r="832" spans="1:3" s="173" customFormat="1" ht="9.5" x14ac:dyDescent="0.2">
      <c r="A832" s="149"/>
      <c r="B832" s="151"/>
      <c r="C832" s="151"/>
    </row>
    <row r="833" spans="1:3" s="173" customFormat="1" ht="9.5" x14ac:dyDescent="0.2">
      <c r="A833" s="149"/>
      <c r="B833" s="151"/>
      <c r="C833" s="151"/>
    </row>
    <row r="834" spans="1:3" s="173" customFormat="1" ht="9.5" x14ac:dyDescent="0.2">
      <c r="A834" s="149"/>
      <c r="B834" s="151"/>
      <c r="C834" s="151"/>
    </row>
    <row r="835" spans="1:3" s="173" customFormat="1" ht="9.5" x14ac:dyDescent="0.2">
      <c r="A835" s="149"/>
      <c r="B835" s="151"/>
      <c r="C835" s="151"/>
    </row>
    <row r="836" spans="1:3" s="173" customFormat="1" ht="9.5" x14ac:dyDescent="0.2">
      <c r="A836" s="149"/>
      <c r="B836" s="151"/>
      <c r="C836" s="151"/>
    </row>
    <row r="837" spans="1:3" s="173" customFormat="1" ht="9.5" x14ac:dyDescent="0.2">
      <c r="A837" s="149"/>
      <c r="B837" s="151"/>
      <c r="C837" s="151"/>
    </row>
    <row r="838" spans="1:3" s="173" customFormat="1" ht="9.5" x14ac:dyDescent="0.2">
      <c r="A838" s="149"/>
      <c r="B838" s="151"/>
      <c r="C838" s="151"/>
    </row>
    <row r="839" spans="1:3" s="173" customFormat="1" ht="9.5" x14ac:dyDescent="0.2">
      <c r="A839" s="149"/>
      <c r="B839" s="151"/>
      <c r="C839" s="151"/>
    </row>
    <row r="840" spans="1:3" s="173" customFormat="1" ht="9.5" x14ac:dyDescent="0.2">
      <c r="A840" s="149"/>
      <c r="B840" s="151"/>
      <c r="C840" s="151"/>
    </row>
    <row r="841" spans="1:3" s="173" customFormat="1" ht="9.5" x14ac:dyDescent="0.2">
      <c r="A841" s="149"/>
      <c r="B841" s="151"/>
      <c r="C841" s="151"/>
    </row>
    <row r="842" spans="1:3" s="173" customFormat="1" ht="9.5" x14ac:dyDescent="0.2">
      <c r="A842" s="149"/>
      <c r="B842" s="151"/>
      <c r="C842" s="151"/>
    </row>
    <row r="843" spans="1:3" s="173" customFormat="1" ht="9.5" x14ac:dyDescent="0.2">
      <c r="A843" s="149"/>
      <c r="B843" s="151"/>
      <c r="C843" s="151"/>
    </row>
    <row r="844" spans="1:3" s="173" customFormat="1" ht="9.5" x14ac:dyDescent="0.2">
      <c r="A844" s="149"/>
      <c r="B844" s="151"/>
      <c r="C844" s="151"/>
    </row>
    <row r="845" spans="1:3" s="173" customFormat="1" ht="9.5" x14ac:dyDescent="0.2">
      <c r="A845" s="149"/>
      <c r="B845" s="151"/>
      <c r="C845" s="151"/>
    </row>
    <row r="846" spans="1:3" s="173" customFormat="1" ht="9.5" x14ac:dyDescent="0.2">
      <c r="A846" s="149"/>
      <c r="B846" s="151"/>
      <c r="C846" s="151"/>
    </row>
    <row r="847" spans="1:3" s="173" customFormat="1" ht="9.5" x14ac:dyDescent="0.2">
      <c r="A847" s="149"/>
      <c r="B847" s="151"/>
      <c r="C847" s="151"/>
    </row>
    <row r="848" spans="1:3" s="173" customFormat="1" ht="9.5" x14ac:dyDescent="0.2">
      <c r="A848" s="149"/>
      <c r="B848" s="151"/>
      <c r="C848" s="151"/>
    </row>
    <row r="849" spans="1:3" s="173" customFormat="1" ht="9.5" x14ac:dyDescent="0.2">
      <c r="A849" s="149"/>
      <c r="B849" s="151"/>
      <c r="C849" s="151"/>
    </row>
    <row r="850" spans="1:3" s="173" customFormat="1" ht="9.5" x14ac:dyDescent="0.2">
      <c r="A850" s="149"/>
      <c r="B850" s="151"/>
      <c r="C850" s="151"/>
    </row>
    <row r="851" spans="1:3" s="173" customFormat="1" ht="9.5" x14ac:dyDescent="0.2">
      <c r="A851" s="149"/>
      <c r="B851" s="151"/>
      <c r="C851" s="151"/>
    </row>
    <row r="852" spans="1:3" s="173" customFormat="1" ht="9.5" x14ac:dyDescent="0.2">
      <c r="A852" s="149"/>
      <c r="B852" s="151"/>
      <c r="C852" s="151"/>
    </row>
    <row r="853" spans="1:3" s="173" customFormat="1" ht="9.5" x14ac:dyDescent="0.2">
      <c r="A853" s="149"/>
      <c r="B853" s="151"/>
      <c r="C853" s="151"/>
    </row>
    <row r="854" spans="1:3" s="173" customFormat="1" ht="9.5" x14ac:dyDescent="0.2">
      <c r="A854" s="149"/>
      <c r="B854" s="151"/>
      <c r="C854" s="151"/>
    </row>
    <row r="855" spans="1:3" s="173" customFormat="1" ht="9.5" x14ac:dyDescent="0.2">
      <c r="A855" s="149"/>
      <c r="B855" s="151"/>
      <c r="C855" s="151"/>
    </row>
    <row r="856" spans="1:3" s="173" customFormat="1" ht="9.5" x14ac:dyDescent="0.2">
      <c r="A856" s="149"/>
      <c r="B856" s="151"/>
      <c r="C856" s="151"/>
    </row>
    <row r="857" spans="1:3" s="173" customFormat="1" ht="9.5" x14ac:dyDescent="0.2">
      <c r="A857" s="149"/>
      <c r="B857" s="151"/>
      <c r="C857" s="151"/>
    </row>
    <row r="858" spans="1:3" s="173" customFormat="1" ht="9.5" x14ac:dyDescent="0.2">
      <c r="A858" s="149"/>
      <c r="B858" s="151"/>
      <c r="C858" s="151"/>
    </row>
    <row r="859" spans="1:3" s="173" customFormat="1" ht="9.5" x14ac:dyDescent="0.2">
      <c r="A859" s="149"/>
      <c r="B859" s="151"/>
      <c r="C859" s="151"/>
    </row>
    <row r="860" spans="1:3" s="173" customFormat="1" ht="9.5" x14ac:dyDescent="0.2">
      <c r="A860" s="149"/>
      <c r="B860" s="151"/>
      <c r="C860" s="151"/>
    </row>
    <row r="861" spans="1:3" s="173" customFormat="1" ht="9.5" x14ac:dyDescent="0.2">
      <c r="A861" s="149"/>
      <c r="B861" s="151"/>
      <c r="C861" s="151"/>
    </row>
    <row r="862" spans="1:3" s="173" customFormat="1" ht="9.5" x14ac:dyDescent="0.2">
      <c r="A862" s="149"/>
      <c r="B862" s="151"/>
      <c r="C862" s="151"/>
    </row>
    <row r="863" spans="1:3" s="173" customFormat="1" ht="9.5" x14ac:dyDescent="0.2">
      <c r="A863" s="149"/>
      <c r="B863" s="151"/>
      <c r="C863" s="151"/>
    </row>
    <row r="864" spans="1:3" s="173" customFormat="1" ht="9.5" x14ac:dyDescent="0.2">
      <c r="A864" s="149"/>
      <c r="B864" s="151"/>
      <c r="C864" s="151"/>
    </row>
    <row r="865" spans="1:3" s="173" customFormat="1" ht="9.5" x14ac:dyDescent="0.2">
      <c r="A865" s="149"/>
      <c r="B865" s="151"/>
      <c r="C865" s="151"/>
    </row>
    <row r="866" spans="1:3" s="173" customFormat="1" ht="9.5" x14ac:dyDescent="0.2">
      <c r="A866" s="149"/>
      <c r="B866" s="151"/>
      <c r="C866" s="151"/>
    </row>
    <row r="867" spans="1:3" s="173" customFormat="1" ht="9.5" x14ac:dyDescent="0.2">
      <c r="A867" s="196"/>
      <c r="B867" s="151"/>
      <c r="C867" s="151"/>
    </row>
    <row r="868" spans="1:3" s="173" customFormat="1" ht="9.5" x14ac:dyDescent="0.2">
      <c r="A868" s="149"/>
      <c r="B868" s="151"/>
      <c r="C868" s="151"/>
    </row>
    <row r="869" spans="1:3" s="173" customFormat="1" ht="9.5" x14ac:dyDescent="0.2">
      <c r="A869" s="149"/>
      <c r="B869" s="151"/>
      <c r="C869" s="151"/>
    </row>
    <row r="870" spans="1:3" s="173" customFormat="1" ht="9.5" x14ac:dyDescent="0.2">
      <c r="A870" s="149"/>
      <c r="B870" s="151"/>
      <c r="C870" s="151"/>
    </row>
    <row r="871" spans="1:3" s="173" customFormat="1" ht="9.5" x14ac:dyDescent="0.2">
      <c r="A871" s="149"/>
      <c r="B871" s="151"/>
      <c r="C871" s="151"/>
    </row>
    <row r="872" spans="1:3" s="173" customFormat="1" ht="9.5" x14ac:dyDescent="0.2">
      <c r="A872" s="149"/>
      <c r="B872" s="151"/>
      <c r="C872" s="151"/>
    </row>
    <row r="873" spans="1:3" s="173" customFormat="1" ht="9.5" x14ac:dyDescent="0.2">
      <c r="A873" s="149"/>
      <c r="B873" s="151"/>
      <c r="C873" s="151"/>
    </row>
    <row r="874" spans="1:3" s="173" customFormat="1" ht="9.5" x14ac:dyDescent="0.2">
      <c r="A874" s="149"/>
      <c r="B874" s="151"/>
      <c r="C874" s="151"/>
    </row>
    <row r="875" spans="1:3" s="173" customFormat="1" ht="9.5" x14ac:dyDescent="0.2">
      <c r="A875" s="149"/>
      <c r="B875" s="151"/>
      <c r="C875" s="151"/>
    </row>
    <row r="876" spans="1:3" s="173" customFormat="1" ht="9.5" x14ac:dyDescent="0.2">
      <c r="A876" s="149"/>
      <c r="B876" s="151"/>
      <c r="C876" s="151"/>
    </row>
    <row r="877" spans="1:3" s="173" customFormat="1" ht="9.5" x14ac:dyDescent="0.2">
      <c r="A877" s="149"/>
      <c r="B877" s="151"/>
      <c r="C877" s="151"/>
    </row>
    <row r="878" spans="1:3" s="173" customFormat="1" ht="9.5" x14ac:dyDescent="0.2">
      <c r="A878" s="149"/>
      <c r="B878" s="151"/>
      <c r="C878" s="151"/>
    </row>
    <row r="879" spans="1:3" s="173" customFormat="1" ht="9.5" x14ac:dyDescent="0.2">
      <c r="A879" s="149"/>
      <c r="B879" s="151"/>
      <c r="C879" s="151"/>
    </row>
    <row r="880" spans="1:3" s="173" customFormat="1" ht="9.5" x14ac:dyDescent="0.2">
      <c r="A880" s="149"/>
      <c r="B880" s="151"/>
      <c r="C880" s="151"/>
    </row>
    <row r="881" spans="1:3" s="173" customFormat="1" ht="9.5" x14ac:dyDescent="0.2">
      <c r="A881" s="149"/>
      <c r="B881" s="151"/>
      <c r="C881" s="151"/>
    </row>
    <row r="882" spans="1:3" s="173" customFormat="1" ht="9.5" x14ac:dyDescent="0.2">
      <c r="A882" s="149"/>
      <c r="B882" s="151"/>
      <c r="C882" s="151"/>
    </row>
    <row r="883" spans="1:3" s="173" customFormat="1" ht="9.5" x14ac:dyDescent="0.2">
      <c r="A883" s="149"/>
      <c r="B883" s="151"/>
      <c r="C883" s="151"/>
    </row>
    <row r="884" spans="1:3" s="173" customFormat="1" ht="9.5" x14ac:dyDescent="0.2">
      <c r="A884" s="149"/>
      <c r="B884" s="151"/>
      <c r="C884" s="151"/>
    </row>
    <row r="885" spans="1:3" s="173" customFormat="1" ht="9.5" x14ac:dyDescent="0.2">
      <c r="A885" s="149"/>
      <c r="B885" s="151"/>
      <c r="C885" s="151"/>
    </row>
    <row r="886" spans="1:3" s="173" customFormat="1" ht="9.5" x14ac:dyDescent="0.2">
      <c r="A886" s="149"/>
      <c r="B886" s="151"/>
      <c r="C886" s="151"/>
    </row>
    <row r="887" spans="1:3" s="173" customFormat="1" ht="9.5" x14ac:dyDescent="0.2">
      <c r="A887" s="149"/>
      <c r="B887" s="151"/>
      <c r="C887" s="151"/>
    </row>
    <row r="888" spans="1:3" s="173" customFormat="1" ht="9.5" x14ac:dyDescent="0.2">
      <c r="A888" s="149"/>
      <c r="B888" s="151"/>
      <c r="C888" s="151"/>
    </row>
    <row r="889" spans="1:3" s="173" customFormat="1" ht="9.5" x14ac:dyDescent="0.2">
      <c r="A889" s="149"/>
      <c r="B889" s="151"/>
      <c r="C889" s="151"/>
    </row>
    <row r="890" spans="1:3" s="173" customFormat="1" ht="9.5" x14ac:dyDescent="0.2">
      <c r="A890" s="196"/>
      <c r="B890" s="151"/>
      <c r="C890" s="151"/>
    </row>
    <row r="891" spans="1:3" s="173" customFormat="1" ht="9.5" x14ac:dyDescent="0.2">
      <c r="A891" s="196"/>
      <c r="B891" s="151"/>
      <c r="C891" s="151"/>
    </row>
    <row r="892" spans="1:3" s="173" customFormat="1" ht="9.5" x14ac:dyDescent="0.2">
      <c r="A892" s="196"/>
      <c r="B892" s="151"/>
      <c r="C892" s="151"/>
    </row>
    <row r="893" spans="1:3" s="173" customFormat="1" ht="9.5" x14ac:dyDescent="0.2">
      <c r="A893" s="196"/>
      <c r="B893" s="151"/>
      <c r="C893" s="151"/>
    </row>
    <row r="894" spans="1:3" s="173" customFormat="1" ht="9.5" x14ac:dyDescent="0.2">
      <c r="A894" s="149"/>
      <c r="B894" s="151"/>
      <c r="C894" s="151"/>
    </row>
    <row r="895" spans="1:3" s="173" customFormat="1" ht="9.5" x14ac:dyDescent="0.2">
      <c r="A895" s="149"/>
      <c r="B895" s="151"/>
      <c r="C895" s="151"/>
    </row>
    <row r="896" spans="1:3" s="173" customFormat="1" ht="9.5" x14ac:dyDescent="0.2">
      <c r="A896" s="196"/>
      <c r="B896" s="151"/>
      <c r="C896" s="151"/>
    </row>
    <row r="897" spans="1:3" s="173" customFormat="1" ht="9.5" x14ac:dyDescent="0.2">
      <c r="A897" s="196"/>
      <c r="B897" s="151"/>
      <c r="C897" s="151"/>
    </row>
    <row r="898" spans="1:3" s="173" customFormat="1" ht="9.5" x14ac:dyDescent="0.2">
      <c r="A898" s="196"/>
      <c r="B898" s="151"/>
      <c r="C898" s="151"/>
    </row>
    <row r="899" spans="1:3" s="173" customFormat="1" ht="9.5" x14ac:dyDescent="0.2">
      <c r="A899" s="149"/>
      <c r="B899" s="151"/>
      <c r="C899" s="151"/>
    </row>
    <row r="900" spans="1:3" s="173" customFormat="1" ht="9.5" x14ac:dyDescent="0.2">
      <c r="A900" s="196"/>
      <c r="B900" s="151"/>
      <c r="C900" s="151"/>
    </row>
    <row r="901" spans="1:3" s="173" customFormat="1" ht="9.5" x14ac:dyDescent="0.2">
      <c r="A901" s="196"/>
      <c r="B901" s="151"/>
      <c r="C901" s="151"/>
    </row>
    <row r="902" spans="1:3" s="173" customFormat="1" ht="9.5" x14ac:dyDescent="0.2">
      <c r="A902" s="196"/>
      <c r="B902" s="151"/>
      <c r="C902" s="151"/>
    </row>
    <row r="903" spans="1:3" s="173" customFormat="1" ht="9.5" x14ac:dyDescent="0.2">
      <c r="A903" s="196"/>
      <c r="B903" s="151"/>
      <c r="C903" s="151"/>
    </row>
    <row r="904" spans="1:3" s="173" customFormat="1" ht="9.5" x14ac:dyDescent="0.2">
      <c r="A904" s="196"/>
      <c r="B904" s="151"/>
      <c r="C904" s="151"/>
    </row>
    <row r="905" spans="1:3" s="173" customFormat="1" ht="9.5" x14ac:dyDescent="0.2">
      <c r="A905" s="196"/>
      <c r="B905" s="151"/>
      <c r="C905" s="151"/>
    </row>
    <row r="906" spans="1:3" s="173" customFormat="1" ht="9.5" x14ac:dyDescent="0.2">
      <c r="A906" s="196"/>
      <c r="B906" s="151"/>
      <c r="C906" s="151"/>
    </row>
    <row r="907" spans="1:3" s="173" customFormat="1" ht="9.5" x14ac:dyDescent="0.2">
      <c r="A907" s="196"/>
      <c r="B907" s="151"/>
      <c r="C907" s="151"/>
    </row>
    <row r="908" spans="1:3" s="173" customFormat="1" ht="9.5" x14ac:dyDescent="0.2">
      <c r="A908" s="149"/>
      <c r="B908" s="151"/>
      <c r="C908" s="151"/>
    </row>
    <row r="909" spans="1:3" s="173" customFormat="1" ht="9.5" x14ac:dyDescent="0.2">
      <c r="A909" s="149"/>
      <c r="B909" s="151"/>
      <c r="C909" s="151"/>
    </row>
    <row r="910" spans="1:3" s="173" customFormat="1" ht="9.5" x14ac:dyDescent="0.2">
      <c r="A910" s="196"/>
      <c r="B910" s="151"/>
      <c r="C910" s="151"/>
    </row>
    <row r="911" spans="1:3" s="173" customFormat="1" ht="9.5" x14ac:dyDescent="0.2">
      <c r="A911" s="149"/>
      <c r="B911" s="151"/>
      <c r="C911" s="151"/>
    </row>
    <row r="912" spans="1:3" s="173" customFormat="1" ht="9.5" x14ac:dyDescent="0.2">
      <c r="A912" s="149"/>
      <c r="B912" s="151"/>
      <c r="C912" s="151"/>
    </row>
    <row r="913" spans="1:3" s="173" customFormat="1" ht="9.5" x14ac:dyDescent="0.2">
      <c r="A913" s="196"/>
      <c r="B913" s="151"/>
      <c r="C913" s="151"/>
    </row>
    <row r="914" spans="1:3" s="173" customFormat="1" ht="9.5" x14ac:dyDescent="0.2">
      <c r="A914" s="149"/>
      <c r="B914" s="151"/>
      <c r="C914" s="151"/>
    </row>
    <row r="915" spans="1:3" s="173" customFormat="1" ht="9.5" x14ac:dyDescent="0.2">
      <c r="A915" s="196"/>
      <c r="B915" s="151"/>
      <c r="C915" s="151"/>
    </row>
    <row r="916" spans="1:3" s="173" customFormat="1" ht="9.5" x14ac:dyDescent="0.2">
      <c r="A916" s="149"/>
      <c r="B916" s="151"/>
      <c r="C916" s="151"/>
    </row>
    <row r="917" spans="1:3" s="173" customFormat="1" ht="9.5" x14ac:dyDescent="0.2">
      <c r="A917" s="149"/>
      <c r="B917" s="151"/>
      <c r="C917" s="151"/>
    </row>
    <row r="918" spans="1:3" s="173" customFormat="1" ht="9.5" x14ac:dyDescent="0.2">
      <c r="A918" s="149"/>
      <c r="B918" s="151"/>
      <c r="C918" s="151"/>
    </row>
    <row r="919" spans="1:3" s="173" customFormat="1" ht="9.5" x14ac:dyDescent="0.2">
      <c r="A919" s="149"/>
      <c r="B919" s="151"/>
      <c r="C919" s="151"/>
    </row>
    <row r="920" spans="1:3" s="173" customFormat="1" ht="9.5" x14ac:dyDescent="0.2">
      <c r="A920" s="196"/>
      <c r="B920" s="151"/>
      <c r="C920" s="151"/>
    </row>
    <row r="921" spans="1:3" s="173" customFormat="1" ht="9.5" x14ac:dyDescent="0.2">
      <c r="A921" s="149"/>
      <c r="B921" s="151"/>
      <c r="C921" s="151"/>
    </row>
    <row r="922" spans="1:3" s="173" customFormat="1" ht="9.5" x14ac:dyDescent="0.2">
      <c r="A922" s="149"/>
      <c r="B922" s="151"/>
      <c r="C922" s="151"/>
    </row>
    <row r="923" spans="1:3" s="173" customFormat="1" ht="9.5" x14ac:dyDescent="0.2">
      <c r="A923" s="196"/>
      <c r="B923" s="151"/>
      <c r="C923" s="151"/>
    </row>
    <row r="924" spans="1:3" s="173" customFormat="1" ht="9.5" x14ac:dyDescent="0.2">
      <c r="A924" s="196"/>
      <c r="B924" s="151"/>
      <c r="C924" s="151"/>
    </row>
    <row r="925" spans="1:3" s="173" customFormat="1" ht="9.5" x14ac:dyDescent="0.2">
      <c r="A925" s="196"/>
      <c r="B925" s="151"/>
      <c r="C925" s="151"/>
    </row>
    <row r="926" spans="1:3" s="173" customFormat="1" ht="9.5" x14ac:dyDescent="0.2">
      <c r="A926" s="196"/>
      <c r="B926" s="151"/>
      <c r="C926" s="151"/>
    </row>
    <row r="927" spans="1:3" s="173" customFormat="1" ht="9.5" x14ac:dyDescent="0.2">
      <c r="A927" s="149"/>
      <c r="B927" s="151"/>
      <c r="C927" s="151"/>
    </row>
    <row r="928" spans="1:3" s="173" customFormat="1" ht="9.5" x14ac:dyDescent="0.2">
      <c r="A928" s="196"/>
      <c r="B928" s="151"/>
      <c r="C928" s="151"/>
    </row>
    <row r="929" spans="1:3" s="173" customFormat="1" ht="9.5" x14ac:dyDescent="0.2">
      <c r="A929" s="196"/>
      <c r="B929" s="151"/>
      <c r="C929" s="151"/>
    </row>
    <row r="930" spans="1:3" s="173" customFormat="1" ht="9.5" x14ac:dyDescent="0.2">
      <c r="A930" s="196"/>
      <c r="B930" s="151"/>
      <c r="C930" s="151"/>
    </row>
    <row r="931" spans="1:3" s="173" customFormat="1" ht="9.5" x14ac:dyDescent="0.2">
      <c r="A931" s="196"/>
      <c r="B931" s="151"/>
      <c r="C931" s="151"/>
    </row>
    <row r="932" spans="1:3" s="173" customFormat="1" ht="9.5" x14ac:dyDescent="0.2">
      <c r="A932" s="196"/>
      <c r="B932" s="151"/>
      <c r="C932" s="151"/>
    </row>
    <row r="933" spans="1:3" s="173" customFormat="1" ht="9.5" x14ac:dyDescent="0.2">
      <c r="A933" s="196"/>
      <c r="B933" s="151"/>
      <c r="C933" s="151"/>
    </row>
    <row r="934" spans="1:3" s="173" customFormat="1" ht="9.5" x14ac:dyDescent="0.2">
      <c r="A934" s="196"/>
      <c r="B934" s="151"/>
      <c r="C934" s="151"/>
    </row>
    <row r="935" spans="1:3" s="173" customFormat="1" ht="9.5" x14ac:dyDescent="0.2">
      <c r="A935" s="149"/>
      <c r="B935" s="151"/>
      <c r="C935" s="151"/>
    </row>
    <row r="936" spans="1:3" s="173" customFormat="1" ht="9.5" x14ac:dyDescent="0.2">
      <c r="A936" s="149"/>
      <c r="B936" s="151"/>
      <c r="C936" s="151"/>
    </row>
    <row r="937" spans="1:3" s="173" customFormat="1" ht="9.5" x14ac:dyDescent="0.2">
      <c r="A937" s="149"/>
      <c r="B937" s="151"/>
      <c r="C937" s="151"/>
    </row>
    <row r="938" spans="1:3" s="173" customFormat="1" ht="9.5" x14ac:dyDescent="0.2">
      <c r="A938" s="149"/>
      <c r="B938" s="151"/>
      <c r="C938" s="151"/>
    </row>
    <row r="939" spans="1:3" s="173" customFormat="1" ht="9.5" x14ac:dyDescent="0.2">
      <c r="A939" s="149"/>
      <c r="B939" s="151"/>
      <c r="C939" s="151"/>
    </row>
    <row r="940" spans="1:3" s="173" customFormat="1" ht="9.5" x14ac:dyDescent="0.2">
      <c r="A940" s="149"/>
      <c r="B940" s="151"/>
      <c r="C940" s="151"/>
    </row>
    <row r="941" spans="1:3" s="173" customFormat="1" ht="9.5" x14ac:dyDescent="0.2">
      <c r="A941" s="149"/>
      <c r="B941" s="151"/>
      <c r="C941" s="151"/>
    </row>
    <row r="942" spans="1:3" s="173" customFormat="1" ht="9.5" x14ac:dyDescent="0.2">
      <c r="A942" s="149"/>
      <c r="B942" s="151"/>
      <c r="C942" s="151"/>
    </row>
    <row r="943" spans="1:3" s="173" customFormat="1" ht="9.5" x14ac:dyDescent="0.2">
      <c r="A943" s="149"/>
      <c r="B943" s="151"/>
      <c r="C943" s="151"/>
    </row>
    <row r="944" spans="1:3" s="173" customFormat="1" ht="9.5" x14ac:dyDescent="0.2">
      <c r="A944" s="196"/>
      <c r="B944" s="151"/>
      <c r="C944" s="151"/>
    </row>
    <row r="945" spans="1:3" s="173" customFormat="1" ht="9.5" x14ac:dyDescent="0.2">
      <c r="A945" s="196"/>
      <c r="B945" s="151"/>
      <c r="C945" s="151"/>
    </row>
    <row r="946" spans="1:3" s="173" customFormat="1" ht="9.5" x14ac:dyDescent="0.2">
      <c r="A946" s="149"/>
      <c r="B946" s="151"/>
      <c r="C946" s="151"/>
    </row>
    <row r="947" spans="1:3" s="173" customFormat="1" ht="9.5" x14ac:dyDescent="0.2">
      <c r="A947" s="149"/>
      <c r="B947" s="151"/>
      <c r="C947" s="151"/>
    </row>
    <row r="948" spans="1:3" s="173" customFormat="1" ht="9.5" x14ac:dyDescent="0.2">
      <c r="A948" s="149"/>
      <c r="B948" s="151"/>
      <c r="C948" s="151"/>
    </row>
    <row r="949" spans="1:3" s="173" customFormat="1" ht="9.5" x14ac:dyDescent="0.2">
      <c r="A949" s="149"/>
      <c r="B949" s="151"/>
      <c r="C949" s="151"/>
    </row>
    <row r="950" spans="1:3" s="173" customFormat="1" ht="9.5" x14ac:dyDescent="0.2">
      <c r="A950" s="196"/>
      <c r="B950" s="151"/>
      <c r="C950" s="151"/>
    </row>
    <row r="951" spans="1:3" s="173" customFormat="1" ht="9.5" x14ac:dyDescent="0.2">
      <c r="A951" s="149"/>
      <c r="B951" s="151"/>
      <c r="C951" s="151"/>
    </row>
    <row r="952" spans="1:3" s="173" customFormat="1" ht="9.5" x14ac:dyDescent="0.2">
      <c r="A952" s="149"/>
      <c r="B952" s="151"/>
      <c r="C952" s="151"/>
    </row>
    <row r="953" spans="1:3" s="173" customFormat="1" ht="9.5" x14ac:dyDescent="0.2">
      <c r="A953" s="149"/>
      <c r="B953" s="151"/>
      <c r="C953" s="151"/>
    </row>
    <row r="954" spans="1:3" s="173" customFormat="1" ht="9.5" x14ac:dyDescent="0.2">
      <c r="A954" s="196"/>
      <c r="B954" s="151"/>
      <c r="C954" s="151"/>
    </row>
    <row r="955" spans="1:3" s="173" customFormat="1" ht="9.5" x14ac:dyDescent="0.2">
      <c r="A955" s="196"/>
      <c r="B955" s="151"/>
      <c r="C955" s="151"/>
    </row>
    <row r="956" spans="1:3" s="173" customFormat="1" ht="9.5" x14ac:dyDescent="0.2">
      <c r="A956" s="149"/>
      <c r="B956" s="151"/>
      <c r="C956" s="151"/>
    </row>
    <row r="957" spans="1:3" s="173" customFormat="1" ht="9.5" x14ac:dyDescent="0.2">
      <c r="A957" s="196"/>
      <c r="B957" s="151"/>
      <c r="C957" s="151"/>
    </row>
    <row r="958" spans="1:3" s="173" customFormat="1" ht="9.5" x14ac:dyDescent="0.2">
      <c r="A958" s="149"/>
      <c r="B958" s="151"/>
      <c r="C958" s="151"/>
    </row>
    <row r="959" spans="1:3" s="173" customFormat="1" ht="9.5" x14ac:dyDescent="0.2">
      <c r="A959" s="149"/>
      <c r="B959" s="151"/>
      <c r="C959" s="151"/>
    </row>
    <row r="960" spans="1:3" s="173" customFormat="1" ht="9.5" x14ac:dyDescent="0.2">
      <c r="A960" s="149"/>
      <c r="B960" s="151"/>
      <c r="C960" s="151"/>
    </row>
    <row r="961" spans="1:3" s="173" customFormat="1" ht="9.5" x14ac:dyDescent="0.2">
      <c r="A961" s="149"/>
      <c r="B961" s="151"/>
      <c r="C961" s="151"/>
    </row>
    <row r="962" spans="1:3" s="173" customFormat="1" ht="9.5" x14ac:dyDescent="0.2">
      <c r="A962" s="149"/>
      <c r="B962" s="151"/>
      <c r="C962" s="151"/>
    </row>
    <row r="963" spans="1:3" s="173" customFormat="1" ht="9.5" x14ac:dyDescent="0.2">
      <c r="A963" s="149"/>
      <c r="B963" s="151"/>
      <c r="C963" s="151"/>
    </row>
    <row r="964" spans="1:3" s="173" customFormat="1" ht="9.5" x14ac:dyDescent="0.2">
      <c r="A964" s="196"/>
      <c r="B964" s="151"/>
      <c r="C964" s="151"/>
    </row>
    <row r="965" spans="1:3" s="173" customFormat="1" ht="9.5" x14ac:dyDescent="0.2">
      <c r="A965" s="149"/>
      <c r="B965" s="151"/>
      <c r="C965" s="151"/>
    </row>
    <row r="966" spans="1:3" s="173" customFormat="1" ht="9.5" x14ac:dyDescent="0.2">
      <c r="A966" s="149"/>
      <c r="B966" s="151"/>
      <c r="C966" s="151"/>
    </row>
    <row r="967" spans="1:3" s="173" customFormat="1" ht="9.5" x14ac:dyDescent="0.2">
      <c r="A967" s="149"/>
      <c r="B967" s="151"/>
      <c r="C967" s="151"/>
    </row>
    <row r="968" spans="1:3" s="173" customFormat="1" ht="9.5" x14ac:dyDescent="0.2">
      <c r="A968" s="149"/>
      <c r="B968" s="151"/>
      <c r="C968" s="151"/>
    </row>
    <row r="969" spans="1:3" s="173" customFormat="1" ht="9.5" x14ac:dyDescent="0.2">
      <c r="A969" s="149"/>
      <c r="B969" s="151"/>
      <c r="C969" s="151"/>
    </row>
    <row r="970" spans="1:3" s="173" customFormat="1" ht="9.5" x14ac:dyDescent="0.2">
      <c r="A970" s="149"/>
      <c r="B970" s="151"/>
      <c r="C970" s="151"/>
    </row>
    <row r="971" spans="1:3" s="173" customFormat="1" ht="9.5" x14ac:dyDescent="0.2">
      <c r="A971" s="149"/>
      <c r="B971" s="151"/>
      <c r="C971" s="151"/>
    </row>
    <row r="972" spans="1:3" s="173" customFormat="1" ht="9.5" x14ac:dyDescent="0.2">
      <c r="A972" s="149"/>
      <c r="B972" s="151"/>
      <c r="C972" s="151"/>
    </row>
    <row r="973" spans="1:3" s="173" customFormat="1" ht="9.5" x14ac:dyDescent="0.2">
      <c r="A973" s="149"/>
      <c r="B973" s="151"/>
      <c r="C973" s="151"/>
    </row>
    <row r="974" spans="1:3" s="173" customFormat="1" ht="9.5" x14ac:dyDescent="0.2">
      <c r="A974" s="149"/>
      <c r="B974" s="151"/>
      <c r="C974" s="151"/>
    </row>
    <row r="975" spans="1:3" s="173" customFormat="1" ht="9.5" x14ac:dyDescent="0.2">
      <c r="A975" s="196"/>
      <c r="B975" s="151"/>
      <c r="C975" s="151"/>
    </row>
    <row r="976" spans="1:3" s="173" customFormat="1" ht="9.5" x14ac:dyDescent="0.2">
      <c r="A976" s="196"/>
      <c r="B976" s="151"/>
      <c r="C976" s="151"/>
    </row>
    <row r="977" spans="1:3" s="173" customFormat="1" ht="9.5" x14ac:dyDescent="0.2">
      <c r="A977" s="196"/>
      <c r="B977" s="151"/>
      <c r="C977" s="151"/>
    </row>
    <row r="978" spans="1:3" s="173" customFormat="1" ht="9.5" x14ac:dyDescent="0.2">
      <c r="A978" s="196"/>
      <c r="B978" s="151"/>
      <c r="C978" s="151"/>
    </row>
    <row r="979" spans="1:3" s="173" customFormat="1" ht="9.5" x14ac:dyDescent="0.2">
      <c r="A979" s="149"/>
      <c r="B979" s="151"/>
      <c r="C979" s="151"/>
    </row>
    <row r="980" spans="1:3" s="173" customFormat="1" ht="9.5" x14ac:dyDescent="0.2">
      <c r="A980" s="149"/>
      <c r="B980" s="151"/>
      <c r="C980" s="151"/>
    </row>
    <row r="981" spans="1:3" s="173" customFormat="1" ht="9.5" x14ac:dyDescent="0.2">
      <c r="A981" s="149"/>
      <c r="B981" s="151"/>
      <c r="C981" s="151"/>
    </row>
    <row r="982" spans="1:3" s="173" customFormat="1" ht="9.5" x14ac:dyDescent="0.2">
      <c r="A982" s="149"/>
      <c r="B982" s="151"/>
      <c r="C982" s="151"/>
    </row>
    <row r="983" spans="1:3" s="173" customFormat="1" ht="9.5" x14ac:dyDescent="0.2">
      <c r="A983" s="149"/>
      <c r="B983" s="151"/>
      <c r="C983" s="151"/>
    </row>
    <row r="984" spans="1:3" s="173" customFormat="1" ht="9.5" x14ac:dyDescent="0.2">
      <c r="A984" s="196"/>
      <c r="B984" s="151"/>
      <c r="C984" s="151"/>
    </row>
    <row r="985" spans="1:3" s="173" customFormat="1" ht="9.5" x14ac:dyDescent="0.2">
      <c r="A985" s="196"/>
      <c r="B985" s="151"/>
      <c r="C985" s="151"/>
    </row>
    <row r="986" spans="1:3" s="173" customFormat="1" ht="9.5" x14ac:dyDescent="0.2">
      <c r="A986" s="196"/>
      <c r="B986" s="151"/>
      <c r="C986" s="151"/>
    </row>
    <row r="987" spans="1:3" s="173" customFormat="1" ht="9.5" x14ac:dyDescent="0.2">
      <c r="A987" s="196"/>
      <c r="B987" s="151"/>
      <c r="C987" s="151"/>
    </row>
    <row r="988" spans="1:3" s="173" customFormat="1" ht="9.5" x14ac:dyDescent="0.2">
      <c r="A988" s="196"/>
      <c r="B988" s="151"/>
      <c r="C988" s="151"/>
    </row>
    <row r="989" spans="1:3" s="173" customFormat="1" ht="9.5" x14ac:dyDescent="0.2">
      <c r="A989" s="196"/>
      <c r="B989" s="151"/>
      <c r="C989" s="151"/>
    </row>
    <row r="990" spans="1:3" s="173" customFormat="1" ht="9.5" x14ac:dyDescent="0.2">
      <c r="A990" s="196"/>
      <c r="B990" s="151"/>
      <c r="C990" s="151"/>
    </row>
    <row r="991" spans="1:3" s="173" customFormat="1" ht="9.5" x14ac:dyDescent="0.2">
      <c r="A991" s="196"/>
      <c r="B991" s="151"/>
      <c r="C991" s="151"/>
    </row>
    <row r="992" spans="1:3" s="173" customFormat="1" ht="9.5" x14ac:dyDescent="0.2">
      <c r="A992" s="196"/>
      <c r="B992" s="151"/>
      <c r="C992" s="151"/>
    </row>
    <row r="993" spans="1:3" s="173" customFormat="1" ht="9.5" x14ac:dyDescent="0.2">
      <c r="A993" s="196"/>
      <c r="B993" s="151"/>
      <c r="C993" s="151"/>
    </row>
    <row r="994" spans="1:3" s="173" customFormat="1" ht="9.5" x14ac:dyDescent="0.2">
      <c r="A994" s="149"/>
      <c r="B994" s="151"/>
      <c r="C994" s="151"/>
    </row>
    <row r="995" spans="1:3" s="173" customFormat="1" ht="9.5" x14ac:dyDescent="0.2">
      <c r="A995" s="149"/>
      <c r="B995" s="151"/>
      <c r="C995" s="151"/>
    </row>
    <row r="996" spans="1:3" s="173" customFormat="1" ht="9.5" x14ac:dyDescent="0.2">
      <c r="A996" s="149"/>
      <c r="B996" s="151"/>
      <c r="C996" s="151"/>
    </row>
    <row r="997" spans="1:3" s="173" customFormat="1" ht="9.5" x14ac:dyDescent="0.2">
      <c r="A997" s="149"/>
      <c r="B997" s="151"/>
      <c r="C997" s="151"/>
    </row>
    <row r="998" spans="1:3" s="173" customFormat="1" ht="9.5" x14ac:dyDescent="0.2">
      <c r="A998" s="149"/>
      <c r="B998" s="151"/>
      <c r="C998" s="151"/>
    </row>
    <row r="999" spans="1:3" s="173" customFormat="1" ht="9.5" x14ac:dyDescent="0.2">
      <c r="A999" s="149"/>
      <c r="B999" s="151"/>
      <c r="C999" s="151"/>
    </row>
    <row r="1000" spans="1:3" s="173" customFormat="1" ht="9.5" x14ac:dyDescent="0.2">
      <c r="A1000" s="149"/>
      <c r="B1000" s="151"/>
      <c r="C1000" s="151"/>
    </row>
    <row r="1001" spans="1:3" s="173" customFormat="1" ht="9.5" x14ac:dyDescent="0.2">
      <c r="A1001" s="149"/>
      <c r="B1001" s="151"/>
      <c r="C1001" s="151"/>
    </row>
    <row r="1002" spans="1:3" s="173" customFormat="1" ht="9.5" x14ac:dyDescent="0.2">
      <c r="A1002" s="196"/>
      <c r="B1002" s="151"/>
      <c r="C1002" s="151"/>
    </row>
    <row r="1003" spans="1:3" s="173" customFormat="1" ht="9.5" x14ac:dyDescent="0.2">
      <c r="A1003" s="196"/>
      <c r="B1003" s="151"/>
      <c r="C1003" s="151"/>
    </row>
    <row r="1004" spans="1:3" s="173" customFormat="1" ht="9.5" x14ac:dyDescent="0.2">
      <c r="A1004" s="196"/>
      <c r="B1004" s="151"/>
      <c r="C1004" s="151"/>
    </row>
    <row r="1005" spans="1:3" s="173" customFormat="1" ht="9.5" x14ac:dyDescent="0.2">
      <c r="A1005" s="196"/>
      <c r="B1005" s="151"/>
      <c r="C1005" s="151"/>
    </row>
    <row r="1006" spans="1:3" s="173" customFormat="1" ht="9.5" x14ac:dyDescent="0.2">
      <c r="A1006" s="149"/>
      <c r="B1006" s="151"/>
      <c r="C1006" s="151"/>
    </row>
    <row r="1007" spans="1:3" s="173" customFormat="1" ht="9.5" x14ac:dyDescent="0.2">
      <c r="A1007" s="196"/>
      <c r="B1007" s="151"/>
      <c r="C1007" s="151"/>
    </row>
    <row r="1008" spans="1:3" s="173" customFormat="1" ht="9.5" x14ac:dyDescent="0.2">
      <c r="A1008" s="196"/>
      <c r="B1008" s="151"/>
      <c r="C1008" s="151"/>
    </row>
    <row r="1009" spans="1:3" s="173" customFormat="1" ht="9.5" x14ac:dyDescent="0.2">
      <c r="A1009" s="196"/>
      <c r="B1009" s="151"/>
      <c r="C1009" s="151"/>
    </row>
    <row r="1010" spans="1:3" s="173" customFormat="1" ht="9.5" x14ac:dyDescent="0.2">
      <c r="A1010" s="196"/>
      <c r="B1010" s="151"/>
      <c r="C1010" s="151"/>
    </row>
    <row r="1011" spans="1:3" s="173" customFormat="1" ht="9.5" x14ac:dyDescent="0.2">
      <c r="A1011" s="196"/>
      <c r="B1011" s="151"/>
      <c r="C1011" s="151"/>
    </row>
    <row r="1012" spans="1:3" s="173" customFormat="1" ht="9.5" x14ac:dyDescent="0.2">
      <c r="A1012" s="196"/>
      <c r="B1012" s="151"/>
      <c r="C1012" s="151"/>
    </row>
    <row r="1013" spans="1:3" s="173" customFormat="1" ht="9.5" x14ac:dyDescent="0.2">
      <c r="A1013" s="149"/>
      <c r="B1013" s="151"/>
      <c r="C1013" s="151"/>
    </row>
    <row r="1014" spans="1:3" s="173" customFormat="1" ht="9.5" x14ac:dyDescent="0.2">
      <c r="A1014" s="196"/>
      <c r="B1014" s="151"/>
      <c r="C1014" s="151"/>
    </row>
    <row r="1015" spans="1:3" s="173" customFormat="1" ht="9.5" x14ac:dyDescent="0.2">
      <c r="A1015" s="149"/>
      <c r="B1015" s="151"/>
      <c r="C1015" s="151"/>
    </row>
    <row r="1016" spans="1:3" s="173" customFormat="1" ht="9.5" x14ac:dyDescent="0.2">
      <c r="A1016" s="149"/>
      <c r="B1016" s="151"/>
      <c r="C1016" s="151"/>
    </row>
    <row r="1017" spans="1:3" s="173" customFormat="1" ht="9.5" x14ac:dyDescent="0.2">
      <c r="A1017" s="149"/>
      <c r="B1017" s="151"/>
      <c r="C1017" s="151"/>
    </row>
    <row r="1018" spans="1:3" s="173" customFormat="1" ht="9.5" x14ac:dyDescent="0.2">
      <c r="A1018" s="149"/>
      <c r="B1018" s="151"/>
      <c r="C1018" s="151"/>
    </row>
    <row r="1019" spans="1:3" s="173" customFormat="1" ht="9.5" x14ac:dyDescent="0.2">
      <c r="A1019" s="149"/>
      <c r="B1019" s="151"/>
      <c r="C1019" s="151"/>
    </row>
    <row r="1020" spans="1:3" s="173" customFormat="1" ht="9.5" x14ac:dyDescent="0.2">
      <c r="A1020" s="149"/>
      <c r="B1020" s="151"/>
      <c r="C1020" s="151"/>
    </row>
    <row r="1021" spans="1:3" s="173" customFormat="1" ht="9.5" x14ac:dyDescent="0.2">
      <c r="A1021" s="149"/>
      <c r="B1021" s="151"/>
      <c r="C1021" s="151"/>
    </row>
    <row r="1022" spans="1:3" s="173" customFormat="1" ht="9.5" x14ac:dyDescent="0.2">
      <c r="A1022" s="149"/>
      <c r="B1022" s="151"/>
      <c r="C1022" s="151"/>
    </row>
    <row r="1023" spans="1:3" s="173" customFormat="1" ht="9.5" x14ac:dyDescent="0.2">
      <c r="A1023" s="149"/>
      <c r="B1023" s="151"/>
      <c r="C1023" s="151"/>
    </row>
    <row r="1024" spans="1:3" s="173" customFormat="1" ht="9.5" x14ac:dyDescent="0.2">
      <c r="A1024" s="149"/>
      <c r="B1024" s="151"/>
      <c r="C1024" s="151"/>
    </row>
    <row r="1025" spans="1:3" s="173" customFormat="1" ht="9.5" x14ac:dyDescent="0.2">
      <c r="A1025" s="149"/>
      <c r="B1025" s="151"/>
      <c r="C1025" s="151"/>
    </row>
    <row r="1026" spans="1:3" s="173" customFormat="1" ht="9.5" x14ac:dyDescent="0.2">
      <c r="A1026" s="149"/>
      <c r="B1026" s="151"/>
      <c r="C1026" s="151"/>
    </row>
    <row r="1027" spans="1:3" s="173" customFormat="1" ht="9.5" x14ac:dyDescent="0.2">
      <c r="A1027" s="149"/>
      <c r="B1027" s="151"/>
      <c r="C1027" s="151"/>
    </row>
    <row r="1028" spans="1:3" s="173" customFormat="1" ht="9.5" x14ac:dyDescent="0.2">
      <c r="A1028" s="149"/>
      <c r="B1028" s="151"/>
      <c r="C1028" s="151"/>
    </row>
    <row r="1029" spans="1:3" s="173" customFormat="1" ht="9.5" x14ac:dyDescent="0.2">
      <c r="A1029" s="149"/>
      <c r="B1029" s="151"/>
      <c r="C1029" s="151"/>
    </row>
    <row r="1030" spans="1:3" s="173" customFormat="1" ht="9.5" x14ac:dyDescent="0.2">
      <c r="A1030" s="149"/>
      <c r="B1030" s="151"/>
      <c r="C1030" s="151"/>
    </row>
    <row r="1031" spans="1:3" s="173" customFormat="1" ht="9.5" x14ac:dyDescent="0.2">
      <c r="A1031" s="149"/>
      <c r="B1031" s="151"/>
      <c r="C1031" s="151"/>
    </row>
    <row r="1032" spans="1:3" s="173" customFormat="1" ht="9.5" x14ac:dyDescent="0.2">
      <c r="A1032" s="149"/>
      <c r="B1032" s="151"/>
      <c r="C1032" s="151"/>
    </row>
    <row r="1033" spans="1:3" s="173" customFormat="1" ht="9.5" x14ac:dyDescent="0.2">
      <c r="A1033" s="149"/>
      <c r="B1033" s="151"/>
      <c r="C1033" s="151"/>
    </row>
    <row r="1034" spans="1:3" s="173" customFormat="1" ht="9.5" x14ac:dyDescent="0.2">
      <c r="A1034" s="196"/>
      <c r="B1034" s="151"/>
      <c r="C1034" s="151"/>
    </row>
    <row r="1035" spans="1:3" s="173" customFormat="1" ht="9.5" x14ac:dyDescent="0.2">
      <c r="A1035" s="196"/>
      <c r="B1035" s="151"/>
      <c r="C1035" s="151"/>
    </row>
    <row r="1036" spans="1:3" s="173" customFormat="1" ht="9.5" x14ac:dyDescent="0.2">
      <c r="A1036" s="196"/>
      <c r="B1036" s="151"/>
      <c r="C1036" s="151"/>
    </row>
    <row r="1037" spans="1:3" s="173" customFormat="1" ht="9.5" x14ac:dyDescent="0.2">
      <c r="A1037" s="196"/>
      <c r="B1037" s="151"/>
      <c r="C1037" s="151"/>
    </row>
    <row r="1038" spans="1:3" s="173" customFormat="1" ht="9.5" x14ac:dyDescent="0.2">
      <c r="A1038" s="196"/>
      <c r="B1038" s="151"/>
      <c r="C1038" s="151"/>
    </row>
    <row r="1039" spans="1:3" s="173" customFormat="1" ht="9.5" x14ac:dyDescent="0.2">
      <c r="A1039" s="196"/>
      <c r="B1039" s="151"/>
      <c r="C1039" s="151"/>
    </row>
    <row r="1040" spans="1:3" s="173" customFormat="1" ht="9.5" x14ac:dyDescent="0.2">
      <c r="A1040" s="149"/>
      <c r="B1040" s="151"/>
      <c r="C1040" s="151"/>
    </row>
    <row r="1041" spans="1:3" s="173" customFormat="1" ht="9.5" x14ac:dyDescent="0.2">
      <c r="A1041" s="196"/>
      <c r="B1041" s="151"/>
      <c r="C1041" s="151"/>
    </row>
    <row r="1042" spans="1:3" s="173" customFormat="1" ht="9.5" x14ac:dyDescent="0.2">
      <c r="A1042" s="196"/>
      <c r="B1042" s="151"/>
      <c r="C1042" s="151"/>
    </row>
    <row r="1043" spans="1:3" s="173" customFormat="1" ht="9.5" x14ac:dyDescent="0.2">
      <c r="A1043" s="196"/>
      <c r="B1043" s="151"/>
      <c r="C1043" s="151"/>
    </row>
    <row r="1044" spans="1:3" s="173" customFormat="1" ht="9.5" x14ac:dyDescent="0.2">
      <c r="A1044" s="196"/>
      <c r="B1044" s="151"/>
      <c r="C1044" s="151"/>
    </row>
    <row r="1045" spans="1:3" s="173" customFormat="1" ht="9.5" x14ac:dyDescent="0.2">
      <c r="A1045" s="149"/>
      <c r="B1045" s="151"/>
      <c r="C1045" s="151"/>
    </row>
    <row r="1046" spans="1:3" s="173" customFormat="1" ht="9.5" x14ac:dyDescent="0.2">
      <c r="A1046" s="196"/>
      <c r="B1046" s="151"/>
      <c r="C1046" s="151"/>
    </row>
    <row r="1047" spans="1:3" s="173" customFormat="1" ht="9.5" x14ac:dyDescent="0.2">
      <c r="A1047" s="196"/>
      <c r="B1047" s="151"/>
      <c r="C1047" s="151"/>
    </row>
    <row r="1048" spans="1:3" s="173" customFormat="1" ht="9.5" x14ac:dyDescent="0.2">
      <c r="A1048" s="196"/>
      <c r="B1048" s="151"/>
      <c r="C1048" s="151"/>
    </row>
    <row r="1049" spans="1:3" s="173" customFormat="1" ht="9.5" x14ac:dyDescent="0.2">
      <c r="A1049" s="149"/>
      <c r="B1049" s="151"/>
      <c r="C1049" s="151"/>
    </row>
    <row r="1050" spans="1:3" s="173" customFormat="1" ht="9.5" x14ac:dyDescent="0.2">
      <c r="A1050" s="196"/>
      <c r="B1050" s="151"/>
      <c r="C1050" s="151"/>
    </row>
    <row r="1051" spans="1:3" s="173" customFormat="1" ht="9.5" x14ac:dyDescent="0.2">
      <c r="A1051" s="149"/>
      <c r="B1051" s="151"/>
      <c r="C1051" s="151"/>
    </row>
    <row r="1052" spans="1:3" s="173" customFormat="1" ht="9.5" x14ac:dyDescent="0.2">
      <c r="A1052" s="196"/>
      <c r="B1052" s="151"/>
      <c r="C1052" s="151"/>
    </row>
    <row r="1053" spans="1:3" s="173" customFormat="1" ht="9.5" x14ac:dyDescent="0.2">
      <c r="A1053" s="196"/>
      <c r="B1053" s="151"/>
      <c r="C1053" s="151"/>
    </row>
    <row r="1054" spans="1:3" s="173" customFormat="1" ht="9.5" x14ac:dyDescent="0.2">
      <c r="A1054" s="149"/>
      <c r="B1054" s="151"/>
      <c r="C1054" s="151"/>
    </row>
    <row r="1055" spans="1:3" s="173" customFormat="1" ht="9.5" x14ac:dyDescent="0.2">
      <c r="A1055" s="149"/>
      <c r="B1055" s="151"/>
      <c r="C1055" s="151"/>
    </row>
    <row r="1056" spans="1:3" s="173" customFormat="1" ht="9.5" x14ac:dyDescent="0.2">
      <c r="A1056" s="149"/>
      <c r="B1056" s="151"/>
      <c r="C1056" s="151"/>
    </row>
    <row r="1057" spans="1:125" s="173" customFormat="1" ht="9.5" x14ac:dyDescent="0.2">
      <c r="A1057" s="149"/>
      <c r="B1057" s="151"/>
      <c r="C1057" s="151"/>
    </row>
    <row r="1058" spans="1:125" s="173" customFormat="1" ht="9.5" x14ac:dyDescent="0.2">
      <c r="A1058" s="149"/>
      <c r="B1058" s="151"/>
      <c r="C1058" s="151"/>
    </row>
    <row r="1059" spans="1:125" s="173" customFormat="1" ht="9.5" x14ac:dyDescent="0.2">
      <c r="A1059" s="149"/>
      <c r="B1059" s="151"/>
      <c r="C1059" s="151"/>
    </row>
    <row r="1060" spans="1:125" s="173" customFormat="1" ht="9.5" x14ac:dyDescent="0.2">
      <c r="A1060" s="149"/>
      <c r="B1060" s="151"/>
      <c r="C1060" s="151"/>
    </row>
    <row r="1061" spans="1:125" s="173" customFormat="1" ht="9.5" x14ac:dyDescent="0.2">
      <c r="A1061" s="149"/>
      <c r="B1061" s="151"/>
      <c r="C1061" s="151"/>
    </row>
    <row r="1062" spans="1:125" s="173" customFormat="1" ht="9.5" x14ac:dyDescent="0.2">
      <c r="A1062" s="149"/>
      <c r="B1062" s="151"/>
      <c r="C1062" s="151"/>
    </row>
    <row r="1063" spans="1:125" s="173" customFormat="1" ht="9.5" x14ac:dyDescent="0.2">
      <c r="A1063" s="149"/>
      <c r="B1063" s="151"/>
      <c r="C1063" s="151"/>
    </row>
    <row r="1064" spans="1:125" s="173" customFormat="1" ht="9.5" x14ac:dyDescent="0.2">
      <c r="A1064" s="149"/>
      <c r="B1064" s="151"/>
      <c r="C1064" s="151"/>
    </row>
    <row r="1065" spans="1:125" s="173" customFormat="1" ht="9.5" x14ac:dyDescent="0.2">
      <c r="A1065" s="149"/>
      <c r="B1065" s="151"/>
      <c r="C1065" s="151"/>
    </row>
    <row r="1066" spans="1:125" s="173" customFormat="1" ht="9.5" x14ac:dyDescent="0.2">
      <c r="A1066" s="149"/>
      <c r="B1066" s="151"/>
      <c r="C1066" s="151"/>
    </row>
    <row r="1067" spans="1:125" s="173" customFormat="1" ht="9.5" x14ac:dyDescent="0.2">
      <c r="A1067" s="149"/>
      <c r="B1067" s="151"/>
      <c r="C1067" s="151"/>
    </row>
    <row r="1068" spans="1:125" s="173" customFormat="1" x14ac:dyDescent="0.2">
      <c r="A1068" s="149"/>
      <c r="B1068" s="151"/>
      <c r="C1068" s="151"/>
      <c r="AP1068" s="198"/>
      <c r="AQ1068" s="198"/>
      <c r="AR1068" s="198"/>
      <c r="AS1068" s="198"/>
      <c r="AT1068" s="198"/>
      <c r="AU1068" s="198"/>
      <c r="AV1068" s="198"/>
      <c r="AW1068" s="198"/>
      <c r="AX1068" s="198"/>
      <c r="AY1068" s="198"/>
      <c r="AZ1068" s="198"/>
      <c r="BA1068" s="198"/>
      <c r="BB1068" s="198"/>
      <c r="BC1068" s="198"/>
      <c r="BD1068" s="198"/>
      <c r="BE1068" s="198"/>
      <c r="BF1068" s="198"/>
      <c r="BG1068" s="198"/>
      <c r="BH1068" s="198"/>
      <c r="BI1068" s="198"/>
      <c r="BJ1068" s="198"/>
      <c r="BK1068" s="198"/>
      <c r="BL1068" s="198"/>
      <c r="BM1068" s="198"/>
      <c r="BN1068" s="198"/>
      <c r="BO1068" s="198"/>
      <c r="BP1068" s="198"/>
      <c r="BQ1068" s="198"/>
      <c r="BR1068" s="198"/>
      <c r="BS1068" s="198"/>
      <c r="BT1068" s="198"/>
      <c r="BU1068" s="198"/>
      <c r="BV1068" s="198"/>
      <c r="BW1068" s="198"/>
      <c r="BX1068" s="198"/>
      <c r="BY1068" s="198"/>
      <c r="BZ1068" s="198"/>
      <c r="CA1068" s="198"/>
      <c r="CB1068" s="198"/>
      <c r="CC1068" s="198"/>
      <c r="CD1068" s="198"/>
      <c r="CE1068" s="198"/>
      <c r="CF1068" s="198"/>
      <c r="CG1068" s="198"/>
      <c r="CH1068" s="198"/>
      <c r="CI1068" s="198"/>
      <c r="CJ1068" s="198"/>
      <c r="CK1068" s="198"/>
      <c r="CL1068" s="198"/>
      <c r="CM1068" s="198"/>
      <c r="CN1068" s="198"/>
      <c r="CO1068" s="198"/>
      <c r="CP1068" s="198"/>
      <c r="CQ1068" s="198"/>
      <c r="CR1068" s="198"/>
      <c r="CS1068" s="198"/>
      <c r="CT1068" s="198"/>
      <c r="CU1068" s="198"/>
      <c r="CV1068" s="198"/>
      <c r="CW1068" s="198"/>
      <c r="CX1068" s="198"/>
      <c r="CY1068" s="198"/>
      <c r="CZ1068" s="198"/>
      <c r="DA1068" s="198"/>
      <c r="DB1068" s="198"/>
      <c r="DC1068" s="198"/>
      <c r="DD1068" s="198"/>
      <c r="DE1068" s="198"/>
      <c r="DF1068" s="198"/>
      <c r="DG1068" s="198"/>
      <c r="DH1068" s="198"/>
      <c r="DI1068" s="198"/>
      <c r="DJ1068" s="198"/>
      <c r="DK1068" s="198"/>
      <c r="DL1068" s="198"/>
      <c r="DM1068" s="198"/>
      <c r="DN1068" s="198"/>
      <c r="DO1068" s="198"/>
      <c r="DP1068" s="198"/>
      <c r="DQ1068" s="198"/>
      <c r="DR1068" s="198"/>
      <c r="DS1068" s="198"/>
      <c r="DT1068" s="198"/>
      <c r="DU1068" s="198"/>
    </row>
    <row r="1069" spans="1:125" s="173" customFormat="1" x14ac:dyDescent="0.2">
      <c r="A1069" s="149"/>
      <c r="B1069" s="151"/>
      <c r="C1069" s="151"/>
      <c r="AP1069" s="198"/>
      <c r="AQ1069" s="198"/>
      <c r="AR1069" s="198"/>
      <c r="AS1069" s="198"/>
      <c r="AT1069" s="198"/>
      <c r="AU1069" s="198"/>
      <c r="AV1069" s="198"/>
      <c r="AW1069" s="198"/>
      <c r="AX1069" s="198"/>
      <c r="AY1069" s="198"/>
      <c r="AZ1069" s="198"/>
      <c r="BA1069" s="198"/>
      <c r="BB1069" s="198"/>
      <c r="BC1069" s="198"/>
      <c r="BD1069" s="198"/>
      <c r="BE1069" s="198"/>
      <c r="BF1069" s="198"/>
      <c r="BG1069" s="198"/>
      <c r="BH1069" s="198"/>
      <c r="BI1069" s="198"/>
      <c r="BJ1069" s="198"/>
      <c r="BK1069" s="198"/>
      <c r="BL1069" s="198"/>
      <c r="BM1069" s="198"/>
      <c r="BN1069" s="198"/>
      <c r="BO1069" s="198"/>
      <c r="BP1069" s="198"/>
      <c r="BQ1069" s="198"/>
      <c r="BR1069" s="198"/>
      <c r="BS1069" s="198"/>
      <c r="BT1069" s="198"/>
      <c r="BU1069" s="198"/>
      <c r="BV1069" s="198"/>
      <c r="BW1069" s="198"/>
      <c r="BX1069" s="198"/>
      <c r="BY1069" s="198"/>
      <c r="BZ1069" s="198"/>
      <c r="CA1069" s="198"/>
      <c r="CB1069" s="198"/>
      <c r="CC1069" s="198"/>
      <c r="CD1069" s="198"/>
      <c r="CE1069" s="198"/>
      <c r="CF1069" s="198"/>
      <c r="CG1069" s="198"/>
      <c r="CH1069" s="198"/>
      <c r="CI1069" s="198"/>
      <c r="CJ1069" s="198"/>
      <c r="CK1069" s="198"/>
      <c r="CL1069" s="198"/>
      <c r="CM1069" s="198"/>
      <c r="CN1069" s="198"/>
      <c r="CO1069" s="198"/>
      <c r="CP1069" s="198"/>
      <c r="CQ1069" s="198"/>
      <c r="CR1069" s="198"/>
      <c r="CS1069" s="198"/>
      <c r="CT1069" s="198"/>
      <c r="CU1069" s="198"/>
      <c r="CV1069" s="198"/>
      <c r="CW1069" s="198"/>
      <c r="CX1069" s="198"/>
      <c r="CY1069" s="198"/>
      <c r="CZ1069" s="198"/>
      <c r="DA1069" s="198"/>
      <c r="DB1069" s="198"/>
      <c r="DC1069" s="198"/>
      <c r="DD1069" s="198"/>
      <c r="DE1069" s="198"/>
      <c r="DF1069" s="198"/>
      <c r="DG1069" s="198"/>
      <c r="DH1069" s="198"/>
      <c r="DI1069" s="198"/>
      <c r="DJ1069" s="198"/>
      <c r="DK1069" s="198"/>
      <c r="DL1069" s="198"/>
      <c r="DM1069" s="198"/>
      <c r="DN1069" s="198"/>
      <c r="DO1069" s="198"/>
      <c r="DP1069" s="198"/>
      <c r="DQ1069" s="198"/>
      <c r="DR1069" s="198"/>
      <c r="DS1069" s="198"/>
      <c r="DT1069" s="198"/>
      <c r="DU1069" s="198"/>
    </row>
    <row r="1070" spans="1:125" s="173" customFormat="1" ht="9.5" x14ac:dyDescent="0.2">
      <c r="A1070" s="149"/>
      <c r="B1070" s="151"/>
      <c r="C1070" s="151"/>
    </row>
    <row r="1071" spans="1:125" s="173" customFormat="1" ht="9.5" x14ac:dyDescent="0.2">
      <c r="A1071" s="149"/>
      <c r="B1071" s="151"/>
      <c r="C1071" s="151"/>
    </row>
    <row r="1072" spans="1:125" s="173" customFormat="1" ht="9.5" x14ac:dyDescent="0.2">
      <c r="A1072" s="149"/>
      <c r="B1072" s="151"/>
      <c r="C1072" s="151"/>
    </row>
    <row r="1073" spans="1:3" s="173" customFormat="1" ht="9.5" x14ac:dyDescent="0.2">
      <c r="A1073" s="149"/>
      <c r="B1073" s="151"/>
      <c r="C1073" s="151"/>
    </row>
    <row r="1074" spans="1:3" s="173" customFormat="1" ht="9.5" x14ac:dyDescent="0.2">
      <c r="A1074" s="149"/>
      <c r="B1074" s="151"/>
      <c r="C1074" s="151"/>
    </row>
    <row r="1075" spans="1:3" s="173" customFormat="1" ht="9.5" x14ac:dyDescent="0.2">
      <c r="A1075" s="149"/>
      <c r="B1075" s="151"/>
      <c r="C1075" s="151"/>
    </row>
    <row r="1076" spans="1:3" s="173" customFormat="1" ht="9.5" x14ac:dyDescent="0.2">
      <c r="A1076" s="149"/>
      <c r="B1076" s="151"/>
      <c r="C1076" s="151"/>
    </row>
    <row r="1077" spans="1:3" s="173" customFormat="1" ht="9.5" x14ac:dyDescent="0.2">
      <c r="A1077" s="149"/>
      <c r="B1077" s="151"/>
      <c r="C1077" s="151"/>
    </row>
    <row r="1078" spans="1:3" s="173" customFormat="1" ht="9.5" x14ac:dyDescent="0.2">
      <c r="A1078" s="149"/>
      <c r="B1078" s="151"/>
      <c r="C1078" s="151"/>
    </row>
    <row r="1079" spans="1:3" s="173" customFormat="1" ht="9.5" x14ac:dyDescent="0.2">
      <c r="A1079" s="149"/>
      <c r="B1079" s="151"/>
      <c r="C1079" s="151"/>
    </row>
    <row r="1080" spans="1:3" s="173" customFormat="1" ht="9.5" x14ac:dyDescent="0.2">
      <c r="A1080" s="149"/>
      <c r="B1080" s="151"/>
      <c r="C1080" s="151"/>
    </row>
    <row r="1081" spans="1:3" s="173" customFormat="1" ht="9.5" x14ac:dyDescent="0.2">
      <c r="A1081" s="149"/>
      <c r="B1081" s="151"/>
      <c r="C1081" s="151"/>
    </row>
    <row r="1082" spans="1:3" s="173" customFormat="1" ht="9.5" x14ac:dyDescent="0.2">
      <c r="A1082" s="149"/>
      <c r="B1082" s="151"/>
      <c r="C1082" s="151"/>
    </row>
    <row r="1083" spans="1:3" s="173" customFormat="1" ht="9.5" x14ac:dyDescent="0.2">
      <c r="A1083" s="149"/>
      <c r="B1083" s="151"/>
      <c r="C1083" s="151"/>
    </row>
    <row r="1084" spans="1:3" s="173" customFormat="1" ht="9.5" x14ac:dyDescent="0.2">
      <c r="A1084" s="149"/>
      <c r="B1084" s="151"/>
      <c r="C1084" s="151"/>
    </row>
    <row r="1085" spans="1:3" s="173" customFormat="1" ht="9.5" x14ac:dyDescent="0.2">
      <c r="A1085" s="149"/>
      <c r="B1085" s="151"/>
      <c r="C1085" s="151"/>
    </row>
    <row r="1086" spans="1:3" s="173" customFormat="1" ht="9.5" x14ac:dyDescent="0.2">
      <c r="A1086" s="149"/>
      <c r="B1086" s="151"/>
      <c r="C1086" s="151"/>
    </row>
    <row r="1087" spans="1:3" s="173" customFormat="1" ht="9.5" x14ac:dyDescent="0.2">
      <c r="A1087" s="149"/>
      <c r="B1087" s="151"/>
      <c r="C1087" s="151"/>
    </row>
    <row r="1088" spans="1:3" s="173" customFormat="1" ht="9.5" x14ac:dyDescent="0.2">
      <c r="A1088" s="149"/>
      <c r="B1088" s="151"/>
      <c r="C1088" s="151"/>
    </row>
    <row r="1089" spans="1:3" s="173" customFormat="1" ht="9.5" x14ac:dyDescent="0.2">
      <c r="A1089" s="149"/>
      <c r="B1089" s="151"/>
      <c r="C1089" s="151"/>
    </row>
    <row r="1090" spans="1:3" s="173" customFormat="1" ht="9.5" x14ac:dyDescent="0.2">
      <c r="A1090" s="149"/>
      <c r="B1090" s="151"/>
      <c r="C1090" s="151"/>
    </row>
    <row r="1091" spans="1:3" s="173" customFormat="1" ht="9.5" x14ac:dyDescent="0.2">
      <c r="A1091" s="149"/>
      <c r="B1091" s="151"/>
      <c r="C1091" s="151"/>
    </row>
    <row r="1092" spans="1:3" s="173" customFormat="1" ht="9.5" x14ac:dyDescent="0.2">
      <c r="A1092" s="149"/>
      <c r="B1092" s="151"/>
      <c r="C1092" s="151"/>
    </row>
    <row r="1093" spans="1:3" s="173" customFormat="1" ht="9.5" x14ac:dyDescent="0.2">
      <c r="A1093" s="149"/>
      <c r="B1093" s="151"/>
      <c r="C1093" s="151"/>
    </row>
    <row r="1094" spans="1:3" s="173" customFormat="1" ht="9.5" x14ac:dyDescent="0.2">
      <c r="A1094" s="149"/>
      <c r="B1094" s="151"/>
      <c r="C1094" s="151"/>
    </row>
    <row r="1095" spans="1:3" s="173" customFormat="1" ht="9.5" x14ac:dyDescent="0.2">
      <c r="A1095" s="149"/>
      <c r="B1095" s="151"/>
      <c r="C1095" s="151"/>
    </row>
    <row r="1096" spans="1:3" s="173" customFormat="1" ht="9.5" x14ac:dyDescent="0.2">
      <c r="A1096" s="149"/>
      <c r="B1096" s="151"/>
      <c r="C1096" s="151"/>
    </row>
    <row r="1097" spans="1:3" s="173" customFormat="1" ht="9.5" x14ac:dyDescent="0.2">
      <c r="A1097" s="196"/>
      <c r="B1097" s="151"/>
      <c r="C1097" s="151"/>
    </row>
    <row r="1098" spans="1:3" s="173" customFormat="1" ht="9.5" x14ac:dyDescent="0.2">
      <c r="A1098" s="149"/>
      <c r="B1098" s="151"/>
      <c r="C1098" s="151"/>
    </row>
    <row r="1099" spans="1:3" s="173" customFormat="1" ht="9.5" x14ac:dyDescent="0.2">
      <c r="A1099" s="149"/>
      <c r="B1099" s="151"/>
      <c r="C1099" s="151"/>
    </row>
    <row r="1100" spans="1:3" s="173" customFormat="1" ht="9.5" x14ac:dyDescent="0.2">
      <c r="A1100" s="149"/>
      <c r="B1100" s="151"/>
      <c r="C1100" s="151"/>
    </row>
    <row r="1101" spans="1:3" s="173" customFormat="1" ht="9.5" x14ac:dyDescent="0.2">
      <c r="A1101" s="149"/>
      <c r="B1101" s="151"/>
      <c r="C1101" s="151"/>
    </row>
    <row r="1102" spans="1:3" s="173" customFormat="1" ht="9.5" x14ac:dyDescent="0.2">
      <c r="A1102" s="149"/>
      <c r="B1102" s="151"/>
      <c r="C1102" s="151"/>
    </row>
    <row r="1103" spans="1:3" s="173" customFormat="1" ht="9.5" x14ac:dyDescent="0.2">
      <c r="A1103" s="149"/>
      <c r="B1103" s="151"/>
      <c r="C1103" s="151"/>
    </row>
    <row r="1104" spans="1:3" s="173" customFormat="1" ht="9.5" x14ac:dyDescent="0.2">
      <c r="A1104" s="149"/>
      <c r="B1104" s="151"/>
      <c r="C1104" s="151"/>
    </row>
    <row r="1105" spans="1:3" s="173" customFormat="1" ht="9.5" x14ac:dyDescent="0.2">
      <c r="A1105" s="149"/>
      <c r="B1105" s="151"/>
      <c r="C1105" s="151"/>
    </row>
    <row r="1106" spans="1:3" s="173" customFormat="1" ht="9.5" x14ac:dyDescent="0.2">
      <c r="A1106" s="149"/>
      <c r="B1106" s="151"/>
      <c r="C1106" s="151"/>
    </row>
    <row r="1107" spans="1:3" s="173" customFormat="1" ht="9.5" x14ac:dyDescent="0.2">
      <c r="A1107" s="149"/>
      <c r="B1107" s="151"/>
      <c r="C1107" s="151"/>
    </row>
    <row r="1108" spans="1:3" s="173" customFormat="1" ht="9.5" x14ac:dyDescent="0.2">
      <c r="A1108" s="149"/>
      <c r="B1108" s="151"/>
      <c r="C1108" s="151"/>
    </row>
    <row r="1109" spans="1:3" s="173" customFormat="1" ht="9.5" x14ac:dyDescent="0.2">
      <c r="A1109" s="149"/>
      <c r="B1109" s="151"/>
      <c r="C1109" s="151"/>
    </row>
    <row r="1110" spans="1:3" s="173" customFormat="1" ht="9.5" x14ac:dyDescent="0.2">
      <c r="A1110" s="149"/>
      <c r="B1110" s="151"/>
      <c r="C1110" s="151"/>
    </row>
    <row r="1111" spans="1:3" s="173" customFormat="1" ht="9.5" x14ac:dyDescent="0.2">
      <c r="A1111" s="149"/>
      <c r="B1111" s="151"/>
      <c r="C1111" s="151"/>
    </row>
    <row r="1112" spans="1:3" s="173" customFormat="1" ht="9.5" x14ac:dyDescent="0.2">
      <c r="A1112" s="149"/>
      <c r="B1112" s="151"/>
      <c r="C1112" s="151"/>
    </row>
    <row r="1113" spans="1:3" s="173" customFormat="1" ht="9.5" x14ac:dyDescent="0.2">
      <c r="A1113" s="149"/>
      <c r="B1113" s="151"/>
      <c r="C1113" s="151"/>
    </row>
    <row r="1114" spans="1:3" s="173" customFormat="1" ht="9.5" x14ac:dyDescent="0.2">
      <c r="A1114" s="149"/>
      <c r="B1114" s="151"/>
      <c r="C1114" s="151"/>
    </row>
    <row r="1115" spans="1:3" s="173" customFormat="1" ht="9.5" x14ac:dyDescent="0.2">
      <c r="A1115" s="149"/>
      <c r="B1115" s="151"/>
      <c r="C1115" s="151"/>
    </row>
    <row r="1116" spans="1:3" s="173" customFormat="1" ht="9.5" x14ac:dyDescent="0.2">
      <c r="A1116" s="149"/>
      <c r="B1116" s="151"/>
      <c r="C1116" s="151"/>
    </row>
    <row r="1117" spans="1:3" s="173" customFormat="1" ht="9.5" x14ac:dyDescent="0.2">
      <c r="A1117" s="149"/>
      <c r="B1117" s="151"/>
      <c r="C1117" s="151"/>
    </row>
    <row r="1118" spans="1:3" s="173" customFormat="1" ht="9.5" x14ac:dyDescent="0.2">
      <c r="A1118" s="149"/>
      <c r="B1118" s="151"/>
      <c r="C1118" s="151"/>
    </row>
    <row r="1119" spans="1:3" s="173" customFormat="1" ht="9.5" x14ac:dyDescent="0.2">
      <c r="A1119" s="149"/>
      <c r="B1119" s="151"/>
      <c r="C1119" s="151"/>
    </row>
    <row r="1120" spans="1:3" s="173" customFormat="1" ht="9.5" x14ac:dyDescent="0.2">
      <c r="A1120" s="149"/>
      <c r="B1120" s="151"/>
      <c r="C1120" s="151"/>
    </row>
    <row r="1121" spans="1:3" s="173" customFormat="1" ht="9.5" x14ac:dyDescent="0.2">
      <c r="A1121" s="149"/>
      <c r="B1121" s="151"/>
      <c r="C1121" s="151"/>
    </row>
    <row r="1122" spans="1:3" s="173" customFormat="1" ht="9.5" x14ac:dyDescent="0.2">
      <c r="A1122" s="149"/>
      <c r="B1122" s="151"/>
      <c r="C1122" s="151"/>
    </row>
    <row r="1123" spans="1:3" s="173" customFormat="1" ht="9.5" x14ac:dyDescent="0.2">
      <c r="A1123" s="149"/>
      <c r="B1123" s="151"/>
      <c r="C1123" s="151"/>
    </row>
    <row r="1124" spans="1:3" s="173" customFormat="1" ht="9.5" x14ac:dyDescent="0.2">
      <c r="A1124" s="149"/>
      <c r="B1124" s="151"/>
      <c r="C1124" s="151"/>
    </row>
    <row r="1125" spans="1:3" s="173" customFormat="1" ht="9.5" x14ac:dyDescent="0.2">
      <c r="A1125" s="149"/>
      <c r="B1125" s="151"/>
      <c r="C1125" s="151"/>
    </row>
    <row r="1126" spans="1:3" s="173" customFormat="1" ht="9.5" x14ac:dyDescent="0.2">
      <c r="A1126" s="149"/>
      <c r="B1126" s="151"/>
      <c r="C1126" s="151"/>
    </row>
    <row r="1127" spans="1:3" s="173" customFormat="1" ht="9.5" x14ac:dyDescent="0.2">
      <c r="A1127" s="149"/>
      <c r="B1127" s="151"/>
      <c r="C1127" s="151"/>
    </row>
    <row r="1128" spans="1:3" s="173" customFormat="1" ht="9.5" x14ac:dyDescent="0.2">
      <c r="A1128" s="149"/>
      <c r="B1128" s="151"/>
      <c r="C1128" s="151"/>
    </row>
    <row r="1129" spans="1:3" s="173" customFormat="1" ht="9.5" x14ac:dyDescent="0.2">
      <c r="A1129" s="149"/>
      <c r="B1129" s="151"/>
      <c r="C1129" s="151"/>
    </row>
    <row r="1130" spans="1:3" s="173" customFormat="1" ht="9.5" x14ac:dyDescent="0.2">
      <c r="A1130" s="149"/>
      <c r="B1130" s="151"/>
      <c r="C1130" s="151"/>
    </row>
    <row r="1131" spans="1:3" s="173" customFormat="1" ht="9.5" x14ac:dyDescent="0.2">
      <c r="A1131" s="149"/>
      <c r="B1131" s="151"/>
      <c r="C1131" s="151"/>
    </row>
    <row r="1132" spans="1:3" s="173" customFormat="1" ht="9.5" x14ac:dyDescent="0.2">
      <c r="A1132" s="149"/>
      <c r="B1132" s="151"/>
      <c r="C1132" s="151"/>
    </row>
    <row r="1133" spans="1:3" s="173" customFormat="1" ht="9.5" x14ac:dyDescent="0.2">
      <c r="A1133" s="149"/>
      <c r="B1133" s="151"/>
      <c r="C1133" s="151"/>
    </row>
    <row r="1134" spans="1:3" s="173" customFormat="1" ht="9.5" x14ac:dyDescent="0.2">
      <c r="A1134" s="149"/>
      <c r="B1134" s="151"/>
      <c r="C1134" s="151"/>
    </row>
    <row r="1135" spans="1:3" s="173" customFormat="1" ht="9.5" x14ac:dyDescent="0.2">
      <c r="A1135" s="149"/>
      <c r="B1135" s="151"/>
      <c r="C1135" s="151"/>
    </row>
    <row r="1136" spans="1:3" s="173" customFormat="1" ht="9.5" x14ac:dyDescent="0.2">
      <c r="A1136" s="149"/>
      <c r="B1136" s="151"/>
      <c r="C1136" s="151"/>
    </row>
    <row r="1137" spans="1:3" s="173" customFormat="1" ht="9.5" x14ac:dyDescent="0.2">
      <c r="A1137" s="149"/>
      <c r="B1137" s="151"/>
      <c r="C1137" s="151"/>
    </row>
    <row r="1138" spans="1:3" s="173" customFormat="1" ht="9.5" x14ac:dyDescent="0.2">
      <c r="A1138" s="149"/>
      <c r="B1138" s="151"/>
      <c r="C1138" s="151"/>
    </row>
    <row r="1139" spans="1:3" s="173" customFormat="1" ht="9.5" x14ac:dyDescent="0.2">
      <c r="A1139" s="149"/>
      <c r="B1139" s="151"/>
      <c r="C1139" s="151"/>
    </row>
    <row r="1140" spans="1:3" s="173" customFormat="1" ht="9.5" x14ac:dyDescent="0.2">
      <c r="A1140" s="149"/>
      <c r="B1140" s="151"/>
      <c r="C1140" s="151"/>
    </row>
    <row r="1141" spans="1:3" s="173" customFormat="1" ht="9.5" x14ac:dyDescent="0.2">
      <c r="A1141" s="149"/>
      <c r="B1141" s="151"/>
      <c r="C1141" s="151"/>
    </row>
    <row r="1142" spans="1:3" s="173" customFormat="1" ht="9.5" x14ac:dyDescent="0.2">
      <c r="A1142" s="149"/>
      <c r="B1142" s="151"/>
      <c r="C1142" s="151"/>
    </row>
    <row r="1143" spans="1:3" s="173" customFormat="1" ht="9.5" x14ac:dyDescent="0.2">
      <c r="A1143" s="149"/>
      <c r="B1143" s="151"/>
      <c r="C1143" s="151"/>
    </row>
    <row r="1144" spans="1:3" s="173" customFormat="1" ht="9.5" x14ac:dyDescent="0.2">
      <c r="A1144" s="149"/>
      <c r="B1144" s="151"/>
      <c r="C1144" s="151"/>
    </row>
    <row r="1145" spans="1:3" s="173" customFormat="1" ht="9.5" x14ac:dyDescent="0.2">
      <c r="A1145" s="149"/>
      <c r="B1145" s="151"/>
      <c r="C1145" s="151"/>
    </row>
    <row r="1146" spans="1:3" s="173" customFormat="1" ht="9.5" x14ac:dyDescent="0.2">
      <c r="A1146" s="149"/>
      <c r="B1146" s="151"/>
      <c r="C1146" s="151"/>
    </row>
    <row r="1147" spans="1:3" s="173" customFormat="1" ht="9.5" x14ac:dyDescent="0.2">
      <c r="A1147" s="149"/>
      <c r="B1147" s="151"/>
      <c r="C1147" s="151"/>
    </row>
    <row r="1148" spans="1:3" s="173" customFormat="1" ht="9.5" x14ac:dyDescent="0.2">
      <c r="A1148" s="149"/>
      <c r="B1148" s="151"/>
      <c r="C1148" s="151"/>
    </row>
    <row r="1149" spans="1:3" s="173" customFormat="1" ht="9.5" x14ac:dyDescent="0.2">
      <c r="A1149" s="149"/>
      <c r="B1149" s="151"/>
      <c r="C1149" s="151"/>
    </row>
    <row r="1150" spans="1:3" s="173" customFormat="1" ht="9.5" x14ac:dyDescent="0.2">
      <c r="A1150" s="149"/>
      <c r="B1150" s="151"/>
      <c r="C1150" s="151"/>
    </row>
    <row r="1151" spans="1:3" s="173" customFormat="1" ht="9.5" x14ac:dyDescent="0.2">
      <c r="A1151" s="149"/>
      <c r="B1151" s="151"/>
      <c r="C1151" s="151"/>
    </row>
    <row r="1152" spans="1:3" s="173" customFormat="1" ht="9.5" x14ac:dyDescent="0.2">
      <c r="A1152" s="149"/>
      <c r="B1152" s="151"/>
      <c r="C1152" s="151"/>
    </row>
    <row r="1153" spans="1:3" s="173" customFormat="1" ht="9.5" x14ac:dyDescent="0.2">
      <c r="A1153" s="149"/>
      <c r="B1153" s="151"/>
      <c r="C1153" s="151"/>
    </row>
    <row r="1154" spans="1:3" s="173" customFormat="1" ht="9.5" x14ac:dyDescent="0.2">
      <c r="A1154" s="149"/>
      <c r="B1154" s="151"/>
      <c r="C1154" s="151"/>
    </row>
    <row r="1155" spans="1:3" s="173" customFormat="1" ht="9.5" x14ac:dyDescent="0.2">
      <c r="A1155" s="149"/>
      <c r="B1155" s="151"/>
      <c r="C1155" s="151"/>
    </row>
    <row r="1156" spans="1:3" s="173" customFormat="1" ht="9.5" x14ac:dyDescent="0.2">
      <c r="A1156" s="149"/>
      <c r="B1156" s="151"/>
      <c r="C1156" s="151"/>
    </row>
    <row r="1157" spans="1:3" s="173" customFormat="1" ht="9.5" x14ac:dyDescent="0.2">
      <c r="A1157" s="149"/>
      <c r="B1157" s="151"/>
      <c r="C1157" s="151"/>
    </row>
    <row r="1158" spans="1:3" s="173" customFormat="1" ht="9.5" x14ac:dyDescent="0.2">
      <c r="A1158" s="149"/>
      <c r="B1158" s="151"/>
      <c r="C1158" s="151"/>
    </row>
    <row r="1159" spans="1:3" s="173" customFormat="1" ht="9.5" x14ac:dyDescent="0.2">
      <c r="A1159" s="149"/>
      <c r="B1159" s="151"/>
      <c r="C1159" s="151"/>
    </row>
    <row r="1160" spans="1:3" s="173" customFormat="1" ht="9.5" x14ac:dyDescent="0.2">
      <c r="A1160" s="149"/>
      <c r="B1160" s="151"/>
      <c r="C1160" s="151"/>
    </row>
    <row r="1161" spans="1:3" s="173" customFormat="1" ht="9.5" x14ac:dyDescent="0.2">
      <c r="A1161" s="149"/>
      <c r="B1161" s="151"/>
      <c r="C1161" s="151"/>
    </row>
    <row r="1162" spans="1:3" s="173" customFormat="1" ht="9.5" x14ac:dyDescent="0.2">
      <c r="A1162" s="149"/>
      <c r="B1162" s="151"/>
      <c r="C1162" s="151"/>
    </row>
    <row r="1163" spans="1:3" s="173" customFormat="1" ht="9.5" x14ac:dyDescent="0.2">
      <c r="A1163" s="196"/>
      <c r="B1163" s="151"/>
      <c r="C1163" s="151"/>
    </row>
    <row r="1164" spans="1:3" s="173" customFormat="1" ht="9.5" x14ac:dyDescent="0.2">
      <c r="A1164" s="196"/>
      <c r="B1164" s="151"/>
      <c r="C1164" s="151"/>
    </row>
    <row r="1165" spans="1:3" s="173" customFormat="1" ht="9.5" x14ac:dyDescent="0.2">
      <c r="A1165" s="196"/>
      <c r="B1165" s="151"/>
      <c r="C1165" s="151"/>
    </row>
    <row r="1166" spans="1:3" s="173" customFormat="1" ht="9.5" x14ac:dyDescent="0.2">
      <c r="A1166" s="196"/>
      <c r="B1166" s="151"/>
      <c r="C1166" s="151"/>
    </row>
    <row r="1167" spans="1:3" s="173" customFormat="1" ht="9.5" x14ac:dyDescent="0.2">
      <c r="A1167" s="149"/>
      <c r="B1167" s="151"/>
      <c r="C1167" s="151"/>
    </row>
    <row r="1168" spans="1:3" s="173" customFormat="1" ht="9.5" x14ac:dyDescent="0.2">
      <c r="A1168" s="149"/>
      <c r="B1168" s="151"/>
      <c r="C1168" s="151"/>
    </row>
    <row r="1169" spans="1:3" s="173" customFormat="1" ht="9.5" x14ac:dyDescent="0.2">
      <c r="A1169" s="149"/>
      <c r="B1169" s="151"/>
      <c r="C1169" s="151"/>
    </row>
    <row r="1170" spans="1:3" s="173" customFormat="1" ht="9.5" x14ac:dyDescent="0.2">
      <c r="A1170" s="149"/>
      <c r="B1170" s="151"/>
      <c r="C1170" s="151"/>
    </row>
    <row r="1171" spans="1:3" s="173" customFormat="1" ht="9.5" x14ac:dyDescent="0.2">
      <c r="A1171" s="149"/>
      <c r="B1171" s="151"/>
      <c r="C1171" s="151"/>
    </row>
    <row r="1172" spans="1:3" s="173" customFormat="1" ht="9.5" x14ac:dyDescent="0.2">
      <c r="A1172" s="149"/>
      <c r="B1172" s="151"/>
      <c r="C1172" s="151"/>
    </row>
    <row r="1173" spans="1:3" s="173" customFormat="1" ht="9.5" x14ac:dyDescent="0.2">
      <c r="A1173" s="196"/>
      <c r="B1173" s="151"/>
      <c r="C1173" s="151"/>
    </row>
    <row r="1174" spans="1:3" s="173" customFormat="1" ht="9.5" x14ac:dyDescent="0.2">
      <c r="A1174" s="149"/>
      <c r="B1174" s="151"/>
      <c r="C1174" s="151"/>
    </row>
    <row r="1175" spans="1:3" s="173" customFormat="1" ht="9.5" x14ac:dyDescent="0.2">
      <c r="A1175" s="149"/>
      <c r="B1175" s="151"/>
      <c r="C1175" s="151"/>
    </row>
    <row r="1176" spans="1:3" s="173" customFormat="1" ht="9.5" x14ac:dyDescent="0.2">
      <c r="A1176" s="149"/>
      <c r="B1176" s="151"/>
      <c r="C1176" s="151"/>
    </row>
    <row r="1177" spans="1:3" s="173" customFormat="1" ht="9.5" x14ac:dyDescent="0.2">
      <c r="A1177" s="149"/>
      <c r="B1177" s="151"/>
      <c r="C1177" s="151"/>
    </row>
    <row r="1178" spans="1:3" s="173" customFormat="1" ht="9.5" x14ac:dyDescent="0.2">
      <c r="A1178" s="149"/>
      <c r="B1178" s="151"/>
      <c r="C1178" s="151"/>
    </row>
    <row r="1179" spans="1:3" s="173" customFormat="1" ht="9.5" x14ac:dyDescent="0.2">
      <c r="A1179" s="149"/>
      <c r="B1179" s="151"/>
      <c r="C1179" s="151"/>
    </row>
    <row r="1180" spans="1:3" s="173" customFormat="1" ht="9.5" x14ac:dyDescent="0.2">
      <c r="A1180" s="149"/>
      <c r="B1180" s="151"/>
      <c r="C1180" s="151"/>
    </row>
    <row r="1181" spans="1:3" s="173" customFormat="1" ht="9.5" x14ac:dyDescent="0.2">
      <c r="A1181" s="149"/>
      <c r="B1181" s="151"/>
      <c r="C1181" s="151"/>
    </row>
    <row r="1182" spans="1:3" s="173" customFormat="1" ht="9.5" x14ac:dyDescent="0.2">
      <c r="A1182" s="149"/>
      <c r="B1182" s="151"/>
      <c r="C1182" s="151"/>
    </row>
    <row r="1183" spans="1:3" s="173" customFormat="1" ht="9.5" x14ac:dyDescent="0.2">
      <c r="A1183" s="149"/>
      <c r="B1183" s="151"/>
      <c r="C1183" s="151"/>
    </row>
    <row r="1184" spans="1:3" s="173" customFormat="1" ht="9.5" x14ac:dyDescent="0.2">
      <c r="A1184" s="149"/>
      <c r="B1184" s="151"/>
      <c r="C1184" s="151"/>
    </row>
    <row r="1185" spans="1:3" s="173" customFormat="1" ht="9.5" x14ac:dyDescent="0.2">
      <c r="A1185" s="149"/>
      <c r="B1185" s="151"/>
      <c r="C1185" s="151"/>
    </row>
    <row r="1186" spans="1:3" s="173" customFormat="1" ht="9.5" x14ac:dyDescent="0.2">
      <c r="A1186" s="149"/>
      <c r="B1186" s="151"/>
      <c r="C1186" s="151"/>
    </row>
    <row r="1187" spans="1:3" s="173" customFormat="1" ht="9.5" x14ac:dyDescent="0.2">
      <c r="A1187" s="149"/>
      <c r="B1187" s="151"/>
      <c r="C1187" s="151"/>
    </row>
    <row r="1188" spans="1:3" s="173" customFormat="1" ht="9.5" x14ac:dyDescent="0.2">
      <c r="A1188" s="149"/>
      <c r="B1188" s="151"/>
      <c r="C1188" s="151"/>
    </row>
    <row r="1189" spans="1:3" s="173" customFormat="1" ht="9.5" x14ac:dyDescent="0.2">
      <c r="A1189" s="149"/>
      <c r="B1189" s="151"/>
      <c r="C1189" s="151"/>
    </row>
    <row r="1190" spans="1:3" s="173" customFormat="1" ht="9.5" x14ac:dyDescent="0.2">
      <c r="A1190" s="149"/>
      <c r="B1190" s="151"/>
      <c r="C1190" s="151"/>
    </row>
    <row r="1191" spans="1:3" s="173" customFormat="1" ht="9.5" x14ac:dyDescent="0.2">
      <c r="A1191" s="149"/>
      <c r="B1191" s="151"/>
      <c r="C1191" s="151"/>
    </row>
    <row r="1192" spans="1:3" s="173" customFormat="1" ht="9.5" x14ac:dyDescent="0.2">
      <c r="A1192" s="149"/>
      <c r="B1192" s="151"/>
      <c r="C1192" s="151"/>
    </row>
    <row r="1193" spans="1:3" s="173" customFormat="1" ht="9.5" x14ac:dyDescent="0.2">
      <c r="A1193" s="149"/>
      <c r="B1193" s="151"/>
      <c r="C1193" s="151"/>
    </row>
    <row r="1194" spans="1:3" s="173" customFormat="1" ht="9.5" x14ac:dyDescent="0.2">
      <c r="A1194" s="149"/>
      <c r="B1194" s="151"/>
      <c r="C1194" s="151"/>
    </row>
    <row r="1195" spans="1:3" s="173" customFormat="1" ht="9.5" x14ac:dyDescent="0.2">
      <c r="A1195" s="149"/>
      <c r="B1195" s="151"/>
      <c r="C1195" s="151"/>
    </row>
    <row r="1196" spans="1:3" s="173" customFormat="1" ht="9.5" x14ac:dyDescent="0.2">
      <c r="A1196" s="149"/>
      <c r="B1196" s="151"/>
      <c r="C1196" s="151"/>
    </row>
    <row r="1197" spans="1:3" s="173" customFormat="1" ht="9.5" x14ac:dyDescent="0.2">
      <c r="A1197" s="149"/>
      <c r="B1197" s="151"/>
      <c r="C1197" s="151"/>
    </row>
    <row r="1198" spans="1:3" s="173" customFormat="1" ht="9.5" x14ac:dyDescent="0.2">
      <c r="A1198" s="149"/>
      <c r="B1198" s="151"/>
      <c r="C1198" s="151"/>
    </row>
    <row r="1199" spans="1:3" s="173" customFormat="1" ht="9.5" x14ac:dyDescent="0.2">
      <c r="A1199" s="149"/>
      <c r="B1199" s="151"/>
      <c r="C1199" s="151"/>
    </row>
    <row r="1200" spans="1:3" s="173" customFormat="1" ht="9.5" x14ac:dyDescent="0.2">
      <c r="A1200" s="149"/>
      <c r="B1200" s="151"/>
      <c r="C1200" s="151"/>
    </row>
    <row r="1201" spans="1:3" s="173" customFormat="1" ht="9.5" x14ac:dyDescent="0.2">
      <c r="A1201" s="149"/>
      <c r="B1201" s="151"/>
      <c r="C1201" s="151"/>
    </row>
    <row r="1202" spans="1:3" s="173" customFormat="1" ht="9.5" x14ac:dyDescent="0.2">
      <c r="A1202" s="149"/>
      <c r="B1202" s="151"/>
      <c r="C1202" s="151"/>
    </row>
    <row r="1203" spans="1:3" s="173" customFormat="1" ht="9.5" x14ac:dyDescent="0.2">
      <c r="A1203" s="149"/>
      <c r="B1203" s="151"/>
      <c r="C1203" s="151"/>
    </row>
    <row r="1204" spans="1:3" s="173" customFormat="1" ht="9.5" x14ac:dyDescent="0.2">
      <c r="A1204" s="149"/>
      <c r="B1204" s="151"/>
      <c r="C1204" s="151"/>
    </row>
    <row r="1205" spans="1:3" s="173" customFormat="1" ht="9.5" x14ac:dyDescent="0.2">
      <c r="A1205" s="149"/>
      <c r="B1205" s="151"/>
      <c r="C1205" s="151"/>
    </row>
    <row r="1206" spans="1:3" s="173" customFormat="1" ht="9.5" x14ac:dyDescent="0.2">
      <c r="A1206" s="149"/>
      <c r="B1206" s="151"/>
      <c r="C1206" s="151"/>
    </row>
    <row r="1207" spans="1:3" s="173" customFormat="1" ht="9.5" x14ac:dyDescent="0.2">
      <c r="A1207" s="149"/>
      <c r="B1207" s="151"/>
      <c r="C1207" s="151"/>
    </row>
    <row r="1208" spans="1:3" s="173" customFormat="1" ht="9.5" x14ac:dyDescent="0.2">
      <c r="A1208" s="149"/>
      <c r="B1208" s="151"/>
      <c r="C1208" s="151"/>
    </row>
    <row r="1209" spans="1:3" s="173" customFormat="1" ht="9.5" x14ac:dyDescent="0.2">
      <c r="A1209" s="149"/>
      <c r="B1209" s="151"/>
      <c r="C1209" s="151"/>
    </row>
    <row r="1210" spans="1:3" s="173" customFormat="1" ht="9.5" x14ac:dyDescent="0.2">
      <c r="A1210" s="149"/>
      <c r="B1210" s="151"/>
      <c r="C1210" s="151"/>
    </row>
    <row r="1211" spans="1:3" s="173" customFormat="1" ht="9.5" x14ac:dyDescent="0.2">
      <c r="A1211" s="149"/>
      <c r="B1211" s="151"/>
      <c r="C1211" s="151"/>
    </row>
    <row r="1212" spans="1:3" s="173" customFormat="1" ht="9.5" x14ac:dyDescent="0.2">
      <c r="A1212" s="149"/>
      <c r="B1212" s="151"/>
      <c r="C1212" s="151"/>
    </row>
    <row r="1213" spans="1:3" s="173" customFormat="1" ht="9.5" x14ac:dyDescent="0.2">
      <c r="A1213" s="149"/>
      <c r="B1213" s="151"/>
      <c r="C1213" s="151"/>
    </row>
    <row r="1214" spans="1:3" s="173" customFormat="1" ht="9.5" x14ac:dyDescent="0.2">
      <c r="A1214" s="149"/>
      <c r="B1214" s="151"/>
      <c r="C1214" s="151"/>
    </row>
    <row r="1215" spans="1:3" s="173" customFormat="1" ht="9.5" x14ac:dyDescent="0.2">
      <c r="A1215" s="149"/>
      <c r="B1215" s="151"/>
      <c r="C1215" s="151"/>
    </row>
    <row r="1216" spans="1:3" s="173" customFormat="1" ht="9.5" x14ac:dyDescent="0.2">
      <c r="A1216" s="149"/>
      <c r="B1216" s="151"/>
      <c r="C1216" s="151"/>
    </row>
    <row r="1217" spans="1:3" s="173" customFormat="1" ht="9.5" x14ac:dyDescent="0.2">
      <c r="A1217" s="149"/>
      <c r="B1217" s="151"/>
      <c r="C1217" s="151"/>
    </row>
    <row r="1218" spans="1:3" s="173" customFormat="1" ht="9.5" x14ac:dyDescent="0.2">
      <c r="A1218" s="149"/>
      <c r="B1218" s="151"/>
      <c r="C1218" s="151"/>
    </row>
    <row r="1219" spans="1:3" s="173" customFormat="1" ht="9.5" x14ac:dyDescent="0.2">
      <c r="A1219" s="149"/>
      <c r="B1219" s="151"/>
      <c r="C1219" s="151"/>
    </row>
    <row r="1220" spans="1:3" s="173" customFormat="1" ht="9.5" x14ac:dyDescent="0.2">
      <c r="A1220" s="149"/>
      <c r="B1220" s="151"/>
      <c r="C1220" s="151"/>
    </row>
    <row r="1221" spans="1:3" s="173" customFormat="1" ht="9.5" x14ac:dyDescent="0.2">
      <c r="A1221" s="149"/>
      <c r="B1221" s="151"/>
      <c r="C1221" s="151"/>
    </row>
    <row r="1222" spans="1:3" s="173" customFormat="1" ht="9.5" x14ac:dyDescent="0.2">
      <c r="A1222" s="149"/>
      <c r="B1222" s="151"/>
      <c r="C1222" s="151"/>
    </row>
    <row r="1223" spans="1:3" s="173" customFormat="1" ht="9.5" x14ac:dyDescent="0.2">
      <c r="A1223" s="149"/>
      <c r="B1223" s="151"/>
      <c r="C1223" s="151"/>
    </row>
    <row r="1224" spans="1:3" s="173" customFormat="1" ht="9.5" x14ac:dyDescent="0.2">
      <c r="A1224" s="149"/>
      <c r="B1224" s="151"/>
      <c r="C1224" s="151"/>
    </row>
    <row r="1225" spans="1:3" s="173" customFormat="1" ht="9.5" x14ac:dyDescent="0.2">
      <c r="A1225" s="149"/>
      <c r="B1225" s="151"/>
      <c r="C1225" s="151"/>
    </row>
    <row r="1226" spans="1:3" s="173" customFormat="1" ht="9.5" x14ac:dyDescent="0.2">
      <c r="A1226" s="149"/>
      <c r="B1226" s="151"/>
      <c r="C1226" s="151"/>
    </row>
    <row r="1227" spans="1:3" s="173" customFormat="1" ht="9.5" x14ac:dyDescent="0.2">
      <c r="A1227" s="149"/>
      <c r="B1227" s="151"/>
      <c r="C1227" s="151"/>
    </row>
    <row r="1228" spans="1:3" s="173" customFormat="1" ht="9.5" x14ac:dyDescent="0.2">
      <c r="A1228" s="149"/>
      <c r="B1228" s="151"/>
      <c r="C1228" s="151"/>
    </row>
    <row r="1229" spans="1:3" s="173" customFormat="1" ht="9.5" x14ac:dyDescent="0.2">
      <c r="A1229" s="149"/>
      <c r="B1229" s="151"/>
      <c r="C1229" s="151"/>
    </row>
    <row r="1230" spans="1:3" s="173" customFormat="1" ht="9.5" x14ac:dyDescent="0.2">
      <c r="A1230" s="149"/>
      <c r="B1230" s="151"/>
      <c r="C1230" s="151"/>
    </row>
    <row r="1231" spans="1:3" s="173" customFormat="1" ht="9.5" x14ac:dyDescent="0.2">
      <c r="A1231" s="149"/>
      <c r="B1231" s="151"/>
      <c r="C1231" s="151"/>
    </row>
    <row r="1232" spans="1:3" s="173" customFormat="1" ht="9.5" x14ac:dyDescent="0.2">
      <c r="A1232" s="149"/>
      <c r="B1232" s="151"/>
      <c r="C1232" s="151"/>
    </row>
    <row r="1233" spans="1:3" s="173" customFormat="1" ht="9.5" x14ac:dyDescent="0.2">
      <c r="A1233" s="149"/>
      <c r="B1233" s="151"/>
      <c r="C1233" s="151"/>
    </row>
    <row r="1234" spans="1:3" s="173" customFormat="1" ht="9.5" x14ac:dyDescent="0.2">
      <c r="A1234" s="149"/>
      <c r="B1234" s="151"/>
      <c r="C1234" s="151"/>
    </row>
    <row r="1235" spans="1:3" s="173" customFormat="1" ht="9.5" x14ac:dyDescent="0.2">
      <c r="A1235" s="149"/>
      <c r="B1235" s="151"/>
      <c r="C1235" s="151"/>
    </row>
    <row r="1236" spans="1:3" s="173" customFormat="1" ht="9.5" x14ac:dyDescent="0.2">
      <c r="A1236" s="149"/>
      <c r="B1236" s="151"/>
      <c r="C1236" s="151"/>
    </row>
    <row r="1237" spans="1:3" s="173" customFormat="1" ht="9.5" x14ac:dyDescent="0.2">
      <c r="A1237" s="149"/>
      <c r="B1237" s="151"/>
      <c r="C1237" s="151"/>
    </row>
    <row r="1238" spans="1:3" s="173" customFormat="1" ht="9.5" x14ac:dyDescent="0.2">
      <c r="A1238" s="149"/>
      <c r="B1238" s="151"/>
      <c r="C1238" s="151"/>
    </row>
    <row r="1239" spans="1:3" s="173" customFormat="1" ht="9.5" x14ac:dyDescent="0.2">
      <c r="A1239" s="149"/>
      <c r="B1239" s="151"/>
      <c r="C1239" s="151"/>
    </row>
    <row r="1240" spans="1:3" s="173" customFormat="1" ht="9.5" x14ac:dyDescent="0.2">
      <c r="A1240" s="149"/>
      <c r="B1240" s="151"/>
      <c r="C1240" s="151"/>
    </row>
    <row r="1241" spans="1:3" s="173" customFormat="1" ht="9.5" x14ac:dyDescent="0.2">
      <c r="A1241" s="149"/>
      <c r="B1241" s="151"/>
      <c r="C1241" s="151"/>
    </row>
    <row r="1242" spans="1:3" s="173" customFormat="1" ht="9.5" x14ac:dyDescent="0.2">
      <c r="A1242" s="149"/>
      <c r="B1242" s="151"/>
      <c r="C1242" s="151"/>
    </row>
    <row r="1243" spans="1:3" s="173" customFormat="1" ht="9.5" x14ac:dyDescent="0.2">
      <c r="A1243" s="149"/>
      <c r="B1243" s="151"/>
      <c r="C1243" s="151"/>
    </row>
    <row r="1244" spans="1:3" s="173" customFormat="1" ht="9.5" x14ac:dyDescent="0.2">
      <c r="A1244" s="149"/>
      <c r="B1244" s="151"/>
      <c r="C1244" s="151"/>
    </row>
    <row r="1245" spans="1:3" s="173" customFormat="1" ht="9.5" x14ac:dyDescent="0.2">
      <c r="A1245" s="149"/>
      <c r="B1245" s="151"/>
      <c r="C1245" s="151"/>
    </row>
    <row r="1246" spans="1:3" s="173" customFormat="1" ht="9.5" x14ac:dyDescent="0.2">
      <c r="A1246" s="149"/>
      <c r="B1246" s="151"/>
      <c r="C1246" s="151"/>
    </row>
    <row r="1247" spans="1:3" s="173" customFormat="1" ht="9.5" x14ac:dyDescent="0.2">
      <c r="A1247" s="149"/>
      <c r="B1247" s="151"/>
      <c r="C1247" s="151"/>
    </row>
    <row r="1248" spans="1:3" s="173" customFormat="1" ht="9.5" x14ac:dyDescent="0.2">
      <c r="A1248" s="149"/>
      <c r="B1248" s="151"/>
      <c r="C1248" s="151"/>
    </row>
    <row r="1249" spans="1:3" s="173" customFormat="1" ht="9.5" x14ac:dyDescent="0.2">
      <c r="A1249" s="149"/>
      <c r="B1249" s="151"/>
      <c r="C1249" s="151"/>
    </row>
    <row r="1250" spans="1:3" s="173" customFormat="1" ht="9.5" x14ac:dyDescent="0.2">
      <c r="A1250" s="149"/>
      <c r="B1250" s="151"/>
      <c r="C1250" s="151"/>
    </row>
    <row r="1251" spans="1:3" s="173" customFormat="1" ht="9.5" x14ac:dyDescent="0.2">
      <c r="A1251" s="149"/>
      <c r="B1251" s="151"/>
      <c r="C1251" s="151"/>
    </row>
    <row r="1252" spans="1:3" s="173" customFormat="1" ht="9.5" x14ac:dyDescent="0.2">
      <c r="A1252" s="149"/>
      <c r="B1252" s="151"/>
      <c r="C1252" s="151"/>
    </row>
    <row r="1253" spans="1:3" s="173" customFormat="1" ht="9.5" x14ac:dyDescent="0.2">
      <c r="A1253" s="149"/>
      <c r="B1253" s="151"/>
      <c r="C1253" s="151"/>
    </row>
    <row r="1254" spans="1:3" s="173" customFormat="1" ht="9.5" x14ac:dyDescent="0.2">
      <c r="A1254" s="149"/>
      <c r="B1254" s="151"/>
      <c r="C1254" s="151"/>
    </row>
    <row r="1255" spans="1:3" s="173" customFormat="1" ht="9.5" x14ac:dyDescent="0.2">
      <c r="A1255" s="149"/>
      <c r="B1255" s="151"/>
      <c r="C1255" s="151"/>
    </row>
    <row r="1256" spans="1:3" s="173" customFormat="1" ht="9.5" x14ac:dyDescent="0.2">
      <c r="A1256" s="149"/>
      <c r="B1256" s="151"/>
      <c r="C1256" s="151"/>
    </row>
    <row r="1257" spans="1:3" s="173" customFormat="1" ht="9.5" x14ac:dyDescent="0.2">
      <c r="A1257" s="149"/>
      <c r="B1257" s="151"/>
      <c r="C1257" s="151"/>
    </row>
    <row r="1258" spans="1:3" s="173" customFormat="1" ht="9.5" x14ac:dyDescent="0.2">
      <c r="A1258" s="149"/>
      <c r="B1258" s="151"/>
      <c r="C1258" s="151"/>
    </row>
    <row r="1259" spans="1:3" s="173" customFormat="1" ht="9.5" x14ac:dyDescent="0.2">
      <c r="A1259" s="149"/>
      <c r="B1259" s="151"/>
      <c r="C1259" s="151"/>
    </row>
    <row r="1260" spans="1:3" s="173" customFormat="1" ht="9.5" x14ac:dyDescent="0.2">
      <c r="A1260" s="149"/>
      <c r="B1260" s="151"/>
      <c r="C1260" s="151"/>
    </row>
    <row r="1261" spans="1:3" s="173" customFormat="1" ht="9.5" x14ac:dyDescent="0.2">
      <c r="A1261" s="149"/>
      <c r="B1261" s="151"/>
      <c r="C1261" s="151"/>
    </row>
    <row r="1262" spans="1:3" s="173" customFormat="1" ht="9.5" x14ac:dyDescent="0.2">
      <c r="A1262" s="149"/>
      <c r="B1262" s="151"/>
      <c r="C1262" s="151"/>
    </row>
    <row r="1263" spans="1:3" s="173" customFormat="1" ht="9.5" x14ac:dyDescent="0.2">
      <c r="A1263" s="149"/>
      <c r="B1263" s="151"/>
      <c r="C1263" s="151"/>
    </row>
    <row r="1264" spans="1:3" s="173" customFormat="1" ht="9.5" x14ac:dyDescent="0.2">
      <c r="A1264" s="149"/>
      <c r="B1264" s="151"/>
      <c r="C1264" s="151"/>
    </row>
    <row r="1265" spans="1:3" s="173" customFormat="1" ht="9.5" x14ac:dyDescent="0.2">
      <c r="A1265" s="149"/>
      <c r="B1265" s="151"/>
      <c r="C1265" s="151"/>
    </row>
    <row r="1266" spans="1:3" s="173" customFormat="1" ht="9.5" x14ac:dyDescent="0.2">
      <c r="A1266" s="149"/>
      <c r="B1266" s="151"/>
      <c r="C1266" s="151"/>
    </row>
    <row r="1267" spans="1:3" s="173" customFormat="1" ht="9.5" x14ac:dyDescent="0.2">
      <c r="A1267" s="149"/>
      <c r="B1267" s="151"/>
      <c r="C1267" s="151"/>
    </row>
    <row r="1268" spans="1:3" s="173" customFormat="1" ht="9.5" x14ac:dyDescent="0.2">
      <c r="A1268" s="149"/>
      <c r="B1268" s="151"/>
      <c r="C1268" s="151"/>
    </row>
    <row r="1269" spans="1:3" s="173" customFormat="1" ht="9.5" x14ac:dyDescent="0.2">
      <c r="A1269" s="149"/>
      <c r="B1269" s="151"/>
      <c r="C1269" s="151"/>
    </row>
    <row r="1270" spans="1:3" s="173" customFormat="1" ht="9.5" x14ac:dyDescent="0.2">
      <c r="A1270" s="149"/>
      <c r="B1270" s="151"/>
      <c r="C1270" s="151"/>
    </row>
    <row r="1271" spans="1:3" s="173" customFormat="1" ht="9.5" x14ac:dyDescent="0.2">
      <c r="A1271" s="149"/>
      <c r="B1271" s="151"/>
      <c r="C1271" s="151"/>
    </row>
    <row r="1272" spans="1:3" s="173" customFormat="1" ht="9.5" x14ac:dyDescent="0.2">
      <c r="A1272" s="149"/>
      <c r="B1272" s="151"/>
      <c r="C1272" s="151"/>
    </row>
    <row r="1273" spans="1:3" s="173" customFormat="1" ht="9.5" x14ac:dyDescent="0.2">
      <c r="A1273" s="149"/>
      <c r="B1273" s="151"/>
      <c r="C1273" s="151"/>
    </row>
    <row r="1274" spans="1:3" s="173" customFormat="1" ht="9.5" x14ac:dyDescent="0.2">
      <c r="A1274" s="149"/>
      <c r="B1274" s="151"/>
      <c r="C1274" s="151"/>
    </row>
    <row r="1275" spans="1:3" s="173" customFormat="1" ht="9.5" x14ac:dyDescent="0.2">
      <c r="A1275" s="149"/>
      <c r="B1275" s="151"/>
      <c r="C1275" s="151"/>
    </row>
    <row r="1276" spans="1:3" s="173" customFormat="1" ht="9.5" x14ac:dyDescent="0.2">
      <c r="A1276" s="149"/>
      <c r="B1276" s="151"/>
      <c r="C1276" s="151"/>
    </row>
    <row r="1277" spans="1:3" s="173" customFormat="1" ht="9.5" x14ac:dyDescent="0.2">
      <c r="A1277" s="149"/>
      <c r="B1277" s="151"/>
      <c r="C1277" s="151"/>
    </row>
    <row r="1278" spans="1:3" s="173" customFormat="1" ht="9.5" x14ac:dyDescent="0.2">
      <c r="A1278" s="149"/>
      <c r="B1278" s="151"/>
      <c r="C1278" s="151"/>
    </row>
    <row r="1279" spans="1:3" s="173" customFormat="1" ht="9.5" x14ac:dyDescent="0.2">
      <c r="A1279" s="149"/>
      <c r="B1279" s="151"/>
      <c r="C1279" s="151"/>
    </row>
    <row r="1280" spans="1:3" s="173" customFormat="1" ht="9.5" x14ac:dyDescent="0.2">
      <c r="A1280" s="149"/>
      <c r="B1280" s="151"/>
      <c r="C1280" s="151"/>
    </row>
    <row r="1281" spans="1:3" s="173" customFormat="1" ht="9.5" x14ac:dyDescent="0.2">
      <c r="A1281" s="149"/>
      <c r="B1281" s="151"/>
      <c r="C1281" s="151"/>
    </row>
    <row r="1282" spans="1:3" s="173" customFormat="1" ht="9.5" x14ac:dyDescent="0.2">
      <c r="A1282" s="149"/>
      <c r="B1282" s="151"/>
      <c r="C1282" s="151"/>
    </row>
    <row r="1283" spans="1:3" s="173" customFormat="1" ht="9.5" x14ac:dyDescent="0.2">
      <c r="A1283" s="196"/>
      <c r="B1283" s="151"/>
      <c r="C1283" s="151"/>
    </row>
    <row r="1284" spans="1:3" s="173" customFormat="1" ht="9.5" x14ac:dyDescent="0.2">
      <c r="A1284" s="149"/>
      <c r="B1284" s="151"/>
      <c r="C1284" s="151"/>
    </row>
    <row r="1285" spans="1:3" s="173" customFormat="1" ht="9.5" x14ac:dyDescent="0.2">
      <c r="A1285" s="149"/>
      <c r="B1285" s="151"/>
      <c r="C1285" s="151"/>
    </row>
    <row r="1286" spans="1:3" s="173" customFormat="1" ht="9.5" x14ac:dyDescent="0.2">
      <c r="A1286" s="149"/>
      <c r="B1286" s="151"/>
      <c r="C1286" s="151"/>
    </row>
    <row r="1287" spans="1:3" s="173" customFormat="1" ht="9.5" x14ac:dyDescent="0.2">
      <c r="A1287" s="149"/>
      <c r="B1287" s="151"/>
      <c r="C1287" s="151"/>
    </row>
    <row r="1288" spans="1:3" s="173" customFormat="1" ht="9.5" x14ac:dyDescent="0.2">
      <c r="A1288" s="149"/>
      <c r="B1288" s="151"/>
      <c r="C1288" s="151"/>
    </row>
    <row r="1289" spans="1:3" s="173" customFormat="1" ht="9.5" x14ac:dyDescent="0.2">
      <c r="A1289" s="149"/>
      <c r="B1289" s="151"/>
      <c r="C1289" s="151"/>
    </row>
    <row r="1290" spans="1:3" s="173" customFormat="1" ht="9.5" x14ac:dyDescent="0.2">
      <c r="A1290" s="149"/>
      <c r="B1290" s="151"/>
      <c r="C1290" s="151"/>
    </row>
    <row r="1291" spans="1:3" s="173" customFormat="1" ht="9.5" x14ac:dyDescent="0.2">
      <c r="A1291" s="149"/>
      <c r="B1291" s="151"/>
      <c r="C1291" s="151"/>
    </row>
    <row r="1292" spans="1:3" s="173" customFormat="1" ht="9.5" x14ac:dyDescent="0.2">
      <c r="A1292" s="149"/>
      <c r="B1292" s="151"/>
      <c r="C1292" s="151"/>
    </row>
    <row r="1293" spans="1:3" s="173" customFormat="1" ht="9.5" x14ac:dyDescent="0.2">
      <c r="A1293" s="149"/>
      <c r="B1293" s="151"/>
      <c r="C1293" s="151"/>
    </row>
    <row r="1294" spans="1:3" s="173" customFormat="1" ht="9.5" x14ac:dyDescent="0.2">
      <c r="A1294" s="149"/>
      <c r="B1294" s="151"/>
      <c r="C1294" s="151"/>
    </row>
    <row r="1295" spans="1:3" s="173" customFormat="1" ht="9.5" x14ac:dyDescent="0.2">
      <c r="A1295" s="149"/>
      <c r="B1295" s="151"/>
      <c r="C1295" s="151"/>
    </row>
    <row r="1296" spans="1:3" s="173" customFormat="1" ht="9.5" x14ac:dyDescent="0.2">
      <c r="A1296" s="149"/>
      <c r="B1296" s="151"/>
      <c r="C1296" s="151"/>
    </row>
    <row r="1297" spans="1:3" s="173" customFormat="1" ht="9.5" x14ac:dyDescent="0.2">
      <c r="A1297" s="149"/>
      <c r="B1297" s="151"/>
      <c r="C1297" s="151"/>
    </row>
    <row r="1298" spans="1:3" s="173" customFormat="1" ht="9.5" x14ac:dyDescent="0.2">
      <c r="A1298" s="149"/>
      <c r="B1298" s="151"/>
      <c r="C1298" s="151"/>
    </row>
    <row r="1299" spans="1:3" s="173" customFormat="1" ht="9.5" x14ac:dyDescent="0.2">
      <c r="A1299" s="149"/>
      <c r="B1299" s="151"/>
      <c r="C1299" s="151"/>
    </row>
    <row r="1300" spans="1:3" s="173" customFormat="1" ht="9.5" x14ac:dyDescent="0.2">
      <c r="A1300" s="149"/>
      <c r="B1300" s="151"/>
      <c r="C1300" s="151"/>
    </row>
    <row r="1301" spans="1:3" s="173" customFormat="1" ht="9.5" x14ac:dyDescent="0.2">
      <c r="A1301" s="149"/>
      <c r="B1301" s="151"/>
      <c r="C1301" s="151"/>
    </row>
    <row r="1302" spans="1:3" s="173" customFormat="1" ht="9.5" x14ac:dyDescent="0.2">
      <c r="A1302" s="149"/>
      <c r="B1302" s="151"/>
      <c r="C1302" s="151"/>
    </row>
    <row r="1303" spans="1:3" s="173" customFormat="1" ht="9.5" x14ac:dyDescent="0.2">
      <c r="A1303" s="149"/>
      <c r="B1303" s="151"/>
      <c r="C1303" s="151"/>
    </row>
    <row r="1304" spans="1:3" s="173" customFormat="1" ht="9.5" x14ac:dyDescent="0.2">
      <c r="A1304" s="149"/>
      <c r="B1304" s="151"/>
      <c r="C1304" s="151"/>
    </row>
    <row r="1305" spans="1:3" s="173" customFormat="1" ht="9.5" x14ac:dyDescent="0.2">
      <c r="A1305" s="149"/>
      <c r="B1305" s="151"/>
      <c r="C1305" s="151"/>
    </row>
    <row r="1306" spans="1:3" s="173" customFormat="1" ht="9.5" x14ac:dyDescent="0.2">
      <c r="A1306" s="149"/>
      <c r="B1306" s="151"/>
      <c r="C1306" s="151"/>
    </row>
    <row r="1307" spans="1:3" s="173" customFormat="1" ht="9.5" x14ac:dyDescent="0.2">
      <c r="A1307" s="149"/>
      <c r="B1307" s="151"/>
      <c r="C1307" s="151"/>
    </row>
    <row r="1308" spans="1:3" s="173" customFormat="1" ht="9.5" x14ac:dyDescent="0.2">
      <c r="A1308" s="149"/>
      <c r="B1308" s="151"/>
      <c r="C1308" s="151"/>
    </row>
    <row r="1309" spans="1:3" s="173" customFormat="1" ht="9.5" x14ac:dyDescent="0.2">
      <c r="A1309" s="149"/>
      <c r="B1309" s="151"/>
      <c r="C1309" s="151"/>
    </row>
    <row r="1310" spans="1:3" s="173" customFormat="1" ht="9.5" x14ac:dyDescent="0.2">
      <c r="A1310" s="149"/>
      <c r="B1310" s="151"/>
      <c r="C1310" s="151"/>
    </row>
    <row r="1311" spans="1:3" s="173" customFormat="1" ht="9.5" x14ac:dyDescent="0.2">
      <c r="A1311" s="149"/>
      <c r="B1311" s="151"/>
      <c r="C1311" s="151"/>
    </row>
    <row r="1312" spans="1:3" s="173" customFormat="1" ht="9.5" x14ac:dyDescent="0.2">
      <c r="A1312" s="149"/>
      <c r="B1312" s="151"/>
      <c r="C1312" s="151"/>
    </row>
    <row r="1313" spans="1:3" s="173" customFormat="1" ht="9.5" x14ac:dyDescent="0.2">
      <c r="A1313" s="149"/>
      <c r="B1313" s="151"/>
      <c r="C1313" s="151"/>
    </row>
    <row r="1314" spans="1:3" s="173" customFormat="1" ht="9.5" x14ac:dyDescent="0.2">
      <c r="A1314" s="149"/>
      <c r="B1314" s="151"/>
      <c r="C1314" s="151"/>
    </row>
    <row r="1315" spans="1:3" s="173" customFormat="1" ht="9.5" x14ac:dyDescent="0.2">
      <c r="A1315" s="149"/>
      <c r="B1315" s="151"/>
      <c r="C1315" s="151"/>
    </row>
    <row r="1316" spans="1:3" s="173" customFormat="1" ht="9.5" x14ac:dyDescent="0.2">
      <c r="A1316" s="149"/>
      <c r="B1316" s="151"/>
      <c r="C1316" s="151"/>
    </row>
    <row r="1317" spans="1:3" s="173" customFormat="1" ht="9.5" x14ac:dyDescent="0.2">
      <c r="A1317" s="149"/>
      <c r="B1317" s="151"/>
      <c r="C1317" s="151"/>
    </row>
    <row r="1318" spans="1:3" s="173" customFormat="1" ht="9.5" x14ac:dyDescent="0.2">
      <c r="A1318" s="149"/>
      <c r="B1318" s="151"/>
      <c r="C1318" s="151"/>
    </row>
    <row r="1319" spans="1:3" s="173" customFormat="1" ht="9.5" x14ac:dyDescent="0.2">
      <c r="A1319" s="149"/>
      <c r="B1319" s="151"/>
      <c r="C1319" s="151"/>
    </row>
    <row r="1320" spans="1:3" s="173" customFormat="1" ht="9.5" x14ac:dyDescent="0.2">
      <c r="A1320" s="149"/>
      <c r="B1320" s="151"/>
      <c r="C1320" s="151"/>
    </row>
    <row r="1321" spans="1:3" s="173" customFormat="1" ht="9.5" x14ac:dyDescent="0.2">
      <c r="A1321" s="149"/>
      <c r="B1321" s="151"/>
      <c r="C1321" s="151"/>
    </row>
    <row r="1322" spans="1:3" s="173" customFormat="1" ht="9.5" x14ac:dyDescent="0.2">
      <c r="A1322" s="149"/>
      <c r="B1322" s="151"/>
      <c r="C1322" s="151"/>
    </row>
    <row r="1323" spans="1:3" s="173" customFormat="1" ht="9.5" x14ac:dyDescent="0.2">
      <c r="A1323" s="149"/>
      <c r="B1323" s="151"/>
      <c r="C1323" s="151"/>
    </row>
    <row r="1324" spans="1:3" s="173" customFormat="1" ht="9.5" x14ac:dyDescent="0.2">
      <c r="A1324" s="149"/>
      <c r="B1324" s="151"/>
      <c r="C1324" s="151"/>
    </row>
    <row r="1325" spans="1:3" s="173" customFormat="1" ht="9.5" x14ac:dyDescent="0.2">
      <c r="A1325" s="149"/>
      <c r="B1325" s="151"/>
      <c r="C1325" s="151"/>
    </row>
    <row r="1326" spans="1:3" s="173" customFormat="1" ht="9.5" x14ac:dyDescent="0.2">
      <c r="A1326" s="149"/>
      <c r="B1326" s="151"/>
      <c r="C1326" s="151"/>
    </row>
    <row r="1327" spans="1:3" s="173" customFormat="1" ht="9.5" x14ac:dyDescent="0.2">
      <c r="A1327" s="149"/>
      <c r="B1327" s="151"/>
      <c r="C1327" s="151"/>
    </row>
    <row r="1328" spans="1:3" s="173" customFormat="1" ht="9.5" x14ac:dyDescent="0.2">
      <c r="A1328" s="149"/>
      <c r="B1328" s="151"/>
      <c r="C1328" s="151"/>
    </row>
    <row r="1329" spans="1:3" s="173" customFormat="1" ht="9.5" x14ac:dyDescent="0.2">
      <c r="A1329" s="149"/>
      <c r="B1329" s="151"/>
      <c r="C1329" s="151"/>
    </row>
    <row r="1330" spans="1:3" s="173" customFormat="1" ht="9.5" x14ac:dyDescent="0.2">
      <c r="A1330" s="149"/>
      <c r="B1330" s="151"/>
      <c r="C1330" s="151"/>
    </row>
    <row r="1331" spans="1:3" s="173" customFormat="1" ht="9.5" x14ac:dyDescent="0.2">
      <c r="A1331" s="149"/>
      <c r="B1331" s="151"/>
      <c r="C1331" s="151"/>
    </row>
    <row r="1332" spans="1:3" s="173" customFormat="1" ht="9.5" x14ac:dyDescent="0.2">
      <c r="A1332" s="149"/>
      <c r="B1332" s="151"/>
      <c r="C1332" s="151"/>
    </row>
    <row r="1333" spans="1:3" s="173" customFormat="1" ht="9.5" x14ac:dyDescent="0.2">
      <c r="A1333" s="149"/>
      <c r="B1333" s="151"/>
      <c r="C1333" s="151"/>
    </row>
    <row r="1334" spans="1:3" s="173" customFormat="1" ht="9.5" x14ac:dyDescent="0.2">
      <c r="A1334" s="149"/>
      <c r="B1334" s="151"/>
      <c r="C1334" s="151"/>
    </row>
    <row r="1335" spans="1:3" s="173" customFormat="1" ht="9.5" x14ac:dyDescent="0.2">
      <c r="A1335" s="149"/>
      <c r="B1335" s="151"/>
      <c r="C1335" s="151"/>
    </row>
    <row r="1336" spans="1:3" s="173" customFormat="1" ht="9.5" x14ac:dyDescent="0.2">
      <c r="A1336" s="149"/>
      <c r="B1336" s="151"/>
      <c r="C1336" s="151"/>
    </row>
    <row r="1337" spans="1:3" s="173" customFormat="1" ht="9.5" x14ac:dyDescent="0.2">
      <c r="A1337" s="149"/>
      <c r="B1337" s="151"/>
      <c r="C1337" s="151"/>
    </row>
    <row r="1338" spans="1:3" s="173" customFormat="1" ht="9.5" x14ac:dyDescent="0.2">
      <c r="A1338" s="149"/>
      <c r="B1338" s="151"/>
      <c r="C1338" s="151"/>
    </row>
    <row r="1339" spans="1:3" s="173" customFormat="1" ht="9.5" x14ac:dyDescent="0.2">
      <c r="A1339" s="149"/>
      <c r="B1339" s="151"/>
      <c r="C1339" s="151"/>
    </row>
    <row r="1340" spans="1:3" s="173" customFormat="1" ht="9.5" x14ac:dyDescent="0.2">
      <c r="A1340" s="149"/>
      <c r="B1340" s="151"/>
      <c r="C1340" s="151"/>
    </row>
    <row r="1341" spans="1:3" s="173" customFormat="1" ht="9.5" x14ac:dyDescent="0.2">
      <c r="A1341" s="149"/>
      <c r="B1341" s="151"/>
      <c r="C1341" s="151"/>
    </row>
    <row r="1342" spans="1:3" s="173" customFormat="1" ht="9.5" x14ac:dyDescent="0.2">
      <c r="A1342" s="149"/>
      <c r="B1342" s="151"/>
      <c r="C1342" s="151"/>
    </row>
    <row r="1343" spans="1:3" s="173" customFormat="1" ht="9.5" x14ac:dyDescent="0.2">
      <c r="A1343" s="149"/>
      <c r="B1343" s="151"/>
      <c r="C1343" s="151"/>
    </row>
    <row r="1344" spans="1:3" s="173" customFormat="1" ht="9.5" x14ac:dyDescent="0.2">
      <c r="A1344" s="149"/>
      <c r="B1344" s="151"/>
      <c r="C1344" s="151"/>
    </row>
    <row r="1345" spans="1:3" s="173" customFormat="1" ht="9.5" x14ac:dyDescent="0.2">
      <c r="A1345" s="149"/>
      <c r="B1345" s="151"/>
      <c r="C1345" s="151"/>
    </row>
    <row r="1346" spans="1:3" s="173" customFormat="1" ht="9.5" x14ac:dyDescent="0.2">
      <c r="A1346" s="149"/>
      <c r="B1346" s="151"/>
      <c r="C1346" s="151"/>
    </row>
    <row r="1347" spans="1:3" s="173" customFormat="1" ht="9.5" x14ac:dyDescent="0.2">
      <c r="A1347" s="149"/>
      <c r="B1347" s="151"/>
      <c r="C1347" s="151"/>
    </row>
    <row r="1348" spans="1:3" s="173" customFormat="1" ht="9.5" x14ac:dyDescent="0.2">
      <c r="A1348" s="196"/>
      <c r="B1348" s="151"/>
      <c r="C1348" s="151"/>
    </row>
    <row r="1349" spans="1:3" s="173" customFormat="1" ht="9.5" x14ac:dyDescent="0.2">
      <c r="A1349" s="149"/>
      <c r="B1349" s="151"/>
      <c r="C1349" s="151"/>
    </row>
    <row r="1350" spans="1:3" s="173" customFormat="1" ht="9.5" x14ac:dyDescent="0.2">
      <c r="A1350" s="149"/>
      <c r="B1350" s="151"/>
      <c r="C1350" s="151"/>
    </row>
    <row r="1351" spans="1:3" s="173" customFormat="1" ht="9.5" x14ac:dyDescent="0.2">
      <c r="A1351" s="149"/>
      <c r="B1351" s="151"/>
      <c r="C1351" s="151"/>
    </row>
    <row r="1352" spans="1:3" s="173" customFormat="1" ht="9.5" x14ac:dyDescent="0.2">
      <c r="A1352" s="149"/>
      <c r="B1352" s="151"/>
      <c r="C1352" s="151"/>
    </row>
    <row r="1353" spans="1:3" s="173" customFormat="1" ht="9.5" x14ac:dyDescent="0.2">
      <c r="A1353" s="149"/>
      <c r="B1353" s="151"/>
      <c r="C1353" s="151"/>
    </row>
    <row r="1354" spans="1:3" s="173" customFormat="1" ht="9.5" x14ac:dyDescent="0.2">
      <c r="A1354" s="149"/>
      <c r="B1354" s="151"/>
      <c r="C1354" s="151"/>
    </row>
    <row r="1355" spans="1:3" s="173" customFormat="1" ht="9.5" x14ac:dyDescent="0.2">
      <c r="A1355" s="149"/>
      <c r="B1355" s="151"/>
      <c r="C1355" s="151"/>
    </row>
    <row r="1356" spans="1:3" s="173" customFormat="1" ht="9.5" x14ac:dyDescent="0.2">
      <c r="A1356" s="149"/>
      <c r="B1356" s="151"/>
      <c r="C1356" s="151"/>
    </row>
    <row r="1357" spans="1:3" s="173" customFormat="1" ht="9.5" x14ac:dyDescent="0.2">
      <c r="A1357" s="149"/>
      <c r="B1357" s="151"/>
      <c r="C1357" s="151"/>
    </row>
    <row r="1358" spans="1:3" s="173" customFormat="1" ht="9.5" x14ac:dyDescent="0.2">
      <c r="A1358" s="149"/>
      <c r="B1358" s="151"/>
      <c r="C1358" s="151"/>
    </row>
    <row r="1359" spans="1:3" s="173" customFormat="1" ht="9.5" x14ac:dyDescent="0.2">
      <c r="A1359" s="149"/>
      <c r="B1359" s="151"/>
      <c r="C1359" s="151"/>
    </row>
    <row r="1360" spans="1:3" s="173" customFormat="1" ht="9.5" x14ac:dyDescent="0.2">
      <c r="A1360" s="149"/>
      <c r="B1360" s="151"/>
      <c r="C1360" s="151"/>
    </row>
    <row r="1361" spans="1:3" s="173" customFormat="1" ht="9.5" x14ac:dyDescent="0.2">
      <c r="A1361" s="149"/>
      <c r="B1361" s="151"/>
      <c r="C1361" s="151"/>
    </row>
    <row r="1362" spans="1:3" s="173" customFormat="1" ht="9.5" x14ac:dyDescent="0.2">
      <c r="A1362" s="149"/>
      <c r="B1362" s="151"/>
      <c r="C1362" s="151"/>
    </row>
    <row r="1363" spans="1:3" s="173" customFormat="1" ht="9.5" x14ac:dyDescent="0.2">
      <c r="A1363" s="149"/>
      <c r="B1363" s="151"/>
      <c r="C1363" s="151"/>
    </row>
    <row r="1364" spans="1:3" s="173" customFormat="1" ht="9.5" x14ac:dyDescent="0.2">
      <c r="A1364" s="149"/>
      <c r="B1364" s="151"/>
      <c r="C1364" s="151"/>
    </row>
    <row r="1365" spans="1:3" s="173" customFormat="1" ht="9.5" x14ac:dyDescent="0.2">
      <c r="A1365" s="149"/>
      <c r="B1365" s="151"/>
      <c r="C1365" s="151"/>
    </row>
    <row r="1366" spans="1:3" s="173" customFormat="1" ht="9.5" x14ac:dyDescent="0.2">
      <c r="A1366" s="149"/>
      <c r="B1366" s="151"/>
      <c r="C1366" s="151"/>
    </row>
    <row r="1367" spans="1:3" s="173" customFormat="1" ht="9.5" x14ac:dyDescent="0.2">
      <c r="A1367" s="149"/>
      <c r="B1367" s="151"/>
      <c r="C1367" s="151"/>
    </row>
    <row r="1368" spans="1:3" s="173" customFormat="1" ht="9.5" x14ac:dyDescent="0.2">
      <c r="A1368" s="149"/>
      <c r="B1368" s="151"/>
      <c r="C1368" s="151"/>
    </row>
    <row r="1369" spans="1:3" s="173" customFormat="1" ht="9.5" x14ac:dyDescent="0.2">
      <c r="A1369" s="149"/>
      <c r="B1369" s="151"/>
      <c r="C1369" s="151"/>
    </row>
    <row r="1370" spans="1:3" s="173" customFormat="1" ht="9.5" x14ac:dyDescent="0.2">
      <c r="A1370" s="149"/>
      <c r="B1370" s="151"/>
      <c r="C1370" s="151"/>
    </row>
    <row r="1371" spans="1:3" s="173" customFormat="1" ht="9.5" x14ac:dyDescent="0.2">
      <c r="A1371" s="149"/>
      <c r="B1371" s="151"/>
      <c r="C1371" s="151"/>
    </row>
    <row r="1372" spans="1:3" s="173" customFormat="1" ht="9.5" x14ac:dyDescent="0.2">
      <c r="A1372" s="149"/>
      <c r="B1372" s="151"/>
      <c r="C1372" s="151"/>
    </row>
    <row r="1373" spans="1:3" s="173" customFormat="1" ht="9.5" x14ac:dyDescent="0.2">
      <c r="A1373" s="149"/>
      <c r="B1373" s="151"/>
      <c r="C1373" s="151"/>
    </row>
    <row r="1374" spans="1:3" s="173" customFormat="1" ht="9.5" x14ac:dyDescent="0.2">
      <c r="A1374" s="149"/>
      <c r="B1374" s="151"/>
      <c r="C1374" s="151"/>
    </row>
    <row r="1375" spans="1:3" s="173" customFormat="1" ht="9.5" x14ac:dyDescent="0.2">
      <c r="A1375" s="149"/>
      <c r="B1375" s="151"/>
      <c r="C1375" s="151"/>
    </row>
    <row r="1376" spans="1:3" s="173" customFormat="1" ht="9.5" x14ac:dyDescent="0.2">
      <c r="A1376" s="149"/>
      <c r="B1376" s="151"/>
      <c r="C1376" s="151"/>
    </row>
    <row r="1377" spans="1:3" s="173" customFormat="1" ht="9.5" x14ac:dyDescent="0.2">
      <c r="A1377" s="149"/>
      <c r="B1377" s="151"/>
      <c r="C1377" s="151"/>
    </row>
    <row r="1378" spans="1:3" s="173" customFormat="1" ht="9.5" x14ac:dyDescent="0.2">
      <c r="A1378" s="149"/>
      <c r="B1378" s="151"/>
      <c r="C1378" s="151"/>
    </row>
    <row r="1379" spans="1:3" s="173" customFormat="1" ht="9.5" x14ac:dyDescent="0.2">
      <c r="A1379" s="149"/>
      <c r="B1379" s="151"/>
      <c r="C1379" s="151"/>
    </row>
    <row r="1380" spans="1:3" s="173" customFormat="1" ht="9.5" x14ac:dyDescent="0.2">
      <c r="A1380" s="149"/>
      <c r="B1380" s="151"/>
      <c r="C1380" s="151"/>
    </row>
    <row r="1381" spans="1:3" s="173" customFormat="1" ht="9.5" x14ac:dyDescent="0.2">
      <c r="A1381" s="149"/>
      <c r="B1381" s="151"/>
      <c r="C1381" s="151"/>
    </row>
    <row r="1382" spans="1:3" s="173" customFormat="1" ht="9.5" x14ac:dyDescent="0.2">
      <c r="A1382" s="149"/>
      <c r="B1382" s="151"/>
      <c r="C1382" s="151"/>
    </row>
    <row r="1383" spans="1:3" s="173" customFormat="1" ht="9.5" x14ac:dyDescent="0.2">
      <c r="A1383" s="149"/>
      <c r="B1383" s="151"/>
      <c r="C1383" s="151"/>
    </row>
    <row r="1384" spans="1:3" s="173" customFormat="1" ht="9.5" x14ac:dyDescent="0.2">
      <c r="A1384" s="149"/>
      <c r="B1384" s="151"/>
      <c r="C1384" s="151"/>
    </row>
    <row r="1385" spans="1:3" s="173" customFormat="1" ht="9.5" x14ac:dyDescent="0.2">
      <c r="A1385" s="149"/>
      <c r="B1385" s="151"/>
      <c r="C1385" s="151"/>
    </row>
    <row r="1386" spans="1:3" s="173" customFormat="1" ht="9.5" x14ac:dyDescent="0.2">
      <c r="A1386" s="149"/>
      <c r="B1386" s="151"/>
      <c r="C1386" s="151"/>
    </row>
    <row r="1387" spans="1:3" s="173" customFormat="1" ht="9.5" x14ac:dyDescent="0.2">
      <c r="A1387" s="149"/>
      <c r="B1387" s="151"/>
      <c r="C1387" s="151"/>
    </row>
    <row r="1388" spans="1:3" s="173" customFormat="1" ht="9.5" x14ac:dyDescent="0.2">
      <c r="A1388" s="149"/>
      <c r="B1388" s="151"/>
      <c r="C1388" s="151"/>
    </row>
    <row r="1389" spans="1:3" s="173" customFormat="1" ht="9.5" x14ac:dyDescent="0.2">
      <c r="A1389" s="149"/>
      <c r="B1389" s="151"/>
      <c r="C1389" s="151"/>
    </row>
    <row r="1390" spans="1:3" s="173" customFormat="1" ht="9.5" x14ac:dyDescent="0.2">
      <c r="A1390" s="149"/>
      <c r="B1390" s="151"/>
      <c r="C1390" s="151"/>
    </row>
    <row r="1391" spans="1:3" s="173" customFormat="1" ht="9.5" x14ac:dyDescent="0.2">
      <c r="A1391" s="149"/>
      <c r="B1391" s="151"/>
      <c r="C1391" s="151"/>
    </row>
    <row r="1392" spans="1:3" s="173" customFormat="1" ht="9.5" x14ac:dyDescent="0.2">
      <c r="A1392" s="149"/>
      <c r="B1392" s="151"/>
      <c r="C1392" s="151"/>
    </row>
    <row r="1393" spans="1:3" s="173" customFormat="1" ht="9.5" x14ac:dyDescent="0.2">
      <c r="A1393" s="149"/>
      <c r="B1393" s="151"/>
      <c r="C1393" s="151"/>
    </row>
    <row r="1394" spans="1:3" s="173" customFormat="1" ht="9.5" x14ac:dyDescent="0.2">
      <c r="A1394" s="149"/>
      <c r="B1394" s="151"/>
      <c r="C1394" s="151"/>
    </row>
    <row r="1395" spans="1:3" s="173" customFormat="1" ht="9.5" x14ac:dyDescent="0.2">
      <c r="A1395" s="149"/>
      <c r="B1395" s="151"/>
      <c r="C1395" s="151"/>
    </row>
    <row r="1396" spans="1:3" s="173" customFormat="1" ht="9.5" x14ac:dyDescent="0.2">
      <c r="A1396" s="149"/>
      <c r="B1396" s="151"/>
      <c r="C1396" s="151"/>
    </row>
    <row r="1397" spans="1:3" s="173" customFormat="1" ht="9.5" x14ac:dyDescent="0.2">
      <c r="A1397" s="149"/>
      <c r="B1397" s="151"/>
      <c r="C1397" s="151"/>
    </row>
    <row r="1398" spans="1:3" s="173" customFormat="1" ht="9.5" x14ac:dyDescent="0.2">
      <c r="A1398" s="149"/>
      <c r="B1398" s="151"/>
      <c r="C1398" s="151"/>
    </row>
    <row r="1399" spans="1:3" s="173" customFormat="1" ht="9.5" x14ac:dyDescent="0.2">
      <c r="A1399" s="149"/>
      <c r="B1399" s="151"/>
      <c r="C1399" s="151"/>
    </row>
    <row r="1400" spans="1:3" s="173" customFormat="1" ht="9.5" x14ac:dyDescent="0.2">
      <c r="A1400" s="196"/>
      <c r="B1400" s="151"/>
      <c r="C1400" s="151"/>
    </row>
    <row r="1401" spans="1:3" s="173" customFormat="1" ht="9.5" x14ac:dyDescent="0.2">
      <c r="A1401" s="149"/>
      <c r="B1401" s="151"/>
      <c r="C1401" s="151"/>
    </row>
    <row r="1402" spans="1:3" s="173" customFormat="1" ht="9.5" x14ac:dyDescent="0.2">
      <c r="A1402" s="149"/>
      <c r="B1402" s="151"/>
      <c r="C1402" s="151"/>
    </row>
    <row r="1403" spans="1:3" s="173" customFormat="1" ht="9.5" x14ac:dyDescent="0.2">
      <c r="A1403" s="149"/>
      <c r="B1403" s="151"/>
      <c r="C1403" s="151"/>
    </row>
    <row r="1404" spans="1:3" s="173" customFormat="1" ht="9.5" x14ac:dyDescent="0.2">
      <c r="A1404" s="149"/>
      <c r="B1404" s="151"/>
      <c r="C1404" s="151"/>
    </row>
    <row r="1405" spans="1:3" s="173" customFormat="1" ht="9.5" x14ac:dyDescent="0.2">
      <c r="A1405" s="149"/>
      <c r="B1405" s="151"/>
      <c r="C1405" s="151"/>
    </row>
    <row r="1406" spans="1:3" s="173" customFormat="1" ht="9.5" x14ac:dyDescent="0.2">
      <c r="A1406" s="149"/>
      <c r="B1406" s="151"/>
      <c r="C1406" s="151"/>
    </row>
    <row r="1407" spans="1:3" s="173" customFormat="1" ht="9.5" x14ac:dyDescent="0.2">
      <c r="A1407" s="149"/>
      <c r="B1407" s="151"/>
      <c r="C1407" s="151"/>
    </row>
    <row r="1408" spans="1:3" s="173" customFormat="1" ht="9.5" x14ac:dyDescent="0.2">
      <c r="A1408" s="149"/>
      <c r="B1408" s="151"/>
      <c r="C1408" s="151"/>
    </row>
    <row r="1409" spans="1:3" s="173" customFormat="1" ht="9.5" x14ac:dyDescent="0.2">
      <c r="A1409" s="149"/>
      <c r="B1409" s="151"/>
      <c r="C1409" s="151"/>
    </row>
    <row r="1410" spans="1:3" s="173" customFormat="1" ht="9.5" x14ac:dyDescent="0.2">
      <c r="A1410" s="149"/>
      <c r="B1410" s="151"/>
      <c r="C1410" s="151"/>
    </row>
    <row r="1411" spans="1:3" s="173" customFormat="1" ht="9.5" x14ac:dyDescent="0.2">
      <c r="A1411" s="149"/>
      <c r="B1411" s="151"/>
      <c r="C1411" s="151"/>
    </row>
    <row r="1412" spans="1:3" s="173" customFormat="1" ht="9.5" x14ac:dyDescent="0.2">
      <c r="A1412" s="149"/>
      <c r="B1412" s="151"/>
      <c r="C1412" s="151"/>
    </row>
    <row r="1413" spans="1:3" s="173" customFormat="1" ht="9.5" x14ac:dyDescent="0.2">
      <c r="A1413" s="149"/>
      <c r="B1413" s="151"/>
      <c r="C1413" s="151"/>
    </row>
    <row r="1414" spans="1:3" s="173" customFormat="1" ht="9.5" x14ac:dyDescent="0.2">
      <c r="A1414" s="149"/>
      <c r="B1414" s="151"/>
      <c r="C1414" s="151"/>
    </row>
    <row r="1415" spans="1:3" s="173" customFormat="1" ht="9.5" x14ac:dyDescent="0.2">
      <c r="A1415" s="149"/>
      <c r="B1415" s="151"/>
      <c r="C1415" s="151"/>
    </row>
    <row r="1416" spans="1:3" s="173" customFormat="1" ht="9.5" x14ac:dyDescent="0.2">
      <c r="A1416" s="149"/>
      <c r="B1416" s="151"/>
      <c r="C1416" s="151"/>
    </row>
    <row r="1417" spans="1:3" s="173" customFormat="1" ht="9.5" x14ac:dyDescent="0.2">
      <c r="A1417" s="149"/>
      <c r="B1417" s="151"/>
      <c r="C1417" s="151"/>
    </row>
    <row r="1418" spans="1:3" s="173" customFormat="1" ht="9.5" x14ac:dyDescent="0.2">
      <c r="A1418" s="149"/>
      <c r="B1418" s="151"/>
      <c r="C1418" s="151"/>
    </row>
    <row r="1419" spans="1:3" s="173" customFormat="1" ht="9.5" x14ac:dyDescent="0.2">
      <c r="A1419" s="149"/>
      <c r="B1419" s="151"/>
      <c r="C1419" s="151"/>
    </row>
    <row r="1420" spans="1:3" s="173" customFormat="1" ht="9.5" x14ac:dyDescent="0.2">
      <c r="A1420" s="149"/>
      <c r="B1420" s="151"/>
      <c r="C1420" s="151"/>
    </row>
    <row r="1421" spans="1:3" s="173" customFormat="1" ht="9.5" x14ac:dyDescent="0.2">
      <c r="A1421" s="149"/>
      <c r="B1421" s="151"/>
      <c r="C1421" s="151"/>
    </row>
    <row r="1422" spans="1:3" s="173" customFormat="1" ht="9.5" x14ac:dyDescent="0.2">
      <c r="A1422" s="149"/>
      <c r="B1422" s="151"/>
      <c r="C1422" s="151"/>
    </row>
    <row r="1423" spans="1:3" s="173" customFormat="1" ht="9.5" x14ac:dyDescent="0.2">
      <c r="A1423" s="196"/>
      <c r="B1423" s="151"/>
      <c r="C1423" s="151"/>
    </row>
    <row r="1424" spans="1:3" s="173" customFormat="1" ht="9.5" x14ac:dyDescent="0.2">
      <c r="A1424" s="196"/>
      <c r="B1424" s="151"/>
      <c r="C1424" s="151"/>
    </row>
    <row r="1425" spans="1:3" s="173" customFormat="1" ht="9.5" x14ac:dyDescent="0.2">
      <c r="A1425" s="196"/>
      <c r="B1425" s="151"/>
      <c r="C1425" s="151"/>
    </row>
    <row r="1426" spans="1:3" s="173" customFormat="1" ht="9.5" x14ac:dyDescent="0.2">
      <c r="A1426" s="196"/>
      <c r="B1426" s="151"/>
      <c r="C1426" s="151"/>
    </row>
    <row r="1427" spans="1:3" s="173" customFormat="1" ht="9.5" x14ac:dyDescent="0.2">
      <c r="A1427" s="149"/>
      <c r="B1427" s="151"/>
      <c r="C1427" s="151"/>
    </row>
    <row r="1428" spans="1:3" s="173" customFormat="1" ht="9.5" x14ac:dyDescent="0.2">
      <c r="A1428" s="149"/>
      <c r="B1428" s="151"/>
      <c r="C1428" s="151"/>
    </row>
    <row r="1429" spans="1:3" s="173" customFormat="1" ht="9.5" x14ac:dyDescent="0.2">
      <c r="A1429" s="196"/>
      <c r="B1429" s="151"/>
      <c r="C1429" s="151"/>
    </row>
    <row r="1430" spans="1:3" s="173" customFormat="1" ht="9.5" x14ac:dyDescent="0.2">
      <c r="A1430" s="196"/>
      <c r="B1430" s="151"/>
      <c r="C1430" s="151"/>
    </row>
    <row r="1431" spans="1:3" s="173" customFormat="1" ht="9.5" x14ac:dyDescent="0.2">
      <c r="A1431" s="196"/>
      <c r="B1431" s="151"/>
      <c r="C1431" s="151"/>
    </row>
    <row r="1432" spans="1:3" s="173" customFormat="1" ht="9.5" x14ac:dyDescent="0.2">
      <c r="A1432" s="149"/>
      <c r="B1432" s="151"/>
      <c r="C1432" s="151"/>
    </row>
    <row r="1433" spans="1:3" s="173" customFormat="1" ht="9.5" x14ac:dyDescent="0.2">
      <c r="A1433" s="196"/>
      <c r="B1433" s="151"/>
      <c r="C1433" s="151"/>
    </row>
    <row r="1434" spans="1:3" s="173" customFormat="1" ht="9.5" x14ac:dyDescent="0.2">
      <c r="A1434" s="196"/>
      <c r="B1434" s="151"/>
      <c r="C1434" s="151"/>
    </row>
    <row r="1435" spans="1:3" s="173" customFormat="1" ht="9.5" x14ac:dyDescent="0.2">
      <c r="A1435" s="196"/>
      <c r="B1435" s="151"/>
      <c r="C1435" s="151"/>
    </row>
    <row r="1436" spans="1:3" s="173" customFormat="1" ht="9.5" x14ac:dyDescent="0.2">
      <c r="A1436" s="196"/>
      <c r="B1436" s="151"/>
      <c r="C1436" s="151"/>
    </row>
    <row r="1437" spans="1:3" s="173" customFormat="1" ht="9.5" x14ac:dyDescent="0.2">
      <c r="A1437" s="196"/>
      <c r="B1437" s="151"/>
      <c r="C1437" s="151"/>
    </row>
    <row r="1438" spans="1:3" s="173" customFormat="1" ht="9.5" x14ac:dyDescent="0.2">
      <c r="A1438" s="196"/>
      <c r="B1438" s="151"/>
      <c r="C1438" s="151"/>
    </row>
    <row r="1439" spans="1:3" s="173" customFormat="1" ht="9.5" x14ac:dyDescent="0.2">
      <c r="A1439" s="196"/>
      <c r="B1439" s="151"/>
      <c r="C1439" s="151"/>
    </row>
    <row r="1440" spans="1:3" s="173" customFormat="1" ht="9.5" x14ac:dyDescent="0.2">
      <c r="A1440" s="196"/>
      <c r="B1440" s="151"/>
      <c r="C1440" s="151"/>
    </row>
    <row r="1441" spans="1:3" s="173" customFormat="1" ht="9.5" x14ac:dyDescent="0.2">
      <c r="A1441" s="149"/>
      <c r="B1441" s="151"/>
      <c r="C1441" s="151"/>
    </row>
    <row r="1442" spans="1:3" s="173" customFormat="1" ht="9.5" x14ac:dyDescent="0.2">
      <c r="A1442" s="149"/>
      <c r="B1442" s="151"/>
      <c r="C1442" s="151"/>
    </row>
    <row r="1443" spans="1:3" s="173" customFormat="1" ht="9.5" x14ac:dyDescent="0.2">
      <c r="A1443" s="196"/>
      <c r="B1443" s="151"/>
      <c r="C1443" s="151"/>
    </row>
    <row r="1444" spans="1:3" s="173" customFormat="1" ht="9.5" x14ac:dyDescent="0.2">
      <c r="A1444" s="149"/>
      <c r="B1444" s="151"/>
      <c r="C1444" s="151"/>
    </row>
    <row r="1445" spans="1:3" s="173" customFormat="1" ht="9.5" x14ac:dyDescent="0.2">
      <c r="A1445" s="149"/>
      <c r="B1445" s="151"/>
      <c r="C1445" s="151"/>
    </row>
    <row r="1446" spans="1:3" s="173" customFormat="1" ht="9.5" x14ac:dyDescent="0.2">
      <c r="A1446" s="196"/>
      <c r="B1446" s="151"/>
      <c r="C1446" s="151"/>
    </row>
    <row r="1447" spans="1:3" s="173" customFormat="1" ht="9.5" x14ac:dyDescent="0.2">
      <c r="A1447" s="149"/>
      <c r="B1447" s="151"/>
      <c r="C1447" s="151"/>
    </row>
    <row r="1448" spans="1:3" s="173" customFormat="1" ht="9.5" x14ac:dyDescent="0.2">
      <c r="A1448" s="196"/>
      <c r="B1448" s="151"/>
      <c r="C1448" s="151"/>
    </row>
    <row r="1449" spans="1:3" s="173" customFormat="1" ht="9.5" x14ac:dyDescent="0.2">
      <c r="A1449" s="149"/>
      <c r="B1449" s="151"/>
      <c r="C1449" s="151"/>
    </row>
    <row r="1450" spans="1:3" s="173" customFormat="1" ht="9.5" x14ac:dyDescent="0.2">
      <c r="A1450" s="149"/>
      <c r="B1450" s="151"/>
      <c r="C1450" s="151"/>
    </row>
    <row r="1451" spans="1:3" s="173" customFormat="1" ht="9.5" x14ac:dyDescent="0.2">
      <c r="A1451" s="149"/>
      <c r="B1451" s="151"/>
      <c r="C1451" s="151"/>
    </row>
    <row r="1452" spans="1:3" s="173" customFormat="1" ht="9.5" x14ac:dyDescent="0.2">
      <c r="A1452" s="149"/>
      <c r="B1452" s="151"/>
      <c r="C1452" s="151"/>
    </row>
    <row r="1453" spans="1:3" s="173" customFormat="1" ht="9.5" x14ac:dyDescent="0.2">
      <c r="A1453" s="196"/>
      <c r="B1453" s="151"/>
      <c r="C1453" s="151"/>
    </row>
    <row r="1454" spans="1:3" s="173" customFormat="1" ht="9.5" x14ac:dyDescent="0.2">
      <c r="A1454" s="149"/>
      <c r="B1454" s="151"/>
      <c r="C1454" s="151"/>
    </row>
    <row r="1455" spans="1:3" s="173" customFormat="1" ht="9.5" x14ac:dyDescent="0.2">
      <c r="A1455" s="149"/>
      <c r="B1455" s="151"/>
      <c r="C1455" s="151"/>
    </row>
    <row r="1456" spans="1:3" s="173" customFormat="1" ht="9.5" x14ac:dyDescent="0.2">
      <c r="A1456" s="196"/>
      <c r="B1456" s="151"/>
      <c r="C1456" s="151"/>
    </row>
    <row r="1457" spans="1:3" s="173" customFormat="1" ht="9.5" x14ac:dyDescent="0.2">
      <c r="A1457" s="196"/>
      <c r="B1457" s="151"/>
      <c r="C1457" s="151"/>
    </row>
    <row r="1458" spans="1:3" s="173" customFormat="1" ht="9.5" x14ac:dyDescent="0.2">
      <c r="A1458" s="196"/>
      <c r="B1458" s="151"/>
      <c r="C1458" s="151"/>
    </row>
    <row r="1459" spans="1:3" s="173" customFormat="1" ht="9.5" x14ac:dyDescent="0.2">
      <c r="A1459" s="196"/>
      <c r="B1459" s="151"/>
      <c r="C1459" s="151"/>
    </row>
    <row r="1460" spans="1:3" s="173" customFormat="1" ht="9.5" x14ac:dyDescent="0.2">
      <c r="A1460" s="149"/>
      <c r="B1460" s="151"/>
      <c r="C1460" s="151"/>
    </row>
    <row r="1461" spans="1:3" s="173" customFormat="1" ht="9.5" x14ac:dyDescent="0.2">
      <c r="A1461" s="196"/>
      <c r="B1461" s="151"/>
      <c r="C1461" s="151"/>
    </row>
    <row r="1462" spans="1:3" s="173" customFormat="1" ht="9.5" x14ac:dyDescent="0.2">
      <c r="A1462" s="196"/>
      <c r="B1462" s="151"/>
      <c r="C1462" s="151"/>
    </row>
    <row r="1463" spans="1:3" s="173" customFormat="1" ht="9.5" x14ac:dyDescent="0.2">
      <c r="A1463" s="196"/>
      <c r="B1463" s="151"/>
      <c r="C1463" s="151"/>
    </row>
    <row r="1464" spans="1:3" s="173" customFormat="1" ht="9.5" x14ac:dyDescent="0.2">
      <c r="A1464" s="196"/>
      <c r="B1464" s="151"/>
      <c r="C1464" s="151"/>
    </row>
    <row r="1465" spans="1:3" s="173" customFormat="1" ht="9.5" x14ac:dyDescent="0.2">
      <c r="A1465" s="196"/>
      <c r="B1465" s="151"/>
      <c r="C1465" s="151"/>
    </row>
    <row r="1466" spans="1:3" s="173" customFormat="1" ht="9.5" x14ac:dyDescent="0.2">
      <c r="A1466" s="196"/>
      <c r="B1466" s="151"/>
      <c r="C1466" s="151"/>
    </row>
    <row r="1467" spans="1:3" s="173" customFormat="1" ht="9.5" x14ac:dyDescent="0.2">
      <c r="A1467" s="196"/>
      <c r="B1467" s="151"/>
      <c r="C1467" s="151"/>
    </row>
    <row r="1468" spans="1:3" s="173" customFormat="1" ht="9.5" x14ac:dyDescent="0.2">
      <c r="A1468" s="149"/>
      <c r="B1468" s="151"/>
      <c r="C1468" s="151"/>
    </row>
    <row r="1469" spans="1:3" s="173" customFormat="1" ht="9.5" x14ac:dyDescent="0.2">
      <c r="A1469" s="149"/>
      <c r="B1469" s="151"/>
      <c r="C1469" s="151"/>
    </row>
    <row r="1470" spans="1:3" s="173" customFormat="1" ht="9.5" x14ac:dyDescent="0.2">
      <c r="A1470" s="149"/>
      <c r="B1470" s="151"/>
      <c r="C1470" s="151"/>
    </row>
    <row r="1471" spans="1:3" s="173" customFormat="1" ht="9.5" x14ac:dyDescent="0.2">
      <c r="A1471" s="149"/>
      <c r="B1471" s="151"/>
      <c r="C1471" s="151"/>
    </row>
    <row r="1472" spans="1:3" s="173" customFormat="1" ht="9.5" x14ac:dyDescent="0.2">
      <c r="A1472" s="149"/>
      <c r="B1472" s="151"/>
      <c r="C1472" s="151"/>
    </row>
    <row r="1473" spans="1:3" s="173" customFormat="1" ht="9.5" x14ac:dyDescent="0.2">
      <c r="A1473" s="149"/>
      <c r="B1473" s="151"/>
      <c r="C1473" s="151"/>
    </row>
    <row r="1474" spans="1:3" s="173" customFormat="1" ht="9.5" x14ac:dyDescent="0.2">
      <c r="A1474" s="149"/>
      <c r="B1474" s="151"/>
      <c r="C1474" s="151"/>
    </row>
    <row r="1475" spans="1:3" s="173" customFormat="1" ht="9.5" x14ac:dyDescent="0.2">
      <c r="A1475" s="149"/>
      <c r="B1475" s="151"/>
      <c r="C1475" s="151"/>
    </row>
    <row r="1476" spans="1:3" s="173" customFormat="1" ht="9.5" x14ac:dyDescent="0.2">
      <c r="A1476" s="149"/>
      <c r="B1476" s="151"/>
      <c r="C1476" s="151"/>
    </row>
    <row r="1477" spans="1:3" s="173" customFormat="1" ht="9.5" x14ac:dyDescent="0.2">
      <c r="A1477" s="196"/>
      <c r="B1477" s="151"/>
      <c r="C1477" s="151"/>
    </row>
    <row r="1478" spans="1:3" s="173" customFormat="1" ht="9.5" x14ac:dyDescent="0.2">
      <c r="A1478" s="196"/>
      <c r="B1478" s="151"/>
      <c r="C1478" s="151"/>
    </row>
    <row r="1479" spans="1:3" s="173" customFormat="1" ht="9.5" x14ac:dyDescent="0.2">
      <c r="A1479" s="149"/>
      <c r="B1479" s="151"/>
      <c r="C1479" s="151"/>
    </row>
    <row r="1480" spans="1:3" s="173" customFormat="1" ht="9.5" x14ac:dyDescent="0.2">
      <c r="A1480" s="149"/>
      <c r="B1480" s="151"/>
      <c r="C1480" s="151"/>
    </row>
    <row r="1481" spans="1:3" s="173" customFormat="1" ht="9.5" x14ac:dyDescent="0.2">
      <c r="A1481" s="149"/>
      <c r="B1481" s="151"/>
      <c r="C1481" s="151"/>
    </row>
    <row r="1482" spans="1:3" s="173" customFormat="1" ht="9.5" x14ac:dyDescent="0.2">
      <c r="A1482" s="149"/>
      <c r="B1482" s="151"/>
      <c r="C1482" s="151"/>
    </row>
    <row r="1483" spans="1:3" s="173" customFormat="1" ht="9.5" x14ac:dyDescent="0.2">
      <c r="A1483" s="196"/>
      <c r="B1483" s="151"/>
      <c r="C1483" s="151"/>
    </row>
    <row r="1484" spans="1:3" s="173" customFormat="1" ht="9.5" x14ac:dyDescent="0.2">
      <c r="A1484" s="149"/>
      <c r="B1484" s="151"/>
      <c r="C1484" s="151"/>
    </row>
    <row r="1485" spans="1:3" s="173" customFormat="1" ht="9.5" x14ac:dyDescent="0.2">
      <c r="A1485" s="149"/>
      <c r="B1485" s="151"/>
      <c r="C1485" s="151"/>
    </row>
    <row r="1486" spans="1:3" s="173" customFormat="1" ht="9.5" x14ac:dyDescent="0.2">
      <c r="A1486" s="149"/>
      <c r="B1486" s="151"/>
      <c r="C1486" s="151"/>
    </row>
    <row r="1487" spans="1:3" s="173" customFormat="1" ht="9.5" x14ac:dyDescent="0.2">
      <c r="A1487" s="196"/>
      <c r="B1487" s="151"/>
      <c r="C1487" s="151"/>
    </row>
    <row r="1488" spans="1:3" s="173" customFormat="1" ht="9.5" x14ac:dyDescent="0.2">
      <c r="A1488" s="196"/>
      <c r="B1488" s="151"/>
      <c r="C1488" s="151"/>
    </row>
    <row r="1489" spans="1:3" s="173" customFormat="1" ht="9.5" x14ac:dyDescent="0.2">
      <c r="A1489" s="149"/>
      <c r="B1489" s="151"/>
      <c r="C1489" s="151"/>
    </row>
    <row r="1490" spans="1:3" s="173" customFormat="1" ht="9.5" x14ac:dyDescent="0.2">
      <c r="A1490" s="196"/>
      <c r="B1490" s="151"/>
      <c r="C1490" s="151"/>
    </row>
    <row r="1491" spans="1:3" s="173" customFormat="1" ht="9.5" x14ac:dyDescent="0.2">
      <c r="A1491" s="149"/>
      <c r="B1491" s="151"/>
      <c r="C1491" s="151"/>
    </row>
    <row r="1492" spans="1:3" s="173" customFormat="1" ht="9.5" x14ac:dyDescent="0.2">
      <c r="A1492" s="149"/>
      <c r="B1492" s="151"/>
      <c r="C1492" s="151"/>
    </row>
    <row r="1493" spans="1:3" s="173" customFormat="1" ht="9.5" x14ac:dyDescent="0.2">
      <c r="A1493" s="149"/>
      <c r="B1493" s="151"/>
      <c r="C1493" s="151"/>
    </row>
    <row r="1494" spans="1:3" s="173" customFormat="1" ht="9.5" x14ac:dyDescent="0.2">
      <c r="A1494" s="149"/>
      <c r="B1494" s="151"/>
      <c r="C1494" s="151"/>
    </row>
    <row r="1495" spans="1:3" s="173" customFormat="1" ht="9.5" x14ac:dyDescent="0.2">
      <c r="A1495" s="149"/>
      <c r="B1495" s="151"/>
      <c r="C1495" s="151"/>
    </row>
    <row r="1496" spans="1:3" s="173" customFormat="1" ht="9.5" x14ac:dyDescent="0.2">
      <c r="A1496" s="149"/>
      <c r="B1496" s="151"/>
      <c r="C1496" s="151"/>
    </row>
    <row r="1497" spans="1:3" s="173" customFormat="1" ht="9.5" x14ac:dyDescent="0.2">
      <c r="A1497" s="196"/>
      <c r="B1497" s="151"/>
      <c r="C1497" s="151"/>
    </row>
    <row r="1498" spans="1:3" s="173" customFormat="1" ht="9.5" x14ac:dyDescent="0.2">
      <c r="A1498" s="149"/>
      <c r="B1498" s="151"/>
      <c r="C1498" s="151"/>
    </row>
    <row r="1499" spans="1:3" s="173" customFormat="1" ht="9.5" x14ac:dyDescent="0.2">
      <c r="A1499" s="149"/>
      <c r="B1499" s="151"/>
      <c r="C1499" s="151"/>
    </row>
    <row r="1500" spans="1:3" s="173" customFormat="1" ht="9.5" x14ac:dyDescent="0.2">
      <c r="A1500" s="149"/>
      <c r="B1500" s="151"/>
      <c r="C1500" s="151"/>
    </row>
    <row r="1501" spans="1:3" s="173" customFormat="1" ht="9.5" x14ac:dyDescent="0.2">
      <c r="A1501" s="149"/>
      <c r="B1501" s="151"/>
      <c r="C1501" s="151"/>
    </row>
    <row r="1502" spans="1:3" s="173" customFormat="1" ht="9.5" x14ac:dyDescent="0.2">
      <c r="A1502" s="149"/>
      <c r="B1502" s="151"/>
      <c r="C1502" s="151"/>
    </row>
    <row r="1503" spans="1:3" s="173" customFormat="1" ht="9.5" x14ac:dyDescent="0.2">
      <c r="A1503" s="149"/>
      <c r="B1503" s="151"/>
      <c r="C1503" s="151"/>
    </row>
    <row r="1504" spans="1:3" s="173" customFormat="1" ht="9.5" x14ac:dyDescent="0.2">
      <c r="A1504" s="149"/>
      <c r="B1504" s="151"/>
      <c r="C1504" s="151"/>
    </row>
    <row r="1505" spans="1:3" s="173" customFormat="1" ht="9.5" x14ac:dyDescent="0.2">
      <c r="A1505" s="149"/>
      <c r="B1505" s="151"/>
      <c r="C1505" s="151"/>
    </row>
    <row r="1506" spans="1:3" s="173" customFormat="1" ht="9.5" x14ac:dyDescent="0.2">
      <c r="A1506" s="149"/>
      <c r="B1506" s="151"/>
      <c r="C1506" s="151"/>
    </row>
    <row r="1507" spans="1:3" s="173" customFormat="1" ht="9.5" x14ac:dyDescent="0.2">
      <c r="A1507" s="149"/>
      <c r="B1507" s="151"/>
      <c r="C1507" s="151"/>
    </row>
    <row r="1508" spans="1:3" s="173" customFormat="1" ht="9.5" x14ac:dyDescent="0.2">
      <c r="A1508" s="196"/>
      <c r="B1508" s="151"/>
      <c r="C1508" s="151"/>
    </row>
    <row r="1509" spans="1:3" s="173" customFormat="1" ht="9.5" x14ac:dyDescent="0.2">
      <c r="A1509" s="196"/>
      <c r="B1509" s="151"/>
      <c r="C1509" s="151"/>
    </row>
    <row r="1510" spans="1:3" s="173" customFormat="1" ht="9.5" x14ac:dyDescent="0.2">
      <c r="A1510" s="196"/>
      <c r="B1510" s="151"/>
      <c r="C1510" s="151"/>
    </row>
    <row r="1511" spans="1:3" s="173" customFormat="1" ht="9.5" x14ac:dyDescent="0.2">
      <c r="A1511" s="196"/>
      <c r="B1511" s="151"/>
      <c r="C1511" s="151"/>
    </row>
    <row r="1512" spans="1:3" s="173" customFormat="1" ht="9.5" x14ac:dyDescent="0.2">
      <c r="A1512" s="149"/>
      <c r="B1512" s="151"/>
      <c r="C1512" s="151"/>
    </row>
    <row r="1513" spans="1:3" s="173" customFormat="1" ht="9.5" x14ac:dyDescent="0.2">
      <c r="A1513" s="149"/>
      <c r="B1513" s="151"/>
      <c r="C1513" s="151"/>
    </row>
    <row r="1514" spans="1:3" s="173" customFormat="1" ht="9.5" x14ac:dyDescent="0.2">
      <c r="A1514" s="149"/>
      <c r="B1514" s="151"/>
      <c r="C1514" s="151"/>
    </row>
    <row r="1515" spans="1:3" s="173" customFormat="1" ht="9.5" x14ac:dyDescent="0.2">
      <c r="A1515" s="149"/>
      <c r="B1515" s="151"/>
      <c r="C1515" s="151"/>
    </row>
    <row r="1516" spans="1:3" s="173" customFormat="1" ht="9.5" x14ac:dyDescent="0.2">
      <c r="A1516" s="149"/>
      <c r="B1516" s="151"/>
      <c r="C1516" s="151"/>
    </row>
    <row r="1517" spans="1:3" s="173" customFormat="1" ht="9.5" x14ac:dyDescent="0.2">
      <c r="A1517" s="196"/>
      <c r="B1517" s="151"/>
      <c r="C1517" s="151"/>
    </row>
    <row r="1518" spans="1:3" s="173" customFormat="1" ht="9.5" x14ac:dyDescent="0.2">
      <c r="A1518" s="196"/>
      <c r="B1518" s="151"/>
      <c r="C1518" s="151"/>
    </row>
    <row r="1519" spans="1:3" s="173" customFormat="1" ht="9.5" x14ac:dyDescent="0.2">
      <c r="A1519" s="196"/>
      <c r="B1519" s="151"/>
      <c r="C1519" s="151"/>
    </row>
    <row r="1520" spans="1:3" s="173" customFormat="1" ht="9.5" x14ac:dyDescent="0.2">
      <c r="A1520" s="196"/>
      <c r="B1520" s="151"/>
      <c r="C1520" s="151"/>
    </row>
    <row r="1521" spans="1:3" s="173" customFormat="1" ht="9.5" x14ac:dyDescent="0.2">
      <c r="A1521" s="196"/>
      <c r="B1521" s="151"/>
      <c r="C1521" s="151"/>
    </row>
    <row r="1522" spans="1:3" s="173" customFormat="1" ht="9.5" x14ac:dyDescent="0.2">
      <c r="A1522" s="196"/>
      <c r="B1522" s="151"/>
      <c r="C1522" s="151"/>
    </row>
    <row r="1523" spans="1:3" s="173" customFormat="1" ht="9.5" x14ac:dyDescent="0.2">
      <c r="A1523" s="196"/>
      <c r="B1523" s="151"/>
      <c r="C1523" s="151"/>
    </row>
    <row r="1524" spans="1:3" s="173" customFormat="1" ht="9.5" x14ac:dyDescent="0.2">
      <c r="A1524" s="196"/>
      <c r="B1524" s="151"/>
      <c r="C1524" s="151"/>
    </row>
    <row r="1525" spans="1:3" s="173" customFormat="1" ht="9.5" x14ac:dyDescent="0.2">
      <c r="A1525" s="196"/>
      <c r="B1525" s="151"/>
      <c r="C1525" s="151"/>
    </row>
    <row r="1526" spans="1:3" s="173" customFormat="1" ht="9.5" x14ac:dyDescent="0.2">
      <c r="A1526" s="196"/>
      <c r="B1526" s="151"/>
      <c r="C1526" s="151"/>
    </row>
    <row r="1527" spans="1:3" s="173" customFormat="1" ht="9.5" x14ac:dyDescent="0.2">
      <c r="A1527" s="149"/>
      <c r="B1527" s="151"/>
      <c r="C1527" s="151"/>
    </row>
    <row r="1528" spans="1:3" s="173" customFormat="1" ht="9.5" x14ac:dyDescent="0.2">
      <c r="A1528" s="149"/>
      <c r="B1528" s="151"/>
      <c r="C1528" s="151"/>
    </row>
    <row r="1529" spans="1:3" s="173" customFormat="1" ht="9.5" x14ac:dyDescent="0.2">
      <c r="A1529" s="149"/>
      <c r="B1529" s="151"/>
      <c r="C1529" s="151"/>
    </row>
    <row r="1530" spans="1:3" s="173" customFormat="1" ht="9.5" x14ac:dyDescent="0.2">
      <c r="A1530" s="149"/>
      <c r="B1530" s="151"/>
      <c r="C1530" s="151"/>
    </row>
    <row r="1531" spans="1:3" s="173" customFormat="1" ht="9.5" x14ac:dyDescent="0.2">
      <c r="A1531" s="149"/>
      <c r="B1531" s="151"/>
      <c r="C1531" s="151"/>
    </row>
    <row r="1532" spans="1:3" s="173" customFormat="1" ht="9.5" x14ac:dyDescent="0.2">
      <c r="A1532" s="149"/>
      <c r="B1532" s="151"/>
      <c r="C1532" s="151"/>
    </row>
    <row r="1533" spans="1:3" s="173" customFormat="1" ht="9.5" x14ac:dyDescent="0.2">
      <c r="A1533" s="149"/>
      <c r="B1533" s="151"/>
      <c r="C1533" s="151"/>
    </row>
    <row r="1534" spans="1:3" s="173" customFormat="1" ht="9.5" x14ac:dyDescent="0.2">
      <c r="A1534" s="149"/>
      <c r="B1534" s="151"/>
      <c r="C1534" s="151"/>
    </row>
    <row r="1535" spans="1:3" s="173" customFormat="1" ht="9.5" x14ac:dyDescent="0.2">
      <c r="A1535" s="196"/>
      <c r="B1535" s="151"/>
      <c r="C1535" s="151"/>
    </row>
    <row r="1536" spans="1:3" s="173" customFormat="1" ht="9.5" x14ac:dyDescent="0.2">
      <c r="A1536" s="196"/>
      <c r="B1536" s="151"/>
      <c r="C1536" s="151"/>
    </row>
    <row r="1537" spans="1:3" s="173" customFormat="1" ht="9.5" x14ac:dyDescent="0.2">
      <c r="A1537" s="196"/>
      <c r="B1537" s="151"/>
      <c r="C1537" s="151"/>
    </row>
    <row r="1538" spans="1:3" s="173" customFormat="1" ht="9.5" x14ac:dyDescent="0.2">
      <c r="A1538" s="196"/>
      <c r="B1538" s="151"/>
      <c r="C1538" s="151"/>
    </row>
    <row r="1539" spans="1:3" s="173" customFormat="1" ht="9.5" x14ac:dyDescent="0.2">
      <c r="A1539" s="149"/>
      <c r="B1539" s="151"/>
      <c r="C1539" s="151"/>
    </row>
    <row r="1540" spans="1:3" s="173" customFormat="1" ht="9.5" x14ac:dyDescent="0.2">
      <c r="A1540" s="196"/>
      <c r="B1540" s="151"/>
      <c r="C1540" s="151"/>
    </row>
    <row r="1541" spans="1:3" s="173" customFormat="1" ht="9.5" x14ac:dyDescent="0.2">
      <c r="A1541" s="196"/>
      <c r="B1541" s="151"/>
      <c r="C1541" s="151"/>
    </row>
    <row r="1542" spans="1:3" s="173" customFormat="1" ht="9.5" x14ac:dyDescent="0.2">
      <c r="A1542" s="196"/>
      <c r="B1542" s="151"/>
      <c r="C1542" s="151"/>
    </row>
    <row r="1543" spans="1:3" s="173" customFormat="1" ht="9.5" x14ac:dyDescent="0.2">
      <c r="A1543" s="196"/>
      <c r="B1543" s="151"/>
      <c r="C1543" s="151"/>
    </row>
    <row r="1544" spans="1:3" s="173" customFormat="1" ht="9.5" x14ac:dyDescent="0.2">
      <c r="A1544" s="196"/>
      <c r="B1544" s="151"/>
      <c r="C1544" s="151"/>
    </row>
    <row r="1545" spans="1:3" s="173" customFormat="1" ht="9.5" x14ac:dyDescent="0.2">
      <c r="A1545" s="196"/>
      <c r="B1545" s="151"/>
      <c r="C1545" s="151"/>
    </row>
    <row r="1546" spans="1:3" s="173" customFormat="1" ht="9.5" x14ac:dyDescent="0.2">
      <c r="A1546" s="149"/>
      <c r="B1546" s="151"/>
      <c r="C1546" s="151"/>
    </row>
    <row r="1547" spans="1:3" s="173" customFormat="1" ht="9.5" x14ac:dyDescent="0.2">
      <c r="A1547" s="196"/>
      <c r="B1547" s="151"/>
      <c r="C1547" s="151"/>
    </row>
    <row r="1548" spans="1:3" s="173" customFormat="1" ht="9.5" x14ac:dyDescent="0.2">
      <c r="A1548" s="149"/>
      <c r="B1548" s="151"/>
      <c r="C1548" s="151"/>
    </row>
    <row r="1549" spans="1:3" s="173" customFormat="1" ht="9.5" x14ac:dyDescent="0.2">
      <c r="A1549" s="149"/>
      <c r="B1549" s="151"/>
      <c r="C1549" s="151"/>
    </row>
    <row r="1550" spans="1:3" s="173" customFormat="1" ht="9.5" x14ac:dyDescent="0.2">
      <c r="A1550" s="149"/>
      <c r="B1550" s="151"/>
      <c r="C1550" s="151"/>
    </row>
    <row r="1551" spans="1:3" s="173" customFormat="1" ht="9.5" x14ac:dyDescent="0.2">
      <c r="A1551" s="149"/>
      <c r="B1551" s="151"/>
      <c r="C1551" s="151"/>
    </row>
    <row r="1552" spans="1:3" s="173" customFormat="1" ht="9.5" x14ac:dyDescent="0.2">
      <c r="A1552" s="149"/>
      <c r="B1552" s="151"/>
      <c r="C1552" s="151"/>
    </row>
    <row r="1553" spans="1:3" s="173" customFormat="1" ht="9.5" x14ac:dyDescent="0.2">
      <c r="A1553" s="149"/>
      <c r="B1553" s="151"/>
      <c r="C1553" s="151"/>
    </row>
    <row r="1554" spans="1:3" s="173" customFormat="1" ht="9.5" x14ac:dyDescent="0.2">
      <c r="A1554" s="149"/>
      <c r="B1554" s="151"/>
      <c r="C1554" s="151"/>
    </row>
    <row r="1555" spans="1:3" s="173" customFormat="1" ht="9.5" x14ac:dyDescent="0.2">
      <c r="A1555" s="149"/>
      <c r="B1555" s="151"/>
      <c r="C1555" s="151"/>
    </row>
    <row r="1556" spans="1:3" s="173" customFormat="1" ht="9.5" x14ac:dyDescent="0.2">
      <c r="A1556" s="149"/>
      <c r="B1556" s="151"/>
      <c r="C1556" s="151"/>
    </row>
    <row r="1557" spans="1:3" s="173" customFormat="1" ht="9.5" x14ac:dyDescent="0.2">
      <c r="A1557" s="149"/>
      <c r="B1557" s="151"/>
      <c r="C1557" s="151"/>
    </row>
    <row r="1558" spans="1:3" s="173" customFormat="1" ht="9.5" x14ac:dyDescent="0.2">
      <c r="A1558" s="149"/>
      <c r="B1558" s="151"/>
      <c r="C1558" s="151"/>
    </row>
    <row r="1559" spans="1:3" s="173" customFormat="1" ht="9.5" x14ac:dyDescent="0.2">
      <c r="A1559" s="149"/>
      <c r="B1559" s="151"/>
      <c r="C1559" s="151"/>
    </row>
    <row r="1560" spans="1:3" s="173" customFormat="1" ht="9.5" x14ac:dyDescent="0.2">
      <c r="A1560" s="149"/>
      <c r="B1560" s="151"/>
      <c r="C1560" s="151"/>
    </row>
    <row r="1561" spans="1:3" s="173" customFormat="1" ht="9.5" x14ac:dyDescent="0.2">
      <c r="A1561" s="149"/>
      <c r="B1561" s="151"/>
      <c r="C1561" s="151"/>
    </row>
    <row r="1562" spans="1:3" s="173" customFormat="1" ht="9.5" x14ac:dyDescent="0.2">
      <c r="A1562" s="149"/>
      <c r="B1562" s="151"/>
      <c r="C1562" s="151"/>
    </row>
    <row r="1563" spans="1:3" s="173" customFormat="1" ht="9.5" x14ac:dyDescent="0.2">
      <c r="A1563" s="149"/>
      <c r="B1563" s="151"/>
      <c r="C1563" s="151"/>
    </row>
    <row r="1564" spans="1:3" s="173" customFormat="1" ht="9.5" x14ac:dyDescent="0.2">
      <c r="A1564" s="149"/>
      <c r="B1564" s="151"/>
      <c r="C1564" s="151"/>
    </row>
    <row r="1565" spans="1:3" s="173" customFormat="1" ht="9.5" x14ac:dyDescent="0.2">
      <c r="A1565" s="149"/>
      <c r="B1565" s="151"/>
      <c r="C1565" s="151"/>
    </row>
    <row r="1566" spans="1:3" s="173" customFormat="1" ht="9.5" x14ac:dyDescent="0.2">
      <c r="A1566" s="149"/>
      <c r="B1566" s="151"/>
      <c r="C1566" s="151"/>
    </row>
    <row r="1567" spans="1:3" s="173" customFormat="1" ht="9.5" x14ac:dyDescent="0.2">
      <c r="A1567" s="196"/>
      <c r="B1567" s="151"/>
      <c r="C1567" s="151"/>
    </row>
    <row r="1568" spans="1:3" s="173" customFormat="1" ht="9.5" x14ac:dyDescent="0.2">
      <c r="A1568" s="196"/>
      <c r="B1568" s="151"/>
      <c r="C1568" s="151"/>
    </row>
    <row r="1569" spans="1:3" s="173" customFormat="1" ht="9.5" x14ac:dyDescent="0.2">
      <c r="A1569" s="196"/>
      <c r="B1569" s="151"/>
      <c r="C1569" s="151"/>
    </row>
    <row r="1570" spans="1:3" s="173" customFormat="1" ht="9.5" x14ac:dyDescent="0.2">
      <c r="A1570" s="196"/>
      <c r="B1570" s="151"/>
      <c r="C1570" s="151"/>
    </row>
    <row r="1571" spans="1:3" s="173" customFormat="1" ht="9.5" x14ac:dyDescent="0.2">
      <c r="A1571" s="196"/>
      <c r="B1571" s="151"/>
      <c r="C1571" s="151"/>
    </row>
    <row r="1572" spans="1:3" s="173" customFormat="1" ht="9.5" x14ac:dyDescent="0.2">
      <c r="A1572" s="196"/>
      <c r="B1572" s="151"/>
      <c r="C1572" s="151"/>
    </row>
    <row r="1573" spans="1:3" s="173" customFormat="1" ht="9.5" x14ac:dyDescent="0.2">
      <c r="A1573" s="149"/>
      <c r="B1573" s="151"/>
      <c r="C1573" s="151"/>
    </row>
    <row r="1574" spans="1:3" s="173" customFormat="1" ht="9.5" x14ac:dyDescent="0.2">
      <c r="A1574" s="196"/>
      <c r="B1574" s="151"/>
      <c r="C1574" s="151"/>
    </row>
    <row r="1575" spans="1:3" s="173" customFormat="1" ht="9.5" x14ac:dyDescent="0.2">
      <c r="A1575" s="196"/>
      <c r="B1575" s="151"/>
      <c r="C1575" s="151"/>
    </row>
    <row r="1576" spans="1:3" s="173" customFormat="1" ht="9.5" x14ac:dyDescent="0.2">
      <c r="A1576" s="196"/>
      <c r="B1576" s="151"/>
      <c r="C1576" s="151"/>
    </row>
    <row r="1577" spans="1:3" s="173" customFormat="1" ht="9.5" x14ac:dyDescent="0.2">
      <c r="A1577" s="196"/>
      <c r="B1577" s="151"/>
      <c r="C1577" s="151"/>
    </row>
    <row r="1578" spans="1:3" s="173" customFormat="1" ht="9.5" x14ac:dyDescent="0.2">
      <c r="A1578" s="149"/>
      <c r="B1578" s="151"/>
      <c r="C1578" s="151"/>
    </row>
    <row r="1579" spans="1:3" s="173" customFormat="1" ht="9.5" x14ac:dyDescent="0.2">
      <c r="A1579" s="196"/>
      <c r="B1579" s="151"/>
      <c r="C1579" s="151"/>
    </row>
    <row r="1580" spans="1:3" s="173" customFormat="1" ht="9.5" x14ac:dyDescent="0.2">
      <c r="A1580" s="196"/>
      <c r="B1580" s="151"/>
      <c r="C1580" s="151"/>
    </row>
    <row r="1581" spans="1:3" s="173" customFormat="1" ht="9.5" x14ac:dyDescent="0.2">
      <c r="A1581" s="196"/>
      <c r="B1581" s="151"/>
      <c r="C1581" s="151"/>
    </row>
    <row r="1582" spans="1:3" s="173" customFormat="1" ht="9.5" x14ac:dyDescent="0.2">
      <c r="A1582" s="149"/>
      <c r="B1582" s="151"/>
      <c r="C1582" s="151"/>
    </row>
    <row r="1583" spans="1:3" s="173" customFormat="1" ht="9.5" x14ac:dyDescent="0.2">
      <c r="A1583" s="196"/>
      <c r="B1583" s="151"/>
      <c r="C1583" s="151"/>
    </row>
    <row r="1584" spans="1:3" s="173" customFormat="1" ht="9.5" x14ac:dyDescent="0.2">
      <c r="A1584" s="149"/>
      <c r="B1584" s="151"/>
      <c r="C1584" s="151"/>
    </row>
    <row r="1585" spans="1:3" s="173" customFormat="1" ht="9.5" x14ac:dyDescent="0.2">
      <c r="A1585" s="196"/>
      <c r="B1585" s="151"/>
      <c r="C1585" s="151"/>
    </row>
    <row r="1586" spans="1:3" s="173" customFormat="1" ht="9.5" x14ac:dyDescent="0.2">
      <c r="A1586" s="196"/>
      <c r="B1586" s="151"/>
      <c r="C1586" s="151"/>
    </row>
    <row r="1587" spans="1:3" s="173" customFormat="1" ht="9.5" x14ac:dyDescent="0.2">
      <c r="A1587" s="149"/>
      <c r="B1587" s="151"/>
      <c r="C1587" s="151"/>
    </row>
    <row r="1588" spans="1:3" s="173" customFormat="1" ht="9.5" x14ac:dyDescent="0.2">
      <c r="A1588" s="149"/>
      <c r="B1588" s="151"/>
      <c r="C1588" s="151"/>
    </row>
    <row r="1589" spans="1:3" s="173" customFormat="1" ht="9.5" x14ac:dyDescent="0.2">
      <c r="A1589" s="149"/>
      <c r="B1589" s="151"/>
      <c r="C1589" s="151"/>
    </row>
    <row r="1590" spans="1:3" s="173" customFormat="1" ht="9.5" x14ac:dyDescent="0.2">
      <c r="A1590" s="149"/>
      <c r="B1590" s="151"/>
      <c r="C1590" s="151"/>
    </row>
    <row r="1591" spans="1:3" s="173" customFormat="1" ht="9.5" x14ac:dyDescent="0.2">
      <c r="A1591" s="149"/>
      <c r="B1591" s="151"/>
      <c r="C1591" s="151"/>
    </row>
    <row r="1592" spans="1:3" s="173" customFormat="1" ht="9.5" x14ac:dyDescent="0.2">
      <c r="A1592" s="149"/>
      <c r="B1592" s="151"/>
      <c r="C1592" s="151"/>
    </row>
    <row r="1593" spans="1:3" s="173" customFormat="1" ht="9.5" x14ac:dyDescent="0.2">
      <c r="A1593" s="149"/>
      <c r="B1593" s="151"/>
      <c r="C1593" s="151"/>
    </row>
    <row r="1594" spans="1:3" s="173" customFormat="1" ht="9.5" x14ac:dyDescent="0.2">
      <c r="A1594" s="149"/>
      <c r="B1594" s="151"/>
      <c r="C1594" s="151"/>
    </row>
    <row r="1595" spans="1:3" s="173" customFormat="1" ht="9.5" x14ac:dyDescent="0.2">
      <c r="A1595" s="149"/>
      <c r="B1595" s="151"/>
      <c r="C1595" s="151"/>
    </row>
    <row r="1596" spans="1:3" s="173" customFormat="1" ht="9.5" x14ac:dyDescent="0.2">
      <c r="A1596" s="149"/>
      <c r="B1596" s="151"/>
      <c r="C1596" s="151"/>
    </row>
    <row r="1597" spans="1:3" s="173" customFormat="1" ht="9.5" x14ac:dyDescent="0.2">
      <c r="A1597" s="149"/>
      <c r="B1597" s="151"/>
      <c r="C1597" s="151"/>
    </row>
    <row r="1598" spans="1:3" s="173" customFormat="1" ht="9.5" x14ac:dyDescent="0.2">
      <c r="A1598" s="149"/>
      <c r="B1598" s="151"/>
      <c r="C1598" s="151"/>
    </row>
    <row r="1599" spans="1:3" s="173" customFormat="1" ht="9.5" x14ac:dyDescent="0.2">
      <c r="A1599" s="149"/>
      <c r="B1599" s="151"/>
      <c r="C1599" s="151"/>
    </row>
    <row r="1600" spans="1:3" s="173" customFormat="1" ht="9.5" x14ac:dyDescent="0.2">
      <c r="A1600" s="149"/>
      <c r="B1600" s="151"/>
      <c r="C1600" s="151"/>
    </row>
    <row r="1601" spans="1:125" s="173" customFormat="1" x14ac:dyDescent="0.2">
      <c r="A1601" s="149"/>
      <c r="B1601" s="151"/>
      <c r="C1601" s="151"/>
      <c r="AP1601" s="198"/>
      <c r="AQ1601" s="198"/>
      <c r="AR1601" s="198"/>
      <c r="AS1601" s="198"/>
      <c r="AT1601" s="198"/>
      <c r="AU1601" s="198"/>
      <c r="AV1601" s="198"/>
      <c r="AW1601" s="198"/>
      <c r="AX1601" s="198"/>
      <c r="AY1601" s="198"/>
      <c r="AZ1601" s="198"/>
      <c r="BA1601" s="198"/>
      <c r="BB1601" s="198"/>
      <c r="BC1601" s="198"/>
      <c r="BD1601" s="198"/>
      <c r="BE1601" s="198"/>
      <c r="BF1601" s="198"/>
      <c r="BG1601" s="198"/>
      <c r="BH1601" s="198"/>
      <c r="BI1601" s="198"/>
      <c r="BJ1601" s="198"/>
      <c r="BK1601" s="198"/>
      <c r="BL1601" s="198"/>
      <c r="BM1601" s="198"/>
      <c r="BN1601" s="198"/>
      <c r="BO1601" s="198"/>
      <c r="BP1601" s="198"/>
      <c r="BQ1601" s="198"/>
      <c r="BR1601" s="198"/>
      <c r="BS1601" s="198"/>
      <c r="BT1601" s="198"/>
      <c r="BU1601" s="198"/>
      <c r="BV1601" s="198"/>
      <c r="BW1601" s="198"/>
      <c r="BX1601" s="198"/>
      <c r="BY1601" s="198"/>
      <c r="BZ1601" s="198"/>
      <c r="CA1601" s="198"/>
      <c r="CB1601" s="198"/>
      <c r="CC1601" s="198"/>
      <c r="CD1601" s="198"/>
      <c r="CE1601" s="198"/>
      <c r="CF1601" s="198"/>
      <c r="CG1601" s="198"/>
      <c r="CH1601" s="198"/>
      <c r="CI1601" s="198"/>
      <c r="CJ1601" s="198"/>
      <c r="CK1601" s="198"/>
      <c r="CL1601" s="198"/>
      <c r="CM1601" s="198"/>
      <c r="CN1601" s="198"/>
      <c r="CO1601" s="198"/>
      <c r="CP1601" s="198"/>
      <c r="CQ1601" s="198"/>
      <c r="CR1601" s="198"/>
      <c r="CS1601" s="198"/>
      <c r="CT1601" s="198"/>
      <c r="CU1601" s="198"/>
      <c r="CV1601" s="198"/>
      <c r="CW1601" s="198"/>
      <c r="CX1601" s="198"/>
      <c r="CY1601" s="198"/>
      <c r="CZ1601" s="198"/>
      <c r="DA1601" s="198"/>
      <c r="DB1601" s="198"/>
      <c r="DC1601" s="198"/>
      <c r="DD1601" s="198"/>
      <c r="DE1601" s="198"/>
      <c r="DF1601" s="198"/>
      <c r="DG1601" s="198"/>
      <c r="DH1601" s="198"/>
      <c r="DI1601" s="198"/>
      <c r="DJ1601" s="198"/>
      <c r="DK1601" s="198"/>
      <c r="DL1601" s="198"/>
      <c r="DM1601" s="198"/>
      <c r="DN1601" s="198"/>
      <c r="DO1601" s="198"/>
      <c r="DP1601" s="198"/>
      <c r="DQ1601" s="198"/>
      <c r="DR1601" s="198"/>
      <c r="DS1601" s="198"/>
      <c r="DT1601" s="198"/>
      <c r="DU1601" s="198"/>
    </row>
    <row r="1602" spans="1:125" s="173" customFormat="1" x14ac:dyDescent="0.2">
      <c r="A1602" s="149"/>
      <c r="B1602" s="151"/>
      <c r="C1602" s="151"/>
      <c r="AP1602" s="198"/>
      <c r="AQ1602" s="198"/>
      <c r="AR1602" s="198"/>
      <c r="AS1602" s="198"/>
      <c r="AT1602" s="198"/>
      <c r="AU1602" s="198"/>
      <c r="AV1602" s="198"/>
      <c r="AW1602" s="198"/>
      <c r="AX1602" s="198"/>
      <c r="AY1602" s="198"/>
      <c r="AZ1602" s="198"/>
      <c r="BA1602" s="198"/>
      <c r="BB1602" s="198"/>
      <c r="BC1602" s="198"/>
      <c r="BD1602" s="198"/>
      <c r="BE1602" s="198"/>
      <c r="BF1602" s="198"/>
      <c r="BG1602" s="198"/>
      <c r="BH1602" s="198"/>
      <c r="BI1602" s="198"/>
      <c r="BJ1602" s="198"/>
      <c r="BK1602" s="198"/>
      <c r="BL1602" s="198"/>
      <c r="BM1602" s="198"/>
      <c r="BN1602" s="198"/>
      <c r="BO1602" s="198"/>
      <c r="BP1602" s="198"/>
      <c r="BQ1602" s="198"/>
      <c r="BR1602" s="198"/>
      <c r="BS1602" s="198"/>
      <c r="BT1602" s="198"/>
      <c r="BU1602" s="198"/>
      <c r="BV1602" s="198"/>
      <c r="BW1602" s="198"/>
      <c r="BX1602" s="198"/>
      <c r="BY1602" s="198"/>
      <c r="BZ1602" s="198"/>
      <c r="CA1602" s="198"/>
      <c r="CB1602" s="198"/>
      <c r="CC1602" s="198"/>
      <c r="CD1602" s="198"/>
      <c r="CE1602" s="198"/>
      <c r="CF1602" s="198"/>
      <c r="CG1602" s="198"/>
      <c r="CH1602" s="198"/>
      <c r="CI1602" s="198"/>
      <c r="CJ1602" s="198"/>
      <c r="CK1602" s="198"/>
      <c r="CL1602" s="198"/>
      <c r="CM1602" s="198"/>
      <c r="CN1602" s="198"/>
      <c r="CO1602" s="198"/>
      <c r="CP1602" s="198"/>
      <c r="CQ1602" s="198"/>
      <c r="CR1602" s="198"/>
      <c r="CS1602" s="198"/>
      <c r="CT1602" s="198"/>
      <c r="CU1602" s="198"/>
      <c r="CV1602" s="198"/>
      <c r="CW1602" s="198"/>
      <c r="CX1602" s="198"/>
      <c r="CY1602" s="198"/>
      <c r="CZ1602" s="198"/>
      <c r="DA1602" s="198"/>
      <c r="DB1602" s="198"/>
      <c r="DC1602" s="198"/>
      <c r="DD1602" s="198"/>
      <c r="DE1602" s="198"/>
      <c r="DF1602" s="198"/>
      <c r="DG1602" s="198"/>
      <c r="DH1602" s="198"/>
      <c r="DI1602" s="198"/>
      <c r="DJ1602" s="198"/>
      <c r="DK1602" s="198"/>
      <c r="DL1602" s="198"/>
      <c r="DM1602" s="198"/>
      <c r="DN1602" s="198"/>
      <c r="DO1602" s="198"/>
      <c r="DP1602" s="198"/>
      <c r="DQ1602" s="198"/>
      <c r="DR1602" s="198"/>
      <c r="DS1602" s="198"/>
      <c r="DT1602" s="198"/>
      <c r="DU1602" s="198"/>
    </row>
    <row r="1603" spans="1:125" s="173" customFormat="1" x14ac:dyDescent="0.2">
      <c r="A1603" s="149"/>
      <c r="B1603" s="151"/>
      <c r="C1603" s="151"/>
      <c r="AP1603" s="198"/>
      <c r="AQ1603" s="198"/>
      <c r="AR1603" s="198"/>
      <c r="AS1603" s="198"/>
      <c r="AT1603" s="198"/>
      <c r="AU1603" s="198"/>
      <c r="AV1603" s="198"/>
      <c r="AW1603" s="198"/>
      <c r="AX1603" s="198"/>
      <c r="AY1603" s="198"/>
      <c r="AZ1603" s="198"/>
      <c r="BA1603" s="198"/>
      <c r="BB1603" s="198"/>
      <c r="BC1603" s="198"/>
      <c r="BD1603" s="198"/>
      <c r="BE1603" s="198"/>
      <c r="BF1603" s="198"/>
      <c r="BG1603" s="198"/>
      <c r="BH1603" s="198"/>
      <c r="BI1603" s="198"/>
      <c r="BJ1603" s="198"/>
      <c r="BK1603" s="198"/>
      <c r="BL1603" s="198"/>
      <c r="BM1603" s="198"/>
      <c r="BN1603" s="198"/>
      <c r="BO1603" s="198"/>
      <c r="BP1603" s="198"/>
      <c r="BQ1603" s="198"/>
      <c r="BR1603" s="198"/>
      <c r="BS1603" s="198"/>
      <c r="BT1603" s="198"/>
      <c r="BU1603" s="198"/>
      <c r="BV1603" s="198"/>
      <c r="BW1603" s="198"/>
      <c r="BX1603" s="198"/>
      <c r="BY1603" s="198"/>
      <c r="BZ1603" s="198"/>
      <c r="CA1603" s="198"/>
      <c r="CB1603" s="198"/>
      <c r="CC1603" s="198"/>
      <c r="CD1603" s="198"/>
      <c r="CE1603" s="198"/>
      <c r="CF1603" s="198"/>
      <c r="CG1603" s="198"/>
      <c r="CH1603" s="198"/>
      <c r="CI1603" s="198"/>
      <c r="CJ1603" s="198"/>
      <c r="CK1603" s="198"/>
      <c r="CL1603" s="198"/>
      <c r="CM1603" s="198"/>
      <c r="CN1603" s="198"/>
      <c r="CO1603" s="198"/>
      <c r="CP1603" s="198"/>
      <c r="CQ1603" s="198"/>
      <c r="CR1603" s="198"/>
      <c r="CS1603" s="198"/>
      <c r="CT1603" s="198"/>
      <c r="CU1603" s="198"/>
      <c r="CV1603" s="198"/>
      <c r="CW1603" s="198"/>
      <c r="CX1603" s="198"/>
      <c r="CY1603" s="198"/>
      <c r="CZ1603" s="198"/>
      <c r="DA1603" s="198"/>
      <c r="DB1603" s="198"/>
      <c r="DC1603" s="198"/>
      <c r="DD1603" s="198"/>
      <c r="DE1603" s="198"/>
      <c r="DF1603" s="198"/>
      <c r="DG1603" s="198"/>
      <c r="DH1603" s="198"/>
      <c r="DI1603" s="198"/>
      <c r="DJ1603" s="198"/>
      <c r="DK1603" s="198"/>
      <c r="DL1603" s="198"/>
      <c r="DM1603" s="198"/>
      <c r="DN1603" s="198"/>
      <c r="DO1603" s="198"/>
      <c r="DP1603" s="198"/>
      <c r="DQ1603" s="198"/>
      <c r="DR1603" s="198"/>
      <c r="DS1603" s="198"/>
      <c r="DT1603" s="198"/>
      <c r="DU1603" s="198"/>
    </row>
    <row r="1604" spans="1:125" s="173" customFormat="1" x14ac:dyDescent="0.2">
      <c r="A1604" s="149"/>
      <c r="B1604" s="151"/>
      <c r="C1604" s="151"/>
      <c r="AP1604" s="198"/>
      <c r="AQ1604" s="198"/>
      <c r="AR1604" s="198"/>
      <c r="AS1604" s="198"/>
      <c r="AT1604" s="198"/>
      <c r="AU1604" s="198"/>
      <c r="AV1604" s="198"/>
      <c r="AW1604" s="198"/>
      <c r="AX1604" s="198"/>
      <c r="AY1604" s="198"/>
      <c r="AZ1604" s="198"/>
      <c r="BA1604" s="198"/>
      <c r="BB1604" s="198"/>
      <c r="BC1604" s="198"/>
      <c r="BD1604" s="198"/>
      <c r="BE1604" s="198"/>
      <c r="BF1604" s="198"/>
      <c r="BG1604" s="198"/>
      <c r="BH1604" s="198"/>
      <c r="BI1604" s="198"/>
      <c r="BJ1604" s="198"/>
      <c r="BK1604" s="198"/>
      <c r="BL1604" s="198"/>
      <c r="BM1604" s="198"/>
      <c r="BN1604" s="198"/>
      <c r="BO1604" s="198"/>
      <c r="BP1604" s="198"/>
      <c r="BQ1604" s="198"/>
      <c r="BR1604" s="198"/>
      <c r="BS1604" s="198"/>
      <c r="BT1604" s="198"/>
      <c r="BU1604" s="198"/>
      <c r="BV1604" s="198"/>
      <c r="BW1604" s="198"/>
      <c r="BX1604" s="198"/>
      <c r="BY1604" s="198"/>
      <c r="BZ1604" s="198"/>
      <c r="CA1604" s="198"/>
      <c r="CB1604" s="198"/>
      <c r="CC1604" s="198"/>
      <c r="CD1604" s="198"/>
      <c r="CE1604" s="198"/>
      <c r="CF1604" s="198"/>
      <c r="CG1604" s="198"/>
      <c r="CH1604" s="198"/>
      <c r="CI1604" s="198"/>
      <c r="CJ1604" s="198"/>
      <c r="CK1604" s="198"/>
      <c r="CL1604" s="198"/>
      <c r="CM1604" s="198"/>
      <c r="CN1604" s="198"/>
      <c r="CO1604" s="198"/>
      <c r="CP1604" s="198"/>
      <c r="CQ1604" s="198"/>
      <c r="CR1604" s="198"/>
      <c r="CS1604" s="198"/>
      <c r="CT1604" s="198"/>
      <c r="CU1604" s="198"/>
      <c r="CV1604" s="198"/>
      <c r="CW1604" s="198"/>
      <c r="CX1604" s="198"/>
      <c r="CY1604" s="198"/>
      <c r="CZ1604" s="198"/>
      <c r="DA1604" s="198"/>
      <c r="DB1604" s="198"/>
      <c r="DC1604" s="198"/>
      <c r="DD1604" s="198"/>
      <c r="DE1604" s="198"/>
      <c r="DF1604" s="198"/>
      <c r="DG1604" s="198"/>
      <c r="DH1604" s="198"/>
      <c r="DI1604" s="198"/>
      <c r="DJ1604" s="198"/>
      <c r="DK1604" s="198"/>
      <c r="DL1604" s="198"/>
      <c r="DM1604" s="198"/>
      <c r="DN1604" s="198"/>
      <c r="DO1604" s="198"/>
      <c r="DP1604" s="198"/>
      <c r="DQ1604" s="198"/>
      <c r="DR1604" s="198"/>
      <c r="DS1604" s="198"/>
      <c r="DT1604" s="198"/>
      <c r="DU1604" s="198"/>
    </row>
    <row r="1605" spans="1:125" s="173" customFormat="1" x14ac:dyDescent="0.2">
      <c r="A1605" s="149"/>
      <c r="B1605" s="151"/>
      <c r="C1605" s="151"/>
      <c r="AP1605" s="198"/>
      <c r="AQ1605" s="198"/>
      <c r="AR1605" s="198"/>
      <c r="AS1605" s="198"/>
      <c r="AT1605" s="198"/>
      <c r="AU1605" s="198"/>
      <c r="AV1605" s="198"/>
      <c r="AW1605" s="198"/>
      <c r="AX1605" s="198"/>
      <c r="AY1605" s="198"/>
      <c r="AZ1605" s="198"/>
      <c r="BA1605" s="198"/>
      <c r="BB1605" s="198"/>
      <c r="BC1605" s="198"/>
      <c r="BD1605" s="198"/>
      <c r="BE1605" s="198"/>
      <c r="BF1605" s="198"/>
      <c r="BG1605" s="198"/>
      <c r="BH1605" s="198"/>
      <c r="BI1605" s="198"/>
      <c r="BJ1605" s="198"/>
      <c r="BK1605" s="198"/>
      <c r="BL1605" s="198"/>
      <c r="BM1605" s="198"/>
      <c r="BN1605" s="198"/>
      <c r="BO1605" s="198"/>
      <c r="BP1605" s="198"/>
      <c r="BQ1605" s="198"/>
      <c r="BR1605" s="198"/>
      <c r="BS1605" s="198"/>
      <c r="BT1605" s="198"/>
      <c r="BU1605" s="198"/>
      <c r="BV1605" s="198"/>
      <c r="BW1605" s="198"/>
      <c r="BX1605" s="198"/>
      <c r="BY1605" s="198"/>
      <c r="BZ1605" s="198"/>
      <c r="CA1605" s="198"/>
      <c r="CB1605" s="198"/>
      <c r="CC1605" s="198"/>
      <c r="CD1605" s="198"/>
      <c r="CE1605" s="198"/>
      <c r="CF1605" s="198"/>
      <c r="CG1605" s="198"/>
      <c r="CH1605" s="198"/>
      <c r="CI1605" s="198"/>
      <c r="CJ1605" s="198"/>
      <c r="CK1605" s="198"/>
      <c r="CL1605" s="198"/>
      <c r="CM1605" s="198"/>
      <c r="CN1605" s="198"/>
      <c r="CO1605" s="198"/>
      <c r="CP1605" s="198"/>
      <c r="CQ1605" s="198"/>
      <c r="CR1605" s="198"/>
      <c r="CS1605" s="198"/>
      <c r="CT1605" s="198"/>
      <c r="CU1605" s="198"/>
      <c r="CV1605" s="198"/>
      <c r="CW1605" s="198"/>
      <c r="CX1605" s="198"/>
      <c r="CY1605" s="198"/>
      <c r="CZ1605" s="198"/>
      <c r="DA1605" s="198"/>
      <c r="DB1605" s="198"/>
      <c r="DC1605" s="198"/>
      <c r="DD1605" s="198"/>
      <c r="DE1605" s="198"/>
      <c r="DF1605" s="198"/>
      <c r="DG1605" s="198"/>
      <c r="DH1605" s="198"/>
      <c r="DI1605" s="198"/>
      <c r="DJ1605" s="198"/>
      <c r="DK1605" s="198"/>
      <c r="DL1605" s="198"/>
      <c r="DM1605" s="198"/>
      <c r="DN1605" s="198"/>
      <c r="DO1605" s="198"/>
      <c r="DP1605" s="198"/>
      <c r="DQ1605" s="198"/>
      <c r="DR1605" s="198"/>
      <c r="DS1605" s="198"/>
      <c r="DT1605" s="198"/>
      <c r="DU1605" s="198"/>
    </row>
    <row r="1606" spans="1:125" s="173" customFormat="1" x14ac:dyDescent="0.2">
      <c r="A1606" s="149"/>
      <c r="B1606" s="151"/>
      <c r="C1606" s="151"/>
      <c r="AP1606" s="198"/>
      <c r="AQ1606" s="198"/>
      <c r="AR1606" s="198"/>
      <c r="AS1606" s="198"/>
      <c r="AT1606" s="198"/>
      <c r="AU1606" s="198"/>
      <c r="AV1606" s="198"/>
      <c r="AW1606" s="198"/>
      <c r="AX1606" s="198"/>
      <c r="AY1606" s="198"/>
      <c r="AZ1606" s="198"/>
      <c r="BA1606" s="198"/>
      <c r="BB1606" s="198"/>
      <c r="BC1606" s="198"/>
      <c r="BD1606" s="198"/>
      <c r="BE1606" s="198"/>
      <c r="BF1606" s="198"/>
      <c r="BG1606" s="198"/>
      <c r="BH1606" s="198"/>
      <c r="BI1606" s="198"/>
      <c r="BJ1606" s="198"/>
      <c r="BK1606" s="198"/>
      <c r="BL1606" s="198"/>
      <c r="BM1606" s="198"/>
      <c r="BN1606" s="198"/>
      <c r="BO1606" s="198"/>
      <c r="BP1606" s="198"/>
      <c r="BQ1606" s="198"/>
      <c r="BR1606" s="198"/>
      <c r="BS1606" s="198"/>
      <c r="BT1606" s="198"/>
      <c r="BU1606" s="198"/>
      <c r="BV1606" s="198"/>
      <c r="BW1606" s="198"/>
      <c r="BX1606" s="198"/>
      <c r="BY1606" s="198"/>
      <c r="BZ1606" s="198"/>
      <c r="CA1606" s="198"/>
      <c r="CB1606" s="198"/>
      <c r="CC1606" s="198"/>
      <c r="CD1606" s="198"/>
      <c r="CE1606" s="198"/>
      <c r="CF1606" s="198"/>
      <c r="CG1606" s="198"/>
      <c r="CH1606" s="198"/>
      <c r="CI1606" s="198"/>
      <c r="CJ1606" s="198"/>
      <c r="CK1606" s="198"/>
      <c r="CL1606" s="198"/>
      <c r="CM1606" s="198"/>
      <c r="CN1606" s="198"/>
      <c r="CO1606" s="198"/>
      <c r="CP1606" s="198"/>
      <c r="CQ1606" s="198"/>
      <c r="CR1606" s="198"/>
      <c r="CS1606" s="198"/>
      <c r="CT1606" s="198"/>
      <c r="CU1606" s="198"/>
      <c r="CV1606" s="198"/>
      <c r="CW1606" s="198"/>
      <c r="CX1606" s="198"/>
      <c r="CY1606" s="198"/>
      <c r="CZ1606" s="198"/>
      <c r="DA1606" s="198"/>
      <c r="DB1606" s="198"/>
      <c r="DC1606" s="198"/>
      <c r="DD1606" s="198"/>
      <c r="DE1606" s="198"/>
      <c r="DF1606" s="198"/>
      <c r="DG1606" s="198"/>
      <c r="DH1606" s="198"/>
      <c r="DI1606" s="198"/>
      <c r="DJ1606" s="198"/>
      <c r="DK1606" s="198"/>
      <c r="DL1606" s="198"/>
      <c r="DM1606" s="198"/>
      <c r="DN1606" s="198"/>
      <c r="DO1606" s="198"/>
      <c r="DP1606" s="198"/>
      <c r="DQ1606" s="198"/>
      <c r="DR1606" s="198"/>
      <c r="DS1606" s="198"/>
      <c r="DT1606" s="198"/>
      <c r="DU1606" s="198"/>
    </row>
    <row r="1607" spans="1:125" s="173" customFormat="1" x14ac:dyDescent="0.2">
      <c r="A1607" s="149"/>
      <c r="B1607" s="151"/>
      <c r="C1607" s="151"/>
      <c r="AP1607" s="198"/>
      <c r="AQ1607" s="198"/>
      <c r="AR1607" s="198"/>
      <c r="AS1607" s="198"/>
      <c r="AT1607" s="198"/>
      <c r="AU1607" s="198"/>
      <c r="AV1607" s="198"/>
      <c r="AW1607" s="198"/>
      <c r="AX1607" s="198"/>
      <c r="AY1607" s="198"/>
      <c r="AZ1607" s="198"/>
      <c r="BA1607" s="198"/>
      <c r="BB1607" s="198"/>
      <c r="BC1607" s="198"/>
      <c r="BD1607" s="198"/>
      <c r="BE1607" s="198"/>
      <c r="BF1607" s="198"/>
      <c r="BG1607" s="198"/>
      <c r="BH1607" s="198"/>
      <c r="BI1607" s="198"/>
      <c r="BJ1607" s="198"/>
      <c r="BK1607" s="198"/>
      <c r="BL1607" s="198"/>
      <c r="BM1607" s="198"/>
      <c r="BN1607" s="198"/>
      <c r="BO1607" s="198"/>
      <c r="BP1607" s="198"/>
      <c r="BQ1607" s="198"/>
      <c r="BR1607" s="198"/>
      <c r="BS1607" s="198"/>
      <c r="BT1607" s="198"/>
      <c r="BU1607" s="198"/>
      <c r="BV1607" s="198"/>
      <c r="BW1607" s="198"/>
      <c r="BX1607" s="198"/>
      <c r="BY1607" s="198"/>
      <c r="BZ1607" s="198"/>
      <c r="CA1607" s="198"/>
      <c r="CB1607" s="198"/>
      <c r="CC1607" s="198"/>
      <c r="CD1607" s="198"/>
      <c r="CE1607" s="198"/>
      <c r="CF1607" s="198"/>
      <c r="CG1607" s="198"/>
      <c r="CH1607" s="198"/>
      <c r="CI1607" s="198"/>
      <c r="CJ1607" s="198"/>
      <c r="CK1607" s="198"/>
      <c r="CL1607" s="198"/>
      <c r="CM1607" s="198"/>
      <c r="CN1607" s="198"/>
      <c r="CO1607" s="198"/>
      <c r="CP1607" s="198"/>
      <c r="CQ1607" s="198"/>
      <c r="CR1607" s="198"/>
      <c r="CS1607" s="198"/>
      <c r="CT1607" s="198"/>
      <c r="CU1607" s="198"/>
      <c r="CV1607" s="198"/>
      <c r="CW1607" s="198"/>
      <c r="CX1607" s="198"/>
      <c r="CY1607" s="198"/>
      <c r="CZ1607" s="198"/>
      <c r="DA1607" s="198"/>
      <c r="DB1607" s="198"/>
      <c r="DC1607" s="198"/>
      <c r="DD1607" s="198"/>
      <c r="DE1607" s="198"/>
      <c r="DF1607" s="198"/>
      <c r="DG1607" s="198"/>
      <c r="DH1607" s="198"/>
      <c r="DI1607" s="198"/>
      <c r="DJ1607" s="198"/>
      <c r="DK1607" s="198"/>
      <c r="DL1607" s="198"/>
      <c r="DM1607" s="198"/>
      <c r="DN1607" s="198"/>
      <c r="DO1607" s="198"/>
      <c r="DP1607" s="198"/>
      <c r="DQ1607" s="198"/>
      <c r="DR1607" s="198"/>
      <c r="DS1607" s="198"/>
      <c r="DT1607" s="198"/>
      <c r="DU1607" s="198"/>
    </row>
    <row r="1608" spans="1:125" s="173" customFormat="1" x14ac:dyDescent="0.2">
      <c r="A1608" s="149"/>
      <c r="B1608" s="151"/>
      <c r="C1608" s="151"/>
      <c r="AP1608" s="198"/>
      <c r="AQ1608" s="198"/>
      <c r="AR1608" s="198"/>
      <c r="AS1608" s="198"/>
      <c r="AT1608" s="198"/>
      <c r="AU1608" s="198"/>
      <c r="AV1608" s="198"/>
      <c r="AW1608" s="198"/>
      <c r="AX1608" s="198"/>
      <c r="AY1608" s="198"/>
      <c r="AZ1608" s="198"/>
      <c r="BA1608" s="198"/>
      <c r="BB1608" s="198"/>
      <c r="BC1608" s="198"/>
      <c r="BD1608" s="198"/>
      <c r="BE1608" s="198"/>
      <c r="BF1608" s="198"/>
      <c r="BG1608" s="198"/>
      <c r="BH1608" s="198"/>
      <c r="BI1608" s="198"/>
      <c r="BJ1608" s="198"/>
      <c r="BK1608" s="198"/>
      <c r="BL1608" s="198"/>
      <c r="BM1608" s="198"/>
      <c r="BN1608" s="198"/>
      <c r="BO1608" s="198"/>
      <c r="BP1608" s="198"/>
      <c r="BQ1608" s="198"/>
      <c r="BR1608" s="198"/>
      <c r="BS1608" s="198"/>
      <c r="BT1608" s="198"/>
      <c r="BU1608" s="198"/>
      <c r="BV1608" s="198"/>
      <c r="BW1608" s="198"/>
      <c r="BX1608" s="198"/>
      <c r="BY1608" s="198"/>
      <c r="BZ1608" s="198"/>
      <c r="CA1608" s="198"/>
      <c r="CB1608" s="198"/>
      <c r="CC1608" s="198"/>
      <c r="CD1608" s="198"/>
      <c r="CE1608" s="198"/>
      <c r="CF1608" s="198"/>
      <c r="CG1608" s="198"/>
      <c r="CH1608" s="198"/>
      <c r="CI1608" s="198"/>
      <c r="CJ1608" s="198"/>
      <c r="CK1608" s="198"/>
      <c r="CL1608" s="198"/>
      <c r="CM1608" s="198"/>
      <c r="CN1608" s="198"/>
      <c r="CO1608" s="198"/>
      <c r="CP1608" s="198"/>
      <c r="CQ1608" s="198"/>
      <c r="CR1608" s="198"/>
      <c r="CS1608" s="198"/>
      <c r="CT1608" s="198"/>
      <c r="CU1608" s="198"/>
      <c r="CV1608" s="198"/>
      <c r="CW1608" s="198"/>
      <c r="CX1608" s="198"/>
      <c r="CY1608" s="198"/>
      <c r="CZ1608" s="198"/>
      <c r="DA1608" s="198"/>
      <c r="DB1608" s="198"/>
      <c r="DC1608" s="198"/>
      <c r="DD1608" s="198"/>
      <c r="DE1608" s="198"/>
      <c r="DF1608" s="198"/>
      <c r="DG1608" s="198"/>
      <c r="DH1608" s="198"/>
      <c r="DI1608" s="198"/>
      <c r="DJ1608" s="198"/>
      <c r="DK1608" s="198"/>
      <c r="DL1608" s="198"/>
      <c r="DM1608" s="198"/>
      <c r="DN1608" s="198"/>
      <c r="DO1608" s="198"/>
      <c r="DP1608" s="198"/>
      <c r="DQ1608" s="198"/>
      <c r="DR1608" s="198"/>
      <c r="DS1608" s="198"/>
      <c r="DT1608" s="198"/>
      <c r="DU1608" s="198"/>
    </row>
    <row r="1609" spans="1:125" s="173" customFormat="1" x14ac:dyDescent="0.2">
      <c r="A1609" s="149"/>
      <c r="B1609" s="151"/>
      <c r="C1609" s="151"/>
      <c r="AP1609" s="198"/>
      <c r="AQ1609" s="198"/>
      <c r="AR1609" s="198"/>
      <c r="AS1609" s="198"/>
      <c r="AT1609" s="198"/>
      <c r="AU1609" s="198"/>
      <c r="AV1609" s="198"/>
      <c r="AW1609" s="198"/>
      <c r="AX1609" s="198"/>
      <c r="AY1609" s="198"/>
      <c r="AZ1609" s="198"/>
      <c r="BA1609" s="198"/>
      <c r="BB1609" s="198"/>
      <c r="BC1609" s="198"/>
      <c r="BD1609" s="198"/>
      <c r="BE1609" s="198"/>
      <c r="BF1609" s="198"/>
      <c r="BG1609" s="198"/>
      <c r="BH1609" s="198"/>
      <c r="BI1609" s="198"/>
      <c r="BJ1609" s="198"/>
      <c r="BK1609" s="198"/>
      <c r="BL1609" s="198"/>
      <c r="BM1609" s="198"/>
      <c r="BN1609" s="198"/>
      <c r="BO1609" s="198"/>
      <c r="BP1609" s="198"/>
      <c r="BQ1609" s="198"/>
      <c r="BR1609" s="198"/>
      <c r="BS1609" s="198"/>
      <c r="BT1609" s="198"/>
      <c r="BU1609" s="198"/>
      <c r="BV1609" s="198"/>
      <c r="BW1609" s="198"/>
      <c r="BX1609" s="198"/>
      <c r="BY1609" s="198"/>
      <c r="BZ1609" s="198"/>
      <c r="CA1609" s="198"/>
      <c r="CB1609" s="198"/>
      <c r="CC1609" s="198"/>
      <c r="CD1609" s="198"/>
      <c r="CE1609" s="198"/>
      <c r="CF1609" s="198"/>
      <c r="CG1609" s="198"/>
      <c r="CH1609" s="198"/>
      <c r="CI1609" s="198"/>
      <c r="CJ1609" s="198"/>
      <c r="CK1609" s="198"/>
      <c r="CL1609" s="198"/>
      <c r="CM1609" s="198"/>
      <c r="CN1609" s="198"/>
      <c r="CO1609" s="198"/>
      <c r="CP1609" s="198"/>
      <c r="CQ1609" s="198"/>
      <c r="CR1609" s="198"/>
      <c r="CS1609" s="198"/>
      <c r="CT1609" s="198"/>
      <c r="CU1609" s="198"/>
      <c r="CV1609" s="198"/>
      <c r="CW1609" s="198"/>
      <c r="CX1609" s="198"/>
      <c r="CY1609" s="198"/>
      <c r="CZ1609" s="198"/>
      <c r="DA1609" s="198"/>
      <c r="DB1609" s="198"/>
      <c r="DC1609" s="198"/>
      <c r="DD1609" s="198"/>
      <c r="DE1609" s="198"/>
      <c r="DF1609" s="198"/>
      <c r="DG1609" s="198"/>
      <c r="DH1609" s="198"/>
      <c r="DI1609" s="198"/>
      <c r="DJ1609" s="198"/>
      <c r="DK1609" s="198"/>
      <c r="DL1609" s="198"/>
      <c r="DM1609" s="198"/>
      <c r="DN1609" s="198"/>
      <c r="DO1609" s="198"/>
      <c r="DP1609" s="198"/>
      <c r="DQ1609" s="198"/>
      <c r="DR1609" s="198"/>
      <c r="DS1609" s="198"/>
      <c r="DT1609" s="198"/>
      <c r="DU1609" s="198"/>
    </row>
    <row r="1610" spans="1:125" s="173" customFormat="1" x14ac:dyDescent="0.2">
      <c r="A1610" s="149"/>
      <c r="B1610" s="151"/>
      <c r="C1610" s="151"/>
      <c r="AP1610" s="198"/>
      <c r="AQ1610" s="198"/>
      <c r="AR1610" s="198"/>
      <c r="AS1610" s="198"/>
      <c r="AT1610" s="198"/>
      <c r="AU1610" s="198"/>
      <c r="AV1610" s="198"/>
      <c r="AW1610" s="198"/>
      <c r="AX1610" s="198"/>
      <c r="AY1610" s="198"/>
      <c r="AZ1610" s="198"/>
      <c r="BA1610" s="198"/>
      <c r="BB1610" s="198"/>
      <c r="BC1610" s="198"/>
      <c r="BD1610" s="198"/>
      <c r="BE1610" s="198"/>
      <c r="BF1610" s="198"/>
      <c r="BG1610" s="198"/>
      <c r="BH1610" s="198"/>
      <c r="BI1610" s="198"/>
      <c r="BJ1610" s="198"/>
      <c r="BK1610" s="198"/>
      <c r="BL1610" s="198"/>
      <c r="BM1610" s="198"/>
      <c r="BN1610" s="198"/>
      <c r="BO1610" s="198"/>
      <c r="BP1610" s="198"/>
      <c r="BQ1610" s="198"/>
      <c r="BR1610" s="198"/>
      <c r="BS1610" s="198"/>
      <c r="BT1610" s="198"/>
      <c r="BU1610" s="198"/>
      <c r="BV1610" s="198"/>
      <c r="BW1610" s="198"/>
      <c r="BX1610" s="198"/>
      <c r="BY1610" s="198"/>
      <c r="BZ1610" s="198"/>
      <c r="CA1610" s="198"/>
      <c r="CB1610" s="198"/>
      <c r="CC1610" s="198"/>
      <c r="CD1610" s="198"/>
      <c r="CE1610" s="198"/>
      <c r="CF1610" s="198"/>
      <c r="CG1610" s="198"/>
      <c r="CH1610" s="198"/>
      <c r="CI1610" s="198"/>
      <c r="CJ1610" s="198"/>
      <c r="CK1610" s="198"/>
      <c r="CL1610" s="198"/>
      <c r="CM1610" s="198"/>
      <c r="CN1610" s="198"/>
      <c r="CO1610" s="198"/>
      <c r="CP1610" s="198"/>
      <c r="CQ1610" s="198"/>
      <c r="CR1610" s="198"/>
      <c r="CS1610" s="198"/>
      <c r="CT1610" s="198"/>
      <c r="CU1610" s="198"/>
      <c r="CV1610" s="198"/>
      <c r="CW1610" s="198"/>
      <c r="CX1610" s="198"/>
      <c r="CY1610" s="198"/>
      <c r="CZ1610" s="198"/>
      <c r="DA1610" s="198"/>
      <c r="DB1610" s="198"/>
      <c r="DC1610" s="198"/>
      <c r="DD1610" s="198"/>
      <c r="DE1610" s="198"/>
      <c r="DF1610" s="198"/>
      <c r="DG1610" s="198"/>
      <c r="DH1610" s="198"/>
      <c r="DI1610" s="198"/>
      <c r="DJ1610" s="198"/>
      <c r="DK1610" s="198"/>
      <c r="DL1610" s="198"/>
      <c r="DM1610" s="198"/>
      <c r="DN1610" s="198"/>
      <c r="DO1610" s="198"/>
      <c r="DP1610" s="198"/>
      <c r="DQ1610" s="198"/>
      <c r="DR1610" s="198"/>
      <c r="DS1610" s="198"/>
      <c r="DT1610" s="198"/>
      <c r="DU1610" s="198"/>
    </row>
    <row r="1611" spans="1:125" s="173" customFormat="1" x14ac:dyDescent="0.2">
      <c r="A1611" s="149"/>
      <c r="B1611" s="151"/>
      <c r="C1611" s="151"/>
      <c r="AP1611" s="198"/>
      <c r="AQ1611" s="198"/>
      <c r="AR1611" s="198"/>
      <c r="AS1611" s="198"/>
      <c r="AT1611" s="198"/>
      <c r="AU1611" s="198"/>
      <c r="AV1611" s="198"/>
      <c r="AW1611" s="198"/>
      <c r="AX1611" s="198"/>
      <c r="AY1611" s="198"/>
      <c r="AZ1611" s="198"/>
      <c r="BA1611" s="198"/>
      <c r="BB1611" s="198"/>
      <c r="BC1611" s="198"/>
      <c r="BD1611" s="198"/>
      <c r="BE1611" s="198"/>
      <c r="BF1611" s="198"/>
      <c r="BG1611" s="198"/>
      <c r="BH1611" s="198"/>
      <c r="BI1611" s="198"/>
      <c r="BJ1611" s="198"/>
      <c r="BK1611" s="198"/>
      <c r="BL1611" s="198"/>
      <c r="BM1611" s="198"/>
      <c r="BN1611" s="198"/>
      <c r="BO1611" s="198"/>
      <c r="BP1611" s="198"/>
      <c r="BQ1611" s="198"/>
      <c r="BR1611" s="198"/>
      <c r="BS1611" s="198"/>
      <c r="BT1611" s="198"/>
      <c r="BU1611" s="198"/>
      <c r="BV1611" s="198"/>
      <c r="BW1611" s="198"/>
      <c r="BX1611" s="198"/>
      <c r="BY1611" s="198"/>
      <c r="BZ1611" s="198"/>
      <c r="CA1611" s="198"/>
      <c r="CB1611" s="198"/>
      <c r="CC1611" s="198"/>
      <c r="CD1611" s="198"/>
      <c r="CE1611" s="198"/>
      <c r="CF1611" s="198"/>
      <c r="CG1611" s="198"/>
      <c r="CH1611" s="198"/>
      <c r="CI1611" s="198"/>
      <c r="CJ1611" s="198"/>
      <c r="CK1611" s="198"/>
      <c r="CL1611" s="198"/>
      <c r="CM1611" s="198"/>
      <c r="CN1611" s="198"/>
      <c r="CO1611" s="198"/>
      <c r="CP1611" s="198"/>
      <c r="CQ1611" s="198"/>
      <c r="CR1611" s="198"/>
      <c r="CS1611" s="198"/>
      <c r="CT1611" s="198"/>
      <c r="CU1611" s="198"/>
      <c r="CV1611" s="198"/>
      <c r="CW1611" s="198"/>
      <c r="CX1611" s="198"/>
      <c r="CY1611" s="198"/>
      <c r="CZ1611" s="198"/>
      <c r="DA1611" s="198"/>
      <c r="DB1611" s="198"/>
      <c r="DC1611" s="198"/>
      <c r="DD1611" s="198"/>
      <c r="DE1611" s="198"/>
      <c r="DF1611" s="198"/>
      <c r="DG1611" s="198"/>
      <c r="DH1611" s="198"/>
      <c r="DI1611" s="198"/>
      <c r="DJ1611" s="198"/>
      <c r="DK1611" s="198"/>
      <c r="DL1611" s="198"/>
      <c r="DM1611" s="198"/>
      <c r="DN1611" s="198"/>
      <c r="DO1611" s="198"/>
      <c r="DP1611" s="198"/>
      <c r="DQ1611" s="198"/>
      <c r="DR1611" s="198"/>
      <c r="DS1611" s="198"/>
      <c r="DT1611" s="198"/>
      <c r="DU1611" s="198"/>
    </row>
    <row r="1612" spans="1:125" s="173" customFormat="1" x14ac:dyDescent="0.2">
      <c r="A1612" s="149"/>
      <c r="B1612" s="151"/>
      <c r="C1612" s="151"/>
      <c r="AP1612" s="198"/>
      <c r="AQ1612" s="198"/>
      <c r="AR1612" s="198"/>
      <c r="AS1612" s="198"/>
      <c r="AT1612" s="198"/>
      <c r="AU1612" s="198"/>
      <c r="AV1612" s="198"/>
      <c r="AW1612" s="198"/>
      <c r="AX1612" s="198"/>
      <c r="AY1612" s="198"/>
      <c r="AZ1612" s="198"/>
      <c r="BA1612" s="198"/>
      <c r="BB1612" s="198"/>
      <c r="BC1612" s="198"/>
      <c r="BD1612" s="198"/>
      <c r="BE1612" s="198"/>
      <c r="BF1612" s="198"/>
      <c r="BG1612" s="198"/>
      <c r="BH1612" s="198"/>
      <c r="BI1612" s="198"/>
      <c r="BJ1612" s="198"/>
      <c r="BK1612" s="198"/>
      <c r="BL1612" s="198"/>
      <c r="BM1612" s="198"/>
      <c r="BN1612" s="198"/>
      <c r="BO1612" s="198"/>
      <c r="BP1612" s="198"/>
      <c r="BQ1612" s="198"/>
      <c r="BR1612" s="198"/>
      <c r="BS1612" s="198"/>
      <c r="BT1612" s="198"/>
      <c r="BU1612" s="198"/>
      <c r="BV1612" s="198"/>
      <c r="BW1612" s="198"/>
      <c r="BX1612" s="198"/>
      <c r="BY1612" s="198"/>
      <c r="BZ1612" s="198"/>
      <c r="CA1612" s="198"/>
      <c r="CB1612" s="198"/>
      <c r="CC1612" s="198"/>
      <c r="CD1612" s="198"/>
      <c r="CE1612" s="198"/>
      <c r="CF1612" s="198"/>
      <c r="CG1612" s="198"/>
      <c r="CH1612" s="198"/>
      <c r="CI1612" s="198"/>
      <c r="CJ1612" s="198"/>
      <c r="CK1612" s="198"/>
      <c r="CL1612" s="198"/>
      <c r="CM1612" s="198"/>
      <c r="CN1612" s="198"/>
      <c r="CO1612" s="198"/>
      <c r="CP1612" s="198"/>
      <c r="CQ1612" s="198"/>
      <c r="CR1612" s="198"/>
      <c r="CS1612" s="198"/>
      <c r="CT1612" s="198"/>
      <c r="CU1612" s="198"/>
      <c r="CV1612" s="198"/>
      <c r="CW1612" s="198"/>
      <c r="CX1612" s="198"/>
      <c r="CY1612" s="198"/>
      <c r="CZ1612" s="198"/>
      <c r="DA1612" s="198"/>
      <c r="DB1612" s="198"/>
      <c r="DC1612" s="198"/>
      <c r="DD1612" s="198"/>
      <c r="DE1612" s="198"/>
      <c r="DF1612" s="198"/>
      <c r="DG1612" s="198"/>
      <c r="DH1612" s="198"/>
      <c r="DI1612" s="198"/>
      <c r="DJ1612" s="198"/>
      <c r="DK1612" s="198"/>
      <c r="DL1612" s="198"/>
      <c r="DM1612" s="198"/>
      <c r="DN1612" s="198"/>
      <c r="DO1612" s="198"/>
      <c r="DP1612" s="198"/>
      <c r="DQ1612" s="198"/>
      <c r="DR1612" s="198"/>
      <c r="DS1612" s="198"/>
      <c r="DT1612" s="198"/>
      <c r="DU1612" s="198"/>
    </row>
    <row r="1613" spans="1:125" s="173" customFormat="1" x14ac:dyDescent="0.2">
      <c r="A1613" s="149"/>
      <c r="B1613" s="151"/>
      <c r="C1613" s="151"/>
      <c r="AP1613" s="198"/>
      <c r="AQ1613" s="198"/>
      <c r="AR1613" s="198"/>
      <c r="AS1613" s="198"/>
      <c r="AT1613" s="198"/>
      <c r="AU1613" s="198"/>
      <c r="AV1613" s="198"/>
      <c r="AW1613" s="198"/>
      <c r="AX1613" s="198"/>
      <c r="AY1613" s="198"/>
      <c r="AZ1613" s="198"/>
      <c r="BA1613" s="198"/>
      <c r="BB1613" s="198"/>
      <c r="BC1613" s="198"/>
      <c r="BD1613" s="198"/>
      <c r="BE1613" s="198"/>
      <c r="BF1613" s="198"/>
      <c r="BG1613" s="198"/>
      <c r="BH1613" s="198"/>
      <c r="BI1613" s="198"/>
      <c r="BJ1613" s="198"/>
      <c r="BK1613" s="198"/>
      <c r="BL1613" s="198"/>
      <c r="BM1613" s="198"/>
      <c r="BN1613" s="198"/>
      <c r="BO1613" s="198"/>
      <c r="BP1613" s="198"/>
      <c r="BQ1613" s="198"/>
      <c r="BR1613" s="198"/>
      <c r="BS1613" s="198"/>
      <c r="BT1613" s="198"/>
      <c r="BU1613" s="198"/>
      <c r="BV1613" s="198"/>
      <c r="BW1613" s="198"/>
      <c r="BX1613" s="198"/>
      <c r="BY1613" s="198"/>
      <c r="BZ1613" s="198"/>
      <c r="CA1613" s="198"/>
      <c r="CB1613" s="198"/>
      <c r="CC1613" s="198"/>
      <c r="CD1613" s="198"/>
      <c r="CE1613" s="198"/>
      <c r="CF1613" s="198"/>
      <c r="CG1613" s="198"/>
      <c r="CH1613" s="198"/>
      <c r="CI1613" s="198"/>
      <c r="CJ1613" s="198"/>
      <c r="CK1613" s="198"/>
      <c r="CL1613" s="198"/>
      <c r="CM1613" s="198"/>
      <c r="CN1613" s="198"/>
      <c r="CO1613" s="198"/>
      <c r="CP1613" s="198"/>
      <c r="CQ1613" s="198"/>
      <c r="CR1613" s="198"/>
      <c r="CS1613" s="198"/>
      <c r="CT1613" s="198"/>
      <c r="CU1613" s="198"/>
      <c r="CV1613" s="198"/>
      <c r="CW1613" s="198"/>
      <c r="CX1613" s="198"/>
      <c r="CY1613" s="198"/>
      <c r="CZ1613" s="198"/>
      <c r="DA1613" s="198"/>
      <c r="DB1613" s="198"/>
      <c r="DC1613" s="198"/>
      <c r="DD1613" s="198"/>
      <c r="DE1613" s="198"/>
      <c r="DF1613" s="198"/>
      <c r="DG1613" s="198"/>
      <c r="DH1613" s="198"/>
      <c r="DI1613" s="198"/>
      <c r="DJ1613" s="198"/>
      <c r="DK1613" s="198"/>
      <c r="DL1613" s="198"/>
      <c r="DM1613" s="198"/>
      <c r="DN1613" s="198"/>
      <c r="DO1613" s="198"/>
      <c r="DP1613" s="198"/>
      <c r="DQ1613" s="198"/>
      <c r="DR1613" s="198"/>
      <c r="DS1613" s="198"/>
      <c r="DT1613" s="198"/>
      <c r="DU1613" s="198"/>
    </row>
    <row r="1614" spans="1:125" s="173" customFormat="1" x14ac:dyDescent="0.2">
      <c r="A1614" s="149"/>
      <c r="B1614" s="151"/>
      <c r="C1614" s="151"/>
      <c r="AP1614" s="198"/>
      <c r="AQ1614" s="198"/>
      <c r="AR1614" s="198"/>
      <c r="AS1614" s="198"/>
      <c r="AT1614" s="198"/>
      <c r="AU1614" s="198"/>
      <c r="AV1614" s="198"/>
      <c r="AW1614" s="198"/>
      <c r="AX1614" s="198"/>
      <c r="AY1614" s="198"/>
      <c r="AZ1614" s="198"/>
      <c r="BA1614" s="198"/>
      <c r="BB1614" s="198"/>
      <c r="BC1614" s="198"/>
      <c r="BD1614" s="198"/>
      <c r="BE1614" s="198"/>
      <c r="BF1614" s="198"/>
      <c r="BG1614" s="198"/>
      <c r="BH1614" s="198"/>
      <c r="BI1614" s="198"/>
      <c r="BJ1614" s="198"/>
      <c r="BK1614" s="198"/>
      <c r="BL1614" s="198"/>
      <c r="BM1614" s="198"/>
      <c r="BN1614" s="198"/>
      <c r="BO1614" s="198"/>
      <c r="BP1614" s="198"/>
      <c r="BQ1614" s="198"/>
      <c r="BR1614" s="198"/>
      <c r="BS1614" s="198"/>
      <c r="BT1614" s="198"/>
      <c r="BU1614" s="198"/>
      <c r="BV1614" s="198"/>
      <c r="BW1614" s="198"/>
      <c r="BX1614" s="198"/>
      <c r="BY1614" s="198"/>
      <c r="BZ1614" s="198"/>
      <c r="CA1614" s="198"/>
      <c r="CB1614" s="198"/>
      <c r="CC1614" s="198"/>
      <c r="CD1614" s="198"/>
      <c r="CE1614" s="198"/>
      <c r="CF1614" s="198"/>
      <c r="CG1614" s="198"/>
      <c r="CH1614" s="198"/>
      <c r="CI1614" s="198"/>
      <c r="CJ1614" s="198"/>
      <c r="CK1614" s="198"/>
      <c r="CL1614" s="198"/>
      <c r="CM1614" s="198"/>
      <c r="CN1614" s="198"/>
      <c r="CO1614" s="198"/>
      <c r="CP1614" s="198"/>
      <c r="CQ1614" s="198"/>
      <c r="CR1614" s="198"/>
      <c r="CS1614" s="198"/>
      <c r="CT1614" s="198"/>
      <c r="CU1614" s="198"/>
      <c r="CV1614" s="198"/>
      <c r="CW1614" s="198"/>
      <c r="CX1614" s="198"/>
      <c r="CY1614" s="198"/>
      <c r="CZ1614" s="198"/>
      <c r="DA1614" s="198"/>
      <c r="DB1614" s="198"/>
      <c r="DC1614" s="198"/>
      <c r="DD1614" s="198"/>
      <c r="DE1614" s="198"/>
      <c r="DF1614" s="198"/>
      <c r="DG1614" s="198"/>
      <c r="DH1614" s="198"/>
      <c r="DI1614" s="198"/>
      <c r="DJ1614" s="198"/>
      <c r="DK1614" s="198"/>
      <c r="DL1614" s="198"/>
      <c r="DM1614" s="198"/>
      <c r="DN1614" s="198"/>
      <c r="DO1614" s="198"/>
      <c r="DP1614" s="198"/>
      <c r="DQ1614" s="198"/>
      <c r="DR1614" s="198"/>
      <c r="DS1614" s="198"/>
      <c r="DT1614" s="198"/>
      <c r="DU1614" s="198"/>
    </row>
    <row r="1615" spans="1:125" s="173" customFormat="1" x14ac:dyDescent="0.2">
      <c r="A1615" s="149"/>
      <c r="B1615" s="151"/>
      <c r="C1615" s="151"/>
      <c r="AP1615" s="198"/>
      <c r="AQ1615" s="198"/>
      <c r="AR1615" s="198"/>
      <c r="AS1615" s="198"/>
      <c r="AT1615" s="198"/>
      <c r="AU1615" s="198"/>
      <c r="AV1615" s="198"/>
      <c r="AW1615" s="198"/>
      <c r="AX1615" s="198"/>
      <c r="AY1615" s="198"/>
      <c r="AZ1615" s="198"/>
      <c r="BA1615" s="198"/>
      <c r="BB1615" s="198"/>
      <c r="BC1615" s="198"/>
      <c r="BD1615" s="198"/>
      <c r="BE1615" s="198"/>
      <c r="BF1615" s="198"/>
      <c r="BG1615" s="198"/>
      <c r="BH1615" s="198"/>
      <c r="BI1615" s="198"/>
      <c r="BJ1615" s="198"/>
      <c r="BK1615" s="198"/>
      <c r="BL1615" s="198"/>
      <c r="BM1615" s="198"/>
      <c r="BN1615" s="198"/>
      <c r="BO1615" s="198"/>
      <c r="BP1615" s="198"/>
      <c r="BQ1615" s="198"/>
      <c r="BR1615" s="198"/>
      <c r="BS1615" s="198"/>
      <c r="BT1615" s="198"/>
      <c r="BU1615" s="198"/>
      <c r="BV1615" s="198"/>
      <c r="BW1615" s="198"/>
      <c r="BX1615" s="198"/>
      <c r="BY1615" s="198"/>
      <c r="BZ1615" s="198"/>
      <c r="CA1615" s="198"/>
      <c r="CB1615" s="198"/>
      <c r="CC1615" s="198"/>
      <c r="CD1615" s="198"/>
      <c r="CE1615" s="198"/>
      <c r="CF1615" s="198"/>
      <c r="CG1615" s="198"/>
      <c r="CH1615" s="198"/>
      <c r="CI1615" s="198"/>
      <c r="CJ1615" s="198"/>
      <c r="CK1615" s="198"/>
      <c r="CL1615" s="198"/>
      <c r="CM1615" s="198"/>
      <c r="CN1615" s="198"/>
      <c r="CO1615" s="198"/>
      <c r="CP1615" s="198"/>
      <c r="CQ1615" s="198"/>
      <c r="CR1615" s="198"/>
      <c r="CS1615" s="198"/>
      <c r="CT1615" s="198"/>
      <c r="CU1615" s="198"/>
      <c r="CV1615" s="198"/>
      <c r="CW1615" s="198"/>
      <c r="CX1615" s="198"/>
      <c r="CY1615" s="198"/>
      <c r="CZ1615" s="198"/>
      <c r="DA1615" s="198"/>
      <c r="DB1615" s="198"/>
      <c r="DC1615" s="198"/>
      <c r="DD1615" s="198"/>
      <c r="DE1615" s="198"/>
      <c r="DF1615" s="198"/>
      <c r="DG1615" s="198"/>
      <c r="DH1615" s="198"/>
      <c r="DI1615" s="198"/>
      <c r="DJ1615" s="198"/>
      <c r="DK1615" s="198"/>
      <c r="DL1615" s="198"/>
      <c r="DM1615" s="198"/>
      <c r="DN1615" s="198"/>
      <c r="DO1615" s="198"/>
      <c r="DP1615" s="198"/>
      <c r="DQ1615" s="198"/>
      <c r="DR1615" s="198"/>
      <c r="DS1615" s="198"/>
      <c r="DT1615" s="198"/>
      <c r="DU1615" s="198"/>
    </row>
    <row r="1616" spans="1:125" s="173" customFormat="1" x14ac:dyDescent="0.2">
      <c r="A1616" s="149"/>
      <c r="B1616" s="151"/>
      <c r="C1616" s="151"/>
      <c r="AP1616" s="198"/>
      <c r="AQ1616" s="198"/>
      <c r="AR1616" s="198"/>
      <c r="AS1616" s="198"/>
      <c r="AT1616" s="198"/>
      <c r="AU1616" s="198"/>
      <c r="AV1616" s="198"/>
      <c r="AW1616" s="198"/>
      <c r="AX1616" s="198"/>
      <c r="AY1616" s="198"/>
      <c r="AZ1616" s="198"/>
      <c r="BA1616" s="198"/>
      <c r="BB1616" s="198"/>
      <c r="BC1616" s="198"/>
      <c r="BD1616" s="198"/>
      <c r="BE1616" s="198"/>
      <c r="BF1616" s="198"/>
      <c r="BG1616" s="198"/>
      <c r="BH1616" s="198"/>
      <c r="BI1616" s="198"/>
      <c r="BJ1616" s="198"/>
      <c r="BK1616" s="198"/>
      <c r="BL1616" s="198"/>
      <c r="BM1616" s="198"/>
      <c r="BN1616" s="198"/>
      <c r="BO1616" s="198"/>
      <c r="BP1616" s="198"/>
      <c r="BQ1616" s="198"/>
      <c r="BR1616" s="198"/>
      <c r="BS1616" s="198"/>
      <c r="BT1616" s="198"/>
      <c r="BU1616" s="198"/>
      <c r="BV1616" s="198"/>
      <c r="BW1616" s="198"/>
      <c r="BX1616" s="198"/>
      <c r="BY1616" s="198"/>
      <c r="BZ1616" s="198"/>
      <c r="CA1616" s="198"/>
      <c r="CB1616" s="198"/>
      <c r="CC1616" s="198"/>
      <c r="CD1616" s="198"/>
      <c r="CE1616" s="198"/>
      <c r="CF1616" s="198"/>
      <c r="CG1616" s="198"/>
      <c r="CH1616" s="198"/>
      <c r="CI1616" s="198"/>
      <c r="CJ1616" s="198"/>
      <c r="CK1616" s="198"/>
      <c r="CL1616" s="198"/>
      <c r="CM1616" s="198"/>
      <c r="CN1616" s="198"/>
      <c r="CO1616" s="198"/>
      <c r="CP1616" s="198"/>
      <c r="CQ1616" s="198"/>
      <c r="CR1616" s="198"/>
      <c r="CS1616" s="198"/>
      <c r="CT1616" s="198"/>
      <c r="CU1616" s="198"/>
      <c r="CV1616" s="198"/>
      <c r="CW1616" s="198"/>
      <c r="CX1616" s="198"/>
      <c r="CY1616" s="198"/>
      <c r="CZ1616" s="198"/>
      <c r="DA1616" s="198"/>
      <c r="DB1616" s="198"/>
      <c r="DC1616" s="198"/>
      <c r="DD1616" s="198"/>
      <c r="DE1616" s="198"/>
      <c r="DF1616" s="198"/>
      <c r="DG1616" s="198"/>
      <c r="DH1616" s="198"/>
      <c r="DI1616" s="198"/>
      <c r="DJ1616" s="198"/>
      <c r="DK1616" s="198"/>
      <c r="DL1616" s="198"/>
      <c r="DM1616" s="198"/>
      <c r="DN1616" s="198"/>
      <c r="DO1616" s="198"/>
      <c r="DP1616" s="198"/>
      <c r="DQ1616" s="198"/>
      <c r="DR1616" s="198"/>
      <c r="DS1616" s="198"/>
      <c r="DT1616" s="198"/>
      <c r="DU1616" s="198"/>
    </row>
    <row r="1617" spans="1:125" s="173" customFormat="1" x14ac:dyDescent="0.2">
      <c r="A1617" s="149"/>
      <c r="B1617" s="151"/>
      <c r="C1617" s="151"/>
      <c r="AP1617" s="198"/>
      <c r="AQ1617" s="198"/>
      <c r="AR1617" s="198"/>
      <c r="AS1617" s="198"/>
      <c r="AT1617" s="198"/>
      <c r="AU1617" s="198"/>
      <c r="AV1617" s="198"/>
      <c r="AW1617" s="198"/>
      <c r="AX1617" s="198"/>
      <c r="AY1617" s="198"/>
      <c r="AZ1617" s="198"/>
      <c r="BA1617" s="198"/>
      <c r="BB1617" s="198"/>
      <c r="BC1617" s="198"/>
      <c r="BD1617" s="198"/>
      <c r="BE1617" s="198"/>
      <c r="BF1617" s="198"/>
      <c r="BG1617" s="198"/>
      <c r="BH1617" s="198"/>
      <c r="BI1617" s="198"/>
      <c r="BJ1617" s="198"/>
      <c r="BK1617" s="198"/>
      <c r="BL1617" s="198"/>
      <c r="BM1617" s="198"/>
      <c r="BN1617" s="198"/>
      <c r="BO1617" s="198"/>
      <c r="BP1617" s="198"/>
      <c r="BQ1617" s="198"/>
      <c r="BR1617" s="198"/>
      <c r="BS1617" s="198"/>
      <c r="BT1617" s="198"/>
      <c r="BU1617" s="198"/>
      <c r="BV1617" s="198"/>
      <c r="BW1617" s="198"/>
      <c r="BX1617" s="198"/>
      <c r="BY1617" s="198"/>
      <c r="BZ1617" s="198"/>
      <c r="CA1617" s="198"/>
      <c r="CB1617" s="198"/>
      <c r="CC1617" s="198"/>
      <c r="CD1617" s="198"/>
      <c r="CE1617" s="198"/>
      <c r="CF1617" s="198"/>
      <c r="CG1617" s="198"/>
      <c r="CH1617" s="198"/>
      <c r="CI1617" s="198"/>
      <c r="CJ1617" s="198"/>
      <c r="CK1617" s="198"/>
      <c r="CL1617" s="198"/>
      <c r="CM1617" s="198"/>
      <c r="CN1617" s="198"/>
      <c r="CO1617" s="198"/>
      <c r="CP1617" s="198"/>
      <c r="CQ1617" s="198"/>
      <c r="CR1617" s="198"/>
      <c r="CS1617" s="198"/>
      <c r="CT1617" s="198"/>
      <c r="CU1617" s="198"/>
      <c r="CV1617" s="198"/>
      <c r="CW1617" s="198"/>
      <c r="CX1617" s="198"/>
      <c r="CY1617" s="198"/>
      <c r="CZ1617" s="198"/>
      <c r="DA1617" s="198"/>
      <c r="DB1617" s="198"/>
      <c r="DC1617" s="198"/>
      <c r="DD1617" s="198"/>
      <c r="DE1617" s="198"/>
      <c r="DF1617" s="198"/>
      <c r="DG1617" s="198"/>
      <c r="DH1617" s="198"/>
      <c r="DI1617" s="198"/>
      <c r="DJ1617" s="198"/>
      <c r="DK1617" s="198"/>
      <c r="DL1617" s="198"/>
      <c r="DM1617" s="198"/>
      <c r="DN1617" s="198"/>
      <c r="DO1617" s="198"/>
      <c r="DP1617" s="198"/>
      <c r="DQ1617" s="198"/>
      <c r="DR1617" s="198"/>
      <c r="DS1617" s="198"/>
      <c r="DT1617" s="198"/>
      <c r="DU1617" s="198"/>
    </row>
    <row r="1618" spans="1:125" s="173" customFormat="1" x14ac:dyDescent="0.2">
      <c r="A1618" s="149"/>
      <c r="B1618" s="151"/>
      <c r="C1618" s="151"/>
      <c r="AP1618" s="198"/>
      <c r="AQ1618" s="198"/>
      <c r="AR1618" s="198"/>
      <c r="AS1618" s="198"/>
      <c r="AT1618" s="198"/>
      <c r="AU1618" s="198"/>
      <c r="AV1618" s="198"/>
      <c r="AW1618" s="198"/>
      <c r="AX1618" s="198"/>
      <c r="AY1618" s="198"/>
      <c r="AZ1618" s="198"/>
      <c r="BA1618" s="198"/>
      <c r="BB1618" s="198"/>
      <c r="BC1618" s="198"/>
      <c r="BD1618" s="198"/>
      <c r="BE1618" s="198"/>
      <c r="BF1618" s="198"/>
      <c r="BG1618" s="198"/>
      <c r="BH1618" s="198"/>
      <c r="BI1618" s="198"/>
      <c r="BJ1618" s="198"/>
      <c r="BK1618" s="198"/>
      <c r="BL1618" s="198"/>
      <c r="BM1618" s="198"/>
      <c r="BN1618" s="198"/>
      <c r="BO1618" s="198"/>
      <c r="BP1618" s="198"/>
      <c r="BQ1618" s="198"/>
      <c r="BR1618" s="198"/>
      <c r="BS1618" s="198"/>
      <c r="BT1618" s="198"/>
      <c r="BU1618" s="198"/>
      <c r="BV1618" s="198"/>
      <c r="BW1618" s="198"/>
      <c r="BX1618" s="198"/>
      <c r="BY1618" s="198"/>
      <c r="BZ1618" s="198"/>
      <c r="CA1618" s="198"/>
      <c r="CB1618" s="198"/>
      <c r="CC1618" s="198"/>
      <c r="CD1618" s="198"/>
      <c r="CE1618" s="198"/>
      <c r="CF1618" s="198"/>
      <c r="CG1618" s="198"/>
      <c r="CH1618" s="198"/>
      <c r="CI1618" s="198"/>
      <c r="CJ1618" s="198"/>
      <c r="CK1618" s="198"/>
      <c r="CL1618" s="198"/>
      <c r="CM1618" s="198"/>
      <c r="CN1618" s="198"/>
      <c r="CO1618" s="198"/>
      <c r="CP1618" s="198"/>
      <c r="CQ1618" s="198"/>
      <c r="CR1618" s="198"/>
      <c r="CS1618" s="198"/>
      <c r="CT1618" s="198"/>
      <c r="CU1618" s="198"/>
      <c r="CV1618" s="198"/>
      <c r="CW1618" s="198"/>
      <c r="CX1618" s="198"/>
      <c r="CY1618" s="198"/>
      <c r="CZ1618" s="198"/>
      <c r="DA1618" s="198"/>
      <c r="DB1618" s="198"/>
      <c r="DC1618" s="198"/>
      <c r="DD1618" s="198"/>
      <c r="DE1618" s="198"/>
      <c r="DF1618" s="198"/>
      <c r="DG1618" s="198"/>
      <c r="DH1618" s="198"/>
      <c r="DI1618" s="198"/>
      <c r="DJ1618" s="198"/>
      <c r="DK1618" s="198"/>
      <c r="DL1618" s="198"/>
      <c r="DM1618" s="198"/>
      <c r="DN1618" s="198"/>
      <c r="DO1618" s="198"/>
      <c r="DP1618" s="198"/>
      <c r="DQ1618" s="198"/>
      <c r="DR1618" s="198"/>
      <c r="DS1618" s="198"/>
      <c r="DT1618" s="198"/>
      <c r="DU1618" s="198"/>
    </row>
    <row r="1619" spans="1:125" s="173" customFormat="1" x14ac:dyDescent="0.2">
      <c r="A1619" s="149"/>
      <c r="B1619" s="151"/>
      <c r="C1619" s="151"/>
      <c r="AP1619" s="198"/>
      <c r="AQ1619" s="198"/>
      <c r="AR1619" s="198"/>
      <c r="AS1619" s="198"/>
      <c r="AT1619" s="198"/>
      <c r="AU1619" s="198"/>
      <c r="AV1619" s="198"/>
      <c r="AW1619" s="198"/>
      <c r="AX1619" s="198"/>
      <c r="AY1619" s="198"/>
      <c r="AZ1619" s="198"/>
      <c r="BA1619" s="198"/>
      <c r="BB1619" s="198"/>
      <c r="BC1619" s="198"/>
      <c r="BD1619" s="198"/>
      <c r="BE1619" s="198"/>
      <c r="BF1619" s="198"/>
      <c r="BG1619" s="198"/>
      <c r="BH1619" s="198"/>
      <c r="BI1619" s="198"/>
      <c r="BJ1619" s="198"/>
      <c r="BK1619" s="198"/>
      <c r="BL1619" s="198"/>
      <c r="BM1619" s="198"/>
      <c r="BN1619" s="198"/>
      <c r="BO1619" s="198"/>
      <c r="BP1619" s="198"/>
      <c r="BQ1619" s="198"/>
      <c r="BR1619" s="198"/>
      <c r="BS1619" s="198"/>
      <c r="BT1619" s="198"/>
      <c r="BU1619" s="198"/>
      <c r="BV1619" s="198"/>
      <c r="BW1619" s="198"/>
      <c r="BX1619" s="198"/>
      <c r="BY1619" s="198"/>
      <c r="BZ1619" s="198"/>
      <c r="CA1619" s="198"/>
      <c r="CB1619" s="198"/>
      <c r="CC1619" s="198"/>
      <c r="CD1619" s="198"/>
      <c r="CE1619" s="198"/>
      <c r="CF1619" s="198"/>
      <c r="CG1619" s="198"/>
      <c r="CH1619" s="198"/>
      <c r="CI1619" s="198"/>
      <c r="CJ1619" s="198"/>
      <c r="CK1619" s="198"/>
      <c r="CL1619" s="198"/>
      <c r="CM1619" s="198"/>
      <c r="CN1619" s="198"/>
      <c r="CO1619" s="198"/>
      <c r="CP1619" s="198"/>
      <c r="CQ1619" s="198"/>
      <c r="CR1619" s="198"/>
      <c r="CS1619" s="198"/>
      <c r="CT1619" s="198"/>
      <c r="CU1619" s="198"/>
      <c r="CV1619" s="198"/>
      <c r="CW1619" s="198"/>
      <c r="CX1619" s="198"/>
      <c r="CY1619" s="198"/>
      <c r="CZ1619" s="198"/>
      <c r="DA1619" s="198"/>
      <c r="DB1619" s="198"/>
      <c r="DC1619" s="198"/>
      <c r="DD1619" s="198"/>
      <c r="DE1619" s="198"/>
      <c r="DF1619" s="198"/>
      <c r="DG1619" s="198"/>
      <c r="DH1619" s="198"/>
      <c r="DI1619" s="198"/>
      <c r="DJ1619" s="198"/>
      <c r="DK1619" s="198"/>
      <c r="DL1619" s="198"/>
      <c r="DM1619" s="198"/>
      <c r="DN1619" s="198"/>
      <c r="DO1619" s="198"/>
      <c r="DP1619" s="198"/>
      <c r="DQ1619" s="198"/>
      <c r="DR1619" s="198"/>
      <c r="DS1619" s="198"/>
      <c r="DT1619" s="198"/>
      <c r="DU1619" s="198"/>
    </row>
    <row r="1620" spans="1:125" s="173" customFormat="1" x14ac:dyDescent="0.2">
      <c r="A1620" s="149"/>
      <c r="B1620" s="151"/>
      <c r="C1620" s="151"/>
      <c r="AP1620" s="198"/>
      <c r="AQ1620" s="198"/>
      <c r="AR1620" s="198"/>
      <c r="AS1620" s="198"/>
      <c r="AT1620" s="198"/>
      <c r="AU1620" s="198"/>
      <c r="AV1620" s="198"/>
      <c r="AW1620" s="198"/>
      <c r="AX1620" s="198"/>
      <c r="AY1620" s="198"/>
      <c r="AZ1620" s="198"/>
      <c r="BA1620" s="198"/>
      <c r="BB1620" s="198"/>
      <c r="BC1620" s="198"/>
      <c r="BD1620" s="198"/>
      <c r="BE1620" s="198"/>
      <c r="BF1620" s="198"/>
      <c r="BG1620" s="198"/>
      <c r="BH1620" s="198"/>
      <c r="BI1620" s="198"/>
      <c r="BJ1620" s="198"/>
      <c r="BK1620" s="198"/>
      <c r="BL1620" s="198"/>
      <c r="BM1620" s="198"/>
      <c r="BN1620" s="198"/>
      <c r="BO1620" s="198"/>
      <c r="BP1620" s="198"/>
      <c r="BQ1620" s="198"/>
      <c r="BR1620" s="198"/>
      <c r="BS1620" s="198"/>
      <c r="BT1620" s="198"/>
      <c r="BU1620" s="198"/>
      <c r="BV1620" s="198"/>
      <c r="BW1620" s="198"/>
      <c r="BX1620" s="198"/>
      <c r="BY1620" s="198"/>
      <c r="BZ1620" s="198"/>
      <c r="CA1620" s="198"/>
      <c r="CB1620" s="198"/>
      <c r="CC1620" s="198"/>
      <c r="CD1620" s="198"/>
      <c r="CE1620" s="198"/>
      <c r="CF1620" s="198"/>
      <c r="CG1620" s="198"/>
      <c r="CH1620" s="198"/>
      <c r="CI1620" s="198"/>
      <c r="CJ1620" s="198"/>
      <c r="CK1620" s="198"/>
      <c r="CL1620" s="198"/>
      <c r="CM1620" s="198"/>
      <c r="CN1620" s="198"/>
      <c r="CO1620" s="198"/>
      <c r="CP1620" s="198"/>
      <c r="CQ1620" s="198"/>
      <c r="CR1620" s="198"/>
      <c r="CS1620" s="198"/>
      <c r="CT1620" s="198"/>
      <c r="CU1620" s="198"/>
      <c r="CV1620" s="198"/>
      <c r="CW1620" s="198"/>
      <c r="CX1620" s="198"/>
      <c r="CY1620" s="198"/>
      <c r="CZ1620" s="198"/>
      <c r="DA1620" s="198"/>
      <c r="DB1620" s="198"/>
      <c r="DC1620" s="198"/>
      <c r="DD1620" s="198"/>
      <c r="DE1620" s="198"/>
      <c r="DF1620" s="198"/>
      <c r="DG1620" s="198"/>
      <c r="DH1620" s="198"/>
      <c r="DI1620" s="198"/>
      <c r="DJ1620" s="198"/>
      <c r="DK1620" s="198"/>
      <c r="DL1620" s="198"/>
      <c r="DM1620" s="198"/>
      <c r="DN1620" s="198"/>
      <c r="DO1620" s="198"/>
      <c r="DP1620" s="198"/>
      <c r="DQ1620" s="198"/>
      <c r="DR1620" s="198"/>
      <c r="DS1620" s="198"/>
      <c r="DT1620" s="198"/>
      <c r="DU1620" s="198"/>
    </row>
    <row r="1621" spans="1:125" s="173" customFormat="1" x14ac:dyDescent="0.2">
      <c r="A1621" s="149"/>
      <c r="B1621" s="151"/>
      <c r="C1621" s="151"/>
      <c r="AP1621" s="198"/>
      <c r="AQ1621" s="198"/>
      <c r="AR1621" s="198"/>
      <c r="AS1621" s="198"/>
      <c r="AT1621" s="198"/>
      <c r="AU1621" s="198"/>
      <c r="AV1621" s="198"/>
      <c r="AW1621" s="198"/>
      <c r="AX1621" s="198"/>
      <c r="AY1621" s="198"/>
      <c r="AZ1621" s="198"/>
      <c r="BA1621" s="198"/>
      <c r="BB1621" s="198"/>
      <c r="BC1621" s="198"/>
      <c r="BD1621" s="198"/>
      <c r="BE1621" s="198"/>
      <c r="BF1621" s="198"/>
      <c r="BG1621" s="198"/>
      <c r="BH1621" s="198"/>
      <c r="BI1621" s="198"/>
      <c r="BJ1621" s="198"/>
      <c r="BK1621" s="198"/>
      <c r="BL1621" s="198"/>
      <c r="BM1621" s="198"/>
      <c r="BN1621" s="198"/>
      <c r="BO1621" s="198"/>
      <c r="BP1621" s="198"/>
      <c r="BQ1621" s="198"/>
      <c r="BR1621" s="198"/>
      <c r="BS1621" s="198"/>
      <c r="BT1621" s="198"/>
      <c r="BU1621" s="198"/>
      <c r="BV1621" s="198"/>
      <c r="BW1621" s="198"/>
      <c r="BX1621" s="198"/>
      <c r="BY1621" s="198"/>
      <c r="BZ1621" s="198"/>
      <c r="CA1621" s="198"/>
      <c r="CB1621" s="198"/>
      <c r="CC1621" s="198"/>
      <c r="CD1621" s="198"/>
      <c r="CE1621" s="198"/>
      <c r="CF1621" s="198"/>
      <c r="CG1621" s="198"/>
      <c r="CH1621" s="198"/>
      <c r="CI1621" s="198"/>
      <c r="CJ1621" s="198"/>
      <c r="CK1621" s="198"/>
      <c r="CL1621" s="198"/>
      <c r="CM1621" s="198"/>
      <c r="CN1621" s="198"/>
      <c r="CO1621" s="198"/>
      <c r="CP1621" s="198"/>
      <c r="CQ1621" s="198"/>
      <c r="CR1621" s="198"/>
      <c r="CS1621" s="198"/>
      <c r="CT1621" s="198"/>
      <c r="CU1621" s="198"/>
      <c r="CV1621" s="198"/>
      <c r="CW1621" s="198"/>
      <c r="CX1621" s="198"/>
      <c r="CY1621" s="198"/>
      <c r="CZ1621" s="198"/>
      <c r="DA1621" s="198"/>
      <c r="DB1621" s="198"/>
      <c r="DC1621" s="198"/>
      <c r="DD1621" s="198"/>
      <c r="DE1621" s="198"/>
      <c r="DF1621" s="198"/>
      <c r="DG1621" s="198"/>
      <c r="DH1621" s="198"/>
      <c r="DI1621" s="198"/>
      <c r="DJ1621" s="198"/>
      <c r="DK1621" s="198"/>
      <c r="DL1621" s="198"/>
      <c r="DM1621" s="198"/>
      <c r="DN1621" s="198"/>
      <c r="DO1621" s="198"/>
      <c r="DP1621" s="198"/>
      <c r="DQ1621" s="198"/>
      <c r="DR1621" s="198"/>
      <c r="DS1621" s="198"/>
      <c r="DT1621" s="198"/>
      <c r="DU1621" s="198"/>
    </row>
    <row r="1622" spans="1:125" s="173" customFormat="1" x14ac:dyDescent="0.2">
      <c r="A1622" s="149"/>
      <c r="B1622" s="151"/>
      <c r="C1622" s="151"/>
      <c r="AP1622" s="198"/>
      <c r="AQ1622" s="198"/>
      <c r="AR1622" s="198"/>
      <c r="AS1622" s="198"/>
      <c r="AT1622" s="198"/>
      <c r="AU1622" s="198"/>
      <c r="AV1622" s="198"/>
      <c r="AW1622" s="198"/>
      <c r="AX1622" s="198"/>
      <c r="AY1622" s="198"/>
      <c r="AZ1622" s="198"/>
      <c r="BA1622" s="198"/>
      <c r="BB1622" s="198"/>
      <c r="BC1622" s="198"/>
      <c r="BD1622" s="198"/>
      <c r="BE1622" s="198"/>
      <c r="BF1622" s="198"/>
      <c r="BG1622" s="198"/>
      <c r="BH1622" s="198"/>
      <c r="BI1622" s="198"/>
      <c r="BJ1622" s="198"/>
      <c r="BK1622" s="198"/>
      <c r="BL1622" s="198"/>
      <c r="BM1622" s="198"/>
      <c r="BN1622" s="198"/>
      <c r="BO1622" s="198"/>
      <c r="BP1622" s="198"/>
      <c r="BQ1622" s="198"/>
      <c r="BR1622" s="198"/>
      <c r="BS1622" s="198"/>
      <c r="BT1622" s="198"/>
      <c r="BU1622" s="198"/>
      <c r="BV1622" s="198"/>
      <c r="BW1622" s="198"/>
      <c r="BX1622" s="198"/>
      <c r="BY1622" s="198"/>
      <c r="BZ1622" s="198"/>
      <c r="CA1622" s="198"/>
      <c r="CB1622" s="198"/>
      <c r="CC1622" s="198"/>
      <c r="CD1622" s="198"/>
      <c r="CE1622" s="198"/>
      <c r="CF1622" s="198"/>
      <c r="CG1622" s="198"/>
      <c r="CH1622" s="198"/>
      <c r="CI1622" s="198"/>
      <c r="CJ1622" s="198"/>
      <c r="CK1622" s="198"/>
      <c r="CL1622" s="198"/>
      <c r="CM1622" s="198"/>
      <c r="CN1622" s="198"/>
      <c r="CO1622" s="198"/>
      <c r="CP1622" s="198"/>
      <c r="CQ1622" s="198"/>
      <c r="CR1622" s="198"/>
      <c r="CS1622" s="198"/>
      <c r="CT1622" s="198"/>
      <c r="CU1622" s="198"/>
      <c r="CV1622" s="198"/>
      <c r="CW1622" s="198"/>
      <c r="CX1622" s="198"/>
      <c r="CY1622" s="198"/>
      <c r="CZ1622" s="198"/>
      <c r="DA1622" s="198"/>
      <c r="DB1622" s="198"/>
      <c r="DC1622" s="198"/>
      <c r="DD1622" s="198"/>
      <c r="DE1622" s="198"/>
      <c r="DF1622" s="198"/>
      <c r="DG1622" s="198"/>
      <c r="DH1622" s="198"/>
      <c r="DI1622" s="198"/>
      <c r="DJ1622" s="198"/>
      <c r="DK1622" s="198"/>
      <c r="DL1622" s="198"/>
      <c r="DM1622" s="198"/>
      <c r="DN1622" s="198"/>
      <c r="DO1622" s="198"/>
      <c r="DP1622" s="198"/>
      <c r="DQ1622" s="198"/>
      <c r="DR1622" s="198"/>
      <c r="DS1622" s="198"/>
      <c r="DT1622" s="198"/>
      <c r="DU1622" s="198"/>
    </row>
    <row r="1623" spans="1:125" s="173" customFormat="1" x14ac:dyDescent="0.2">
      <c r="A1623" s="149"/>
      <c r="B1623" s="151"/>
      <c r="C1623" s="151"/>
      <c r="AP1623" s="198"/>
      <c r="AQ1623" s="198"/>
      <c r="AR1623" s="198"/>
      <c r="AS1623" s="198"/>
      <c r="AT1623" s="198"/>
      <c r="AU1623" s="198"/>
      <c r="AV1623" s="198"/>
      <c r="AW1623" s="198"/>
      <c r="AX1623" s="198"/>
      <c r="AY1623" s="198"/>
      <c r="AZ1623" s="198"/>
      <c r="BA1623" s="198"/>
      <c r="BB1623" s="198"/>
      <c r="BC1623" s="198"/>
      <c r="BD1623" s="198"/>
      <c r="BE1623" s="198"/>
      <c r="BF1623" s="198"/>
      <c r="BG1623" s="198"/>
      <c r="BH1623" s="198"/>
      <c r="BI1623" s="198"/>
      <c r="BJ1623" s="198"/>
      <c r="BK1623" s="198"/>
      <c r="BL1623" s="198"/>
      <c r="BM1623" s="198"/>
      <c r="BN1623" s="198"/>
      <c r="BO1623" s="198"/>
      <c r="BP1623" s="198"/>
      <c r="BQ1623" s="198"/>
      <c r="BR1623" s="198"/>
      <c r="BS1623" s="198"/>
      <c r="BT1623" s="198"/>
      <c r="BU1623" s="198"/>
      <c r="BV1623" s="198"/>
      <c r="BW1623" s="198"/>
      <c r="BX1623" s="198"/>
      <c r="BY1623" s="198"/>
      <c r="BZ1623" s="198"/>
      <c r="CA1623" s="198"/>
      <c r="CB1623" s="198"/>
      <c r="CC1623" s="198"/>
      <c r="CD1623" s="198"/>
      <c r="CE1623" s="198"/>
      <c r="CF1623" s="198"/>
      <c r="CG1623" s="198"/>
      <c r="CH1623" s="198"/>
      <c r="CI1623" s="198"/>
      <c r="CJ1623" s="198"/>
      <c r="CK1623" s="198"/>
      <c r="CL1623" s="198"/>
      <c r="CM1623" s="198"/>
      <c r="CN1623" s="198"/>
      <c r="CO1623" s="198"/>
      <c r="CP1623" s="198"/>
      <c r="CQ1623" s="198"/>
      <c r="CR1623" s="198"/>
      <c r="CS1623" s="198"/>
      <c r="CT1623" s="198"/>
      <c r="CU1623" s="198"/>
      <c r="CV1623" s="198"/>
      <c r="CW1623" s="198"/>
      <c r="CX1623" s="198"/>
      <c r="CY1623" s="198"/>
      <c r="CZ1623" s="198"/>
      <c r="DA1623" s="198"/>
      <c r="DB1623" s="198"/>
      <c r="DC1623" s="198"/>
      <c r="DD1623" s="198"/>
      <c r="DE1623" s="198"/>
      <c r="DF1623" s="198"/>
      <c r="DG1623" s="198"/>
      <c r="DH1623" s="198"/>
      <c r="DI1623" s="198"/>
      <c r="DJ1623" s="198"/>
      <c r="DK1623" s="198"/>
      <c r="DL1623" s="198"/>
      <c r="DM1623" s="198"/>
      <c r="DN1623" s="198"/>
      <c r="DO1623" s="198"/>
      <c r="DP1623" s="198"/>
      <c r="DQ1623" s="198"/>
      <c r="DR1623" s="198"/>
      <c r="DS1623" s="198"/>
      <c r="DT1623" s="198"/>
      <c r="DU1623" s="198"/>
    </row>
    <row r="1624" spans="1:125" s="173" customFormat="1" x14ac:dyDescent="0.2">
      <c r="A1624" s="149"/>
      <c r="B1624" s="151"/>
      <c r="C1624" s="151"/>
      <c r="AP1624" s="198"/>
      <c r="AQ1624" s="198"/>
      <c r="AR1624" s="198"/>
      <c r="AS1624" s="198"/>
      <c r="AT1624" s="198"/>
      <c r="AU1624" s="198"/>
      <c r="AV1624" s="198"/>
      <c r="AW1624" s="198"/>
      <c r="AX1624" s="198"/>
      <c r="AY1624" s="198"/>
      <c r="AZ1624" s="198"/>
      <c r="BA1624" s="198"/>
      <c r="BB1624" s="198"/>
      <c r="BC1624" s="198"/>
      <c r="BD1624" s="198"/>
      <c r="BE1624" s="198"/>
      <c r="BF1624" s="198"/>
      <c r="BG1624" s="198"/>
      <c r="BH1624" s="198"/>
      <c r="BI1624" s="198"/>
      <c r="BJ1624" s="198"/>
      <c r="BK1624" s="198"/>
      <c r="BL1624" s="198"/>
      <c r="BM1624" s="198"/>
      <c r="BN1624" s="198"/>
      <c r="BO1624" s="198"/>
      <c r="BP1624" s="198"/>
      <c r="BQ1624" s="198"/>
      <c r="BR1624" s="198"/>
      <c r="BS1624" s="198"/>
      <c r="BT1624" s="198"/>
      <c r="BU1624" s="198"/>
      <c r="BV1624" s="198"/>
      <c r="BW1624" s="198"/>
      <c r="BX1624" s="198"/>
      <c r="BY1624" s="198"/>
      <c r="BZ1624" s="198"/>
      <c r="CA1624" s="198"/>
      <c r="CB1624" s="198"/>
      <c r="CC1624" s="198"/>
      <c r="CD1624" s="198"/>
      <c r="CE1624" s="198"/>
      <c r="CF1624" s="198"/>
      <c r="CG1624" s="198"/>
      <c r="CH1624" s="198"/>
      <c r="CI1624" s="198"/>
      <c r="CJ1624" s="198"/>
      <c r="CK1624" s="198"/>
      <c r="CL1624" s="198"/>
      <c r="CM1624" s="198"/>
      <c r="CN1624" s="198"/>
      <c r="CO1624" s="198"/>
      <c r="CP1624" s="198"/>
      <c r="CQ1624" s="198"/>
      <c r="CR1624" s="198"/>
      <c r="CS1624" s="198"/>
      <c r="CT1624" s="198"/>
      <c r="CU1624" s="198"/>
      <c r="CV1624" s="198"/>
      <c r="CW1624" s="198"/>
      <c r="CX1624" s="198"/>
      <c r="CY1624" s="198"/>
      <c r="CZ1624" s="198"/>
      <c r="DA1624" s="198"/>
      <c r="DB1624" s="198"/>
      <c r="DC1624" s="198"/>
      <c r="DD1624" s="198"/>
      <c r="DE1624" s="198"/>
      <c r="DF1624" s="198"/>
      <c r="DG1624" s="198"/>
      <c r="DH1624" s="198"/>
      <c r="DI1624" s="198"/>
      <c r="DJ1624" s="198"/>
      <c r="DK1624" s="198"/>
      <c r="DL1624" s="198"/>
      <c r="DM1624" s="198"/>
      <c r="DN1624" s="198"/>
      <c r="DO1624" s="198"/>
      <c r="DP1624" s="198"/>
      <c r="DQ1624" s="198"/>
      <c r="DR1624" s="198"/>
      <c r="DS1624" s="198"/>
      <c r="DT1624" s="198"/>
      <c r="DU1624" s="198"/>
    </row>
    <row r="1625" spans="1:125" s="173" customFormat="1" x14ac:dyDescent="0.2">
      <c r="A1625" s="149"/>
      <c r="B1625" s="151"/>
      <c r="C1625" s="151"/>
      <c r="AP1625" s="198"/>
      <c r="AQ1625" s="198"/>
      <c r="AR1625" s="198"/>
      <c r="AS1625" s="198"/>
      <c r="AT1625" s="198"/>
      <c r="AU1625" s="198"/>
      <c r="AV1625" s="198"/>
      <c r="AW1625" s="198"/>
      <c r="AX1625" s="198"/>
      <c r="AY1625" s="198"/>
      <c r="AZ1625" s="198"/>
      <c r="BA1625" s="198"/>
      <c r="BB1625" s="198"/>
      <c r="BC1625" s="198"/>
      <c r="BD1625" s="198"/>
      <c r="BE1625" s="198"/>
      <c r="BF1625" s="198"/>
      <c r="BG1625" s="198"/>
      <c r="BH1625" s="198"/>
      <c r="BI1625" s="198"/>
      <c r="BJ1625" s="198"/>
      <c r="BK1625" s="198"/>
      <c r="BL1625" s="198"/>
      <c r="BM1625" s="198"/>
      <c r="BN1625" s="198"/>
      <c r="BO1625" s="198"/>
      <c r="BP1625" s="198"/>
      <c r="BQ1625" s="198"/>
      <c r="BR1625" s="198"/>
      <c r="BS1625" s="198"/>
      <c r="BT1625" s="198"/>
      <c r="BU1625" s="198"/>
      <c r="BV1625" s="198"/>
      <c r="BW1625" s="198"/>
      <c r="BX1625" s="198"/>
      <c r="BY1625" s="198"/>
      <c r="BZ1625" s="198"/>
      <c r="CA1625" s="198"/>
      <c r="CB1625" s="198"/>
      <c r="CC1625" s="198"/>
      <c r="CD1625" s="198"/>
      <c r="CE1625" s="198"/>
      <c r="CF1625" s="198"/>
      <c r="CG1625" s="198"/>
      <c r="CH1625" s="198"/>
      <c r="CI1625" s="198"/>
      <c r="CJ1625" s="198"/>
      <c r="CK1625" s="198"/>
      <c r="CL1625" s="198"/>
      <c r="CM1625" s="198"/>
      <c r="CN1625" s="198"/>
      <c r="CO1625" s="198"/>
      <c r="CP1625" s="198"/>
      <c r="CQ1625" s="198"/>
      <c r="CR1625" s="198"/>
      <c r="CS1625" s="198"/>
      <c r="CT1625" s="198"/>
      <c r="CU1625" s="198"/>
      <c r="CV1625" s="198"/>
      <c r="CW1625" s="198"/>
      <c r="CX1625" s="198"/>
      <c r="CY1625" s="198"/>
      <c r="CZ1625" s="198"/>
      <c r="DA1625" s="198"/>
      <c r="DB1625" s="198"/>
      <c r="DC1625" s="198"/>
      <c r="DD1625" s="198"/>
      <c r="DE1625" s="198"/>
      <c r="DF1625" s="198"/>
      <c r="DG1625" s="198"/>
      <c r="DH1625" s="198"/>
      <c r="DI1625" s="198"/>
      <c r="DJ1625" s="198"/>
      <c r="DK1625" s="198"/>
      <c r="DL1625" s="198"/>
      <c r="DM1625" s="198"/>
      <c r="DN1625" s="198"/>
      <c r="DO1625" s="198"/>
      <c r="DP1625" s="198"/>
      <c r="DQ1625" s="198"/>
      <c r="DR1625" s="198"/>
      <c r="DS1625" s="198"/>
      <c r="DT1625" s="198"/>
      <c r="DU1625" s="198"/>
    </row>
    <row r="1626" spans="1:125" s="173" customFormat="1" x14ac:dyDescent="0.2">
      <c r="A1626" s="149"/>
      <c r="B1626" s="151"/>
      <c r="C1626" s="151"/>
      <c r="AP1626" s="198"/>
      <c r="AQ1626" s="198"/>
      <c r="AR1626" s="198"/>
      <c r="AS1626" s="198"/>
      <c r="AT1626" s="198"/>
      <c r="AU1626" s="198"/>
      <c r="AV1626" s="198"/>
      <c r="AW1626" s="198"/>
      <c r="AX1626" s="198"/>
      <c r="AY1626" s="198"/>
      <c r="AZ1626" s="198"/>
      <c r="BA1626" s="198"/>
      <c r="BB1626" s="198"/>
      <c r="BC1626" s="198"/>
      <c r="BD1626" s="198"/>
      <c r="BE1626" s="198"/>
      <c r="BF1626" s="198"/>
      <c r="BG1626" s="198"/>
      <c r="BH1626" s="198"/>
      <c r="BI1626" s="198"/>
      <c r="BJ1626" s="198"/>
      <c r="BK1626" s="198"/>
      <c r="BL1626" s="198"/>
      <c r="BM1626" s="198"/>
      <c r="BN1626" s="198"/>
      <c r="BO1626" s="198"/>
      <c r="BP1626" s="198"/>
      <c r="BQ1626" s="198"/>
      <c r="BR1626" s="198"/>
      <c r="BS1626" s="198"/>
      <c r="BT1626" s="198"/>
      <c r="BU1626" s="198"/>
      <c r="BV1626" s="198"/>
      <c r="BW1626" s="198"/>
      <c r="BX1626" s="198"/>
      <c r="BY1626" s="198"/>
      <c r="BZ1626" s="198"/>
      <c r="CA1626" s="198"/>
      <c r="CB1626" s="198"/>
      <c r="CC1626" s="198"/>
      <c r="CD1626" s="198"/>
      <c r="CE1626" s="198"/>
      <c r="CF1626" s="198"/>
      <c r="CG1626" s="198"/>
      <c r="CH1626" s="198"/>
      <c r="CI1626" s="198"/>
      <c r="CJ1626" s="198"/>
      <c r="CK1626" s="198"/>
      <c r="CL1626" s="198"/>
      <c r="CM1626" s="198"/>
      <c r="CN1626" s="198"/>
      <c r="CO1626" s="198"/>
      <c r="CP1626" s="198"/>
      <c r="CQ1626" s="198"/>
      <c r="CR1626" s="198"/>
      <c r="CS1626" s="198"/>
      <c r="CT1626" s="198"/>
      <c r="CU1626" s="198"/>
      <c r="CV1626" s="198"/>
      <c r="CW1626" s="198"/>
      <c r="CX1626" s="198"/>
      <c r="CY1626" s="198"/>
      <c r="CZ1626" s="198"/>
      <c r="DA1626" s="198"/>
      <c r="DB1626" s="198"/>
      <c r="DC1626" s="198"/>
      <c r="DD1626" s="198"/>
      <c r="DE1626" s="198"/>
      <c r="DF1626" s="198"/>
      <c r="DG1626" s="198"/>
      <c r="DH1626" s="198"/>
      <c r="DI1626" s="198"/>
      <c r="DJ1626" s="198"/>
      <c r="DK1626" s="198"/>
      <c r="DL1626" s="198"/>
      <c r="DM1626" s="198"/>
      <c r="DN1626" s="198"/>
      <c r="DO1626" s="198"/>
      <c r="DP1626" s="198"/>
      <c r="DQ1626" s="198"/>
      <c r="DR1626" s="198"/>
      <c r="DS1626" s="198"/>
      <c r="DT1626" s="198"/>
      <c r="DU1626" s="198"/>
    </row>
    <row r="1627" spans="1:125" s="173" customFormat="1" x14ac:dyDescent="0.2">
      <c r="A1627" s="149"/>
      <c r="B1627" s="151"/>
      <c r="C1627" s="151"/>
      <c r="AP1627" s="198"/>
      <c r="AQ1627" s="198"/>
      <c r="AR1627" s="198"/>
      <c r="AS1627" s="198"/>
      <c r="AT1627" s="198"/>
      <c r="AU1627" s="198"/>
      <c r="AV1627" s="198"/>
      <c r="AW1627" s="198"/>
      <c r="AX1627" s="198"/>
      <c r="AY1627" s="198"/>
      <c r="AZ1627" s="198"/>
      <c r="BA1627" s="198"/>
      <c r="BB1627" s="198"/>
      <c r="BC1627" s="198"/>
      <c r="BD1627" s="198"/>
      <c r="BE1627" s="198"/>
      <c r="BF1627" s="198"/>
      <c r="BG1627" s="198"/>
      <c r="BH1627" s="198"/>
      <c r="BI1627" s="198"/>
      <c r="BJ1627" s="198"/>
      <c r="BK1627" s="198"/>
      <c r="BL1627" s="198"/>
      <c r="BM1627" s="198"/>
      <c r="BN1627" s="198"/>
      <c r="BO1627" s="198"/>
      <c r="BP1627" s="198"/>
      <c r="BQ1627" s="198"/>
      <c r="BR1627" s="198"/>
      <c r="BS1627" s="198"/>
      <c r="BT1627" s="198"/>
      <c r="BU1627" s="198"/>
      <c r="BV1627" s="198"/>
      <c r="BW1627" s="198"/>
      <c r="BX1627" s="198"/>
      <c r="BY1627" s="198"/>
      <c r="BZ1627" s="198"/>
      <c r="CA1627" s="198"/>
      <c r="CB1627" s="198"/>
      <c r="CC1627" s="198"/>
      <c r="CD1627" s="198"/>
      <c r="CE1627" s="198"/>
      <c r="CF1627" s="198"/>
      <c r="CG1627" s="198"/>
      <c r="CH1627" s="198"/>
      <c r="CI1627" s="198"/>
      <c r="CJ1627" s="198"/>
      <c r="CK1627" s="198"/>
      <c r="CL1627" s="198"/>
      <c r="CM1627" s="198"/>
      <c r="CN1627" s="198"/>
      <c r="CO1627" s="198"/>
      <c r="CP1627" s="198"/>
      <c r="CQ1627" s="198"/>
      <c r="CR1627" s="198"/>
      <c r="CS1627" s="198"/>
      <c r="CT1627" s="198"/>
      <c r="CU1627" s="198"/>
      <c r="CV1627" s="198"/>
      <c r="CW1627" s="198"/>
      <c r="CX1627" s="198"/>
      <c r="CY1627" s="198"/>
      <c r="CZ1627" s="198"/>
      <c r="DA1627" s="198"/>
      <c r="DB1627" s="198"/>
      <c r="DC1627" s="198"/>
      <c r="DD1627" s="198"/>
      <c r="DE1627" s="198"/>
      <c r="DF1627" s="198"/>
      <c r="DG1627" s="198"/>
      <c r="DH1627" s="198"/>
      <c r="DI1627" s="198"/>
      <c r="DJ1627" s="198"/>
      <c r="DK1627" s="198"/>
      <c r="DL1627" s="198"/>
      <c r="DM1627" s="198"/>
      <c r="DN1627" s="198"/>
      <c r="DO1627" s="198"/>
      <c r="DP1627" s="198"/>
      <c r="DQ1627" s="198"/>
      <c r="DR1627" s="198"/>
      <c r="DS1627" s="198"/>
      <c r="DT1627" s="198"/>
      <c r="DU1627" s="198"/>
    </row>
    <row r="1628" spans="1:125" s="173" customFormat="1" x14ac:dyDescent="0.2">
      <c r="A1628" s="149"/>
      <c r="B1628" s="151"/>
      <c r="C1628" s="151"/>
      <c r="AP1628" s="198"/>
      <c r="AQ1628" s="198"/>
      <c r="AR1628" s="198"/>
      <c r="AS1628" s="198"/>
      <c r="AT1628" s="198"/>
      <c r="AU1628" s="198"/>
      <c r="AV1628" s="198"/>
      <c r="AW1628" s="198"/>
      <c r="AX1628" s="198"/>
      <c r="AY1628" s="198"/>
      <c r="AZ1628" s="198"/>
      <c r="BA1628" s="198"/>
      <c r="BB1628" s="198"/>
      <c r="BC1628" s="198"/>
      <c r="BD1628" s="198"/>
      <c r="BE1628" s="198"/>
      <c r="BF1628" s="198"/>
      <c r="BG1628" s="198"/>
      <c r="BH1628" s="198"/>
      <c r="BI1628" s="198"/>
      <c r="BJ1628" s="198"/>
      <c r="BK1628" s="198"/>
      <c r="BL1628" s="198"/>
      <c r="BM1628" s="198"/>
      <c r="BN1628" s="198"/>
      <c r="BO1628" s="198"/>
      <c r="BP1628" s="198"/>
      <c r="BQ1628" s="198"/>
      <c r="BR1628" s="198"/>
      <c r="BS1628" s="198"/>
      <c r="BT1628" s="198"/>
      <c r="BU1628" s="198"/>
      <c r="BV1628" s="198"/>
      <c r="BW1628" s="198"/>
      <c r="BX1628" s="198"/>
      <c r="BY1628" s="198"/>
      <c r="BZ1628" s="198"/>
      <c r="CA1628" s="198"/>
      <c r="CB1628" s="198"/>
      <c r="CC1628" s="198"/>
      <c r="CD1628" s="198"/>
      <c r="CE1628" s="198"/>
      <c r="CF1628" s="198"/>
      <c r="CG1628" s="198"/>
      <c r="CH1628" s="198"/>
      <c r="CI1628" s="198"/>
      <c r="CJ1628" s="198"/>
      <c r="CK1628" s="198"/>
      <c r="CL1628" s="198"/>
      <c r="CM1628" s="198"/>
      <c r="CN1628" s="198"/>
      <c r="CO1628" s="198"/>
      <c r="CP1628" s="198"/>
      <c r="CQ1628" s="198"/>
      <c r="CR1628" s="198"/>
      <c r="CS1628" s="198"/>
      <c r="CT1628" s="198"/>
      <c r="CU1628" s="198"/>
      <c r="CV1628" s="198"/>
      <c r="CW1628" s="198"/>
      <c r="CX1628" s="198"/>
      <c r="CY1628" s="198"/>
      <c r="CZ1628" s="198"/>
      <c r="DA1628" s="198"/>
      <c r="DB1628" s="198"/>
      <c r="DC1628" s="198"/>
      <c r="DD1628" s="198"/>
      <c r="DE1628" s="198"/>
      <c r="DF1628" s="198"/>
      <c r="DG1628" s="198"/>
      <c r="DH1628" s="198"/>
      <c r="DI1628" s="198"/>
      <c r="DJ1628" s="198"/>
      <c r="DK1628" s="198"/>
      <c r="DL1628" s="198"/>
      <c r="DM1628" s="198"/>
      <c r="DN1628" s="198"/>
      <c r="DO1628" s="198"/>
      <c r="DP1628" s="198"/>
      <c r="DQ1628" s="198"/>
      <c r="DR1628" s="198"/>
      <c r="DS1628" s="198"/>
      <c r="DT1628" s="198"/>
      <c r="DU1628" s="198"/>
    </row>
    <row r="1629" spans="1:125" s="173" customFormat="1" x14ac:dyDescent="0.2">
      <c r="A1629" s="149"/>
      <c r="B1629" s="151"/>
      <c r="C1629" s="151"/>
      <c r="AP1629" s="198"/>
      <c r="AQ1629" s="198"/>
      <c r="AR1629" s="198"/>
      <c r="AS1629" s="198"/>
      <c r="AT1629" s="198"/>
      <c r="AU1629" s="198"/>
      <c r="AV1629" s="198"/>
      <c r="AW1629" s="198"/>
      <c r="AX1629" s="198"/>
      <c r="AY1629" s="198"/>
      <c r="AZ1629" s="198"/>
      <c r="BA1629" s="198"/>
      <c r="BB1629" s="198"/>
      <c r="BC1629" s="198"/>
      <c r="BD1629" s="198"/>
      <c r="BE1629" s="198"/>
      <c r="BF1629" s="198"/>
      <c r="BG1629" s="198"/>
      <c r="BH1629" s="198"/>
      <c r="BI1629" s="198"/>
      <c r="BJ1629" s="198"/>
      <c r="BK1629" s="198"/>
      <c r="BL1629" s="198"/>
      <c r="BM1629" s="198"/>
      <c r="BN1629" s="198"/>
      <c r="BO1629" s="198"/>
      <c r="BP1629" s="198"/>
      <c r="BQ1629" s="198"/>
      <c r="BR1629" s="198"/>
      <c r="BS1629" s="198"/>
      <c r="BT1629" s="198"/>
      <c r="BU1629" s="198"/>
      <c r="BV1629" s="198"/>
      <c r="BW1629" s="198"/>
      <c r="BX1629" s="198"/>
      <c r="BY1629" s="198"/>
      <c r="BZ1629" s="198"/>
      <c r="CA1629" s="198"/>
      <c r="CB1629" s="198"/>
      <c r="CC1629" s="198"/>
      <c r="CD1629" s="198"/>
      <c r="CE1629" s="198"/>
      <c r="CF1629" s="198"/>
      <c r="CG1629" s="198"/>
      <c r="CH1629" s="198"/>
      <c r="CI1629" s="198"/>
      <c r="CJ1629" s="198"/>
      <c r="CK1629" s="198"/>
      <c r="CL1629" s="198"/>
      <c r="CM1629" s="198"/>
      <c r="CN1629" s="198"/>
      <c r="CO1629" s="198"/>
      <c r="CP1629" s="198"/>
      <c r="CQ1629" s="198"/>
      <c r="CR1629" s="198"/>
      <c r="CS1629" s="198"/>
      <c r="CT1629" s="198"/>
      <c r="CU1629" s="198"/>
      <c r="CV1629" s="198"/>
      <c r="CW1629" s="198"/>
      <c r="CX1629" s="198"/>
      <c r="CY1629" s="198"/>
      <c r="CZ1629" s="198"/>
      <c r="DA1629" s="198"/>
      <c r="DB1629" s="198"/>
      <c r="DC1629" s="198"/>
      <c r="DD1629" s="198"/>
      <c r="DE1629" s="198"/>
      <c r="DF1629" s="198"/>
      <c r="DG1629" s="198"/>
      <c r="DH1629" s="198"/>
      <c r="DI1629" s="198"/>
      <c r="DJ1629" s="198"/>
      <c r="DK1629" s="198"/>
      <c r="DL1629" s="198"/>
      <c r="DM1629" s="198"/>
      <c r="DN1629" s="198"/>
      <c r="DO1629" s="198"/>
      <c r="DP1629" s="198"/>
      <c r="DQ1629" s="198"/>
      <c r="DR1629" s="198"/>
      <c r="DS1629" s="198"/>
      <c r="DT1629" s="198"/>
      <c r="DU1629" s="198"/>
    </row>
    <row r="1630" spans="1:125" s="173" customFormat="1" x14ac:dyDescent="0.2">
      <c r="A1630" s="149"/>
      <c r="B1630" s="151"/>
      <c r="C1630" s="151"/>
      <c r="AP1630" s="198"/>
      <c r="AQ1630" s="198"/>
      <c r="AR1630" s="198"/>
      <c r="AS1630" s="198"/>
      <c r="AT1630" s="198"/>
      <c r="AU1630" s="198"/>
      <c r="AV1630" s="198"/>
      <c r="AW1630" s="198"/>
      <c r="AX1630" s="198"/>
      <c r="AY1630" s="198"/>
      <c r="AZ1630" s="198"/>
      <c r="BA1630" s="198"/>
      <c r="BB1630" s="198"/>
      <c r="BC1630" s="198"/>
      <c r="BD1630" s="198"/>
      <c r="BE1630" s="198"/>
      <c r="BF1630" s="198"/>
      <c r="BG1630" s="198"/>
      <c r="BH1630" s="198"/>
      <c r="BI1630" s="198"/>
      <c r="BJ1630" s="198"/>
      <c r="BK1630" s="198"/>
      <c r="BL1630" s="198"/>
      <c r="BM1630" s="198"/>
      <c r="BN1630" s="198"/>
      <c r="BO1630" s="198"/>
      <c r="BP1630" s="198"/>
      <c r="BQ1630" s="198"/>
      <c r="BR1630" s="198"/>
      <c r="BS1630" s="198"/>
      <c r="BT1630" s="198"/>
      <c r="BU1630" s="198"/>
      <c r="BV1630" s="198"/>
      <c r="BW1630" s="198"/>
      <c r="BX1630" s="198"/>
      <c r="BY1630" s="198"/>
      <c r="BZ1630" s="198"/>
      <c r="CA1630" s="198"/>
      <c r="CB1630" s="198"/>
      <c r="CC1630" s="198"/>
      <c r="CD1630" s="198"/>
      <c r="CE1630" s="198"/>
      <c r="CF1630" s="198"/>
      <c r="CG1630" s="198"/>
      <c r="CH1630" s="198"/>
      <c r="CI1630" s="198"/>
      <c r="CJ1630" s="198"/>
      <c r="CK1630" s="198"/>
      <c r="CL1630" s="198"/>
      <c r="CM1630" s="198"/>
      <c r="CN1630" s="198"/>
      <c r="CO1630" s="198"/>
      <c r="CP1630" s="198"/>
      <c r="CQ1630" s="198"/>
      <c r="CR1630" s="198"/>
      <c r="CS1630" s="198"/>
      <c r="CT1630" s="198"/>
      <c r="CU1630" s="198"/>
      <c r="CV1630" s="198"/>
      <c r="CW1630" s="198"/>
      <c r="CX1630" s="198"/>
      <c r="CY1630" s="198"/>
      <c r="CZ1630" s="198"/>
      <c r="DA1630" s="198"/>
      <c r="DB1630" s="198"/>
      <c r="DC1630" s="198"/>
      <c r="DD1630" s="198"/>
      <c r="DE1630" s="198"/>
      <c r="DF1630" s="198"/>
      <c r="DG1630" s="198"/>
      <c r="DH1630" s="198"/>
      <c r="DI1630" s="198"/>
      <c r="DJ1630" s="198"/>
      <c r="DK1630" s="198"/>
      <c r="DL1630" s="198"/>
      <c r="DM1630" s="198"/>
      <c r="DN1630" s="198"/>
      <c r="DO1630" s="198"/>
      <c r="DP1630" s="198"/>
      <c r="DQ1630" s="198"/>
      <c r="DR1630" s="198"/>
      <c r="DS1630" s="198"/>
      <c r="DT1630" s="198"/>
      <c r="DU1630" s="198"/>
    </row>
    <row r="1631" spans="1:125" s="173" customFormat="1" x14ac:dyDescent="0.2">
      <c r="A1631" s="149"/>
      <c r="B1631" s="151"/>
      <c r="C1631" s="151"/>
      <c r="AP1631" s="198"/>
      <c r="AQ1631" s="198"/>
      <c r="AR1631" s="198"/>
      <c r="AS1631" s="198"/>
      <c r="AT1631" s="198"/>
      <c r="AU1631" s="198"/>
      <c r="AV1631" s="198"/>
      <c r="AW1631" s="198"/>
      <c r="AX1631" s="198"/>
      <c r="AY1631" s="198"/>
      <c r="AZ1631" s="198"/>
      <c r="BA1631" s="198"/>
      <c r="BB1631" s="198"/>
      <c r="BC1631" s="198"/>
      <c r="BD1631" s="198"/>
      <c r="BE1631" s="198"/>
      <c r="BF1631" s="198"/>
      <c r="BG1631" s="198"/>
      <c r="BH1631" s="198"/>
      <c r="BI1631" s="198"/>
      <c r="BJ1631" s="198"/>
      <c r="BK1631" s="198"/>
      <c r="BL1631" s="198"/>
      <c r="BM1631" s="198"/>
      <c r="BN1631" s="198"/>
      <c r="BO1631" s="198"/>
      <c r="BP1631" s="198"/>
      <c r="BQ1631" s="198"/>
      <c r="BR1631" s="198"/>
      <c r="BS1631" s="198"/>
      <c r="BT1631" s="198"/>
      <c r="BU1631" s="198"/>
      <c r="BV1631" s="198"/>
      <c r="BW1631" s="198"/>
      <c r="BX1631" s="198"/>
      <c r="BY1631" s="198"/>
      <c r="BZ1631" s="198"/>
      <c r="CA1631" s="198"/>
      <c r="CB1631" s="198"/>
      <c r="CC1631" s="198"/>
      <c r="CD1631" s="198"/>
      <c r="CE1631" s="198"/>
      <c r="CF1631" s="198"/>
      <c r="CG1631" s="198"/>
      <c r="CH1631" s="198"/>
      <c r="CI1631" s="198"/>
      <c r="CJ1631" s="198"/>
      <c r="CK1631" s="198"/>
      <c r="CL1631" s="198"/>
      <c r="CM1631" s="198"/>
      <c r="CN1631" s="198"/>
      <c r="CO1631" s="198"/>
      <c r="CP1631" s="198"/>
      <c r="CQ1631" s="198"/>
      <c r="CR1631" s="198"/>
      <c r="CS1631" s="198"/>
      <c r="CT1631" s="198"/>
      <c r="CU1631" s="198"/>
      <c r="CV1631" s="198"/>
      <c r="CW1631" s="198"/>
      <c r="CX1631" s="198"/>
      <c r="CY1631" s="198"/>
      <c r="CZ1631" s="198"/>
      <c r="DA1631" s="198"/>
      <c r="DB1631" s="198"/>
      <c r="DC1631" s="198"/>
      <c r="DD1631" s="198"/>
      <c r="DE1631" s="198"/>
      <c r="DF1631" s="198"/>
      <c r="DG1631" s="198"/>
      <c r="DH1631" s="198"/>
      <c r="DI1631" s="198"/>
      <c r="DJ1631" s="198"/>
      <c r="DK1631" s="198"/>
      <c r="DL1631" s="198"/>
      <c r="DM1631" s="198"/>
      <c r="DN1631" s="198"/>
      <c r="DO1631" s="198"/>
      <c r="DP1631" s="198"/>
      <c r="DQ1631" s="198"/>
      <c r="DR1631" s="198"/>
      <c r="DS1631" s="198"/>
      <c r="DT1631" s="198"/>
      <c r="DU1631" s="198"/>
    </row>
    <row r="1632" spans="1:125" s="173" customFormat="1" x14ac:dyDescent="0.2">
      <c r="A1632" s="149"/>
      <c r="B1632" s="151"/>
      <c r="C1632" s="151"/>
      <c r="AP1632" s="198"/>
      <c r="AQ1632" s="198"/>
      <c r="AR1632" s="198"/>
      <c r="AS1632" s="198"/>
      <c r="AT1632" s="198"/>
      <c r="AU1632" s="198"/>
      <c r="AV1632" s="198"/>
      <c r="AW1632" s="198"/>
      <c r="AX1632" s="198"/>
      <c r="AY1632" s="198"/>
      <c r="AZ1632" s="198"/>
      <c r="BA1632" s="198"/>
      <c r="BB1632" s="198"/>
      <c r="BC1632" s="198"/>
      <c r="BD1632" s="198"/>
      <c r="BE1632" s="198"/>
      <c r="BF1632" s="198"/>
      <c r="BG1632" s="198"/>
      <c r="BH1632" s="198"/>
      <c r="BI1632" s="198"/>
      <c r="BJ1632" s="198"/>
      <c r="BK1632" s="198"/>
      <c r="BL1632" s="198"/>
      <c r="BM1632" s="198"/>
      <c r="BN1632" s="198"/>
      <c r="BO1632" s="198"/>
      <c r="BP1632" s="198"/>
      <c r="BQ1632" s="198"/>
      <c r="BR1632" s="198"/>
      <c r="BS1632" s="198"/>
      <c r="BT1632" s="198"/>
      <c r="BU1632" s="198"/>
      <c r="BV1632" s="198"/>
      <c r="BW1632" s="198"/>
      <c r="BX1632" s="198"/>
      <c r="BY1632" s="198"/>
      <c r="BZ1632" s="198"/>
      <c r="CA1632" s="198"/>
      <c r="CB1632" s="198"/>
      <c r="CC1632" s="198"/>
      <c r="CD1632" s="198"/>
      <c r="CE1632" s="198"/>
      <c r="CF1632" s="198"/>
      <c r="CG1632" s="198"/>
      <c r="CH1632" s="198"/>
      <c r="CI1632" s="198"/>
      <c r="CJ1632" s="198"/>
      <c r="CK1632" s="198"/>
      <c r="CL1632" s="198"/>
      <c r="CM1632" s="198"/>
      <c r="CN1632" s="198"/>
      <c r="CO1632" s="198"/>
      <c r="CP1632" s="198"/>
      <c r="CQ1632" s="198"/>
      <c r="CR1632" s="198"/>
      <c r="CS1632" s="198"/>
      <c r="CT1632" s="198"/>
      <c r="CU1632" s="198"/>
      <c r="CV1632" s="198"/>
      <c r="CW1632" s="198"/>
      <c r="CX1632" s="198"/>
      <c r="CY1632" s="198"/>
      <c r="CZ1632" s="198"/>
      <c r="DA1632" s="198"/>
      <c r="DB1632" s="198"/>
      <c r="DC1632" s="198"/>
      <c r="DD1632" s="198"/>
      <c r="DE1632" s="198"/>
      <c r="DF1632" s="198"/>
      <c r="DG1632" s="198"/>
      <c r="DH1632" s="198"/>
      <c r="DI1632" s="198"/>
      <c r="DJ1632" s="198"/>
      <c r="DK1632" s="198"/>
      <c r="DL1632" s="198"/>
      <c r="DM1632" s="198"/>
      <c r="DN1632" s="198"/>
      <c r="DO1632" s="198"/>
      <c r="DP1632" s="198"/>
      <c r="DQ1632" s="198"/>
      <c r="DR1632" s="198"/>
      <c r="DS1632" s="198"/>
      <c r="DT1632" s="198"/>
      <c r="DU1632" s="198"/>
    </row>
    <row r="1633" spans="1:125" s="173" customFormat="1" x14ac:dyDescent="0.2">
      <c r="A1633" s="149"/>
      <c r="B1633" s="151"/>
      <c r="C1633" s="151"/>
      <c r="AP1633" s="198"/>
      <c r="AQ1633" s="198"/>
      <c r="AR1633" s="198"/>
      <c r="AS1633" s="198"/>
      <c r="AT1633" s="198"/>
      <c r="AU1633" s="198"/>
      <c r="AV1633" s="198"/>
      <c r="AW1633" s="198"/>
      <c r="AX1633" s="198"/>
      <c r="AY1633" s="198"/>
      <c r="AZ1633" s="198"/>
      <c r="BA1633" s="198"/>
      <c r="BB1633" s="198"/>
      <c r="BC1633" s="198"/>
      <c r="BD1633" s="198"/>
      <c r="BE1633" s="198"/>
      <c r="BF1633" s="198"/>
      <c r="BG1633" s="198"/>
      <c r="BH1633" s="198"/>
      <c r="BI1633" s="198"/>
      <c r="BJ1633" s="198"/>
      <c r="BK1633" s="198"/>
      <c r="BL1633" s="198"/>
      <c r="BM1633" s="198"/>
      <c r="BN1633" s="198"/>
      <c r="BO1633" s="198"/>
      <c r="BP1633" s="198"/>
      <c r="BQ1633" s="198"/>
      <c r="BR1633" s="198"/>
      <c r="BS1633" s="198"/>
      <c r="BT1633" s="198"/>
      <c r="BU1633" s="198"/>
      <c r="BV1633" s="198"/>
      <c r="BW1633" s="198"/>
      <c r="BX1633" s="198"/>
      <c r="BY1633" s="198"/>
      <c r="BZ1633" s="198"/>
      <c r="CA1633" s="198"/>
      <c r="CB1633" s="198"/>
      <c r="CC1633" s="198"/>
      <c r="CD1633" s="198"/>
      <c r="CE1633" s="198"/>
      <c r="CF1633" s="198"/>
      <c r="CG1633" s="198"/>
      <c r="CH1633" s="198"/>
      <c r="CI1633" s="198"/>
      <c r="CJ1633" s="198"/>
      <c r="CK1633" s="198"/>
      <c r="CL1633" s="198"/>
      <c r="CM1633" s="198"/>
      <c r="CN1633" s="198"/>
      <c r="CO1633" s="198"/>
      <c r="CP1633" s="198"/>
      <c r="CQ1633" s="198"/>
      <c r="CR1633" s="198"/>
      <c r="CS1633" s="198"/>
      <c r="CT1633" s="198"/>
      <c r="CU1633" s="198"/>
      <c r="CV1633" s="198"/>
      <c r="CW1633" s="198"/>
      <c r="CX1633" s="198"/>
      <c r="CY1633" s="198"/>
      <c r="CZ1633" s="198"/>
      <c r="DA1633" s="198"/>
      <c r="DB1633" s="198"/>
      <c r="DC1633" s="198"/>
      <c r="DD1633" s="198"/>
      <c r="DE1633" s="198"/>
      <c r="DF1633" s="198"/>
      <c r="DG1633" s="198"/>
      <c r="DH1633" s="198"/>
      <c r="DI1633" s="198"/>
      <c r="DJ1633" s="198"/>
      <c r="DK1633" s="198"/>
      <c r="DL1633" s="198"/>
      <c r="DM1633" s="198"/>
      <c r="DN1633" s="198"/>
      <c r="DO1633" s="198"/>
      <c r="DP1633" s="198"/>
      <c r="DQ1633" s="198"/>
      <c r="DR1633" s="198"/>
      <c r="DS1633" s="198"/>
      <c r="DT1633" s="198"/>
      <c r="DU1633" s="198"/>
    </row>
    <row r="1634" spans="1:125" s="173" customFormat="1" x14ac:dyDescent="0.2">
      <c r="A1634" s="149"/>
      <c r="B1634" s="151"/>
      <c r="C1634" s="151"/>
      <c r="AP1634" s="198"/>
      <c r="AQ1634" s="198"/>
      <c r="AR1634" s="198"/>
      <c r="AS1634" s="198"/>
      <c r="AT1634" s="198"/>
      <c r="AU1634" s="198"/>
      <c r="AV1634" s="198"/>
      <c r="AW1634" s="198"/>
      <c r="AX1634" s="198"/>
      <c r="AY1634" s="198"/>
      <c r="AZ1634" s="198"/>
      <c r="BA1634" s="198"/>
      <c r="BB1634" s="198"/>
      <c r="BC1634" s="198"/>
      <c r="BD1634" s="198"/>
      <c r="BE1634" s="198"/>
      <c r="BF1634" s="198"/>
      <c r="BG1634" s="198"/>
      <c r="BH1634" s="198"/>
      <c r="BI1634" s="198"/>
      <c r="BJ1634" s="198"/>
      <c r="BK1634" s="198"/>
      <c r="BL1634" s="198"/>
      <c r="BM1634" s="198"/>
      <c r="BN1634" s="198"/>
      <c r="BO1634" s="198"/>
      <c r="BP1634" s="198"/>
      <c r="BQ1634" s="198"/>
      <c r="BR1634" s="198"/>
      <c r="BS1634" s="198"/>
      <c r="BT1634" s="198"/>
      <c r="BU1634" s="198"/>
      <c r="BV1634" s="198"/>
      <c r="BW1634" s="198"/>
      <c r="BX1634" s="198"/>
      <c r="BY1634" s="198"/>
      <c r="BZ1634" s="198"/>
      <c r="CA1634" s="198"/>
      <c r="CB1634" s="198"/>
      <c r="CC1634" s="198"/>
      <c r="CD1634" s="198"/>
      <c r="CE1634" s="198"/>
      <c r="CF1634" s="198"/>
      <c r="CG1634" s="198"/>
      <c r="CH1634" s="198"/>
      <c r="CI1634" s="198"/>
      <c r="CJ1634" s="198"/>
      <c r="CK1634" s="198"/>
      <c r="CL1634" s="198"/>
      <c r="CM1634" s="198"/>
      <c r="CN1634" s="198"/>
      <c r="CO1634" s="198"/>
      <c r="CP1634" s="198"/>
      <c r="CQ1634" s="198"/>
      <c r="CR1634" s="198"/>
      <c r="CS1634" s="198"/>
      <c r="CT1634" s="198"/>
      <c r="CU1634" s="198"/>
      <c r="CV1634" s="198"/>
      <c r="CW1634" s="198"/>
      <c r="CX1634" s="198"/>
      <c r="CY1634" s="198"/>
      <c r="CZ1634" s="198"/>
      <c r="DA1634" s="198"/>
      <c r="DB1634" s="198"/>
      <c r="DC1634" s="198"/>
      <c r="DD1634" s="198"/>
      <c r="DE1634" s="198"/>
      <c r="DF1634" s="198"/>
      <c r="DG1634" s="198"/>
      <c r="DH1634" s="198"/>
      <c r="DI1634" s="198"/>
      <c r="DJ1634" s="198"/>
      <c r="DK1634" s="198"/>
      <c r="DL1634" s="198"/>
      <c r="DM1634" s="198"/>
      <c r="DN1634" s="198"/>
      <c r="DO1634" s="198"/>
      <c r="DP1634" s="198"/>
      <c r="DQ1634" s="198"/>
      <c r="DR1634" s="198"/>
      <c r="DS1634" s="198"/>
      <c r="DT1634" s="198"/>
      <c r="DU1634" s="198"/>
    </row>
    <row r="1635" spans="1:125" s="173" customFormat="1" x14ac:dyDescent="0.2">
      <c r="A1635" s="149"/>
      <c r="B1635" s="151"/>
      <c r="C1635" s="151"/>
      <c r="AP1635" s="198"/>
      <c r="AQ1635" s="198"/>
      <c r="AR1635" s="198"/>
      <c r="AS1635" s="198"/>
      <c r="AT1635" s="198"/>
      <c r="AU1635" s="198"/>
      <c r="AV1635" s="198"/>
      <c r="AW1635" s="198"/>
      <c r="AX1635" s="198"/>
      <c r="AY1635" s="198"/>
      <c r="AZ1635" s="198"/>
      <c r="BA1635" s="198"/>
      <c r="BB1635" s="198"/>
      <c r="BC1635" s="198"/>
      <c r="BD1635" s="198"/>
      <c r="BE1635" s="198"/>
      <c r="BF1635" s="198"/>
      <c r="BG1635" s="198"/>
      <c r="BH1635" s="198"/>
      <c r="BI1635" s="198"/>
      <c r="BJ1635" s="198"/>
      <c r="BK1635" s="198"/>
      <c r="BL1635" s="198"/>
      <c r="BM1635" s="198"/>
      <c r="BN1635" s="198"/>
      <c r="BO1635" s="198"/>
      <c r="BP1635" s="198"/>
      <c r="BQ1635" s="198"/>
      <c r="BR1635" s="198"/>
      <c r="BS1635" s="198"/>
      <c r="BT1635" s="198"/>
      <c r="BU1635" s="198"/>
      <c r="BV1635" s="198"/>
      <c r="BW1635" s="198"/>
      <c r="BX1635" s="198"/>
      <c r="BY1635" s="198"/>
      <c r="BZ1635" s="198"/>
      <c r="CA1635" s="198"/>
      <c r="CB1635" s="198"/>
      <c r="CC1635" s="198"/>
      <c r="CD1635" s="198"/>
      <c r="CE1635" s="198"/>
      <c r="CF1635" s="198"/>
      <c r="CG1635" s="198"/>
      <c r="CH1635" s="198"/>
      <c r="CI1635" s="198"/>
      <c r="CJ1635" s="198"/>
      <c r="CK1635" s="198"/>
      <c r="CL1635" s="198"/>
      <c r="CM1635" s="198"/>
      <c r="CN1635" s="198"/>
      <c r="CO1635" s="198"/>
      <c r="CP1635" s="198"/>
      <c r="CQ1635" s="198"/>
      <c r="CR1635" s="198"/>
      <c r="CS1635" s="198"/>
      <c r="CT1635" s="198"/>
      <c r="CU1635" s="198"/>
      <c r="CV1635" s="198"/>
      <c r="CW1635" s="198"/>
      <c r="CX1635" s="198"/>
      <c r="CY1635" s="198"/>
      <c r="CZ1635" s="198"/>
      <c r="DA1635" s="198"/>
      <c r="DB1635" s="198"/>
      <c r="DC1635" s="198"/>
      <c r="DD1635" s="198"/>
      <c r="DE1635" s="198"/>
      <c r="DF1635" s="198"/>
      <c r="DG1635" s="198"/>
      <c r="DH1635" s="198"/>
      <c r="DI1635" s="198"/>
      <c r="DJ1635" s="198"/>
      <c r="DK1635" s="198"/>
      <c r="DL1635" s="198"/>
      <c r="DM1635" s="198"/>
      <c r="DN1635" s="198"/>
      <c r="DO1635" s="198"/>
      <c r="DP1635" s="198"/>
      <c r="DQ1635" s="198"/>
      <c r="DR1635" s="198"/>
      <c r="DS1635" s="198"/>
      <c r="DT1635" s="198"/>
      <c r="DU1635" s="198"/>
    </row>
    <row r="1636" spans="1:125" s="173" customFormat="1" x14ac:dyDescent="0.2">
      <c r="A1636" s="149"/>
      <c r="B1636" s="151"/>
      <c r="C1636" s="151"/>
      <c r="AP1636" s="198"/>
      <c r="AQ1636" s="198"/>
      <c r="AR1636" s="198"/>
      <c r="AS1636" s="198"/>
      <c r="AT1636" s="198"/>
      <c r="AU1636" s="198"/>
      <c r="AV1636" s="198"/>
      <c r="AW1636" s="198"/>
      <c r="AX1636" s="198"/>
      <c r="AY1636" s="198"/>
      <c r="AZ1636" s="198"/>
      <c r="BA1636" s="198"/>
      <c r="BB1636" s="198"/>
      <c r="BC1636" s="198"/>
      <c r="BD1636" s="198"/>
      <c r="BE1636" s="198"/>
      <c r="BF1636" s="198"/>
      <c r="BG1636" s="198"/>
      <c r="BH1636" s="198"/>
      <c r="BI1636" s="198"/>
      <c r="BJ1636" s="198"/>
      <c r="BK1636" s="198"/>
      <c r="BL1636" s="198"/>
      <c r="BM1636" s="198"/>
      <c r="BN1636" s="198"/>
      <c r="BO1636" s="198"/>
      <c r="BP1636" s="198"/>
      <c r="BQ1636" s="198"/>
      <c r="BR1636" s="198"/>
      <c r="BS1636" s="198"/>
      <c r="BT1636" s="198"/>
      <c r="BU1636" s="198"/>
      <c r="BV1636" s="198"/>
      <c r="BW1636" s="198"/>
      <c r="BX1636" s="198"/>
      <c r="BY1636" s="198"/>
      <c r="BZ1636" s="198"/>
      <c r="CA1636" s="198"/>
      <c r="CB1636" s="198"/>
      <c r="CC1636" s="198"/>
      <c r="CD1636" s="198"/>
      <c r="CE1636" s="198"/>
      <c r="CF1636" s="198"/>
      <c r="CG1636" s="198"/>
      <c r="CH1636" s="198"/>
      <c r="CI1636" s="198"/>
      <c r="CJ1636" s="198"/>
      <c r="CK1636" s="198"/>
      <c r="CL1636" s="198"/>
      <c r="CM1636" s="198"/>
      <c r="CN1636" s="198"/>
      <c r="CO1636" s="198"/>
      <c r="CP1636" s="198"/>
      <c r="CQ1636" s="198"/>
      <c r="CR1636" s="198"/>
      <c r="CS1636" s="198"/>
      <c r="CT1636" s="198"/>
      <c r="CU1636" s="198"/>
      <c r="CV1636" s="198"/>
      <c r="CW1636" s="198"/>
      <c r="CX1636" s="198"/>
      <c r="CY1636" s="198"/>
      <c r="CZ1636" s="198"/>
      <c r="DA1636" s="198"/>
      <c r="DB1636" s="198"/>
      <c r="DC1636" s="198"/>
      <c r="DD1636" s="198"/>
      <c r="DE1636" s="198"/>
      <c r="DF1636" s="198"/>
      <c r="DG1636" s="198"/>
      <c r="DH1636" s="198"/>
      <c r="DI1636" s="198"/>
      <c r="DJ1636" s="198"/>
      <c r="DK1636" s="198"/>
      <c r="DL1636" s="198"/>
      <c r="DM1636" s="198"/>
      <c r="DN1636" s="198"/>
      <c r="DO1636" s="198"/>
      <c r="DP1636" s="198"/>
      <c r="DQ1636" s="198"/>
      <c r="DR1636" s="198"/>
      <c r="DS1636" s="198"/>
      <c r="DT1636" s="198"/>
      <c r="DU1636" s="198"/>
    </row>
    <row r="1637" spans="1:125" s="173" customFormat="1" x14ac:dyDescent="0.2">
      <c r="A1637" s="149"/>
      <c r="B1637" s="151"/>
      <c r="C1637" s="151"/>
      <c r="AP1637" s="198"/>
      <c r="AQ1637" s="198"/>
      <c r="AR1637" s="198"/>
      <c r="AS1637" s="198"/>
      <c r="AT1637" s="198"/>
      <c r="AU1637" s="198"/>
      <c r="AV1637" s="198"/>
      <c r="AW1637" s="198"/>
      <c r="AX1637" s="198"/>
      <c r="AY1637" s="198"/>
      <c r="AZ1637" s="198"/>
      <c r="BA1637" s="198"/>
      <c r="BB1637" s="198"/>
      <c r="BC1637" s="198"/>
      <c r="BD1637" s="198"/>
      <c r="BE1637" s="198"/>
      <c r="BF1637" s="198"/>
      <c r="BG1637" s="198"/>
      <c r="BH1637" s="198"/>
      <c r="BI1637" s="198"/>
      <c r="BJ1637" s="198"/>
      <c r="BK1637" s="198"/>
      <c r="BL1637" s="198"/>
      <c r="BM1637" s="198"/>
      <c r="BN1637" s="198"/>
      <c r="BO1637" s="198"/>
      <c r="BP1637" s="198"/>
      <c r="BQ1637" s="198"/>
      <c r="BR1637" s="198"/>
      <c r="BS1637" s="198"/>
      <c r="BT1637" s="198"/>
      <c r="BU1637" s="198"/>
      <c r="BV1637" s="198"/>
      <c r="BW1637" s="198"/>
      <c r="BX1637" s="198"/>
      <c r="BY1637" s="198"/>
      <c r="BZ1637" s="198"/>
      <c r="CA1637" s="198"/>
      <c r="CB1637" s="198"/>
      <c r="CC1637" s="198"/>
      <c r="CD1637" s="198"/>
      <c r="CE1637" s="198"/>
      <c r="CF1637" s="198"/>
      <c r="CG1637" s="198"/>
      <c r="CH1637" s="198"/>
      <c r="CI1637" s="198"/>
      <c r="CJ1637" s="198"/>
      <c r="CK1637" s="198"/>
      <c r="CL1637" s="198"/>
      <c r="CM1637" s="198"/>
      <c r="CN1637" s="198"/>
      <c r="CO1637" s="198"/>
      <c r="CP1637" s="198"/>
      <c r="CQ1637" s="198"/>
      <c r="CR1637" s="198"/>
      <c r="CS1637" s="198"/>
      <c r="CT1637" s="198"/>
      <c r="CU1637" s="198"/>
      <c r="CV1637" s="198"/>
      <c r="CW1637" s="198"/>
      <c r="CX1637" s="198"/>
      <c r="CY1637" s="198"/>
      <c r="CZ1637" s="198"/>
      <c r="DA1637" s="198"/>
      <c r="DB1637" s="198"/>
      <c r="DC1637" s="198"/>
      <c r="DD1637" s="198"/>
      <c r="DE1637" s="198"/>
      <c r="DF1637" s="198"/>
      <c r="DG1637" s="198"/>
      <c r="DH1637" s="198"/>
      <c r="DI1637" s="198"/>
      <c r="DJ1637" s="198"/>
      <c r="DK1637" s="198"/>
      <c r="DL1637" s="198"/>
      <c r="DM1637" s="198"/>
      <c r="DN1637" s="198"/>
      <c r="DO1637" s="198"/>
      <c r="DP1637" s="198"/>
      <c r="DQ1637" s="198"/>
      <c r="DR1637" s="198"/>
      <c r="DS1637" s="198"/>
      <c r="DT1637" s="198"/>
      <c r="DU1637" s="198"/>
    </row>
    <row r="1638" spans="1:125" s="173" customFormat="1" x14ac:dyDescent="0.2">
      <c r="A1638" s="149"/>
      <c r="B1638" s="151"/>
      <c r="C1638" s="151"/>
      <c r="AP1638" s="198"/>
      <c r="AQ1638" s="198"/>
      <c r="AR1638" s="198"/>
      <c r="AS1638" s="198"/>
      <c r="AT1638" s="198"/>
      <c r="AU1638" s="198"/>
      <c r="AV1638" s="198"/>
      <c r="AW1638" s="198"/>
      <c r="AX1638" s="198"/>
      <c r="AY1638" s="198"/>
      <c r="AZ1638" s="198"/>
      <c r="BA1638" s="198"/>
      <c r="BB1638" s="198"/>
      <c r="BC1638" s="198"/>
      <c r="BD1638" s="198"/>
      <c r="BE1638" s="198"/>
      <c r="BF1638" s="198"/>
      <c r="BG1638" s="198"/>
      <c r="BH1638" s="198"/>
      <c r="BI1638" s="198"/>
      <c r="BJ1638" s="198"/>
      <c r="BK1638" s="198"/>
      <c r="BL1638" s="198"/>
      <c r="BM1638" s="198"/>
      <c r="BN1638" s="198"/>
      <c r="BO1638" s="198"/>
      <c r="BP1638" s="198"/>
      <c r="BQ1638" s="198"/>
      <c r="BR1638" s="198"/>
      <c r="BS1638" s="198"/>
      <c r="BT1638" s="198"/>
      <c r="BU1638" s="198"/>
      <c r="BV1638" s="198"/>
      <c r="BW1638" s="198"/>
      <c r="BX1638" s="198"/>
      <c r="BY1638" s="198"/>
      <c r="BZ1638" s="198"/>
      <c r="CA1638" s="198"/>
      <c r="CB1638" s="198"/>
      <c r="CC1638" s="198"/>
      <c r="CD1638" s="198"/>
      <c r="CE1638" s="198"/>
      <c r="CF1638" s="198"/>
      <c r="CG1638" s="198"/>
      <c r="CH1638" s="198"/>
      <c r="CI1638" s="198"/>
      <c r="CJ1638" s="198"/>
      <c r="CK1638" s="198"/>
      <c r="CL1638" s="198"/>
      <c r="CM1638" s="198"/>
      <c r="CN1638" s="198"/>
      <c r="CO1638" s="198"/>
      <c r="CP1638" s="198"/>
      <c r="CQ1638" s="198"/>
      <c r="CR1638" s="198"/>
      <c r="CS1638" s="198"/>
      <c r="CT1638" s="198"/>
      <c r="CU1638" s="198"/>
      <c r="CV1638" s="198"/>
      <c r="CW1638" s="198"/>
      <c r="CX1638" s="198"/>
      <c r="CY1638" s="198"/>
      <c r="CZ1638" s="198"/>
      <c r="DA1638" s="198"/>
      <c r="DB1638" s="198"/>
      <c r="DC1638" s="198"/>
      <c r="DD1638" s="198"/>
      <c r="DE1638" s="198"/>
      <c r="DF1638" s="198"/>
      <c r="DG1638" s="198"/>
      <c r="DH1638" s="198"/>
      <c r="DI1638" s="198"/>
      <c r="DJ1638" s="198"/>
      <c r="DK1638" s="198"/>
      <c r="DL1638" s="198"/>
      <c r="DM1638" s="198"/>
      <c r="DN1638" s="198"/>
      <c r="DO1638" s="198"/>
      <c r="DP1638" s="198"/>
      <c r="DQ1638" s="198"/>
      <c r="DR1638" s="198"/>
      <c r="DS1638" s="198"/>
      <c r="DT1638" s="198"/>
      <c r="DU1638" s="198"/>
    </row>
    <row r="1639" spans="1:125" s="173" customFormat="1" x14ac:dyDescent="0.2">
      <c r="A1639" s="149"/>
      <c r="B1639" s="151"/>
      <c r="C1639" s="151"/>
      <c r="AP1639" s="198"/>
      <c r="AQ1639" s="198"/>
      <c r="AR1639" s="198"/>
      <c r="AS1639" s="198"/>
      <c r="AT1639" s="198"/>
      <c r="AU1639" s="198"/>
      <c r="AV1639" s="198"/>
      <c r="AW1639" s="198"/>
      <c r="AX1639" s="198"/>
      <c r="AY1639" s="198"/>
      <c r="AZ1639" s="198"/>
      <c r="BA1639" s="198"/>
      <c r="BB1639" s="198"/>
      <c r="BC1639" s="198"/>
      <c r="BD1639" s="198"/>
      <c r="BE1639" s="198"/>
      <c r="BF1639" s="198"/>
      <c r="BG1639" s="198"/>
      <c r="BH1639" s="198"/>
      <c r="BI1639" s="198"/>
      <c r="BJ1639" s="198"/>
      <c r="BK1639" s="198"/>
      <c r="BL1639" s="198"/>
      <c r="BM1639" s="198"/>
      <c r="BN1639" s="198"/>
      <c r="BO1639" s="198"/>
      <c r="BP1639" s="198"/>
      <c r="BQ1639" s="198"/>
      <c r="BR1639" s="198"/>
      <c r="BS1639" s="198"/>
      <c r="BT1639" s="198"/>
      <c r="BU1639" s="198"/>
      <c r="BV1639" s="198"/>
      <c r="BW1639" s="198"/>
      <c r="BX1639" s="198"/>
      <c r="BY1639" s="198"/>
      <c r="BZ1639" s="198"/>
      <c r="CA1639" s="198"/>
      <c r="CB1639" s="198"/>
      <c r="CC1639" s="198"/>
      <c r="CD1639" s="198"/>
      <c r="CE1639" s="198"/>
      <c r="CF1639" s="198"/>
      <c r="CG1639" s="198"/>
      <c r="CH1639" s="198"/>
      <c r="CI1639" s="198"/>
      <c r="CJ1639" s="198"/>
      <c r="CK1639" s="198"/>
      <c r="CL1639" s="198"/>
      <c r="CM1639" s="198"/>
      <c r="CN1639" s="198"/>
      <c r="CO1639" s="198"/>
      <c r="CP1639" s="198"/>
      <c r="CQ1639" s="198"/>
      <c r="CR1639" s="198"/>
      <c r="CS1639" s="198"/>
      <c r="CT1639" s="198"/>
      <c r="CU1639" s="198"/>
      <c r="CV1639" s="198"/>
      <c r="CW1639" s="198"/>
      <c r="CX1639" s="198"/>
      <c r="CY1639" s="198"/>
      <c r="CZ1639" s="198"/>
      <c r="DA1639" s="198"/>
      <c r="DB1639" s="198"/>
      <c r="DC1639" s="198"/>
      <c r="DD1639" s="198"/>
      <c r="DE1639" s="198"/>
      <c r="DF1639" s="198"/>
      <c r="DG1639" s="198"/>
      <c r="DH1639" s="198"/>
      <c r="DI1639" s="198"/>
      <c r="DJ1639" s="198"/>
      <c r="DK1639" s="198"/>
      <c r="DL1639" s="198"/>
      <c r="DM1639" s="198"/>
      <c r="DN1639" s="198"/>
      <c r="DO1639" s="198"/>
      <c r="DP1639" s="198"/>
      <c r="DQ1639" s="198"/>
      <c r="DR1639" s="198"/>
      <c r="DS1639" s="198"/>
      <c r="DT1639" s="198"/>
      <c r="DU1639" s="198"/>
    </row>
    <row r="1640" spans="1:125" s="173" customFormat="1" x14ac:dyDescent="0.2">
      <c r="A1640" s="149"/>
      <c r="B1640" s="151"/>
      <c r="C1640" s="151"/>
      <c r="AP1640" s="198"/>
      <c r="AQ1640" s="198"/>
      <c r="AR1640" s="198"/>
      <c r="AS1640" s="198"/>
      <c r="AT1640" s="198"/>
      <c r="AU1640" s="198"/>
      <c r="AV1640" s="198"/>
      <c r="AW1640" s="198"/>
      <c r="AX1640" s="198"/>
      <c r="AY1640" s="198"/>
      <c r="AZ1640" s="198"/>
      <c r="BA1640" s="198"/>
      <c r="BB1640" s="198"/>
      <c r="BC1640" s="198"/>
      <c r="BD1640" s="198"/>
      <c r="BE1640" s="198"/>
      <c r="BF1640" s="198"/>
      <c r="BG1640" s="198"/>
      <c r="BH1640" s="198"/>
      <c r="BI1640" s="198"/>
      <c r="BJ1640" s="198"/>
      <c r="BK1640" s="198"/>
      <c r="BL1640" s="198"/>
      <c r="BM1640" s="198"/>
      <c r="BN1640" s="198"/>
      <c r="BO1640" s="198"/>
      <c r="BP1640" s="198"/>
      <c r="BQ1640" s="198"/>
      <c r="BR1640" s="198"/>
      <c r="BS1640" s="198"/>
      <c r="BT1640" s="198"/>
      <c r="BU1640" s="198"/>
      <c r="BV1640" s="198"/>
      <c r="BW1640" s="198"/>
      <c r="BX1640" s="198"/>
      <c r="BY1640" s="198"/>
      <c r="BZ1640" s="198"/>
      <c r="CA1640" s="198"/>
      <c r="CB1640" s="198"/>
      <c r="CC1640" s="198"/>
      <c r="CD1640" s="198"/>
      <c r="CE1640" s="198"/>
      <c r="CF1640" s="198"/>
      <c r="CG1640" s="198"/>
      <c r="CH1640" s="198"/>
      <c r="CI1640" s="198"/>
      <c r="CJ1640" s="198"/>
      <c r="CK1640" s="198"/>
      <c r="CL1640" s="198"/>
      <c r="CM1640" s="198"/>
      <c r="CN1640" s="198"/>
      <c r="CO1640" s="198"/>
      <c r="CP1640" s="198"/>
      <c r="CQ1640" s="198"/>
      <c r="CR1640" s="198"/>
      <c r="CS1640" s="198"/>
      <c r="CT1640" s="198"/>
      <c r="CU1640" s="198"/>
      <c r="CV1640" s="198"/>
      <c r="CW1640" s="198"/>
      <c r="CX1640" s="198"/>
      <c r="CY1640" s="198"/>
      <c r="CZ1640" s="198"/>
      <c r="DA1640" s="198"/>
      <c r="DB1640" s="198"/>
      <c r="DC1640" s="198"/>
      <c r="DD1640" s="198"/>
      <c r="DE1640" s="198"/>
      <c r="DF1640" s="198"/>
      <c r="DG1640" s="198"/>
      <c r="DH1640" s="198"/>
      <c r="DI1640" s="198"/>
      <c r="DJ1640" s="198"/>
      <c r="DK1640" s="198"/>
      <c r="DL1640" s="198"/>
      <c r="DM1640" s="198"/>
      <c r="DN1640" s="198"/>
      <c r="DO1640" s="198"/>
      <c r="DP1640" s="198"/>
      <c r="DQ1640" s="198"/>
      <c r="DR1640" s="198"/>
      <c r="DS1640" s="198"/>
      <c r="DT1640" s="198"/>
      <c r="DU1640" s="198"/>
    </row>
    <row r="1641" spans="1:125" s="173" customFormat="1" x14ac:dyDescent="0.2">
      <c r="A1641" s="149"/>
      <c r="B1641" s="151"/>
      <c r="C1641" s="151"/>
      <c r="AP1641" s="198"/>
      <c r="AQ1641" s="198"/>
      <c r="AR1641" s="198"/>
      <c r="AS1641" s="198"/>
      <c r="AT1641" s="198"/>
      <c r="AU1641" s="198"/>
      <c r="AV1641" s="198"/>
      <c r="AW1641" s="198"/>
      <c r="AX1641" s="198"/>
      <c r="AY1641" s="198"/>
      <c r="AZ1641" s="198"/>
      <c r="BA1641" s="198"/>
      <c r="BB1641" s="198"/>
      <c r="BC1641" s="198"/>
      <c r="BD1641" s="198"/>
      <c r="BE1641" s="198"/>
      <c r="BF1641" s="198"/>
      <c r="BG1641" s="198"/>
      <c r="BH1641" s="198"/>
      <c r="BI1641" s="198"/>
      <c r="BJ1641" s="198"/>
      <c r="BK1641" s="198"/>
      <c r="BL1641" s="198"/>
      <c r="BM1641" s="198"/>
      <c r="BN1641" s="198"/>
      <c r="BO1641" s="198"/>
      <c r="BP1641" s="198"/>
      <c r="BQ1641" s="198"/>
      <c r="BR1641" s="198"/>
      <c r="BS1641" s="198"/>
      <c r="BT1641" s="198"/>
      <c r="BU1641" s="198"/>
      <c r="BV1641" s="198"/>
      <c r="BW1641" s="198"/>
      <c r="BX1641" s="198"/>
      <c r="BY1641" s="198"/>
      <c r="BZ1641" s="198"/>
      <c r="CA1641" s="198"/>
      <c r="CB1641" s="198"/>
      <c r="CC1641" s="198"/>
      <c r="CD1641" s="198"/>
      <c r="CE1641" s="198"/>
      <c r="CF1641" s="198"/>
      <c r="CG1641" s="198"/>
      <c r="CH1641" s="198"/>
      <c r="CI1641" s="198"/>
      <c r="CJ1641" s="198"/>
      <c r="CK1641" s="198"/>
      <c r="CL1641" s="198"/>
      <c r="CM1641" s="198"/>
      <c r="CN1641" s="198"/>
      <c r="CO1641" s="198"/>
      <c r="CP1641" s="198"/>
      <c r="CQ1641" s="198"/>
      <c r="CR1641" s="198"/>
      <c r="CS1641" s="198"/>
      <c r="CT1641" s="198"/>
      <c r="CU1641" s="198"/>
      <c r="CV1641" s="198"/>
      <c r="CW1641" s="198"/>
      <c r="CX1641" s="198"/>
      <c r="CY1641" s="198"/>
      <c r="CZ1641" s="198"/>
      <c r="DA1641" s="198"/>
      <c r="DB1641" s="198"/>
      <c r="DC1641" s="198"/>
      <c r="DD1641" s="198"/>
      <c r="DE1641" s="198"/>
      <c r="DF1641" s="198"/>
      <c r="DG1641" s="198"/>
      <c r="DH1641" s="198"/>
      <c r="DI1641" s="198"/>
      <c r="DJ1641" s="198"/>
      <c r="DK1641" s="198"/>
      <c r="DL1641" s="198"/>
      <c r="DM1641" s="198"/>
      <c r="DN1641" s="198"/>
      <c r="DO1641" s="198"/>
      <c r="DP1641" s="198"/>
      <c r="DQ1641" s="198"/>
      <c r="DR1641" s="198"/>
      <c r="DS1641" s="198"/>
      <c r="DT1641" s="198"/>
      <c r="DU1641" s="198"/>
    </row>
    <row r="1642" spans="1:125" s="173" customFormat="1" x14ac:dyDescent="0.2">
      <c r="A1642" s="149"/>
      <c r="B1642" s="151"/>
      <c r="C1642" s="151"/>
      <c r="AP1642" s="198"/>
      <c r="AQ1642" s="198"/>
      <c r="AR1642" s="198"/>
      <c r="AS1642" s="198"/>
      <c r="AT1642" s="198"/>
      <c r="AU1642" s="198"/>
      <c r="AV1642" s="198"/>
      <c r="AW1642" s="198"/>
      <c r="AX1642" s="198"/>
      <c r="AY1642" s="198"/>
      <c r="AZ1642" s="198"/>
      <c r="BA1642" s="198"/>
      <c r="BB1642" s="198"/>
      <c r="BC1642" s="198"/>
      <c r="BD1642" s="198"/>
      <c r="BE1642" s="198"/>
      <c r="BF1642" s="198"/>
      <c r="BG1642" s="198"/>
      <c r="BH1642" s="198"/>
      <c r="BI1642" s="198"/>
      <c r="BJ1642" s="198"/>
      <c r="BK1642" s="198"/>
      <c r="BL1642" s="198"/>
      <c r="BM1642" s="198"/>
      <c r="BN1642" s="198"/>
      <c r="BO1642" s="198"/>
      <c r="BP1642" s="198"/>
      <c r="BQ1642" s="198"/>
      <c r="BR1642" s="198"/>
      <c r="BS1642" s="198"/>
      <c r="BT1642" s="198"/>
      <c r="BU1642" s="198"/>
      <c r="BV1642" s="198"/>
      <c r="BW1642" s="198"/>
      <c r="BX1642" s="198"/>
      <c r="BY1642" s="198"/>
      <c r="BZ1642" s="198"/>
      <c r="CA1642" s="198"/>
      <c r="CB1642" s="198"/>
      <c r="CC1642" s="198"/>
      <c r="CD1642" s="198"/>
      <c r="CE1642" s="198"/>
      <c r="CF1642" s="198"/>
      <c r="CG1642" s="198"/>
      <c r="CH1642" s="198"/>
      <c r="CI1642" s="198"/>
      <c r="CJ1642" s="198"/>
      <c r="CK1642" s="198"/>
      <c r="CL1642" s="198"/>
      <c r="CM1642" s="198"/>
      <c r="CN1642" s="198"/>
      <c r="CO1642" s="198"/>
      <c r="CP1642" s="198"/>
      <c r="CQ1642" s="198"/>
      <c r="CR1642" s="198"/>
      <c r="CS1642" s="198"/>
      <c r="CT1642" s="198"/>
      <c r="CU1642" s="198"/>
      <c r="CV1642" s="198"/>
      <c r="CW1642" s="198"/>
      <c r="CX1642" s="198"/>
      <c r="CY1642" s="198"/>
      <c r="CZ1642" s="198"/>
      <c r="DA1642" s="198"/>
      <c r="DB1642" s="198"/>
      <c r="DC1642" s="198"/>
      <c r="DD1642" s="198"/>
      <c r="DE1642" s="198"/>
      <c r="DF1642" s="198"/>
      <c r="DG1642" s="198"/>
      <c r="DH1642" s="198"/>
      <c r="DI1642" s="198"/>
      <c r="DJ1642" s="198"/>
      <c r="DK1642" s="198"/>
      <c r="DL1642" s="198"/>
      <c r="DM1642" s="198"/>
      <c r="DN1642" s="198"/>
      <c r="DO1642" s="198"/>
      <c r="DP1642" s="198"/>
      <c r="DQ1642" s="198"/>
      <c r="DR1642" s="198"/>
      <c r="DS1642" s="198"/>
      <c r="DT1642" s="198"/>
      <c r="DU1642" s="198"/>
    </row>
    <row r="1643" spans="1:125" s="173" customFormat="1" x14ac:dyDescent="0.2">
      <c r="A1643" s="149"/>
      <c r="B1643" s="151"/>
      <c r="C1643" s="151"/>
      <c r="AP1643" s="198"/>
      <c r="AQ1643" s="198"/>
      <c r="AR1643" s="198"/>
      <c r="AS1643" s="198"/>
      <c r="AT1643" s="198"/>
      <c r="AU1643" s="198"/>
      <c r="AV1643" s="198"/>
      <c r="AW1643" s="198"/>
      <c r="AX1643" s="198"/>
      <c r="AY1643" s="198"/>
      <c r="AZ1643" s="198"/>
      <c r="BA1643" s="198"/>
      <c r="BB1643" s="198"/>
      <c r="BC1643" s="198"/>
      <c r="BD1643" s="198"/>
      <c r="BE1643" s="198"/>
      <c r="BF1643" s="198"/>
      <c r="BG1643" s="198"/>
      <c r="BH1643" s="198"/>
      <c r="BI1643" s="198"/>
      <c r="BJ1643" s="198"/>
      <c r="BK1643" s="198"/>
      <c r="BL1643" s="198"/>
      <c r="BM1643" s="198"/>
      <c r="BN1643" s="198"/>
      <c r="BO1643" s="198"/>
      <c r="BP1643" s="198"/>
      <c r="BQ1643" s="198"/>
      <c r="BR1643" s="198"/>
      <c r="BS1643" s="198"/>
      <c r="BT1643" s="198"/>
      <c r="BU1643" s="198"/>
      <c r="BV1643" s="198"/>
      <c r="BW1643" s="198"/>
      <c r="BX1643" s="198"/>
      <c r="BY1643" s="198"/>
      <c r="BZ1643" s="198"/>
      <c r="CA1643" s="198"/>
      <c r="CB1643" s="198"/>
      <c r="CC1643" s="198"/>
      <c r="CD1643" s="198"/>
      <c r="CE1643" s="198"/>
      <c r="CF1643" s="198"/>
      <c r="CG1643" s="198"/>
      <c r="CH1643" s="198"/>
      <c r="CI1643" s="198"/>
      <c r="CJ1643" s="198"/>
      <c r="CK1643" s="198"/>
      <c r="CL1643" s="198"/>
      <c r="CM1643" s="198"/>
      <c r="CN1643" s="198"/>
      <c r="CO1643" s="198"/>
      <c r="CP1643" s="198"/>
      <c r="CQ1643" s="198"/>
      <c r="CR1643" s="198"/>
      <c r="CS1643" s="198"/>
      <c r="CT1643" s="198"/>
      <c r="CU1643" s="198"/>
      <c r="CV1643" s="198"/>
      <c r="CW1643" s="198"/>
      <c r="CX1643" s="198"/>
      <c r="CY1643" s="198"/>
      <c r="CZ1643" s="198"/>
      <c r="DA1643" s="198"/>
      <c r="DB1643" s="198"/>
      <c r="DC1643" s="198"/>
      <c r="DD1643" s="198"/>
      <c r="DE1643" s="198"/>
      <c r="DF1643" s="198"/>
      <c r="DG1643" s="198"/>
      <c r="DH1643" s="198"/>
      <c r="DI1643" s="198"/>
      <c r="DJ1643" s="198"/>
      <c r="DK1643" s="198"/>
      <c r="DL1643" s="198"/>
      <c r="DM1643" s="198"/>
      <c r="DN1643" s="198"/>
      <c r="DO1643" s="198"/>
      <c r="DP1643" s="198"/>
      <c r="DQ1643" s="198"/>
      <c r="DR1643" s="198"/>
      <c r="DS1643" s="198"/>
      <c r="DT1643" s="198"/>
      <c r="DU1643" s="198"/>
    </row>
    <row r="1644" spans="1:125" s="173" customFormat="1" x14ac:dyDescent="0.2">
      <c r="A1644" s="149"/>
      <c r="B1644" s="151"/>
      <c r="C1644" s="151"/>
      <c r="AP1644" s="198"/>
      <c r="AQ1644" s="198"/>
      <c r="AR1644" s="198"/>
      <c r="AS1644" s="198"/>
      <c r="AT1644" s="198"/>
      <c r="AU1644" s="198"/>
      <c r="AV1644" s="198"/>
      <c r="AW1644" s="198"/>
      <c r="AX1644" s="198"/>
      <c r="AY1644" s="198"/>
      <c r="AZ1644" s="198"/>
      <c r="BA1644" s="198"/>
      <c r="BB1644" s="198"/>
      <c r="BC1644" s="198"/>
      <c r="BD1644" s="198"/>
      <c r="BE1644" s="198"/>
      <c r="BF1644" s="198"/>
      <c r="BG1644" s="198"/>
      <c r="BH1644" s="198"/>
      <c r="BI1644" s="198"/>
      <c r="BJ1644" s="198"/>
      <c r="BK1644" s="198"/>
      <c r="BL1644" s="198"/>
      <c r="BM1644" s="198"/>
      <c r="BN1644" s="198"/>
      <c r="BO1644" s="198"/>
      <c r="BP1644" s="198"/>
      <c r="BQ1644" s="198"/>
      <c r="BR1644" s="198"/>
      <c r="BS1644" s="198"/>
      <c r="BT1644" s="198"/>
      <c r="BU1644" s="198"/>
      <c r="BV1644" s="198"/>
      <c r="BW1644" s="198"/>
      <c r="BX1644" s="198"/>
      <c r="BY1644" s="198"/>
      <c r="BZ1644" s="198"/>
      <c r="CA1644" s="198"/>
      <c r="CB1644" s="198"/>
      <c r="CC1644" s="198"/>
      <c r="CD1644" s="198"/>
      <c r="CE1644" s="198"/>
      <c r="CF1644" s="198"/>
      <c r="CG1644" s="198"/>
      <c r="CH1644" s="198"/>
      <c r="CI1644" s="198"/>
      <c r="CJ1644" s="198"/>
      <c r="CK1644" s="198"/>
      <c r="CL1644" s="198"/>
      <c r="CM1644" s="198"/>
      <c r="CN1644" s="198"/>
      <c r="CO1644" s="198"/>
      <c r="CP1644" s="198"/>
      <c r="CQ1644" s="198"/>
      <c r="CR1644" s="198"/>
      <c r="CS1644" s="198"/>
      <c r="CT1644" s="198"/>
      <c r="CU1644" s="198"/>
      <c r="CV1644" s="198"/>
      <c r="CW1644" s="198"/>
      <c r="CX1644" s="198"/>
      <c r="CY1644" s="198"/>
      <c r="CZ1644" s="198"/>
      <c r="DA1644" s="198"/>
      <c r="DB1644" s="198"/>
      <c r="DC1644" s="198"/>
      <c r="DD1644" s="198"/>
      <c r="DE1644" s="198"/>
      <c r="DF1644" s="198"/>
      <c r="DG1644" s="198"/>
      <c r="DH1644" s="198"/>
      <c r="DI1644" s="198"/>
      <c r="DJ1644" s="198"/>
      <c r="DK1644" s="198"/>
      <c r="DL1644" s="198"/>
      <c r="DM1644" s="198"/>
      <c r="DN1644" s="198"/>
      <c r="DO1644" s="198"/>
      <c r="DP1644" s="198"/>
      <c r="DQ1644" s="198"/>
      <c r="DR1644" s="198"/>
      <c r="DS1644" s="198"/>
      <c r="DT1644" s="198"/>
      <c r="DU1644" s="198"/>
    </row>
    <row r="1645" spans="1:125" s="173" customFormat="1" x14ac:dyDescent="0.2">
      <c r="A1645" s="149"/>
      <c r="B1645" s="151"/>
      <c r="C1645" s="151"/>
      <c r="AP1645" s="198"/>
      <c r="AQ1645" s="198"/>
      <c r="AR1645" s="198"/>
      <c r="AS1645" s="198"/>
      <c r="AT1645" s="198"/>
      <c r="AU1645" s="198"/>
      <c r="AV1645" s="198"/>
      <c r="AW1645" s="198"/>
      <c r="AX1645" s="198"/>
      <c r="AY1645" s="198"/>
      <c r="AZ1645" s="198"/>
      <c r="BA1645" s="198"/>
      <c r="BB1645" s="198"/>
      <c r="BC1645" s="198"/>
      <c r="BD1645" s="198"/>
      <c r="BE1645" s="198"/>
      <c r="BF1645" s="198"/>
      <c r="BG1645" s="198"/>
      <c r="BH1645" s="198"/>
      <c r="BI1645" s="198"/>
      <c r="BJ1645" s="198"/>
      <c r="BK1645" s="198"/>
      <c r="BL1645" s="198"/>
      <c r="BM1645" s="198"/>
      <c r="BN1645" s="198"/>
      <c r="BO1645" s="198"/>
      <c r="BP1645" s="198"/>
      <c r="BQ1645" s="198"/>
      <c r="BR1645" s="198"/>
      <c r="BS1645" s="198"/>
      <c r="BT1645" s="198"/>
      <c r="BU1645" s="198"/>
      <c r="BV1645" s="198"/>
      <c r="BW1645" s="198"/>
      <c r="BX1645" s="198"/>
      <c r="BY1645" s="198"/>
      <c r="BZ1645" s="198"/>
      <c r="CA1645" s="198"/>
      <c r="CB1645" s="198"/>
      <c r="CC1645" s="198"/>
      <c r="CD1645" s="198"/>
      <c r="CE1645" s="198"/>
      <c r="CF1645" s="198"/>
      <c r="CG1645" s="198"/>
      <c r="CH1645" s="198"/>
      <c r="CI1645" s="198"/>
      <c r="CJ1645" s="198"/>
      <c r="CK1645" s="198"/>
      <c r="CL1645" s="198"/>
      <c r="CM1645" s="198"/>
      <c r="CN1645" s="198"/>
      <c r="CO1645" s="198"/>
      <c r="CP1645" s="198"/>
      <c r="CQ1645" s="198"/>
      <c r="CR1645" s="198"/>
      <c r="CS1645" s="198"/>
      <c r="CT1645" s="198"/>
      <c r="CU1645" s="198"/>
      <c r="CV1645" s="198"/>
      <c r="CW1645" s="198"/>
      <c r="CX1645" s="198"/>
      <c r="CY1645" s="198"/>
      <c r="CZ1645" s="198"/>
      <c r="DA1645" s="198"/>
      <c r="DB1645" s="198"/>
      <c r="DC1645" s="198"/>
      <c r="DD1645" s="198"/>
      <c r="DE1645" s="198"/>
      <c r="DF1645" s="198"/>
      <c r="DG1645" s="198"/>
      <c r="DH1645" s="198"/>
      <c r="DI1645" s="198"/>
      <c r="DJ1645" s="198"/>
      <c r="DK1645" s="198"/>
      <c r="DL1645" s="198"/>
      <c r="DM1645" s="198"/>
      <c r="DN1645" s="198"/>
      <c r="DO1645" s="198"/>
      <c r="DP1645" s="198"/>
      <c r="DQ1645" s="198"/>
      <c r="DR1645" s="198"/>
      <c r="DS1645" s="198"/>
      <c r="DT1645" s="198"/>
      <c r="DU1645" s="198"/>
    </row>
    <row r="1646" spans="1:125" s="173" customFormat="1" x14ac:dyDescent="0.2">
      <c r="A1646" s="149"/>
      <c r="B1646" s="151"/>
      <c r="C1646" s="151"/>
      <c r="AP1646" s="198"/>
      <c r="AQ1646" s="198"/>
      <c r="AR1646" s="198"/>
      <c r="AS1646" s="198"/>
      <c r="AT1646" s="198"/>
      <c r="AU1646" s="198"/>
      <c r="AV1646" s="198"/>
      <c r="AW1646" s="198"/>
      <c r="AX1646" s="198"/>
      <c r="AY1646" s="198"/>
      <c r="AZ1646" s="198"/>
      <c r="BA1646" s="198"/>
      <c r="BB1646" s="198"/>
      <c r="BC1646" s="198"/>
      <c r="BD1646" s="198"/>
      <c r="BE1646" s="198"/>
      <c r="BF1646" s="198"/>
      <c r="BG1646" s="198"/>
      <c r="BH1646" s="198"/>
      <c r="BI1646" s="198"/>
      <c r="BJ1646" s="198"/>
      <c r="BK1646" s="198"/>
      <c r="BL1646" s="198"/>
      <c r="BM1646" s="198"/>
      <c r="BN1646" s="198"/>
      <c r="BO1646" s="198"/>
      <c r="BP1646" s="198"/>
      <c r="BQ1646" s="198"/>
      <c r="BR1646" s="198"/>
      <c r="BS1646" s="198"/>
      <c r="BT1646" s="198"/>
      <c r="BU1646" s="198"/>
      <c r="BV1646" s="198"/>
      <c r="BW1646" s="198"/>
      <c r="BX1646" s="198"/>
      <c r="BY1646" s="198"/>
      <c r="BZ1646" s="198"/>
      <c r="CA1646" s="198"/>
      <c r="CB1646" s="198"/>
      <c r="CC1646" s="198"/>
      <c r="CD1646" s="198"/>
      <c r="CE1646" s="198"/>
      <c r="CF1646" s="198"/>
      <c r="CG1646" s="198"/>
      <c r="CH1646" s="198"/>
      <c r="CI1646" s="198"/>
      <c r="CJ1646" s="198"/>
      <c r="CK1646" s="198"/>
      <c r="CL1646" s="198"/>
      <c r="CM1646" s="198"/>
      <c r="CN1646" s="198"/>
      <c r="CO1646" s="198"/>
      <c r="CP1646" s="198"/>
      <c r="CQ1646" s="198"/>
      <c r="CR1646" s="198"/>
      <c r="CS1646" s="198"/>
      <c r="CT1646" s="198"/>
      <c r="CU1646" s="198"/>
      <c r="CV1646" s="198"/>
      <c r="CW1646" s="198"/>
      <c r="CX1646" s="198"/>
      <c r="CY1646" s="198"/>
      <c r="CZ1646" s="198"/>
      <c r="DA1646" s="198"/>
      <c r="DB1646" s="198"/>
      <c r="DC1646" s="198"/>
      <c r="DD1646" s="198"/>
      <c r="DE1646" s="198"/>
      <c r="DF1646" s="198"/>
      <c r="DG1646" s="198"/>
      <c r="DH1646" s="198"/>
      <c r="DI1646" s="198"/>
      <c r="DJ1646" s="198"/>
      <c r="DK1646" s="198"/>
      <c r="DL1646" s="198"/>
      <c r="DM1646" s="198"/>
      <c r="DN1646" s="198"/>
      <c r="DO1646" s="198"/>
      <c r="DP1646" s="198"/>
      <c r="DQ1646" s="198"/>
      <c r="DR1646" s="198"/>
      <c r="DS1646" s="198"/>
      <c r="DT1646" s="198"/>
      <c r="DU1646" s="198"/>
    </row>
    <row r="1647" spans="1:125" s="173" customFormat="1" x14ac:dyDescent="0.2">
      <c r="A1647" s="149"/>
      <c r="B1647" s="151"/>
      <c r="C1647" s="151"/>
      <c r="AP1647" s="198"/>
      <c r="AQ1647" s="198"/>
      <c r="AR1647" s="198"/>
      <c r="AS1647" s="198"/>
      <c r="AT1647" s="198"/>
      <c r="AU1647" s="198"/>
      <c r="AV1647" s="198"/>
      <c r="AW1647" s="198"/>
      <c r="AX1647" s="198"/>
      <c r="AY1647" s="198"/>
      <c r="AZ1647" s="198"/>
      <c r="BA1647" s="198"/>
      <c r="BB1647" s="198"/>
      <c r="BC1647" s="198"/>
      <c r="BD1647" s="198"/>
      <c r="BE1647" s="198"/>
      <c r="BF1647" s="198"/>
      <c r="BG1647" s="198"/>
      <c r="BH1647" s="198"/>
      <c r="BI1647" s="198"/>
      <c r="BJ1647" s="198"/>
      <c r="BK1647" s="198"/>
      <c r="BL1647" s="198"/>
      <c r="BM1647" s="198"/>
      <c r="BN1647" s="198"/>
      <c r="BO1647" s="198"/>
      <c r="BP1647" s="198"/>
      <c r="BQ1647" s="198"/>
      <c r="BR1647" s="198"/>
      <c r="BS1647" s="198"/>
      <c r="BT1647" s="198"/>
      <c r="BU1647" s="198"/>
      <c r="BV1647" s="198"/>
      <c r="BW1647" s="198"/>
      <c r="BX1647" s="198"/>
      <c r="BY1647" s="198"/>
      <c r="BZ1647" s="198"/>
      <c r="CA1647" s="198"/>
      <c r="CB1647" s="198"/>
      <c r="CC1647" s="198"/>
      <c r="CD1647" s="198"/>
      <c r="CE1647" s="198"/>
      <c r="CF1647" s="198"/>
      <c r="CG1647" s="198"/>
      <c r="CH1647" s="198"/>
      <c r="CI1647" s="198"/>
      <c r="CJ1647" s="198"/>
      <c r="CK1647" s="198"/>
      <c r="CL1647" s="198"/>
      <c r="CM1647" s="198"/>
      <c r="CN1647" s="198"/>
      <c r="CO1647" s="198"/>
      <c r="CP1647" s="198"/>
      <c r="CQ1647" s="198"/>
      <c r="CR1647" s="198"/>
      <c r="CS1647" s="198"/>
      <c r="CT1647" s="198"/>
      <c r="CU1647" s="198"/>
      <c r="CV1647" s="198"/>
      <c r="CW1647" s="198"/>
      <c r="CX1647" s="198"/>
      <c r="CY1647" s="198"/>
      <c r="CZ1647" s="198"/>
      <c r="DA1647" s="198"/>
      <c r="DB1647" s="198"/>
      <c r="DC1647" s="198"/>
      <c r="DD1647" s="198"/>
      <c r="DE1647" s="198"/>
      <c r="DF1647" s="198"/>
      <c r="DG1647" s="198"/>
      <c r="DH1647" s="198"/>
      <c r="DI1647" s="198"/>
      <c r="DJ1647" s="198"/>
      <c r="DK1647" s="198"/>
      <c r="DL1647" s="198"/>
      <c r="DM1647" s="198"/>
      <c r="DN1647" s="198"/>
      <c r="DO1647" s="198"/>
      <c r="DP1647" s="198"/>
      <c r="DQ1647" s="198"/>
      <c r="DR1647" s="198"/>
      <c r="DS1647" s="198"/>
      <c r="DT1647" s="198"/>
      <c r="DU1647" s="198"/>
    </row>
    <row r="1648" spans="1:125" s="173" customFormat="1" x14ac:dyDescent="0.2">
      <c r="A1648" s="149"/>
      <c r="B1648" s="151"/>
      <c r="C1648" s="151"/>
      <c r="AP1648" s="198"/>
      <c r="AQ1648" s="198"/>
      <c r="AR1648" s="198"/>
      <c r="AS1648" s="198"/>
      <c r="AT1648" s="198"/>
      <c r="AU1648" s="198"/>
      <c r="AV1648" s="198"/>
      <c r="AW1648" s="198"/>
      <c r="AX1648" s="198"/>
      <c r="AY1648" s="198"/>
      <c r="AZ1648" s="198"/>
      <c r="BA1648" s="198"/>
      <c r="BB1648" s="198"/>
      <c r="BC1648" s="198"/>
      <c r="BD1648" s="198"/>
      <c r="BE1648" s="198"/>
      <c r="BF1648" s="198"/>
      <c r="BG1648" s="198"/>
      <c r="BH1648" s="198"/>
      <c r="BI1648" s="198"/>
      <c r="BJ1648" s="198"/>
      <c r="BK1648" s="198"/>
      <c r="BL1648" s="198"/>
      <c r="BM1648" s="198"/>
      <c r="BN1648" s="198"/>
      <c r="BO1648" s="198"/>
      <c r="BP1648" s="198"/>
      <c r="BQ1648" s="198"/>
      <c r="BR1648" s="198"/>
      <c r="BS1648" s="198"/>
      <c r="BT1648" s="198"/>
      <c r="BU1648" s="198"/>
      <c r="BV1648" s="198"/>
      <c r="BW1648" s="198"/>
      <c r="BX1648" s="198"/>
      <c r="BY1648" s="198"/>
      <c r="BZ1648" s="198"/>
      <c r="CA1648" s="198"/>
      <c r="CB1648" s="198"/>
      <c r="CC1648" s="198"/>
      <c r="CD1648" s="198"/>
      <c r="CE1648" s="198"/>
      <c r="CF1648" s="198"/>
      <c r="CG1648" s="198"/>
      <c r="CH1648" s="198"/>
      <c r="CI1648" s="198"/>
      <c r="CJ1648" s="198"/>
      <c r="CK1648" s="198"/>
      <c r="CL1648" s="198"/>
      <c r="CM1648" s="198"/>
      <c r="CN1648" s="198"/>
      <c r="CO1648" s="198"/>
      <c r="CP1648" s="198"/>
      <c r="CQ1648" s="198"/>
      <c r="CR1648" s="198"/>
      <c r="CS1648" s="198"/>
      <c r="CT1648" s="198"/>
      <c r="CU1648" s="198"/>
      <c r="CV1648" s="198"/>
      <c r="CW1648" s="198"/>
      <c r="CX1648" s="198"/>
      <c r="CY1648" s="198"/>
      <c r="CZ1648" s="198"/>
      <c r="DA1648" s="198"/>
      <c r="DB1648" s="198"/>
      <c r="DC1648" s="198"/>
      <c r="DD1648" s="198"/>
      <c r="DE1648" s="198"/>
      <c r="DF1648" s="198"/>
      <c r="DG1648" s="198"/>
      <c r="DH1648" s="198"/>
      <c r="DI1648" s="198"/>
      <c r="DJ1648" s="198"/>
      <c r="DK1648" s="198"/>
      <c r="DL1648" s="198"/>
      <c r="DM1648" s="198"/>
      <c r="DN1648" s="198"/>
      <c r="DO1648" s="198"/>
      <c r="DP1648" s="198"/>
      <c r="DQ1648" s="198"/>
      <c r="DR1648" s="198"/>
      <c r="DS1648" s="198"/>
      <c r="DT1648" s="198"/>
      <c r="DU1648" s="198"/>
    </row>
    <row r="1649" spans="1:125" s="173" customFormat="1" x14ac:dyDescent="0.2">
      <c r="A1649" s="149"/>
      <c r="B1649" s="151"/>
      <c r="C1649" s="151"/>
      <c r="AP1649" s="198"/>
      <c r="AQ1649" s="198"/>
      <c r="AR1649" s="198"/>
      <c r="AS1649" s="198"/>
      <c r="AT1649" s="198"/>
      <c r="AU1649" s="198"/>
      <c r="AV1649" s="198"/>
      <c r="AW1649" s="198"/>
      <c r="AX1649" s="198"/>
      <c r="AY1649" s="198"/>
      <c r="AZ1649" s="198"/>
      <c r="BA1649" s="198"/>
      <c r="BB1649" s="198"/>
      <c r="BC1649" s="198"/>
      <c r="BD1649" s="198"/>
      <c r="BE1649" s="198"/>
      <c r="BF1649" s="198"/>
      <c r="BG1649" s="198"/>
      <c r="BH1649" s="198"/>
      <c r="BI1649" s="198"/>
      <c r="BJ1649" s="198"/>
      <c r="BK1649" s="198"/>
      <c r="BL1649" s="198"/>
      <c r="BM1649" s="198"/>
      <c r="BN1649" s="198"/>
      <c r="BO1649" s="198"/>
      <c r="BP1649" s="198"/>
      <c r="BQ1649" s="198"/>
      <c r="BR1649" s="198"/>
      <c r="BS1649" s="198"/>
      <c r="BT1649" s="198"/>
      <c r="BU1649" s="198"/>
      <c r="BV1649" s="198"/>
      <c r="BW1649" s="198"/>
      <c r="BX1649" s="198"/>
      <c r="BY1649" s="198"/>
      <c r="BZ1649" s="198"/>
      <c r="CA1649" s="198"/>
      <c r="CB1649" s="198"/>
      <c r="CC1649" s="198"/>
      <c r="CD1649" s="198"/>
      <c r="CE1649" s="198"/>
      <c r="CF1649" s="198"/>
      <c r="CG1649" s="198"/>
      <c r="CH1649" s="198"/>
      <c r="CI1649" s="198"/>
      <c r="CJ1649" s="198"/>
      <c r="CK1649" s="198"/>
      <c r="CL1649" s="198"/>
      <c r="CM1649" s="198"/>
      <c r="CN1649" s="198"/>
      <c r="CO1649" s="198"/>
      <c r="CP1649" s="198"/>
      <c r="CQ1649" s="198"/>
      <c r="CR1649" s="198"/>
      <c r="CS1649" s="198"/>
      <c r="CT1649" s="198"/>
      <c r="CU1649" s="198"/>
      <c r="CV1649" s="198"/>
      <c r="CW1649" s="198"/>
      <c r="CX1649" s="198"/>
      <c r="CY1649" s="198"/>
      <c r="CZ1649" s="198"/>
      <c r="DA1649" s="198"/>
      <c r="DB1649" s="198"/>
      <c r="DC1649" s="198"/>
      <c r="DD1649" s="198"/>
      <c r="DE1649" s="198"/>
      <c r="DF1649" s="198"/>
      <c r="DG1649" s="198"/>
      <c r="DH1649" s="198"/>
      <c r="DI1649" s="198"/>
      <c r="DJ1649" s="198"/>
      <c r="DK1649" s="198"/>
      <c r="DL1649" s="198"/>
      <c r="DM1649" s="198"/>
      <c r="DN1649" s="198"/>
      <c r="DO1649" s="198"/>
      <c r="DP1649" s="198"/>
      <c r="DQ1649" s="198"/>
      <c r="DR1649" s="198"/>
      <c r="DS1649" s="198"/>
      <c r="DT1649" s="198"/>
      <c r="DU1649" s="198"/>
    </row>
    <row r="1650" spans="1:125" s="173" customFormat="1" x14ac:dyDescent="0.2">
      <c r="A1650" s="149"/>
      <c r="B1650" s="151"/>
      <c r="C1650" s="151"/>
      <c r="AP1650" s="198"/>
      <c r="AQ1650" s="198"/>
      <c r="AR1650" s="198"/>
      <c r="AS1650" s="198"/>
      <c r="AT1650" s="198"/>
      <c r="AU1650" s="198"/>
      <c r="AV1650" s="198"/>
      <c r="AW1650" s="198"/>
      <c r="AX1650" s="198"/>
      <c r="AY1650" s="198"/>
      <c r="AZ1650" s="198"/>
      <c r="BA1650" s="198"/>
      <c r="BB1650" s="198"/>
      <c r="BC1650" s="198"/>
      <c r="BD1650" s="198"/>
      <c r="BE1650" s="198"/>
      <c r="BF1650" s="198"/>
      <c r="BG1650" s="198"/>
      <c r="BH1650" s="198"/>
      <c r="BI1650" s="198"/>
      <c r="BJ1650" s="198"/>
      <c r="BK1650" s="198"/>
      <c r="BL1650" s="198"/>
      <c r="BM1650" s="198"/>
      <c r="BN1650" s="198"/>
      <c r="BO1650" s="198"/>
      <c r="BP1650" s="198"/>
      <c r="BQ1650" s="198"/>
      <c r="BR1650" s="198"/>
      <c r="BS1650" s="198"/>
      <c r="BT1650" s="198"/>
      <c r="BU1650" s="198"/>
      <c r="BV1650" s="198"/>
      <c r="BW1650" s="198"/>
      <c r="BX1650" s="198"/>
      <c r="BY1650" s="198"/>
      <c r="BZ1650" s="198"/>
      <c r="CA1650" s="198"/>
      <c r="CB1650" s="198"/>
      <c r="CC1650" s="198"/>
      <c r="CD1650" s="198"/>
      <c r="CE1650" s="198"/>
      <c r="CF1650" s="198"/>
      <c r="CG1650" s="198"/>
      <c r="CH1650" s="198"/>
      <c r="CI1650" s="198"/>
      <c r="CJ1650" s="198"/>
      <c r="CK1650" s="198"/>
      <c r="CL1650" s="198"/>
      <c r="CM1650" s="198"/>
      <c r="CN1650" s="198"/>
      <c r="CO1650" s="198"/>
      <c r="CP1650" s="198"/>
      <c r="CQ1650" s="198"/>
      <c r="CR1650" s="198"/>
      <c r="CS1650" s="198"/>
      <c r="CT1650" s="198"/>
      <c r="CU1650" s="198"/>
      <c r="CV1650" s="198"/>
      <c r="CW1650" s="198"/>
      <c r="CX1650" s="198"/>
      <c r="CY1650" s="198"/>
      <c r="CZ1650" s="198"/>
      <c r="DA1650" s="198"/>
      <c r="DB1650" s="198"/>
      <c r="DC1650" s="198"/>
      <c r="DD1650" s="198"/>
      <c r="DE1650" s="198"/>
      <c r="DF1650" s="198"/>
      <c r="DG1650" s="198"/>
      <c r="DH1650" s="198"/>
      <c r="DI1650" s="198"/>
      <c r="DJ1650" s="198"/>
      <c r="DK1650" s="198"/>
      <c r="DL1650" s="198"/>
      <c r="DM1650" s="198"/>
      <c r="DN1650" s="198"/>
      <c r="DO1650" s="198"/>
      <c r="DP1650" s="198"/>
      <c r="DQ1650" s="198"/>
      <c r="DR1650" s="198"/>
      <c r="DS1650" s="198"/>
      <c r="DT1650" s="198"/>
      <c r="DU1650" s="198"/>
    </row>
    <row r="1651" spans="1:125" s="173" customFormat="1" x14ac:dyDescent="0.2">
      <c r="A1651" s="149"/>
      <c r="B1651" s="151"/>
      <c r="C1651" s="151"/>
      <c r="AP1651" s="198"/>
      <c r="AQ1651" s="198"/>
      <c r="AR1651" s="198"/>
      <c r="AS1651" s="198"/>
      <c r="AT1651" s="198"/>
      <c r="AU1651" s="198"/>
      <c r="AV1651" s="198"/>
      <c r="AW1651" s="198"/>
      <c r="AX1651" s="198"/>
      <c r="AY1651" s="198"/>
      <c r="AZ1651" s="198"/>
      <c r="BA1651" s="198"/>
      <c r="BB1651" s="198"/>
      <c r="BC1651" s="198"/>
      <c r="BD1651" s="198"/>
      <c r="BE1651" s="198"/>
      <c r="BF1651" s="198"/>
      <c r="BG1651" s="198"/>
      <c r="BH1651" s="198"/>
      <c r="BI1651" s="198"/>
      <c r="BJ1651" s="198"/>
      <c r="BK1651" s="198"/>
      <c r="BL1651" s="198"/>
      <c r="BM1651" s="198"/>
      <c r="BN1651" s="198"/>
      <c r="BO1651" s="198"/>
      <c r="BP1651" s="198"/>
      <c r="BQ1651" s="198"/>
      <c r="BR1651" s="198"/>
      <c r="BS1651" s="198"/>
      <c r="BT1651" s="198"/>
      <c r="BU1651" s="198"/>
      <c r="BV1651" s="198"/>
      <c r="BW1651" s="198"/>
      <c r="BX1651" s="198"/>
      <c r="BY1651" s="198"/>
      <c r="BZ1651" s="198"/>
      <c r="CA1651" s="198"/>
      <c r="CB1651" s="198"/>
      <c r="CC1651" s="198"/>
      <c r="CD1651" s="198"/>
      <c r="CE1651" s="198"/>
      <c r="CF1651" s="198"/>
      <c r="CG1651" s="198"/>
      <c r="CH1651" s="198"/>
      <c r="CI1651" s="198"/>
      <c r="CJ1651" s="198"/>
      <c r="CK1651" s="198"/>
      <c r="CL1651" s="198"/>
      <c r="CM1651" s="198"/>
      <c r="CN1651" s="198"/>
      <c r="CO1651" s="198"/>
      <c r="CP1651" s="198"/>
      <c r="CQ1651" s="198"/>
      <c r="CR1651" s="198"/>
      <c r="CS1651" s="198"/>
      <c r="CT1651" s="198"/>
      <c r="CU1651" s="198"/>
      <c r="CV1651" s="198"/>
      <c r="CW1651" s="198"/>
      <c r="CX1651" s="198"/>
      <c r="CY1651" s="198"/>
      <c r="CZ1651" s="198"/>
      <c r="DA1651" s="198"/>
      <c r="DB1651" s="198"/>
      <c r="DC1651" s="198"/>
      <c r="DD1651" s="198"/>
      <c r="DE1651" s="198"/>
      <c r="DF1651" s="198"/>
      <c r="DG1651" s="198"/>
      <c r="DH1651" s="198"/>
      <c r="DI1651" s="198"/>
      <c r="DJ1651" s="198"/>
      <c r="DK1651" s="198"/>
      <c r="DL1651" s="198"/>
      <c r="DM1651" s="198"/>
      <c r="DN1651" s="198"/>
      <c r="DO1651" s="198"/>
      <c r="DP1651" s="198"/>
      <c r="DQ1651" s="198"/>
      <c r="DR1651" s="198"/>
      <c r="DS1651" s="198"/>
      <c r="DT1651" s="198"/>
      <c r="DU1651" s="198"/>
    </row>
    <row r="1652" spans="1:125" s="173" customFormat="1" x14ac:dyDescent="0.2">
      <c r="A1652" s="149"/>
      <c r="B1652" s="151"/>
      <c r="C1652" s="151"/>
      <c r="AP1652" s="198"/>
      <c r="AQ1652" s="198"/>
      <c r="AR1652" s="198"/>
      <c r="AS1652" s="198"/>
      <c r="AT1652" s="198"/>
      <c r="AU1652" s="198"/>
      <c r="AV1652" s="198"/>
      <c r="AW1652" s="198"/>
      <c r="AX1652" s="198"/>
      <c r="AY1652" s="198"/>
      <c r="AZ1652" s="198"/>
      <c r="BA1652" s="198"/>
      <c r="BB1652" s="198"/>
      <c r="BC1652" s="198"/>
      <c r="BD1652" s="198"/>
      <c r="BE1652" s="198"/>
      <c r="BF1652" s="198"/>
      <c r="BG1652" s="198"/>
      <c r="BH1652" s="198"/>
      <c r="BI1652" s="198"/>
      <c r="BJ1652" s="198"/>
      <c r="BK1652" s="198"/>
      <c r="BL1652" s="198"/>
      <c r="BM1652" s="198"/>
      <c r="BN1652" s="198"/>
      <c r="BO1652" s="198"/>
      <c r="BP1652" s="198"/>
      <c r="BQ1652" s="198"/>
      <c r="BR1652" s="198"/>
      <c r="BS1652" s="198"/>
      <c r="BT1652" s="198"/>
      <c r="BU1652" s="198"/>
      <c r="BV1652" s="198"/>
      <c r="BW1652" s="198"/>
      <c r="BX1652" s="198"/>
      <c r="BY1652" s="198"/>
      <c r="BZ1652" s="198"/>
      <c r="CA1652" s="198"/>
      <c r="CB1652" s="198"/>
      <c r="CC1652" s="198"/>
      <c r="CD1652" s="198"/>
      <c r="CE1652" s="198"/>
      <c r="CF1652" s="198"/>
      <c r="CG1652" s="198"/>
      <c r="CH1652" s="198"/>
      <c r="CI1652" s="198"/>
      <c r="CJ1652" s="198"/>
      <c r="CK1652" s="198"/>
      <c r="CL1652" s="198"/>
      <c r="CM1652" s="198"/>
      <c r="CN1652" s="198"/>
      <c r="CO1652" s="198"/>
      <c r="CP1652" s="198"/>
      <c r="CQ1652" s="198"/>
      <c r="CR1652" s="198"/>
      <c r="CS1652" s="198"/>
      <c r="CT1652" s="198"/>
      <c r="CU1652" s="198"/>
      <c r="CV1652" s="198"/>
      <c r="CW1652" s="198"/>
      <c r="CX1652" s="198"/>
      <c r="CY1652" s="198"/>
      <c r="CZ1652" s="198"/>
      <c r="DA1652" s="198"/>
      <c r="DB1652" s="198"/>
      <c r="DC1652" s="198"/>
      <c r="DD1652" s="198"/>
      <c r="DE1652" s="198"/>
      <c r="DF1652" s="198"/>
      <c r="DG1652" s="198"/>
      <c r="DH1652" s="198"/>
      <c r="DI1652" s="198"/>
      <c r="DJ1652" s="198"/>
      <c r="DK1652" s="198"/>
      <c r="DL1652" s="198"/>
      <c r="DM1652" s="198"/>
      <c r="DN1652" s="198"/>
      <c r="DO1652" s="198"/>
      <c r="DP1652" s="198"/>
      <c r="DQ1652" s="198"/>
      <c r="DR1652" s="198"/>
      <c r="DS1652" s="198"/>
      <c r="DT1652" s="198"/>
      <c r="DU1652" s="198"/>
    </row>
    <row r="1653" spans="1:125" s="173" customFormat="1" x14ac:dyDescent="0.2">
      <c r="A1653" s="149"/>
      <c r="B1653" s="151"/>
      <c r="C1653" s="151"/>
      <c r="AP1653" s="198"/>
      <c r="AQ1653" s="198"/>
      <c r="AR1653" s="198"/>
      <c r="AS1653" s="198"/>
      <c r="AT1653" s="198"/>
      <c r="AU1653" s="198"/>
      <c r="AV1653" s="198"/>
      <c r="AW1653" s="198"/>
      <c r="AX1653" s="198"/>
      <c r="AY1653" s="198"/>
      <c r="AZ1653" s="198"/>
      <c r="BA1653" s="198"/>
      <c r="BB1653" s="198"/>
      <c r="BC1653" s="198"/>
      <c r="BD1653" s="198"/>
      <c r="BE1653" s="198"/>
      <c r="BF1653" s="198"/>
      <c r="BG1653" s="198"/>
      <c r="BH1653" s="198"/>
      <c r="BI1653" s="198"/>
      <c r="BJ1653" s="198"/>
      <c r="BK1653" s="198"/>
      <c r="BL1653" s="198"/>
      <c r="BM1653" s="198"/>
      <c r="BN1653" s="198"/>
      <c r="BO1653" s="198"/>
      <c r="BP1653" s="198"/>
      <c r="BQ1653" s="198"/>
      <c r="BR1653" s="198"/>
      <c r="BS1653" s="198"/>
      <c r="BT1653" s="198"/>
      <c r="BU1653" s="198"/>
      <c r="BV1653" s="198"/>
      <c r="BW1653" s="198"/>
      <c r="BX1653" s="198"/>
      <c r="BY1653" s="198"/>
      <c r="BZ1653" s="198"/>
      <c r="CA1653" s="198"/>
      <c r="CB1653" s="198"/>
      <c r="CC1653" s="198"/>
      <c r="CD1653" s="198"/>
      <c r="CE1653" s="198"/>
      <c r="CF1653" s="198"/>
      <c r="CG1653" s="198"/>
      <c r="CH1653" s="198"/>
      <c r="CI1653" s="198"/>
      <c r="CJ1653" s="198"/>
      <c r="CK1653" s="198"/>
      <c r="CL1653" s="198"/>
      <c r="CM1653" s="198"/>
      <c r="CN1653" s="198"/>
      <c r="CO1653" s="198"/>
      <c r="CP1653" s="198"/>
      <c r="CQ1653" s="198"/>
      <c r="CR1653" s="198"/>
      <c r="CS1653" s="198"/>
      <c r="CT1653" s="198"/>
      <c r="CU1653" s="198"/>
      <c r="CV1653" s="198"/>
      <c r="CW1653" s="198"/>
      <c r="CX1653" s="198"/>
      <c r="CY1653" s="198"/>
      <c r="CZ1653" s="198"/>
      <c r="DA1653" s="198"/>
      <c r="DB1653" s="198"/>
      <c r="DC1653" s="198"/>
      <c r="DD1653" s="198"/>
      <c r="DE1653" s="198"/>
      <c r="DF1653" s="198"/>
      <c r="DG1653" s="198"/>
      <c r="DH1653" s="198"/>
      <c r="DI1653" s="198"/>
      <c r="DJ1653" s="198"/>
      <c r="DK1653" s="198"/>
      <c r="DL1653" s="198"/>
      <c r="DM1653" s="198"/>
      <c r="DN1653" s="198"/>
      <c r="DO1653" s="198"/>
      <c r="DP1653" s="198"/>
      <c r="DQ1653" s="198"/>
      <c r="DR1653" s="198"/>
      <c r="DS1653" s="198"/>
      <c r="DT1653" s="198"/>
      <c r="DU1653" s="198"/>
    </row>
    <row r="1654" spans="1:125" s="173" customFormat="1" x14ac:dyDescent="0.2">
      <c r="A1654" s="149"/>
      <c r="B1654" s="151"/>
      <c r="C1654" s="151"/>
      <c r="AP1654" s="198"/>
      <c r="AQ1654" s="198"/>
      <c r="AR1654" s="198"/>
      <c r="AS1654" s="198"/>
      <c r="AT1654" s="198"/>
      <c r="AU1654" s="198"/>
      <c r="AV1654" s="198"/>
      <c r="AW1654" s="198"/>
      <c r="AX1654" s="198"/>
      <c r="AY1654" s="198"/>
      <c r="AZ1654" s="198"/>
      <c r="BA1654" s="198"/>
      <c r="BB1654" s="198"/>
      <c r="BC1654" s="198"/>
      <c r="BD1654" s="198"/>
      <c r="BE1654" s="198"/>
      <c r="BF1654" s="198"/>
      <c r="BG1654" s="198"/>
      <c r="BH1654" s="198"/>
      <c r="BI1654" s="198"/>
      <c r="BJ1654" s="198"/>
      <c r="BK1654" s="198"/>
      <c r="BL1654" s="198"/>
      <c r="BM1654" s="198"/>
      <c r="BN1654" s="198"/>
      <c r="BO1654" s="198"/>
      <c r="BP1654" s="198"/>
      <c r="BQ1654" s="198"/>
      <c r="BR1654" s="198"/>
      <c r="BS1654" s="198"/>
      <c r="BT1654" s="198"/>
      <c r="BU1654" s="198"/>
      <c r="BV1654" s="198"/>
      <c r="BW1654" s="198"/>
      <c r="BX1654" s="198"/>
      <c r="BY1654" s="198"/>
      <c r="BZ1654" s="198"/>
      <c r="CA1654" s="198"/>
      <c r="CB1654" s="198"/>
      <c r="CC1654" s="198"/>
      <c r="CD1654" s="198"/>
      <c r="CE1654" s="198"/>
      <c r="CF1654" s="198"/>
      <c r="CG1654" s="198"/>
      <c r="CH1654" s="198"/>
      <c r="CI1654" s="198"/>
      <c r="CJ1654" s="198"/>
      <c r="CK1654" s="198"/>
      <c r="CL1654" s="198"/>
      <c r="CM1654" s="198"/>
      <c r="CN1654" s="198"/>
      <c r="CO1654" s="198"/>
      <c r="CP1654" s="198"/>
      <c r="CQ1654" s="198"/>
      <c r="CR1654" s="198"/>
      <c r="CS1654" s="198"/>
      <c r="CT1654" s="198"/>
      <c r="CU1654" s="198"/>
      <c r="CV1654" s="198"/>
      <c r="CW1654" s="198"/>
      <c r="CX1654" s="198"/>
      <c r="CY1654" s="198"/>
      <c r="CZ1654" s="198"/>
      <c r="DA1654" s="198"/>
      <c r="DB1654" s="198"/>
      <c r="DC1654" s="198"/>
      <c r="DD1654" s="198"/>
      <c r="DE1654" s="198"/>
      <c r="DF1654" s="198"/>
      <c r="DG1654" s="198"/>
      <c r="DH1654" s="198"/>
      <c r="DI1654" s="198"/>
      <c r="DJ1654" s="198"/>
      <c r="DK1654" s="198"/>
      <c r="DL1654" s="198"/>
      <c r="DM1654" s="198"/>
      <c r="DN1654" s="198"/>
      <c r="DO1654" s="198"/>
      <c r="DP1654" s="198"/>
      <c r="DQ1654" s="198"/>
      <c r="DR1654" s="198"/>
      <c r="DS1654" s="198"/>
      <c r="DT1654" s="198"/>
      <c r="DU1654" s="198"/>
    </row>
    <row r="1655" spans="1:125" s="173" customFormat="1" x14ac:dyDescent="0.2">
      <c r="A1655" s="149"/>
      <c r="B1655" s="151"/>
      <c r="C1655" s="151"/>
      <c r="AP1655" s="198"/>
      <c r="AQ1655" s="198"/>
      <c r="AR1655" s="198"/>
      <c r="AS1655" s="198"/>
      <c r="AT1655" s="198"/>
      <c r="AU1655" s="198"/>
      <c r="AV1655" s="198"/>
      <c r="AW1655" s="198"/>
      <c r="AX1655" s="198"/>
      <c r="AY1655" s="198"/>
      <c r="AZ1655" s="198"/>
      <c r="BA1655" s="198"/>
      <c r="BB1655" s="198"/>
      <c r="BC1655" s="198"/>
      <c r="BD1655" s="198"/>
      <c r="BE1655" s="198"/>
      <c r="BF1655" s="198"/>
      <c r="BG1655" s="198"/>
      <c r="BH1655" s="198"/>
      <c r="BI1655" s="198"/>
      <c r="BJ1655" s="198"/>
      <c r="BK1655" s="198"/>
      <c r="BL1655" s="198"/>
      <c r="BM1655" s="198"/>
      <c r="BN1655" s="198"/>
      <c r="BO1655" s="198"/>
      <c r="BP1655" s="198"/>
      <c r="BQ1655" s="198"/>
      <c r="BR1655" s="198"/>
      <c r="BS1655" s="198"/>
      <c r="BT1655" s="198"/>
      <c r="BU1655" s="198"/>
      <c r="BV1655" s="198"/>
      <c r="BW1655" s="198"/>
      <c r="BX1655" s="198"/>
      <c r="BY1655" s="198"/>
      <c r="BZ1655" s="198"/>
      <c r="CA1655" s="198"/>
      <c r="CB1655" s="198"/>
      <c r="CC1655" s="198"/>
      <c r="CD1655" s="198"/>
      <c r="CE1655" s="198"/>
      <c r="CF1655" s="198"/>
      <c r="CG1655" s="198"/>
      <c r="CH1655" s="198"/>
      <c r="CI1655" s="198"/>
      <c r="CJ1655" s="198"/>
      <c r="CK1655" s="198"/>
      <c r="CL1655" s="198"/>
      <c r="CM1655" s="198"/>
      <c r="CN1655" s="198"/>
      <c r="CO1655" s="198"/>
      <c r="CP1655" s="198"/>
      <c r="CQ1655" s="198"/>
      <c r="CR1655" s="198"/>
      <c r="CS1655" s="198"/>
      <c r="CT1655" s="198"/>
      <c r="CU1655" s="198"/>
      <c r="CV1655" s="198"/>
      <c r="CW1655" s="198"/>
      <c r="CX1655" s="198"/>
      <c r="CY1655" s="198"/>
      <c r="CZ1655" s="198"/>
      <c r="DA1655" s="198"/>
      <c r="DB1655" s="198"/>
      <c r="DC1655" s="198"/>
      <c r="DD1655" s="198"/>
      <c r="DE1655" s="198"/>
      <c r="DF1655" s="198"/>
      <c r="DG1655" s="198"/>
      <c r="DH1655" s="198"/>
      <c r="DI1655" s="198"/>
      <c r="DJ1655" s="198"/>
      <c r="DK1655" s="198"/>
      <c r="DL1655" s="198"/>
      <c r="DM1655" s="198"/>
      <c r="DN1655" s="198"/>
      <c r="DO1655" s="198"/>
      <c r="DP1655" s="198"/>
      <c r="DQ1655" s="198"/>
      <c r="DR1655" s="198"/>
      <c r="DS1655" s="198"/>
      <c r="DT1655" s="198"/>
      <c r="DU1655" s="198"/>
    </row>
    <row r="1656" spans="1:125" s="173" customFormat="1" x14ac:dyDescent="0.2">
      <c r="A1656" s="149"/>
      <c r="B1656" s="151"/>
      <c r="C1656" s="151"/>
      <c r="AP1656" s="198"/>
      <c r="AQ1656" s="198"/>
      <c r="AR1656" s="198"/>
      <c r="AS1656" s="198"/>
      <c r="AT1656" s="198"/>
      <c r="AU1656" s="198"/>
      <c r="AV1656" s="198"/>
      <c r="AW1656" s="198"/>
      <c r="AX1656" s="198"/>
      <c r="AY1656" s="198"/>
      <c r="AZ1656" s="198"/>
      <c r="BA1656" s="198"/>
      <c r="BB1656" s="198"/>
      <c r="BC1656" s="198"/>
      <c r="BD1656" s="198"/>
      <c r="BE1656" s="198"/>
      <c r="BF1656" s="198"/>
      <c r="BG1656" s="198"/>
      <c r="BH1656" s="198"/>
      <c r="BI1656" s="198"/>
      <c r="BJ1656" s="198"/>
      <c r="BK1656" s="198"/>
      <c r="BL1656" s="198"/>
      <c r="BM1656" s="198"/>
      <c r="BN1656" s="198"/>
      <c r="BO1656" s="198"/>
      <c r="BP1656" s="198"/>
      <c r="BQ1656" s="198"/>
      <c r="BR1656" s="198"/>
      <c r="BS1656" s="198"/>
      <c r="BT1656" s="198"/>
      <c r="BU1656" s="198"/>
      <c r="BV1656" s="198"/>
      <c r="BW1656" s="198"/>
      <c r="BX1656" s="198"/>
      <c r="BY1656" s="198"/>
      <c r="BZ1656" s="198"/>
      <c r="CA1656" s="198"/>
      <c r="CB1656" s="198"/>
      <c r="CC1656" s="198"/>
      <c r="CD1656" s="198"/>
      <c r="CE1656" s="198"/>
      <c r="CF1656" s="198"/>
      <c r="CG1656" s="198"/>
      <c r="CH1656" s="198"/>
      <c r="CI1656" s="198"/>
      <c r="CJ1656" s="198"/>
      <c r="CK1656" s="198"/>
      <c r="CL1656" s="198"/>
      <c r="CM1656" s="198"/>
      <c r="CN1656" s="198"/>
      <c r="CO1656" s="198"/>
      <c r="CP1656" s="198"/>
      <c r="CQ1656" s="198"/>
      <c r="CR1656" s="198"/>
      <c r="CS1656" s="198"/>
      <c r="CT1656" s="198"/>
      <c r="CU1656" s="198"/>
      <c r="CV1656" s="198"/>
      <c r="CW1656" s="198"/>
      <c r="CX1656" s="198"/>
      <c r="CY1656" s="198"/>
      <c r="CZ1656" s="198"/>
      <c r="DA1656" s="198"/>
      <c r="DB1656" s="198"/>
      <c r="DC1656" s="198"/>
      <c r="DD1656" s="198"/>
      <c r="DE1656" s="198"/>
      <c r="DF1656" s="198"/>
      <c r="DG1656" s="198"/>
      <c r="DH1656" s="198"/>
      <c r="DI1656" s="198"/>
      <c r="DJ1656" s="198"/>
      <c r="DK1656" s="198"/>
      <c r="DL1656" s="198"/>
      <c r="DM1656" s="198"/>
      <c r="DN1656" s="198"/>
      <c r="DO1656" s="198"/>
      <c r="DP1656" s="198"/>
      <c r="DQ1656" s="198"/>
      <c r="DR1656" s="198"/>
      <c r="DS1656" s="198"/>
      <c r="DT1656" s="198"/>
      <c r="DU1656" s="198"/>
    </row>
    <row r="1657" spans="1:125" s="173" customFormat="1" x14ac:dyDescent="0.2">
      <c r="A1657" s="149"/>
      <c r="B1657" s="151"/>
      <c r="C1657" s="151"/>
      <c r="AP1657" s="198"/>
      <c r="AQ1657" s="198"/>
      <c r="AR1657" s="198"/>
      <c r="AS1657" s="198"/>
      <c r="AT1657" s="198"/>
      <c r="AU1657" s="198"/>
      <c r="AV1657" s="198"/>
      <c r="AW1657" s="198"/>
      <c r="AX1657" s="198"/>
      <c r="AY1657" s="198"/>
      <c r="AZ1657" s="198"/>
      <c r="BA1657" s="198"/>
      <c r="BB1657" s="198"/>
      <c r="BC1657" s="198"/>
      <c r="BD1657" s="198"/>
      <c r="BE1657" s="198"/>
      <c r="BF1657" s="198"/>
      <c r="BG1657" s="198"/>
      <c r="BH1657" s="198"/>
      <c r="BI1657" s="198"/>
      <c r="BJ1657" s="198"/>
      <c r="BK1657" s="198"/>
      <c r="BL1657" s="198"/>
      <c r="BM1657" s="198"/>
      <c r="BN1657" s="198"/>
      <c r="BO1657" s="198"/>
      <c r="BP1657" s="198"/>
      <c r="BQ1657" s="198"/>
      <c r="BR1657" s="198"/>
      <c r="BS1657" s="198"/>
      <c r="BT1657" s="198"/>
      <c r="BU1657" s="198"/>
      <c r="BV1657" s="198"/>
      <c r="BW1657" s="198"/>
      <c r="BX1657" s="198"/>
      <c r="BY1657" s="198"/>
      <c r="BZ1657" s="198"/>
      <c r="CA1657" s="198"/>
      <c r="CB1657" s="198"/>
      <c r="CC1657" s="198"/>
      <c r="CD1657" s="198"/>
      <c r="CE1657" s="198"/>
      <c r="CF1657" s="198"/>
      <c r="CG1657" s="198"/>
      <c r="CH1657" s="198"/>
      <c r="CI1657" s="198"/>
      <c r="CJ1657" s="198"/>
      <c r="CK1657" s="198"/>
      <c r="CL1657" s="198"/>
      <c r="CM1657" s="198"/>
      <c r="CN1657" s="198"/>
      <c r="CO1657" s="198"/>
      <c r="CP1657" s="198"/>
      <c r="CQ1657" s="198"/>
      <c r="CR1657" s="198"/>
      <c r="CS1657" s="198"/>
      <c r="CT1657" s="198"/>
      <c r="CU1657" s="198"/>
      <c r="CV1657" s="198"/>
      <c r="CW1657" s="198"/>
      <c r="CX1657" s="198"/>
      <c r="CY1657" s="198"/>
      <c r="CZ1657" s="198"/>
      <c r="DA1657" s="198"/>
      <c r="DB1657" s="198"/>
      <c r="DC1657" s="198"/>
      <c r="DD1657" s="198"/>
      <c r="DE1657" s="198"/>
      <c r="DF1657" s="198"/>
      <c r="DG1657" s="198"/>
      <c r="DH1657" s="198"/>
      <c r="DI1657" s="198"/>
      <c r="DJ1657" s="198"/>
      <c r="DK1657" s="198"/>
      <c r="DL1657" s="198"/>
      <c r="DM1657" s="198"/>
      <c r="DN1657" s="198"/>
      <c r="DO1657" s="198"/>
      <c r="DP1657" s="198"/>
      <c r="DQ1657" s="198"/>
      <c r="DR1657" s="198"/>
      <c r="DS1657" s="198"/>
      <c r="DT1657" s="198"/>
      <c r="DU1657" s="198"/>
    </row>
    <row r="1658" spans="1:125" s="173" customFormat="1" x14ac:dyDescent="0.2">
      <c r="A1658" s="149"/>
      <c r="B1658" s="151"/>
      <c r="C1658" s="151"/>
      <c r="AP1658" s="198"/>
      <c r="AQ1658" s="198"/>
      <c r="AR1658" s="198"/>
      <c r="AS1658" s="198"/>
      <c r="AT1658" s="198"/>
      <c r="AU1658" s="198"/>
      <c r="AV1658" s="198"/>
      <c r="AW1658" s="198"/>
      <c r="AX1658" s="198"/>
      <c r="AY1658" s="198"/>
      <c r="AZ1658" s="198"/>
      <c r="BA1658" s="198"/>
      <c r="BB1658" s="198"/>
      <c r="BC1658" s="198"/>
      <c r="BD1658" s="198"/>
      <c r="BE1658" s="198"/>
      <c r="BF1658" s="198"/>
      <c r="BG1658" s="198"/>
      <c r="BH1658" s="198"/>
      <c r="BI1658" s="198"/>
      <c r="BJ1658" s="198"/>
      <c r="BK1658" s="198"/>
      <c r="BL1658" s="198"/>
      <c r="BM1658" s="198"/>
      <c r="BN1658" s="198"/>
      <c r="BO1658" s="198"/>
      <c r="BP1658" s="198"/>
      <c r="BQ1658" s="198"/>
      <c r="BR1658" s="198"/>
      <c r="BS1658" s="198"/>
      <c r="BT1658" s="198"/>
      <c r="BU1658" s="198"/>
      <c r="BV1658" s="198"/>
      <c r="BW1658" s="198"/>
      <c r="BX1658" s="198"/>
      <c r="BY1658" s="198"/>
      <c r="BZ1658" s="198"/>
      <c r="CA1658" s="198"/>
      <c r="CB1658" s="198"/>
      <c r="CC1658" s="198"/>
      <c r="CD1658" s="198"/>
      <c r="CE1658" s="198"/>
      <c r="CF1658" s="198"/>
      <c r="CG1658" s="198"/>
      <c r="CH1658" s="198"/>
      <c r="CI1658" s="198"/>
      <c r="CJ1658" s="198"/>
      <c r="CK1658" s="198"/>
      <c r="CL1658" s="198"/>
      <c r="CM1658" s="198"/>
      <c r="CN1658" s="198"/>
      <c r="CO1658" s="198"/>
      <c r="CP1658" s="198"/>
      <c r="CQ1658" s="198"/>
      <c r="CR1658" s="198"/>
      <c r="CS1658" s="198"/>
      <c r="CT1658" s="198"/>
      <c r="CU1658" s="198"/>
      <c r="CV1658" s="198"/>
      <c r="CW1658" s="198"/>
      <c r="CX1658" s="198"/>
      <c r="CY1658" s="198"/>
      <c r="CZ1658" s="198"/>
      <c r="DA1658" s="198"/>
      <c r="DB1658" s="198"/>
      <c r="DC1658" s="198"/>
      <c r="DD1658" s="198"/>
      <c r="DE1658" s="198"/>
      <c r="DF1658" s="198"/>
      <c r="DG1658" s="198"/>
      <c r="DH1658" s="198"/>
      <c r="DI1658" s="198"/>
      <c r="DJ1658" s="198"/>
      <c r="DK1658" s="198"/>
      <c r="DL1658" s="198"/>
      <c r="DM1658" s="198"/>
      <c r="DN1658" s="198"/>
      <c r="DO1658" s="198"/>
      <c r="DP1658" s="198"/>
      <c r="DQ1658" s="198"/>
      <c r="DR1658" s="198"/>
      <c r="DS1658" s="198"/>
      <c r="DT1658" s="198"/>
      <c r="DU1658" s="198"/>
    </row>
    <row r="1659" spans="1:125" s="173" customFormat="1" x14ac:dyDescent="0.2">
      <c r="A1659" s="149"/>
      <c r="B1659" s="151"/>
      <c r="C1659" s="151"/>
      <c r="AP1659" s="198"/>
      <c r="AQ1659" s="198"/>
      <c r="AR1659" s="198"/>
      <c r="AS1659" s="198"/>
      <c r="AT1659" s="198"/>
      <c r="AU1659" s="198"/>
      <c r="AV1659" s="198"/>
      <c r="AW1659" s="198"/>
      <c r="AX1659" s="198"/>
      <c r="AY1659" s="198"/>
      <c r="AZ1659" s="198"/>
      <c r="BA1659" s="198"/>
      <c r="BB1659" s="198"/>
      <c r="BC1659" s="198"/>
      <c r="BD1659" s="198"/>
      <c r="BE1659" s="198"/>
      <c r="BF1659" s="198"/>
      <c r="BG1659" s="198"/>
      <c r="BH1659" s="198"/>
      <c r="BI1659" s="198"/>
      <c r="BJ1659" s="198"/>
      <c r="BK1659" s="198"/>
      <c r="BL1659" s="198"/>
      <c r="BM1659" s="198"/>
      <c r="BN1659" s="198"/>
      <c r="BO1659" s="198"/>
      <c r="BP1659" s="198"/>
      <c r="BQ1659" s="198"/>
      <c r="BR1659" s="198"/>
      <c r="BS1659" s="198"/>
      <c r="BT1659" s="198"/>
      <c r="BU1659" s="198"/>
      <c r="BV1659" s="198"/>
      <c r="BW1659" s="198"/>
      <c r="BX1659" s="198"/>
      <c r="BY1659" s="198"/>
      <c r="BZ1659" s="198"/>
      <c r="CA1659" s="198"/>
      <c r="CB1659" s="198"/>
      <c r="CC1659" s="198"/>
      <c r="CD1659" s="198"/>
      <c r="CE1659" s="198"/>
      <c r="CF1659" s="198"/>
      <c r="CG1659" s="198"/>
      <c r="CH1659" s="198"/>
      <c r="CI1659" s="198"/>
      <c r="CJ1659" s="198"/>
      <c r="CK1659" s="198"/>
      <c r="CL1659" s="198"/>
      <c r="CM1659" s="198"/>
      <c r="CN1659" s="198"/>
      <c r="CO1659" s="198"/>
      <c r="CP1659" s="198"/>
      <c r="CQ1659" s="198"/>
      <c r="CR1659" s="198"/>
      <c r="CS1659" s="198"/>
      <c r="CT1659" s="198"/>
      <c r="CU1659" s="198"/>
      <c r="CV1659" s="198"/>
      <c r="CW1659" s="198"/>
      <c r="CX1659" s="198"/>
      <c r="CY1659" s="198"/>
      <c r="CZ1659" s="198"/>
      <c r="DA1659" s="198"/>
      <c r="DB1659" s="198"/>
      <c r="DC1659" s="198"/>
      <c r="DD1659" s="198"/>
      <c r="DE1659" s="198"/>
      <c r="DF1659" s="198"/>
      <c r="DG1659" s="198"/>
      <c r="DH1659" s="198"/>
      <c r="DI1659" s="198"/>
      <c r="DJ1659" s="198"/>
      <c r="DK1659" s="198"/>
      <c r="DL1659" s="198"/>
      <c r="DM1659" s="198"/>
      <c r="DN1659" s="198"/>
      <c r="DO1659" s="198"/>
      <c r="DP1659" s="198"/>
      <c r="DQ1659" s="198"/>
      <c r="DR1659" s="198"/>
      <c r="DS1659" s="198"/>
      <c r="DT1659" s="198"/>
      <c r="DU1659" s="198"/>
    </row>
    <row r="1660" spans="1:125" s="173" customFormat="1" x14ac:dyDescent="0.2">
      <c r="A1660" s="149"/>
      <c r="B1660" s="151"/>
      <c r="C1660" s="151"/>
      <c r="AP1660" s="198"/>
      <c r="AQ1660" s="198"/>
      <c r="AR1660" s="198"/>
      <c r="AS1660" s="198"/>
      <c r="AT1660" s="198"/>
      <c r="AU1660" s="198"/>
      <c r="AV1660" s="198"/>
      <c r="AW1660" s="198"/>
      <c r="AX1660" s="198"/>
      <c r="AY1660" s="198"/>
      <c r="AZ1660" s="198"/>
      <c r="BA1660" s="198"/>
      <c r="BB1660" s="198"/>
      <c r="BC1660" s="198"/>
      <c r="BD1660" s="198"/>
      <c r="BE1660" s="198"/>
      <c r="BF1660" s="198"/>
      <c r="BG1660" s="198"/>
      <c r="BH1660" s="198"/>
      <c r="BI1660" s="198"/>
      <c r="BJ1660" s="198"/>
      <c r="BK1660" s="198"/>
      <c r="BL1660" s="198"/>
      <c r="BM1660" s="198"/>
      <c r="BN1660" s="198"/>
      <c r="BO1660" s="198"/>
      <c r="BP1660" s="198"/>
      <c r="BQ1660" s="198"/>
      <c r="BR1660" s="198"/>
      <c r="BS1660" s="198"/>
      <c r="BT1660" s="198"/>
      <c r="BU1660" s="198"/>
      <c r="BV1660" s="198"/>
      <c r="BW1660" s="198"/>
      <c r="BX1660" s="198"/>
      <c r="BY1660" s="198"/>
      <c r="BZ1660" s="198"/>
      <c r="CA1660" s="198"/>
      <c r="CB1660" s="198"/>
      <c r="CC1660" s="198"/>
      <c r="CD1660" s="198"/>
      <c r="CE1660" s="198"/>
      <c r="CF1660" s="198"/>
      <c r="CG1660" s="198"/>
      <c r="CH1660" s="198"/>
      <c r="CI1660" s="198"/>
      <c r="CJ1660" s="198"/>
      <c r="CK1660" s="198"/>
      <c r="CL1660" s="198"/>
      <c r="CM1660" s="198"/>
      <c r="CN1660" s="198"/>
      <c r="CO1660" s="198"/>
      <c r="CP1660" s="198"/>
      <c r="CQ1660" s="198"/>
      <c r="CR1660" s="198"/>
      <c r="CS1660" s="198"/>
      <c r="CT1660" s="198"/>
      <c r="CU1660" s="198"/>
      <c r="CV1660" s="198"/>
      <c r="CW1660" s="198"/>
      <c r="CX1660" s="198"/>
      <c r="CY1660" s="198"/>
      <c r="CZ1660" s="198"/>
      <c r="DA1660" s="198"/>
      <c r="DB1660" s="198"/>
      <c r="DC1660" s="198"/>
      <c r="DD1660" s="198"/>
      <c r="DE1660" s="198"/>
      <c r="DF1660" s="198"/>
      <c r="DG1660" s="198"/>
      <c r="DH1660" s="198"/>
      <c r="DI1660" s="198"/>
      <c r="DJ1660" s="198"/>
      <c r="DK1660" s="198"/>
      <c r="DL1660" s="198"/>
      <c r="DM1660" s="198"/>
      <c r="DN1660" s="198"/>
      <c r="DO1660" s="198"/>
      <c r="DP1660" s="198"/>
      <c r="DQ1660" s="198"/>
      <c r="DR1660" s="198"/>
      <c r="DS1660" s="198"/>
      <c r="DT1660" s="198"/>
      <c r="DU1660" s="198"/>
    </row>
    <row r="1661" spans="1:125" s="173" customFormat="1" x14ac:dyDescent="0.2">
      <c r="A1661" s="149"/>
      <c r="B1661" s="151"/>
      <c r="C1661" s="151"/>
      <c r="AP1661" s="198"/>
      <c r="AQ1661" s="198"/>
      <c r="AR1661" s="198"/>
      <c r="AS1661" s="198"/>
      <c r="AT1661" s="198"/>
      <c r="AU1661" s="198"/>
      <c r="AV1661" s="198"/>
      <c r="AW1661" s="198"/>
      <c r="AX1661" s="198"/>
      <c r="AY1661" s="198"/>
      <c r="AZ1661" s="198"/>
      <c r="BA1661" s="198"/>
      <c r="BB1661" s="198"/>
      <c r="BC1661" s="198"/>
      <c r="BD1661" s="198"/>
      <c r="BE1661" s="198"/>
      <c r="BF1661" s="198"/>
      <c r="BG1661" s="198"/>
      <c r="BH1661" s="198"/>
      <c r="BI1661" s="198"/>
      <c r="BJ1661" s="198"/>
      <c r="BK1661" s="198"/>
      <c r="BL1661" s="198"/>
      <c r="BM1661" s="198"/>
      <c r="BN1661" s="198"/>
      <c r="BO1661" s="198"/>
      <c r="BP1661" s="198"/>
      <c r="BQ1661" s="198"/>
      <c r="BR1661" s="198"/>
      <c r="BS1661" s="198"/>
      <c r="BT1661" s="198"/>
      <c r="BU1661" s="198"/>
      <c r="BV1661" s="198"/>
      <c r="BW1661" s="198"/>
      <c r="BX1661" s="198"/>
      <c r="BY1661" s="198"/>
      <c r="BZ1661" s="198"/>
      <c r="CA1661" s="198"/>
      <c r="CB1661" s="198"/>
      <c r="CC1661" s="198"/>
      <c r="CD1661" s="198"/>
      <c r="CE1661" s="198"/>
      <c r="CF1661" s="198"/>
      <c r="CG1661" s="198"/>
      <c r="CH1661" s="198"/>
      <c r="CI1661" s="198"/>
      <c r="CJ1661" s="198"/>
      <c r="CK1661" s="198"/>
      <c r="CL1661" s="198"/>
      <c r="CM1661" s="198"/>
      <c r="CN1661" s="198"/>
      <c r="CO1661" s="198"/>
      <c r="CP1661" s="198"/>
      <c r="CQ1661" s="198"/>
      <c r="CR1661" s="198"/>
      <c r="CS1661" s="198"/>
      <c r="CT1661" s="198"/>
      <c r="CU1661" s="198"/>
      <c r="CV1661" s="198"/>
      <c r="CW1661" s="198"/>
      <c r="CX1661" s="198"/>
      <c r="CY1661" s="198"/>
      <c r="CZ1661" s="198"/>
      <c r="DA1661" s="198"/>
      <c r="DB1661" s="198"/>
      <c r="DC1661" s="198"/>
      <c r="DD1661" s="198"/>
      <c r="DE1661" s="198"/>
      <c r="DF1661" s="198"/>
      <c r="DG1661" s="198"/>
      <c r="DH1661" s="198"/>
      <c r="DI1661" s="198"/>
      <c r="DJ1661" s="198"/>
      <c r="DK1661" s="198"/>
      <c r="DL1661" s="198"/>
      <c r="DM1661" s="198"/>
      <c r="DN1661" s="198"/>
      <c r="DO1661" s="198"/>
      <c r="DP1661" s="198"/>
      <c r="DQ1661" s="198"/>
      <c r="DR1661" s="198"/>
      <c r="DS1661" s="198"/>
      <c r="DT1661" s="198"/>
      <c r="DU1661" s="198"/>
    </row>
    <row r="1662" spans="1:125" s="173" customFormat="1" x14ac:dyDescent="0.2">
      <c r="A1662" s="149"/>
      <c r="B1662" s="151"/>
      <c r="C1662" s="151"/>
      <c r="AP1662" s="198"/>
      <c r="AQ1662" s="198"/>
      <c r="AR1662" s="198"/>
      <c r="AS1662" s="198"/>
      <c r="AT1662" s="198"/>
      <c r="AU1662" s="198"/>
      <c r="AV1662" s="198"/>
      <c r="AW1662" s="198"/>
      <c r="AX1662" s="198"/>
      <c r="AY1662" s="198"/>
      <c r="AZ1662" s="198"/>
      <c r="BA1662" s="198"/>
      <c r="BB1662" s="198"/>
      <c r="BC1662" s="198"/>
      <c r="BD1662" s="198"/>
      <c r="BE1662" s="198"/>
      <c r="BF1662" s="198"/>
      <c r="BG1662" s="198"/>
      <c r="BH1662" s="198"/>
      <c r="BI1662" s="198"/>
      <c r="BJ1662" s="198"/>
      <c r="BK1662" s="198"/>
      <c r="BL1662" s="198"/>
      <c r="BM1662" s="198"/>
      <c r="BN1662" s="198"/>
      <c r="BO1662" s="198"/>
      <c r="BP1662" s="198"/>
      <c r="BQ1662" s="198"/>
      <c r="BR1662" s="198"/>
      <c r="BS1662" s="198"/>
      <c r="BT1662" s="198"/>
      <c r="BU1662" s="198"/>
      <c r="BV1662" s="198"/>
      <c r="BW1662" s="198"/>
      <c r="BX1662" s="198"/>
      <c r="BY1662" s="198"/>
      <c r="BZ1662" s="198"/>
      <c r="CA1662" s="198"/>
      <c r="CB1662" s="198"/>
      <c r="CC1662" s="198"/>
      <c r="CD1662" s="198"/>
      <c r="CE1662" s="198"/>
      <c r="CF1662" s="198"/>
      <c r="CG1662" s="198"/>
      <c r="CH1662" s="198"/>
      <c r="CI1662" s="198"/>
      <c r="CJ1662" s="198"/>
      <c r="CK1662" s="198"/>
      <c r="CL1662" s="198"/>
      <c r="CM1662" s="198"/>
      <c r="CN1662" s="198"/>
      <c r="CO1662" s="198"/>
      <c r="CP1662" s="198"/>
      <c r="CQ1662" s="198"/>
      <c r="CR1662" s="198"/>
      <c r="CS1662" s="198"/>
      <c r="CT1662" s="198"/>
      <c r="CU1662" s="198"/>
      <c r="CV1662" s="198"/>
      <c r="CW1662" s="198"/>
      <c r="CX1662" s="198"/>
      <c r="CY1662" s="198"/>
      <c r="CZ1662" s="198"/>
      <c r="DA1662" s="198"/>
      <c r="DB1662" s="198"/>
      <c r="DC1662" s="198"/>
      <c r="DD1662" s="198"/>
      <c r="DE1662" s="198"/>
      <c r="DF1662" s="198"/>
      <c r="DG1662" s="198"/>
      <c r="DH1662" s="198"/>
      <c r="DI1662" s="198"/>
      <c r="DJ1662" s="198"/>
      <c r="DK1662" s="198"/>
      <c r="DL1662" s="198"/>
      <c r="DM1662" s="198"/>
      <c r="DN1662" s="198"/>
      <c r="DO1662" s="198"/>
      <c r="DP1662" s="198"/>
      <c r="DQ1662" s="198"/>
      <c r="DR1662" s="198"/>
      <c r="DS1662" s="198"/>
      <c r="DT1662" s="198"/>
      <c r="DU1662" s="198"/>
    </row>
    <row r="1663" spans="1:125" s="173" customFormat="1" x14ac:dyDescent="0.2">
      <c r="A1663" s="149"/>
      <c r="B1663" s="151"/>
      <c r="C1663" s="151"/>
      <c r="AP1663" s="198"/>
      <c r="AQ1663" s="198"/>
      <c r="AR1663" s="198"/>
      <c r="AS1663" s="198"/>
      <c r="AT1663" s="198"/>
      <c r="AU1663" s="198"/>
      <c r="AV1663" s="198"/>
      <c r="AW1663" s="198"/>
      <c r="AX1663" s="198"/>
      <c r="AY1663" s="198"/>
      <c r="AZ1663" s="198"/>
      <c r="BA1663" s="198"/>
      <c r="BB1663" s="198"/>
      <c r="BC1663" s="198"/>
      <c r="BD1663" s="198"/>
      <c r="BE1663" s="198"/>
      <c r="BF1663" s="198"/>
      <c r="BG1663" s="198"/>
      <c r="BH1663" s="198"/>
      <c r="BI1663" s="198"/>
      <c r="BJ1663" s="198"/>
      <c r="BK1663" s="198"/>
      <c r="BL1663" s="198"/>
      <c r="BM1663" s="198"/>
      <c r="BN1663" s="198"/>
      <c r="BO1663" s="198"/>
      <c r="BP1663" s="198"/>
      <c r="BQ1663" s="198"/>
      <c r="BR1663" s="198"/>
      <c r="BS1663" s="198"/>
      <c r="BT1663" s="198"/>
      <c r="BU1663" s="198"/>
      <c r="BV1663" s="198"/>
      <c r="BW1663" s="198"/>
      <c r="BX1663" s="198"/>
      <c r="BY1663" s="198"/>
      <c r="BZ1663" s="198"/>
      <c r="CA1663" s="198"/>
      <c r="CB1663" s="198"/>
      <c r="CC1663" s="198"/>
      <c r="CD1663" s="198"/>
      <c r="CE1663" s="198"/>
      <c r="CF1663" s="198"/>
      <c r="CG1663" s="198"/>
      <c r="CH1663" s="198"/>
      <c r="CI1663" s="198"/>
      <c r="CJ1663" s="198"/>
      <c r="CK1663" s="198"/>
      <c r="CL1663" s="198"/>
      <c r="CM1663" s="198"/>
      <c r="CN1663" s="198"/>
      <c r="CO1663" s="198"/>
      <c r="CP1663" s="198"/>
      <c r="CQ1663" s="198"/>
      <c r="CR1663" s="198"/>
      <c r="CS1663" s="198"/>
      <c r="CT1663" s="198"/>
      <c r="CU1663" s="198"/>
      <c r="CV1663" s="198"/>
      <c r="CW1663" s="198"/>
      <c r="CX1663" s="198"/>
      <c r="CY1663" s="198"/>
      <c r="CZ1663" s="198"/>
      <c r="DA1663" s="198"/>
      <c r="DB1663" s="198"/>
      <c r="DC1663" s="198"/>
      <c r="DD1663" s="198"/>
      <c r="DE1663" s="198"/>
      <c r="DF1663" s="198"/>
      <c r="DG1663" s="198"/>
      <c r="DH1663" s="198"/>
      <c r="DI1663" s="198"/>
      <c r="DJ1663" s="198"/>
      <c r="DK1663" s="198"/>
      <c r="DL1663" s="198"/>
      <c r="DM1663" s="198"/>
      <c r="DN1663" s="198"/>
      <c r="DO1663" s="198"/>
      <c r="DP1663" s="198"/>
      <c r="DQ1663" s="198"/>
      <c r="DR1663" s="198"/>
      <c r="DS1663" s="198"/>
      <c r="DT1663" s="198"/>
      <c r="DU1663" s="198"/>
    </row>
    <row r="1664" spans="1:125" s="173" customFormat="1" x14ac:dyDescent="0.2">
      <c r="A1664" s="149"/>
      <c r="B1664" s="151"/>
      <c r="C1664" s="151"/>
      <c r="AP1664" s="198"/>
      <c r="AQ1664" s="198"/>
      <c r="AR1664" s="198"/>
      <c r="AS1664" s="198"/>
      <c r="AT1664" s="198"/>
      <c r="AU1664" s="198"/>
      <c r="AV1664" s="198"/>
      <c r="AW1664" s="198"/>
      <c r="AX1664" s="198"/>
      <c r="AY1664" s="198"/>
      <c r="AZ1664" s="198"/>
      <c r="BA1664" s="198"/>
      <c r="BB1664" s="198"/>
      <c r="BC1664" s="198"/>
      <c r="BD1664" s="198"/>
      <c r="BE1664" s="198"/>
      <c r="BF1664" s="198"/>
      <c r="BG1664" s="198"/>
      <c r="BH1664" s="198"/>
      <c r="BI1664" s="198"/>
      <c r="BJ1664" s="198"/>
      <c r="BK1664" s="198"/>
      <c r="BL1664" s="198"/>
      <c r="BM1664" s="198"/>
      <c r="BN1664" s="198"/>
      <c r="BO1664" s="198"/>
      <c r="BP1664" s="198"/>
      <c r="BQ1664" s="198"/>
      <c r="BR1664" s="198"/>
      <c r="BS1664" s="198"/>
      <c r="BT1664" s="198"/>
      <c r="BU1664" s="198"/>
      <c r="BV1664" s="198"/>
      <c r="BW1664" s="198"/>
      <c r="BX1664" s="198"/>
      <c r="BY1664" s="198"/>
      <c r="BZ1664" s="198"/>
      <c r="CA1664" s="198"/>
      <c r="CB1664" s="198"/>
      <c r="CC1664" s="198"/>
      <c r="CD1664" s="198"/>
      <c r="CE1664" s="198"/>
      <c r="CF1664" s="198"/>
      <c r="CG1664" s="198"/>
      <c r="CH1664" s="198"/>
      <c r="CI1664" s="198"/>
      <c r="CJ1664" s="198"/>
      <c r="CK1664" s="198"/>
      <c r="CL1664" s="198"/>
      <c r="CM1664" s="198"/>
      <c r="CN1664" s="198"/>
      <c r="CO1664" s="198"/>
      <c r="CP1664" s="198"/>
      <c r="CQ1664" s="198"/>
      <c r="CR1664" s="198"/>
      <c r="CS1664" s="198"/>
      <c r="CT1664" s="198"/>
      <c r="CU1664" s="198"/>
      <c r="CV1664" s="198"/>
      <c r="CW1664" s="198"/>
      <c r="CX1664" s="198"/>
      <c r="CY1664" s="198"/>
      <c r="CZ1664" s="198"/>
      <c r="DA1664" s="198"/>
      <c r="DB1664" s="198"/>
      <c r="DC1664" s="198"/>
      <c r="DD1664" s="198"/>
      <c r="DE1664" s="198"/>
      <c r="DF1664" s="198"/>
      <c r="DG1664" s="198"/>
      <c r="DH1664" s="198"/>
      <c r="DI1664" s="198"/>
      <c r="DJ1664" s="198"/>
      <c r="DK1664" s="198"/>
      <c r="DL1664" s="198"/>
      <c r="DM1664" s="198"/>
      <c r="DN1664" s="198"/>
      <c r="DO1664" s="198"/>
      <c r="DP1664" s="198"/>
      <c r="DQ1664" s="198"/>
      <c r="DR1664" s="198"/>
      <c r="DS1664" s="198"/>
      <c r="DT1664" s="198"/>
      <c r="DU1664" s="198"/>
    </row>
    <row r="1665" spans="1:125" s="173" customFormat="1" x14ac:dyDescent="0.2">
      <c r="A1665" s="149"/>
      <c r="B1665" s="151"/>
      <c r="C1665" s="151"/>
      <c r="AP1665" s="198"/>
      <c r="AQ1665" s="198"/>
      <c r="AR1665" s="198"/>
      <c r="AS1665" s="198"/>
      <c r="AT1665" s="198"/>
      <c r="AU1665" s="198"/>
      <c r="AV1665" s="198"/>
      <c r="AW1665" s="198"/>
      <c r="AX1665" s="198"/>
      <c r="AY1665" s="198"/>
      <c r="AZ1665" s="198"/>
      <c r="BA1665" s="198"/>
      <c r="BB1665" s="198"/>
      <c r="BC1665" s="198"/>
      <c r="BD1665" s="198"/>
      <c r="BE1665" s="198"/>
      <c r="BF1665" s="198"/>
      <c r="BG1665" s="198"/>
      <c r="BH1665" s="198"/>
      <c r="BI1665" s="198"/>
      <c r="BJ1665" s="198"/>
      <c r="BK1665" s="198"/>
      <c r="BL1665" s="198"/>
      <c r="BM1665" s="198"/>
      <c r="BN1665" s="198"/>
      <c r="BO1665" s="198"/>
      <c r="BP1665" s="198"/>
      <c r="BQ1665" s="198"/>
      <c r="BR1665" s="198"/>
      <c r="BS1665" s="198"/>
      <c r="BT1665" s="198"/>
      <c r="BU1665" s="198"/>
      <c r="BV1665" s="198"/>
      <c r="BW1665" s="198"/>
      <c r="BX1665" s="198"/>
      <c r="BY1665" s="198"/>
      <c r="BZ1665" s="198"/>
      <c r="CA1665" s="198"/>
      <c r="CB1665" s="198"/>
      <c r="CC1665" s="198"/>
      <c r="CD1665" s="198"/>
      <c r="CE1665" s="198"/>
      <c r="CF1665" s="198"/>
      <c r="CG1665" s="198"/>
      <c r="CH1665" s="198"/>
      <c r="CI1665" s="198"/>
      <c r="CJ1665" s="198"/>
      <c r="CK1665" s="198"/>
      <c r="CL1665" s="198"/>
      <c r="CM1665" s="198"/>
      <c r="CN1665" s="198"/>
      <c r="CO1665" s="198"/>
      <c r="CP1665" s="198"/>
      <c r="CQ1665" s="198"/>
      <c r="CR1665" s="198"/>
      <c r="CS1665" s="198"/>
      <c r="CT1665" s="198"/>
      <c r="CU1665" s="198"/>
      <c r="CV1665" s="198"/>
      <c r="CW1665" s="198"/>
      <c r="CX1665" s="198"/>
      <c r="CY1665" s="198"/>
      <c r="CZ1665" s="198"/>
      <c r="DA1665" s="198"/>
      <c r="DB1665" s="198"/>
      <c r="DC1665" s="198"/>
      <c r="DD1665" s="198"/>
      <c r="DE1665" s="198"/>
      <c r="DF1665" s="198"/>
      <c r="DG1665" s="198"/>
      <c r="DH1665" s="198"/>
      <c r="DI1665" s="198"/>
      <c r="DJ1665" s="198"/>
      <c r="DK1665" s="198"/>
      <c r="DL1665" s="198"/>
      <c r="DM1665" s="198"/>
      <c r="DN1665" s="198"/>
      <c r="DO1665" s="198"/>
      <c r="DP1665" s="198"/>
      <c r="DQ1665" s="198"/>
      <c r="DR1665" s="198"/>
      <c r="DS1665" s="198"/>
      <c r="DT1665" s="198"/>
      <c r="DU1665" s="198"/>
    </row>
    <row r="1666" spans="1:125" s="173" customFormat="1" x14ac:dyDescent="0.2">
      <c r="A1666" s="149"/>
      <c r="B1666" s="151"/>
      <c r="C1666" s="151"/>
      <c r="AP1666" s="198"/>
      <c r="AQ1666" s="198"/>
      <c r="AR1666" s="198"/>
      <c r="AS1666" s="198"/>
      <c r="AT1666" s="198"/>
      <c r="AU1666" s="198"/>
      <c r="AV1666" s="198"/>
      <c r="AW1666" s="198"/>
      <c r="AX1666" s="198"/>
      <c r="AY1666" s="198"/>
      <c r="AZ1666" s="198"/>
      <c r="BA1666" s="198"/>
      <c r="BB1666" s="198"/>
      <c r="BC1666" s="198"/>
      <c r="BD1666" s="198"/>
      <c r="BE1666" s="198"/>
      <c r="BF1666" s="198"/>
      <c r="BG1666" s="198"/>
      <c r="BH1666" s="198"/>
      <c r="BI1666" s="198"/>
      <c r="BJ1666" s="198"/>
      <c r="BK1666" s="198"/>
      <c r="BL1666" s="198"/>
      <c r="BM1666" s="198"/>
      <c r="BN1666" s="198"/>
      <c r="BO1666" s="198"/>
      <c r="BP1666" s="198"/>
      <c r="BQ1666" s="198"/>
      <c r="BR1666" s="198"/>
      <c r="BS1666" s="198"/>
      <c r="BT1666" s="198"/>
      <c r="BU1666" s="198"/>
      <c r="BV1666" s="198"/>
      <c r="BW1666" s="198"/>
      <c r="BX1666" s="198"/>
      <c r="BY1666" s="198"/>
      <c r="BZ1666" s="198"/>
      <c r="CA1666" s="198"/>
      <c r="CB1666" s="198"/>
      <c r="CC1666" s="198"/>
      <c r="CD1666" s="198"/>
      <c r="CE1666" s="198"/>
      <c r="CF1666" s="198"/>
      <c r="CG1666" s="198"/>
      <c r="CH1666" s="198"/>
      <c r="CI1666" s="198"/>
      <c r="CJ1666" s="198"/>
      <c r="CK1666" s="198"/>
      <c r="CL1666" s="198"/>
      <c r="CM1666" s="198"/>
      <c r="CN1666" s="198"/>
      <c r="CO1666" s="198"/>
      <c r="CP1666" s="198"/>
      <c r="CQ1666" s="198"/>
      <c r="CR1666" s="198"/>
      <c r="CS1666" s="198"/>
      <c r="CT1666" s="198"/>
      <c r="CU1666" s="198"/>
      <c r="CV1666" s="198"/>
      <c r="CW1666" s="198"/>
      <c r="CX1666" s="198"/>
      <c r="CY1666" s="198"/>
      <c r="CZ1666" s="198"/>
      <c r="DA1666" s="198"/>
      <c r="DB1666" s="198"/>
      <c r="DC1666" s="198"/>
      <c r="DD1666" s="198"/>
      <c r="DE1666" s="198"/>
      <c r="DF1666" s="198"/>
      <c r="DG1666" s="198"/>
      <c r="DH1666" s="198"/>
      <c r="DI1666" s="198"/>
      <c r="DJ1666" s="198"/>
      <c r="DK1666" s="198"/>
      <c r="DL1666" s="198"/>
      <c r="DM1666" s="198"/>
      <c r="DN1666" s="198"/>
      <c r="DO1666" s="198"/>
      <c r="DP1666" s="198"/>
      <c r="DQ1666" s="198"/>
      <c r="DR1666" s="198"/>
      <c r="DS1666" s="198"/>
      <c r="DT1666" s="198"/>
      <c r="DU1666" s="198"/>
    </row>
    <row r="1667" spans="1:125" s="173" customFormat="1" x14ac:dyDescent="0.2">
      <c r="A1667" s="149"/>
      <c r="B1667" s="151"/>
      <c r="C1667" s="151"/>
      <c r="AP1667" s="198"/>
      <c r="AQ1667" s="198"/>
      <c r="AR1667" s="198"/>
      <c r="AS1667" s="198"/>
      <c r="AT1667" s="198"/>
      <c r="AU1667" s="198"/>
      <c r="AV1667" s="198"/>
      <c r="AW1667" s="198"/>
      <c r="AX1667" s="198"/>
      <c r="AY1667" s="198"/>
      <c r="AZ1667" s="198"/>
      <c r="BA1667" s="198"/>
      <c r="BB1667" s="198"/>
      <c r="BC1667" s="198"/>
      <c r="BD1667" s="198"/>
      <c r="BE1667" s="198"/>
      <c r="BF1667" s="198"/>
      <c r="BG1667" s="198"/>
      <c r="BH1667" s="198"/>
      <c r="BI1667" s="198"/>
      <c r="BJ1667" s="198"/>
      <c r="BK1667" s="198"/>
      <c r="BL1667" s="198"/>
      <c r="BM1667" s="198"/>
      <c r="BN1667" s="198"/>
      <c r="BO1667" s="198"/>
      <c r="BP1667" s="198"/>
      <c r="BQ1667" s="198"/>
      <c r="BR1667" s="198"/>
      <c r="BS1667" s="198"/>
      <c r="BT1667" s="198"/>
      <c r="BU1667" s="198"/>
      <c r="BV1667" s="198"/>
      <c r="BW1667" s="198"/>
      <c r="BX1667" s="198"/>
      <c r="BY1667" s="198"/>
      <c r="BZ1667" s="198"/>
      <c r="CA1667" s="198"/>
      <c r="CB1667" s="198"/>
      <c r="CC1667" s="198"/>
      <c r="CD1667" s="198"/>
      <c r="CE1667" s="198"/>
      <c r="CF1667" s="198"/>
      <c r="CG1667" s="198"/>
      <c r="CH1667" s="198"/>
      <c r="CI1667" s="198"/>
      <c r="CJ1667" s="198"/>
      <c r="CK1667" s="198"/>
      <c r="CL1667" s="198"/>
      <c r="CM1667" s="198"/>
      <c r="CN1667" s="198"/>
      <c r="CO1667" s="198"/>
      <c r="CP1667" s="198"/>
      <c r="CQ1667" s="198"/>
      <c r="CR1667" s="198"/>
      <c r="CS1667" s="198"/>
      <c r="CT1667" s="198"/>
      <c r="CU1667" s="198"/>
      <c r="CV1667" s="198"/>
      <c r="CW1667" s="198"/>
      <c r="CX1667" s="198"/>
      <c r="CY1667" s="198"/>
      <c r="CZ1667" s="198"/>
      <c r="DA1667" s="198"/>
      <c r="DB1667" s="198"/>
      <c r="DC1667" s="198"/>
      <c r="DD1667" s="198"/>
      <c r="DE1667" s="198"/>
      <c r="DF1667" s="198"/>
      <c r="DG1667" s="198"/>
      <c r="DH1667" s="198"/>
      <c r="DI1667" s="198"/>
      <c r="DJ1667" s="198"/>
      <c r="DK1667" s="198"/>
      <c r="DL1667" s="198"/>
      <c r="DM1667" s="198"/>
      <c r="DN1667" s="198"/>
      <c r="DO1667" s="198"/>
      <c r="DP1667" s="198"/>
      <c r="DQ1667" s="198"/>
      <c r="DR1667" s="198"/>
      <c r="DS1667" s="198"/>
      <c r="DT1667" s="198"/>
      <c r="DU1667" s="198"/>
    </row>
    <row r="1668" spans="1:125" s="173" customFormat="1" x14ac:dyDescent="0.2">
      <c r="A1668" s="149"/>
      <c r="B1668" s="151"/>
      <c r="C1668" s="151"/>
      <c r="AP1668" s="198"/>
      <c r="AQ1668" s="198"/>
      <c r="AR1668" s="198"/>
      <c r="AS1668" s="198"/>
      <c r="AT1668" s="198"/>
      <c r="AU1668" s="198"/>
      <c r="AV1668" s="198"/>
      <c r="AW1668" s="198"/>
      <c r="AX1668" s="198"/>
      <c r="AY1668" s="198"/>
      <c r="AZ1668" s="198"/>
      <c r="BA1668" s="198"/>
      <c r="BB1668" s="198"/>
      <c r="BC1668" s="198"/>
      <c r="BD1668" s="198"/>
      <c r="BE1668" s="198"/>
      <c r="BF1668" s="198"/>
      <c r="BG1668" s="198"/>
      <c r="BH1668" s="198"/>
      <c r="BI1668" s="198"/>
      <c r="BJ1668" s="198"/>
      <c r="BK1668" s="198"/>
      <c r="BL1668" s="198"/>
      <c r="BM1668" s="198"/>
      <c r="BN1668" s="198"/>
      <c r="BO1668" s="198"/>
      <c r="BP1668" s="198"/>
      <c r="BQ1668" s="198"/>
      <c r="BR1668" s="198"/>
      <c r="BS1668" s="198"/>
      <c r="BT1668" s="198"/>
      <c r="BU1668" s="198"/>
      <c r="BV1668" s="198"/>
      <c r="BW1668" s="198"/>
      <c r="BX1668" s="198"/>
      <c r="BY1668" s="198"/>
      <c r="BZ1668" s="198"/>
      <c r="CA1668" s="198"/>
      <c r="CB1668" s="198"/>
      <c r="CC1668" s="198"/>
      <c r="CD1668" s="198"/>
      <c r="CE1668" s="198"/>
      <c r="CF1668" s="198"/>
      <c r="CG1668" s="198"/>
      <c r="CH1668" s="198"/>
      <c r="CI1668" s="198"/>
      <c r="CJ1668" s="198"/>
      <c r="CK1668" s="198"/>
      <c r="CL1668" s="198"/>
      <c r="CM1668" s="198"/>
      <c r="CN1668" s="198"/>
      <c r="CO1668" s="198"/>
      <c r="CP1668" s="198"/>
      <c r="CQ1668" s="198"/>
      <c r="CR1668" s="198"/>
      <c r="CS1668" s="198"/>
      <c r="CT1668" s="198"/>
      <c r="CU1668" s="198"/>
      <c r="CV1668" s="198"/>
      <c r="CW1668" s="198"/>
      <c r="CX1668" s="198"/>
      <c r="CY1668" s="198"/>
      <c r="CZ1668" s="198"/>
      <c r="DA1668" s="198"/>
      <c r="DB1668" s="198"/>
      <c r="DC1668" s="198"/>
      <c r="DD1668" s="198"/>
      <c r="DE1668" s="198"/>
      <c r="DF1668" s="198"/>
      <c r="DG1668" s="198"/>
      <c r="DH1668" s="198"/>
      <c r="DI1668" s="198"/>
      <c r="DJ1668" s="198"/>
      <c r="DK1668" s="198"/>
      <c r="DL1668" s="198"/>
      <c r="DM1668" s="198"/>
      <c r="DN1668" s="198"/>
      <c r="DO1668" s="198"/>
      <c r="DP1668" s="198"/>
      <c r="DQ1668" s="198"/>
      <c r="DR1668" s="198"/>
      <c r="DS1668" s="198"/>
      <c r="DT1668" s="198"/>
      <c r="DU1668" s="198"/>
    </row>
    <row r="1669" spans="1:125" s="173" customFormat="1" x14ac:dyDescent="0.2">
      <c r="A1669" s="149"/>
      <c r="B1669" s="151"/>
      <c r="C1669" s="151"/>
      <c r="AP1669" s="198"/>
      <c r="AQ1669" s="198"/>
      <c r="AR1669" s="198"/>
      <c r="AS1669" s="198"/>
      <c r="AT1669" s="198"/>
      <c r="AU1669" s="198"/>
      <c r="AV1669" s="198"/>
      <c r="AW1669" s="198"/>
      <c r="AX1669" s="198"/>
      <c r="AY1669" s="198"/>
      <c r="AZ1669" s="198"/>
      <c r="BA1669" s="198"/>
      <c r="BB1669" s="198"/>
      <c r="BC1669" s="198"/>
      <c r="BD1669" s="198"/>
      <c r="BE1669" s="198"/>
      <c r="BF1669" s="198"/>
      <c r="BG1669" s="198"/>
      <c r="BH1669" s="198"/>
      <c r="BI1669" s="198"/>
      <c r="BJ1669" s="198"/>
      <c r="BK1669" s="198"/>
      <c r="BL1669" s="198"/>
      <c r="BM1669" s="198"/>
      <c r="BN1669" s="198"/>
      <c r="BO1669" s="198"/>
      <c r="BP1669" s="198"/>
      <c r="BQ1669" s="198"/>
      <c r="BR1669" s="198"/>
      <c r="BS1669" s="198"/>
      <c r="BT1669" s="198"/>
      <c r="BU1669" s="198"/>
      <c r="BV1669" s="198"/>
      <c r="BW1669" s="198"/>
      <c r="BX1669" s="198"/>
      <c r="BY1669" s="198"/>
      <c r="BZ1669" s="198"/>
      <c r="CA1669" s="198"/>
      <c r="CB1669" s="198"/>
      <c r="CC1669" s="198"/>
      <c r="CD1669" s="198"/>
      <c r="CE1669" s="198"/>
      <c r="CF1669" s="198"/>
      <c r="CG1669" s="198"/>
      <c r="CH1669" s="198"/>
      <c r="CI1669" s="198"/>
      <c r="CJ1669" s="198"/>
      <c r="CK1669" s="198"/>
      <c r="CL1669" s="198"/>
      <c r="CM1669" s="198"/>
      <c r="CN1669" s="198"/>
      <c r="CO1669" s="198"/>
      <c r="CP1669" s="198"/>
      <c r="CQ1669" s="198"/>
      <c r="CR1669" s="198"/>
      <c r="CS1669" s="198"/>
      <c r="CT1669" s="198"/>
      <c r="CU1669" s="198"/>
      <c r="CV1669" s="198"/>
      <c r="CW1669" s="198"/>
      <c r="CX1669" s="198"/>
      <c r="CY1669" s="198"/>
      <c r="CZ1669" s="198"/>
      <c r="DA1669" s="198"/>
      <c r="DB1669" s="198"/>
      <c r="DC1669" s="198"/>
      <c r="DD1669" s="198"/>
      <c r="DE1669" s="198"/>
      <c r="DF1669" s="198"/>
      <c r="DG1669" s="198"/>
      <c r="DH1669" s="198"/>
      <c r="DI1669" s="198"/>
      <c r="DJ1669" s="198"/>
      <c r="DK1669" s="198"/>
      <c r="DL1669" s="198"/>
      <c r="DM1669" s="198"/>
      <c r="DN1669" s="198"/>
      <c r="DO1669" s="198"/>
      <c r="DP1669" s="198"/>
      <c r="DQ1669" s="198"/>
      <c r="DR1669" s="198"/>
      <c r="DS1669" s="198"/>
      <c r="DT1669" s="198"/>
      <c r="DU1669" s="198"/>
    </row>
    <row r="1670" spans="1:125" s="173" customFormat="1" x14ac:dyDescent="0.2">
      <c r="A1670" s="149"/>
      <c r="B1670" s="151"/>
      <c r="C1670" s="151"/>
      <c r="AP1670" s="198"/>
      <c r="AQ1670" s="198"/>
      <c r="AR1670" s="198"/>
      <c r="AS1670" s="198"/>
      <c r="AT1670" s="198"/>
      <c r="AU1670" s="198"/>
      <c r="AV1670" s="198"/>
      <c r="AW1670" s="198"/>
      <c r="AX1670" s="198"/>
      <c r="AY1670" s="198"/>
      <c r="AZ1670" s="198"/>
      <c r="BA1670" s="198"/>
      <c r="BB1670" s="198"/>
      <c r="BC1670" s="198"/>
      <c r="BD1670" s="198"/>
      <c r="BE1670" s="198"/>
      <c r="BF1670" s="198"/>
      <c r="BG1670" s="198"/>
      <c r="BH1670" s="198"/>
      <c r="BI1670" s="198"/>
      <c r="BJ1670" s="198"/>
      <c r="BK1670" s="198"/>
      <c r="BL1670" s="198"/>
      <c r="BM1670" s="198"/>
      <c r="BN1670" s="198"/>
      <c r="BO1670" s="198"/>
      <c r="BP1670" s="198"/>
      <c r="BQ1670" s="198"/>
      <c r="BR1670" s="198"/>
      <c r="BS1670" s="198"/>
      <c r="BT1670" s="198"/>
      <c r="BU1670" s="198"/>
      <c r="BV1670" s="198"/>
      <c r="BW1670" s="198"/>
      <c r="BX1670" s="198"/>
      <c r="BY1670" s="198"/>
      <c r="BZ1670" s="198"/>
      <c r="CA1670" s="198"/>
      <c r="CB1670" s="198"/>
      <c r="CC1670" s="198"/>
      <c r="CD1670" s="198"/>
      <c r="CE1670" s="198"/>
      <c r="CF1670" s="198"/>
      <c r="CG1670" s="198"/>
      <c r="CH1670" s="198"/>
      <c r="CI1670" s="198"/>
      <c r="CJ1670" s="198"/>
      <c r="CK1670" s="198"/>
      <c r="CL1670" s="198"/>
      <c r="CM1670" s="198"/>
      <c r="CN1670" s="198"/>
      <c r="CO1670" s="198"/>
      <c r="CP1670" s="198"/>
      <c r="CQ1670" s="198"/>
      <c r="CR1670" s="198"/>
      <c r="CS1670" s="198"/>
      <c r="CT1670" s="198"/>
      <c r="CU1670" s="198"/>
      <c r="CV1670" s="198"/>
      <c r="CW1670" s="198"/>
      <c r="CX1670" s="198"/>
      <c r="CY1670" s="198"/>
      <c r="CZ1670" s="198"/>
      <c r="DA1670" s="198"/>
      <c r="DB1670" s="198"/>
      <c r="DC1670" s="198"/>
      <c r="DD1670" s="198"/>
      <c r="DE1670" s="198"/>
      <c r="DF1670" s="198"/>
      <c r="DG1670" s="198"/>
      <c r="DH1670" s="198"/>
      <c r="DI1670" s="198"/>
      <c r="DJ1670" s="198"/>
      <c r="DK1670" s="198"/>
      <c r="DL1670" s="198"/>
      <c r="DM1670" s="198"/>
      <c r="DN1670" s="198"/>
      <c r="DO1670" s="198"/>
      <c r="DP1670" s="198"/>
      <c r="DQ1670" s="198"/>
      <c r="DR1670" s="198"/>
      <c r="DS1670" s="198"/>
      <c r="DT1670" s="198"/>
      <c r="DU1670" s="198"/>
    </row>
    <row r="1671" spans="1:125" s="173" customFormat="1" x14ac:dyDescent="0.2">
      <c r="A1671" s="149"/>
      <c r="B1671" s="151"/>
      <c r="C1671" s="151"/>
      <c r="AP1671" s="198"/>
      <c r="AQ1671" s="198"/>
      <c r="AR1671" s="198"/>
      <c r="AS1671" s="198"/>
      <c r="AT1671" s="198"/>
      <c r="AU1671" s="198"/>
      <c r="AV1671" s="198"/>
      <c r="AW1671" s="198"/>
      <c r="AX1671" s="198"/>
      <c r="AY1671" s="198"/>
      <c r="AZ1671" s="198"/>
      <c r="BA1671" s="198"/>
      <c r="BB1671" s="198"/>
      <c r="BC1671" s="198"/>
      <c r="BD1671" s="198"/>
      <c r="BE1671" s="198"/>
      <c r="BF1671" s="198"/>
      <c r="BG1671" s="198"/>
      <c r="BH1671" s="198"/>
      <c r="BI1671" s="198"/>
      <c r="BJ1671" s="198"/>
      <c r="BK1671" s="198"/>
      <c r="BL1671" s="198"/>
      <c r="BM1671" s="198"/>
      <c r="BN1671" s="198"/>
      <c r="BO1671" s="198"/>
      <c r="BP1671" s="198"/>
      <c r="BQ1671" s="198"/>
      <c r="BR1671" s="198"/>
      <c r="BS1671" s="198"/>
      <c r="BT1671" s="198"/>
      <c r="BU1671" s="198"/>
      <c r="BV1671" s="198"/>
      <c r="BW1671" s="198"/>
      <c r="BX1671" s="198"/>
      <c r="BY1671" s="198"/>
      <c r="BZ1671" s="198"/>
      <c r="CA1671" s="198"/>
      <c r="CB1671" s="198"/>
      <c r="CC1671" s="198"/>
      <c r="CD1671" s="198"/>
      <c r="CE1671" s="198"/>
      <c r="CF1671" s="198"/>
      <c r="CG1671" s="198"/>
      <c r="CH1671" s="198"/>
      <c r="CI1671" s="198"/>
      <c r="CJ1671" s="198"/>
      <c r="CK1671" s="198"/>
      <c r="CL1671" s="198"/>
      <c r="CM1671" s="198"/>
      <c r="CN1671" s="198"/>
      <c r="CO1671" s="198"/>
      <c r="CP1671" s="198"/>
      <c r="CQ1671" s="198"/>
      <c r="CR1671" s="198"/>
      <c r="CS1671" s="198"/>
      <c r="CT1671" s="198"/>
      <c r="CU1671" s="198"/>
      <c r="CV1671" s="198"/>
      <c r="CW1671" s="198"/>
      <c r="CX1671" s="198"/>
      <c r="CY1671" s="198"/>
      <c r="CZ1671" s="198"/>
      <c r="DA1671" s="198"/>
      <c r="DB1671" s="198"/>
      <c r="DC1671" s="198"/>
      <c r="DD1671" s="198"/>
      <c r="DE1671" s="198"/>
      <c r="DF1671" s="198"/>
      <c r="DG1671" s="198"/>
      <c r="DH1671" s="198"/>
      <c r="DI1671" s="198"/>
      <c r="DJ1671" s="198"/>
      <c r="DK1671" s="198"/>
      <c r="DL1671" s="198"/>
      <c r="DM1671" s="198"/>
      <c r="DN1671" s="198"/>
      <c r="DO1671" s="198"/>
      <c r="DP1671" s="198"/>
      <c r="DQ1671" s="198"/>
      <c r="DR1671" s="198"/>
      <c r="DS1671" s="198"/>
      <c r="DT1671" s="198"/>
      <c r="DU1671" s="198"/>
    </row>
    <row r="1672" spans="1:125" s="173" customFormat="1" x14ac:dyDescent="0.2">
      <c r="A1672" s="149"/>
      <c r="B1672" s="151"/>
      <c r="C1672" s="151"/>
      <c r="AP1672" s="198"/>
      <c r="AQ1672" s="198"/>
      <c r="AR1672" s="198"/>
      <c r="AS1672" s="198"/>
      <c r="AT1672" s="198"/>
      <c r="AU1672" s="198"/>
      <c r="AV1672" s="198"/>
      <c r="AW1672" s="198"/>
      <c r="AX1672" s="198"/>
      <c r="AY1672" s="198"/>
      <c r="AZ1672" s="198"/>
      <c r="BA1672" s="198"/>
      <c r="BB1672" s="198"/>
      <c r="BC1672" s="198"/>
      <c r="BD1672" s="198"/>
      <c r="BE1672" s="198"/>
      <c r="BF1672" s="198"/>
      <c r="BG1672" s="198"/>
      <c r="BH1672" s="198"/>
      <c r="BI1672" s="198"/>
      <c r="BJ1672" s="198"/>
      <c r="BK1672" s="198"/>
      <c r="BL1672" s="198"/>
      <c r="BM1672" s="198"/>
      <c r="BN1672" s="198"/>
      <c r="BO1672" s="198"/>
      <c r="BP1672" s="198"/>
      <c r="BQ1672" s="198"/>
      <c r="BR1672" s="198"/>
      <c r="BS1672" s="198"/>
      <c r="BT1672" s="198"/>
      <c r="BU1672" s="198"/>
      <c r="BV1672" s="198"/>
      <c r="BW1672" s="198"/>
      <c r="BX1672" s="198"/>
      <c r="BY1672" s="198"/>
      <c r="BZ1672" s="198"/>
      <c r="CA1672" s="198"/>
      <c r="CB1672" s="198"/>
      <c r="CC1672" s="198"/>
      <c r="CD1672" s="198"/>
      <c r="CE1672" s="198"/>
      <c r="CF1672" s="198"/>
      <c r="CG1672" s="198"/>
      <c r="CH1672" s="198"/>
      <c r="CI1672" s="198"/>
      <c r="CJ1672" s="198"/>
      <c r="CK1672" s="198"/>
      <c r="CL1672" s="198"/>
      <c r="CM1672" s="198"/>
      <c r="CN1672" s="198"/>
      <c r="CO1672" s="198"/>
      <c r="CP1672" s="198"/>
      <c r="CQ1672" s="198"/>
      <c r="CR1672" s="198"/>
      <c r="CS1672" s="198"/>
      <c r="CT1672" s="198"/>
      <c r="CU1672" s="198"/>
      <c r="CV1672" s="198"/>
      <c r="CW1672" s="198"/>
      <c r="CX1672" s="198"/>
      <c r="CY1672" s="198"/>
      <c r="CZ1672" s="198"/>
      <c r="DA1672" s="198"/>
      <c r="DB1672" s="198"/>
      <c r="DC1672" s="198"/>
      <c r="DD1672" s="198"/>
      <c r="DE1672" s="198"/>
      <c r="DF1672" s="198"/>
      <c r="DG1672" s="198"/>
      <c r="DH1672" s="198"/>
      <c r="DI1672" s="198"/>
      <c r="DJ1672" s="198"/>
      <c r="DK1672" s="198"/>
      <c r="DL1672" s="198"/>
      <c r="DM1672" s="198"/>
      <c r="DN1672" s="198"/>
      <c r="DO1672" s="198"/>
      <c r="DP1672" s="198"/>
      <c r="DQ1672" s="198"/>
      <c r="DR1672" s="198"/>
      <c r="DS1672" s="198"/>
      <c r="DT1672" s="198"/>
      <c r="DU1672" s="198"/>
    </row>
    <row r="1673" spans="1:125" s="173" customFormat="1" x14ac:dyDescent="0.2">
      <c r="A1673" s="149"/>
      <c r="B1673" s="151"/>
      <c r="C1673" s="151"/>
      <c r="AP1673" s="198"/>
      <c r="AQ1673" s="198"/>
      <c r="AR1673" s="198"/>
      <c r="AS1673" s="198"/>
      <c r="AT1673" s="198"/>
      <c r="AU1673" s="198"/>
      <c r="AV1673" s="198"/>
      <c r="AW1673" s="198"/>
      <c r="AX1673" s="198"/>
      <c r="AY1673" s="198"/>
      <c r="AZ1673" s="198"/>
      <c r="BA1673" s="198"/>
      <c r="BB1673" s="198"/>
      <c r="BC1673" s="198"/>
      <c r="BD1673" s="198"/>
      <c r="BE1673" s="198"/>
      <c r="BF1673" s="198"/>
      <c r="BG1673" s="198"/>
      <c r="BH1673" s="198"/>
      <c r="BI1673" s="198"/>
      <c r="BJ1673" s="198"/>
      <c r="BK1673" s="198"/>
      <c r="BL1673" s="198"/>
      <c r="BM1673" s="198"/>
      <c r="BN1673" s="198"/>
      <c r="BO1673" s="198"/>
      <c r="BP1673" s="198"/>
      <c r="BQ1673" s="198"/>
      <c r="BR1673" s="198"/>
      <c r="BS1673" s="198"/>
      <c r="BT1673" s="198"/>
      <c r="BU1673" s="198"/>
      <c r="BV1673" s="198"/>
      <c r="BW1673" s="198"/>
      <c r="BX1673" s="198"/>
      <c r="BY1673" s="198"/>
      <c r="BZ1673" s="198"/>
      <c r="CA1673" s="198"/>
      <c r="CB1673" s="198"/>
      <c r="CC1673" s="198"/>
      <c r="CD1673" s="198"/>
      <c r="CE1673" s="198"/>
      <c r="CF1673" s="198"/>
      <c r="CG1673" s="198"/>
      <c r="CH1673" s="198"/>
      <c r="CI1673" s="198"/>
      <c r="CJ1673" s="198"/>
      <c r="CK1673" s="198"/>
      <c r="CL1673" s="198"/>
      <c r="CM1673" s="198"/>
      <c r="CN1673" s="198"/>
      <c r="CO1673" s="198"/>
      <c r="CP1673" s="198"/>
      <c r="CQ1673" s="198"/>
      <c r="CR1673" s="198"/>
      <c r="CS1673" s="198"/>
      <c r="CT1673" s="198"/>
      <c r="CU1673" s="198"/>
      <c r="CV1673" s="198"/>
      <c r="CW1673" s="198"/>
      <c r="CX1673" s="198"/>
      <c r="CY1673" s="198"/>
      <c r="CZ1673" s="198"/>
      <c r="DA1673" s="198"/>
      <c r="DB1673" s="198"/>
      <c r="DC1673" s="198"/>
      <c r="DD1673" s="198"/>
      <c r="DE1673" s="198"/>
      <c r="DF1673" s="198"/>
      <c r="DG1673" s="198"/>
      <c r="DH1673" s="198"/>
      <c r="DI1673" s="198"/>
      <c r="DJ1673" s="198"/>
      <c r="DK1673" s="198"/>
      <c r="DL1673" s="198"/>
      <c r="DM1673" s="198"/>
      <c r="DN1673" s="198"/>
      <c r="DO1673" s="198"/>
      <c r="DP1673" s="198"/>
      <c r="DQ1673" s="198"/>
      <c r="DR1673" s="198"/>
      <c r="DS1673" s="198"/>
      <c r="DT1673" s="198"/>
      <c r="DU1673" s="198"/>
    </row>
    <row r="1674" spans="1:125" s="173" customFormat="1" x14ac:dyDescent="0.2">
      <c r="A1674" s="149"/>
      <c r="B1674" s="151"/>
      <c r="C1674" s="151"/>
      <c r="AP1674" s="198"/>
      <c r="AQ1674" s="198"/>
      <c r="AR1674" s="198"/>
      <c r="AS1674" s="198"/>
      <c r="AT1674" s="198"/>
      <c r="AU1674" s="198"/>
      <c r="AV1674" s="198"/>
      <c r="AW1674" s="198"/>
      <c r="AX1674" s="198"/>
      <c r="AY1674" s="198"/>
      <c r="AZ1674" s="198"/>
      <c r="BA1674" s="198"/>
      <c r="BB1674" s="198"/>
      <c r="BC1674" s="198"/>
      <c r="BD1674" s="198"/>
      <c r="BE1674" s="198"/>
      <c r="BF1674" s="198"/>
      <c r="BG1674" s="198"/>
      <c r="BH1674" s="198"/>
      <c r="BI1674" s="198"/>
      <c r="BJ1674" s="198"/>
      <c r="BK1674" s="198"/>
      <c r="BL1674" s="198"/>
      <c r="BM1674" s="198"/>
      <c r="BN1674" s="198"/>
      <c r="BO1674" s="198"/>
      <c r="BP1674" s="198"/>
      <c r="BQ1674" s="198"/>
      <c r="BR1674" s="198"/>
      <c r="BS1674" s="198"/>
      <c r="BT1674" s="198"/>
      <c r="BU1674" s="198"/>
      <c r="BV1674" s="198"/>
      <c r="BW1674" s="198"/>
      <c r="BX1674" s="198"/>
      <c r="BY1674" s="198"/>
      <c r="BZ1674" s="198"/>
      <c r="CA1674" s="198"/>
      <c r="CB1674" s="198"/>
      <c r="CC1674" s="198"/>
      <c r="CD1674" s="198"/>
      <c r="CE1674" s="198"/>
      <c r="CF1674" s="198"/>
      <c r="CG1674" s="198"/>
      <c r="CH1674" s="198"/>
      <c r="CI1674" s="198"/>
      <c r="CJ1674" s="198"/>
      <c r="CK1674" s="198"/>
      <c r="CL1674" s="198"/>
      <c r="CM1674" s="198"/>
      <c r="CN1674" s="198"/>
      <c r="CO1674" s="198"/>
      <c r="CP1674" s="198"/>
      <c r="CQ1674" s="198"/>
      <c r="CR1674" s="198"/>
      <c r="CS1674" s="198"/>
      <c r="CT1674" s="198"/>
      <c r="CU1674" s="198"/>
      <c r="CV1674" s="198"/>
      <c r="CW1674" s="198"/>
      <c r="CX1674" s="198"/>
      <c r="CY1674" s="198"/>
      <c r="CZ1674" s="198"/>
      <c r="DA1674" s="198"/>
      <c r="DB1674" s="198"/>
      <c r="DC1674" s="198"/>
      <c r="DD1674" s="198"/>
      <c r="DE1674" s="198"/>
      <c r="DF1674" s="198"/>
      <c r="DG1674" s="198"/>
      <c r="DH1674" s="198"/>
      <c r="DI1674" s="198"/>
      <c r="DJ1674" s="198"/>
      <c r="DK1674" s="198"/>
      <c r="DL1674" s="198"/>
      <c r="DM1674" s="198"/>
      <c r="DN1674" s="198"/>
      <c r="DO1674" s="198"/>
      <c r="DP1674" s="198"/>
      <c r="DQ1674" s="198"/>
      <c r="DR1674" s="198"/>
      <c r="DS1674" s="198"/>
      <c r="DT1674" s="198"/>
      <c r="DU1674" s="198"/>
    </row>
    <row r="1675" spans="1:125" s="173" customFormat="1" x14ac:dyDescent="0.2">
      <c r="A1675" s="149"/>
      <c r="B1675" s="151"/>
      <c r="C1675" s="151"/>
      <c r="AP1675" s="198"/>
      <c r="AQ1675" s="198"/>
      <c r="AR1675" s="198"/>
      <c r="AS1675" s="198"/>
      <c r="AT1675" s="198"/>
      <c r="AU1675" s="198"/>
      <c r="AV1675" s="198"/>
      <c r="AW1675" s="198"/>
      <c r="AX1675" s="198"/>
      <c r="AY1675" s="198"/>
      <c r="AZ1675" s="198"/>
      <c r="BA1675" s="198"/>
      <c r="BB1675" s="198"/>
      <c r="BC1675" s="198"/>
      <c r="BD1675" s="198"/>
      <c r="BE1675" s="198"/>
      <c r="BF1675" s="198"/>
      <c r="BG1675" s="198"/>
      <c r="BH1675" s="198"/>
      <c r="BI1675" s="198"/>
      <c r="BJ1675" s="198"/>
      <c r="BK1675" s="198"/>
      <c r="BL1675" s="198"/>
      <c r="BM1675" s="198"/>
      <c r="BN1675" s="198"/>
      <c r="BO1675" s="198"/>
      <c r="BP1675" s="198"/>
      <c r="BQ1675" s="198"/>
      <c r="BR1675" s="198"/>
      <c r="BS1675" s="198"/>
      <c r="BT1675" s="198"/>
      <c r="BU1675" s="198"/>
      <c r="BV1675" s="198"/>
      <c r="BW1675" s="198"/>
      <c r="BX1675" s="198"/>
      <c r="BY1675" s="198"/>
      <c r="BZ1675" s="198"/>
      <c r="CA1675" s="198"/>
      <c r="CB1675" s="198"/>
      <c r="CC1675" s="198"/>
      <c r="CD1675" s="198"/>
      <c r="CE1675" s="198"/>
      <c r="CF1675" s="198"/>
      <c r="CG1675" s="198"/>
      <c r="CH1675" s="198"/>
      <c r="CI1675" s="198"/>
      <c r="CJ1675" s="198"/>
      <c r="CK1675" s="198"/>
      <c r="CL1675" s="198"/>
      <c r="CM1675" s="198"/>
      <c r="CN1675" s="198"/>
      <c r="CO1675" s="198"/>
      <c r="CP1675" s="198"/>
      <c r="CQ1675" s="198"/>
      <c r="CR1675" s="198"/>
      <c r="CS1675" s="198"/>
      <c r="CT1675" s="198"/>
      <c r="CU1675" s="198"/>
      <c r="CV1675" s="198"/>
      <c r="CW1675" s="198"/>
      <c r="CX1675" s="198"/>
      <c r="CY1675" s="198"/>
      <c r="CZ1675" s="198"/>
      <c r="DA1675" s="198"/>
      <c r="DB1675" s="198"/>
      <c r="DC1675" s="198"/>
      <c r="DD1675" s="198"/>
      <c r="DE1675" s="198"/>
      <c r="DF1675" s="198"/>
      <c r="DG1675" s="198"/>
      <c r="DH1675" s="198"/>
      <c r="DI1675" s="198"/>
      <c r="DJ1675" s="198"/>
      <c r="DK1675" s="198"/>
      <c r="DL1675" s="198"/>
      <c r="DM1675" s="198"/>
      <c r="DN1675" s="198"/>
      <c r="DO1675" s="198"/>
      <c r="DP1675" s="198"/>
      <c r="DQ1675" s="198"/>
      <c r="DR1675" s="198"/>
      <c r="DS1675" s="198"/>
      <c r="DT1675" s="198"/>
      <c r="DU1675" s="198"/>
    </row>
    <row r="1676" spans="1:125" s="173" customFormat="1" x14ac:dyDescent="0.2">
      <c r="A1676" s="149"/>
      <c r="B1676" s="151"/>
      <c r="C1676" s="151"/>
      <c r="AP1676" s="198"/>
      <c r="AQ1676" s="198"/>
      <c r="AR1676" s="198"/>
      <c r="AS1676" s="198"/>
      <c r="AT1676" s="198"/>
      <c r="AU1676" s="198"/>
      <c r="AV1676" s="198"/>
      <c r="AW1676" s="198"/>
      <c r="AX1676" s="198"/>
      <c r="AY1676" s="198"/>
      <c r="AZ1676" s="198"/>
      <c r="BA1676" s="198"/>
      <c r="BB1676" s="198"/>
      <c r="BC1676" s="198"/>
      <c r="BD1676" s="198"/>
      <c r="BE1676" s="198"/>
      <c r="BF1676" s="198"/>
      <c r="BG1676" s="198"/>
      <c r="BH1676" s="198"/>
      <c r="BI1676" s="198"/>
      <c r="BJ1676" s="198"/>
      <c r="BK1676" s="198"/>
      <c r="BL1676" s="198"/>
      <c r="BM1676" s="198"/>
      <c r="BN1676" s="198"/>
      <c r="BO1676" s="198"/>
      <c r="BP1676" s="198"/>
      <c r="BQ1676" s="198"/>
      <c r="BR1676" s="198"/>
      <c r="BS1676" s="198"/>
      <c r="BT1676" s="198"/>
      <c r="BU1676" s="198"/>
      <c r="BV1676" s="198"/>
      <c r="BW1676" s="198"/>
      <c r="BX1676" s="198"/>
      <c r="BY1676" s="198"/>
      <c r="BZ1676" s="198"/>
      <c r="CA1676" s="198"/>
      <c r="CB1676" s="198"/>
      <c r="CC1676" s="198"/>
      <c r="CD1676" s="198"/>
      <c r="CE1676" s="198"/>
      <c r="CF1676" s="198"/>
      <c r="CG1676" s="198"/>
      <c r="CH1676" s="198"/>
      <c r="CI1676" s="198"/>
      <c r="CJ1676" s="198"/>
      <c r="CK1676" s="198"/>
      <c r="CL1676" s="198"/>
      <c r="CM1676" s="198"/>
      <c r="CN1676" s="198"/>
      <c r="CO1676" s="198"/>
      <c r="CP1676" s="198"/>
      <c r="CQ1676" s="198"/>
      <c r="CR1676" s="198"/>
      <c r="CS1676" s="198"/>
      <c r="CT1676" s="198"/>
      <c r="CU1676" s="198"/>
      <c r="CV1676" s="198"/>
      <c r="CW1676" s="198"/>
      <c r="CX1676" s="198"/>
      <c r="CY1676" s="198"/>
      <c r="CZ1676" s="198"/>
      <c r="DA1676" s="198"/>
      <c r="DB1676" s="198"/>
      <c r="DC1676" s="198"/>
      <c r="DD1676" s="198"/>
      <c r="DE1676" s="198"/>
      <c r="DF1676" s="198"/>
      <c r="DG1676" s="198"/>
      <c r="DH1676" s="198"/>
      <c r="DI1676" s="198"/>
      <c r="DJ1676" s="198"/>
      <c r="DK1676" s="198"/>
      <c r="DL1676" s="198"/>
      <c r="DM1676" s="198"/>
      <c r="DN1676" s="198"/>
      <c r="DO1676" s="198"/>
      <c r="DP1676" s="198"/>
      <c r="DQ1676" s="198"/>
      <c r="DR1676" s="198"/>
      <c r="DS1676" s="198"/>
      <c r="DT1676" s="198"/>
      <c r="DU1676" s="198"/>
    </row>
    <row r="1677" spans="1:125" s="173" customFormat="1" x14ac:dyDescent="0.2">
      <c r="A1677" s="149"/>
      <c r="B1677" s="151"/>
      <c r="C1677" s="151"/>
      <c r="AP1677" s="198"/>
      <c r="AQ1677" s="198"/>
      <c r="AR1677" s="198"/>
      <c r="AS1677" s="198"/>
      <c r="AT1677" s="198"/>
      <c r="AU1677" s="198"/>
      <c r="AV1677" s="198"/>
      <c r="AW1677" s="198"/>
      <c r="AX1677" s="198"/>
      <c r="AY1677" s="198"/>
      <c r="AZ1677" s="198"/>
      <c r="BA1677" s="198"/>
      <c r="BB1677" s="198"/>
      <c r="BC1677" s="198"/>
      <c r="BD1677" s="198"/>
      <c r="BE1677" s="198"/>
      <c r="BF1677" s="198"/>
      <c r="BG1677" s="198"/>
      <c r="BH1677" s="198"/>
      <c r="BI1677" s="198"/>
      <c r="BJ1677" s="198"/>
      <c r="BK1677" s="198"/>
      <c r="BL1677" s="198"/>
      <c r="BM1677" s="198"/>
      <c r="BN1677" s="198"/>
      <c r="BO1677" s="198"/>
      <c r="BP1677" s="198"/>
      <c r="BQ1677" s="198"/>
      <c r="BR1677" s="198"/>
      <c r="BS1677" s="198"/>
      <c r="BT1677" s="198"/>
      <c r="BU1677" s="198"/>
      <c r="BV1677" s="198"/>
      <c r="BW1677" s="198"/>
      <c r="BX1677" s="198"/>
      <c r="BY1677" s="198"/>
      <c r="BZ1677" s="198"/>
      <c r="CA1677" s="198"/>
      <c r="CB1677" s="198"/>
      <c r="CC1677" s="198"/>
      <c r="CD1677" s="198"/>
      <c r="CE1677" s="198"/>
      <c r="CF1677" s="198"/>
      <c r="CG1677" s="198"/>
      <c r="CH1677" s="198"/>
      <c r="CI1677" s="198"/>
      <c r="CJ1677" s="198"/>
      <c r="CK1677" s="198"/>
      <c r="CL1677" s="198"/>
      <c r="CM1677" s="198"/>
      <c r="CN1677" s="198"/>
      <c r="CO1677" s="198"/>
      <c r="CP1677" s="198"/>
      <c r="CQ1677" s="198"/>
      <c r="CR1677" s="198"/>
      <c r="CS1677" s="198"/>
      <c r="CT1677" s="198"/>
      <c r="CU1677" s="198"/>
      <c r="CV1677" s="198"/>
      <c r="CW1677" s="198"/>
      <c r="CX1677" s="198"/>
      <c r="CY1677" s="198"/>
      <c r="CZ1677" s="198"/>
      <c r="DA1677" s="198"/>
      <c r="DB1677" s="198"/>
      <c r="DC1677" s="198"/>
      <c r="DD1677" s="198"/>
      <c r="DE1677" s="198"/>
      <c r="DF1677" s="198"/>
      <c r="DG1677" s="198"/>
      <c r="DH1677" s="198"/>
      <c r="DI1677" s="198"/>
      <c r="DJ1677" s="198"/>
      <c r="DK1677" s="198"/>
      <c r="DL1677" s="198"/>
      <c r="DM1677" s="198"/>
      <c r="DN1677" s="198"/>
      <c r="DO1677" s="198"/>
      <c r="DP1677" s="198"/>
      <c r="DQ1677" s="198"/>
      <c r="DR1677" s="198"/>
      <c r="DS1677" s="198"/>
      <c r="DT1677" s="198"/>
      <c r="DU1677" s="198"/>
    </row>
    <row r="1678" spans="1:125" s="173" customFormat="1" x14ac:dyDescent="0.2">
      <c r="A1678" s="149"/>
      <c r="B1678" s="151"/>
      <c r="C1678" s="151"/>
      <c r="AP1678" s="198"/>
      <c r="AQ1678" s="198"/>
      <c r="AR1678" s="198"/>
      <c r="AS1678" s="198"/>
      <c r="AT1678" s="198"/>
      <c r="AU1678" s="198"/>
      <c r="AV1678" s="198"/>
      <c r="AW1678" s="198"/>
      <c r="AX1678" s="198"/>
      <c r="AY1678" s="198"/>
      <c r="AZ1678" s="198"/>
      <c r="BA1678" s="198"/>
      <c r="BB1678" s="198"/>
      <c r="BC1678" s="198"/>
      <c r="BD1678" s="198"/>
      <c r="BE1678" s="198"/>
      <c r="BF1678" s="198"/>
      <c r="BG1678" s="198"/>
      <c r="BH1678" s="198"/>
      <c r="BI1678" s="198"/>
      <c r="BJ1678" s="198"/>
      <c r="BK1678" s="198"/>
      <c r="BL1678" s="198"/>
      <c r="BM1678" s="198"/>
      <c r="BN1678" s="198"/>
      <c r="BO1678" s="198"/>
      <c r="BP1678" s="198"/>
      <c r="BQ1678" s="198"/>
      <c r="BR1678" s="198"/>
      <c r="BS1678" s="198"/>
      <c r="BT1678" s="198"/>
      <c r="BU1678" s="198"/>
      <c r="BV1678" s="198"/>
      <c r="BW1678" s="198"/>
      <c r="BX1678" s="198"/>
      <c r="BY1678" s="198"/>
      <c r="BZ1678" s="198"/>
      <c r="CA1678" s="198"/>
      <c r="CB1678" s="198"/>
      <c r="CC1678" s="198"/>
      <c r="CD1678" s="198"/>
      <c r="CE1678" s="198"/>
      <c r="CF1678" s="198"/>
      <c r="CG1678" s="198"/>
      <c r="CH1678" s="198"/>
      <c r="CI1678" s="198"/>
      <c r="CJ1678" s="198"/>
      <c r="CK1678" s="198"/>
      <c r="CL1678" s="198"/>
      <c r="CM1678" s="198"/>
      <c r="CN1678" s="198"/>
      <c r="CO1678" s="198"/>
      <c r="CP1678" s="198"/>
      <c r="CQ1678" s="198"/>
      <c r="CR1678" s="198"/>
      <c r="CS1678" s="198"/>
      <c r="CT1678" s="198"/>
      <c r="CU1678" s="198"/>
      <c r="CV1678" s="198"/>
      <c r="CW1678" s="198"/>
      <c r="CX1678" s="198"/>
      <c r="CY1678" s="198"/>
      <c r="CZ1678" s="198"/>
      <c r="DA1678" s="198"/>
      <c r="DB1678" s="198"/>
      <c r="DC1678" s="198"/>
      <c r="DD1678" s="198"/>
      <c r="DE1678" s="198"/>
      <c r="DF1678" s="198"/>
      <c r="DG1678" s="198"/>
      <c r="DH1678" s="198"/>
      <c r="DI1678" s="198"/>
      <c r="DJ1678" s="198"/>
      <c r="DK1678" s="198"/>
      <c r="DL1678" s="198"/>
      <c r="DM1678" s="198"/>
      <c r="DN1678" s="198"/>
      <c r="DO1678" s="198"/>
      <c r="DP1678" s="198"/>
      <c r="DQ1678" s="198"/>
      <c r="DR1678" s="198"/>
      <c r="DS1678" s="198"/>
      <c r="DT1678" s="198"/>
      <c r="DU1678" s="198"/>
    </row>
    <row r="1679" spans="1:125" s="173" customFormat="1" x14ac:dyDescent="0.2">
      <c r="A1679" s="149"/>
      <c r="B1679" s="151"/>
      <c r="C1679" s="151"/>
      <c r="AP1679" s="198"/>
      <c r="AQ1679" s="198"/>
      <c r="AR1679" s="198"/>
      <c r="AS1679" s="198"/>
      <c r="AT1679" s="198"/>
      <c r="AU1679" s="198"/>
      <c r="AV1679" s="198"/>
      <c r="AW1679" s="198"/>
      <c r="AX1679" s="198"/>
      <c r="AY1679" s="198"/>
      <c r="AZ1679" s="198"/>
      <c r="BA1679" s="198"/>
      <c r="BB1679" s="198"/>
      <c r="BC1679" s="198"/>
      <c r="BD1679" s="198"/>
      <c r="BE1679" s="198"/>
      <c r="BF1679" s="198"/>
      <c r="BG1679" s="198"/>
      <c r="BH1679" s="198"/>
      <c r="BI1679" s="198"/>
      <c r="BJ1679" s="198"/>
      <c r="BK1679" s="198"/>
      <c r="BL1679" s="198"/>
      <c r="BM1679" s="198"/>
      <c r="BN1679" s="198"/>
      <c r="BO1679" s="198"/>
      <c r="BP1679" s="198"/>
      <c r="BQ1679" s="198"/>
      <c r="BR1679" s="198"/>
      <c r="BS1679" s="198"/>
      <c r="BT1679" s="198"/>
      <c r="BU1679" s="198"/>
      <c r="BV1679" s="198"/>
      <c r="BW1679" s="198"/>
      <c r="BX1679" s="198"/>
      <c r="BY1679" s="198"/>
      <c r="BZ1679" s="198"/>
      <c r="CA1679" s="198"/>
      <c r="CB1679" s="198"/>
      <c r="CC1679" s="198"/>
      <c r="CD1679" s="198"/>
      <c r="CE1679" s="198"/>
      <c r="CF1679" s="198"/>
      <c r="CG1679" s="198"/>
      <c r="CH1679" s="198"/>
      <c r="CI1679" s="198"/>
      <c r="CJ1679" s="198"/>
      <c r="CK1679" s="198"/>
      <c r="CL1679" s="198"/>
      <c r="CM1679" s="198"/>
      <c r="CN1679" s="198"/>
      <c r="CO1679" s="198"/>
      <c r="CP1679" s="198"/>
      <c r="CQ1679" s="198"/>
      <c r="CR1679" s="198"/>
      <c r="CS1679" s="198"/>
      <c r="CT1679" s="198"/>
      <c r="CU1679" s="198"/>
      <c r="CV1679" s="198"/>
      <c r="CW1679" s="198"/>
      <c r="CX1679" s="198"/>
      <c r="CY1679" s="198"/>
      <c r="CZ1679" s="198"/>
      <c r="DA1679" s="198"/>
      <c r="DB1679" s="198"/>
      <c r="DC1679" s="198"/>
      <c r="DD1679" s="198"/>
      <c r="DE1679" s="198"/>
      <c r="DF1679" s="198"/>
      <c r="DG1679" s="198"/>
      <c r="DH1679" s="198"/>
      <c r="DI1679" s="198"/>
      <c r="DJ1679" s="198"/>
      <c r="DK1679" s="198"/>
      <c r="DL1679" s="198"/>
      <c r="DM1679" s="198"/>
      <c r="DN1679" s="198"/>
      <c r="DO1679" s="198"/>
      <c r="DP1679" s="198"/>
      <c r="DQ1679" s="198"/>
      <c r="DR1679" s="198"/>
      <c r="DS1679" s="198"/>
      <c r="DT1679" s="198"/>
      <c r="DU1679" s="198"/>
    </row>
    <row r="1680" spans="1:125" s="173" customFormat="1" x14ac:dyDescent="0.2">
      <c r="A1680" s="149"/>
      <c r="B1680" s="151"/>
      <c r="C1680" s="151"/>
      <c r="AP1680" s="198"/>
      <c r="AQ1680" s="198"/>
      <c r="AR1680" s="198"/>
      <c r="AS1680" s="198"/>
      <c r="AT1680" s="198"/>
      <c r="AU1680" s="198"/>
      <c r="AV1680" s="198"/>
      <c r="AW1680" s="198"/>
      <c r="AX1680" s="198"/>
      <c r="AY1680" s="198"/>
      <c r="AZ1680" s="198"/>
      <c r="BA1680" s="198"/>
      <c r="BB1680" s="198"/>
      <c r="BC1680" s="198"/>
      <c r="BD1680" s="198"/>
      <c r="BE1680" s="198"/>
      <c r="BF1680" s="198"/>
      <c r="BG1680" s="198"/>
      <c r="BH1680" s="198"/>
      <c r="BI1680" s="198"/>
      <c r="BJ1680" s="198"/>
      <c r="BK1680" s="198"/>
      <c r="BL1680" s="198"/>
      <c r="BM1680" s="198"/>
      <c r="BN1680" s="198"/>
      <c r="BO1680" s="198"/>
      <c r="BP1680" s="198"/>
      <c r="BQ1680" s="198"/>
      <c r="BR1680" s="198"/>
      <c r="BS1680" s="198"/>
      <c r="BT1680" s="198"/>
      <c r="BU1680" s="198"/>
      <c r="BV1680" s="198"/>
      <c r="BW1680" s="198"/>
      <c r="BX1680" s="198"/>
      <c r="BY1680" s="198"/>
      <c r="BZ1680" s="198"/>
      <c r="CA1680" s="198"/>
      <c r="CB1680" s="198"/>
      <c r="CC1680" s="198"/>
      <c r="CD1680" s="198"/>
      <c r="CE1680" s="198"/>
      <c r="CF1680" s="198"/>
      <c r="CG1680" s="198"/>
      <c r="CH1680" s="198"/>
      <c r="CI1680" s="198"/>
      <c r="CJ1680" s="198"/>
      <c r="CK1680" s="198"/>
      <c r="CL1680" s="198"/>
      <c r="CM1680" s="198"/>
      <c r="CN1680" s="198"/>
      <c r="CO1680" s="198"/>
      <c r="CP1680" s="198"/>
      <c r="CQ1680" s="198"/>
      <c r="CR1680" s="198"/>
      <c r="CS1680" s="198"/>
      <c r="CT1680" s="198"/>
      <c r="CU1680" s="198"/>
      <c r="CV1680" s="198"/>
      <c r="CW1680" s="198"/>
      <c r="CX1680" s="198"/>
      <c r="CY1680" s="198"/>
      <c r="CZ1680" s="198"/>
      <c r="DA1680" s="198"/>
      <c r="DB1680" s="198"/>
      <c r="DC1680" s="198"/>
      <c r="DD1680" s="198"/>
      <c r="DE1680" s="198"/>
      <c r="DF1680" s="198"/>
      <c r="DG1680" s="198"/>
      <c r="DH1680" s="198"/>
      <c r="DI1680" s="198"/>
      <c r="DJ1680" s="198"/>
      <c r="DK1680" s="198"/>
      <c r="DL1680" s="198"/>
      <c r="DM1680" s="198"/>
      <c r="DN1680" s="198"/>
      <c r="DO1680" s="198"/>
      <c r="DP1680" s="198"/>
      <c r="DQ1680" s="198"/>
      <c r="DR1680" s="198"/>
      <c r="DS1680" s="198"/>
      <c r="DT1680" s="198"/>
      <c r="DU1680" s="198"/>
    </row>
    <row r="1681" spans="1:125" s="173" customFormat="1" x14ac:dyDescent="0.2">
      <c r="A1681" s="149"/>
      <c r="B1681" s="151"/>
      <c r="C1681" s="151"/>
      <c r="AP1681" s="198"/>
      <c r="AQ1681" s="198"/>
      <c r="AR1681" s="198"/>
      <c r="AS1681" s="198"/>
      <c r="AT1681" s="198"/>
      <c r="AU1681" s="198"/>
      <c r="AV1681" s="198"/>
      <c r="AW1681" s="198"/>
      <c r="AX1681" s="198"/>
      <c r="AY1681" s="198"/>
      <c r="AZ1681" s="198"/>
      <c r="BA1681" s="198"/>
      <c r="BB1681" s="198"/>
      <c r="BC1681" s="198"/>
      <c r="BD1681" s="198"/>
      <c r="BE1681" s="198"/>
      <c r="BF1681" s="198"/>
      <c r="BG1681" s="198"/>
      <c r="BH1681" s="198"/>
      <c r="BI1681" s="198"/>
      <c r="BJ1681" s="198"/>
      <c r="BK1681" s="198"/>
      <c r="BL1681" s="198"/>
      <c r="BM1681" s="198"/>
      <c r="BN1681" s="198"/>
      <c r="BO1681" s="198"/>
      <c r="BP1681" s="198"/>
      <c r="BQ1681" s="198"/>
      <c r="BR1681" s="198"/>
      <c r="BS1681" s="198"/>
      <c r="BT1681" s="198"/>
      <c r="BU1681" s="198"/>
      <c r="BV1681" s="198"/>
      <c r="BW1681" s="198"/>
      <c r="BX1681" s="198"/>
      <c r="BY1681" s="198"/>
      <c r="BZ1681" s="198"/>
      <c r="CA1681" s="198"/>
      <c r="CB1681" s="198"/>
      <c r="CC1681" s="198"/>
      <c r="CD1681" s="198"/>
      <c r="CE1681" s="198"/>
      <c r="CF1681" s="198"/>
      <c r="CG1681" s="198"/>
      <c r="CH1681" s="198"/>
      <c r="CI1681" s="198"/>
      <c r="CJ1681" s="198"/>
      <c r="CK1681" s="198"/>
      <c r="CL1681" s="198"/>
      <c r="CM1681" s="198"/>
      <c r="CN1681" s="198"/>
      <c r="CO1681" s="198"/>
      <c r="CP1681" s="198"/>
      <c r="CQ1681" s="198"/>
      <c r="CR1681" s="198"/>
      <c r="CS1681" s="198"/>
      <c r="CT1681" s="198"/>
      <c r="CU1681" s="198"/>
      <c r="CV1681" s="198"/>
      <c r="CW1681" s="198"/>
      <c r="CX1681" s="198"/>
      <c r="CY1681" s="198"/>
      <c r="CZ1681" s="198"/>
      <c r="DA1681" s="198"/>
      <c r="DB1681" s="198"/>
      <c r="DC1681" s="198"/>
      <c r="DD1681" s="198"/>
      <c r="DE1681" s="198"/>
      <c r="DF1681" s="198"/>
      <c r="DG1681" s="198"/>
      <c r="DH1681" s="198"/>
      <c r="DI1681" s="198"/>
      <c r="DJ1681" s="198"/>
      <c r="DK1681" s="198"/>
      <c r="DL1681" s="198"/>
      <c r="DM1681" s="198"/>
      <c r="DN1681" s="198"/>
      <c r="DO1681" s="198"/>
      <c r="DP1681" s="198"/>
      <c r="DQ1681" s="198"/>
      <c r="DR1681" s="198"/>
      <c r="DS1681" s="198"/>
      <c r="DT1681" s="198"/>
      <c r="DU1681" s="198"/>
    </row>
    <row r="1682" spans="1:125" s="173" customFormat="1" x14ac:dyDescent="0.2">
      <c r="A1682" s="149"/>
      <c r="B1682" s="151"/>
      <c r="C1682" s="151"/>
      <c r="AP1682" s="198"/>
      <c r="AQ1682" s="198"/>
      <c r="AR1682" s="198"/>
      <c r="AS1682" s="198"/>
      <c r="AT1682" s="198"/>
      <c r="AU1682" s="198"/>
      <c r="AV1682" s="198"/>
      <c r="AW1682" s="198"/>
      <c r="AX1682" s="198"/>
      <c r="AY1682" s="198"/>
      <c r="AZ1682" s="198"/>
      <c r="BA1682" s="198"/>
      <c r="BB1682" s="198"/>
      <c r="BC1682" s="198"/>
      <c r="BD1682" s="198"/>
      <c r="BE1682" s="198"/>
      <c r="BF1682" s="198"/>
      <c r="BG1682" s="198"/>
      <c r="BH1682" s="198"/>
      <c r="BI1682" s="198"/>
      <c r="BJ1682" s="198"/>
      <c r="BK1682" s="198"/>
      <c r="BL1682" s="198"/>
      <c r="BM1682" s="198"/>
      <c r="BN1682" s="198"/>
      <c r="BO1682" s="198"/>
      <c r="BP1682" s="198"/>
      <c r="BQ1682" s="198"/>
      <c r="BR1682" s="198"/>
      <c r="BS1682" s="198"/>
      <c r="BT1682" s="198"/>
      <c r="BU1682" s="198"/>
      <c r="BV1682" s="198"/>
      <c r="BW1682" s="198"/>
      <c r="BX1682" s="198"/>
      <c r="BY1682" s="198"/>
      <c r="BZ1682" s="198"/>
      <c r="CA1682" s="198"/>
      <c r="CB1682" s="198"/>
      <c r="CC1682" s="198"/>
      <c r="CD1682" s="198"/>
      <c r="CE1682" s="198"/>
      <c r="CF1682" s="198"/>
      <c r="CG1682" s="198"/>
      <c r="CH1682" s="198"/>
      <c r="CI1682" s="198"/>
      <c r="CJ1682" s="198"/>
      <c r="CK1682" s="198"/>
      <c r="CL1682" s="198"/>
      <c r="CM1682" s="198"/>
      <c r="CN1682" s="198"/>
      <c r="CO1682" s="198"/>
      <c r="CP1682" s="198"/>
      <c r="CQ1682" s="198"/>
      <c r="CR1682" s="198"/>
      <c r="CS1682" s="198"/>
      <c r="CT1682" s="198"/>
      <c r="CU1682" s="198"/>
      <c r="CV1682" s="198"/>
      <c r="CW1682" s="198"/>
      <c r="CX1682" s="198"/>
      <c r="CY1682" s="198"/>
      <c r="CZ1682" s="198"/>
      <c r="DA1682" s="198"/>
      <c r="DB1682" s="198"/>
      <c r="DC1682" s="198"/>
      <c r="DD1682" s="198"/>
      <c r="DE1682" s="198"/>
      <c r="DF1682" s="198"/>
      <c r="DG1682" s="198"/>
      <c r="DH1682" s="198"/>
      <c r="DI1682" s="198"/>
      <c r="DJ1682" s="198"/>
      <c r="DK1682" s="198"/>
      <c r="DL1682" s="198"/>
      <c r="DM1682" s="198"/>
      <c r="DN1682" s="198"/>
      <c r="DO1682" s="198"/>
      <c r="DP1682" s="198"/>
      <c r="DQ1682" s="198"/>
      <c r="DR1682" s="198"/>
      <c r="DS1682" s="198"/>
      <c r="DT1682" s="198"/>
      <c r="DU1682" s="198"/>
    </row>
    <row r="1683" spans="1:125" s="173" customFormat="1" x14ac:dyDescent="0.2">
      <c r="A1683" s="149"/>
      <c r="B1683" s="151"/>
      <c r="C1683" s="151"/>
      <c r="AP1683" s="198"/>
      <c r="AQ1683" s="198"/>
      <c r="AR1683" s="198"/>
      <c r="AS1683" s="198"/>
      <c r="AT1683" s="198"/>
      <c r="AU1683" s="198"/>
      <c r="AV1683" s="198"/>
      <c r="AW1683" s="198"/>
      <c r="AX1683" s="198"/>
      <c r="AY1683" s="198"/>
      <c r="AZ1683" s="198"/>
      <c r="BA1683" s="198"/>
      <c r="BB1683" s="198"/>
      <c r="BC1683" s="198"/>
      <c r="BD1683" s="198"/>
      <c r="BE1683" s="198"/>
      <c r="BF1683" s="198"/>
      <c r="BG1683" s="198"/>
      <c r="BH1683" s="198"/>
      <c r="BI1683" s="198"/>
      <c r="BJ1683" s="198"/>
      <c r="BK1683" s="198"/>
      <c r="BL1683" s="198"/>
      <c r="BM1683" s="198"/>
      <c r="BN1683" s="198"/>
      <c r="BO1683" s="198"/>
      <c r="BP1683" s="198"/>
      <c r="BQ1683" s="198"/>
      <c r="BR1683" s="198"/>
      <c r="BS1683" s="198"/>
      <c r="BT1683" s="198"/>
      <c r="BU1683" s="198"/>
      <c r="BV1683" s="198"/>
      <c r="BW1683" s="198"/>
      <c r="BX1683" s="198"/>
      <c r="BY1683" s="198"/>
      <c r="BZ1683" s="198"/>
      <c r="CA1683" s="198"/>
      <c r="CB1683" s="198"/>
      <c r="CC1683" s="198"/>
      <c r="CD1683" s="198"/>
      <c r="CE1683" s="198"/>
      <c r="CF1683" s="198"/>
      <c r="CG1683" s="198"/>
      <c r="CH1683" s="198"/>
      <c r="CI1683" s="198"/>
      <c r="CJ1683" s="198"/>
      <c r="CK1683" s="198"/>
      <c r="CL1683" s="198"/>
      <c r="CM1683" s="198"/>
      <c r="CN1683" s="198"/>
      <c r="CO1683" s="198"/>
      <c r="CP1683" s="198"/>
      <c r="CQ1683" s="198"/>
      <c r="CR1683" s="198"/>
      <c r="CS1683" s="198"/>
      <c r="CT1683" s="198"/>
      <c r="CU1683" s="198"/>
      <c r="CV1683" s="198"/>
      <c r="CW1683" s="198"/>
      <c r="CX1683" s="198"/>
      <c r="CY1683" s="198"/>
      <c r="CZ1683" s="198"/>
      <c r="DA1683" s="198"/>
      <c r="DB1683" s="198"/>
      <c r="DC1683" s="198"/>
      <c r="DD1683" s="198"/>
      <c r="DE1683" s="198"/>
      <c r="DF1683" s="198"/>
      <c r="DG1683" s="198"/>
      <c r="DH1683" s="198"/>
      <c r="DI1683" s="198"/>
      <c r="DJ1683" s="198"/>
      <c r="DK1683" s="198"/>
      <c r="DL1683" s="198"/>
      <c r="DM1683" s="198"/>
      <c r="DN1683" s="198"/>
      <c r="DO1683" s="198"/>
      <c r="DP1683" s="198"/>
      <c r="DQ1683" s="198"/>
      <c r="DR1683" s="198"/>
      <c r="DS1683" s="198"/>
      <c r="DT1683" s="198"/>
      <c r="DU1683" s="198"/>
    </row>
    <row r="1684" spans="1:125" s="173" customFormat="1" x14ac:dyDescent="0.2">
      <c r="A1684" s="149"/>
      <c r="B1684" s="151"/>
      <c r="C1684" s="151"/>
      <c r="AP1684" s="198"/>
      <c r="AQ1684" s="198"/>
      <c r="AR1684" s="198"/>
      <c r="AS1684" s="198"/>
      <c r="AT1684" s="198"/>
      <c r="AU1684" s="198"/>
      <c r="AV1684" s="198"/>
      <c r="AW1684" s="198"/>
      <c r="AX1684" s="198"/>
      <c r="AY1684" s="198"/>
      <c r="AZ1684" s="198"/>
      <c r="BA1684" s="198"/>
      <c r="BB1684" s="198"/>
      <c r="BC1684" s="198"/>
      <c r="BD1684" s="198"/>
      <c r="BE1684" s="198"/>
      <c r="BF1684" s="198"/>
      <c r="BG1684" s="198"/>
      <c r="BH1684" s="198"/>
      <c r="BI1684" s="198"/>
      <c r="BJ1684" s="198"/>
      <c r="BK1684" s="198"/>
      <c r="BL1684" s="198"/>
      <c r="BM1684" s="198"/>
      <c r="BN1684" s="198"/>
      <c r="BO1684" s="198"/>
      <c r="BP1684" s="198"/>
      <c r="BQ1684" s="198"/>
      <c r="BR1684" s="198"/>
      <c r="BS1684" s="198"/>
      <c r="BT1684" s="198"/>
      <c r="BU1684" s="198"/>
      <c r="BV1684" s="198"/>
      <c r="BW1684" s="198"/>
      <c r="BX1684" s="198"/>
      <c r="BY1684" s="198"/>
      <c r="BZ1684" s="198"/>
      <c r="CA1684" s="198"/>
      <c r="CB1684" s="198"/>
      <c r="CC1684" s="198"/>
      <c r="CD1684" s="198"/>
      <c r="CE1684" s="198"/>
      <c r="CF1684" s="198"/>
      <c r="CG1684" s="198"/>
      <c r="CH1684" s="198"/>
      <c r="CI1684" s="198"/>
      <c r="CJ1684" s="198"/>
      <c r="CK1684" s="198"/>
      <c r="CL1684" s="198"/>
      <c r="CM1684" s="198"/>
      <c r="CN1684" s="198"/>
      <c r="CO1684" s="198"/>
      <c r="CP1684" s="198"/>
      <c r="CQ1684" s="198"/>
      <c r="CR1684" s="198"/>
      <c r="CS1684" s="198"/>
      <c r="CT1684" s="198"/>
      <c r="CU1684" s="198"/>
      <c r="CV1684" s="198"/>
      <c r="CW1684" s="198"/>
      <c r="CX1684" s="198"/>
      <c r="CY1684" s="198"/>
      <c r="CZ1684" s="198"/>
      <c r="DA1684" s="198"/>
      <c r="DB1684" s="198"/>
      <c r="DC1684" s="198"/>
      <c r="DD1684" s="198"/>
      <c r="DE1684" s="198"/>
      <c r="DF1684" s="198"/>
      <c r="DG1684" s="198"/>
      <c r="DH1684" s="198"/>
      <c r="DI1684" s="198"/>
      <c r="DJ1684" s="198"/>
      <c r="DK1684" s="198"/>
      <c r="DL1684" s="198"/>
      <c r="DM1684" s="198"/>
      <c r="DN1684" s="198"/>
      <c r="DO1684" s="198"/>
      <c r="DP1684" s="198"/>
      <c r="DQ1684" s="198"/>
      <c r="DR1684" s="198"/>
      <c r="DS1684" s="198"/>
      <c r="DT1684" s="198"/>
      <c r="DU1684" s="198"/>
    </row>
    <row r="1685" spans="1:125" s="173" customFormat="1" x14ac:dyDescent="0.2">
      <c r="A1685" s="149"/>
      <c r="B1685" s="151"/>
      <c r="C1685" s="151"/>
      <c r="AP1685" s="198"/>
      <c r="AQ1685" s="198"/>
      <c r="AR1685" s="198"/>
      <c r="AS1685" s="198"/>
      <c r="AT1685" s="198"/>
      <c r="AU1685" s="198"/>
      <c r="AV1685" s="198"/>
      <c r="AW1685" s="198"/>
      <c r="AX1685" s="198"/>
      <c r="AY1685" s="198"/>
      <c r="AZ1685" s="198"/>
      <c r="BA1685" s="198"/>
      <c r="BB1685" s="198"/>
      <c r="BC1685" s="198"/>
      <c r="BD1685" s="198"/>
      <c r="BE1685" s="198"/>
      <c r="BF1685" s="198"/>
      <c r="BG1685" s="198"/>
      <c r="BH1685" s="198"/>
      <c r="BI1685" s="198"/>
      <c r="BJ1685" s="198"/>
      <c r="BK1685" s="198"/>
      <c r="BL1685" s="198"/>
      <c r="BM1685" s="198"/>
      <c r="BN1685" s="198"/>
      <c r="BO1685" s="198"/>
      <c r="BP1685" s="198"/>
      <c r="BQ1685" s="198"/>
      <c r="BR1685" s="198"/>
      <c r="BS1685" s="198"/>
      <c r="BT1685" s="198"/>
      <c r="BU1685" s="198"/>
      <c r="BV1685" s="198"/>
      <c r="BW1685" s="198"/>
      <c r="BX1685" s="198"/>
      <c r="BY1685" s="198"/>
      <c r="BZ1685" s="198"/>
      <c r="CA1685" s="198"/>
      <c r="CB1685" s="198"/>
      <c r="CC1685" s="198"/>
      <c r="CD1685" s="198"/>
      <c r="CE1685" s="198"/>
      <c r="CF1685" s="198"/>
      <c r="CG1685" s="198"/>
      <c r="CH1685" s="198"/>
      <c r="CI1685" s="198"/>
      <c r="CJ1685" s="198"/>
      <c r="CK1685" s="198"/>
      <c r="CL1685" s="198"/>
      <c r="CM1685" s="198"/>
      <c r="CN1685" s="198"/>
      <c r="CO1685" s="198"/>
      <c r="CP1685" s="198"/>
      <c r="CQ1685" s="198"/>
      <c r="CR1685" s="198"/>
      <c r="CS1685" s="198"/>
      <c r="CT1685" s="198"/>
      <c r="CU1685" s="198"/>
      <c r="CV1685" s="198"/>
      <c r="CW1685" s="198"/>
      <c r="CX1685" s="198"/>
      <c r="CY1685" s="198"/>
      <c r="CZ1685" s="198"/>
      <c r="DA1685" s="198"/>
      <c r="DB1685" s="198"/>
      <c r="DC1685" s="198"/>
      <c r="DD1685" s="198"/>
      <c r="DE1685" s="198"/>
      <c r="DF1685" s="198"/>
      <c r="DG1685" s="198"/>
      <c r="DH1685" s="198"/>
      <c r="DI1685" s="198"/>
      <c r="DJ1685" s="198"/>
      <c r="DK1685" s="198"/>
      <c r="DL1685" s="198"/>
      <c r="DM1685" s="198"/>
      <c r="DN1685" s="198"/>
      <c r="DO1685" s="198"/>
      <c r="DP1685" s="198"/>
      <c r="DQ1685" s="198"/>
      <c r="DR1685" s="198"/>
      <c r="DS1685" s="198"/>
      <c r="DT1685" s="198"/>
      <c r="DU1685" s="198"/>
    </row>
    <row r="1686" spans="1:125" s="173" customFormat="1" x14ac:dyDescent="0.2">
      <c r="A1686" s="149"/>
      <c r="B1686" s="151"/>
      <c r="C1686" s="151"/>
      <c r="AP1686" s="198"/>
      <c r="AQ1686" s="198"/>
      <c r="AR1686" s="198"/>
      <c r="AS1686" s="198"/>
      <c r="AT1686" s="198"/>
      <c r="AU1686" s="198"/>
      <c r="AV1686" s="198"/>
      <c r="AW1686" s="198"/>
      <c r="AX1686" s="198"/>
      <c r="AY1686" s="198"/>
      <c r="AZ1686" s="198"/>
      <c r="BA1686" s="198"/>
      <c r="BB1686" s="198"/>
      <c r="BC1686" s="198"/>
      <c r="BD1686" s="198"/>
      <c r="BE1686" s="198"/>
      <c r="BF1686" s="198"/>
      <c r="BG1686" s="198"/>
      <c r="BH1686" s="198"/>
      <c r="BI1686" s="198"/>
      <c r="BJ1686" s="198"/>
      <c r="BK1686" s="198"/>
      <c r="BL1686" s="198"/>
      <c r="BM1686" s="198"/>
      <c r="BN1686" s="198"/>
      <c r="BO1686" s="198"/>
      <c r="BP1686" s="198"/>
      <c r="BQ1686" s="198"/>
      <c r="BR1686" s="198"/>
      <c r="BS1686" s="198"/>
      <c r="BT1686" s="198"/>
      <c r="BU1686" s="198"/>
      <c r="BV1686" s="198"/>
      <c r="BW1686" s="198"/>
      <c r="BX1686" s="198"/>
      <c r="BY1686" s="198"/>
      <c r="BZ1686" s="198"/>
      <c r="CA1686" s="198"/>
      <c r="CB1686" s="198"/>
      <c r="CC1686" s="198"/>
      <c r="CD1686" s="198"/>
      <c r="CE1686" s="198"/>
      <c r="CF1686" s="198"/>
      <c r="CG1686" s="198"/>
      <c r="CH1686" s="198"/>
      <c r="CI1686" s="198"/>
      <c r="CJ1686" s="198"/>
      <c r="CK1686" s="198"/>
      <c r="CL1686" s="198"/>
      <c r="CM1686" s="198"/>
      <c r="CN1686" s="198"/>
      <c r="CO1686" s="198"/>
      <c r="CP1686" s="198"/>
      <c r="CQ1686" s="198"/>
      <c r="CR1686" s="198"/>
      <c r="CS1686" s="198"/>
      <c r="CT1686" s="198"/>
      <c r="CU1686" s="198"/>
      <c r="CV1686" s="198"/>
      <c r="CW1686" s="198"/>
      <c r="CX1686" s="198"/>
      <c r="CY1686" s="198"/>
      <c r="CZ1686" s="198"/>
      <c r="DA1686" s="198"/>
      <c r="DB1686" s="198"/>
      <c r="DC1686" s="198"/>
      <c r="DD1686" s="198"/>
      <c r="DE1686" s="198"/>
      <c r="DF1686" s="198"/>
      <c r="DG1686" s="198"/>
      <c r="DH1686" s="198"/>
      <c r="DI1686" s="198"/>
      <c r="DJ1686" s="198"/>
      <c r="DK1686" s="198"/>
      <c r="DL1686" s="198"/>
      <c r="DM1686" s="198"/>
      <c r="DN1686" s="198"/>
      <c r="DO1686" s="198"/>
      <c r="DP1686" s="198"/>
      <c r="DQ1686" s="198"/>
      <c r="DR1686" s="198"/>
      <c r="DS1686" s="198"/>
      <c r="DT1686" s="198"/>
      <c r="DU1686" s="198"/>
    </row>
    <row r="1687" spans="1:125" s="173" customFormat="1" x14ac:dyDescent="0.2">
      <c r="A1687" s="149"/>
      <c r="B1687" s="151"/>
      <c r="C1687" s="151"/>
      <c r="AP1687" s="198"/>
      <c r="AQ1687" s="198"/>
      <c r="AR1687" s="198"/>
      <c r="AS1687" s="198"/>
      <c r="AT1687" s="198"/>
      <c r="AU1687" s="198"/>
      <c r="AV1687" s="198"/>
      <c r="AW1687" s="198"/>
      <c r="AX1687" s="198"/>
      <c r="AY1687" s="198"/>
      <c r="AZ1687" s="198"/>
      <c r="BA1687" s="198"/>
      <c r="BB1687" s="198"/>
      <c r="BC1687" s="198"/>
      <c r="BD1687" s="198"/>
      <c r="BE1687" s="198"/>
      <c r="BF1687" s="198"/>
      <c r="BG1687" s="198"/>
      <c r="BH1687" s="198"/>
      <c r="BI1687" s="198"/>
      <c r="BJ1687" s="198"/>
      <c r="BK1687" s="198"/>
      <c r="BL1687" s="198"/>
      <c r="BM1687" s="198"/>
      <c r="BN1687" s="198"/>
      <c r="BO1687" s="198"/>
      <c r="BP1687" s="198"/>
      <c r="BQ1687" s="198"/>
      <c r="BR1687" s="198"/>
      <c r="BS1687" s="198"/>
      <c r="BT1687" s="198"/>
      <c r="BU1687" s="198"/>
      <c r="BV1687" s="198"/>
      <c r="BW1687" s="198"/>
      <c r="BX1687" s="198"/>
      <c r="BY1687" s="198"/>
      <c r="BZ1687" s="198"/>
      <c r="CA1687" s="198"/>
      <c r="CB1687" s="198"/>
      <c r="CC1687" s="198"/>
      <c r="CD1687" s="198"/>
      <c r="CE1687" s="198"/>
      <c r="CF1687" s="198"/>
      <c r="CG1687" s="198"/>
      <c r="CH1687" s="198"/>
      <c r="CI1687" s="198"/>
      <c r="CJ1687" s="198"/>
      <c r="CK1687" s="198"/>
      <c r="CL1687" s="198"/>
      <c r="CM1687" s="198"/>
      <c r="CN1687" s="198"/>
      <c r="CO1687" s="198"/>
      <c r="CP1687" s="198"/>
      <c r="CQ1687" s="198"/>
      <c r="CR1687" s="198"/>
      <c r="CS1687" s="198"/>
      <c r="CT1687" s="198"/>
      <c r="CU1687" s="198"/>
      <c r="CV1687" s="198"/>
      <c r="CW1687" s="198"/>
      <c r="CX1687" s="198"/>
      <c r="CY1687" s="198"/>
      <c r="CZ1687" s="198"/>
      <c r="DA1687" s="198"/>
      <c r="DB1687" s="198"/>
      <c r="DC1687" s="198"/>
      <c r="DD1687" s="198"/>
      <c r="DE1687" s="198"/>
      <c r="DF1687" s="198"/>
      <c r="DG1687" s="198"/>
      <c r="DH1687" s="198"/>
      <c r="DI1687" s="198"/>
      <c r="DJ1687" s="198"/>
      <c r="DK1687" s="198"/>
      <c r="DL1687" s="198"/>
      <c r="DM1687" s="198"/>
      <c r="DN1687" s="198"/>
      <c r="DO1687" s="198"/>
      <c r="DP1687" s="198"/>
      <c r="DQ1687" s="198"/>
      <c r="DR1687" s="198"/>
      <c r="DS1687" s="198"/>
      <c r="DT1687" s="198"/>
      <c r="DU1687" s="198"/>
    </row>
    <row r="1688" spans="1:125" s="173" customFormat="1" x14ac:dyDescent="0.2">
      <c r="A1688" s="149"/>
      <c r="B1688" s="151"/>
      <c r="C1688" s="151"/>
      <c r="AP1688" s="198"/>
      <c r="AQ1688" s="198"/>
      <c r="AR1688" s="198"/>
      <c r="AS1688" s="198"/>
      <c r="AT1688" s="198"/>
      <c r="AU1688" s="198"/>
      <c r="AV1688" s="198"/>
      <c r="AW1688" s="198"/>
      <c r="AX1688" s="198"/>
      <c r="AY1688" s="198"/>
      <c r="AZ1688" s="198"/>
      <c r="BA1688" s="198"/>
      <c r="BB1688" s="198"/>
      <c r="BC1688" s="198"/>
      <c r="BD1688" s="198"/>
      <c r="BE1688" s="198"/>
      <c r="BF1688" s="198"/>
      <c r="BG1688" s="198"/>
      <c r="BH1688" s="198"/>
      <c r="BI1688" s="198"/>
      <c r="BJ1688" s="198"/>
      <c r="BK1688" s="198"/>
      <c r="BL1688" s="198"/>
      <c r="BM1688" s="198"/>
      <c r="BN1688" s="198"/>
      <c r="BO1688" s="198"/>
      <c r="BP1688" s="198"/>
      <c r="BQ1688" s="198"/>
      <c r="BR1688" s="198"/>
      <c r="BS1688" s="198"/>
      <c r="BT1688" s="198"/>
      <c r="BU1688" s="198"/>
      <c r="BV1688" s="198"/>
      <c r="BW1688" s="198"/>
      <c r="BX1688" s="198"/>
      <c r="BY1688" s="198"/>
      <c r="BZ1688" s="198"/>
      <c r="CA1688" s="198"/>
      <c r="CB1688" s="198"/>
      <c r="CC1688" s="198"/>
      <c r="CD1688" s="198"/>
      <c r="CE1688" s="198"/>
      <c r="CF1688" s="198"/>
      <c r="CG1688" s="198"/>
      <c r="CH1688" s="198"/>
      <c r="CI1688" s="198"/>
      <c r="CJ1688" s="198"/>
      <c r="CK1688" s="198"/>
      <c r="CL1688" s="198"/>
      <c r="CM1688" s="198"/>
      <c r="CN1688" s="198"/>
      <c r="CO1688" s="198"/>
      <c r="CP1688" s="198"/>
      <c r="CQ1688" s="198"/>
      <c r="CR1688" s="198"/>
      <c r="CS1688" s="198"/>
      <c r="CT1688" s="198"/>
      <c r="CU1688" s="198"/>
      <c r="CV1688" s="198"/>
      <c r="CW1688" s="198"/>
      <c r="CX1688" s="198"/>
      <c r="CY1688" s="198"/>
      <c r="CZ1688" s="198"/>
      <c r="DA1688" s="198"/>
      <c r="DB1688" s="198"/>
      <c r="DC1688" s="198"/>
      <c r="DD1688" s="198"/>
      <c r="DE1688" s="198"/>
      <c r="DF1688" s="198"/>
      <c r="DG1688" s="198"/>
      <c r="DH1688" s="198"/>
      <c r="DI1688" s="198"/>
      <c r="DJ1688" s="198"/>
      <c r="DK1688" s="198"/>
      <c r="DL1688" s="198"/>
      <c r="DM1688" s="198"/>
      <c r="DN1688" s="198"/>
      <c r="DO1688" s="198"/>
      <c r="DP1688" s="198"/>
      <c r="DQ1688" s="198"/>
      <c r="DR1688" s="198"/>
      <c r="DS1688" s="198"/>
      <c r="DT1688" s="198"/>
      <c r="DU1688" s="198"/>
    </row>
    <row r="1689" spans="1:125" s="173" customFormat="1" x14ac:dyDescent="0.2">
      <c r="A1689" s="149"/>
      <c r="B1689" s="151"/>
      <c r="C1689" s="151"/>
      <c r="AP1689" s="198"/>
      <c r="AQ1689" s="198"/>
      <c r="AR1689" s="198"/>
      <c r="AS1689" s="198"/>
      <c r="AT1689" s="198"/>
      <c r="AU1689" s="198"/>
      <c r="AV1689" s="198"/>
      <c r="AW1689" s="198"/>
      <c r="AX1689" s="198"/>
      <c r="AY1689" s="198"/>
      <c r="AZ1689" s="198"/>
      <c r="BA1689" s="198"/>
      <c r="BB1689" s="198"/>
      <c r="BC1689" s="198"/>
      <c r="BD1689" s="198"/>
      <c r="BE1689" s="198"/>
      <c r="BF1689" s="198"/>
      <c r="BG1689" s="198"/>
      <c r="BH1689" s="198"/>
      <c r="BI1689" s="198"/>
      <c r="BJ1689" s="198"/>
      <c r="BK1689" s="198"/>
      <c r="BL1689" s="198"/>
      <c r="BM1689" s="198"/>
      <c r="BN1689" s="198"/>
      <c r="BO1689" s="198"/>
      <c r="BP1689" s="198"/>
      <c r="BQ1689" s="198"/>
      <c r="BR1689" s="198"/>
      <c r="BS1689" s="198"/>
      <c r="BT1689" s="198"/>
      <c r="BU1689" s="198"/>
      <c r="BV1689" s="198"/>
      <c r="BW1689" s="198"/>
      <c r="BX1689" s="198"/>
      <c r="BY1689" s="198"/>
      <c r="BZ1689" s="198"/>
      <c r="CA1689" s="198"/>
      <c r="CB1689" s="198"/>
      <c r="CC1689" s="198"/>
      <c r="CD1689" s="198"/>
      <c r="CE1689" s="198"/>
      <c r="CF1689" s="198"/>
      <c r="CG1689" s="198"/>
      <c r="CH1689" s="198"/>
      <c r="CI1689" s="198"/>
      <c r="CJ1689" s="198"/>
      <c r="CK1689" s="198"/>
      <c r="CL1689" s="198"/>
      <c r="CM1689" s="198"/>
      <c r="CN1689" s="198"/>
      <c r="CO1689" s="198"/>
      <c r="CP1689" s="198"/>
      <c r="CQ1689" s="198"/>
      <c r="CR1689" s="198"/>
      <c r="CS1689" s="198"/>
      <c r="CT1689" s="198"/>
      <c r="CU1689" s="198"/>
      <c r="CV1689" s="198"/>
      <c r="CW1689" s="198"/>
      <c r="CX1689" s="198"/>
      <c r="CY1689" s="198"/>
      <c r="CZ1689" s="198"/>
      <c r="DA1689" s="198"/>
      <c r="DB1689" s="198"/>
      <c r="DC1689" s="198"/>
      <c r="DD1689" s="198"/>
      <c r="DE1689" s="198"/>
      <c r="DF1689" s="198"/>
      <c r="DG1689" s="198"/>
      <c r="DH1689" s="198"/>
      <c r="DI1689" s="198"/>
      <c r="DJ1689" s="198"/>
      <c r="DK1689" s="198"/>
      <c r="DL1689" s="198"/>
      <c r="DM1689" s="198"/>
      <c r="DN1689" s="198"/>
      <c r="DO1689" s="198"/>
      <c r="DP1689" s="198"/>
      <c r="DQ1689" s="198"/>
      <c r="DR1689" s="198"/>
      <c r="DS1689" s="198"/>
      <c r="DT1689" s="198"/>
      <c r="DU1689" s="198"/>
    </row>
    <row r="1690" spans="1:125" s="173" customFormat="1" x14ac:dyDescent="0.2">
      <c r="A1690" s="149"/>
      <c r="B1690" s="151"/>
      <c r="C1690" s="151"/>
      <c r="AP1690" s="198"/>
      <c r="AQ1690" s="198"/>
      <c r="AR1690" s="198"/>
      <c r="AS1690" s="198"/>
      <c r="AT1690" s="198"/>
      <c r="AU1690" s="198"/>
      <c r="AV1690" s="198"/>
      <c r="AW1690" s="198"/>
      <c r="AX1690" s="198"/>
      <c r="AY1690" s="198"/>
      <c r="AZ1690" s="198"/>
      <c r="BA1690" s="198"/>
      <c r="BB1690" s="198"/>
      <c r="BC1690" s="198"/>
      <c r="BD1690" s="198"/>
      <c r="BE1690" s="198"/>
      <c r="BF1690" s="198"/>
      <c r="BG1690" s="198"/>
      <c r="BH1690" s="198"/>
      <c r="BI1690" s="198"/>
      <c r="BJ1690" s="198"/>
      <c r="BK1690" s="198"/>
      <c r="BL1690" s="198"/>
      <c r="BM1690" s="198"/>
      <c r="BN1690" s="198"/>
      <c r="BO1690" s="198"/>
      <c r="BP1690" s="198"/>
      <c r="BQ1690" s="198"/>
      <c r="BR1690" s="198"/>
      <c r="BS1690" s="198"/>
      <c r="BT1690" s="198"/>
      <c r="BU1690" s="198"/>
      <c r="BV1690" s="198"/>
      <c r="BW1690" s="198"/>
      <c r="BX1690" s="198"/>
      <c r="BY1690" s="198"/>
      <c r="BZ1690" s="198"/>
      <c r="CA1690" s="198"/>
      <c r="CB1690" s="198"/>
      <c r="CC1690" s="198"/>
      <c r="CD1690" s="198"/>
      <c r="CE1690" s="198"/>
      <c r="CF1690" s="198"/>
      <c r="CG1690" s="198"/>
      <c r="CH1690" s="198"/>
      <c r="CI1690" s="198"/>
      <c r="CJ1690" s="198"/>
      <c r="CK1690" s="198"/>
      <c r="CL1690" s="198"/>
      <c r="CM1690" s="198"/>
      <c r="CN1690" s="198"/>
      <c r="CO1690" s="198"/>
      <c r="CP1690" s="198"/>
      <c r="CQ1690" s="198"/>
      <c r="CR1690" s="198"/>
      <c r="CS1690" s="198"/>
      <c r="CT1690" s="198"/>
      <c r="CU1690" s="198"/>
      <c r="CV1690" s="198"/>
      <c r="CW1690" s="198"/>
      <c r="CX1690" s="198"/>
      <c r="CY1690" s="198"/>
      <c r="CZ1690" s="198"/>
      <c r="DA1690" s="198"/>
      <c r="DB1690" s="198"/>
      <c r="DC1690" s="198"/>
      <c r="DD1690" s="198"/>
      <c r="DE1690" s="198"/>
      <c r="DF1690" s="198"/>
      <c r="DG1690" s="198"/>
      <c r="DH1690" s="198"/>
      <c r="DI1690" s="198"/>
      <c r="DJ1690" s="198"/>
      <c r="DK1690" s="198"/>
      <c r="DL1690" s="198"/>
      <c r="DM1690" s="198"/>
      <c r="DN1690" s="198"/>
      <c r="DO1690" s="198"/>
      <c r="DP1690" s="198"/>
      <c r="DQ1690" s="198"/>
      <c r="DR1690" s="198"/>
      <c r="DS1690" s="198"/>
      <c r="DT1690" s="198"/>
      <c r="DU1690" s="198"/>
    </row>
    <row r="1691" spans="1:125" s="173" customFormat="1" x14ac:dyDescent="0.2">
      <c r="A1691" s="149"/>
      <c r="B1691" s="151"/>
      <c r="C1691" s="151"/>
      <c r="AP1691" s="198"/>
      <c r="AQ1691" s="198"/>
      <c r="AR1691" s="198"/>
      <c r="AS1691" s="198"/>
      <c r="AT1691" s="198"/>
      <c r="AU1691" s="198"/>
      <c r="AV1691" s="198"/>
      <c r="AW1691" s="198"/>
      <c r="AX1691" s="198"/>
      <c r="AY1691" s="198"/>
      <c r="AZ1691" s="198"/>
      <c r="BA1691" s="198"/>
      <c r="BB1691" s="198"/>
      <c r="BC1691" s="198"/>
      <c r="BD1691" s="198"/>
      <c r="BE1691" s="198"/>
      <c r="BF1691" s="198"/>
      <c r="BG1691" s="198"/>
      <c r="BH1691" s="198"/>
      <c r="BI1691" s="198"/>
      <c r="BJ1691" s="198"/>
      <c r="BK1691" s="198"/>
      <c r="BL1691" s="198"/>
      <c r="BM1691" s="198"/>
      <c r="BN1691" s="198"/>
      <c r="BO1691" s="198"/>
      <c r="BP1691" s="198"/>
      <c r="BQ1691" s="198"/>
      <c r="BR1691" s="198"/>
      <c r="BS1691" s="198"/>
      <c r="BT1691" s="198"/>
      <c r="BU1691" s="198"/>
      <c r="BV1691" s="198"/>
      <c r="BW1691" s="198"/>
      <c r="BX1691" s="198"/>
      <c r="BY1691" s="198"/>
      <c r="BZ1691" s="198"/>
      <c r="CA1691" s="198"/>
      <c r="CB1691" s="198"/>
      <c r="CC1691" s="198"/>
      <c r="CD1691" s="198"/>
      <c r="CE1691" s="198"/>
      <c r="CF1691" s="198"/>
      <c r="CG1691" s="198"/>
      <c r="CH1691" s="198"/>
      <c r="CI1691" s="198"/>
      <c r="CJ1691" s="198"/>
      <c r="CK1691" s="198"/>
      <c r="CL1691" s="198"/>
      <c r="CM1691" s="198"/>
      <c r="CN1691" s="198"/>
      <c r="CO1691" s="198"/>
      <c r="CP1691" s="198"/>
      <c r="CQ1691" s="198"/>
      <c r="CR1691" s="198"/>
      <c r="CS1691" s="198"/>
      <c r="CT1691" s="198"/>
      <c r="CU1691" s="198"/>
      <c r="CV1691" s="198"/>
      <c r="CW1691" s="198"/>
      <c r="CX1691" s="198"/>
      <c r="CY1691" s="198"/>
      <c r="CZ1691" s="198"/>
      <c r="DA1691" s="198"/>
      <c r="DB1691" s="198"/>
      <c r="DC1691" s="198"/>
      <c r="DD1691" s="198"/>
      <c r="DE1691" s="198"/>
      <c r="DF1691" s="198"/>
      <c r="DG1691" s="198"/>
      <c r="DH1691" s="198"/>
      <c r="DI1691" s="198"/>
      <c r="DJ1691" s="198"/>
      <c r="DK1691" s="198"/>
      <c r="DL1691" s="198"/>
      <c r="DM1691" s="198"/>
      <c r="DN1691" s="198"/>
      <c r="DO1691" s="198"/>
      <c r="DP1691" s="198"/>
      <c r="DQ1691" s="198"/>
      <c r="DR1691" s="198"/>
      <c r="DS1691" s="198"/>
      <c r="DT1691" s="198"/>
      <c r="DU1691" s="198"/>
    </row>
    <row r="1692" spans="1:125" s="173" customFormat="1" x14ac:dyDescent="0.2">
      <c r="A1692" s="149"/>
      <c r="B1692" s="151"/>
      <c r="C1692" s="151"/>
      <c r="AP1692" s="198"/>
      <c r="AQ1692" s="198"/>
      <c r="AR1692" s="198"/>
      <c r="AS1692" s="198"/>
      <c r="AT1692" s="198"/>
      <c r="AU1692" s="198"/>
      <c r="AV1692" s="198"/>
      <c r="AW1692" s="198"/>
      <c r="AX1692" s="198"/>
      <c r="AY1692" s="198"/>
      <c r="AZ1692" s="198"/>
      <c r="BA1692" s="198"/>
      <c r="BB1692" s="198"/>
      <c r="BC1692" s="198"/>
      <c r="BD1692" s="198"/>
      <c r="BE1692" s="198"/>
      <c r="BF1692" s="198"/>
      <c r="BG1692" s="198"/>
      <c r="BH1692" s="198"/>
      <c r="BI1692" s="198"/>
      <c r="BJ1692" s="198"/>
      <c r="BK1692" s="198"/>
      <c r="BL1692" s="198"/>
      <c r="BM1692" s="198"/>
      <c r="BN1692" s="198"/>
      <c r="BO1692" s="198"/>
      <c r="BP1692" s="198"/>
      <c r="BQ1692" s="198"/>
      <c r="BR1692" s="198"/>
      <c r="BS1692" s="198"/>
      <c r="BT1692" s="198"/>
      <c r="BU1692" s="198"/>
      <c r="BV1692" s="198"/>
      <c r="BW1692" s="198"/>
      <c r="BX1692" s="198"/>
      <c r="BY1692" s="198"/>
      <c r="BZ1692" s="198"/>
      <c r="CA1692" s="198"/>
      <c r="CB1692" s="198"/>
      <c r="CC1692" s="198"/>
      <c r="CD1692" s="198"/>
      <c r="CE1692" s="198"/>
      <c r="CF1692" s="198"/>
      <c r="CG1692" s="198"/>
      <c r="CH1692" s="198"/>
      <c r="CI1692" s="198"/>
      <c r="CJ1692" s="198"/>
      <c r="CK1692" s="198"/>
      <c r="CL1692" s="198"/>
      <c r="CM1692" s="198"/>
      <c r="CN1692" s="198"/>
      <c r="CO1692" s="198"/>
      <c r="CP1692" s="198"/>
      <c r="CQ1692" s="198"/>
      <c r="CR1692" s="198"/>
      <c r="CS1692" s="198"/>
      <c r="CT1692" s="198"/>
      <c r="CU1692" s="198"/>
      <c r="CV1692" s="198"/>
      <c r="CW1692" s="198"/>
      <c r="CX1692" s="198"/>
      <c r="CY1692" s="198"/>
      <c r="CZ1692" s="198"/>
      <c r="DA1692" s="198"/>
      <c r="DB1692" s="198"/>
      <c r="DC1692" s="198"/>
      <c r="DD1692" s="198"/>
      <c r="DE1692" s="198"/>
      <c r="DF1692" s="198"/>
      <c r="DG1692" s="198"/>
      <c r="DH1692" s="198"/>
      <c r="DI1692" s="198"/>
      <c r="DJ1692" s="198"/>
      <c r="DK1692" s="198"/>
      <c r="DL1692" s="198"/>
      <c r="DM1692" s="198"/>
      <c r="DN1692" s="198"/>
      <c r="DO1692" s="198"/>
      <c r="DP1692" s="198"/>
      <c r="DQ1692" s="198"/>
      <c r="DR1692" s="198"/>
      <c r="DS1692" s="198"/>
      <c r="DT1692" s="198"/>
      <c r="DU1692" s="198"/>
    </row>
    <row r="1693" spans="1:125" s="173" customFormat="1" x14ac:dyDescent="0.2">
      <c r="A1693" s="149"/>
      <c r="B1693" s="151"/>
      <c r="C1693" s="151"/>
      <c r="AP1693" s="198"/>
      <c r="AQ1693" s="198"/>
      <c r="AR1693" s="198"/>
      <c r="AS1693" s="198"/>
      <c r="AT1693" s="198"/>
      <c r="AU1693" s="198"/>
      <c r="AV1693" s="198"/>
      <c r="AW1693" s="198"/>
      <c r="AX1693" s="198"/>
      <c r="AY1693" s="198"/>
      <c r="AZ1693" s="198"/>
      <c r="BA1693" s="198"/>
      <c r="BB1693" s="198"/>
      <c r="BC1693" s="198"/>
      <c r="BD1693" s="198"/>
      <c r="BE1693" s="198"/>
      <c r="BF1693" s="198"/>
      <c r="BG1693" s="198"/>
      <c r="BH1693" s="198"/>
      <c r="BI1693" s="198"/>
      <c r="BJ1693" s="198"/>
      <c r="BK1693" s="198"/>
      <c r="BL1693" s="198"/>
      <c r="BM1693" s="198"/>
      <c r="BN1693" s="198"/>
      <c r="BO1693" s="198"/>
      <c r="BP1693" s="198"/>
      <c r="BQ1693" s="198"/>
      <c r="BR1693" s="198"/>
      <c r="BS1693" s="198"/>
      <c r="BT1693" s="198"/>
      <c r="BU1693" s="198"/>
      <c r="BV1693" s="198"/>
      <c r="BW1693" s="198"/>
      <c r="BX1693" s="198"/>
      <c r="BY1693" s="198"/>
      <c r="BZ1693" s="198"/>
      <c r="CA1693" s="198"/>
      <c r="CB1693" s="198"/>
      <c r="CC1693" s="198"/>
      <c r="CD1693" s="198"/>
      <c r="CE1693" s="198"/>
      <c r="CF1693" s="198"/>
      <c r="CG1693" s="198"/>
      <c r="CH1693" s="198"/>
      <c r="CI1693" s="198"/>
      <c r="CJ1693" s="198"/>
      <c r="CK1693" s="198"/>
      <c r="CL1693" s="198"/>
      <c r="CM1693" s="198"/>
      <c r="CN1693" s="198"/>
      <c r="CO1693" s="198"/>
      <c r="CP1693" s="198"/>
      <c r="CQ1693" s="198"/>
      <c r="CR1693" s="198"/>
      <c r="CS1693" s="198"/>
      <c r="CT1693" s="198"/>
      <c r="CU1693" s="198"/>
      <c r="CV1693" s="198"/>
      <c r="CW1693" s="198"/>
      <c r="CX1693" s="198"/>
      <c r="CY1693" s="198"/>
      <c r="CZ1693" s="198"/>
      <c r="DA1693" s="198"/>
      <c r="DB1693" s="198"/>
      <c r="DC1693" s="198"/>
      <c r="DD1693" s="198"/>
      <c r="DE1693" s="198"/>
      <c r="DF1693" s="198"/>
      <c r="DG1693" s="198"/>
      <c r="DH1693" s="198"/>
      <c r="DI1693" s="198"/>
      <c r="DJ1693" s="198"/>
      <c r="DK1693" s="198"/>
      <c r="DL1693" s="198"/>
      <c r="DM1693" s="198"/>
      <c r="DN1693" s="198"/>
      <c r="DO1693" s="198"/>
      <c r="DP1693" s="198"/>
      <c r="DQ1693" s="198"/>
      <c r="DR1693" s="198"/>
      <c r="DS1693" s="198"/>
      <c r="DT1693" s="198"/>
      <c r="DU1693" s="198"/>
    </row>
    <row r="1694" spans="1:125" s="173" customFormat="1" x14ac:dyDescent="0.2">
      <c r="A1694" s="149"/>
      <c r="B1694" s="151"/>
      <c r="C1694" s="151"/>
      <c r="AP1694" s="198"/>
      <c r="AQ1694" s="198"/>
      <c r="AR1694" s="198"/>
      <c r="AS1694" s="198"/>
      <c r="AT1694" s="198"/>
      <c r="AU1694" s="198"/>
      <c r="AV1694" s="198"/>
      <c r="AW1694" s="198"/>
      <c r="AX1694" s="198"/>
      <c r="AY1694" s="198"/>
      <c r="AZ1694" s="198"/>
      <c r="BA1694" s="198"/>
      <c r="BB1694" s="198"/>
      <c r="BC1694" s="198"/>
      <c r="BD1694" s="198"/>
      <c r="BE1694" s="198"/>
      <c r="BF1694" s="198"/>
      <c r="BG1694" s="198"/>
      <c r="BH1694" s="198"/>
      <c r="BI1694" s="198"/>
      <c r="BJ1694" s="198"/>
      <c r="BK1694" s="198"/>
      <c r="BL1694" s="198"/>
      <c r="BM1694" s="198"/>
      <c r="BN1694" s="198"/>
      <c r="BO1694" s="198"/>
      <c r="BP1694" s="198"/>
      <c r="BQ1694" s="198"/>
      <c r="BR1694" s="198"/>
      <c r="BS1694" s="198"/>
      <c r="BT1694" s="198"/>
      <c r="BU1694" s="198"/>
      <c r="BV1694" s="198"/>
      <c r="BW1694" s="198"/>
      <c r="BX1694" s="198"/>
      <c r="BY1694" s="198"/>
      <c r="BZ1694" s="198"/>
      <c r="CA1694" s="198"/>
      <c r="CB1694" s="198"/>
      <c r="CC1694" s="198"/>
      <c r="CD1694" s="198"/>
      <c r="CE1694" s="198"/>
      <c r="CF1694" s="198"/>
      <c r="CG1694" s="198"/>
      <c r="CH1694" s="198"/>
      <c r="CI1694" s="198"/>
      <c r="CJ1694" s="198"/>
      <c r="CK1694" s="198"/>
      <c r="CL1694" s="198"/>
      <c r="CM1694" s="198"/>
      <c r="CN1694" s="198"/>
      <c r="CO1694" s="198"/>
      <c r="CP1694" s="198"/>
      <c r="CQ1694" s="198"/>
      <c r="CR1694" s="198"/>
      <c r="CS1694" s="198"/>
      <c r="CT1694" s="198"/>
      <c r="CU1694" s="198"/>
      <c r="CV1694" s="198"/>
      <c r="CW1694" s="198"/>
      <c r="CX1694" s="198"/>
      <c r="CY1694" s="198"/>
      <c r="CZ1694" s="198"/>
      <c r="DA1694" s="198"/>
      <c r="DB1694" s="198"/>
      <c r="DC1694" s="198"/>
      <c r="DD1694" s="198"/>
      <c r="DE1694" s="198"/>
      <c r="DF1694" s="198"/>
      <c r="DG1694" s="198"/>
      <c r="DH1694" s="198"/>
      <c r="DI1694" s="198"/>
      <c r="DJ1694" s="198"/>
      <c r="DK1694" s="198"/>
      <c r="DL1694" s="198"/>
      <c r="DM1694" s="198"/>
      <c r="DN1694" s="198"/>
      <c r="DO1694" s="198"/>
      <c r="DP1694" s="198"/>
      <c r="DQ1694" s="198"/>
      <c r="DR1694" s="198"/>
      <c r="DS1694" s="198"/>
      <c r="DT1694" s="198"/>
      <c r="DU1694" s="198"/>
    </row>
    <row r="1695" spans="1:125" s="173" customFormat="1" x14ac:dyDescent="0.2">
      <c r="A1695" s="149"/>
      <c r="B1695" s="151"/>
      <c r="C1695" s="151"/>
      <c r="AP1695" s="198"/>
      <c r="AQ1695" s="198"/>
      <c r="AR1695" s="198"/>
      <c r="AS1695" s="198"/>
      <c r="AT1695" s="198"/>
      <c r="AU1695" s="198"/>
      <c r="AV1695" s="198"/>
      <c r="AW1695" s="198"/>
      <c r="AX1695" s="198"/>
      <c r="AY1695" s="198"/>
      <c r="AZ1695" s="198"/>
      <c r="BA1695" s="198"/>
      <c r="BB1695" s="198"/>
      <c r="BC1695" s="198"/>
      <c r="BD1695" s="198"/>
      <c r="BE1695" s="198"/>
      <c r="BF1695" s="198"/>
      <c r="BG1695" s="198"/>
      <c r="BH1695" s="198"/>
      <c r="BI1695" s="198"/>
      <c r="BJ1695" s="198"/>
      <c r="BK1695" s="198"/>
      <c r="BL1695" s="198"/>
      <c r="BM1695" s="198"/>
      <c r="BN1695" s="198"/>
      <c r="BO1695" s="198"/>
      <c r="BP1695" s="198"/>
      <c r="BQ1695" s="198"/>
      <c r="BR1695" s="198"/>
      <c r="BS1695" s="198"/>
      <c r="BT1695" s="198"/>
      <c r="BU1695" s="198"/>
      <c r="BV1695" s="198"/>
      <c r="BW1695" s="198"/>
      <c r="BX1695" s="198"/>
      <c r="BY1695" s="198"/>
      <c r="BZ1695" s="198"/>
      <c r="CA1695" s="198"/>
      <c r="CB1695" s="198"/>
      <c r="CC1695" s="198"/>
      <c r="CD1695" s="198"/>
      <c r="CE1695" s="198"/>
      <c r="CF1695" s="198"/>
      <c r="CG1695" s="198"/>
      <c r="CH1695" s="198"/>
      <c r="CI1695" s="198"/>
      <c r="CJ1695" s="198"/>
      <c r="CK1695" s="198"/>
      <c r="CL1695" s="198"/>
      <c r="CM1695" s="198"/>
      <c r="CN1695" s="198"/>
      <c r="CO1695" s="198"/>
      <c r="CP1695" s="198"/>
      <c r="CQ1695" s="198"/>
      <c r="CR1695" s="198"/>
      <c r="CS1695" s="198"/>
      <c r="CT1695" s="198"/>
      <c r="CU1695" s="198"/>
      <c r="CV1695" s="198"/>
      <c r="CW1695" s="198"/>
      <c r="CX1695" s="198"/>
      <c r="CY1695" s="198"/>
      <c r="CZ1695" s="198"/>
      <c r="DA1695" s="198"/>
      <c r="DB1695" s="198"/>
      <c r="DC1695" s="198"/>
      <c r="DD1695" s="198"/>
      <c r="DE1695" s="198"/>
      <c r="DF1695" s="198"/>
      <c r="DG1695" s="198"/>
      <c r="DH1695" s="198"/>
      <c r="DI1695" s="198"/>
      <c r="DJ1695" s="198"/>
      <c r="DK1695" s="198"/>
      <c r="DL1695" s="198"/>
      <c r="DM1695" s="198"/>
      <c r="DN1695" s="198"/>
      <c r="DO1695" s="198"/>
      <c r="DP1695" s="198"/>
      <c r="DQ1695" s="198"/>
      <c r="DR1695" s="198"/>
      <c r="DS1695" s="198"/>
      <c r="DT1695" s="198"/>
      <c r="DU1695" s="198"/>
    </row>
    <row r="1696" spans="1:125" s="173" customFormat="1" x14ac:dyDescent="0.2">
      <c r="A1696" s="149"/>
      <c r="B1696" s="151"/>
      <c r="C1696" s="151"/>
      <c r="AP1696" s="198"/>
      <c r="AQ1696" s="198"/>
      <c r="AR1696" s="198"/>
      <c r="AS1696" s="198"/>
      <c r="AT1696" s="198"/>
      <c r="AU1696" s="198"/>
      <c r="AV1696" s="198"/>
      <c r="AW1696" s="198"/>
      <c r="AX1696" s="198"/>
      <c r="AY1696" s="198"/>
      <c r="AZ1696" s="198"/>
      <c r="BA1696" s="198"/>
      <c r="BB1696" s="198"/>
      <c r="BC1696" s="198"/>
      <c r="BD1696" s="198"/>
      <c r="BE1696" s="198"/>
      <c r="BF1696" s="198"/>
      <c r="BG1696" s="198"/>
      <c r="BH1696" s="198"/>
      <c r="BI1696" s="198"/>
      <c r="BJ1696" s="198"/>
      <c r="BK1696" s="198"/>
      <c r="BL1696" s="198"/>
      <c r="BM1696" s="198"/>
      <c r="BN1696" s="198"/>
      <c r="BO1696" s="198"/>
      <c r="BP1696" s="198"/>
      <c r="BQ1696" s="198"/>
      <c r="BR1696" s="198"/>
      <c r="BS1696" s="198"/>
      <c r="BT1696" s="198"/>
      <c r="BU1696" s="198"/>
      <c r="BV1696" s="198"/>
      <c r="BW1696" s="198"/>
      <c r="BX1696" s="198"/>
      <c r="BY1696" s="198"/>
      <c r="BZ1696" s="198"/>
      <c r="CA1696" s="198"/>
      <c r="CB1696" s="198"/>
      <c r="CC1696" s="198"/>
      <c r="CD1696" s="198"/>
      <c r="CE1696" s="198"/>
      <c r="CF1696" s="198"/>
      <c r="CG1696" s="198"/>
      <c r="CH1696" s="198"/>
      <c r="CI1696" s="198"/>
      <c r="CJ1696" s="198"/>
      <c r="CK1696" s="198"/>
      <c r="CL1696" s="198"/>
      <c r="CM1696" s="198"/>
      <c r="CN1696" s="198"/>
      <c r="CO1696" s="198"/>
      <c r="CP1696" s="198"/>
      <c r="CQ1696" s="198"/>
      <c r="CR1696" s="198"/>
      <c r="CS1696" s="198"/>
      <c r="CT1696" s="198"/>
      <c r="CU1696" s="198"/>
      <c r="CV1696" s="198"/>
      <c r="CW1696" s="198"/>
      <c r="CX1696" s="198"/>
      <c r="CY1696" s="198"/>
      <c r="CZ1696" s="198"/>
      <c r="DA1696" s="198"/>
      <c r="DB1696" s="198"/>
      <c r="DC1696" s="198"/>
      <c r="DD1696" s="198"/>
      <c r="DE1696" s="198"/>
      <c r="DF1696" s="198"/>
      <c r="DG1696" s="198"/>
      <c r="DH1696" s="198"/>
      <c r="DI1696" s="198"/>
      <c r="DJ1696" s="198"/>
      <c r="DK1696" s="198"/>
      <c r="DL1696" s="198"/>
      <c r="DM1696" s="198"/>
      <c r="DN1696" s="198"/>
      <c r="DO1696" s="198"/>
      <c r="DP1696" s="198"/>
      <c r="DQ1696" s="198"/>
      <c r="DR1696" s="198"/>
      <c r="DS1696" s="198"/>
      <c r="DT1696" s="198"/>
      <c r="DU1696" s="198"/>
    </row>
    <row r="1697" spans="1:125" s="173" customFormat="1" x14ac:dyDescent="0.2">
      <c r="A1697" s="149"/>
      <c r="B1697" s="151"/>
      <c r="C1697" s="151"/>
      <c r="AP1697" s="198"/>
      <c r="AQ1697" s="198"/>
      <c r="AR1697" s="198"/>
      <c r="AS1697" s="198"/>
      <c r="AT1697" s="198"/>
      <c r="AU1697" s="198"/>
      <c r="AV1697" s="198"/>
      <c r="AW1697" s="198"/>
      <c r="AX1697" s="198"/>
      <c r="AY1697" s="198"/>
      <c r="AZ1697" s="198"/>
      <c r="BA1697" s="198"/>
      <c r="BB1697" s="198"/>
      <c r="BC1697" s="198"/>
      <c r="BD1697" s="198"/>
      <c r="BE1697" s="198"/>
      <c r="BF1697" s="198"/>
      <c r="BG1697" s="198"/>
      <c r="BH1697" s="198"/>
      <c r="BI1697" s="198"/>
      <c r="BJ1697" s="198"/>
      <c r="BK1697" s="198"/>
      <c r="BL1697" s="198"/>
      <c r="BM1697" s="198"/>
      <c r="BN1697" s="198"/>
      <c r="BO1697" s="198"/>
      <c r="BP1697" s="198"/>
      <c r="BQ1697" s="198"/>
      <c r="BR1697" s="198"/>
      <c r="BS1697" s="198"/>
      <c r="BT1697" s="198"/>
      <c r="BU1697" s="198"/>
      <c r="BV1697" s="198"/>
      <c r="BW1697" s="198"/>
      <c r="BX1697" s="198"/>
      <c r="BY1697" s="198"/>
      <c r="BZ1697" s="198"/>
      <c r="CA1697" s="198"/>
      <c r="CB1697" s="198"/>
      <c r="CC1697" s="198"/>
      <c r="CD1697" s="198"/>
      <c r="CE1697" s="198"/>
      <c r="CF1697" s="198"/>
      <c r="CG1697" s="198"/>
      <c r="CH1697" s="198"/>
      <c r="CI1697" s="198"/>
      <c r="CJ1697" s="198"/>
      <c r="CK1697" s="198"/>
      <c r="CL1697" s="198"/>
      <c r="CM1697" s="198"/>
      <c r="CN1697" s="198"/>
      <c r="CO1697" s="198"/>
      <c r="CP1697" s="198"/>
      <c r="CQ1697" s="198"/>
      <c r="CR1697" s="198"/>
      <c r="CS1697" s="198"/>
      <c r="CT1697" s="198"/>
      <c r="CU1697" s="198"/>
      <c r="CV1697" s="198"/>
      <c r="CW1697" s="198"/>
      <c r="CX1697" s="198"/>
      <c r="CY1697" s="198"/>
      <c r="CZ1697" s="198"/>
      <c r="DA1697" s="198"/>
      <c r="DB1697" s="198"/>
      <c r="DC1697" s="198"/>
      <c r="DD1697" s="198"/>
      <c r="DE1697" s="198"/>
      <c r="DF1697" s="198"/>
      <c r="DG1697" s="198"/>
      <c r="DH1697" s="198"/>
      <c r="DI1697" s="198"/>
      <c r="DJ1697" s="198"/>
      <c r="DK1697" s="198"/>
      <c r="DL1697" s="198"/>
      <c r="DM1697" s="198"/>
      <c r="DN1697" s="198"/>
      <c r="DO1697" s="198"/>
      <c r="DP1697" s="198"/>
      <c r="DQ1697" s="198"/>
      <c r="DR1697" s="198"/>
      <c r="DS1697" s="198"/>
      <c r="DT1697" s="198"/>
      <c r="DU1697" s="198"/>
    </row>
    <row r="1698" spans="1:125" s="173" customFormat="1" x14ac:dyDescent="0.2">
      <c r="A1698" s="149"/>
      <c r="B1698" s="151"/>
      <c r="C1698" s="151"/>
      <c r="AP1698" s="198"/>
      <c r="AQ1698" s="198"/>
      <c r="AR1698" s="198"/>
      <c r="AS1698" s="198"/>
      <c r="AT1698" s="198"/>
      <c r="AU1698" s="198"/>
      <c r="AV1698" s="198"/>
      <c r="AW1698" s="198"/>
      <c r="AX1698" s="198"/>
      <c r="AY1698" s="198"/>
      <c r="AZ1698" s="198"/>
      <c r="BA1698" s="198"/>
      <c r="BB1698" s="198"/>
      <c r="BC1698" s="198"/>
      <c r="BD1698" s="198"/>
      <c r="BE1698" s="198"/>
      <c r="BF1698" s="198"/>
      <c r="BG1698" s="198"/>
      <c r="BH1698" s="198"/>
      <c r="BI1698" s="198"/>
      <c r="BJ1698" s="198"/>
      <c r="BK1698" s="198"/>
      <c r="BL1698" s="198"/>
      <c r="BM1698" s="198"/>
      <c r="BN1698" s="198"/>
      <c r="BO1698" s="198"/>
      <c r="BP1698" s="198"/>
      <c r="BQ1698" s="198"/>
      <c r="BR1698" s="198"/>
      <c r="BS1698" s="198"/>
      <c r="BT1698" s="198"/>
      <c r="BU1698" s="198"/>
      <c r="BV1698" s="198"/>
      <c r="BW1698" s="198"/>
      <c r="BX1698" s="198"/>
      <c r="BY1698" s="198"/>
      <c r="BZ1698" s="198"/>
      <c r="CA1698" s="198"/>
      <c r="CB1698" s="198"/>
      <c r="CC1698" s="198"/>
      <c r="CD1698" s="198"/>
      <c r="CE1698" s="198"/>
      <c r="CF1698" s="198"/>
      <c r="CG1698" s="198"/>
      <c r="CH1698" s="198"/>
      <c r="CI1698" s="198"/>
      <c r="CJ1698" s="198"/>
      <c r="CK1698" s="198"/>
      <c r="CL1698" s="198"/>
      <c r="CM1698" s="198"/>
      <c r="CN1698" s="198"/>
      <c r="CO1698" s="198"/>
      <c r="CP1698" s="198"/>
      <c r="CQ1698" s="198"/>
      <c r="CR1698" s="198"/>
      <c r="CS1698" s="198"/>
      <c r="CT1698" s="198"/>
      <c r="CU1698" s="198"/>
      <c r="CV1698" s="198"/>
      <c r="CW1698" s="198"/>
      <c r="CX1698" s="198"/>
      <c r="CY1698" s="198"/>
      <c r="CZ1698" s="198"/>
      <c r="DA1698" s="198"/>
      <c r="DB1698" s="198"/>
      <c r="DC1698" s="198"/>
      <c r="DD1698" s="198"/>
      <c r="DE1698" s="198"/>
      <c r="DF1698" s="198"/>
      <c r="DG1698" s="198"/>
      <c r="DH1698" s="198"/>
      <c r="DI1698" s="198"/>
      <c r="DJ1698" s="198"/>
      <c r="DK1698" s="198"/>
      <c r="DL1698" s="198"/>
      <c r="DM1698" s="198"/>
      <c r="DN1698" s="198"/>
      <c r="DO1698" s="198"/>
      <c r="DP1698" s="198"/>
      <c r="DQ1698" s="198"/>
      <c r="DR1698" s="198"/>
      <c r="DS1698" s="198"/>
      <c r="DT1698" s="198"/>
      <c r="DU1698" s="198"/>
    </row>
    <row r="1699" spans="1:125" s="173" customFormat="1" x14ac:dyDescent="0.2">
      <c r="A1699" s="149"/>
      <c r="B1699" s="151"/>
      <c r="C1699" s="151"/>
      <c r="AP1699" s="198"/>
      <c r="AQ1699" s="198"/>
      <c r="AR1699" s="198"/>
      <c r="AS1699" s="198"/>
      <c r="AT1699" s="198"/>
      <c r="AU1699" s="198"/>
      <c r="AV1699" s="198"/>
      <c r="AW1699" s="198"/>
      <c r="AX1699" s="198"/>
      <c r="AY1699" s="198"/>
      <c r="AZ1699" s="198"/>
      <c r="BA1699" s="198"/>
      <c r="BB1699" s="198"/>
      <c r="BC1699" s="198"/>
      <c r="BD1699" s="198"/>
      <c r="BE1699" s="198"/>
      <c r="BF1699" s="198"/>
      <c r="BG1699" s="198"/>
      <c r="BH1699" s="198"/>
      <c r="BI1699" s="198"/>
      <c r="BJ1699" s="198"/>
      <c r="BK1699" s="198"/>
      <c r="BL1699" s="198"/>
      <c r="BM1699" s="198"/>
      <c r="BN1699" s="198"/>
      <c r="BO1699" s="198"/>
      <c r="BP1699" s="198"/>
      <c r="BQ1699" s="198"/>
      <c r="BR1699" s="198"/>
      <c r="BS1699" s="198"/>
      <c r="BT1699" s="198"/>
      <c r="BU1699" s="198"/>
      <c r="BV1699" s="198"/>
      <c r="BW1699" s="198"/>
      <c r="BX1699" s="198"/>
      <c r="BY1699" s="198"/>
      <c r="BZ1699" s="198"/>
      <c r="CA1699" s="198"/>
      <c r="CB1699" s="198"/>
      <c r="CC1699" s="198"/>
      <c r="CD1699" s="198"/>
      <c r="CE1699" s="198"/>
      <c r="CF1699" s="198"/>
      <c r="CG1699" s="198"/>
      <c r="CH1699" s="198"/>
      <c r="CI1699" s="198"/>
      <c r="CJ1699" s="198"/>
      <c r="CK1699" s="198"/>
      <c r="CL1699" s="198"/>
      <c r="CM1699" s="198"/>
      <c r="CN1699" s="198"/>
      <c r="CO1699" s="198"/>
      <c r="CP1699" s="198"/>
      <c r="CQ1699" s="198"/>
      <c r="CR1699" s="198"/>
      <c r="CS1699" s="198"/>
      <c r="CT1699" s="198"/>
      <c r="CU1699" s="198"/>
      <c r="CV1699" s="198"/>
      <c r="CW1699" s="198"/>
      <c r="CX1699" s="198"/>
      <c r="CY1699" s="198"/>
      <c r="CZ1699" s="198"/>
      <c r="DA1699" s="198"/>
      <c r="DB1699" s="198"/>
      <c r="DC1699" s="198"/>
      <c r="DD1699" s="198"/>
      <c r="DE1699" s="198"/>
      <c r="DF1699" s="198"/>
      <c r="DG1699" s="198"/>
      <c r="DH1699" s="198"/>
      <c r="DI1699" s="198"/>
      <c r="DJ1699" s="198"/>
      <c r="DK1699" s="198"/>
      <c r="DL1699" s="198"/>
      <c r="DM1699" s="198"/>
      <c r="DN1699" s="198"/>
      <c r="DO1699" s="198"/>
      <c r="DP1699" s="198"/>
      <c r="DQ1699" s="198"/>
      <c r="DR1699" s="198"/>
      <c r="DS1699" s="198"/>
      <c r="DT1699" s="198"/>
      <c r="DU1699" s="198"/>
    </row>
    <row r="1700" spans="1:125" s="173" customFormat="1" x14ac:dyDescent="0.2">
      <c r="A1700" s="149"/>
      <c r="B1700" s="151"/>
      <c r="C1700" s="151"/>
      <c r="AP1700" s="198"/>
      <c r="AQ1700" s="198"/>
      <c r="AR1700" s="198"/>
      <c r="AS1700" s="198"/>
      <c r="AT1700" s="198"/>
      <c r="AU1700" s="198"/>
      <c r="AV1700" s="198"/>
      <c r="AW1700" s="198"/>
      <c r="AX1700" s="198"/>
      <c r="AY1700" s="198"/>
      <c r="AZ1700" s="198"/>
      <c r="BA1700" s="198"/>
      <c r="BB1700" s="198"/>
      <c r="BC1700" s="198"/>
      <c r="BD1700" s="198"/>
      <c r="BE1700" s="198"/>
      <c r="BF1700" s="198"/>
      <c r="BG1700" s="198"/>
      <c r="BH1700" s="198"/>
      <c r="BI1700" s="198"/>
      <c r="BJ1700" s="198"/>
      <c r="BK1700" s="198"/>
      <c r="BL1700" s="198"/>
      <c r="BM1700" s="198"/>
      <c r="BN1700" s="198"/>
      <c r="BO1700" s="198"/>
      <c r="BP1700" s="198"/>
      <c r="BQ1700" s="198"/>
      <c r="BR1700" s="198"/>
      <c r="BS1700" s="198"/>
      <c r="BT1700" s="198"/>
      <c r="BU1700" s="198"/>
      <c r="BV1700" s="198"/>
      <c r="BW1700" s="198"/>
      <c r="BX1700" s="198"/>
      <c r="BY1700" s="198"/>
      <c r="BZ1700" s="198"/>
      <c r="CA1700" s="198"/>
      <c r="CB1700" s="198"/>
      <c r="CC1700" s="198"/>
      <c r="CD1700" s="198"/>
      <c r="CE1700" s="198"/>
      <c r="CF1700" s="198"/>
      <c r="CG1700" s="198"/>
      <c r="CH1700" s="198"/>
      <c r="CI1700" s="198"/>
      <c r="CJ1700" s="198"/>
      <c r="CK1700" s="198"/>
      <c r="CL1700" s="198"/>
      <c r="CM1700" s="198"/>
      <c r="CN1700" s="198"/>
      <c r="CO1700" s="198"/>
      <c r="CP1700" s="198"/>
      <c r="CQ1700" s="198"/>
      <c r="CR1700" s="198"/>
      <c r="CS1700" s="198"/>
      <c r="CT1700" s="198"/>
      <c r="CU1700" s="198"/>
      <c r="CV1700" s="198"/>
      <c r="CW1700" s="198"/>
      <c r="CX1700" s="198"/>
      <c r="CY1700" s="198"/>
      <c r="CZ1700" s="198"/>
      <c r="DA1700" s="198"/>
      <c r="DB1700" s="198"/>
      <c r="DC1700" s="198"/>
      <c r="DD1700" s="198"/>
      <c r="DE1700" s="198"/>
      <c r="DF1700" s="198"/>
      <c r="DG1700" s="198"/>
      <c r="DH1700" s="198"/>
      <c r="DI1700" s="198"/>
      <c r="DJ1700" s="198"/>
      <c r="DK1700" s="198"/>
      <c r="DL1700" s="198"/>
      <c r="DM1700" s="198"/>
      <c r="DN1700" s="198"/>
      <c r="DO1700" s="198"/>
      <c r="DP1700" s="198"/>
      <c r="DQ1700" s="198"/>
      <c r="DR1700" s="198"/>
      <c r="DS1700" s="198"/>
      <c r="DT1700" s="198"/>
      <c r="DU1700" s="198"/>
    </row>
    <row r="1701" spans="1:125" s="173" customFormat="1" x14ac:dyDescent="0.2">
      <c r="A1701" s="149"/>
      <c r="B1701" s="151"/>
      <c r="C1701" s="151"/>
      <c r="AP1701" s="198"/>
      <c r="AQ1701" s="198"/>
      <c r="AR1701" s="198"/>
      <c r="AS1701" s="198"/>
      <c r="AT1701" s="198"/>
      <c r="AU1701" s="198"/>
      <c r="AV1701" s="198"/>
      <c r="AW1701" s="198"/>
      <c r="AX1701" s="198"/>
      <c r="AY1701" s="198"/>
      <c r="AZ1701" s="198"/>
      <c r="BA1701" s="198"/>
      <c r="BB1701" s="198"/>
      <c r="BC1701" s="198"/>
      <c r="BD1701" s="198"/>
      <c r="BE1701" s="198"/>
      <c r="BF1701" s="198"/>
      <c r="BG1701" s="198"/>
      <c r="BH1701" s="198"/>
      <c r="BI1701" s="198"/>
      <c r="BJ1701" s="198"/>
      <c r="BK1701" s="198"/>
      <c r="BL1701" s="198"/>
      <c r="BM1701" s="198"/>
      <c r="BN1701" s="198"/>
      <c r="BO1701" s="198"/>
      <c r="BP1701" s="198"/>
      <c r="BQ1701" s="198"/>
      <c r="BR1701" s="198"/>
      <c r="BS1701" s="198"/>
      <c r="BT1701" s="198"/>
      <c r="BU1701" s="198"/>
      <c r="BV1701" s="198"/>
      <c r="BW1701" s="198"/>
      <c r="BX1701" s="198"/>
      <c r="BY1701" s="198"/>
      <c r="BZ1701" s="198"/>
      <c r="CA1701" s="198"/>
      <c r="CB1701" s="198"/>
      <c r="CC1701" s="198"/>
      <c r="CD1701" s="198"/>
      <c r="CE1701" s="198"/>
      <c r="CF1701" s="198"/>
      <c r="CG1701" s="198"/>
      <c r="CH1701" s="198"/>
      <c r="CI1701" s="198"/>
      <c r="CJ1701" s="198"/>
      <c r="CK1701" s="198"/>
      <c r="CL1701" s="198"/>
      <c r="CM1701" s="198"/>
      <c r="CN1701" s="198"/>
      <c r="CO1701" s="198"/>
      <c r="CP1701" s="198"/>
      <c r="CQ1701" s="198"/>
      <c r="CR1701" s="198"/>
      <c r="CS1701" s="198"/>
      <c r="CT1701" s="198"/>
      <c r="CU1701" s="198"/>
      <c r="CV1701" s="198"/>
      <c r="CW1701" s="198"/>
      <c r="CX1701" s="198"/>
      <c r="CY1701" s="198"/>
      <c r="CZ1701" s="198"/>
      <c r="DA1701" s="198"/>
      <c r="DB1701" s="198"/>
      <c r="DC1701" s="198"/>
      <c r="DD1701" s="198"/>
      <c r="DE1701" s="198"/>
      <c r="DF1701" s="198"/>
      <c r="DG1701" s="198"/>
      <c r="DH1701" s="198"/>
      <c r="DI1701" s="198"/>
      <c r="DJ1701" s="198"/>
      <c r="DK1701" s="198"/>
      <c r="DL1701" s="198"/>
      <c r="DM1701" s="198"/>
      <c r="DN1701" s="198"/>
      <c r="DO1701" s="198"/>
      <c r="DP1701" s="198"/>
      <c r="DQ1701" s="198"/>
      <c r="DR1701" s="198"/>
      <c r="DS1701" s="198"/>
      <c r="DT1701" s="198"/>
      <c r="DU1701" s="198"/>
    </row>
    <row r="1702" spans="1:125" s="173" customFormat="1" x14ac:dyDescent="0.2">
      <c r="A1702" s="149"/>
      <c r="B1702" s="151"/>
      <c r="C1702" s="151"/>
      <c r="AP1702" s="198"/>
      <c r="AQ1702" s="198"/>
      <c r="AR1702" s="198"/>
      <c r="AS1702" s="198"/>
      <c r="AT1702" s="198"/>
      <c r="AU1702" s="198"/>
      <c r="AV1702" s="198"/>
      <c r="AW1702" s="198"/>
      <c r="AX1702" s="198"/>
      <c r="AY1702" s="198"/>
      <c r="AZ1702" s="198"/>
      <c r="BA1702" s="198"/>
      <c r="BB1702" s="198"/>
      <c r="BC1702" s="198"/>
      <c r="BD1702" s="198"/>
      <c r="BE1702" s="198"/>
      <c r="BF1702" s="198"/>
      <c r="BG1702" s="198"/>
      <c r="BH1702" s="198"/>
      <c r="BI1702" s="198"/>
      <c r="BJ1702" s="198"/>
      <c r="BK1702" s="198"/>
      <c r="BL1702" s="198"/>
      <c r="BM1702" s="198"/>
      <c r="BN1702" s="198"/>
      <c r="BO1702" s="198"/>
      <c r="BP1702" s="198"/>
      <c r="BQ1702" s="198"/>
      <c r="BR1702" s="198"/>
      <c r="BS1702" s="198"/>
      <c r="BT1702" s="198"/>
      <c r="BU1702" s="198"/>
      <c r="BV1702" s="198"/>
      <c r="BW1702" s="198"/>
      <c r="BX1702" s="198"/>
      <c r="BY1702" s="198"/>
      <c r="BZ1702" s="198"/>
      <c r="CA1702" s="198"/>
      <c r="CB1702" s="198"/>
      <c r="CC1702" s="198"/>
      <c r="CD1702" s="198"/>
      <c r="CE1702" s="198"/>
      <c r="CF1702" s="198"/>
      <c r="CG1702" s="198"/>
      <c r="CH1702" s="198"/>
      <c r="CI1702" s="198"/>
      <c r="CJ1702" s="198"/>
      <c r="CK1702" s="198"/>
      <c r="CL1702" s="198"/>
      <c r="CM1702" s="198"/>
      <c r="CN1702" s="198"/>
      <c r="CO1702" s="198"/>
      <c r="CP1702" s="198"/>
      <c r="CQ1702" s="198"/>
      <c r="CR1702" s="198"/>
      <c r="CS1702" s="198"/>
      <c r="CT1702" s="198"/>
      <c r="CU1702" s="198"/>
      <c r="CV1702" s="198"/>
      <c r="CW1702" s="198"/>
      <c r="CX1702" s="198"/>
      <c r="CY1702" s="198"/>
      <c r="CZ1702" s="198"/>
      <c r="DA1702" s="198"/>
      <c r="DB1702" s="198"/>
      <c r="DC1702" s="198"/>
      <c r="DD1702" s="198"/>
      <c r="DE1702" s="198"/>
      <c r="DF1702" s="198"/>
      <c r="DG1702" s="198"/>
      <c r="DH1702" s="198"/>
      <c r="DI1702" s="198"/>
      <c r="DJ1702" s="198"/>
      <c r="DK1702" s="198"/>
      <c r="DL1702" s="198"/>
      <c r="DM1702" s="198"/>
      <c r="DN1702" s="198"/>
      <c r="DO1702" s="198"/>
      <c r="DP1702" s="198"/>
      <c r="DQ1702" s="198"/>
      <c r="DR1702" s="198"/>
      <c r="DS1702" s="198"/>
      <c r="DT1702" s="198"/>
      <c r="DU1702" s="198"/>
    </row>
    <row r="1703" spans="1:125" s="173" customFormat="1" x14ac:dyDescent="0.2">
      <c r="A1703" s="149"/>
      <c r="B1703" s="151"/>
      <c r="C1703" s="151"/>
      <c r="AP1703" s="198"/>
      <c r="AQ1703" s="198"/>
      <c r="AR1703" s="198"/>
      <c r="AS1703" s="198"/>
      <c r="AT1703" s="198"/>
      <c r="AU1703" s="198"/>
      <c r="AV1703" s="198"/>
      <c r="AW1703" s="198"/>
      <c r="AX1703" s="198"/>
      <c r="AY1703" s="198"/>
      <c r="AZ1703" s="198"/>
      <c r="BA1703" s="198"/>
      <c r="BB1703" s="198"/>
      <c r="BC1703" s="198"/>
      <c r="BD1703" s="198"/>
      <c r="BE1703" s="198"/>
      <c r="BF1703" s="198"/>
      <c r="BG1703" s="198"/>
      <c r="BH1703" s="198"/>
      <c r="BI1703" s="198"/>
      <c r="BJ1703" s="198"/>
      <c r="BK1703" s="198"/>
      <c r="BL1703" s="198"/>
      <c r="BM1703" s="198"/>
      <c r="BN1703" s="198"/>
      <c r="BO1703" s="198"/>
      <c r="BP1703" s="198"/>
      <c r="BQ1703" s="198"/>
      <c r="BR1703" s="198"/>
      <c r="BS1703" s="198"/>
      <c r="BT1703" s="198"/>
      <c r="BU1703" s="198"/>
      <c r="BV1703" s="198"/>
      <c r="BW1703" s="198"/>
      <c r="BX1703" s="198"/>
      <c r="BY1703" s="198"/>
      <c r="BZ1703" s="198"/>
      <c r="CA1703" s="198"/>
      <c r="CB1703" s="198"/>
      <c r="CC1703" s="198"/>
      <c r="CD1703" s="198"/>
      <c r="CE1703" s="198"/>
      <c r="CF1703" s="198"/>
      <c r="CG1703" s="198"/>
      <c r="CH1703" s="198"/>
      <c r="CI1703" s="198"/>
      <c r="CJ1703" s="198"/>
      <c r="CK1703" s="198"/>
      <c r="CL1703" s="198"/>
      <c r="CM1703" s="198"/>
      <c r="CN1703" s="198"/>
      <c r="CO1703" s="198"/>
      <c r="CP1703" s="198"/>
      <c r="CQ1703" s="198"/>
      <c r="CR1703" s="198"/>
      <c r="CS1703" s="198"/>
      <c r="CT1703" s="198"/>
      <c r="CU1703" s="198"/>
      <c r="CV1703" s="198"/>
      <c r="CW1703" s="198"/>
      <c r="CX1703" s="198"/>
      <c r="CY1703" s="198"/>
      <c r="CZ1703" s="198"/>
      <c r="DA1703" s="198"/>
      <c r="DB1703" s="198"/>
      <c r="DC1703" s="198"/>
      <c r="DD1703" s="198"/>
      <c r="DE1703" s="198"/>
      <c r="DF1703" s="198"/>
      <c r="DG1703" s="198"/>
      <c r="DH1703" s="198"/>
      <c r="DI1703" s="198"/>
      <c r="DJ1703" s="198"/>
      <c r="DK1703" s="198"/>
      <c r="DL1703" s="198"/>
      <c r="DM1703" s="198"/>
      <c r="DN1703" s="198"/>
      <c r="DO1703" s="198"/>
      <c r="DP1703" s="198"/>
      <c r="DQ1703" s="198"/>
      <c r="DR1703" s="198"/>
      <c r="DS1703" s="198"/>
      <c r="DT1703" s="198"/>
      <c r="DU1703" s="198"/>
    </row>
    <row r="1704" spans="1:125" s="173" customFormat="1" x14ac:dyDescent="0.2">
      <c r="A1704" s="149"/>
      <c r="B1704" s="151"/>
      <c r="C1704" s="151"/>
      <c r="AP1704" s="198"/>
      <c r="AQ1704" s="198"/>
      <c r="AR1704" s="198"/>
      <c r="AS1704" s="198"/>
      <c r="AT1704" s="198"/>
      <c r="AU1704" s="198"/>
      <c r="AV1704" s="198"/>
      <c r="AW1704" s="198"/>
      <c r="AX1704" s="198"/>
      <c r="AY1704" s="198"/>
      <c r="AZ1704" s="198"/>
      <c r="BA1704" s="198"/>
      <c r="BB1704" s="198"/>
      <c r="BC1704" s="198"/>
      <c r="BD1704" s="198"/>
      <c r="BE1704" s="198"/>
      <c r="BF1704" s="198"/>
      <c r="BG1704" s="198"/>
      <c r="BH1704" s="198"/>
      <c r="BI1704" s="198"/>
      <c r="BJ1704" s="198"/>
      <c r="BK1704" s="198"/>
      <c r="BL1704" s="198"/>
      <c r="BM1704" s="198"/>
      <c r="BN1704" s="198"/>
      <c r="BO1704" s="198"/>
      <c r="BP1704" s="198"/>
      <c r="BQ1704" s="198"/>
      <c r="BR1704" s="198"/>
      <c r="BS1704" s="198"/>
      <c r="BT1704" s="198"/>
      <c r="BU1704" s="198"/>
      <c r="BV1704" s="198"/>
      <c r="BW1704" s="198"/>
      <c r="BX1704" s="198"/>
      <c r="BY1704" s="198"/>
      <c r="BZ1704" s="198"/>
      <c r="CA1704" s="198"/>
      <c r="CB1704" s="198"/>
      <c r="CC1704" s="198"/>
      <c r="CD1704" s="198"/>
      <c r="CE1704" s="198"/>
      <c r="CF1704" s="198"/>
      <c r="CG1704" s="198"/>
      <c r="CH1704" s="198"/>
      <c r="CI1704" s="198"/>
      <c r="CJ1704" s="198"/>
      <c r="CK1704" s="198"/>
      <c r="CL1704" s="198"/>
      <c r="CM1704" s="198"/>
      <c r="CN1704" s="198"/>
      <c r="CO1704" s="198"/>
      <c r="CP1704" s="198"/>
      <c r="CQ1704" s="198"/>
      <c r="CR1704" s="198"/>
      <c r="CS1704" s="198"/>
      <c r="CT1704" s="198"/>
      <c r="CU1704" s="198"/>
      <c r="CV1704" s="198"/>
      <c r="CW1704" s="198"/>
      <c r="CX1704" s="198"/>
      <c r="CY1704" s="198"/>
      <c r="CZ1704" s="198"/>
      <c r="DA1704" s="198"/>
      <c r="DB1704" s="198"/>
      <c r="DC1704" s="198"/>
      <c r="DD1704" s="198"/>
      <c r="DE1704" s="198"/>
      <c r="DF1704" s="198"/>
      <c r="DG1704" s="198"/>
      <c r="DH1704" s="198"/>
      <c r="DI1704" s="198"/>
      <c r="DJ1704" s="198"/>
      <c r="DK1704" s="198"/>
      <c r="DL1704" s="198"/>
      <c r="DM1704" s="198"/>
      <c r="DN1704" s="198"/>
      <c r="DO1704" s="198"/>
      <c r="DP1704" s="198"/>
      <c r="DQ1704" s="198"/>
      <c r="DR1704" s="198"/>
      <c r="DS1704" s="198"/>
      <c r="DT1704" s="198"/>
      <c r="DU1704" s="198"/>
    </row>
    <row r="1705" spans="1:125" s="173" customFormat="1" x14ac:dyDescent="0.2">
      <c r="A1705" s="149"/>
      <c r="B1705" s="151"/>
      <c r="C1705" s="151"/>
      <c r="AP1705" s="198"/>
      <c r="AQ1705" s="198"/>
      <c r="AR1705" s="198"/>
      <c r="AS1705" s="198"/>
      <c r="AT1705" s="198"/>
      <c r="AU1705" s="198"/>
      <c r="AV1705" s="198"/>
      <c r="AW1705" s="198"/>
      <c r="AX1705" s="198"/>
      <c r="AY1705" s="198"/>
      <c r="AZ1705" s="198"/>
      <c r="BA1705" s="198"/>
      <c r="BB1705" s="198"/>
      <c r="BC1705" s="198"/>
      <c r="BD1705" s="198"/>
      <c r="BE1705" s="198"/>
      <c r="BF1705" s="198"/>
      <c r="BG1705" s="198"/>
      <c r="BH1705" s="198"/>
      <c r="BI1705" s="198"/>
      <c r="BJ1705" s="198"/>
      <c r="BK1705" s="198"/>
      <c r="BL1705" s="198"/>
      <c r="BM1705" s="198"/>
      <c r="BN1705" s="198"/>
      <c r="BO1705" s="198"/>
      <c r="BP1705" s="198"/>
      <c r="BQ1705" s="198"/>
      <c r="BR1705" s="198"/>
      <c r="BS1705" s="198"/>
      <c r="BT1705" s="198"/>
      <c r="BU1705" s="198"/>
      <c r="BV1705" s="198"/>
      <c r="BW1705" s="198"/>
      <c r="BX1705" s="198"/>
      <c r="BY1705" s="198"/>
      <c r="BZ1705" s="198"/>
      <c r="CA1705" s="198"/>
      <c r="CB1705" s="198"/>
      <c r="CC1705" s="198"/>
      <c r="CD1705" s="198"/>
      <c r="CE1705" s="198"/>
      <c r="CF1705" s="198"/>
      <c r="CG1705" s="198"/>
      <c r="CH1705" s="198"/>
      <c r="CI1705" s="198"/>
      <c r="CJ1705" s="198"/>
      <c r="CK1705" s="198"/>
      <c r="CL1705" s="198"/>
      <c r="CM1705" s="198"/>
      <c r="CN1705" s="198"/>
      <c r="CO1705" s="198"/>
      <c r="CP1705" s="198"/>
      <c r="CQ1705" s="198"/>
      <c r="CR1705" s="198"/>
      <c r="CS1705" s="198"/>
      <c r="CT1705" s="198"/>
      <c r="CU1705" s="198"/>
      <c r="CV1705" s="198"/>
      <c r="CW1705" s="198"/>
      <c r="CX1705" s="198"/>
      <c r="CY1705" s="198"/>
      <c r="CZ1705" s="198"/>
      <c r="DA1705" s="198"/>
      <c r="DB1705" s="198"/>
      <c r="DC1705" s="198"/>
      <c r="DD1705" s="198"/>
      <c r="DE1705" s="198"/>
      <c r="DF1705" s="198"/>
      <c r="DG1705" s="198"/>
      <c r="DH1705" s="198"/>
      <c r="DI1705" s="198"/>
      <c r="DJ1705" s="198"/>
      <c r="DK1705" s="198"/>
      <c r="DL1705" s="198"/>
      <c r="DM1705" s="198"/>
      <c r="DN1705" s="198"/>
      <c r="DO1705" s="198"/>
      <c r="DP1705" s="198"/>
      <c r="DQ1705" s="198"/>
      <c r="DR1705" s="198"/>
      <c r="DS1705" s="198"/>
      <c r="DT1705" s="198"/>
      <c r="DU1705" s="198"/>
    </row>
    <row r="1706" spans="1:125" s="173" customFormat="1" x14ac:dyDescent="0.2">
      <c r="A1706" s="149"/>
      <c r="B1706" s="151"/>
      <c r="C1706" s="151"/>
      <c r="AP1706" s="198"/>
      <c r="AQ1706" s="198"/>
      <c r="AR1706" s="198"/>
      <c r="AS1706" s="198"/>
      <c r="AT1706" s="198"/>
      <c r="AU1706" s="198"/>
      <c r="AV1706" s="198"/>
      <c r="AW1706" s="198"/>
      <c r="AX1706" s="198"/>
      <c r="AY1706" s="198"/>
      <c r="AZ1706" s="198"/>
      <c r="BA1706" s="198"/>
      <c r="BB1706" s="198"/>
      <c r="BC1706" s="198"/>
      <c r="BD1706" s="198"/>
      <c r="BE1706" s="198"/>
      <c r="BF1706" s="198"/>
      <c r="BG1706" s="198"/>
      <c r="BH1706" s="198"/>
      <c r="BI1706" s="198"/>
      <c r="BJ1706" s="198"/>
      <c r="BK1706" s="198"/>
      <c r="BL1706" s="198"/>
      <c r="BM1706" s="198"/>
      <c r="BN1706" s="198"/>
      <c r="BO1706" s="198"/>
      <c r="BP1706" s="198"/>
      <c r="BQ1706" s="198"/>
      <c r="BR1706" s="198"/>
      <c r="BS1706" s="198"/>
      <c r="BT1706" s="198"/>
      <c r="BU1706" s="198"/>
      <c r="BV1706" s="198"/>
      <c r="BW1706" s="198"/>
      <c r="BX1706" s="198"/>
      <c r="BY1706" s="198"/>
      <c r="BZ1706" s="198"/>
      <c r="CA1706" s="198"/>
      <c r="CB1706" s="198"/>
      <c r="CC1706" s="198"/>
      <c r="CD1706" s="198"/>
      <c r="CE1706" s="198"/>
      <c r="CF1706" s="198"/>
      <c r="CG1706" s="198"/>
      <c r="CH1706" s="198"/>
      <c r="CI1706" s="198"/>
      <c r="CJ1706" s="198"/>
      <c r="CK1706" s="198"/>
      <c r="CL1706" s="198"/>
      <c r="CM1706" s="198"/>
      <c r="CN1706" s="198"/>
      <c r="CO1706" s="198"/>
      <c r="CP1706" s="198"/>
      <c r="CQ1706" s="198"/>
      <c r="CR1706" s="198"/>
      <c r="CS1706" s="198"/>
      <c r="CT1706" s="198"/>
      <c r="CU1706" s="198"/>
      <c r="CV1706" s="198"/>
      <c r="CW1706" s="198"/>
      <c r="CX1706" s="198"/>
      <c r="CY1706" s="198"/>
      <c r="CZ1706" s="198"/>
      <c r="DA1706" s="198"/>
      <c r="DB1706" s="198"/>
      <c r="DC1706" s="198"/>
      <c r="DD1706" s="198"/>
      <c r="DE1706" s="198"/>
      <c r="DF1706" s="198"/>
      <c r="DG1706" s="198"/>
      <c r="DH1706" s="198"/>
      <c r="DI1706" s="198"/>
      <c r="DJ1706" s="198"/>
      <c r="DK1706" s="198"/>
      <c r="DL1706" s="198"/>
      <c r="DM1706" s="198"/>
      <c r="DN1706" s="198"/>
      <c r="DO1706" s="198"/>
      <c r="DP1706" s="198"/>
      <c r="DQ1706" s="198"/>
      <c r="DR1706" s="198"/>
      <c r="DS1706" s="198"/>
      <c r="DT1706" s="198"/>
      <c r="DU1706" s="198"/>
    </row>
    <row r="1707" spans="1:125" s="173" customFormat="1" x14ac:dyDescent="0.2">
      <c r="A1707" s="149"/>
      <c r="B1707" s="151"/>
      <c r="C1707" s="151"/>
      <c r="AP1707" s="198"/>
      <c r="AQ1707" s="198"/>
      <c r="AR1707" s="198"/>
      <c r="AS1707" s="198"/>
      <c r="AT1707" s="198"/>
      <c r="AU1707" s="198"/>
      <c r="AV1707" s="198"/>
      <c r="AW1707" s="198"/>
      <c r="AX1707" s="198"/>
      <c r="AY1707" s="198"/>
      <c r="AZ1707" s="198"/>
      <c r="BA1707" s="198"/>
      <c r="BB1707" s="198"/>
      <c r="BC1707" s="198"/>
      <c r="BD1707" s="198"/>
      <c r="BE1707" s="198"/>
      <c r="BF1707" s="198"/>
      <c r="BG1707" s="198"/>
      <c r="BH1707" s="198"/>
      <c r="BI1707" s="198"/>
      <c r="BJ1707" s="198"/>
      <c r="BK1707" s="198"/>
      <c r="BL1707" s="198"/>
      <c r="BM1707" s="198"/>
      <c r="BN1707" s="198"/>
      <c r="BO1707" s="198"/>
      <c r="BP1707" s="198"/>
      <c r="BQ1707" s="198"/>
      <c r="BR1707" s="198"/>
      <c r="BS1707" s="198"/>
      <c r="BT1707" s="198"/>
      <c r="BU1707" s="198"/>
      <c r="BV1707" s="198"/>
      <c r="BW1707" s="198"/>
      <c r="BX1707" s="198"/>
      <c r="BY1707" s="198"/>
      <c r="BZ1707" s="198"/>
      <c r="CA1707" s="198"/>
      <c r="CB1707" s="198"/>
      <c r="CC1707" s="198"/>
      <c r="CD1707" s="198"/>
      <c r="CE1707" s="198"/>
      <c r="CF1707" s="198"/>
      <c r="CG1707" s="198"/>
      <c r="CH1707" s="198"/>
      <c r="CI1707" s="198"/>
      <c r="CJ1707" s="198"/>
      <c r="CK1707" s="198"/>
      <c r="CL1707" s="198"/>
      <c r="CM1707" s="198"/>
      <c r="CN1707" s="198"/>
      <c r="CO1707" s="198"/>
      <c r="CP1707" s="198"/>
      <c r="CQ1707" s="198"/>
      <c r="CR1707" s="198"/>
      <c r="CS1707" s="198"/>
      <c r="CT1707" s="198"/>
      <c r="CU1707" s="198"/>
      <c r="CV1707" s="198"/>
      <c r="CW1707" s="198"/>
      <c r="CX1707" s="198"/>
      <c r="CY1707" s="198"/>
      <c r="CZ1707" s="198"/>
      <c r="DA1707" s="198"/>
      <c r="DB1707" s="198"/>
      <c r="DC1707" s="198"/>
      <c r="DD1707" s="198"/>
      <c r="DE1707" s="198"/>
      <c r="DF1707" s="198"/>
      <c r="DG1707" s="198"/>
      <c r="DH1707" s="198"/>
      <c r="DI1707" s="198"/>
      <c r="DJ1707" s="198"/>
      <c r="DK1707" s="198"/>
      <c r="DL1707" s="198"/>
      <c r="DM1707" s="198"/>
      <c r="DN1707" s="198"/>
      <c r="DO1707" s="198"/>
      <c r="DP1707" s="198"/>
      <c r="DQ1707" s="198"/>
      <c r="DR1707" s="198"/>
      <c r="DS1707" s="198"/>
      <c r="DT1707" s="198"/>
      <c r="DU1707" s="198"/>
    </row>
    <row r="1708" spans="1:125" s="173" customFormat="1" x14ac:dyDescent="0.2">
      <c r="A1708" s="149"/>
      <c r="B1708" s="151"/>
      <c r="C1708" s="151"/>
      <c r="AP1708" s="198"/>
      <c r="AQ1708" s="198"/>
      <c r="AR1708" s="198"/>
      <c r="AS1708" s="198"/>
      <c r="AT1708" s="198"/>
      <c r="AU1708" s="198"/>
      <c r="AV1708" s="198"/>
      <c r="AW1708" s="198"/>
      <c r="AX1708" s="198"/>
      <c r="AY1708" s="198"/>
      <c r="AZ1708" s="198"/>
      <c r="BA1708" s="198"/>
      <c r="BB1708" s="198"/>
      <c r="BC1708" s="198"/>
      <c r="BD1708" s="198"/>
      <c r="BE1708" s="198"/>
      <c r="BF1708" s="198"/>
      <c r="BG1708" s="198"/>
      <c r="BH1708" s="198"/>
      <c r="BI1708" s="198"/>
      <c r="BJ1708" s="198"/>
      <c r="BK1708" s="198"/>
      <c r="BL1708" s="198"/>
      <c r="BM1708" s="198"/>
      <c r="BN1708" s="198"/>
      <c r="BO1708" s="198"/>
      <c r="BP1708" s="198"/>
      <c r="BQ1708" s="198"/>
      <c r="BR1708" s="198"/>
      <c r="BS1708" s="198"/>
      <c r="BT1708" s="198"/>
      <c r="BU1708" s="198"/>
      <c r="BV1708" s="198"/>
      <c r="BW1708" s="198"/>
      <c r="BX1708" s="198"/>
      <c r="BY1708" s="198"/>
      <c r="BZ1708" s="198"/>
      <c r="CA1708" s="198"/>
      <c r="CB1708" s="198"/>
      <c r="CC1708" s="198"/>
      <c r="CD1708" s="198"/>
      <c r="CE1708" s="198"/>
      <c r="CF1708" s="198"/>
      <c r="CG1708" s="198"/>
      <c r="CH1708" s="198"/>
      <c r="CI1708" s="198"/>
      <c r="CJ1708" s="198"/>
      <c r="CK1708" s="198"/>
      <c r="CL1708" s="198"/>
      <c r="CM1708" s="198"/>
      <c r="CN1708" s="198"/>
      <c r="CO1708" s="198"/>
      <c r="CP1708" s="198"/>
      <c r="CQ1708" s="198"/>
      <c r="CR1708" s="198"/>
      <c r="CS1708" s="198"/>
      <c r="CT1708" s="198"/>
      <c r="CU1708" s="198"/>
      <c r="CV1708" s="198"/>
      <c r="CW1708" s="198"/>
      <c r="CX1708" s="198"/>
      <c r="CY1708" s="198"/>
      <c r="CZ1708" s="198"/>
      <c r="DA1708" s="198"/>
      <c r="DB1708" s="198"/>
      <c r="DC1708" s="198"/>
      <c r="DD1708" s="198"/>
      <c r="DE1708" s="198"/>
      <c r="DF1708" s="198"/>
      <c r="DG1708" s="198"/>
      <c r="DH1708" s="198"/>
      <c r="DI1708" s="198"/>
      <c r="DJ1708" s="198"/>
      <c r="DK1708" s="198"/>
      <c r="DL1708" s="198"/>
      <c r="DM1708" s="198"/>
      <c r="DN1708" s="198"/>
      <c r="DO1708" s="198"/>
      <c r="DP1708" s="198"/>
      <c r="DQ1708" s="198"/>
      <c r="DR1708" s="198"/>
      <c r="DS1708" s="198"/>
      <c r="DT1708" s="198"/>
      <c r="DU1708" s="198"/>
    </row>
    <row r="1709" spans="1:125" s="173" customFormat="1" x14ac:dyDescent="0.2">
      <c r="A1709" s="149"/>
      <c r="B1709" s="151"/>
      <c r="C1709" s="151"/>
      <c r="AP1709" s="198"/>
      <c r="AQ1709" s="198"/>
      <c r="AR1709" s="198"/>
      <c r="AS1709" s="198"/>
      <c r="AT1709" s="198"/>
      <c r="AU1709" s="198"/>
      <c r="AV1709" s="198"/>
      <c r="AW1709" s="198"/>
      <c r="AX1709" s="198"/>
      <c r="AY1709" s="198"/>
      <c r="AZ1709" s="198"/>
      <c r="BA1709" s="198"/>
      <c r="BB1709" s="198"/>
      <c r="BC1709" s="198"/>
      <c r="BD1709" s="198"/>
      <c r="BE1709" s="198"/>
      <c r="BF1709" s="198"/>
      <c r="BG1709" s="198"/>
      <c r="BH1709" s="198"/>
      <c r="BI1709" s="198"/>
      <c r="BJ1709" s="198"/>
      <c r="BK1709" s="198"/>
      <c r="BL1709" s="198"/>
      <c r="BM1709" s="198"/>
      <c r="BN1709" s="198"/>
      <c r="BO1709" s="198"/>
      <c r="BP1709" s="198"/>
      <c r="BQ1709" s="198"/>
      <c r="BR1709" s="198"/>
      <c r="BS1709" s="198"/>
      <c r="BT1709" s="198"/>
      <c r="BU1709" s="198"/>
      <c r="BV1709" s="198"/>
      <c r="BW1709" s="198"/>
      <c r="BX1709" s="198"/>
      <c r="BY1709" s="198"/>
      <c r="BZ1709" s="198"/>
      <c r="CA1709" s="198"/>
      <c r="CB1709" s="198"/>
      <c r="CC1709" s="198"/>
      <c r="CD1709" s="198"/>
      <c r="CE1709" s="198"/>
      <c r="CF1709" s="198"/>
      <c r="CG1709" s="198"/>
      <c r="CH1709" s="198"/>
      <c r="CI1709" s="198"/>
      <c r="CJ1709" s="198"/>
      <c r="CK1709" s="198"/>
      <c r="CL1709" s="198"/>
      <c r="CM1709" s="198"/>
      <c r="CN1709" s="198"/>
      <c r="CO1709" s="198"/>
      <c r="CP1709" s="198"/>
      <c r="CQ1709" s="198"/>
      <c r="CR1709" s="198"/>
      <c r="CS1709" s="198"/>
      <c r="CT1709" s="198"/>
      <c r="CU1709" s="198"/>
      <c r="CV1709" s="198"/>
      <c r="CW1709" s="198"/>
      <c r="CX1709" s="198"/>
      <c r="CY1709" s="198"/>
      <c r="CZ1709" s="198"/>
      <c r="DA1709" s="198"/>
      <c r="DB1709" s="198"/>
      <c r="DC1709" s="198"/>
      <c r="DD1709" s="198"/>
      <c r="DE1709" s="198"/>
      <c r="DF1709" s="198"/>
      <c r="DG1709" s="198"/>
      <c r="DH1709" s="198"/>
      <c r="DI1709" s="198"/>
      <c r="DJ1709" s="198"/>
      <c r="DK1709" s="198"/>
      <c r="DL1709" s="198"/>
      <c r="DM1709" s="198"/>
      <c r="DN1709" s="198"/>
      <c r="DO1709" s="198"/>
      <c r="DP1709" s="198"/>
      <c r="DQ1709" s="198"/>
      <c r="DR1709" s="198"/>
      <c r="DS1709" s="198"/>
      <c r="DT1709" s="198"/>
      <c r="DU1709" s="198"/>
    </row>
    <row r="1710" spans="1:125" s="173" customFormat="1" x14ac:dyDescent="0.2">
      <c r="A1710" s="149"/>
      <c r="B1710" s="151"/>
      <c r="C1710" s="151"/>
      <c r="AP1710" s="198"/>
      <c r="AQ1710" s="198"/>
      <c r="AR1710" s="198"/>
      <c r="AS1710" s="198"/>
      <c r="AT1710" s="198"/>
      <c r="AU1710" s="198"/>
      <c r="AV1710" s="198"/>
      <c r="AW1710" s="198"/>
      <c r="AX1710" s="198"/>
      <c r="AY1710" s="198"/>
      <c r="AZ1710" s="198"/>
      <c r="BA1710" s="198"/>
      <c r="BB1710" s="198"/>
      <c r="BC1710" s="198"/>
      <c r="BD1710" s="198"/>
      <c r="BE1710" s="198"/>
      <c r="BF1710" s="198"/>
      <c r="BG1710" s="198"/>
      <c r="BH1710" s="198"/>
      <c r="BI1710" s="198"/>
      <c r="BJ1710" s="198"/>
      <c r="BK1710" s="198"/>
      <c r="BL1710" s="198"/>
      <c r="BM1710" s="198"/>
      <c r="BN1710" s="198"/>
      <c r="BO1710" s="198"/>
      <c r="BP1710" s="198"/>
      <c r="BQ1710" s="198"/>
      <c r="BR1710" s="198"/>
      <c r="BS1710" s="198"/>
      <c r="BT1710" s="198"/>
      <c r="BU1710" s="198"/>
      <c r="BV1710" s="198"/>
      <c r="BW1710" s="198"/>
      <c r="BX1710" s="198"/>
      <c r="BY1710" s="198"/>
      <c r="BZ1710" s="198"/>
      <c r="CA1710" s="198"/>
      <c r="CB1710" s="198"/>
      <c r="CC1710" s="198"/>
      <c r="CD1710" s="198"/>
      <c r="CE1710" s="198"/>
      <c r="CF1710" s="198"/>
      <c r="CG1710" s="198"/>
      <c r="CH1710" s="198"/>
      <c r="CI1710" s="198"/>
      <c r="CJ1710" s="198"/>
      <c r="CK1710" s="198"/>
      <c r="CL1710" s="198"/>
      <c r="CM1710" s="198"/>
      <c r="CN1710" s="198"/>
      <c r="CO1710" s="198"/>
      <c r="CP1710" s="198"/>
      <c r="CQ1710" s="198"/>
      <c r="CR1710" s="198"/>
      <c r="CS1710" s="198"/>
      <c r="CT1710" s="198"/>
      <c r="CU1710" s="198"/>
      <c r="CV1710" s="198"/>
      <c r="CW1710" s="198"/>
      <c r="CX1710" s="198"/>
      <c r="CY1710" s="198"/>
      <c r="CZ1710" s="198"/>
      <c r="DA1710" s="198"/>
      <c r="DB1710" s="198"/>
      <c r="DC1710" s="198"/>
      <c r="DD1710" s="198"/>
      <c r="DE1710" s="198"/>
      <c r="DF1710" s="198"/>
      <c r="DG1710" s="198"/>
      <c r="DH1710" s="198"/>
      <c r="DI1710" s="198"/>
      <c r="DJ1710" s="198"/>
      <c r="DK1710" s="198"/>
      <c r="DL1710" s="198"/>
      <c r="DM1710" s="198"/>
      <c r="DN1710" s="198"/>
      <c r="DO1710" s="198"/>
      <c r="DP1710" s="198"/>
      <c r="DQ1710" s="198"/>
      <c r="DR1710" s="198"/>
      <c r="DS1710" s="198"/>
      <c r="DT1710" s="198"/>
      <c r="DU1710" s="198"/>
    </row>
    <row r="1711" spans="1:125" s="173" customFormat="1" x14ac:dyDescent="0.2">
      <c r="A1711" s="149"/>
      <c r="B1711" s="151"/>
      <c r="C1711" s="151"/>
      <c r="AP1711" s="198"/>
      <c r="AQ1711" s="198"/>
      <c r="AR1711" s="198"/>
      <c r="AS1711" s="198"/>
      <c r="AT1711" s="198"/>
      <c r="AU1711" s="198"/>
      <c r="AV1711" s="198"/>
      <c r="AW1711" s="198"/>
      <c r="AX1711" s="198"/>
      <c r="AY1711" s="198"/>
      <c r="AZ1711" s="198"/>
      <c r="BA1711" s="198"/>
      <c r="BB1711" s="198"/>
      <c r="BC1711" s="198"/>
      <c r="BD1711" s="198"/>
      <c r="BE1711" s="198"/>
      <c r="BF1711" s="198"/>
      <c r="BG1711" s="198"/>
      <c r="BH1711" s="198"/>
      <c r="BI1711" s="198"/>
      <c r="BJ1711" s="198"/>
      <c r="BK1711" s="198"/>
      <c r="BL1711" s="198"/>
      <c r="BM1711" s="198"/>
      <c r="BN1711" s="198"/>
      <c r="BO1711" s="198"/>
      <c r="BP1711" s="198"/>
      <c r="BQ1711" s="198"/>
      <c r="BR1711" s="198"/>
      <c r="BS1711" s="198"/>
      <c r="BT1711" s="198"/>
      <c r="BU1711" s="198"/>
      <c r="BV1711" s="198"/>
      <c r="BW1711" s="198"/>
      <c r="BX1711" s="198"/>
      <c r="BY1711" s="198"/>
      <c r="BZ1711" s="198"/>
      <c r="CA1711" s="198"/>
      <c r="CB1711" s="198"/>
      <c r="CC1711" s="198"/>
      <c r="CD1711" s="198"/>
      <c r="CE1711" s="198"/>
      <c r="CF1711" s="198"/>
      <c r="CG1711" s="198"/>
      <c r="CH1711" s="198"/>
      <c r="CI1711" s="198"/>
      <c r="CJ1711" s="198"/>
      <c r="CK1711" s="198"/>
      <c r="CL1711" s="198"/>
      <c r="CM1711" s="198"/>
      <c r="CN1711" s="198"/>
      <c r="CO1711" s="198"/>
      <c r="CP1711" s="198"/>
      <c r="CQ1711" s="198"/>
      <c r="CR1711" s="198"/>
      <c r="CS1711" s="198"/>
      <c r="CT1711" s="198"/>
      <c r="CU1711" s="198"/>
      <c r="CV1711" s="198"/>
      <c r="CW1711" s="198"/>
      <c r="CX1711" s="198"/>
      <c r="CY1711" s="198"/>
      <c r="CZ1711" s="198"/>
      <c r="DA1711" s="198"/>
      <c r="DB1711" s="198"/>
      <c r="DC1711" s="198"/>
      <c r="DD1711" s="198"/>
      <c r="DE1711" s="198"/>
      <c r="DF1711" s="198"/>
      <c r="DG1711" s="198"/>
      <c r="DH1711" s="198"/>
      <c r="DI1711" s="198"/>
      <c r="DJ1711" s="198"/>
      <c r="DK1711" s="198"/>
      <c r="DL1711" s="198"/>
      <c r="DM1711" s="198"/>
      <c r="DN1711" s="198"/>
      <c r="DO1711" s="198"/>
      <c r="DP1711" s="198"/>
      <c r="DQ1711" s="198"/>
      <c r="DR1711" s="198"/>
      <c r="DS1711" s="198"/>
      <c r="DT1711" s="198"/>
      <c r="DU1711" s="198"/>
    </row>
    <row r="1712" spans="1:125" s="173" customFormat="1" x14ac:dyDescent="0.2">
      <c r="A1712" s="149"/>
      <c r="B1712" s="151"/>
      <c r="C1712" s="151"/>
      <c r="AP1712" s="198"/>
      <c r="AQ1712" s="198"/>
      <c r="AR1712" s="198"/>
      <c r="AS1712" s="198"/>
      <c r="AT1712" s="198"/>
      <c r="AU1712" s="198"/>
      <c r="AV1712" s="198"/>
      <c r="AW1712" s="198"/>
      <c r="AX1712" s="198"/>
      <c r="AY1712" s="198"/>
      <c r="AZ1712" s="198"/>
      <c r="BA1712" s="198"/>
      <c r="BB1712" s="198"/>
      <c r="BC1712" s="198"/>
      <c r="BD1712" s="198"/>
      <c r="BE1712" s="198"/>
      <c r="BF1712" s="198"/>
      <c r="BG1712" s="198"/>
      <c r="BH1712" s="198"/>
      <c r="BI1712" s="198"/>
      <c r="BJ1712" s="198"/>
      <c r="BK1712" s="198"/>
      <c r="BL1712" s="198"/>
      <c r="BM1712" s="198"/>
      <c r="BN1712" s="198"/>
      <c r="BO1712" s="198"/>
      <c r="BP1712" s="198"/>
      <c r="BQ1712" s="198"/>
      <c r="BR1712" s="198"/>
      <c r="BS1712" s="198"/>
      <c r="BT1712" s="198"/>
      <c r="BU1712" s="198"/>
      <c r="BV1712" s="198"/>
      <c r="BW1712" s="198"/>
      <c r="BX1712" s="198"/>
      <c r="BY1712" s="198"/>
      <c r="BZ1712" s="198"/>
      <c r="CA1712" s="198"/>
      <c r="CB1712" s="198"/>
      <c r="CC1712" s="198"/>
      <c r="CD1712" s="198"/>
      <c r="CE1712" s="198"/>
      <c r="CF1712" s="198"/>
      <c r="CG1712" s="198"/>
      <c r="CH1712" s="198"/>
      <c r="CI1712" s="198"/>
      <c r="CJ1712" s="198"/>
      <c r="CK1712" s="198"/>
      <c r="CL1712" s="198"/>
      <c r="CM1712" s="198"/>
      <c r="CN1712" s="198"/>
      <c r="CO1712" s="198"/>
      <c r="CP1712" s="198"/>
      <c r="CQ1712" s="198"/>
      <c r="CR1712" s="198"/>
      <c r="CS1712" s="198"/>
      <c r="CT1712" s="198"/>
      <c r="CU1712" s="198"/>
      <c r="CV1712" s="198"/>
      <c r="CW1712" s="198"/>
      <c r="CX1712" s="198"/>
      <c r="CY1712" s="198"/>
      <c r="CZ1712" s="198"/>
      <c r="DA1712" s="198"/>
      <c r="DB1712" s="198"/>
      <c r="DC1712" s="198"/>
      <c r="DD1712" s="198"/>
      <c r="DE1712" s="198"/>
      <c r="DF1712" s="198"/>
      <c r="DG1712" s="198"/>
      <c r="DH1712" s="198"/>
      <c r="DI1712" s="198"/>
      <c r="DJ1712" s="198"/>
      <c r="DK1712" s="198"/>
      <c r="DL1712" s="198"/>
      <c r="DM1712" s="198"/>
      <c r="DN1712" s="198"/>
      <c r="DO1712" s="198"/>
      <c r="DP1712" s="198"/>
      <c r="DQ1712" s="198"/>
      <c r="DR1712" s="198"/>
      <c r="DS1712" s="198"/>
      <c r="DT1712" s="198"/>
      <c r="DU1712" s="198"/>
    </row>
    <row r="1713" spans="1:125" s="173" customFormat="1" x14ac:dyDescent="0.2">
      <c r="A1713" s="149"/>
      <c r="B1713" s="151"/>
      <c r="C1713" s="151"/>
      <c r="AP1713" s="198"/>
      <c r="AQ1713" s="198"/>
      <c r="AR1713" s="198"/>
      <c r="AS1713" s="198"/>
      <c r="AT1713" s="198"/>
      <c r="AU1713" s="198"/>
      <c r="AV1713" s="198"/>
      <c r="AW1713" s="198"/>
      <c r="AX1713" s="198"/>
      <c r="AY1713" s="198"/>
      <c r="AZ1713" s="198"/>
      <c r="BA1713" s="198"/>
      <c r="BB1713" s="198"/>
      <c r="BC1713" s="198"/>
      <c r="BD1713" s="198"/>
      <c r="BE1713" s="198"/>
      <c r="BF1713" s="198"/>
      <c r="BG1713" s="198"/>
      <c r="BH1713" s="198"/>
      <c r="BI1713" s="198"/>
      <c r="BJ1713" s="198"/>
      <c r="BK1713" s="198"/>
      <c r="BL1713" s="198"/>
      <c r="BM1713" s="198"/>
      <c r="BN1713" s="198"/>
      <c r="BO1713" s="198"/>
      <c r="BP1713" s="198"/>
      <c r="BQ1713" s="198"/>
      <c r="BR1713" s="198"/>
      <c r="BS1713" s="198"/>
      <c r="BT1713" s="198"/>
      <c r="BU1713" s="198"/>
      <c r="BV1713" s="198"/>
      <c r="BW1713" s="198"/>
      <c r="BX1713" s="198"/>
      <c r="BY1713" s="198"/>
      <c r="BZ1713" s="198"/>
      <c r="CA1713" s="198"/>
      <c r="CB1713" s="198"/>
      <c r="CC1713" s="198"/>
      <c r="CD1713" s="198"/>
      <c r="CE1713" s="198"/>
      <c r="CF1713" s="198"/>
      <c r="CG1713" s="198"/>
      <c r="CH1713" s="198"/>
      <c r="CI1713" s="198"/>
      <c r="CJ1713" s="198"/>
      <c r="CK1713" s="198"/>
      <c r="CL1713" s="198"/>
      <c r="CM1713" s="198"/>
      <c r="CN1713" s="198"/>
      <c r="CO1713" s="198"/>
      <c r="CP1713" s="198"/>
      <c r="CQ1713" s="198"/>
      <c r="CR1713" s="198"/>
      <c r="CS1713" s="198"/>
      <c r="CT1713" s="198"/>
      <c r="CU1713" s="198"/>
      <c r="CV1713" s="198"/>
      <c r="CW1713" s="198"/>
      <c r="CX1713" s="198"/>
      <c r="CY1713" s="198"/>
      <c r="CZ1713" s="198"/>
      <c r="DA1713" s="198"/>
      <c r="DB1713" s="198"/>
      <c r="DC1713" s="198"/>
      <c r="DD1713" s="198"/>
      <c r="DE1713" s="198"/>
      <c r="DF1713" s="198"/>
      <c r="DG1713" s="198"/>
      <c r="DH1713" s="198"/>
      <c r="DI1713" s="198"/>
      <c r="DJ1713" s="198"/>
      <c r="DK1713" s="198"/>
      <c r="DL1713" s="198"/>
      <c r="DM1713" s="198"/>
      <c r="DN1713" s="198"/>
      <c r="DO1713" s="198"/>
      <c r="DP1713" s="198"/>
      <c r="DQ1713" s="198"/>
      <c r="DR1713" s="198"/>
      <c r="DS1713" s="198"/>
      <c r="DT1713" s="198"/>
      <c r="DU1713" s="198"/>
    </row>
    <row r="1714" spans="1:125" s="173" customFormat="1" x14ac:dyDescent="0.2">
      <c r="A1714" s="149"/>
      <c r="B1714" s="151"/>
      <c r="C1714" s="151"/>
      <c r="AP1714" s="198"/>
      <c r="AQ1714" s="198"/>
      <c r="AR1714" s="198"/>
      <c r="AS1714" s="198"/>
      <c r="AT1714" s="198"/>
      <c r="AU1714" s="198"/>
      <c r="AV1714" s="198"/>
      <c r="AW1714" s="198"/>
      <c r="AX1714" s="198"/>
      <c r="AY1714" s="198"/>
      <c r="AZ1714" s="198"/>
      <c r="BA1714" s="198"/>
      <c r="BB1714" s="198"/>
      <c r="BC1714" s="198"/>
      <c r="BD1714" s="198"/>
      <c r="BE1714" s="198"/>
      <c r="BF1714" s="198"/>
      <c r="BG1714" s="198"/>
      <c r="BH1714" s="198"/>
      <c r="BI1714" s="198"/>
      <c r="BJ1714" s="198"/>
      <c r="BK1714" s="198"/>
      <c r="BL1714" s="198"/>
      <c r="BM1714" s="198"/>
      <c r="BN1714" s="198"/>
      <c r="BO1714" s="198"/>
      <c r="BP1714" s="198"/>
      <c r="BQ1714" s="198"/>
      <c r="BR1714" s="198"/>
      <c r="BS1714" s="198"/>
      <c r="BT1714" s="198"/>
      <c r="BU1714" s="198"/>
      <c r="BV1714" s="198"/>
      <c r="BW1714" s="198"/>
      <c r="BX1714" s="198"/>
      <c r="BY1714" s="198"/>
      <c r="BZ1714" s="198"/>
      <c r="CA1714" s="198"/>
      <c r="CB1714" s="198"/>
      <c r="CC1714" s="198"/>
      <c r="CD1714" s="198"/>
      <c r="CE1714" s="198"/>
      <c r="CF1714" s="198"/>
      <c r="CG1714" s="198"/>
      <c r="CH1714" s="198"/>
      <c r="CI1714" s="198"/>
      <c r="CJ1714" s="198"/>
      <c r="CK1714" s="198"/>
      <c r="CL1714" s="198"/>
      <c r="CM1714" s="198"/>
      <c r="CN1714" s="198"/>
      <c r="CO1714" s="198"/>
      <c r="CP1714" s="198"/>
      <c r="CQ1714" s="198"/>
      <c r="CR1714" s="198"/>
      <c r="CS1714" s="198"/>
      <c r="CT1714" s="198"/>
      <c r="CU1714" s="198"/>
      <c r="CV1714" s="198"/>
      <c r="CW1714" s="198"/>
      <c r="CX1714" s="198"/>
      <c r="CY1714" s="198"/>
      <c r="CZ1714" s="198"/>
      <c r="DA1714" s="198"/>
      <c r="DB1714" s="198"/>
      <c r="DC1714" s="198"/>
      <c r="DD1714" s="198"/>
      <c r="DE1714" s="198"/>
      <c r="DF1714" s="198"/>
      <c r="DG1714" s="198"/>
      <c r="DH1714" s="198"/>
      <c r="DI1714" s="198"/>
      <c r="DJ1714" s="198"/>
      <c r="DK1714" s="198"/>
      <c r="DL1714" s="198"/>
      <c r="DM1714" s="198"/>
      <c r="DN1714" s="198"/>
      <c r="DO1714" s="198"/>
      <c r="DP1714" s="198"/>
      <c r="DQ1714" s="198"/>
      <c r="DR1714" s="198"/>
      <c r="DS1714" s="198"/>
      <c r="DT1714" s="198"/>
      <c r="DU1714" s="198"/>
    </row>
    <row r="1715" spans="1:125" s="173" customFormat="1" x14ac:dyDescent="0.2">
      <c r="A1715" s="149"/>
      <c r="B1715" s="151"/>
      <c r="C1715" s="151"/>
      <c r="AP1715" s="198"/>
      <c r="AQ1715" s="198"/>
      <c r="AR1715" s="198"/>
      <c r="AS1715" s="198"/>
      <c r="AT1715" s="198"/>
      <c r="AU1715" s="198"/>
      <c r="AV1715" s="198"/>
      <c r="AW1715" s="198"/>
      <c r="AX1715" s="198"/>
      <c r="AY1715" s="198"/>
      <c r="AZ1715" s="198"/>
      <c r="BA1715" s="198"/>
      <c r="BB1715" s="198"/>
      <c r="BC1715" s="198"/>
      <c r="BD1715" s="198"/>
      <c r="BE1715" s="198"/>
      <c r="BF1715" s="198"/>
      <c r="BG1715" s="198"/>
      <c r="BH1715" s="198"/>
      <c r="BI1715" s="198"/>
      <c r="BJ1715" s="198"/>
      <c r="BK1715" s="198"/>
      <c r="BL1715" s="198"/>
      <c r="BM1715" s="198"/>
      <c r="BN1715" s="198"/>
      <c r="BO1715" s="198"/>
      <c r="BP1715" s="198"/>
      <c r="BQ1715" s="198"/>
      <c r="BR1715" s="198"/>
      <c r="BS1715" s="198"/>
      <c r="BT1715" s="198"/>
      <c r="BU1715" s="198"/>
      <c r="BV1715" s="198"/>
      <c r="BW1715" s="198"/>
      <c r="BX1715" s="198"/>
      <c r="BY1715" s="198"/>
      <c r="BZ1715" s="198"/>
      <c r="CA1715" s="198"/>
      <c r="CB1715" s="198"/>
      <c r="CC1715" s="198"/>
      <c r="CD1715" s="198"/>
      <c r="CE1715" s="198"/>
      <c r="CF1715" s="198"/>
      <c r="CG1715" s="198"/>
      <c r="CH1715" s="198"/>
      <c r="CI1715" s="198"/>
      <c r="CJ1715" s="198"/>
      <c r="CK1715" s="198"/>
      <c r="CL1715" s="198"/>
      <c r="CM1715" s="198"/>
      <c r="CN1715" s="198"/>
      <c r="CO1715" s="198"/>
      <c r="CP1715" s="198"/>
      <c r="CQ1715" s="198"/>
      <c r="CR1715" s="198"/>
      <c r="CS1715" s="198"/>
      <c r="CT1715" s="198"/>
      <c r="CU1715" s="198"/>
      <c r="CV1715" s="198"/>
      <c r="CW1715" s="198"/>
      <c r="CX1715" s="198"/>
      <c r="CY1715" s="198"/>
      <c r="CZ1715" s="198"/>
      <c r="DA1715" s="198"/>
      <c r="DB1715" s="198"/>
      <c r="DC1715" s="198"/>
      <c r="DD1715" s="198"/>
      <c r="DE1715" s="198"/>
      <c r="DF1715" s="198"/>
      <c r="DG1715" s="198"/>
      <c r="DH1715" s="198"/>
      <c r="DI1715" s="198"/>
      <c r="DJ1715" s="198"/>
      <c r="DK1715" s="198"/>
      <c r="DL1715" s="198"/>
      <c r="DM1715" s="198"/>
      <c r="DN1715" s="198"/>
      <c r="DO1715" s="198"/>
      <c r="DP1715" s="198"/>
      <c r="DQ1715" s="198"/>
      <c r="DR1715" s="198"/>
      <c r="DS1715" s="198"/>
      <c r="DT1715" s="198"/>
      <c r="DU1715" s="198"/>
    </row>
    <row r="1716" spans="1:125" s="173" customFormat="1" x14ac:dyDescent="0.2">
      <c r="A1716" s="149"/>
      <c r="B1716" s="151"/>
      <c r="C1716" s="151"/>
      <c r="AP1716" s="198"/>
      <c r="AQ1716" s="198"/>
      <c r="AR1716" s="198"/>
      <c r="AS1716" s="198"/>
      <c r="AT1716" s="198"/>
      <c r="AU1716" s="198"/>
      <c r="AV1716" s="198"/>
      <c r="AW1716" s="198"/>
      <c r="AX1716" s="198"/>
      <c r="AY1716" s="198"/>
      <c r="AZ1716" s="198"/>
      <c r="BA1716" s="198"/>
      <c r="BB1716" s="198"/>
      <c r="BC1716" s="198"/>
      <c r="BD1716" s="198"/>
      <c r="BE1716" s="198"/>
      <c r="BF1716" s="198"/>
      <c r="BG1716" s="198"/>
      <c r="BH1716" s="198"/>
      <c r="BI1716" s="198"/>
      <c r="BJ1716" s="198"/>
      <c r="BK1716" s="198"/>
      <c r="BL1716" s="198"/>
      <c r="BM1716" s="198"/>
      <c r="BN1716" s="198"/>
      <c r="BO1716" s="198"/>
      <c r="BP1716" s="198"/>
      <c r="BQ1716" s="198"/>
      <c r="BR1716" s="198"/>
      <c r="BS1716" s="198"/>
      <c r="BT1716" s="198"/>
      <c r="BU1716" s="198"/>
      <c r="BV1716" s="198"/>
      <c r="BW1716" s="198"/>
      <c r="BX1716" s="198"/>
      <c r="BY1716" s="198"/>
      <c r="BZ1716" s="198"/>
      <c r="CA1716" s="198"/>
      <c r="CB1716" s="198"/>
      <c r="CC1716" s="198"/>
      <c r="CD1716" s="198"/>
      <c r="CE1716" s="198"/>
      <c r="CF1716" s="198"/>
      <c r="CG1716" s="198"/>
      <c r="CH1716" s="198"/>
      <c r="CI1716" s="198"/>
      <c r="CJ1716" s="198"/>
      <c r="CK1716" s="198"/>
      <c r="CL1716" s="198"/>
      <c r="CM1716" s="198"/>
      <c r="CN1716" s="198"/>
      <c r="CO1716" s="198"/>
      <c r="CP1716" s="198"/>
      <c r="CQ1716" s="198"/>
      <c r="CR1716" s="198"/>
      <c r="CS1716" s="198"/>
      <c r="CT1716" s="198"/>
      <c r="CU1716" s="198"/>
      <c r="CV1716" s="198"/>
      <c r="CW1716" s="198"/>
      <c r="CX1716" s="198"/>
      <c r="CY1716" s="198"/>
      <c r="CZ1716" s="198"/>
      <c r="DA1716" s="198"/>
      <c r="DB1716" s="198"/>
      <c r="DC1716" s="198"/>
      <c r="DD1716" s="198"/>
      <c r="DE1716" s="198"/>
      <c r="DF1716" s="198"/>
      <c r="DG1716" s="198"/>
      <c r="DH1716" s="198"/>
      <c r="DI1716" s="198"/>
      <c r="DJ1716" s="198"/>
      <c r="DK1716" s="198"/>
      <c r="DL1716" s="198"/>
      <c r="DM1716" s="198"/>
      <c r="DN1716" s="198"/>
      <c r="DO1716" s="198"/>
      <c r="DP1716" s="198"/>
      <c r="DQ1716" s="198"/>
      <c r="DR1716" s="198"/>
      <c r="DS1716" s="198"/>
      <c r="DT1716" s="198"/>
      <c r="DU1716" s="198"/>
    </row>
    <row r="1717" spans="1:125" s="173" customFormat="1" x14ac:dyDescent="0.2">
      <c r="A1717" s="149"/>
      <c r="B1717" s="151"/>
      <c r="C1717" s="151"/>
      <c r="AP1717" s="198"/>
      <c r="AQ1717" s="198"/>
      <c r="AR1717" s="198"/>
      <c r="AS1717" s="198"/>
      <c r="AT1717" s="198"/>
      <c r="AU1717" s="198"/>
      <c r="AV1717" s="198"/>
      <c r="AW1717" s="198"/>
      <c r="AX1717" s="198"/>
      <c r="AY1717" s="198"/>
      <c r="AZ1717" s="198"/>
      <c r="BA1717" s="198"/>
      <c r="BB1717" s="198"/>
      <c r="BC1717" s="198"/>
      <c r="BD1717" s="198"/>
      <c r="BE1717" s="198"/>
      <c r="BF1717" s="198"/>
      <c r="BG1717" s="198"/>
      <c r="BH1717" s="198"/>
      <c r="BI1717" s="198"/>
      <c r="BJ1717" s="198"/>
      <c r="BK1717" s="198"/>
      <c r="BL1717" s="198"/>
      <c r="BM1717" s="198"/>
      <c r="BN1717" s="198"/>
      <c r="BO1717" s="198"/>
      <c r="BP1717" s="198"/>
      <c r="BQ1717" s="198"/>
      <c r="BR1717" s="198"/>
      <c r="BS1717" s="198"/>
      <c r="BT1717" s="198"/>
      <c r="BU1717" s="198"/>
      <c r="BV1717" s="198"/>
      <c r="BW1717" s="198"/>
      <c r="BX1717" s="198"/>
      <c r="BY1717" s="198"/>
      <c r="BZ1717" s="198"/>
      <c r="CA1717" s="198"/>
      <c r="CB1717" s="198"/>
      <c r="CC1717" s="198"/>
      <c r="CD1717" s="198"/>
      <c r="CE1717" s="198"/>
      <c r="CF1717" s="198"/>
      <c r="CG1717" s="198"/>
      <c r="CH1717" s="198"/>
      <c r="CI1717" s="198"/>
      <c r="CJ1717" s="198"/>
      <c r="CK1717" s="198"/>
      <c r="CL1717" s="198"/>
      <c r="CM1717" s="198"/>
      <c r="CN1717" s="198"/>
      <c r="CO1717" s="198"/>
      <c r="CP1717" s="198"/>
      <c r="CQ1717" s="198"/>
      <c r="CR1717" s="198"/>
      <c r="CS1717" s="198"/>
      <c r="CT1717" s="198"/>
      <c r="CU1717" s="198"/>
      <c r="CV1717" s="198"/>
      <c r="CW1717" s="198"/>
      <c r="CX1717" s="198"/>
      <c r="CY1717" s="198"/>
      <c r="CZ1717" s="198"/>
      <c r="DA1717" s="198"/>
      <c r="DB1717" s="198"/>
      <c r="DC1717" s="198"/>
      <c r="DD1717" s="198"/>
      <c r="DE1717" s="198"/>
      <c r="DF1717" s="198"/>
      <c r="DG1717" s="198"/>
      <c r="DH1717" s="198"/>
      <c r="DI1717" s="198"/>
      <c r="DJ1717" s="198"/>
      <c r="DK1717" s="198"/>
      <c r="DL1717" s="198"/>
      <c r="DM1717" s="198"/>
      <c r="DN1717" s="198"/>
      <c r="DO1717" s="198"/>
      <c r="DP1717" s="198"/>
      <c r="DQ1717" s="198"/>
      <c r="DR1717" s="198"/>
      <c r="DS1717" s="198"/>
      <c r="DT1717" s="198"/>
      <c r="DU1717" s="198"/>
    </row>
    <row r="1718" spans="1:125" s="173" customFormat="1" x14ac:dyDescent="0.2">
      <c r="A1718" s="149"/>
      <c r="B1718" s="151"/>
      <c r="C1718" s="151"/>
      <c r="AP1718" s="198"/>
      <c r="AQ1718" s="198"/>
      <c r="AR1718" s="198"/>
      <c r="AS1718" s="198"/>
      <c r="AT1718" s="198"/>
      <c r="AU1718" s="198"/>
      <c r="AV1718" s="198"/>
      <c r="AW1718" s="198"/>
      <c r="AX1718" s="198"/>
      <c r="AY1718" s="198"/>
      <c r="AZ1718" s="198"/>
      <c r="BA1718" s="198"/>
      <c r="BB1718" s="198"/>
      <c r="BC1718" s="198"/>
      <c r="BD1718" s="198"/>
      <c r="BE1718" s="198"/>
      <c r="BF1718" s="198"/>
      <c r="BG1718" s="198"/>
      <c r="BH1718" s="198"/>
      <c r="BI1718" s="198"/>
      <c r="BJ1718" s="198"/>
      <c r="BK1718" s="198"/>
      <c r="BL1718" s="198"/>
      <c r="BM1718" s="198"/>
      <c r="BN1718" s="198"/>
      <c r="BO1718" s="198"/>
      <c r="BP1718" s="198"/>
      <c r="BQ1718" s="198"/>
      <c r="BR1718" s="198"/>
      <c r="BS1718" s="198"/>
      <c r="BT1718" s="198"/>
      <c r="BU1718" s="198"/>
      <c r="BV1718" s="198"/>
      <c r="BW1718" s="198"/>
      <c r="BX1718" s="198"/>
      <c r="BY1718" s="198"/>
      <c r="BZ1718" s="198"/>
      <c r="CA1718" s="198"/>
      <c r="CB1718" s="198"/>
      <c r="CC1718" s="198"/>
      <c r="CD1718" s="198"/>
      <c r="CE1718" s="198"/>
      <c r="CF1718" s="198"/>
      <c r="CG1718" s="198"/>
      <c r="CH1718" s="198"/>
      <c r="CI1718" s="198"/>
      <c r="CJ1718" s="198"/>
      <c r="CK1718" s="198"/>
      <c r="CL1718" s="198"/>
      <c r="CM1718" s="198"/>
      <c r="CN1718" s="198"/>
      <c r="CO1718" s="198"/>
      <c r="CP1718" s="198"/>
      <c r="CQ1718" s="198"/>
      <c r="CR1718" s="198"/>
      <c r="CS1718" s="198"/>
      <c r="CT1718" s="198"/>
      <c r="CU1718" s="198"/>
      <c r="CV1718" s="198"/>
      <c r="CW1718" s="198"/>
      <c r="CX1718" s="198"/>
      <c r="CY1718" s="198"/>
      <c r="CZ1718" s="198"/>
      <c r="DA1718" s="198"/>
      <c r="DB1718" s="198"/>
      <c r="DC1718" s="198"/>
      <c r="DD1718" s="198"/>
      <c r="DE1718" s="198"/>
      <c r="DF1718" s="198"/>
      <c r="DG1718" s="198"/>
      <c r="DH1718" s="198"/>
      <c r="DI1718" s="198"/>
      <c r="DJ1718" s="198"/>
      <c r="DK1718" s="198"/>
      <c r="DL1718" s="198"/>
      <c r="DM1718" s="198"/>
      <c r="DN1718" s="198"/>
      <c r="DO1718" s="198"/>
      <c r="DP1718" s="198"/>
      <c r="DQ1718" s="198"/>
      <c r="DR1718" s="198"/>
      <c r="DS1718" s="198"/>
      <c r="DT1718" s="198"/>
      <c r="DU1718" s="198"/>
    </row>
    <row r="1719" spans="1:125" s="173" customFormat="1" x14ac:dyDescent="0.2">
      <c r="A1719" s="149"/>
      <c r="B1719" s="151"/>
      <c r="C1719" s="151"/>
      <c r="AP1719" s="198"/>
      <c r="AQ1719" s="198"/>
      <c r="AR1719" s="198"/>
      <c r="AS1719" s="198"/>
      <c r="AT1719" s="198"/>
      <c r="AU1719" s="198"/>
      <c r="AV1719" s="198"/>
      <c r="AW1719" s="198"/>
      <c r="AX1719" s="198"/>
      <c r="AY1719" s="198"/>
      <c r="AZ1719" s="198"/>
      <c r="BA1719" s="198"/>
      <c r="BB1719" s="198"/>
      <c r="BC1719" s="198"/>
      <c r="BD1719" s="198"/>
      <c r="BE1719" s="198"/>
      <c r="BF1719" s="198"/>
      <c r="BG1719" s="198"/>
      <c r="BH1719" s="198"/>
      <c r="BI1719" s="198"/>
      <c r="BJ1719" s="198"/>
      <c r="BK1719" s="198"/>
      <c r="BL1719" s="198"/>
      <c r="BM1719" s="198"/>
      <c r="BN1719" s="198"/>
      <c r="BO1719" s="198"/>
      <c r="BP1719" s="198"/>
      <c r="BQ1719" s="198"/>
      <c r="BR1719" s="198"/>
      <c r="BS1719" s="198"/>
      <c r="BT1719" s="198"/>
      <c r="BU1719" s="198"/>
      <c r="BV1719" s="198"/>
      <c r="BW1719" s="198"/>
      <c r="BX1719" s="198"/>
      <c r="BY1719" s="198"/>
      <c r="BZ1719" s="198"/>
      <c r="CA1719" s="198"/>
      <c r="CB1719" s="198"/>
      <c r="CC1719" s="198"/>
      <c r="CD1719" s="198"/>
      <c r="CE1719" s="198"/>
      <c r="CF1719" s="198"/>
      <c r="CG1719" s="198"/>
      <c r="CH1719" s="198"/>
      <c r="CI1719" s="198"/>
      <c r="CJ1719" s="198"/>
      <c r="CK1719" s="198"/>
      <c r="CL1719" s="198"/>
      <c r="CM1719" s="198"/>
      <c r="CN1719" s="198"/>
      <c r="CO1719" s="198"/>
      <c r="CP1719" s="198"/>
      <c r="CQ1719" s="198"/>
      <c r="CR1719" s="198"/>
      <c r="CS1719" s="198"/>
      <c r="CT1719" s="198"/>
      <c r="CU1719" s="198"/>
      <c r="CV1719" s="198"/>
      <c r="CW1719" s="198"/>
      <c r="CX1719" s="198"/>
      <c r="CY1719" s="198"/>
      <c r="CZ1719" s="198"/>
      <c r="DA1719" s="198"/>
      <c r="DB1719" s="198"/>
      <c r="DC1719" s="198"/>
      <c r="DD1719" s="198"/>
      <c r="DE1719" s="198"/>
      <c r="DF1719" s="198"/>
      <c r="DG1719" s="198"/>
      <c r="DH1719" s="198"/>
      <c r="DI1719" s="198"/>
      <c r="DJ1719" s="198"/>
      <c r="DK1719" s="198"/>
      <c r="DL1719" s="198"/>
      <c r="DM1719" s="198"/>
      <c r="DN1719" s="198"/>
      <c r="DO1719" s="198"/>
      <c r="DP1719" s="198"/>
      <c r="DQ1719" s="198"/>
      <c r="DR1719" s="198"/>
      <c r="DS1719" s="198"/>
      <c r="DT1719" s="198"/>
      <c r="DU1719" s="198"/>
    </row>
    <row r="1720" spans="1:125" s="173" customFormat="1" x14ac:dyDescent="0.2">
      <c r="A1720" s="149"/>
      <c r="B1720" s="151"/>
      <c r="C1720" s="151"/>
      <c r="AP1720" s="198"/>
      <c r="AQ1720" s="198"/>
      <c r="AR1720" s="198"/>
      <c r="AS1720" s="198"/>
      <c r="AT1720" s="198"/>
      <c r="AU1720" s="198"/>
      <c r="AV1720" s="198"/>
      <c r="AW1720" s="198"/>
      <c r="AX1720" s="198"/>
      <c r="AY1720" s="198"/>
      <c r="AZ1720" s="198"/>
      <c r="BA1720" s="198"/>
      <c r="BB1720" s="198"/>
      <c r="BC1720" s="198"/>
      <c r="BD1720" s="198"/>
      <c r="BE1720" s="198"/>
      <c r="BF1720" s="198"/>
      <c r="BG1720" s="198"/>
      <c r="BH1720" s="198"/>
      <c r="BI1720" s="198"/>
      <c r="BJ1720" s="198"/>
      <c r="BK1720" s="198"/>
      <c r="BL1720" s="198"/>
      <c r="BM1720" s="198"/>
      <c r="BN1720" s="198"/>
      <c r="BO1720" s="198"/>
      <c r="BP1720" s="198"/>
      <c r="BQ1720" s="198"/>
      <c r="BR1720" s="198"/>
      <c r="BS1720" s="198"/>
      <c r="BT1720" s="198"/>
      <c r="BU1720" s="198"/>
      <c r="BV1720" s="198"/>
      <c r="BW1720" s="198"/>
      <c r="BX1720" s="198"/>
      <c r="BY1720" s="198"/>
      <c r="BZ1720" s="198"/>
      <c r="CA1720" s="198"/>
      <c r="CB1720" s="198"/>
      <c r="CC1720" s="198"/>
      <c r="CD1720" s="198"/>
      <c r="CE1720" s="198"/>
      <c r="CF1720" s="198"/>
      <c r="CG1720" s="198"/>
      <c r="CH1720" s="198"/>
      <c r="CI1720" s="198"/>
      <c r="CJ1720" s="198"/>
      <c r="CK1720" s="198"/>
      <c r="CL1720" s="198"/>
      <c r="CM1720" s="198"/>
      <c r="CN1720" s="198"/>
      <c r="CO1720" s="198"/>
      <c r="CP1720" s="198"/>
      <c r="CQ1720" s="198"/>
      <c r="CR1720" s="198"/>
      <c r="CS1720" s="198"/>
      <c r="CT1720" s="198"/>
      <c r="CU1720" s="198"/>
      <c r="CV1720" s="198"/>
      <c r="CW1720" s="198"/>
      <c r="CX1720" s="198"/>
      <c r="CY1720" s="198"/>
      <c r="CZ1720" s="198"/>
      <c r="DA1720" s="198"/>
      <c r="DB1720" s="198"/>
      <c r="DC1720" s="198"/>
      <c r="DD1720" s="198"/>
      <c r="DE1720" s="198"/>
      <c r="DF1720" s="198"/>
      <c r="DG1720" s="198"/>
      <c r="DH1720" s="198"/>
      <c r="DI1720" s="198"/>
      <c r="DJ1720" s="198"/>
      <c r="DK1720" s="198"/>
      <c r="DL1720" s="198"/>
      <c r="DM1720" s="198"/>
      <c r="DN1720" s="198"/>
      <c r="DO1720" s="198"/>
      <c r="DP1720" s="198"/>
      <c r="DQ1720" s="198"/>
      <c r="DR1720" s="198"/>
      <c r="DS1720" s="198"/>
      <c r="DT1720" s="198"/>
      <c r="DU1720" s="198"/>
    </row>
    <row r="1721" spans="1:125" s="173" customFormat="1" x14ac:dyDescent="0.2">
      <c r="A1721" s="149"/>
      <c r="B1721" s="151"/>
      <c r="C1721" s="151"/>
      <c r="AP1721" s="198"/>
      <c r="AQ1721" s="198"/>
      <c r="AR1721" s="198"/>
      <c r="AS1721" s="198"/>
      <c r="AT1721" s="198"/>
      <c r="AU1721" s="198"/>
      <c r="AV1721" s="198"/>
      <c r="AW1721" s="198"/>
      <c r="AX1721" s="198"/>
      <c r="AY1721" s="198"/>
      <c r="AZ1721" s="198"/>
      <c r="BA1721" s="198"/>
      <c r="BB1721" s="198"/>
      <c r="BC1721" s="198"/>
      <c r="BD1721" s="198"/>
      <c r="BE1721" s="198"/>
      <c r="BF1721" s="198"/>
      <c r="BG1721" s="198"/>
      <c r="BH1721" s="198"/>
      <c r="BI1721" s="198"/>
      <c r="BJ1721" s="198"/>
      <c r="BK1721" s="198"/>
      <c r="BL1721" s="198"/>
      <c r="BM1721" s="198"/>
      <c r="BN1721" s="198"/>
      <c r="BO1721" s="198"/>
      <c r="BP1721" s="198"/>
      <c r="BQ1721" s="198"/>
      <c r="BR1721" s="198"/>
      <c r="BS1721" s="198"/>
      <c r="BT1721" s="198"/>
      <c r="BU1721" s="198"/>
      <c r="BV1721" s="198"/>
      <c r="BW1721" s="198"/>
      <c r="BX1721" s="198"/>
      <c r="BY1721" s="198"/>
      <c r="BZ1721" s="198"/>
      <c r="CA1721" s="198"/>
      <c r="CB1721" s="198"/>
      <c r="CC1721" s="198"/>
      <c r="CD1721" s="198"/>
      <c r="CE1721" s="198"/>
      <c r="CF1721" s="198"/>
      <c r="CG1721" s="198"/>
      <c r="CH1721" s="198"/>
      <c r="CI1721" s="198"/>
      <c r="CJ1721" s="198"/>
      <c r="CK1721" s="198"/>
      <c r="CL1721" s="198"/>
      <c r="CM1721" s="198"/>
      <c r="CN1721" s="198"/>
      <c r="CO1721" s="198"/>
      <c r="CP1721" s="198"/>
      <c r="CQ1721" s="198"/>
      <c r="CR1721" s="198"/>
      <c r="CS1721" s="198"/>
      <c r="CT1721" s="198"/>
      <c r="CU1721" s="198"/>
      <c r="CV1721" s="198"/>
      <c r="CW1721" s="198"/>
      <c r="CX1721" s="198"/>
      <c r="CY1721" s="198"/>
      <c r="CZ1721" s="198"/>
      <c r="DA1721" s="198"/>
      <c r="DB1721" s="198"/>
      <c r="DC1721" s="198"/>
      <c r="DD1721" s="198"/>
      <c r="DE1721" s="198"/>
      <c r="DF1721" s="198"/>
      <c r="DG1721" s="198"/>
      <c r="DH1721" s="198"/>
      <c r="DI1721" s="198"/>
      <c r="DJ1721" s="198"/>
      <c r="DK1721" s="198"/>
      <c r="DL1721" s="198"/>
      <c r="DM1721" s="198"/>
      <c r="DN1721" s="198"/>
      <c r="DO1721" s="198"/>
      <c r="DP1721" s="198"/>
      <c r="DQ1721" s="198"/>
      <c r="DR1721" s="198"/>
      <c r="DS1721" s="198"/>
      <c r="DT1721" s="198"/>
      <c r="DU1721" s="198"/>
    </row>
    <row r="1722" spans="1:125" s="173" customFormat="1" x14ac:dyDescent="0.2">
      <c r="A1722" s="149"/>
      <c r="B1722" s="151"/>
      <c r="C1722" s="151"/>
      <c r="AP1722" s="198"/>
      <c r="AQ1722" s="198"/>
      <c r="AR1722" s="198"/>
      <c r="AS1722" s="198"/>
      <c r="AT1722" s="198"/>
      <c r="AU1722" s="198"/>
      <c r="AV1722" s="198"/>
      <c r="AW1722" s="198"/>
      <c r="AX1722" s="198"/>
      <c r="AY1722" s="198"/>
      <c r="AZ1722" s="198"/>
      <c r="BA1722" s="198"/>
      <c r="BB1722" s="198"/>
      <c r="BC1722" s="198"/>
      <c r="BD1722" s="198"/>
      <c r="BE1722" s="198"/>
      <c r="BF1722" s="198"/>
      <c r="BG1722" s="198"/>
      <c r="BH1722" s="198"/>
      <c r="BI1722" s="198"/>
      <c r="BJ1722" s="198"/>
      <c r="BK1722" s="198"/>
      <c r="BL1722" s="198"/>
      <c r="BM1722" s="198"/>
      <c r="BN1722" s="198"/>
      <c r="BO1722" s="198"/>
      <c r="BP1722" s="198"/>
      <c r="BQ1722" s="198"/>
      <c r="BR1722" s="198"/>
      <c r="BS1722" s="198"/>
      <c r="BT1722" s="198"/>
      <c r="BU1722" s="198"/>
      <c r="BV1722" s="198"/>
      <c r="BW1722" s="198"/>
      <c r="BX1722" s="198"/>
      <c r="BY1722" s="198"/>
      <c r="BZ1722" s="198"/>
      <c r="CA1722" s="198"/>
      <c r="CB1722" s="198"/>
      <c r="CC1722" s="198"/>
      <c r="CD1722" s="198"/>
      <c r="CE1722" s="198"/>
      <c r="CF1722" s="198"/>
      <c r="CG1722" s="198"/>
      <c r="CH1722" s="198"/>
      <c r="CI1722" s="198"/>
      <c r="CJ1722" s="198"/>
      <c r="CK1722" s="198"/>
      <c r="CL1722" s="198"/>
      <c r="CM1722" s="198"/>
      <c r="CN1722" s="198"/>
      <c r="CO1722" s="198"/>
      <c r="CP1722" s="198"/>
      <c r="CQ1722" s="198"/>
      <c r="CR1722" s="198"/>
      <c r="CS1722" s="198"/>
      <c r="CT1722" s="198"/>
      <c r="CU1722" s="198"/>
      <c r="CV1722" s="198"/>
      <c r="CW1722" s="198"/>
      <c r="CX1722" s="198"/>
      <c r="CY1722" s="198"/>
      <c r="CZ1722" s="198"/>
      <c r="DA1722" s="198"/>
      <c r="DB1722" s="198"/>
      <c r="DC1722" s="198"/>
      <c r="DD1722" s="198"/>
      <c r="DE1722" s="198"/>
      <c r="DF1722" s="198"/>
      <c r="DG1722" s="198"/>
      <c r="DH1722" s="198"/>
      <c r="DI1722" s="198"/>
      <c r="DJ1722" s="198"/>
      <c r="DK1722" s="198"/>
      <c r="DL1722" s="198"/>
      <c r="DM1722" s="198"/>
      <c r="DN1722" s="198"/>
      <c r="DO1722" s="198"/>
      <c r="DP1722" s="198"/>
      <c r="DQ1722" s="198"/>
      <c r="DR1722" s="198"/>
      <c r="DS1722" s="198"/>
      <c r="DT1722" s="198"/>
      <c r="DU1722" s="198"/>
    </row>
    <row r="1723" spans="1:125" s="173" customFormat="1" x14ac:dyDescent="0.2">
      <c r="A1723" s="149"/>
      <c r="B1723" s="151"/>
      <c r="C1723" s="151"/>
      <c r="AP1723" s="198"/>
      <c r="AQ1723" s="198"/>
      <c r="AR1723" s="198"/>
      <c r="AS1723" s="198"/>
      <c r="AT1723" s="198"/>
      <c r="AU1723" s="198"/>
      <c r="AV1723" s="198"/>
      <c r="AW1723" s="198"/>
      <c r="AX1723" s="198"/>
      <c r="AY1723" s="198"/>
      <c r="AZ1723" s="198"/>
      <c r="BA1723" s="198"/>
      <c r="BB1723" s="198"/>
      <c r="BC1723" s="198"/>
      <c r="BD1723" s="198"/>
      <c r="BE1723" s="198"/>
      <c r="BF1723" s="198"/>
      <c r="BG1723" s="198"/>
      <c r="BH1723" s="198"/>
      <c r="BI1723" s="198"/>
      <c r="BJ1723" s="198"/>
      <c r="BK1723" s="198"/>
      <c r="BL1723" s="198"/>
      <c r="BM1723" s="198"/>
      <c r="BN1723" s="198"/>
      <c r="BO1723" s="198"/>
      <c r="BP1723" s="198"/>
      <c r="BQ1723" s="198"/>
      <c r="BR1723" s="198"/>
      <c r="BS1723" s="198"/>
      <c r="BT1723" s="198"/>
      <c r="BU1723" s="198"/>
      <c r="BV1723" s="198"/>
      <c r="BW1723" s="198"/>
      <c r="BX1723" s="198"/>
      <c r="BY1723" s="198"/>
      <c r="BZ1723" s="198"/>
      <c r="CA1723" s="198"/>
      <c r="CB1723" s="198"/>
      <c r="CC1723" s="198"/>
      <c r="CD1723" s="198"/>
      <c r="CE1723" s="198"/>
      <c r="CF1723" s="198"/>
      <c r="CG1723" s="198"/>
      <c r="CH1723" s="198"/>
      <c r="CI1723" s="198"/>
      <c r="CJ1723" s="198"/>
      <c r="CK1723" s="198"/>
      <c r="CL1723" s="198"/>
      <c r="CM1723" s="198"/>
      <c r="CN1723" s="198"/>
      <c r="CO1723" s="198"/>
      <c r="CP1723" s="198"/>
      <c r="CQ1723" s="198"/>
      <c r="CR1723" s="198"/>
      <c r="CS1723" s="198"/>
      <c r="CT1723" s="198"/>
      <c r="CU1723" s="198"/>
      <c r="CV1723" s="198"/>
      <c r="CW1723" s="198"/>
      <c r="CX1723" s="198"/>
      <c r="CY1723" s="198"/>
      <c r="CZ1723" s="198"/>
      <c r="DA1723" s="198"/>
      <c r="DB1723" s="198"/>
      <c r="DC1723" s="198"/>
      <c r="DD1723" s="198"/>
      <c r="DE1723" s="198"/>
      <c r="DF1723" s="198"/>
      <c r="DG1723" s="198"/>
      <c r="DH1723" s="198"/>
      <c r="DI1723" s="198"/>
      <c r="DJ1723" s="198"/>
      <c r="DK1723" s="198"/>
      <c r="DL1723" s="198"/>
      <c r="DM1723" s="198"/>
      <c r="DN1723" s="198"/>
      <c r="DO1723" s="198"/>
      <c r="DP1723" s="198"/>
      <c r="DQ1723" s="198"/>
      <c r="DR1723" s="198"/>
      <c r="DS1723" s="198"/>
      <c r="DT1723" s="198"/>
      <c r="DU1723" s="198"/>
    </row>
    <row r="1724" spans="1:125" s="173" customFormat="1" x14ac:dyDescent="0.2">
      <c r="A1724" s="149"/>
      <c r="B1724" s="151"/>
      <c r="C1724" s="151"/>
      <c r="AP1724" s="198"/>
      <c r="AQ1724" s="198"/>
      <c r="AR1724" s="198"/>
      <c r="AS1724" s="198"/>
      <c r="AT1724" s="198"/>
      <c r="AU1724" s="198"/>
      <c r="AV1724" s="198"/>
      <c r="AW1724" s="198"/>
      <c r="AX1724" s="198"/>
      <c r="AY1724" s="198"/>
      <c r="AZ1724" s="198"/>
      <c r="BA1724" s="198"/>
      <c r="BB1724" s="198"/>
      <c r="BC1724" s="198"/>
      <c r="BD1724" s="198"/>
      <c r="BE1724" s="198"/>
      <c r="BF1724" s="198"/>
      <c r="BG1724" s="198"/>
      <c r="BH1724" s="198"/>
      <c r="BI1724" s="198"/>
      <c r="BJ1724" s="198"/>
      <c r="BK1724" s="198"/>
      <c r="BL1724" s="198"/>
      <c r="BM1724" s="198"/>
      <c r="BN1724" s="198"/>
      <c r="BO1724" s="198"/>
      <c r="BP1724" s="198"/>
      <c r="BQ1724" s="198"/>
      <c r="BR1724" s="198"/>
      <c r="BS1724" s="198"/>
      <c r="BT1724" s="198"/>
      <c r="BU1724" s="198"/>
      <c r="BV1724" s="198"/>
      <c r="BW1724" s="198"/>
      <c r="BX1724" s="198"/>
      <c r="BY1724" s="198"/>
      <c r="BZ1724" s="198"/>
      <c r="CA1724" s="198"/>
      <c r="CB1724" s="198"/>
      <c r="CC1724" s="198"/>
      <c r="CD1724" s="198"/>
      <c r="CE1724" s="198"/>
      <c r="CF1724" s="198"/>
      <c r="CG1724" s="198"/>
      <c r="CH1724" s="198"/>
      <c r="CI1724" s="198"/>
      <c r="CJ1724" s="198"/>
      <c r="CK1724" s="198"/>
      <c r="CL1724" s="198"/>
      <c r="CM1724" s="198"/>
      <c r="CN1724" s="198"/>
      <c r="CO1724" s="198"/>
      <c r="CP1724" s="198"/>
      <c r="CQ1724" s="198"/>
      <c r="CR1724" s="198"/>
      <c r="CS1724" s="198"/>
      <c r="CT1724" s="198"/>
      <c r="CU1724" s="198"/>
      <c r="CV1724" s="198"/>
      <c r="CW1724" s="198"/>
      <c r="CX1724" s="198"/>
      <c r="CY1724" s="198"/>
      <c r="CZ1724" s="198"/>
      <c r="DA1724" s="198"/>
      <c r="DB1724" s="198"/>
      <c r="DC1724" s="198"/>
      <c r="DD1724" s="198"/>
      <c r="DE1724" s="198"/>
      <c r="DF1724" s="198"/>
      <c r="DG1724" s="198"/>
      <c r="DH1724" s="198"/>
      <c r="DI1724" s="198"/>
      <c r="DJ1724" s="198"/>
      <c r="DK1724" s="198"/>
      <c r="DL1724" s="198"/>
      <c r="DM1724" s="198"/>
      <c r="DN1724" s="198"/>
      <c r="DO1724" s="198"/>
      <c r="DP1724" s="198"/>
      <c r="DQ1724" s="198"/>
      <c r="DR1724" s="198"/>
      <c r="DS1724" s="198"/>
      <c r="DT1724" s="198"/>
      <c r="DU1724" s="198"/>
    </row>
    <row r="1725" spans="1:125" s="173" customFormat="1" x14ac:dyDescent="0.2">
      <c r="A1725" s="149"/>
      <c r="B1725" s="151"/>
      <c r="C1725" s="151"/>
      <c r="AP1725" s="198"/>
      <c r="AQ1725" s="198"/>
      <c r="AR1725" s="198"/>
      <c r="AS1725" s="198"/>
      <c r="AT1725" s="198"/>
      <c r="AU1725" s="198"/>
      <c r="AV1725" s="198"/>
      <c r="AW1725" s="198"/>
      <c r="AX1725" s="198"/>
      <c r="AY1725" s="198"/>
      <c r="AZ1725" s="198"/>
      <c r="BA1725" s="198"/>
      <c r="BB1725" s="198"/>
      <c r="BC1725" s="198"/>
      <c r="BD1725" s="198"/>
      <c r="BE1725" s="198"/>
      <c r="BF1725" s="198"/>
      <c r="BG1725" s="198"/>
      <c r="BH1725" s="198"/>
      <c r="BI1725" s="198"/>
      <c r="BJ1725" s="198"/>
      <c r="BK1725" s="198"/>
      <c r="BL1725" s="198"/>
      <c r="BM1725" s="198"/>
      <c r="BN1725" s="198"/>
      <c r="BO1725" s="198"/>
      <c r="BP1725" s="198"/>
      <c r="BQ1725" s="198"/>
      <c r="BR1725" s="198"/>
      <c r="BS1725" s="198"/>
      <c r="BT1725" s="198"/>
      <c r="BU1725" s="198"/>
      <c r="BV1725" s="198"/>
      <c r="BW1725" s="198"/>
      <c r="BX1725" s="198"/>
      <c r="BY1725" s="198"/>
      <c r="BZ1725" s="198"/>
      <c r="CA1725" s="198"/>
      <c r="CB1725" s="198"/>
      <c r="CC1725" s="198"/>
      <c r="CD1725" s="198"/>
      <c r="CE1725" s="198"/>
      <c r="CF1725" s="198"/>
      <c r="CG1725" s="198"/>
      <c r="CH1725" s="198"/>
      <c r="CI1725" s="198"/>
      <c r="CJ1725" s="198"/>
      <c r="CK1725" s="198"/>
      <c r="CL1725" s="198"/>
      <c r="CM1725" s="198"/>
      <c r="CN1725" s="198"/>
      <c r="CO1725" s="198"/>
      <c r="CP1725" s="198"/>
      <c r="CQ1725" s="198"/>
      <c r="CR1725" s="198"/>
      <c r="CS1725" s="198"/>
      <c r="CT1725" s="198"/>
      <c r="CU1725" s="198"/>
      <c r="CV1725" s="198"/>
      <c r="CW1725" s="198"/>
      <c r="CX1725" s="198"/>
      <c r="CY1725" s="198"/>
      <c r="CZ1725" s="198"/>
      <c r="DA1725" s="198"/>
      <c r="DB1725" s="198"/>
      <c r="DC1725" s="198"/>
      <c r="DD1725" s="198"/>
      <c r="DE1725" s="198"/>
      <c r="DF1725" s="198"/>
      <c r="DG1725" s="198"/>
      <c r="DH1725" s="198"/>
      <c r="DI1725" s="198"/>
      <c r="DJ1725" s="198"/>
      <c r="DK1725" s="198"/>
      <c r="DL1725" s="198"/>
      <c r="DM1725" s="198"/>
      <c r="DN1725" s="198"/>
      <c r="DO1725" s="198"/>
      <c r="DP1725" s="198"/>
      <c r="DQ1725" s="198"/>
      <c r="DR1725" s="198"/>
      <c r="DS1725" s="198"/>
      <c r="DT1725" s="198"/>
      <c r="DU1725" s="198"/>
    </row>
    <row r="1726" spans="1:125" s="173" customFormat="1" x14ac:dyDescent="0.2">
      <c r="A1726" s="149"/>
      <c r="B1726" s="151"/>
      <c r="C1726" s="151"/>
      <c r="AP1726" s="198"/>
      <c r="AQ1726" s="198"/>
      <c r="AR1726" s="198"/>
      <c r="AS1726" s="198"/>
      <c r="AT1726" s="198"/>
      <c r="AU1726" s="198"/>
      <c r="AV1726" s="198"/>
      <c r="AW1726" s="198"/>
      <c r="AX1726" s="198"/>
      <c r="AY1726" s="198"/>
      <c r="AZ1726" s="198"/>
      <c r="BA1726" s="198"/>
      <c r="BB1726" s="198"/>
      <c r="BC1726" s="198"/>
      <c r="BD1726" s="198"/>
      <c r="BE1726" s="198"/>
      <c r="BF1726" s="198"/>
      <c r="BG1726" s="198"/>
      <c r="BH1726" s="198"/>
      <c r="BI1726" s="198"/>
      <c r="BJ1726" s="198"/>
      <c r="BK1726" s="198"/>
      <c r="BL1726" s="198"/>
      <c r="BM1726" s="198"/>
      <c r="BN1726" s="198"/>
      <c r="BO1726" s="198"/>
      <c r="BP1726" s="198"/>
      <c r="BQ1726" s="198"/>
      <c r="BR1726" s="198"/>
      <c r="BS1726" s="198"/>
      <c r="BT1726" s="198"/>
      <c r="BU1726" s="198"/>
      <c r="BV1726" s="198"/>
      <c r="BW1726" s="198"/>
      <c r="BX1726" s="198"/>
      <c r="BY1726" s="198"/>
      <c r="BZ1726" s="198"/>
      <c r="CA1726" s="198"/>
      <c r="CB1726" s="198"/>
      <c r="CC1726" s="198"/>
      <c r="CD1726" s="198"/>
      <c r="CE1726" s="198"/>
      <c r="CF1726" s="198"/>
      <c r="CG1726" s="198"/>
      <c r="CH1726" s="198"/>
      <c r="CI1726" s="198"/>
      <c r="CJ1726" s="198"/>
      <c r="CK1726" s="198"/>
      <c r="CL1726" s="198"/>
      <c r="CM1726" s="198"/>
      <c r="CN1726" s="198"/>
      <c r="CO1726" s="198"/>
      <c r="CP1726" s="198"/>
      <c r="CQ1726" s="198"/>
      <c r="CR1726" s="198"/>
      <c r="CS1726" s="198"/>
      <c r="CT1726" s="198"/>
      <c r="CU1726" s="198"/>
      <c r="CV1726" s="198"/>
      <c r="CW1726" s="198"/>
      <c r="CX1726" s="198"/>
      <c r="CY1726" s="198"/>
      <c r="CZ1726" s="198"/>
      <c r="DA1726" s="198"/>
      <c r="DB1726" s="198"/>
      <c r="DC1726" s="198"/>
      <c r="DD1726" s="198"/>
      <c r="DE1726" s="198"/>
      <c r="DF1726" s="198"/>
      <c r="DG1726" s="198"/>
      <c r="DH1726" s="198"/>
      <c r="DI1726" s="198"/>
      <c r="DJ1726" s="198"/>
      <c r="DK1726" s="198"/>
      <c r="DL1726" s="198"/>
      <c r="DM1726" s="198"/>
      <c r="DN1726" s="198"/>
      <c r="DO1726" s="198"/>
      <c r="DP1726" s="198"/>
      <c r="DQ1726" s="198"/>
      <c r="DR1726" s="198"/>
      <c r="DS1726" s="198"/>
      <c r="DT1726" s="198"/>
      <c r="DU1726" s="198"/>
    </row>
    <row r="1727" spans="1:125" s="173" customFormat="1" x14ac:dyDescent="0.2">
      <c r="A1727" s="149"/>
      <c r="B1727" s="151"/>
      <c r="C1727" s="151"/>
      <c r="AP1727" s="198"/>
      <c r="AQ1727" s="198"/>
      <c r="AR1727" s="198"/>
      <c r="AS1727" s="198"/>
      <c r="AT1727" s="198"/>
      <c r="AU1727" s="198"/>
      <c r="AV1727" s="198"/>
      <c r="AW1727" s="198"/>
      <c r="AX1727" s="198"/>
      <c r="AY1727" s="198"/>
      <c r="AZ1727" s="198"/>
      <c r="BA1727" s="198"/>
      <c r="BB1727" s="198"/>
      <c r="BC1727" s="198"/>
      <c r="BD1727" s="198"/>
      <c r="BE1727" s="198"/>
      <c r="BF1727" s="198"/>
      <c r="BG1727" s="198"/>
      <c r="BH1727" s="198"/>
      <c r="BI1727" s="198"/>
      <c r="BJ1727" s="198"/>
      <c r="BK1727" s="198"/>
      <c r="BL1727" s="198"/>
      <c r="BM1727" s="198"/>
      <c r="BN1727" s="198"/>
      <c r="BO1727" s="198"/>
      <c r="BP1727" s="198"/>
      <c r="BQ1727" s="198"/>
      <c r="BR1727" s="198"/>
      <c r="BS1727" s="198"/>
      <c r="BT1727" s="198"/>
      <c r="BU1727" s="198"/>
      <c r="BV1727" s="198"/>
      <c r="BW1727" s="198"/>
      <c r="BX1727" s="198"/>
      <c r="BY1727" s="198"/>
      <c r="BZ1727" s="198"/>
      <c r="CA1727" s="198"/>
      <c r="CB1727" s="198"/>
      <c r="CC1727" s="198"/>
      <c r="CD1727" s="198"/>
      <c r="CE1727" s="198"/>
      <c r="CF1727" s="198"/>
      <c r="CG1727" s="198"/>
      <c r="CH1727" s="198"/>
      <c r="CI1727" s="198"/>
      <c r="CJ1727" s="198"/>
      <c r="CK1727" s="198"/>
      <c r="CL1727" s="198"/>
      <c r="CM1727" s="198"/>
      <c r="CN1727" s="198"/>
      <c r="CO1727" s="198"/>
      <c r="CP1727" s="198"/>
      <c r="CQ1727" s="198"/>
      <c r="CR1727" s="198"/>
      <c r="CS1727" s="198"/>
      <c r="CT1727" s="198"/>
      <c r="CU1727" s="198"/>
      <c r="CV1727" s="198"/>
      <c r="CW1727" s="198"/>
      <c r="CX1727" s="198"/>
      <c r="CY1727" s="198"/>
      <c r="CZ1727" s="198"/>
      <c r="DA1727" s="198"/>
      <c r="DB1727" s="198"/>
      <c r="DC1727" s="198"/>
      <c r="DD1727" s="198"/>
      <c r="DE1727" s="198"/>
      <c r="DF1727" s="198"/>
      <c r="DG1727" s="198"/>
      <c r="DH1727" s="198"/>
      <c r="DI1727" s="198"/>
      <c r="DJ1727" s="198"/>
      <c r="DK1727" s="198"/>
      <c r="DL1727" s="198"/>
      <c r="DM1727" s="198"/>
      <c r="DN1727" s="198"/>
      <c r="DO1727" s="198"/>
      <c r="DP1727" s="198"/>
      <c r="DQ1727" s="198"/>
      <c r="DR1727" s="198"/>
      <c r="DS1727" s="198"/>
      <c r="DT1727" s="198"/>
      <c r="DU1727" s="198"/>
    </row>
    <row r="1728" spans="1:125" s="173" customFormat="1" x14ac:dyDescent="0.2">
      <c r="A1728" s="149"/>
      <c r="B1728" s="151"/>
      <c r="C1728" s="151"/>
      <c r="AP1728" s="198"/>
      <c r="AQ1728" s="198"/>
      <c r="AR1728" s="198"/>
      <c r="AS1728" s="198"/>
      <c r="AT1728" s="198"/>
      <c r="AU1728" s="198"/>
      <c r="AV1728" s="198"/>
      <c r="AW1728" s="198"/>
      <c r="AX1728" s="198"/>
      <c r="AY1728" s="198"/>
      <c r="AZ1728" s="198"/>
      <c r="BA1728" s="198"/>
      <c r="BB1728" s="198"/>
      <c r="BC1728" s="198"/>
      <c r="BD1728" s="198"/>
      <c r="BE1728" s="198"/>
      <c r="BF1728" s="198"/>
      <c r="BG1728" s="198"/>
      <c r="BH1728" s="198"/>
      <c r="BI1728" s="198"/>
      <c r="BJ1728" s="198"/>
      <c r="BK1728" s="198"/>
      <c r="BL1728" s="198"/>
      <c r="BM1728" s="198"/>
      <c r="BN1728" s="198"/>
      <c r="BO1728" s="198"/>
      <c r="BP1728" s="198"/>
      <c r="BQ1728" s="198"/>
      <c r="BR1728" s="198"/>
      <c r="BS1728" s="198"/>
      <c r="BT1728" s="198"/>
      <c r="BU1728" s="198"/>
      <c r="BV1728" s="198"/>
      <c r="BW1728" s="198"/>
      <c r="BX1728" s="198"/>
      <c r="BY1728" s="198"/>
      <c r="BZ1728" s="198"/>
      <c r="CA1728" s="198"/>
      <c r="CB1728" s="198"/>
      <c r="CC1728" s="198"/>
      <c r="CD1728" s="198"/>
      <c r="CE1728" s="198"/>
      <c r="CF1728" s="198"/>
      <c r="CG1728" s="198"/>
      <c r="CH1728" s="198"/>
      <c r="CI1728" s="198"/>
      <c r="CJ1728" s="198"/>
      <c r="CK1728" s="198"/>
      <c r="CL1728" s="198"/>
      <c r="CM1728" s="198"/>
      <c r="CN1728" s="198"/>
      <c r="CO1728" s="198"/>
      <c r="CP1728" s="198"/>
      <c r="CQ1728" s="198"/>
      <c r="CR1728" s="198"/>
      <c r="CS1728" s="198"/>
      <c r="CT1728" s="198"/>
      <c r="CU1728" s="198"/>
      <c r="CV1728" s="198"/>
      <c r="CW1728" s="198"/>
      <c r="CX1728" s="198"/>
      <c r="CY1728" s="198"/>
      <c r="CZ1728" s="198"/>
      <c r="DA1728" s="198"/>
      <c r="DB1728" s="198"/>
      <c r="DC1728" s="198"/>
      <c r="DD1728" s="198"/>
      <c r="DE1728" s="198"/>
      <c r="DF1728" s="198"/>
      <c r="DG1728" s="198"/>
      <c r="DH1728" s="198"/>
      <c r="DI1728" s="198"/>
      <c r="DJ1728" s="198"/>
      <c r="DK1728" s="198"/>
      <c r="DL1728" s="198"/>
      <c r="DM1728" s="198"/>
      <c r="DN1728" s="198"/>
      <c r="DO1728" s="198"/>
      <c r="DP1728" s="198"/>
      <c r="DQ1728" s="198"/>
      <c r="DR1728" s="198"/>
      <c r="DS1728" s="198"/>
      <c r="DT1728" s="198"/>
      <c r="DU1728" s="198"/>
    </row>
    <row r="1729" spans="1:125" s="173" customFormat="1" x14ac:dyDescent="0.2">
      <c r="A1729" s="149"/>
      <c r="B1729" s="151"/>
      <c r="C1729" s="151"/>
      <c r="AP1729" s="198"/>
      <c r="AQ1729" s="198"/>
      <c r="AR1729" s="198"/>
      <c r="AS1729" s="198"/>
      <c r="AT1729" s="198"/>
      <c r="AU1729" s="198"/>
      <c r="AV1729" s="198"/>
      <c r="AW1729" s="198"/>
      <c r="AX1729" s="198"/>
      <c r="AY1729" s="198"/>
      <c r="AZ1729" s="198"/>
      <c r="BA1729" s="198"/>
      <c r="BB1729" s="198"/>
      <c r="BC1729" s="198"/>
      <c r="BD1729" s="198"/>
      <c r="BE1729" s="198"/>
      <c r="BF1729" s="198"/>
      <c r="BG1729" s="198"/>
      <c r="BH1729" s="198"/>
      <c r="BI1729" s="198"/>
      <c r="BJ1729" s="198"/>
      <c r="BK1729" s="198"/>
      <c r="BL1729" s="198"/>
      <c r="BM1729" s="198"/>
      <c r="BN1729" s="198"/>
      <c r="BO1729" s="198"/>
      <c r="BP1729" s="198"/>
      <c r="BQ1729" s="198"/>
      <c r="BR1729" s="198"/>
      <c r="BS1729" s="198"/>
      <c r="BT1729" s="198"/>
      <c r="BU1729" s="198"/>
      <c r="BV1729" s="198"/>
      <c r="BW1729" s="198"/>
      <c r="BX1729" s="198"/>
      <c r="BY1729" s="198"/>
      <c r="BZ1729" s="198"/>
      <c r="CA1729" s="198"/>
      <c r="CB1729" s="198"/>
      <c r="CC1729" s="198"/>
      <c r="CD1729" s="198"/>
      <c r="CE1729" s="198"/>
      <c r="CF1729" s="198"/>
      <c r="CG1729" s="198"/>
      <c r="CH1729" s="198"/>
      <c r="CI1729" s="198"/>
      <c r="CJ1729" s="198"/>
      <c r="CK1729" s="198"/>
      <c r="CL1729" s="198"/>
      <c r="CM1729" s="198"/>
      <c r="CN1729" s="198"/>
      <c r="CO1729" s="198"/>
      <c r="CP1729" s="198"/>
      <c r="CQ1729" s="198"/>
      <c r="CR1729" s="198"/>
      <c r="CS1729" s="198"/>
      <c r="CT1729" s="198"/>
      <c r="CU1729" s="198"/>
      <c r="CV1729" s="198"/>
      <c r="CW1729" s="198"/>
      <c r="CX1729" s="198"/>
      <c r="CY1729" s="198"/>
      <c r="CZ1729" s="198"/>
      <c r="DA1729" s="198"/>
      <c r="DB1729" s="198"/>
      <c r="DC1729" s="198"/>
      <c r="DD1729" s="198"/>
      <c r="DE1729" s="198"/>
      <c r="DF1729" s="198"/>
      <c r="DG1729" s="198"/>
      <c r="DH1729" s="198"/>
      <c r="DI1729" s="198"/>
      <c r="DJ1729" s="198"/>
      <c r="DK1729" s="198"/>
      <c r="DL1729" s="198"/>
      <c r="DM1729" s="198"/>
      <c r="DN1729" s="198"/>
      <c r="DO1729" s="198"/>
      <c r="DP1729" s="198"/>
      <c r="DQ1729" s="198"/>
      <c r="DR1729" s="198"/>
      <c r="DS1729" s="198"/>
      <c r="DT1729" s="198"/>
      <c r="DU1729" s="198"/>
    </row>
    <row r="1730" spans="1:125" s="173" customFormat="1" x14ac:dyDescent="0.2">
      <c r="A1730" s="149"/>
      <c r="B1730" s="151"/>
      <c r="C1730" s="151"/>
      <c r="AP1730" s="198"/>
      <c r="AQ1730" s="198"/>
      <c r="AR1730" s="198"/>
      <c r="AS1730" s="198"/>
      <c r="AT1730" s="198"/>
      <c r="AU1730" s="198"/>
      <c r="AV1730" s="198"/>
      <c r="AW1730" s="198"/>
      <c r="AX1730" s="198"/>
      <c r="AY1730" s="198"/>
      <c r="AZ1730" s="198"/>
      <c r="BA1730" s="198"/>
      <c r="BB1730" s="198"/>
      <c r="BC1730" s="198"/>
      <c r="BD1730" s="198"/>
      <c r="BE1730" s="198"/>
      <c r="BF1730" s="198"/>
      <c r="BG1730" s="198"/>
      <c r="BH1730" s="198"/>
      <c r="BI1730" s="198"/>
      <c r="BJ1730" s="198"/>
      <c r="BK1730" s="198"/>
      <c r="BL1730" s="198"/>
      <c r="BM1730" s="198"/>
      <c r="BN1730" s="198"/>
      <c r="BO1730" s="198"/>
      <c r="BP1730" s="198"/>
      <c r="BQ1730" s="198"/>
      <c r="BR1730" s="198"/>
      <c r="BS1730" s="198"/>
      <c r="BT1730" s="198"/>
      <c r="BU1730" s="198"/>
      <c r="BV1730" s="198"/>
      <c r="BW1730" s="198"/>
      <c r="BX1730" s="198"/>
      <c r="BY1730" s="198"/>
      <c r="BZ1730" s="198"/>
      <c r="CA1730" s="198"/>
      <c r="CB1730" s="198"/>
      <c r="CC1730" s="198"/>
      <c r="CD1730" s="198"/>
      <c r="CE1730" s="198"/>
      <c r="CF1730" s="198"/>
      <c r="CG1730" s="198"/>
      <c r="CH1730" s="198"/>
      <c r="CI1730" s="198"/>
      <c r="CJ1730" s="198"/>
      <c r="CK1730" s="198"/>
      <c r="CL1730" s="198"/>
      <c r="CM1730" s="198"/>
      <c r="CN1730" s="198"/>
      <c r="CO1730" s="198"/>
      <c r="CP1730" s="198"/>
      <c r="CQ1730" s="198"/>
      <c r="CR1730" s="198"/>
      <c r="CS1730" s="198"/>
      <c r="CT1730" s="198"/>
      <c r="CU1730" s="198"/>
      <c r="CV1730" s="198"/>
      <c r="CW1730" s="198"/>
      <c r="CX1730" s="198"/>
      <c r="CY1730" s="198"/>
      <c r="CZ1730" s="198"/>
      <c r="DA1730" s="198"/>
      <c r="DB1730" s="198"/>
      <c r="DC1730" s="198"/>
      <c r="DD1730" s="198"/>
      <c r="DE1730" s="198"/>
      <c r="DF1730" s="198"/>
      <c r="DG1730" s="198"/>
      <c r="DH1730" s="198"/>
      <c r="DI1730" s="198"/>
      <c r="DJ1730" s="198"/>
      <c r="DK1730" s="198"/>
      <c r="DL1730" s="198"/>
      <c r="DM1730" s="198"/>
      <c r="DN1730" s="198"/>
      <c r="DO1730" s="198"/>
      <c r="DP1730" s="198"/>
      <c r="DQ1730" s="198"/>
      <c r="DR1730" s="198"/>
      <c r="DS1730" s="198"/>
      <c r="DT1730" s="198"/>
      <c r="DU1730" s="198"/>
    </row>
    <row r="1731" spans="1:125" s="173" customFormat="1" x14ac:dyDescent="0.2">
      <c r="A1731" s="149"/>
      <c r="B1731" s="151"/>
      <c r="C1731" s="151"/>
      <c r="AP1731" s="198"/>
      <c r="AQ1731" s="198"/>
      <c r="AR1731" s="198"/>
      <c r="AS1731" s="198"/>
      <c r="AT1731" s="198"/>
      <c r="AU1731" s="198"/>
      <c r="AV1731" s="198"/>
      <c r="AW1731" s="198"/>
      <c r="AX1731" s="198"/>
      <c r="AY1731" s="198"/>
      <c r="AZ1731" s="198"/>
      <c r="BA1731" s="198"/>
      <c r="BB1731" s="198"/>
      <c r="BC1731" s="198"/>
      <c r="BD1731" s="198"/>
      <c r="BE1731" s="198"/>
      <c r="BF1731" s="198"/>
      <c r="BG1731" s="198"/>
      <c r="BH1731" s="198"/>
      <c r="BI1731" s="198"/>
      <c r="BJ1731" s="198"/>
      <c r="BK1731" s="198"/>
      <c r="BL1731" s="198"/>
      <c r="BM1731" s="198"/>
      <c r="BN1731" s="198"/>
      <c r="BO1731" s="198"/>
      <c r="BP1731" s="198"/>
      <c r="BQ1731" s="198"/>
      <c r="BR1731" s="198"/>
      <c r="BS1731" s="198"/>
      <c r="BT1731" s="198"/>
      <c r="BU1731" s="198"/>
      <c r="BV1731" s="198"/>
      <c r="BW1731" s="198"/>
      <c r="BX1731" s="198"/>
      <c r="BY1731" s="198"/>
      <c r="BZ1731" s="198"/>
      <c r="CA1731" s="198"/>
      <c r="CB1731" s="198"/>
      <c r="CC1731" s="198"/>
      <c r="CD1731" s="198"/>
      <c r="CE1731" s="198"/>
      <c r="CF1731" s="198"/>
      <c r="CG1731" s="198"/>
      <c r="CH1731" s="198"/>
      <c r="CI1731" s="198"/>
      <c r="CJ1731" s="198"/>
      <c r="CK1731" s="198"/>
      <c r="CL1731" s="198"/>
      <c r="CM1731" s="198"/>
      <c r="CN1731" s="198"/>
      <c r="CO1731" s="198"/>
      <c r="CP1731" s="198"/>
      <c r="CQ1731" s="198"/>
      <c r="CR1731" s="198"/>
      <c r="CS1731" s="198"/>
      <c r="CT1731" s="198"/>
      <c r="CU1731" s="198"/>
      <c r="CV1731" s="198"/>
      <c r="CW1731" s="198"/>
      <c r="CX1731" s="198"/>
      <c r="CY1731" s="198"/>
      <c r="CZ1731" s="198"/>
      <c r="DA1731" s="198"/>
      <c r="DB1731" s="198"/>
      <c r="DC1731" s="198"/>
      <c r="DD1731" s="198"/>
      <c r="DE1731" s="198"/>
      <c r="DF1731" s="198"/>
      <c r="DG1731" s="198"/>
      <c r="DH1731" s="198"/>
      <c r="DI1731" s="198"/>
      <c r="DJ1731" s="198"/>
      <c r="DK1731" s="198"/>
      <c r="DL1731" s="198"/>
      <c r="DM1731" s="198"/>
      <c r="DN1731" s="198"/>
      <c r="DO1731" s="198"/>
      <c r="DP1731" s="198"/>
      <c r="DQ1731" s="198"/>
      <c r="DR1731" s="198"/>
      <c r="DS1731" s="198"/>
      <c r="DT1731" s="198"/>
      <c r="DU1731" s="198"/>
    </row>
    <row r="1732" spans="1:125" s="173" customFormat="1" x14ac:dyDescent="0.2">
      <c r="A1732" s="149"/>
      <c r="B1732" s="151"/>
      <c r="C1732" s="151"/>
      <c r="AP1732" s="198"/>
      <c r="AQ1732" s="198"/>
      <c r="AR1732" s="198"/>
      <c r="AS1732" s="198"/>
      <c r="AT1732" s="198"/>
      <c r="AU1732" s="198"/>
      <c r="AV1732" s="198"/>
      <c r="AW1732" s="198"/>
      <c r="AX1732" s="198"/>
      <c r="AY1732" s="198"/>
      <c r="AZ1732" s="198"/>
      <c r="BA1732" s="198"/>
      <c r="BB1732" s="198"/>
      <c r="BC1732" s="198"/>
      <c r="BD1732" s="198"/>
      <c r="BE1732" s="198"/>
      <c r="BF1732" s="198"/>
      <c r="BG1732" s="198"/>
      <c r="BH1732" s="198"/>
      <c r="BI1732" s="198"/>
      <c r="BJ1732" s="198"/>
      <c r="BK1732" s="198"/>
      <c r="BL1732" s="198"/>
      <c r="BM1732" s="198"/>
      <c r="BN1732" s="198"/>
      <c r="BO1732" s="198"/>
      <c r="BP1732" s="198"/>
      <c r="BQ1732" s="198"/>
      <c r="BR1732" s="198"/>
      <c r="BS1732" s="198"/>
      <c r="BT1732" s="198"/>
      <c r="BU1732" s="198"/>
      <c r="BV1732" s="198"/>
      <c r="BW1732" s="198"/>
      <c r="BX1732" s="198"/>
      <c r="BY1732" s="198"/>
      <c r="BZ1732" s="198"/>
      <c r="CA1732" s="198"/>
      <c r="CB1732" s="198"/>
      <c r="CC1732" s="198"/>
      <c r="CD1732" s="198"/>
      <c r="CE1732" s="198"/>
      <c r="CF1732" s="198"/>
      <c r="CG1732" s="198"/>
      <c r="CH1732" s="198"/>
      <c r="CI1732" s="198"/>
      <c r="CJ1732" s="198"/>
      <c r="CK1732" s="198"/>
      <c r="CL1732" s="198"/>
      <c r="CM1732" s="198"/>
      <c r="CN1732" s="198"/>
      <c r="CO1732" s="198"/>
      <c r="CP1732" s="198"/>
      <c r="CQ1732" s="198"/>
      <c r="CR1732" s="198"/>
      <c r="CS1732" s="198"/>
      <c r="CT1732" s="198"/>
      <c r="CU1732" s="198"/>
      <c r="CV1732" s="198"/>
      <c r="CW1732" s="198"/>
      <c r="CX1732" s="198"/>
      <c r="CY1732" s="198"/>
      <c r="CZ1732" s="198"/>
      <c r="DA1732" s="198"/>
      <c r="DB1732" s="198"/>
      <c r="DC1732" s="198"/>
      <c r="DD1732" s="198"/>
      <c r="DE1732" s="198"/>
      <c r="DF1732" s="198"/>
      <c r="DG1732" s="198"/>
      <c r="DH1732" s="198"/>
      <c r="DI1732" s="198"/>
      <c r="DJ1732" s="198"/>
      <c r="DK1732" s="198"/>
      <c r="DL1732" s="198"/>
      <c r="DM1732" s="198"/>
      <c r="DN1732" s="198"/>
      <c r="DO1732" s="198"/>
      <c r="DP1732" s="198"/>
      <c r="DQ1732" s="198"/>
      <c r="DR1732" s="198"/>
      <c r="DS1732" s="198"/>
      <c r="DT1732" s="198"/>
      <c r="DU1732" s="198"/>
    </row>
    <row r="1733" spans="1:125" s="173" customFormat="1" x14ac:dyDescent="0.2">
      <c r="A1733" s="149"/>
      <c r="B1733" s="151"/>
      <c r="C1733" s="151"/>
      <c r="AP1733" s="198"/>
      <c r="AQ1733" s="198"/>
      <c r="AR1733" s="198"/>
      <c r="AS1733" s="198"/>
      <c r="AT1733" s="198"/>
      <c r="AU1733" s="198"/>
      <c r="AV1733" s="198"/>
      <c r="AW1733" s="198"/>
      <c r="AX1733" s="198"/>
      <c r="AY1733" s="198"/>
      <c r="AZ1733" s="198"/>
      <c r="BA1733" s="198"/>
      <c r="BB1733" s="198"/>
      <c r="BC1733" s="198"/>
      <c r="BD1733" s="198"/>
      <c r="BE1733" s="198"/>
      <c r="BF1733" s="198"/>
      <c r="BG1733" s="198"/>
      <c r="BH1733" s="198"/>
      <c r="BI1733" s="198"/>
      <c r="BJ1733" s="198"/>
      <c r="BK1733" s="198"/>
      <c r="BL1733" s="198"/>
      <c r="BM1733" s="198"/>
      <c r="BN1733" s="198"/>
      <c r="BO1733" s="198"/>
      <c r="BP1733" s="198"/>
      <c r="BQ1733" s="198"/>
      <c r="BR1733" s="198"/>
      <c r="BS1733" s="198"/>
      <c r="BT1733" s="198"/>
      <c r="BU1733" s="198"/>
      <c r="BV1733" s="198"/>
      <c r="BW1733" s="198"/>
      <c r="BX1733" s="198"/>
      <c r="BY1733" s="198"/>
      <c r="BZ1733" s="198"/>
      <c r="CA1733" s="198"/>
      <c r="CB1733" s="198"/>
      <c r="CC1733" s="198"/>
      <c r="CD1733" s="198"/>
      <c r="CE1733" s="198"/>
      <c r="CF1733" s="198"/>
      <c r="CG1733" s="198"/>
      <c r="CH1733" s="198"/>
      <c r="CI1733" s="198"/>
      <c r="CJ1733" s="198"/>
      <c r="CK1733" s="198"/>
      <c r="CL1733" s="198"/>
      <c r="CM1733" s="198"/>
      <c r="CN1733" s="198"/>
      <c r="CO1733" s="198"/>
      <c r="CP1733" s="198"/>
      <c r="CQ1733" s="198"/>
      <c r="CR1733" s="198"/>
      <c r="CS1733" s="198"/>
      <c r="CT1733" s="198"/>
      <c r="CU1733" s="198"/>
      <c r="CV1733" s="198"/>
      <c r="CW1733" s="198"/>
      <c r="CX1733" s="198"/>
      <c r="CY1733" s="198"/>
      <c r="CZ1733" s="198"/>
      <c r="DA1733" s="198"/>
      <c r="DB1733" s="198"/>
      <c r="DC1733" s="198"/>
      <c r="DD1733" s="198"/>
      <c r="DE1733" s="198"/>
      <c r="DF1733" s="198"/>
      <c r="DG1733" s="198"/>
      <c r="DH1733" s="198"/>
      <c r="DI1733" s="198"/>
      <c r="DJ1733" s="198"/>
      <c r="DK1733" s="198"/>
      <c r="DL1733" s="198"/>
      <c r="DM1733" s="198"/>
      <c r="DN1733" s="198"/>
      <c r="DO1733" s="198"/>
      <c r="DP1733" s="198"/>
      <c r="DQ1733" s="198"/>
      <c r="DR1733" s="198"/>
      <c r="DS1733" s="198"/>
      <c r="DT1733" s="198"/>
      <c r="DU1733" s="198"/>
    </row>
    <row r="1734" spans="1:125" s="173" customFormat="1" x14ac:dyDescent="0.2">
      <c r="A1734" s="149"/>
      <c r="B1734" s="151"/>
      <c r="C1734" s="151"/>
      <c r="AP1734" s="198"/>
      <c r="AQ1734" s="198"/>
      <c r="AR1734" s="198"/>
      <c r="AS1734" s="198"/>
      <c r="AT1734" s="198"/>
      <c r="AU1734" s="198"/>
      <c r="AV1734" s="198"/>
      <c r="AW1734" s="198"/>
      <c r="AX1734" s="198"/>
      <c r="AY1734" s="198"/>
      <c r="AZ1734" s="198"/>
      <c r="BA1734" s="198"/>
      <c r="BB1734" s="198"/>
      <c r="BC1734" s="198"/>
      <c r="BD1734" s="198"/>
      <c r="BE1734" s="198"/>
      <c r="BF1734" s="198"/>
      <c r="BG1734" s="198"/>
      <c r="BH1734" s="198"/>
      <c r="BI1734" s="198"/>
      <c r="BJ1734" s="198"/>
      <c r="BK1734" s="198"/>
      <c r="BL1734" s="198"/>
      <c r="BM1734" s="198"/>
      <c r="BN1734" s="198"/>
      <c r="BO1734" s="198"/>
      <c r="BP1734" s="198"/>
      <c r="BQ1734" s="198"/>
      <c r="BR1734" s="198"/>
      <c r="BS1734" s="198"/>
      <c r="BT1734" s="198"/>
      <c r="BU1734" s="198"/>
      <c r="BV1734" s="198"/>
      <c r="BW1734" s="198"/>
      <c r="BX1734" s="198"/>
      <c r="BY1734" s="198"/>
      <c r="BZ1734" s="198"/>
      <c r="CA1734" s="198"/>
      <c r="CB1734" s="198"/>
      <c r="CC1734" s="198"/>
      <c r="CD1734" s="198"/>
      <c r="CE1734" s="198"/>
      <c r="CF1734" s="198"/>
      <c r="CG1734" s="198"/>
      <c r="CH1734" s="198"/>
      <c r="CI1734" s="198"/>
      <c r="CJ1734" s="198"/>
      <c r="CK1734" s="198"/>
      <c r="CL1734" s="198"/>
      <c r="CM1734" s="198"/>
      <c r="CN1734" s="198"/>
      <c r="CO1734" s="198"/>
      <c r="CP1734" s="198"/>
      <c r="CQ1734" s="198"/>
      <c r="CR1734" s="198"/>
      <c r="CS1734" s="198"/>
      <c r="CT1734" s="198"/>
      <c r="CU1734" s="198"/>
      <c r="CV1734" s="198"/>
      <c r="CW1734" s="198"/>
      <c r="CX1734" s="198"/>
      <c r="CY1734" s="198"/>
      <c r="CZ1734" s="198"/>
      <c r="DA1734" s="198"/>
      <c r="DB1734" s="198"/>
      <c r="DC1734" s="198"/>
      <c r="DD1734" s="198"/>
      <c r="DE1734" s="198"/>
      <c r="DF1734" s="198"/>
      <c r="DG1734" s="198"/>
      <c r="DH1734" s="198"/>
      <c r="DI1734" s="198"/>
      <c r="DJ1734" s="198"/>
      <c r="DK1734" s="198"/>
      <c r="DL1734" s="198"/>
      <c r="DM1734" s="198"/>
      <c r="DN1734" s="198"/>
      <c r="DO1734" s="198"/>
      <c r="DP1734" s="198"/>
      <c r="DQ1734" s="198"/>
      <c r="DR1734" s="198"/>
      <c r="DS1734" s="198"/>
      <c r="DT1734" s="198"/>
      <c r="DU1734" s="198"/>
    </row>
    <row r="1735" spans="1:125" s="173" customFormat="1" x14ac:dyDescent="0.2">
      <c r="A1735" s="149"/>
      <c r="B1735" s="151"/>
      <c r="C1735" s="151"/>
      <c r="AP1735" s="198"/>
      <c r="AQ1735" s="198"/>
      <c r="AR1735" s="198"/>
      <c r="AS1735" s="198"/>
      <c r="AT1735" s="198"/>
      <c r="AU1735" s="198"/>
      <c r="AV1735" s="198"/>
      <c r="AW1735" s="198"/>
      <c r="AX1735" s="198"/>
      <c r="AY1735" s="198"/>
      <c r="AZ1735" s="198"/>
      <c r="BA1735" s="198"/>
      <c r="BB1735" s="198"/>
      <c r="BC1735" s="198"/>
      <c r="BD1735" s="198"/>
      <c r="BE1735" s="198"/>
      <c r="BF1735" s="198"/>
      <c r="BG1735" s="198"/>
      <c r="BH1735" s="198"/>
      <c r="BI1735" s="198"/>
      <c r="BJ1735" s="198"/>
      <c r="BK1735" s="198"/>
      <c r="BL1735" s="198"/>
      <c r="BM1735" s="198"/>
      <c r="BN1735" s="198"/>
      <c r="BO1735" s="198"/>
      <c r="BP1735" s="198"/>
      <c r="BQ1735" s="198"/>
      <c r="BR1735" s="198"/>
      <c r="BS1735" s="198"/>
      <c r="BT1735" s="198"/>
      <c r="BU1735" s="198"/>
      <c r="BV1735" s="198"/>
      <c r="BW1735" s="198"/>
      <c r="BX1735" s="198"/>
      <c r="BY1735" s="198"/>
      <c r="BZ1735" s="198"/>
      <c r="CA1735" s="198"/>
      <c r="CB1735" s="198"/>
      <c r="CC1735" s="198"/>
      <c r="CD1735" s="198"/>
      <c r="CE1735" s="198"/>
      <c r="CF1735" s="198"/>
      <c r="CG1735" s="198"/>
      <c r="CH1735" s="198"/>
      <c r="CI1735" s="198"/>
      <c r="CJ1735" s="198"/>
      <c r="CK1735" s="198"/>
      <c r="CL1735" s="198"/>
      <c r="CM1735" s="198"/>
      <c r="CN1735" s="198"/>
      <c r="CO1735" s="198"/>
      <c r="CP1735" s="198"/>
      <c r="CQ1735" s="198"/>
      <c r="CR1735" s="198"/>
      <c r="CS1735" s="198"/>
      <c r="CT1735" s="198"/>
      <c r="CU1735" s="198"/>
      <c r="CV1735" s="198"/>
      <c r="CW1735" s="198"/>
      <c r="CX1735" s="198"/>
      <c r="CY1735" s="198"/>
      <c r="CZ1735" s="198"/>
      <c r="DA1735" s="198"/>
      <c r="DB1735" s="198"/>
      <c r="DC1735" s="198"/>
      <c r="DD1735" s="198"/>
      <c r="DE1735" s="198"/>
      <c r="DF1735" s="198"/>
      <c r="DG1735" s="198"/>
      <c r="DH1735" s="198"/>
      <c r="DI1735" s="198"/>
      <c r="DJ1735" s="198"/>
      <c r="DK1735" s="198"/>
      <c r="DL1735" s="198"/>
      <c r="DM1735" s="198"/>
      <c r="DN1735" s="198"/>
      <c r="DO1735" s="198"/>
      <c r="DP1735" s="198"/>
      <c r="DQ1735" s="198"/>
      <c r="DR1735" s="198"/>
      <c r="DS1735" s="198"/>
      <c r="DT1735" s="198"/>
      <c r="DU1735" s="198"/>
    </row>
    <row r="1736" spans="1:125" s="173" customFormat="1" x14ac:dyDescent="0.2">
      <c r="A1736" s="149"/>
      <c r="B1736" s="151"/>
      <c r="C1736" s="151"/>
      <c r="AP1736" s="198"/>
      <c r="AQ1736" s="198"/>
      <c r="AR1736" s="198"/>
      <c r="AS1736" s="198"/>
      <c r="AT1736" s="198"/>
      <c r="AU1736" s="198"/>
      <c r="AV1736" s="198"/>
      <c r="AW1736" s="198"/>
      <c r="AX1736" s="198"/>
      <c r="AY1736" s="198"/>
      <c r="AZ1736" s="198"/>
      <c r="BA1736" s="198"/>
      <c r="BB1736" s="198"/>
      <c r="BC1736" s="198"/>
      <c r="BD1736" s="198"/>
      <c r="BE1736" s="198"/>
      <c r="BF1736" s="198"/>
      <c r="BG1736" s="198"/>
      <c r="BH1736" s="198"/>
      <c r="BI1736" s="198"/>
      <c r="BJ1736" s="198"/>
      <c r="BK1736" s="198"/>
      <c r="BL1736" s="198"/>
      <c r="BM1736" s="198"/>
      <c r="BN1736" s="198"/>
      <c r="BO1736" s="198"/>
      <c r="BP1736" s="198"/>
      <c r="BQ1736" s="198"/>
      <c r="BR1736" s="198"/>
      <c r="BS1736" s="198"/>
      <c r="BT1736" s="198"/>
      <c r="BU1736" s="198"/>
      <c r="BV1736" s="198"/>
      <c r="BW1736" s="198"/>
      <c r="BX1736" s="198"/>
      <c r="BY1736" s="198"/>
      <c r="BZ1736" s="198"/>
      <c r="CA1736" s="198"/>
      <c r="CB1736" s="198"/>
      <c r="CC1736" s="198"/>
      <c r="CD1736" s="198"/>
      <c r="CE1736" s="198"/>
      <c r="CF1736" s="198"/>
      <c r="CG1736" s="198"/>
      <c r="CH1736" s="198"/>
      <c r="CI1736" s="198"/>
      <c r="CJ1736" s="198"/>
      <c r="CK1736" s="198"/>
      <c r="CL1736" s="198"/>
      <c r="CM1736" s="198"/>
      <c r="CN1736" s="198"/>
      <c r="CO1736" s="198"/>
      <c r="CP1736" s="198"/>
      <c r="CQ1736" s="198"/>
      <c r="CR1736" s="198"/>
      <c r="CS1736" s="198"/>
      <c r="CT1736" s="198"/>
      <c r="CU1736" s="198"/>
      <c r="CV1736" s="198"/>
      <c r="CW1736" s="198"/>
      <c r="CX1736" s="198"/>
      <c r="CY1736" s="198"/>
      <c r="CZ1736" s="198"/>
      <c r="DA1736" s="198"/>
      <c r="DB1736" s="198"/>
      <c r="DC1736" s="198"/>
      <c r="DD1736" s="198"/>
      <c r="DE1736" s="198"/>
      <c r="DF1736" s="198"/>
      <c r="DG1736" s="198"/>
      <c r="DH1736" s="198"/>
      <c r="DI1736" s="198"/>
      <c r="DJ1736" s="198"/>
      <c r="DK1736" s="198"/>
      <c r="DL1736" s="198"/>
      <c r="DM1736" s="198"/>
      <c r="DN1736" s="198"/>
      <c r="DO1736" s="198"/>
      <c r="DP1736" s="198"/>
      <c r="DQ1736" s="198"/>
      <c r="DR1736" s="198"/>
      <c r="DS1736" s="198"/>
      <c r="DT1736" s="198"/>
      <c r="DU1736" s="198"/>
    </row>
    <row r="1737" spans="1:125" s="173" customFormat="1" x14ac:dyDescent="0.2">
      <c r="A1737" s="149"/>
      <c r="B1737" s="151"/>
      <c r="C1737" s="151"/>
      <c r="AP1737" s="198"/>
      <c r="AQ1737" s="198"/>
      <c r="AR1737" s="198"/>
      <c r="AS1737" s="198"/>
      <c r="AT1737" s="198"/>
      <c r="AU1737" s="198"/>
      <c r="AV1737" s="198"/>
      <c r="AW1737" s="198"/>
      <c r="AX1737" s="198"/>
      <c r="AY1737" s="198"/>
      <c r="AZ1737" s="198"/>
      <c r="BA1737" s="198"/>
      <c r="BB1737" s="198"/>
      <c r="BC1737" s="198"/>
      <c r="BD1737" s="198"/>
      <c r="BE1737" s="198"/>
      <c r="BF1737" s="198"/>
      <c r="BG1737" s="198"/>
      <c r="BH1737" s="198"/>
      <c r="BI1737" s="198"/>
      <c r="BJ1737" s="198"/>
      <c r="BK1737" s="198"/>
      <c r="BL1737" s="198"/>
      <c r="BM1737" s="198"/>
      <c r="BN1737" s="198"/>
      <c r="BO1737" s="198"/>
      <c r="BP1737" s="198"/>
      <c r="BQ1737" s="198"/>
      <c r="BR1737" s="198"/>
      <c r="BS1737" s="198"/>
      <c r="BT1737" s="198"/>
      <c r="BU1737" s="198"/>
      <c r="BV1737" s="198"/>
      <c r="BW1737" s="198"/>
      <c r="BX1737" s="198"/>
      <c r="BY1737" s="198"/>
      <c r="BZ1737" s="198"/>
      <c r="CA1737" s="198"/>
      <c r="CB1737" s="198"/>
      <c r="CC1737" s="198"/>
      <c r="CD1737" s="198"/>
      <c r="CE1737" s="198"/>
      <c r="CF1737" s="198"/>
      <c r="CG1737" s="198"/>
      <c r="CH1737" s="198"/>
      <c r="CI1737" s="198"/>
      <c r="CJ1737" s="198"/>
      <c r="CK1737" s="198"/>
      <c r="CL1737" s="198"/>
      <c r="CM1737" s="198"/>
      <c r="CN1737" s="198"/>
      <c r="CO1737" s="198"/>
      <c r="CP1737" s="198"/>
      <c r="CQ1737" s="198"/>
      <c r="CR1737" s="198"/>
      <c r="CS1737" s="198"/>
      <c r="CT1737" s="198"/>
      <c r="CU1737" s="198"/>
      <c r="CV1737" s="198"/>
      <c r="CW1737" s="198"/>
      <c r="CX1737" s="198"/>
      <c r="CY1737" s="198"/>
      <c r="CZ1737" s="198"/>
      <c r="DA1737" s="198"/>
      <c r="DB1737" s="198"/>
      <c r="DC1737" s="198"/>
      <c r="DD1737" s="198"/>
      <c r="DE1737" s="198"/>
      <c r="DF1737" s="198"/>
      <c r="DG1737" s="198"/>
      <c r="DH1737" s="198"/>
      <c r="DI1737" s="198"/>
      <c r="DJ1737" s="198"/>
      <c r="DK1737" s="198"/>
      <c r="DL1737" s="198"/>
      <c r="DM1737" s="198"/>
      <c r="DN1737" s="198"/>
      <c r="DO1737" s="198"/>
      <c r="DP1737" s="198"/>
      <c r="DQ1737" s="198"/>
      <c r="DR1737" s="198"/>
      <c r="DS1737" s="198"/>
      <c r="DT1737" s="198"/>
      <c r="DU1737" s="198"/>
    </row>
    <row r="1738" spans="1:125" s="173" customFormat="1" x14ac:dyDescent="0.2">
      <c r="A1738" s="149"/>
      <c r="B1738" s="151"/>
      <c r="C1738" s="151"/>
      <c r="AP1738" s="198"/>
      <c r="AQ1738" s="198"/>
      <c r="AR1738" s="198"/>
      <c r="AS1738" s="198"/>
      <c r="AT1738" s="198"/>
      <c r="AU1738" s="198"/>
      <c r="AV1738" s="198"/>
      <c r="AW1738" s="198"/>
      <c r="AX1738" s="198"/>
      <c r="AY1738" s="198"/>
      <c r="AZ1738" s="198"/>
      <c r="BA1738" s="198"/>
      <c r="BB1738" s="198"/>
      <c r="BC1738" s="198"/>
      <c r="BD1738" s="198"/>
      <c r="BE1738" s="198"/>
      <c r="BF1738" s="198"/>
      <c r="BG1738" s="198"/>
      <c r="BH1738" s="198"/>
      <c r="BI1738" s="198"/>
      <c r="BJ1738" s="198"/>
      <c r="BK1738" s="198"/>
      <c r="BL1738" s="198"/>
      <c r="BM1738" s="198"/>
      <c r="BN1738" s="198"/>
      <c r="BO1738" s="198"/>
      <c r="BP1738" s="198"/>
      <c r="BQ1738" s="198"/>
      <c r="BR1738" s="198"/>
      <c r="BS1738" s="198"/>
      <c r="BT1738" s="198"/>
      <c r="BU1738" s="198"/>
      <c r="BV1738" s="198"/>
      <c r="BW1738" s="198"/>
      <c r="BX1738" s="198"/>
      <c r="BY1738" s="198"/>
      <c r="BZ1738" s="198"/>
      <c r="CA1738" s="198"/>
      <c r="CB1738" s="198"/>
      <c r="CC1738" s="198"/>
      <c r="CD1738" s="198"/>
      <c r="CE1738" s="198"/>
      <c r="CF1738" s="198"/>
      <c r="CG1738" s="198"/>
      <c r="CH1738" s="198"/>
      <c r="CI1738" s="198"/>
      <c r="CJ1738" s="198"/>
      <c r="CK1738" s="198"/>
      <c r="CL1738" s="198"/>
      <c r="CM1738" s="198"/>
      <c r="CN1738" s="198"/>
      <c r="CO1738" s="198"/>
      <c r="CP1738" s="198"/>
      <c r="CQ1738" s="198"/>
      <c r="CR1738" s="198"/>
      <c r="CS1738" s="198"/>
      <c r="CT1738" s="198"/>
      <c r="CU1738" s="198"/>
      <c r="CV1738" s="198"/>
      <c r="CW1738" s="198"/>
      <c r="CX1738" s="198"/>
      <c r="CY1738" s="198"/>
      <c r="CZ1738" s="198"/>
      <c r="DA1738" s="198"/>
      <c r="DB1738" s="198"/>
      <c r="DC1738" s="198"/>
      <c r="DD1738" s="198"/>
      <c r="DE1738" s="198"/>
      <c r="DF1738" s="198"/>
      <c r="DG1738" s="198"/>
      <c r="DH1738" s="198"/>
      <c r="DI1738" s="198"/>
      <c r="DJ1738" s="198"/>
      <c r="DK1738" s="198"/>
      <c r="DL1738" s="198"/>
      <c r="DM1738" s="198"/>
      <c r="DN1738" s="198"/>
      <c r="DO1738" s="198"/>
      <c r="DP1738" s="198"/>
      <c r="DQ1738" s="198"/>
      <c r="DR1738" s="198"/>
      <c r="DS1738" s="198"/>
      <c r="DT1738" s="198"/>
      <c r="DU1738" s="198"/>
    </row>
    <row r="1739" spans="1:125" s="173" customFormat="1" x14ac:dyDescent="0.2">
      <c r="A1739" s="149"/>
      <c r="B1739" s="151"/>
      <c r="C1739" s="151"/>
      <c r="AP1739" s="198"/>
      <c r="AQ1739" s="198"/>
      <c r="AR1739" s="198"/>
      <c r="AS1739" s="198"/>
      <c r="AT1739" s="198"/>
      <c r="AU1739" s="198"/>
      <c r="AV1739" s="198"/>
      <c r="AW1739" s="198"/>
      <c r="AX1739" s="198"/>
      <c r="AY1739" s="198"/>
      <c r="AZ1739" s="198"/>
      <c r="BA1739" s="198"/>
      <c r="BB1739" s="198"/>
      <c r="BC1739" s="198"/>
      <c r="BD1739" s="198"/>
      <c r="BE1739" s="198"/>
      <c r="BF1739" s="198"/>
      <c r="BG1739" s="198"/>
      <c r="BH1739" s="198"/>
      <c r="BI1739" s="198"/>
      <c r="BJ1739" s="198"/>
      <c r="BK1739" s="198"/>
      <c r="BL1739" s="198"/>
      <c r="BM1739" s="198"/>
      <c r="BN1739" s="198"/>
      <c r="BO1739" s="198"/>
      <c r="BP1739" s="198"/>
      <c r="BQ1739" s="198"/>
      <c r="BR1739" s="198"/>
      <c r="BS1739" s="198"/>
      <c r="BT1739" s="198"/>
      <c r="BU1739" s="198"/>
      <c r="BV1739" s="198"/>
      <c r="BW1739" s="198"/>
      <c r="BX1739" s="198"/>
      <c r="BY1739" s="198"/>
      <c r="BZ1739" s="198"/>
      <c r="CA1739" s="198"/>
      <c r="CB1739" s="198"/>
      <c r="CC1739" s="198"/>
      <c r="CD1739" s="198"/>
      <c r="CE1739" s="198"/>
      <c r="CF1739" s="198"/>
      <c r="CG1739" s="198"/>
      <c r="CH1739" s="198"/>
      <c r="CI1739" s="198"/>
      <c r="CJ1739" s="198"/>
      <c r="CK1739" s="198"/>
      <c r="CL1739" s="198"/>
      <c r="CM1739" s="198"/>
      <c r="CN1739" s="198"/>
      <c r="CO1739" s="198"/>
      <c r="CP1739" s="198"/>
      <c r="CQ1739" s="198"/>
      <c r="CR1739" s="198"/>
      <c r="CS1739" s="198"/>
      <c r="CT1739" s="198"/>
      <c r="CU1739" s="198"/>
      <c r="CV1739" s="198"/>
      <c r="CW1739" s="198"/>
      <c r="CX1739" s="198"/>
      <c r="CY1739" s="198"/>
      <c r="CZ1739" s="198"/>
      <c r="DA1739" s="198"/>
      <c r="DB1739" s="198"/>
      <c r="DC1739" s="198"/>
      <c r="DD1739" s="198"/>
      <c r="DE1739" s="198"/>
      <c r="DF1739" s="198"/>
      <c r="DG1739" s="198"/>
      <c r="DH1739" s="198"/>
      <c r="DI1739" s="198"/>
      <c r="DJ1739" s="198"/>
      <c r="DK1739" s="198"/>
      <c r="DL1739" s="198"/>
      <c r="DM1739" s="198"/>
      <c r="DN1739" s="198"/>
      <c r="DO1739" s="198"/>
      <c r="DP1739" s="198"/>
      <c r="DQ1739" s="198"/>
      <c r="DR1739" s="198"/>
      <c r="DS1739" s="198"/>
      <c r="DT1739" s="198"/>
      <c r="DU1739" s="198"/>
    </row>
    <row r="1740" spans="1:125" s="173" customFormat="1" x14ac:dyDescent="0.2">
      <c r="A1740" s="149"/>
      <c r="B1740" s="151"/>
      <c r="C1740" s="151"/>
      <c r="AP1740" s="198"/>
      <c r="AQ1740" s="198"/>
      <c r="AR1740" s="198"/>
      <c r="AS1740" s="198"/>
      <c r="AT1740" s="198"/>
      <c r="AU1740" s="198"/>
      <c r="AV1740" s="198"/>
      <c r="AW1740" s="198"/>
      <c r="AX1740" s="198"/>
      <c r="AY1740" s="198"/>
      <c r="AZ1740" s="198"/>
      <c r="BA1740" s="198"/>
      <c r="BB1740" s="198"/>
      <c r="BC1740" s="198"/>
      <c r="BD1740" s="198"/>
      <c r="BE1740" s="198"/>
      <c r="BF1740" s="198"/>
      <c r="BG1740" s="198"/>
      <c r="BH1740" s="198"/>
      <c r="BI1740" s="198"/>
      <c r="BJ1740" s="198"/>
      <c r="BK1740" s="198"/>
      <c r="BL1740" s="198"/>
      <c r="BM1740" s="198"/>
      <c r="BN1740" s="198"/>
      <c r="BO1740" s="198"/>
      <c r="BP1740" s="198"/>
      <c r="BQ1740" s="198"/>
      <c r="BR1740" s="198"/>
      <c r="BS1740" s="198"/>
      <c r="BT1740" s="198"/>
      <c r="BU1740" s="198"/>
      <c r="BV1740" s="198"/>
      <c r="BW1740" s="198"/>
      <c r="BX1740" s="198"/>
      <c r="BY1740" s="198"/>
      <c r="BZ1740" s="198"/>
      <c r="CA1740" s="198"/>
      <c r="CB1740" s="198"/>
      <c r="CC1740" s="198"/>
      <c r="CD1740" s="198"/>
      <c r="CE1740" s="198"/>
      <c r="CF1740" s="198"/>
      <c r="CG1740" s="198"/>
      <c r="CH1740" s="198"/>
      <c r="CI1740" s="198"/>
      <c r="CJ1740" s="198"/>
      <c r="CK1740" s="198"/>
      <c r="CL1740" s="198"/>
      <c r="CM1740" s="198"/>
      <c r="CN1740" s="198"/>
      <c r="CO1740" s="198"/>
      <c r="CP1740" s="198"/>
      <c r="CQ1740" s="198"/>
      <c r="CR1740" s="198"/>
      <c r="CS1740" s="198"/>
      <c r="CT1740" s="198"/>
      <c r="CU1740" s="198"/>
      <c r="CV1740" s="198"/>
      <c r="CW1740" s="198"/>
      <c r="CX1740" s="198"/>
      <c r="CY1740" s="198"/>
      <c r="CZ1740" s="198"/>
      <c r="DA1740" s="198"/>
      <c r="DB1740" s="198"/>
      <c r="DC1740" s="198"/>
      <c r="DD1740" s="198"/>
      <c r="DE1740" s="198"/>
      <c r="DF1740" s="198"/>
      <c r="DG1740" s="198"/>
      <c r="DH1740" s="198"/>
      <c r="DI1740" s="198"/>
      <c r="DJ1740" s="198"/>
      <c r="DK1740" s="198"/>
      <c r="DL1740" s="198"/>
      <c r="DM1740" s="198"/>
      <c r="DN1740" s="198"/>
      <c r="DO1740" s="198"/>
      <c r="DP1740" s="198"/>
      <c r="DQ1740" s="198"/>
      <c r="DR1740" s="198"/>
      <c r="DS1740" s="198"/>
      <c r="DT1740" s="198"/>
      <c r="DU1740" s="198"/>
    </row>
    <row r="1741" spans="1:125" s="173" customFormat="1" x14ac:dyDescent="0.2">
      <c r="A1741" s="149"/>
      <c r="B1741" s="151"/>
      <c r="C1741" s="151"/>
      <c r="AP1741" s="198"/>
      <c r="AQ1741" s="198"/>
      <c r="AR1741" s="198"/>
      <c r="AS1741" s="198"/>
      <c r="AT1741" s="198"/>
      <c r="AU1741" s="198"/>
      <c r="AV1741" s="198"/>
      <c r="AW1741" s="198"/>
      <c r="AX1741" s="198"/>
      <c r="AY1741" s="198"/>
      <c r="AZ1741" s="198"/>
      <c r="BA1741" s="198"/>
      <c r="BB1741" s="198"/>
      <c r="BC1741" s="198"/>
      <c r="BD1741" s="198"/>
      <c r="BE1741" s="198"/>
      <c r="BF1741" s="198"/>
      <c r="BG1741" s="198"/>
      <c r="BH1741" s="198"/>
      <c r="BI1741" s="198"/>
      <c r="BJ1741" s="198"/>
      <c r="BK1741" s="198"/>
      <c r="BL1741" s="198"/>
      <c r="BM1741" s="198"/>
      <c r="BN1741" s="198"/>
      <c r="BO1741" s="198"/>
      <c r="BP1741" s="198"/>
      <c r="BQ1741" s="198"/>
      <c r="BR1741" s="198"/>
      <c r="BS1741" s="198"/>
      <c r="BT1741" s="198"/>
      <c r="BU1741" s="198"/>
      <c r="BV1741" s="198"/>
      <c r="BW1741" s="198"/>
      <c r="BX1741" s="198"/>
      <c r="BY1741" s="198"/>
      <c r="BZ1741" s="198"/>
      <c r="CA1741" s="198"/>
      <c r="CB1741" s="198"/>
      <c r="CC1741" s="198"/>
      <c r="CD1741" s="198"/>
      <c r="CE1741" s="198"/>
      <c r="CF1741" s="198"/>
      <c r="CG1741" s="198"/>
      <c r="CH1741" s="198"/>
      <c r="CI1741" s="198"/>
      <c r="CJ1741" s="198"/>
      <c r="CK1741" s="198"/>
      <c r="CL1741" s="198"/>
      <c r="CM1741" s="198"/>
      <c r="CN1741" s="198"/>
      <c r="CO1741" s="198"/>
      <c r="CP1741" s="198"/>
      <c r="CQ1741" s="198"/>
      <c r="CR1741" s="198"/>
      <c r="CS1741" s="198"/>
      <c r="CT1741" s="198"/>
      <c r="CU1741" s="198"/>
      <c r="CV1741" s="198"/>
      <c r="CW1741" s="198"/>
      <c r="CX1741" s="198"/>
      <c r="CY1741" s="198"/>
      <c r="CZ1741" s="198"/>
      <c r="DA1741" s="198"/>
      <c r="DB1741" s="198"/>
      <c r="DC1741" s="198"/>
      <c r="DD1741" s="198"/>
      <c r="DE1741" s="198"/>
      <c r="DF1741" s="198"/>
      <c r="DG1741" s="198"/>
      <c r="DH1741" s="198"/>
      <c r="DI1741" s="198"/>
      <c r="DJ1741" s="198"/>
      <c r="DK1741" s="198"/>
      <c r="DL1741" s="198"/>
      <c r="DM1741" s="198"/>
      <c r="DN1741" s="198"/>
      <c r="DO1741" s="198"/>
      <c r="DP1741" s="198"/>
      <c r="DQ1741" s="198"/>
      <c r="DR1741" s="198"/>
      <c r="DS1741" s="198"/>
      <c r="DT1741" s="198"/>
      <c r="DU1741" s="198"/>
    </row>
    <row r="1742" spans="1:125" s="173" customFormat="1" x14ac:dyDescent="0.2">
      <c r="A1742" s="149"/>
      <c r="B1742" s="151"/>
      <c r="C1742" s="151"/>
      <c r="AP1742" s="198"/>
      <c r="AQ1742" s="198"/>
      <c r="AR1742" s="198"/>
      <c r="AS1742" s="198"/>
      <c r="AT1742" s="198"/>
      <c r="AU1742" s="198"/>
      <c r="AV1742" s="198"/>
      <c r="AW1742" s="198"/>
      <c r="AX1742" s="198"/>
      <c r="AY1742" s="198"/>
      <c r="AZ1742" s="198"/>
      <c r="BA1742" s="198"/>
      <c r="BB1742" s="198"/>
      <c r="BC1742" s="198"/>
      <c r="BD1742" s="198"/>
      <c r="BE1742" s="198"/>
      <c r="BF1742" s="198"/>
      <c r="BG1742" s="198"/>
      <c r="BH1742" s="198"/>
      <c r="BI1742" s="198"/>
      <c r="BJ1742" s="198"/>
      <c r="BK1742" s="198"/>
      <c r="BL1742" s="198"/>
      <c r="BM1742" s="198"/>
      <c r="BN1742" s="198"/>
      <c r="BO1742" s="198"/>
      <c r="BP1742" s="198"/>
      <c r="BQ1742" s="198"/>
      <c r="BR1742" s="198"/>
      <c r="BS1742" s="198"/>
      <c r="BT1742" s="198"/>
      <c r="BU1742" s="198"/>
      <c r="BV1742" s="198"/>
      <c r="BW1742" s="198"/>
      <c r="BX1742" s="198"/>
      <c r="BY1742" s="198"/>
      <c r="BZ1742" s="198"/>
      <c r="CA1742" s="198"/>
      <c r="CB1742" s="198"/>
      <c r="CC1742" s="198"/>
      <c r="CD1742" s="198"/>
      <c r="CE1742" s="198"/>
      <c r="CF1742" s="198"/>
      <c r="CG1742" s="198"/>
      <c r="CH1742" s="198"/>
      <c r="CI1742" s="198"/>
      <c r="CJ1742" s="198"/>
      <c r="CK1742" s="198"/>
      <c r="CL1742" s="198"/>
      <c r="CM1742" s="198"/>
      <c r="CN1742" s="198"/>
      <c r="CO1742" s="198"/>
      <c r="CP1742" s="198"/>
      <c r="CQ1742" s="198"/>
      <c r="CR1742" s="198"/>
      <c r="CS1742" s="198"/>
      <c r="CT1742" s="198"/>
      <c r="CU1742" s="198"/>
      <c r="CV1742" s="198"/>
      <c r="CW1742" s="198"/>
      <c r="CX1742" s="198"/>
      <c r="CY1742" s="198"/>
      <c r="CZ1742" s="198"/>
      <c r="DA1742" s="198"/>
      <c r="DB1742" s="198"/>
      <c r="DC1742" s="198"/>
      <c r="DD1742" s="198"/>
      <c r="DE1742" s="198"/>
      <c r="DF1742" s="198"/>
      <c r="DG1742" s="198"/>
      <c r="DH1742" s="198"/>
      <c r="DI1742" s="198"/>
      <c r="DJ1742" s="198"/>
      <c r="DK1742" s="198"/>
      <c r="DL1742" s="198"/>
      <c r="DM1742" s="198"/>
      <c r="DN1742" s="198"/>
      <c r="DO1742" s="198"/>
      <c r="DP1742" s="198"/>
      <c r="DQ1742" s="198"/>
      <c r="DR1742" s="198"/>
      <c r="DS1742" s="198"/>
      <c r="DT1742" s="198"/>
      <c r="DU1742" s="198"/>
    </row>
    <row r="1743" spans="1:125" s="173" customFormat="1" x14ac:dyDescent="0.2">
      <c r="A1743" s="149"/>
      <c r="B1743" s="151"/>
      <c r="C1743" s="151"/>
      <c r="AP1743" s="198"/>
      <c r="AQ1743" s="198"/>
      <c r="AR1743" s="198"/>
      <c r="AS1743" s="198"/>
      <c r="AT1743" s="198"/>
      <c r="AU1743" s="198"/>
      <c r="AV1743" s="198"/>
      <c r="AW1743" s="198"/>
      <c r="AX1743" s="198"/>
      <c r="AY1743" s="198"/>
      <c r="AZ1743" s="198"/>
      <c r="BA1743" s="198"/>
      <c r="BB1743" s="198"/>
      <c r="BC1743" s="198"/>
      <c r="BD1743" s="198"/>
      <c r="BE1743" s="198"/>
      <c r="BF1743" s="198"/>
      <c r="BG1743" s="198"/>
      <c r="BH1743" s="198"/>
      <c r="BI1743" s="198"/>
      <c r="BJ1743" s="198"/>
      <c r="BK1743" s="198"/>
      <c r="BL1743" s="198"/>
      <c r="BM1743" s="198"/>
      <c r="BN1743" s="198"/>
      <c r="BO1743" s="198"/>
      <c r="BP1743" s="198"/>
      <c r="BQ1743" s="198"/>
      <c r="BR1743" s="198"/>
      <c r="BS1743" s="198"/>
      <c r="BT1743" s="198"/>
      <c r="BU1743" s="198"/>
      <c r="BV1743" s="198"/>
      <c r="BW1743" s="198"/>
      <c r="BX1743" s="198"/>
      <c r="BY1743" s="198"/>
      <c r="BZ1743" s="198"/>
      <c r="CA1743" s="198"/>
      <c r="CB1743" s="198"/>
      <c r="CC1743" s="198"/>
      <c r="CD1743" s="198"/>
      <c r="CE1743" s="198"/>
      <c r="CF1743" s="198"/>
      <c r="CG1743" s="198"/>
      <c r="CH1743" s="198"/>
      <c r="CI1743" s="198"/>
      <c r="CJ1743" s="198"/>
      <c r="CK1743" s="198"/>
      <c r="CL1743" s="198"/>
      <c r="CM1743" s="198"/>
      <c r="CN1743" s="198"/>
      <c r="CO1743" s="198"/>
      <c r="CP1743" s="198"/>
      <c r="CQ1743" s="198"/>
      <c r="CR1743" s="198"/>
      <c r="CS1743" s="198"/>
      <c r="CT1743" s="198"/>
      <c r="CU1743" s="198"/>
      <c r="CV1743" s="198"/>
      <c r="CW1743" s="198"/>
      <c r="CX1743" s="198"/>
      <c r="CY1743" s="198"/>
      <c r="CZ1743" s="198"/>
      <c r="DA1743" s="198"/>
      <c r="DB1743" s="198"/>
      <c r="DC1743" s="198"/>
      <c r="DD1743" s="198"/>
      <c r="DE1743" s="198"/>
      <c r="DF1743" s="198"/>
      <c r="DG1743" s="198"/>
      <c r="DH1743" s="198"/>
      <c r="DI1743" s="198"/>
      <c r="DJ1743" s="198"/>
      <c r="DK1743" s="198"/>
      <c r="DL1743" s="198"/>
      <c r="DM1743" s="198"/>
      <c r="DN1743" s="198"/>
      <c r="DO1743" s="198"/>
      <c r="DP1743" s="198"/>
      <c r="DQ1743" s="198"/>
      <c r="DR1743" s="198"/>
      <c r="DS1743" s="198"/>
      <c r="DT1743" s="198"/>
      <c r="DU1743" s="198"/>
    </row>
    <row r="1744" spans="1:125" s="173" customFormat="1" x14ac:dyDescent="0.2">
      <c r="A1744" s="149"/>
      <c r="B1744" s="151"/>
      <c r="C1744" s="151"/>
      <c r="AP1744" s="198"/>
      <c r="AQ1744" s="198"/>
      <c r="AR1744" s="198"/>
      <c r="AS1744" s="198"/>
      <c r="AT1744" s="198"/>
      <c r="AU1744" s="198"/>
      <c r="AV1744" s="198"/>
      <c r="AW1744" s="198"/>
      <c r="AX1744" s="198"/>
      <c r="AY1744" s="198"/>
      <c r="AZ1744" s="198"/>
      <c r="BA1744" s="198"/>
      <c r="BB1744" s="198"/>
      <c r="BC1744" s="198"/>
      <c r="BD1744" s="198"/>
      <c r="BE1744" s="198"/>
      <c r="BF1744" s="198"/>
      <c r="BG1744" s="198"/>
      <c r="BH1744" s="198"/>
      <c r="BI1744" s="198"/>
      <c r="BJ1744" s="198"/>
      <c r="BK1744" s="198"/>
      <c r="BL1744" s="198"/>
      <c r="BM1744" s="198"/>
      <c r="BN1744" s="198"/>
      <c r="BO1744" s="198"/>
      <c r="BP1744" s="198"/>
      <c r="BQ1744" s="198"/>
      <c r="BR1744" s="198"/>
      <c r="BS1744" s="198"/>
      <c r="BT1744" s="198"/>
      <c r="BU1744" s="198"/>
      <c r="BV1744" s="198"/>
      <c r="BW1744" s="198"/>
      <c r="BX1744" s="198"/>
      <c r="BY1744" s="198"/>
      <c r="BZ1744" s="198"/>
      <c r="CA1744" s="198"/>
      <c r="CB1744" s="198"/>
      <c r="CC1744" s="198"/>
      <c r="CD1744" s="198"/>
      <c r="CE1744" s="198"/>
      <c r="CF1744" s="198"/>
      <c r="CG1744" s="198"/>
      <c r="CH1744" s="198"/>
      <c r="CI1744" s="198"/>
      <c r="CJ1744" s="198"/>
      <c r="CK1744" s="198"/>
      <c r="CL1744" s="198"/>
      <c r="CM1744" s="198"/>
      <c r="CN1744" s="198"/>
      <c r="CO1744" s="198"/>
      <c r="CP1744" s="198"/>
      <c r="CQ1744" s="198"/>
      <c r="CR1744" s="198"/>
      <c r="CS1744" s="198"/>
      <c r="CT1744" s="198"/>
      <c r="CU1744" s="198"/>
      <c r="CV1744" s="198"/>
      <c r="CW1744" s="198"/>
      <c r="CX1744" s="198"/>
      <c r="CY1744" s="198"/>
      <c r="CZ1744" s="198"/>
      <c r="DA1744" s="198"/>
      <c r="DB1744" s="198"/>
      <c r="DC1744" s="198"/>
      <c r="DD1744" s="198"/>
      <c r="DE1744" s="198"/>
      <c r="DF1744" s="198"/>
      <c r="DG1744" s="198"/>
      <c r="DH1744" s="198"/>
      <c r="DI1744" s="198"/>
      <c r="DJ1744" s="198"/>
      <c r="DK1744" s="198"/>
      <c r="DL1744" s="198"/>
      <c r="DM1744" s="198"/>
      <c r="DN1744" s="198"/>
      <c r="DO1744" s="198"/>
      <c r="DP1744" s="198"/>
      <c r="DQ1744" s="198"/>
      <c r="DR1744" s="198"/>
      <c r="DS1744" s="198"/>
      <c r="DT1744" s="198"/>
      <c r="DU1744" s="198"/>
    </row>
    <row r="1745" spans="1:125" s="173" customFormat="1" x14ac:dyDescent="0.2">
      <c r="A1745" s="149"/>
      <c r="B1745" s="151"/>
      <c r="C1745" s="151"/>
      <c r="AP1745" s="198"/>
      <c r="AQ1745" s="198"/>
      <c r="AR1745" s="198"/>
      <c r="AS1745" s="198"/>
      <c r="AT1745" s="198"/>
      <c r="AU1745" s="198"/>
      <c r="AV1745" s="198"/>
      <c r="AW1745" s="198"/>
      <c r="AX1745" s="198"/>
      <c r="AY1745" s="198"/>
      <c r="AZ1745" s="198"/>
      <c r="BA1745" s="198"/>
      <c r="BB1745" s="198"/>
      <c r="BC1745" s="198"/>
      <c r="BD1745" s="198"/>
      <c r="BE1745" s="198"/>
      <c r="BF1745" s="198"/>
      <c r="BG1745" s="198"/>
      <c r="BH1745" s="198"/>
      <c r="BI1745" s="198"/>
      <c r="BJ1745" s="198"/>
      <c r="BK1745" s="198"/>
      <c r="BL1745" s="198"/>
      <c r="BM1745" s="198"/>
      <c r="BN1745" s="198"/>
      <c r="BO1745" s="198"/>
      <c r="BP1745" s="198"/>
      <c r="BQ1745" s="198"/>
      <c r="BR1745" s="198"/>
      <c r="BS1745" s="198"/>
      <c r="BT1745" s="198"/>
      <c r="BU1745" s="198"/>
      <c r="BV1745" s="198"/>
      <c r="BW1745" s="198"/>
      <c r="BX1745" s="198"/>
      <c r="BY1745" s="198"/>
      <c r="BZ1745" s="198"/>
      <c r="CA1745" s="198"/>
      <c r="CB1745" s="198"/>
      <c r="CC1745" s="198"/>
      <c r="CD1745" s="198"/>
      <c r="CE1745" s="198"/>
      <c r="CF1745" s="198"/>
      <c r="CG1745" s="198"/>
      <c r="CH1745" s="198"/>
      <c r="CI1745" s="198"/>
      <c r="CJ1745" s="198"/>
      <c r="CK1745" s="198"/>
      <c r="CL1745" s="198"/>
      <c r="CM1745" s="198"/>
      <c r="CN1745" s="198"/>
      <c r="CO1745" s="198"/>
      <c r="CP1745" s="198"/>
      <c r="CQ1745" s="198"/>
      <c r="CR1745" s="198"/>
      <c r="CS1745" s="198"/>
      <c r="CT1745" s="198"/>
      <c r="CU1745" s="198"/>
      <c r="CV1745" s="198"/>
      <c r="CW1745" s="198"/>
      <c r="CX1745" s="198"/>
      <c r="CY1745" s="198"/>
      <c r="CZ1745" s="198"/>
      <c r="DA1745" s="198"/>
      <c r="DB1745" s="198"/>
      <c r="DC1745" s="198"/>
      <c r="DD1745" s="198"/>
      <c r="DE1745" s="198"/>
      <c r="DF1745" s="198"/>
      <c r="DG1745" s="198"/>
      <c r="DH1745" s="198"/>
      <c r="DI1745" s="198"/>
      <c r="DJ1745" s="198"/>
      <c r="DK1745" s="198"/>
      <c r="DL1745" s="198"/>
      <c r="DM1745" s="198"/>
      <c r="DN1745" s="198"/>
      <c r="DO1745" s="198"/>
      <c r="DP1745" s="198"/>
      <c r="DQ1745" s="198"/>
      <c r="DR1745" s="198"/>
      <c r="DS1745" s="198"/>
      <c r="DT1745" s="198"/>
      <c r="DU1745" s="198"/>
    </row>
    <row r="1746" spans="1:125" s="173" customFormat="1" x14ac:dyDescent="0.2">
      <c r="A1746" s="149"/>
      <c r="B1746" s="151"/>
      <c r="C1746" s="151"/>
      <c r="AP1746" s="198"/>
      <c r="AQ1746" s="198"/>
      <c r="AR1746" s="198"/>
      <c r="AS1746" s="198"/>
      <c r="AT1746" s="198"/>
      <c r="AU1746" s="198"/>
      <c r="AV1746" s="198"/>
      <c r="AW1746" s="198"/>
      <c r="AX1746" s="198"/>
      <c r="AY1746" s="198"/>
      <c r="AZ1746" s="198"/>
      <c r="BA1746" s="198"/>
      <c r="BB1746" s="198"/>
      <c r="BC1746" s="198"/>
      <c r="BD1746" s="198"/>
      <c r="BE1746" s="198"/>
      <c r="BF1746" s="198"/>
      <c r="BG1746" s="198"/>
      <c r="BH1746" s="198"/>
      <c r="BI1746" s="198"/>
      <c r="BJ1746" s="198"/>
      <c r="BK1746" s="198"/>
      <c r="BL1746" s="198"/>
      <c r="BM1746" s="198"/>
      <c r="BN1746" s="198"/>
      <c r="BO1746" s="198"/>
      <c r="BP1746" s="198"/>
      <c r="BQ1746" s="198"/>
      <c r="BR1746" s="198"/>
      <c r="BS1746" s="198"/>
      <c r="BT1746" s="198"/>
      <c r="BU1746" s="198"/>
      <c r="BV1746" s="198"/>
      <c r="BW1746" s="198"/>
      <c r="BX1746" s="198"/>
      <c r="BY1746" s="198"/>
      <c r="BZ1746" s="198"/>
      <c r="CA1746" s="198"/>
      <c r="CB1746" s="198"/>
      <c r="CC1746" s="198"/>
      <c r="CD1746" s="198"/>
      <c r="CE1746" s="198"/>
      <c r="CF1746" s="198"/>
      <c r="CG1746" s="198"/>
      <c r="CH1746" s="198"/>
      <c r="CI1746" s="198"/>
      <c r="CJ1746" s="198"/>
      <c r="CK1746" s="198"/>
      <c r="CL1746" s="198"/>
      <c r="CM1746" s="198"/>
      <c r="CN1746" s="198"/>
      <c r="CO1746" s="198"/>
      <c r="CP1746" s="198"/>
      <c r="CQ1746" s="198"/>
      <c r="CR1746" s="198"/>
      <c r="CS1746" s="198"/>
      <c r="CT1746" s="198"/>
      <c r="CU1746" s="198"/>
      <c r="CV1746" s="198"/>
      <c r="CW1746" s="198"/>
      <c r="CX1746" s="198"/>
      <c r="CY1746" s="198"/>
      <c r="CZ1746" s="198"/>
      <c r="DA1746" s="198"/>
      <c r="DB1746" s="198"/>
      <c r="DC1746" s="198"/>
      <c r="DD1746" s="198"/>
      <c r="DE1746" s="198"/>
      <c r="DF1746" s="198"/>
      <c r="DG1746" s="198"/>
      <c r="DH1746" s="198"/>
      <c r="DI1746" s="198"/>
      <c r="DJ1746" s="198"/>
      <c r="DK1746" s="198"/>
      <c r="DL1746" s="198"/>
      <c r="DM1746" s="198"/>
      <c r="DN1746" s="198"/>
      <c r="DO1746" s="198"/>
      <c r="DP1746" s="198"/>
      <c r="DQ1746" s="198"/>
      <c r="DR1746" s="198"/>
      <c r="DS1746" s="198"/>
      <c r="DT1746" s="198"/>
      <c r="DU1746" s="198"/>
    </row>
    <row r="1747" spans="1:125" s="173" customFormat="1" x14ac:dyDescent="0.2">
      <c r="A1747" s="149"/>
      <c r="B1747" s="151"/>
      <c r="C1747" s="151"/>
      <c r="AP1747" s="198"/>
      <c r="AQ1747" s="198"/>
      <c r="AR1747" s="198"/>
      <c r="AS1747" s="198"/>
      <c r="AT1747" s="198"/>
      <c r="AU1747" s="198"/>
      <c r="AV1747" s="198"/>
      <c r="AW1747" s="198"/>
      <c r="AX1747" s="198"/>
      <c r="AY1747" s="198"/>
      <c r="AZ1747" s="198"/>
      <c r="BA1747" s="198"/>
      <c r="BB1747" s="198"/>
      <c r="BC1747" s="198"/>
      <c r="BD1747" s="198"/>
      <c r="BE1747" s="198"/>
      <c r="BF1747" s="198"/>
      <c r="BG1747" s="198"/>
      <c r="BH1747" s="198"/>
      <c r="BI1747" s="198"/>
      <c r="BJ1747" s="198"/>
      <c r="BK1747" s="198"/>
      <c r="BL1747" s="198"/>
      <c r="BM1747" s="198"/>
      <c r="BN1747" s="198"/>
      <c r="BO1747" s="198"/>
      <c r="BP1747" s="198"/>
      <c r="BQ1747" s="198"/>
      <c r="BR1747" s="198"/>
      <c r="BS1747" s="198"/>
      <c r="BT1747" s="198"/>
      <c r="BU1747" s="198"/>
      <c r="BV1747" s="198"/>
      <c r="BW1747" s="198"/>
      <c r="BX1747" s="198"/>
      <c r="BY1747" s="198"/>
      <c r="BZ1747" s="198"/>
      <c r="CA1747" s="198"/>
      <c r="CB1747" s="198"/>
      <c r="CC1747" s="198"/>
      <c r="CD1747" s="198"/>
      <c r="CE1747" s="198"/>
      <c r="CF1747" s="198"/>
      <c r="CG1747" s="198"/>
      <c r="CH1747" s="198"/>
      <c r="CI1747" s="198"/>
      <c r="CJ1747" s="198"/>
      <c r="CK1747" s="198"/>
      <c r="CL1747" s="198"/>
      <c r="CM1747" s="198"/>
      <c r="CN1747" s="198"/>
      <c r="CO1747" s="198"/>
      <c r="CP1747" s="198"/>
      <c r="CQ1747" s="198"/>
      <c r="CR1747" s="198"/>
      <c r="CS1747" s="198"/>
      <c r="CT1747" s="198"/>
      <c r="CU1747" s="198"/>
      <c r="CV1747" s="198"/>
      <c r="CW1747" s="198"/>
      <c r="CX1747" s="198"/>
      <c r="CY1747" s="198"/>
      <c r="CZ1747" s="198"/>
      <c r="DA1747" s="198"/>
      <c r="DB1747" s="198"/>
      <c r="DC1747" s="198"/>
      <c r="DD1747" s="198"/>
      <c r="DE1747" s="198"/>
      <c r="DF1747" s="198"/>
      <c r="DG1747" s="198"/>
      <c r="DH1747" s="198"/>
      <c r="DI1747" s="198"/>
      <c r="DJ1747" s="198"/>
      <c r="DK1747" s="198"/>
      <c r="DL1747" s="198"/>
      <c r="DM1747" s="198"/>
      <c r="DN1747" s="198"/>
      <c r="DO1747" s="198"/>
      <c r="DP1747" s="198"/>
      <c r="DQ1747" s="198"/>
      <c r="DR1747" s="198"/>
      <c r="DS1747" s="198"/>
      <c r="DT1747" s="198"/>
      <c r="DU1747" s="198"/>
    </row>
    <row r="1748" spans="1:125" s="173" customFormat="1" x14ac:dyDescent="0.2">
      <c r="A1748" s="149"/>
      <c r="B1748" s="151"/>
      <c r="C1748" s="151"/>
      <c r="AP1748" s="198"/>
      <c r="AQ1748" s="198"/>
      <c r="AR1748" s="198"/>
      <c r="AS1748" s="198"/>
      <c r="AT1748" s="198"/>
      <c r="AU1748" s="198"/>
      <c r="AV1748" s="198"/>
      <c r="AW1748" s="198"/>
      <c r="AX1748" s="198"/>
      <c r="AY1748" s="198"/>
      <c r="AZ1748" s="198"/>
      <c r="BA1748" s="198"/>
      <c r="BB1748" s="198"/>
      <c r="BC1748" s="198"/>
      <c r="BD1748" s="198"/>
      <c r="BE1748" s="198"/>
      <c r="BF1748" s="198"/>
      <c r="BG1748" s="198"/>
      <c r="BH1748" s="198"/>
      <c r="BI1748" s="198"/>
      <c r="BJ1748" s="198"/>
      <c r="BK1748" s="198"/>
      <c r="BL1748" s="198"/>
      <c r="BM1748" s="198"/>
      <c r="BN1748" s="198"/>
      <c r="BO1748" s="198"/>
      <c r="BP1748" s="198"/>
      <c r="BQ1748" s="198"/>
      <c r="BR1748" s="198"/>
      <c r="BS1748" s="198"/>
      <c r="BT1748" s="198"/>
      <c r="BU1748" s="198"/>
      <c r="BV1748" s="198"/>
      <c r="BW1748" s="198"/>
      <c r="BX1748" s="198"/>
      <c r="BY1748" s="198"/>
      <c r="BZ1748" s="198"/>
      <c r="CA1748" s="198"/>
      <c r="CB1748" s="198"/>
      <c r="CC1748" s="198"/>
      <c r="CD1748" s="198"/>
      <c r="CE1748" s="198"/>
      <c r="CF1748" s="198"/>
      <c r="CG1748" s="198"/>
      <c r="CH1748" s="198"/>
      <c r="CI1748" s="198"/>
      <c r="CJ1748" s="198"/>
      <c r="CK1748" s="198"/>
      <c r="CL1748" s="198"/>
      <c r="CM1748" s="198"/>
      <c r="CN1748" s="198"/>
      <c r="CO1748" s="198"/>
      <c r="CP1748" s="198"/>
      <c r="CQ1748" s="198"/>
      <c r="CR1748" s="198"/>
      <c r="CS1748" s="198"/>
      <c r="CT1748" s="198"/>
      <c r="CU1748" s="198"/>
      <c r="CV1748" s="198"/>
      <c r="CW1748" s="198"/>
      <c r="CX1748" s="198"/>
      <c r="CY1748" s="198"/>
      <c r="CZ1748" s="198"/>
      <c r="DA1748" s="198"/>
      <c r="DB1748" s="198"/>
      <c r="DC1748" s="198"/>
      <c r="DD1748" s="198"/>
      <c r="DE1748" s="198"/>
      <c r="DF1748" s="198"/>
      <c r="DG1748" s="198"/>
      <c r="DH1748" s="198"/>
      <c r="DI1748" s="198"/>
      <c r="DJ1748" s="198"/>
      <c r="DK1748" s="198"/>
      <c r="DL1748" s="198"/>
      <c r="DM1748" s="198"/>
      <c r="DN1748" s="198"/>
      <c r="DO1748" s="198"/>
      <c r="DP1748" s="198"/>
      <c r="DQ1748" s="198"/>
      <c r="DR1748" s="198"/>
      <c r="DS1748" s="198"/>
      <c r="DT1748" s="198"/>
      <c r="DU1748" s="198"/>
    </row>
    <row r="1749" spans="1:125" s="173" customFormat="1" x14ac:dyDescent="0.2">
      <c r="A1749" s="149"/>
      <c r="B1749" s="151"/>
      <c r="C1749" s="151"/>
      <c r="AP1749" s="198"/>
      <c r="AQ1749" s="198"/>
      <c r="AR1749" s="198"/>
      <c r="AS1749" s="198"/>
      <c r="AT1749" s="198"/>
      <c r="AU1749" s="198"/>
      <c r="AV1749" s="198"/>
      <c r="AW1749" s="198"/>
      <c r="AX1749" s="198"/>
      <c r="AY1749" s="198"/>
      <c r="AZ1749" s="198"/>
      <c r="BA1749" s="198"/>
      <c r="BB1749" s="198"/>
      <c r="BC1749" s="198"/>
      <c r="BD1749" s="198"/>
      <c r="BE1749" s="198"/>
      <c r="BF1749" s="198"/>
      <c r="BG1749" s="198"/>
      <c r="BH1749" s="198"/>
      <c r="BI1749" s="198"/>
      <c r="BJ1749" s="198"/>
      <c r="BK1749" s="198"/>
      <c r="BL1749" s="198"/>
      <c r="BM1749" s="198"/>
      <c r="BN1749" s="198"/>
      <c r="BO1749" s="198"/>
      <c r="BP1749" s="198"/>
      <c r="BQ1749" s="198"/>
      <c r="BR1749" s="198"/>
      <c r="BS1749" s="198"/>
      <c r="BT1749" s="198"/>
      <c r="BU1749" s="198"/>
      <c r="BV1749" s="198"/>
      <c r="BW1749" s="198"/>
      <c r="BX1749" s="198"/>
      <c r="BY1749" s="198"/>
      <c r="BZ1749" s="198"/>
      <c r="CA1749" s="198"/>
      <c r="CB1749" s="198"/>
      <c r="CC1749" s="198"/>
      <c r="CD1749" s="198"/>
      <c r="CE1749" s="198"/>
      <c r="CF1749" s="198"/>
      <c r="CG1749" s="198"/>
      <c r="CH1749" s="198"/>
      <c r="CI1749" s="198"/>
      <c r="CJ1749" s="198"/>
      <c r="CK1749" s="198"/>
      <c r="CL1749" s="198"/>
      <c r="CM1749" s="198"/>
      <c r="CN1749" s="198"/>
      <c r="CO1749" s="198"/>
      <c r="CP1749" s="198"/>
      <c r="CQ1749" s="198"/>
      <c r="CR1749" s="198"/>
      <c r="CS1749" s="198"/>
      <c r="CT1749" s="198"/>
      <c r="CU1749" s="198"/>
      <c r="CV1749" s="198"/>
      <c r="CW1749" s="198"/>
      <c r="CX1749" s="198"/>
      <c r="CY1749" s="198"/>
      <c r="CZ1749" s="198"/>
      <c r="DA1749" s="198"/>
      <c r="DB1749" s="198"/>
      <c r="DC1749" s="198"/>
      <c r="DD1749" s="198"/>
      <c r="DE1749" s="198"/>
      <c r="DF1749" s="198"/>
      <c r="DG1749" s="198"/>
      <c r="DH1749" s="198"/>
      <c r="DI1749" s="198"/>
      <c r="DJ1749" s="198"/>
      <c r="DK1749" s="198"/>
      <c r="DL1749" s="198"/>
      <c r="DM1749" s="198"/>
      <c r="DN1749" s="198"/>
      <c r="DO1749" s="198"/>
      <c r="DP1749" s="198"/>
      <c r="DQ1749" s="198"/>
      <c r="DR1749" s="198"/>
      <c r="DS1749" s="198"/>
      <c r="DT1749" s="198"/>
      <c r="DU1749" s="198"/>
    </row>
    <row r="1750" spans="1:125" s="173" customFormat="1" x14ac:dyDescent="0.2">
      <c r="A1750" s="149"/>
      <c r="B1750" s="151"/>
      <c r="C1750" s="151"/>
      <c r="AP1750" s="198"/>
      <c r="AQ1750" s="198"/>
      <c r="AR1750" s="198"/>
      <c r="AS1750" s="198"/>
      <c r="AT1750" s="198"/>
      <c r="AU1750" s="198"/>
      <c r="AV1750" s="198"/>
      <c r="AW1750" s="198"/>
      <c r="AX1750" s="198"/>
      <c r="AY1750" s="198"/>
      <c r="AZ1750" s="198"/>
      <c r="BA1750" s="198"/>
      <c r="BB1750" s="198"/>
      <c r="BC1750" s="198"/>
      <c r="BD1750" s="198"/>
      <c r="BE1750" s="198"/>
      <c r="BF1750" s="198"/>
      <c r="BG1750" s="198"/>
      <c r="BH1750" s="198"/>
      <c r="BI1750" s="198"/>
      <c r="BJ1750" s="198"/>
      <c r="BK1750" s="198"/>
      <c r="BL1750" s="198"/>
      <c r="BM1750" s="198"/>
      <c r="BN1750" s="198"/>
      <c r="BO1750" s="198"/>
      <c r="BP1750" s="198"/>
      <c r="BQ1750" s="198"/>
      <c r="BR1750" s="198"/>
      <c r="BS1750" s="198"/>
      <c r="BT1750" s="198"/>
      <c r="BU1750" s="198"/>
      <c r="BV1750" s="198"/>
      <c r="BW1750" s="198"/>
      <c r="BX1750" s="198"/>
      <c r="BY1750" s="198"/>
      <c r="BZ1750" s="198"/>
      <c r="CA1750" s="198"/>
      <c r="CB1750" s="198"/>
      <c r="CC1750" s="198"/>
      <c r="CD1750" s="198"/>
      <c r="CE1750" s="198"/>
      <c r="CF1750" s="198"/>
      <c r="CG1750" s="198"/>
      <c r="CH1750" s="198"/>
      <c r="CI1750" s="198"/>
      <c r="CJ1750" s="198"/>
      <c r="CK1750" s="198"/>
      <c r="CL1750" s="198"/>
      <c r="CM1750" s="198"/>
      <c r="CN1750" s="198"/>
      <c r="CO1750" s="198"/>
      <c r="CP1750" s="198"/>
      <c r="CQ1750" s="198"/>
      <c r="CR1750" s="198"/>
      <c r="CS1750" s="198"/>
      <c r="CT1750" s="198"/>
      <c r="CU1750" s="198"/>
      <c r="CV1750" s="198"/>
      <c r="CW1750" s="198"/>
      <c r="CX1750" s="198"/>
      <c r="CY1750" s="198"/>
      <c r="CZ1750" s="198"/>
      <c r="DA1750" s="198"/>
      <c r="DB1750" s="198"/>
      <c r="DC1750" s="198"/>
      <c r="DD1750" s="198"/>
      <c r="DE1750" s="198"/>
      <c r="DF1750" s="198"/>
      <c r="DG1750" s="198"/>
      <c r="DH1750" s="198"/>
      <c r="DI1750" s="198"/>
      <c r="DJ1750" s="198"/>
      <c r="DK1750" s="198"/>
      <c r="DL1750" s="198"/>
      <c r="DM1750" s="198"/>
      <c r="DN1750" s="198"/>
      <c r="DO1750" s="198"/>
      <c r="DP1750" s="198"/>
      <c r="DQ1750" s="198"/>
      <c r="DR1750" s="198"/>
      <c r="DS1750" s="198"/>
      <c r="DT1750" s="198"/>
      <c r="DU1750" s="198"/>
    </row>
    <row r="1751" spans="1:125" s="173" customFormat="1" x14ac:dyDescent="0.2">
      <c r="A1751" s="149"/>
      <c r="B1751" s="151"/>
      <c r="C1751" s="151"/>
      <c r="AP1751" s="198"/>
      <c r="AQ1751" s="198"/>
      <c r="AR1751" s="198"/>
      <c r="AS1751" s="198"/>
      <c r="AT1751" s="198"/>
      <c r="AU1751" s="198"/>
      <c r="AV1751" s="198"/>
      <c r="AW1751" s="198"/>
      <c r="AX1751" s="198"/>
      <c r="AY1751" s="198"/>
      <c r="AZ1751" s="198"/>
      <c r="BA1751" s="198"/>
      <c r="BB1751" s="198"/>
      <c r="BC1751" s="198"/>
      <c r="BD1751" s="198"/>
      <c r="BE1751" s="198"/>
      <c r="BF1751" s="198"/>
      <c r="BG1751" s="198"/>
      <c r="BH1751" s="198"/>
      <c r="BI1751" s="198"/>
      <c r="BJ1751" s="198"/>
      <c r="BK1751" s="198"/>
      <c r="BL1751" s="198"/>
      <c r="BM1751" s="198"/>
      <c r="BN1751" s="198"/>
      <c r="BO1751" s="198"/>
      <c r="BP1751" s="198"/>
      <c r="BQ1751" s="198"/>
      <c r="BR1751" s="198"/>
      <c r="BS1751" s="198"/>
      <c r="BT1751" s="198"/>
      <c r="BU1751" s="198"/>
      <c r="BV1751" s="198"/>
      <c r="BW1751" s="198"/>
      <c r="BX1751" s="198"/>
      <c r="BY1751" s="198"/>
      <c r="BZ1751" s="198"/>
      <c r="CA1751" s="198"/>
      <c r="CB1751" s="198"/>
      <c r="CC1751" s="198"/>
      <c r="CD1751" s="198"/>
      <c r="CE1751" s="198"/>
      <c r="CF1751" s="198"/>
      <c r="CG1751" s="198"/>
      <c r="CH1751" s="198"/>
      <c r="CI1751" s="198"/>
      <c r="CJ1751" s="198"/>
      <c r="CK1751" s="198"/>
      <c r="CL1751" s="198"/>
      <c r="CM1751" s="198"/>
      <c r="CN1751" s="198"/>
      <c r="CO1751" s="198"/>
      <c r="CP1751" s="198"/>
      <c r="CQ1751" s="198"/>
      <c r="CR1751" s="198"/>
      <c r="CS1751" s="198"/>
      <c r="CT1751" s="198"/>
      <c r="CU1751" s="198"/>
      <c r="CV1751" s="198"/>
      <c r="CW1751" s="198"/>
      <c r="CX1751" s="198"/>
      <c r="CY1751" s="198"/>
      <c r="CZ1751" s="198"/>
      <c r="DA1751" s="198"/>
      <c r="DB1751" s="198"/>
      <c r="DC1751" s="198"/>
      <c r="DD1751" s="198"/>
      <c r="DE1751" s="198"/>
      <c r="DF1751" s="198"/>
      <c r="DG1751" s="198"/>
      <c r="DH1751" s="198"/>
      <c r="DI1751" s="198"/>
      <c r="DJ1751" s="198"/>
      <c r="DK1751" s="198"/>
      <c r="DL1751" s="198"/>
      <c r="DM1751" s="198"/>
      <c r="DN1751" s="198"/>
      <c r="DO1751" s="198"/>
      <c r="DP1751" s="198"/>
      <c r="DQ1751" s="198"/>
      <c r="DR1751" s="198"/>
      <c r="DS1751" s="198"/>
      <c r="DT1751" s="198"/>
      <c r="DU1751" s="198"/>
    </row>
    <row r="1752" spans="1:125" s="173" customFormat="1" x14ac:dyDescent="0.2">
      <c r="A1752" s="149"/>
      <c r="B1752" s="151"/>
      <c r="C1752" s="151"/>
      <c r="AP1752" s="198"/>
      <c r="AQ1752" s="198"/>
      <c r="AR1752" s="198"/>
      <c r="AS1752" s="198"/>
      <c r="AT1752" s="198"/>
      <c r="AU1752" s="198"/>
      <c r="AV1752" s="198"/>
      <c r="AW1752" s="198"/>
      <c r="AX1752" s="198"/>
      <c r="AY1752" s="198"/>
      <c r="AZ1752" s="198"/>
      <c r="BA1752" s="198"/>
      <c r="BB1752" s="198"/>
      <c r="BC1752" s="198"/>
      <c r="BD1752" s="198"/>
      <c r="BE1752" s="198"/>
      <c r="BF1752" s="198"/>
      <c r="BG1752" s="198"/>
      <c r="BH1752" s="198"/>
      <c r="BI1752" s="198"/>
      <c r="BJ1752" s="198"/>
      <c r="BK1752" s="198"/>
      <c r="BL1752" s="198"/>
      <c r="BM1752" s="198"/>
      <c r="BN1752" s="198"/>
      <c r="BO1752" s="198"/>
      <c r="BP1752" s="198"/>
      <c r="BQ1752" s="198"/>
      <c r="BR1752" s="198"/>
      <c r="BS1752" s="198"/>
      <c r="BT1752" s="198"/>
      <c r="BU1752" s="198"/>
      <c r="BV1752" s="198"/>
      <c r="BW1752" s="198"/>
      <c r="BX1752" s="198"/>
      <c r="BY1752" s="198"/>
      <c r="BZ1752" s="198"/>
      <c r="CA1752" s="198"/>
      <c r="CB1752" s="198"/>
      <c r="CC1752" s="198"/>
      <c r="CD1752" s="198"/>
      <c r="CE1752" s="198"/>
      <c r="CF1752" s="198"/>
      <c r="CG1752" s="198"/>
      <c r="CH1752" s="198"/>
      <c r="CI1752" s="198"/>
      <c r="CJ1752" s="198"/>
      <c r="CK1752" s="198"/>
      <c r="CL1752" s="198"/>
      <c r="CM1752" s="198"/>
      <c r="CN1752" s="198"/>
      <c r="CO1752" s="198"/>
      <c r="CP1752" s="198"/>
      <c r="CQ1752" s="198"/>
      <c r="CR1752" s="198"/>
      <c r="CS1752" s="198"/>
      <c r="CT1752" s="198"/>
      <c r="CU1752" s="198"/>
      <c r="CV1752" s="198"/>
      <c r="CW1752" s="198"/>
      <c r="CX1752" s="198"/>
      <c r="CY1752" s="198"/>
      <c r="CZ1752" s="198"/>
      <c r="DA1752" s="198"/>
      <c r="DB1752" s="198"/>
      <c r="DC1752" s="198"/>
      <c r="DD1752" s="198"/>
      <c r="DE1752" s="198"/>
      <c r="DF1752" s="198"/>
      <c r="DG1752" s="198"/>
      <c r="DH1752" s="198"/>
      <c r="DI1752" s="198"/>
      <c r="DJ1752" s="198"/>
      <c r="DK1752" s="198"/>
      <c r="DL1752" s="198"/>
      <c r="DM1752" s="198"/>
      <c r="DN1752" s="198"/>
      <c r="DO1752" s="198"/>
      <c r="DP1752" s="198"/>
      <c r="DQ1752" s="198"/>
      <c r="DR1752" s="198"/>
      <c r="DS1752" s="198"/>
      <c r="DT1752" s="198"/>
      <c r="DU1752" s="198"/>
    </row>
    <row r="1753" spans="1:125" s="173" customFormat="1" x14ac:dyDescent="0.2">
      <c r="A1753" s="149"/>
      <c r="B1753" s="151"/>
      <c r="C1753" s="151"/>
      <c r="AP1753" s="198"/>
      <c r="AQ1753" s="198"/>
      <c r="AR1753" s="198"/>
      <c r="AS1753" s="198"/>
      <c r="AT1753" s="198"/>
      <c r="AU1753" s="198"/>
      <c r="AV1753" s="198"/>
      <c r="AW1753" s="198"/>
      <c r="AX1753" s="198"/>
      <c r="AY1753" s="198"/>
      <c r="AZ1753" s="198"/>
      <c r="BA1753" s="198"/>
      <c r="BB1753" s="198"/>
      <c r="BC1753" s="198"/>
      <c r="BD1753" s="198"/>
      <c r="BE1753" s="198"/>
      <c r="BF1753" s="198"/>
      <c r="BG1753" s="198"/>
      <c r="BH1753" s="198"/>
      <c r="BI1753" s="198"/>
      <c r="BJ1753" s="198"/>
      <c r="BK1753" s="198"/>
      <c r="BL1753" s="198"/>
      <c r="BM1753" s="198"/>
      <c r="BN1753" s="198"/>
      <c r="BO1753" s="198"/>
      <c r="BP1753" s="198"/>
      <c r="BQ1753" s="198"/>
      <c r="BR1753" s="198"/>
      <c r="BS1753" s="198"/>
      <c r="BT1753" s="198"/>
      <c r="BU1753" s="198"/>
      <c r="BV1753" s="198"/>
      <c r="BW1753" s="198"/>
      <c r="BX1753" s="198"/>
      <c r="BY1753" s="198"/>
      <c r="BZ1753" s="198"/>
      <c r="CA1753" s="198"/>
      <c r="CB1753" s="198"/>
      <c r="CC1753" s="198"/>
      <c r="CD1753" s="198"/>
      <c r="CE1753" s="198"/>
      <c r="CF1753" s="198"/>
      <c r="CG1753" s="198"/>
      <c r="CH1753" s="198"/>
      <c r="CI1753" s="198"/>
      <c r="CJ1753" s="198"/>
      <c r="CK1753" s="198"/>
      <c r="CL1753" s="198"/>
      <c r="CM1753" s="198"/>
      <c r="CN1753" s="198"/>
      <c r="CO1753" s="198"/>
      <c r="CP1753" s="198"/>
      <c r="CQ1753" s="198"/>
      <c r="CR1753" s="198"/>
      <c r="CS1753" s="198"/>
      <c r="CT1753" s="198"/>
      <c r="CU1753" s="198"/>
      <c r="CV1753" s="198"/>
      <c r="CW1753" s="198"/>
      <c r="CX1753" s="198"/>
      <c r="CY1753" s="198"/>
      <c r="CZ1753" s="198"/>
      <c r="DA1753" s="198"/>
      <c r="DB1753" s="198"/>
      <c r="DC1753" s="198"/>
      <c r="DD1753" s="198"/>
      <c r="DE1753" s="198"/>
      <c r="DF1753" s="198"/>
      <c r="DG1753" s="198"/>
      <c r="DH1753" s="198"/>
      <c r="DI1753" s="198"/>
      <c r="DJ1753" s="198"/>
      <c r="DK1753" s="198"/>
      <c r="DL1753" s="198"/>
      <c r="DM1753" s="198"/>
      <c r="DN1753" s="198"/>
      <c r="DO1753" s="198"/>
      <c r="DP1753" s="198"/>
      <c r="DQ1753" s="198"/>
      <c r="DR1753" s="198"/>
      <c r="DS1753" s="198"/>
      <c r="DT1753" s="198"/>
      <c r="DU1753" s="198"/>
    </row>
    <row r="1754" spans="1:125" s="173" customFormat="1" x14ac:dyDescent="0.2">
      <c r="A1754" s="149"/>
      <c r="B1754" s="151"/>
      <c r="C1754" s="151"/>
      <c r="AP1754" s="198"/>
      <c r="AQ1754" s="198"/>
      <c r="AR1754" s="198"/>
      <c r="AS1754" s="198"/>
      <c r="AT1754" s="198"/>
      <c r="AU1754" s="198"/>
      <c r="AV1754" s="198"/>
      <c r="AW1754" s="198"/>
      <c r="AX1754" s="198"/>
      <c r="AY1754" s="198"/>
      <c r="AZ1754" s="198"/>
      <c r="BA1754" s="198"/>
      <c r="BB1754" s="198"/>
      <c r="BC1754" s="198"/>
      <c r="BD1754" s="198"/>
      <c r="BE1754" s="198"/>
      <c r="BF1754" s="198"/>
      <c r="BG1754" s="198"/>
      <c r="BH1754" s="198"/>
      <c r="BI1754" s="198"/>
      <c r="BJ1754" s="198"/>
      <c r="BK1754" s="198"/>
      <c r="BL1754" s="198"/>
      <c r="BM1754" s="198"/>
      <c r="BN1754" s="198"/>
      <c r="BO1754" s="198"/>
      <c r="BP1754" s="198"/>
      <c r="BQ1754" s="198"/>
      <c r="BR1754" s="198"/>
      <c r="BS1754" s="198"/>
      <c r="BT1754" s="198"/>
      <c r="BU1754" s="198"/>
      <c r="BV1754" s="198"/>
      <c r="BW1754" s="198"/>
      <c r="BX1754" s="198"/>
      <c r="BY1754" s="198"/>
      <c r="BZ1754" s="198"/>
      <c r="CA1754" s="198"/>
      <c r="CB1754" s="198"/>
      <c r="CC1754" s="198"/>
      <c r="CD1754" s="198"/>
      <c r="CE1754" s="198"/>
      <c r="CF1754" s="198"/>
      <c r="CG1754" s="198"/>
      <c r="CH1754" s="198"/>
      <c r="CI1754" s="198"/>
      <c r="CJ1754" s="198"/>
      <c r="CK1754" s="198"/>
      <c r="CL1754" s="198"/>
      <c r="CM1754" s="198"/>
      <c r="CN1754" s="198"/>
      <c r="CO1754" s="198"/>
      <c r="CP1754" s="198"/>
      <c r="CQ1754" s="198"/>
      <c r="CR1754" s="198"/>
      <c r="CS1754" s="198"/>
      <c r="CT1754" s="198"/>
      <c r="CU1754" s="198"/>
      <c r="CV1754" s="198"/>
      <c r="CW1754" s="198"/>
      <c r="CX1754" s="198"/>
      <c r="CY1754" s="198"/>
      <c r="CZ1754" s="198"/>
      <c r="DA1754" s="198"/>
      <c r="DB1754" s="198"/>
      <c r="DC1754" s="198"/>
      <c r="DD1754" s="198"/>
      <c r="DE1754" s="198"/>
      <c r="DF1754" s="198"/>
      <c r="DG1754" s="198"/>
      <c r="DH1754" s="198"/>
      <c r="DI1754" s="198"/>
      <c r="DJ1754" s="198"/>
      <c r="DK1754" s="198"/>
      <c r="DL1754" s="198"/>
      <c r="DM1754" s="198"/>
      <c r="DN1754" s="198"/>
      <c r="DO1754" s="198"/>
      <c r="DP1754" s="198"/>
      <c r="DQ1754" s="198"/>
      <c r="DR1754" s="198"/>
      <c r="DS1754" s="198"/>
      <c r="DT1754" s="198"/>
      <c r="DU1754" s="198"/>
    </row>
    <row r="1755" spans="1:125" s="173" customFormat="1" x14ac:dyDescent="0.2">
      <c r="A1755" s="149"/>
      <c r="B1755" s="151"/>
      <c r="C1755" s="151"/>
      <c r="AP1755" s="198"/>
      <c r="AQ1755" s="198"/>
      <c r="AR1755" s="198"/>
      <c r="AS1755" s="198"/>
      <c r="AT1755" s="198"/>
      <c r="AU1755" s="198"/>
      <c r="AV1755" s="198"/>
      <c r="AW1755" s="198"/>
      <c r="AX1755" s="198"/>
      <c r="AY1755" s="198"/>
      <c r="AZ1755" s="198"/>
      <c r="BA1755" s="198"/>
      <c r="BB1755" s="198"/>
      <c r="BC1755" s="198"/>
      <c r="BD1755" s="198"/>
      <c r="BE1755" s="198"/>
      <c r="BF1755" s="198"/>
      <c r="BG1755" s="198"/>
      <c r="BH1755" s="198"/>
      <c r="BI1755" s="198"/>
      <c r="BJ1755" s="198"/>
      <c r="BK1755" s="198"/>
      <c r="BL1755" s="198"/>
      <c r="BM1755" s="198"/>
      <c r="BN1755" s="198"/>
      <c r="BO1755" s="198"/>
      <c r="BP1755" s="198"/>
      <c r="BQ1755" s="198"/>
      <c r="BR1755" s="198"/>
      <c r="BS1755" s="198"/>
      <c r="BT1755" s="198"/>
      <c r="BU1755" s="198"/>
      <c r="BV1755" s="198"/>
      <c r="BW1755" s="198"/>
      <c r="BX1755" s="198"/>
      <c r="BY1755" s="198"/>
      <c r="BZ1755" s="198"/>
      <c r="CA1755" s="198"/>
      <c r="CB1755" s="198"/>
      <c r="CC1755" s="198"/>
      <c r="CD1755" s="198"/>
      <c r="CE1755" s="198"/>
      <c r="CF1755" s="198"/>
      <c r="CG1755" s="198"/>
      <c r="CH1755" s="198"/>
      <c r="CI1755" s="198"/>
      <c r="CJ1755" s="198"/>
      <c r="CK1755" s="198"/>
      <c r="CL1755" s="198"/>
      <c r="CM1755" s="198"/>
      <c r="CN1755" s="198"/>
      <c r="CO1755" s="198"/>
      <c r="CP1755" s="198"/>
      <c r="CQ1755" s="198"/>
      <c r="CR1755" s="198"/>
      <c r="CS1755" s="198"/>
      <c r="CT1755" s="198"/>
      <c r="CU1755" s="198"/>
      <c r="CV1755" s="198"/>
      <c r="CW1755" s="198"/>
      <c r="CX1755" s="198"/>
      <c r="CY1755" s="198"/>
      <c r="CZ1755" s="198"/>
      <c r="DA1755" s="198"/>
      <c r="DB1755" s="198"/>
      <c r="DC1755" s="198"/>
      <c r="DD1755" s="198"/>
      <c r="DE1755" s="198"/>
      <c r="DF1755" s="198"/>
      <c r="DG1755" s="198"/>
      <c r="DH1755" s="198"/>
      <c r="DI1755" s="198"/>
      <c r="DJ1755" s="198"/>
      <c r="DK1755" s="198"/>
      <c r="DL1755" s="198"/>
      <c r="DM1755" s="198"/>
      <c r="DN1755" s="198"/>
      <c r="DO1755" s="198"/>
      <c r="DP1755" s="198"/>
      <c r="DQ1755" s="198"/>
      <c r="DR1755" s="198"/>
      <c r="DS1755" s="198"/>
      <c r="DT1755" s="198"/>
      <c r="DU1755" s="198"/>
    </row>
    <row r="1756" spans="1:125" s="173" customFormat="1" x14ac:dyDescent="0.2">
      <c r="A1756" s="149"/>
      <c r="B1756" s="151"/>
      <c r="C1756" s="151"/>
      <c r="AP1756" s="198"/>
      <c r="AQ1756" s="198"/>
      <c r="AR1756" s="198"/>
      <c r="AS1756" s="198"/>
      <c r="AT1756" s="198"/>
      <c r="AU1756" s="198"/>
      <c r="AV1756" s="198"/>
      <c r="AW1756" s="198"/>
      <c r="AX1756" s="198"/>
      <c r="AY1756" s="198"/>
      <c r="AZ1756" s="198"/>
      <c r="BA1756" s="198"/>
      <c r="BB1756" s="198"/>
      <c r="BC1756" s="198"/>
      <c r="BD1756" s="198"/>
      <c r="BE1756" s="198"/>
      <c r="BF1756" s="198"/>
      <c r="BG1756" s="198"/>
      <c r="BH1756" s="198"/>
      <c r="BI1756" s="198"/>
      <c r="BJ1756" s="198"/>
      <c r="BK1756" s="198"/>
      <c r="BL1756" s="198"/>
      <c r="BM1756" s="198"/>
      <c r="BN1756" s="198"/>
      <c r="BO1756" s="198"/>
      <c r="BP1756" s="198"/>
      <c r="BQ1756" s="198"/>
      <c r="BR1756" s="198"/>
      <c r="BS1756" s="198"/>
      <c r="BT1756" s="198"/>
      <c r="BU1756" s="198"/>
      <c r="BV1756" s="198"/>
      <c r="BW1756" s="198"/>
      <c r="BX1756" s="198"/>
      <c r="BY1756" s="198"/>
      <c r="BZ1756" s="198"/>
      <c r="CA1756" s="198"/>
      <c r="CB1756" s="198"/>
      <c r="CC1756" s="198"/>
      <c r="CD1756" s="198"/>
      <c r="CE1756" s="198"/>
      <c r="CF1756" s="198"/>
      <c r="CG1756" s="198"/>
      <c r="CH1756" s="198"/>
      <c r="CI1756" s="198"/>
      <c r="CJ1756" s="198"/>
      <c r="CK1756" s="198"/>
      <c r="CL1756" s="198"/>
      <c r="CM1756" s="198"/>
      <c r="CN1756" s="198"/>
      <c r="CO1756" s="198"/>
      <c r="CP1756" s="198"/>
      <c r="CQ1756" s="198"/>
      <c r="CR1756" s="198"/>
      <c r="CS1756" s="198"/>
      <c r="CT1756" s="198"/>
      <c r="CU1756" s="198"/>
      <c r="CV1756" s="198"/>
      <c r="CW1756" s="198"/>
      <c r="CX1756" s="198"/>
      <c r="CY1756" s="198"/>
      <c r="CZ1756" s="198"/>
      <c r="DA1756" s="198"/>
      <c r="DB1756" s="198"/>
      <c r="DC1756" s="198"/>
      <c r="DD1756" s="198"/>
      <c r="DE1756" s="198"/>
      <c r="DF1756" s="198"/>
      <c r="DG1756" s="198"/>
      <c r="DH1756" s="198"/>
      <c r="DI1756" s="198"/>
      <c r="DJ1756" s="198"/>
      <c r="DK1756" s="198"/>
      <c r="DL1756" s="198"/>
      <c r="DM1756" s="198"/>
      <c r="DN1756" s="198"/>
      <c r="DO1756" s="198"/>
      <c r="DP1756" s="198"/>
      <c r="DQ1756" s="198"/>
      <c r="DR1756" s="198"/>
      <c r="DS1756" s="198"/>
      <c r="DT1756" s="198"/>
      <c r="DU1756" s="198"/>
    </row>
    <row r="1757" spans="1:125" s="173" customFormat="1" x14ac:dyDescent="0.2">
      <c r="A1757" s="149"/>
      <c r="B1757" s="151"/>
      <c r="C1757" s="151"/>
      <c r="AP1757" s="198"/>
      <c r="AQ1757" s="198"/>
      <c r="AR1757" s="198"/>
      <c r="AS1757" s="198"/>
      <c r="AT1757" s="198"/>
      <c r="AU1757" s="198"/>
      <c r="AV1757" s="198"/>
      <c r="AW1757" s="198"/>
      <c r="AX1757" s="198"/>
      <c r="AY1757" s="198"/>
      <c r="AZ1757" s="198"/>
      <c r="BA1757" s="198"/>
      <c r="BB1757" s="198"/>
      <c r="BC1757" s="198"/>
      <c r="BD1757" s="198"/>
      <c r="BE1757" s="198"/>
      <c r="BF1757" s="198"/>
      <c r="BG1757" s="198"/>
      <c r="BH1757" s="198"/>
      <c r="BI1757" s="198"/>
      <c r="BJ1757" s="198"/>
      <c r="BK1757" s="198"/>
      <c r="BL1757" s="198"/>
      <c r="BM1757" s="198"/>
      <c r="BN1757" s="198"/>
      <c r="BO1757" s="198"/>
      <c r="BP1757" s="198"/>
      <c r="BQ1757" s="198"/>
      <c r="BR1757" s="198"/>
      <c r="BS1757" s="198"/>
      <c r="BT1757" s="198"/>
      <c r="BU1757" s="198"/>
      <c r="BV1757" s="198"/>
      <c r="BW1757" s="198"/>
      <c r="BX1757" s="198"/>
      <c r="BY1757" s="198"/>
      <c r="BZ1757" s="198"/>
      <c r="CA1757" s="198"/>
      <c r="CB1757" s="198"/>
      <c r="CC1757" s="198"/>
      <c r="CD1757" s="198"/>
      <c r="CE1757" s="198"/>
      <c r="CF1757" s="198"/>
      <c r="CG1757" s="198"/>
      <c r="CH1757" s="198"/>
      <c r="CI1757" s="198"/>
      <c r="CJ1757" s="198"/>
      <c r="CK1757" s="198"/>
      <c r="CL1757" s="198"/>
      <c r="CM1757" s="198"/>
      <c r="CN1757" s="198"/>
      <c r="CO1757" s="198"/>
      <c r="CP1757" s="198"/>
      <c r="CQ1757" s="198"/>
      <c r="CR1757" s="198"/>
      <c r="CS1757" s="198"/>
      <c r="CT1757" s="198"/>
      <c r="CU1757" s="198"/>
      <c r="CV1757" s="198"/>
      <c r="CW1757" s="198"/>
      <c r="CX1757" s="198"/>
      <c r="CY1757" s="198"/>
      <c r="CZ1757" s="198"/>
      <c r="DA1757" s="198"/>
      <c r="DB1757" s="198"/>
      <c r="DC1757" s="198"/>
      <c r="DD1757" s="198"/>
      <c r="DE1757" s="198"/>
      <c r="DF1757" s="198"/>
      <c r="DG1757" s="198"/>
      <c r="DH1757" s="198"/>
      <c r="DI1757" s="198"/>
      <c r="DJ1757" s="198"/>
      <c r="DK1757" s="198"/>
      <c r="DL1757" s="198"/>
      <c r="DM1757" s="198"/>
      <c r="DN1757" s="198"/>
      <c r="DO1757" s="198"/>
      <c r="DP1757" s="198"/>
      <c r="DQ1757" s="198"/>
      <c r="DR1757" s="198"/>
      <c r="DS1757" s="198"/>
      <c r="DT1757" s="198"/>
      <c r="DU1757" s="198"/>
    </row>
    <row r="1758" spans="1:125" s="173" customFormat="1" x14ac:dyDescent="0.2">
      <c r="A1758" s="149"/>
      <c r="B1758" s="151"/>
      <c r="C1758" s="151"/>
      <c r="AP1758" s="198"/>
      <c r="AQ1758" s="198"/>
      <c r="AR1758" s="198"/>
      <c r="AS1758" s="198"/>
      <c r="AT1758" s="198"/>
      <c r="AU1758" s="198"/>
      <c r="AV1758" s="198"/>
      <c r="AW1758" s="198"/>
      <c r="AX1758" s="198"/>
      <c r="AY1758" s="198"/>
      <c r="AZ1758" s="198"/>
      <c r="BA1758" s="198"/>
      <c r="BB1758" s="198"/>
      <c r="BC1758" s="198"/>
      <c r="BD1758" s="198"/>
      <c r="BE1758" s="198"/>
      <c r="BF1758" s="198"/>
      <c r="BG1758" s="198"/>
      <c r="BH1758" s="198"/>
      <c r="BI1758" s="198"/>
      <c r="BJ1758" s="198"/>
      <c r="BK1758" s="198"/>
      <c r="BL1758" s="198"/>
      <c r="BM1758" s="198"/>
      <c r="BN1758" s="198"/>
      <c r="BO1758" s="198"/>
      <c r="BP1758" s="198"/>
      <c r="BQ1758" s="198"/>
      <c r="BR1758" s="198"/>
      <c r="BS1758" s="198"/>
      <c r="BT1758" s="198"/>
      <c r="BU1758" s="198"/>
      <c r="BV1758" s="198"/>
      <c r="BW1758" s="198"/>
      <c r="BX1758" s="198"/>
      <c r="BY1758" s="198"/>
      <c r="BZ1758" s="198"/>
      <c r="CA1758" s="198"/>
      <c r="CB1758" s="198"/>
      <c r="CC1758" s="198"/>
      <c r="CD1758" s="198"/>
      <c r="CE1758" s="198"/>
      <c r="CF1758" s="198"/>
      <c r="CG1758" s="198"/>
      <c r="CH1758" s="198"/>
      <c r="CI1758" s="198"/>
      <c r="CJ1758" s="198"/>
      <c r="CK1758" s="198"/>
      <c r="CL1758" s="198"/>
      <c r="CM1758" s="198"/>
      <c r="CN1758" s="198"/>
      <c r="CO1758" s="198"/>
      <c r="CP1758" s="198"/>
      <c r="CQ1758" s="198"/>
      <c r="CR1758" s="198"/>
      <c r="CS1758" s="198"/>
      <c r="CT1758" s="198"/>
      <c r="CU1758" s="198"/>
      <c r="CV1758" s="198"/>
      <c r="CW1758" s="198"/>
      <c r="CX1758" s="198"/>
      <c r="CY1758" s="198"/>
      <c r="CZ1758" s="198"/>
      <c r="DA1758" s="198"/>
      <c r="DB1758" s="198"/>
      <c r="DC1758" s="198"/>
      <c r="DD1758" s="198"/>
      <c r="DE1758" s="198"/>
      <c r="DF1758" s="198"/>
      <c r="DG1758" s="198"/>
      <c r="DH1758" s="198"/>
      <c r="DI1758" s="198"/>
      <c r="DJ1758" s="198"/>
      <c r="DK1758" s="198"/>
      <c r="DL1758" s="198"/>
      <c r="DM1758" s="198"/>
      <c r="DN1758" s="198"/>
      <c r="DO1758" s="198"/>
      <c r="DP1758" s="198"/>
      <c r="DQ1758" s="198"/>
      <c r="DR1758" s="198"/>
      <c r="DS1758" s="198"/>
      <c r="DT1758" s="198"/>
      <c r="DU1758" s="198"/>
    </row>
    <row r="1759" spans="1:125" s="173" customFormat="1" x14ac:dyDescent="0.2">
      <c r="A1759" s="149"/>
      <c r="B1759" s="151"/>
      <c r="C1759" s="151"/>
      <c r="AP1759" s="198"/>
      <c r="AQ1759" s="198"/>
      <c r="AR1759" s="198"/>
      <c r="AS1759" s="198"/>
      <c r="AT1759" s="198"/>
      <c r="AU1759" s="198"/>
      <c r="AV1759" s="198"/>
      <c r="AW1759" s="198"/>
      <c r="AX1759" s="198"/>
      <c r="AY1759" s="198"/>
      <c r="AZ1759" s="198"/>
      <c r="BA1759" s="198"/>
      <c r="BB1759" s="198"/>
      <c r="BC1759" s="198"/>
      <c r="BD1759" s="198"/>
      <c r="BE1759" s="198"/>
      <c r="BF1759" s="198"/>
      <c r="BG1759" s="198"/>
      <c r="BH1759" s="198"/>
      <c r="BI1759" s="198"/>
      <c r="BJ1759" s="198"/>
      <c r="BK1759" s="198"/>
      <c r="BL1759" s="198"/>
      <c r="BM1759" s="198"/>
      <c r="BN1759" s="198"/>
      <c r="BO1759" s="198"/>
      <c r="BP1759" s="198"/>
      <c r="BQ1759" s="198"/>
      <c r="BR1759" s="198"/>
      <c r="BS1759" s="198"/>
      <c r="BT1759" s="198"/>
      <c r="BU1759" s="198"/>
      <c r="BV1759" s="198"/>
      <c r="BW1759" s="198"/>
      <c r="BX1759" s="198"/>
      <c r="BY1759" s="198"/>
      <c r="BZ1759" s="198"/>
      <c r="CA1759" s="198"/>
      <c r="CB1759" s="198"/>
      <c r="CC1759" s="198"/>
      <c r="CD1759" s="198"/>
      <c r="CE1759" s="198"/>
      <c r="CF1759" s="198"/>
      <c r="CG1759" s="198"/>
      <c r="CH1759" s="198"/>
      <c r="CI1759" s="198"/>
      <c r="CJ1759" s="198"/>
      <c r="CK1759" s="198"/>
      <c r="CL1759" s="198"/>
      <c r="CM1759" s="198"/>
      <c r="CN1759" s="198"/>
      <c r="CO1759" s="198"/>
      <c r="CP1759" s="198"/>
      <c r="CQ1759" s="198"/>
      <c r="CR1759" s="198"/>
      <c r="CS1759" s="198"/>
      <c r="CT1759" s="198"/>
      <c r="CU1759" s="198"/>
      <c r="CV1759" s="198"/>
      <c r="CW1759" s="198"/>
      <c r="CX1759" s="198"/>
      <c r="CY1759" s="198"/>
      <c r="CZ1759" s="198"/>
      <c r="DA1759" s="198"/>
      <c r="DB1759" s="198"/>
      <c r="DC1759" s="198"/>
      <c r="DD1759" s="198"/>
      <c r="DE1759" s="198"/>
      <c r="DF1759" s="198"/>
      <c r="DG1759" s="198"/>
      <c r="DH1759" s="198"/>
      <c r="DI1759" s="198"/>
      <c r="DJ1759" s="198"/>
      <c r="DK1759" s="198"/>
      <c r="DL1759" s="198"/>
      <c r="DM1759" s="198"/>
      <c r="DN1759" s="198"/>
      <c r="DO1759" s="198"/>
      <c r="DP1759" s="198"/>
      <c r="DQ1759" s="198"/>
      <c r="DR1759" s="198"/>
      <c r="DS1759" s="198"/>
      <c r="DT1759" s="198"/>
      <c r="DU1759" s="198"/>
    </row>
    <row r="1760" spans="1:125" s="173" customFormat="1" x14ac:dyDescent="0.2">
      <c r="A1760" s="149"/>
      <c r="B1760" s="151"/>
      <c r="C1760" s="151"/>
      <c r="AP1760" s="198"/>
      <c r="AQ1760" s="198"/>
      <c r="AR1760" s="198"/>
      <c r="AS1760" s="198"/>
      <c r="AT1760" s="198"/>
      <c r="AU1760" s="198"/>
      <c r="AV1760" s="198"/>
      <c r="AW1760" s="198"/>
      <c r="AX1760" s="198"/>
      <c r="AY1760" s="198"/>
      <c r="AZ1760" s="198"/>
      <c r="BA1760" s="198"/>
      <c r="BB1760" s="198"/>
      <c r="BC1760" s="198"/>
      <c r="BD1760" s="198"/>
      <c r="BE1760" s="198"/>
      <c r="BF1760" s="198"/>
      <c r="BG1760" s="198"/>
      <c r="BH1760" s="198"/>
      <c r="BI1760" s="198"/>
      <c r="BJ1760" s="198"/>
      <c r="BK1760" s="198"/>
      <c r="BL1760" s="198"/>
      <c r="BM1760" s="198"/>
      <c r="BN1760" s="198"/>
      <c r="BO1760" s="198"/>
      <c r="BP1760" s="198"/>
      <c r="BQ1760" s="198"/>
      <c r="BR1760" s="198"/>
      <c r="BS1760" s="198"/>
      <c r="BT1760" s="198"/>
      <c r="BU1760" s="198"/>
      <c r="BV1760" s="198"/>
      <c r="BW1760" s="198"/>
      <c r="BX1760" s="198"/>
      <c r="BY1760" s="198"/>
      <c r="BZ1760" s="198"/>
      <c r="CA1760" s="198"/>
      <c r="CB1760" s="198"/>
      <c r="CC1760" s="198"/>
      <c r="CD1760" s="198"/>
      <c r="CE1760" s="198"/>
      <c r="CF1760" s="198"/>
      <c r="CG1760" s="198"/>
      <c r="CH1760" s="198"/>
      <c r="CI1760" s="198"/>
      <c r="CJ1760" s="198"/>
      <c r="CK1760" s="198"/>
      <c r="CL1760" s="198"/>
      <c r="CM1760" s="198"/>
      <c r="CN1760" s="198"/>
      <c r="CO1760" s="198"/>
      <c r="CP1760" s="198"/>
      <c r="CQ1760" s="198"/>
      <c r="CR1760" s="198"/>
      <c r="CS1760" s="198"/>
      <c r="CT1760" s="198"/>
      <c r="CU1760" s="198"/>
      <c r="CV1760" s="198"/>
      <c r="CW1760" s="198"/>
      <c r="CX1760" s="198"/>
      <c r="CY1760" s="198"/>
      <c r="CZ1760" s="198"/>
      <c r="DA1760" s="198"/>
      <c r="DB1760" s="198"/>
      <c r="DC1760" s="198"/>
      <c r="DD1760" s="198"/>
      <c r="DE1760" s="198"/>
      <c r="DF1760" s="198"/>
      <c r="DG1760" s="198"/>
      <c r="DH1760" s="198"/>
      <c r="DI1760" s="198"/>
      <c r="DJ1760" s="198"/>
      <c r="DK1760" s="198"/>
      <c r="DL1760" s="198"/>
      <c r="DM1760" s="198"/>
      <c r="DN1760" s="198"/>
      <c r="DO1760" s="198"/>
      <c r="DP1760" s="198"/>
      <c r="DQ1760" s="198"/>
      <c r="DR1760" s="198"/>
      <c r="DS1760" s="198"/>
      <c r="DT1760" s="198"/>
      <c r="DU1760" s="198"/>
    </row>
    <row r="1761" spans="1:125" s="173" customFormat="1" x14ac:dyDescent="0.2">
      <c r="A1761" s="149"/>
      <c r="B1761" s="151"/>
      <c r="C1761" s="151"/>
      <c r="AP1761" s="198"/>
      <c r="AQ1761" s="198"/>
      <c r="AR1761" s="198"/>
      <c r="AS1761" s="198"/>
      <c r="AT1761" s="198"/>
      <c r="AU1761" s="198"/>
      <c r="AV1761" s="198"/>
      <c r="AW1761" s="198"/>
      <c r="AX1761" s="198"/>
      <c r="AY1761" s="198"/>
      <c r="AZ1761" s="198"/>
      <c r="BA1761" s="198"/>
      <c r="BB1761" s="198"/>
      <c r="BC1761" s="198"/>
      <c r="BD1761" s="198"/>
      <c r="BE1761" s="198"/>
      <c r="BF1761" s="198"/>
      <c r="BG1761" s="198"/>
      <c r="BH1761" s="198"/>
      <c r="BI1761" s="198"/>
      <c r="BJ1761" s="198"/>
      <c r="BK1761" s="198"/>
      <c r="BL1761" s="198"/>
      <c r="BM1761" s="198"/>
      <c r="BN1761" s="198"/>
      <c r="BO1761" s="198"/>
      <c r="BP1761" s="198"/>
      <c r="BQ1761" s="198"/>
      <c r="BR1761" s="198"/>
      <c r="BS1761" s="198"/>
      <c r="BT1761" s="198"/>
      <c r="BU1761" s="198"/>
      <c r="BV1761" s="198"/>
      <c r="BW1761" s="198"/>
      <c r="BX1761" s="198"/>
      <c r="BY1761" s="198"/>
      <c r="BZ1761" s="198"/>
      <c r="CA1761" s="198"/>
      <c r="CB1761" s="198"/>
      <c r="CC1761" s="198"/>
      <c r="CD1761" s="198"/>
      <c r="CE1761" s="198"/>
      <c r="CF1761" s="198"/>
      <c r="CG1761" s="198"/>
      <c r="CH1761" s="198"/>
      <c r="CI1761" s="198"/>
      <c r="CJ1761" s="198"/>
      <c r="CK1761" s="198"/>
      <c r="CL1761" s="198"/>
      <c r="CM1761" s="198"/>
      <c r="CN1761" s="198"/>
      <c r="CO1761" s="198"/>
      <c r="CP1761" s="198"/>
      <c r="CQ1761" s="198"/>
      <c r="CR1761" s="198"/>
      <c r="CS1761" s="198"/>
      <c r="CT1761" s="198"/>
      <c r="CU1761" s="198"/>
      <c r="CV1761" s="198"/>
      <c r="CW1761" s="198"/>
      <c r="CX1761" s="198"/>
      <c r="CY1761" s="198"/>
      <c r="CZ1761" s="198"/>
      <c r="DA1761" s="198"/>
      <c r="DB1761" s="198"/>
      <c r="DC1761" s="198"/>
      <c r="DD1761" s="198"/>
      <c r="DE1761" s="198"/>
      <c r="DF1761" s="198"/>
      <c r="DG1761" s="198"/>
      <c r="DH1761" s="198"/>
      <c r="DI1761" s="198"/>
      <c r="DJ1761" s="198"/>
      <c r="DK1761" s="198"/>
      <c r="DL1761" s="198"/>
      <c r="DM1761" s="198"/>
      <c r="DN1761" s="198"/>
      <c r="DO1761" s="198"/>
      <c r="DP1761" s="198"/>
      <c r="DQ1761" s="198"/>
      <c r="DR1761" s="198"/>
      <c r="DS1761" s="198"/>
      <c r="DT1761" s="198"/>
      <c r="DU1761" s="198"/>
    </row>
    <row r="1762" spans="1:125" s="173" customFormat="1" x14ac:dyDescent="0.2">
      <c r="A1762" s="149"/>
      <c r="B1762" s="151"/>
      <c r="C1762" s="151"/>
      <c r="AP1762" s="198"/>
      <c r="AQ1762" s="198"/>
      <c r="AR1762" s="198"/>
      <c r="AS1762" s="198"/>
      <c r="AT1762" s="198"/>
      <c r="AU1762" s="198"/>
      <c r="AV1762" s="198"/>
      <c r="AW1762" s="198"/>
      <c r="AX1762" s="198"/>
      <c r="AY1762" s="198"/>
      <c r="AZ1762" s="198"/>
      <c r="BA1762" s="198"/>
      <c r="BB1762" s="198"/>
      <c r="BC1762" s="198"/>
      <c r="BD1762" s="198"/>
      <c r="BE1762" s="198"/>
      <c r="BF1762" s="198"/>
      <c r="BG1762" s="198"/>
      <c r="BH1762" s="198"/>
      <c r="BI1762" s="198"/>
      <c r="BJ1762" s="198"/>
      <c r="BK1762" s="198"/>
      <c r="BL1762" s="198"/>
      <c r="BM1762" s="198"/>
      <c r="BN1762" s="198"/>
      <c r="BO1762" s="198"/>
      <c r="BP1762" s="198"/>
      <c r="BQ1762" s="198"/>
      <c r="BR1762" s="198"/>
      <c r="BS1762" s="198"/>
      <c r="BT1762" s="198"/>
      <c r="BU1762" s="198"/>
      <c r="BV1762" s="198"/>
      <c r="BW1762" s="198"/>
      <c r="BX1762" s="198"/>
      <c r="BY1762" s="198"/>
      <c r="BZ1762" s="198"/>
      <c r="CA1762" s="198"/>
      <c r="CB1762" s="198"/>
      <c r="CC1762" s="198"/>
      <c r="CD1762" s="198"/>
      <c r="CE1762" s="198"/>
      <c r="CF1762" s="198"/>
      <c r="CG1762" s="198"/>
      <c r="CH1762" s="198"/>
      <c r="CI1762" s="198"/>
      <c r="CJ1762" s="198"/>
      <c r="CK1762" s="198"/>
      <c r="CL1762" s="198"/>
      <c r="CM1762" s="198"/>
      <c r="CN1762" s="198"/>
      <c r="CO1762" s="198"/>
      <c r="CP1762" s="198"/>
      <c r="CQ1762" s="198"/>
      <c r="CR1762" s="198"/>
      <c r="CS1762" s="198"/>
      <c r="CT1762" s="198"/>
      <c r="CU1762" s="198"/>
      <c r="CV1762" s="198"/>
      <c r="CW1762" s="198"/>
      <c r="CX1762" s="198"/>
      <c r="CY1762" s="198"/>
      <c r="CZ1762" s="198"/>
      <c r="DA1762" s="198"/>
      <c r="DB1762" s="198"/>
      <c r="DC1762" s="198"/>
      <c r="DD1762" s="198"/>
      <c r="DE1762" s="198"/>
      <c r="DF1762" s="198"/>
      <c r="DG1762" s="198"/>
      <c r="DH1762" s="198"/>
      <c r="DI1762" s="198"/>
      <c r="DJ1762" s="198"/>
      <c r="DK1762" s="198"/>
      <c r="DL1762" s="198"/>
      <c r="DM1762" s="198"/>
      <c r="DN1762" s="198"/>
      <c r="DO1762" s="198"/>
      <c r="DP1762" s="198"/>
      <c r="DQ1762" s="198"/>
      <c r="DR1762" s="198"/>
      <c r="DS1762" s="198"/>
      <c r="DT1762" s="198"/>
      <c r="DU1762" s="198"/>
    </row>
    <row r="1763" spans="1:125" s="173" customFormat="1" x14ac:dyDescent="0.2">
      <c r="A1763" s="149"/>
      <c r="B1763" s="151"/>
      <c r="C1763" s="151"/>
      <c r="AP1763" s="198"/>
      <c r="AQ1763" s="198"/>
      <c r="AR1763" s="198"/>
      <c r="AS1763" s="198"/>
      <c r="AT1763" s="198"/>
      <c r="AU1763" s="198"/>
      <c r="AV1763" s="198"/>
      <c r="AW1763" s="198"/>
      <c r="AX1763" s="198"/>
      <c r="AY1763" s="198"/>
      <c r="AZ1763" s="198"/>
      <c r="BA1763" s="198"/>
      <c r="BB1763" s="198"/>
      <c r="BC1763" s="198"/>
      <c r="BD1763" s="198"/>
      <c r="BE1763" s="198"/>
      <c r="BF1763" s="198"/>
      <c r="BG1763" s="198"/>
      <c r="BH1763" s="198"/>
      <c r="BI1763" s="198"/>
      <c r="BJ1763" s="198"/>
      <c r="BK1763" s="198"/>
      <c r="BL1763" s="198"/>
      <c r="BM1763" s="198"/>
      <c r="BN1763" s="198"/>
      <c r="BO1763" s="198"/>
      <c r="BP1763" s="198"/>
      <c r="BQ1763" s="198"/>
      <c r="BR1763" s="198"/>
      <c r="BS1763" s="198"/>
      <c r="BT1763" s="198"/>
      <c r="BU1763" s="198"/>
      <c r="BV1763" s="198"/>
      <c r="BW1763" s="198"/>
      <c r="BX1763" s="198"/>
      <c r="BY1763" s="198"/>
      <c r="BZ1763" s="198"/>
      <c r="CA1763" s="198"/>
      <c r="CB1763" s="198"/>
      <c r="CC1763" s="198"/>
      <c r="CD1763" s="198"/>
      <c r="CE1763" s="198"/>
      <c r="CF1763" s="198"/>
      <c r="CG1763" s="198"/>
      <c r="CH1763" s="198"/>
      <c r="CI1763" s="198"/>
      <c r="CJ1763" s="198"/>
      <c r="CK1763" s="198"/>
      <c r="CL1763" s="198"/>
      <c r="CM1763" s="198"/>
      <c r="CN1763" s="198"/>
      <c r="CO1763" s="198"/>
      <c r="CP1763" s="198"/>
      <c r="CQ1763" s="198"/>
      <c r="CR1763" s="198"/>
      <c r="CS1763" s="198"/>
      <c r="CT1763" s="198"/>
      <c r="CU1763" s="198"/>
      <c r="CV1763" s="198"/>
      <c r="CW1763" s="198"/>
      <c r="CX1763" s="198"/>
      <c r="CY1763" s="198"/>
      <c r="CZ1763" s="198"/>
      <c r="DA1763" s="198"/>
      <c r="DB1763" s="198"/>
      <c r="DC1763" s="198"/>
      <c r="DD1763" s="198"/>
      <c r="DE1763" s="198"/>
      <c r="DF1763" s="198"/>
      <c r="DG1763" s="198"/>
      <c r="DH1763" s="198"/>
      <c r="DI1763" s="198"/>
      <c r="DJ1763" s="198"/>
      <c r="DK1763" s="198"/>
      <c r="DL1763" s="198"/>
      <c r="DM1763" s="198"/>
      <c r="DN1763" s="198"/>
      <c r="DO1763" s="198"/>
      <c r="DP1763" s="198"/>
      <c r="DQ1763" s="198"/>
      <c r="DR1763" s="198"/>
      <c r="DS1763" s="198"/>
      <c r="DT1763" s="198"/>
      <c r="DU1763" s="198"/>
    </row>
    <row r="1764" spans="1:125" s="173" customFormat="1" x14ac:dyDescent="0.2">
      <c r="A1764" s="149"/>
      <c r="B1764" s="151"/>
      <c r="C1764" s="151"/>
      <c r="AP1764" s="198"/>
      <c r="AQ1764" s="198"/>
      <c r="AR1764" s="198"/>
      <c r="AS1764" s="198"/>
      <c r="AT1764" s="198"/>
      <c r="AU1764" s="198"/>
      <c r="AV1764" s="198"/>
      <c r="AW1764" s="198"/>
      <c r="AX1764" s="198"/>
      <c r="AY1764" s="198"/>
      <c r="AZ1764" s="198"/>
      <c r="BA1764" s="198"/>
      <c r="BB1764" s="198"/>
      <c r="BC1764" s="198"/>
      <c r="BD1764" s="198"/>
      <c r="BE1764" s="198"/>
      <c r="BF1764" s="198"/>
      <c r="BG1764" s="198"/>
      <c r="BH1764" s="198"/>
      <c r="BI1764" s="198"/>
      <c r="BJ1764" s="198"/>
      <c r="BK1764" s="198"/>
      <c r="BL1764" s="198"/>
      <c r="BM1764" s="198"/>
      <c r="BN1764" s="198"/>
      <c r="BO1764" s="198"/>
      <c r="BP1764" s="198"/>
      <c r="BQ1764" s="198"/>
      <c r="BR1764" s="198"/>
      <c r="BS1764" s="198"/>
      <c r="BT1764" s="198"/>
      <c r="BU1764" s="198"/>
      <c r="BV1764" s="198"/>
      <c r="BW1764" s="198"/>
      <c r="BX1764" s="198"/>
      <c r="BY1764" s="198"/>
      <c r="BZ1764" s="198"/>
      <c r="CA1764" s="198"/>
      <c r="CB1764" s="198"/>
      <c r="CC1764" s="198"/>
      <c r="CD1764" s="198"/>
      <c r="CE1764" s="198"/>
      <c r="CF1764" s="198"/>
      <c r="CG1764" s="198"/>
      <c r="CH1764" s="198"/>
      <c r="CI1764" s="198"/>
      <c r="CJ1764" s="198"/>
      <c r="CK1764" s="198"/>
      <c r="CL1764" s="198"/>
      <c r="CM1764" s="198"/>
      <c r="CN1764" s="198"/>
      <c r="CO1764" s="198"/>
      <c r="CP1764" s="198"/>
      <c r="CQ1764" s="198"/>
      <c r="CR1764" s="198"/>
      <c r="CS1764" s="198"/>
      <c r="CT1764" s="198"/>
      <c r="CU1764" s="198"/>
      <c r="CV1764" s="198"/>
      <c r="CW1764" s="198"/>
      <c r="CX1764" s="198"/>
      <c r="CY1764" s="198"/>
      <c r="CZ1764" s="198"/>
      <c r="DA1764" s="198"/>
      <c r="DB1764" s="198"/>
      <c r="DC1764" s="198"/>
      <c r="DD1764" s="198"/>
      <c r="DE1764" s="198"/>
      <c r="DF1764" s="198"/>
      <c r="DG1764" s="198"/>
      <c r="DH1764" s="198"/>
      <c r="DI1764" s="198"/>
      <c r="DJ1764" s="198"/>
      <c r="DK1764" s="198"/>
      <c r="DL1764" s="198"/>
      <c r="DM1764" s="198"/>
      <c r="DN1764" s="198"/>
      <c r="DO1764" s="198"/>
      <c r="DP1764" s="198"/>
      <c r="DQ1764" s="198"/>
      <c r="DR1764" s="198"/>
      <c r="DS1764" s="198"/>
      <c r="DT1764" s="198"/>
      <c r="DU1764" s="198"/>
    </row>
    <row r="1765" spans="1:125" s="173" customFormat="1" x14ac:dyDescent="0.2">
      <c r="A1765" s="149"/>
      <c r="B1765" s="151"/>
      <c r="C1765" s="151"/>
      <c r="AP1765" s="198"/>
      <c r="AQ1765" s="198"/>
      <c r="AR1765" s="198"/>
      <c r="AS1765" s="198"/>
      <c r="AT1765" s="198"/>
      <c r="AU1765" s="198"/>
      <c r="AV1765" s="198"/>
      <c r="AW1765" s="198"/>
      <c r="AX1765" s="198"/>
      <c r="AY1765" s="198"/>
      <c r="AZ1765" s="198"/>
      <c r="BA1765" s="198"/>
      <c r="BB1765" s="198"/>
      <c r="BC1765" s="198"/>
      <c r="BD1765" s="198"/>
      <c r="BE1765" s="198"/>
      <c r="BF1765" s="198"/>
      <c r="BG1765" s="198"/>
      <c r="BH1765" s="198"/>
      <c r="BI1765" s="198"/>
      <c r="BJ1765" s="198"/>
      <c r="BK1765" s="198"/>
      <c r="BL1765" s="198"/>
      <c r="BM1765" s="198"/>
      <c r="BN1765" s="198"/>
      <c r="BO1765" s="198"/>
      <c r="BP1765" s="198"/>
      <c r="BQ1765" s="198"/>
      <c r="BR1765" s="198"/>
      <c r="BS1765" s="198"/>
      <c r="BT1765" s="198"/>
      <c r="BU1765" s="198"/>
      <c r="BV1765" s="198"/>
      <c r="BW1765" s="198"/>
      <c r="BX1765" s="198"/>
      <c r="BY1765" s="198"/>
      <c r="BZ1765" s="198"/>
      <c r="CA1765" s="198"/>
      <c r="CB1765" s="198"/>
      <c r="CC1765" s="198"/>
      <c r="CD1765" s="198"/>
      <c r="CE1765" s="198"/>
      <c r="CF1765" s="198"/>
      <c r="CG1765" s="198"/>
      <c r="CH1765" s="198"/>
      <c r="CI1765" s="198"/>
      <c r="CJ1765" s="198"/>
      <c r="CK1765" s="198"/>
      <c r="CL1765" s="198"/>
      <c r="CM1765" s="198"/>
      <c r="CN1765" s="198"/>
      <c r="CO1765" s="198"/>
      <c r="CP1765" s="198"/>
      <c r="CQ1765" s="198"/>
      <c r="CR1765" s="198"/>
      <c r="CS1765" s="198"/>
      <c r="CT1765" s="198"/>
      <c r="CU1765" s="198"/>
      <c r="CV1765" s="198"/>
      <c r="CW1765" s="198"/>
      <c r="CX1765" s="198"/>
      <c r="CY1765" s="198"/>
      <c r="CZ1765" s="198"/>
      <c r="DA1765" s="198"/>
      <c r="DB1765" s="198"/>
      <c r="DC1765" s="198"/>
      <c r="DD1765" s="198"/>
      <c r="DE1765" s="198"/>
      <c r="DF1765" s="198"/>
      <c r="DG1765" s="198"/>
      <c r="DH1765" s="198"/>
      <c r="DI1765" s="198"/>
      <c r="DJ1765" s="198"/>
      <c r="DK1765" s="198"/>
      <c r="DL1765" s="198"/>
      <c r="DM1765" s="198"/>
      <c r="DN1765" s="198"/>
      <c r="DO1765" s="198"/>
      <c r="DP1765" s="198"/>
      <c r="DQ1765" s="198"/>
      <c r="DR1765" s="198"/>
      <c r="DS1765" s="198"/>
      <c r="DT1765" s="198"/>
      <c r="DU1765" s="198"/>
    </row>
    <row r="1766" spans="1:125" s="173" customFormat="1" x14ac:dyDescent="0.2">
      <c r="A1766" s="149"/>
      <c r="B1766" s="151"/>
      <c r="C1766" s="151"/>
      <c r="AP1766" s="198"/>
      <c r="AQ1766" s="198"/>
      <c r="AR1766" s="198"/>
      <c r="AS1766" s="198"/>
      <c r="AT1766" s="198"/>
      <c r="AU1766" s="198"/>
      <c r="AV1766" s="198"/>
      <c r="AW1766" s="198"/>
      <c r="AX1766" s="198"/>
      <c r="AY1766" s="198"/>
      <c r="AZ1766" s="198"/>
      <c r="BA1766" s="198"/>
      <c r="BB1766" s="198"/>
      <c r="BC1766" s="198"/>
      <c r="BD1766" s="198"/>
      <c r="BE1766" s="198"/>
      <c r="BF1766" s="198"/>
      <c r="BG1766" s="198"/>
      <c r="BH1766" s="198"/>
      <c r="BI1766" s="198"/>
      <c r="BJ1766" s="198"/>
      <c r="BK1766" s="198"/>
      <c r="BL1766" s="198"/>
      <c r="BM1766" s="198"/>
      <c r="BN1766" s="198"/>
      <c r="BO1766" s="198"/>
      <c r="BP1766" s="198"/>
      <c r="BQ1766" s="198"/>
      <c r="BR1766" s="198"/>
      <c r="BS1766" s="198"/>
      <c r="BT1766" s="198"/>
      <c r="BU1766" s="198"/>
      <c r="BV1766" s="198"/>
      <c r="BW1766" s="198"/>
      <c r="BX1766" s="198"/>
      <c r="BY1766" s="198"/>
      <c r="BZ1766" s="198"/>
      <c r="CA1766" s="198"/>
      <c r="CB1766" s="198"/>
      <c r="CC1766" s="198"/>
      <c r="CD1766" s="198"/>
      <c r="CE1766" s="198"/>
      <c r="CF1766" s="198"/>
      <c r="CG1766" s="198"/>
      <c r="CH1766" s="198"/>
      <c r="CI1766" s="198"/>
      <c r="CJ1766" s="198"/>
      <c r="CK1766" s="198"/>
      <c r="CL1766" s="198"/>
      <c r="CM1766" s="198"/>
      <c r="CN1766" s="198"/>
      <c r="CO1766" s="198"/>
      <c r="CP1766" s="198"/>
      <c r="CQ1766" s="198"/>
      <c r="CR1766" s="198"/>
      <c r="CS1766" s="198"/>
      <c r="CT1766" s="198"/>
      <c r="CU1766" s="198"/>
      <c r="CV1766" s="198"/>
      <c r="CW1766" s="198"/>
      <c r="CX1766" s="198"/>
      <c r="CY1766" s="198"/>
      <c r="CZ1766" s="198"/>
      <c r="DA1766" s="198"/>
      <c r="DB1766" s="198"/>
      <c r="DC1766" s="198"/>
      <c r="DD1766" s="198"/>
      <c r="DE1766" s="198"/>
      <c r="DF1766" s="198"/>
      <c r="DG1766" s="198"/>
      <c r="DH1766" s="198"/>
      <c r="DI1766" s="198"/>
      <c r="DJ1766" s="198"/>
      <c r="DK1766" s="198"/>
      <c r="DL1766" s="198"/>
      <c r="DM1766" s="198"/>
      <c r="DN1766" s="198"/>
      <c r="DO1766" s="198"/>
      <c r="DP1766" s="198"/>
      <c r="DQ1766" s="198"/>
      <c r="DR1766" s="198"/>
      <c r="DS1766" s="198"/>
      <c r="DT1766" s="198"/>
      <c r="DU1766" s="198"/>
    </row>
    <row r="1767" spans="1:125" s="173" customFormat="1" x14ac:dyDescent="0.2">
      <c r="A1767" s="149"/>
      <c r="B1767" s="151"/>
      <c r="C1767" s="151"/>
      <c r="AP1767" s="198"/>
      <c r="AQ1767" s="198"/>
      <c r="AR1767" s="198"/>
      <c r="AS1767" s="198"/>
      <c r="AT1767" s="198"/>
      <c r="AU1767" s="198"/>
      <c r="AV1767" s="198"/>
      <c r="AW1767" s="198"/>
      <c r="AX1767" s="198"/>
      <c r="AY1767" s="198"/>
      <c r="AZ1767" s="198"/>
      <c r="BA1767" s="198"/>
      <c r="BB1767" s="198"/>
      <c r="BC1767" s="198"/>
      <c r="BD1767" s="198"/>
      <c r="BE1767" s="198"/>
      <c r="BF1767" s="198"/>
      <c r="BG1767" s="198"/>
      <c r="BH1767" s="198"/>
      <c r="BI1767" s="198"/>
      <c r="BJ1767" s="198"/>
      <c r="BK1767" s="198"/>
      <c r="BL1767" s="198"/>
      <c r="BM1767" s="198"/>
      <c r="BN1767" s="198"/>
      <c r="BO1767" s="198"/>
      <c r="BP1767" s="198"/>
      <c r="BQ1767" s="198"/>
      <c r="BR1767" s="198"/>
      <c r="BS1767" s="198"/>
      <c r="BT1767" s="198"/>
      <c r="BU1767" s="198"/>
      <c r="BV1767" s="198"/>
      <c r="BW1767" s="198"/>
      <c r="BX1767" s="198"/>
      <c r="BY1767" s="198"/>
      <c r="BZ1767" s="198"/>
      <c r="CA1767" s="198"/>
      <c r="CB1767" s="198"/>
      <c r="CC1767" s="198"/>
      <c r="CD1767" s="198"/>
      <c r="CE1767" s="198"/>
      <c r="CF1767" s="198"/>
      <c r="CG1767" s="198"/>
      <c r="CH1767" s="198"/>
      <c r="CI1767" s="198"/>
      <c r="CJ1767" s="198"/>
      <c r="CK1767" s="198"/>
      <c r="CL1767" s="198"/>
      <c r="CM1767" s="198"/>
      <c r="CN1767" s="198"/>
      <c r="CO1767" s="198"/>
      <c r="CP1767" s="198"/>
      <c r="CQ1767" s="198"/>
      <c r="CR1767" s="198"/>
      <c r="CS1767" s="198"/>
      <c r="CT1767" s="198"/>
      <c r="CU1767" s="198"/>
      <c r="CV1767" s="198"/>
      <c r="CW1767" s="198"/>
      <c r="CX1767" s="198"/>
      <c r="CY1767" s="198"/>
      <c r="CZ1767" s="198"/>
      <c r="DA1767" s="198"/>
      <c r="DB1767" s="198"/>
      <c r="DC1767" s="198"/>
      <c r="DD1767" s="198"/>
      <c r="DE1767" s="198"/>
      <c r="DF1767" s="198"/>
      <c r="DG1767" s="198"/>
      <c r="DH1767" s="198"/>
      <c r="DI1767" s="198"/>
      <c r="DJ1767" s="198"/>
      <c r="DK1767" s="198"/>
      <c r="DL1767" s="198"/>
      <c r="DM1767" s="198"/>
      <c r="DN1767" s="198"/>
      <c r="DO1767" s="198"/>
      <c r="DP1767" s="198"/>
      <c r="DQ1767" s="198"/>
      <c r="DR1767" s="198"/>
      <c r="DS1767" s="198"/>
      <c r="DT1767" s="198"/>
      <c r="DU1767" s="198"/>
    </row>
    <row r="1768" spans="1:125" s="173" customFormat="1" x14ac:dyDescent="0.2">
      <c r="A1768" s="149"/>
      <c r="B1768" s="151"/>
      <c r="C1768" s="151"/>
      <c r="AP1768" s="198"/>
      <c r="AQ1768" s="198"/>
      <c r="AR1768" s="198"/>
      <c r="AS1768" s="198"/>
      <c r="AT1768" s="198"/>
      <c r="AU1768" s="198"/>
      <c r="AV1768" s="198"/>
      <c r="AW1768" s="198"/>
      <c r="AX1768" s="198"/>
      <c r="AY1768" s="198"/>
      <c r="AZ1768" s="198"/>
      <c r="BA1768" s="198"/>
      <c r="BB1768" s="198"/>
      <c r="BC1768" s="198"/>
      <c r="BD1768" s="198"/>
      <c r="BE1768" s="198"/>
      <c r="BF1768" s="198"/>
      <c r="BG1768" s="198"/>
      <c r="BH1768" s="198"/>
      <c r="BI1768" s="198"/>
      <c r="BJ1768" s="198"/>
      <c r="BK1768" s="198"/>
      <c r="BL1768" s="198"/>
      <c r="BM1768" s="198"/>
      <c r="BN1768" s="198"/>
      <c r="BO1768" s="198"/>
      <c r="BP1768" s="198"/>
      <c r="BQ1768" s="198"/>
      <c r="BR1768" s="198"/>
      <c r="BS1768" s="198"/>
      <c r="BT1768" s="198"/>
      <c r="BU1768" s="198"/>
      <c r="BV1768" s="198"/>
      <c r="BW1768" s="198"/>
      <c r="BX1768" s="198"/>
      <c r="BY1768" s="198"/>
      <c r="BZ1768" s="198"/>
      <c r="CA1768" s="198"/>
      <c r="CB1768" s="198"/>
      <c r="CC1768" s="198"/>
      <c r="CD1768" s="198"/>
      <c r="CE1768" s="198"/>
      <c r="CF1768" s="198"/>
      <c r="CG1768" s="198"/>
      <c r="CH1768" s="198"/>
      <c r="CI1768" s="198"/>
      <c r="CJ1768" s="198"/>
      <c r="CK1768" s="198"/>
      <c r="CL1768" s="198"/>
      <c r="CM1768" s="198"/>
      <c r="CN1768" s="198"/>
      <c r="CO1768" s="198"/>
      <c r="CP1768" s="198"/>
      <c r="CQ1768" s="198"/>
      <c r="CR1768" s="198"/>
      <c r="CS1768" s="198"/>
      <c r="CT1768" s="198"/>
      <c r="CU1768" s="198"/>
      <c r="CV1768" s="198"/>
      <c r="CW1768" s="198"/>
      <c r="CX1768" s="198"/>
      <c r="CY1768" s="198"/>
      <c r="CZ1768" s="198"/>
      <c r="DA1768" s="198"/>
      <c r="DB1768" s="198"/>
      <c r="DC1768" s="198"/>
      <c r="DD1768" s="198"/>
      <c r="DE1768" s="198"/>
      <c r="DF1768" s="198"/>
      <c r="DG1768" s="198"/>
      <c r="DH1768" s="198"/>
      <c r="DI1768" s="198"/>
      <c r="DJ1768" s="198"/>
      <c r="DK1768" s="198"/>
      <c r="DL1768" s="198"/>
      <c r="DM1768" s="198"/>
      <c r="DN1768" s="198"/>
      <c r="DO1768" s="198"/>
      <c r="DP1768" s="198"/>
      <c r="DQ1768" s="198"/>
      <c r="DR1768" s="198"/>
      <c r="DS1768" s="198"/>
      <c r="DT1768" s="198"/>
      <c r="DU1768" s="198"/>
    </row>
    <row r="1769" spans="1:125" s="173" customFormat="1" x14ac:dyDescent="0.2">
      <c r="A1769" s="149"/>
      <c r="B1769" s="151"/>
      <c r="C1769" s="151"/>
      <c r="AP1769" s="198"/>
      <c r="AQ1769" s="198"/>
      <c r="AR1769" s="198"/>
      <c r="AS1769" s="198"/>
      <c r="AT1769" s="198"/>
      <c r="AU1769" s="198"/>
      <c r="AV1769" s="198"/>
      <c r="AW1769" s="198"/>
      <c r="AX1769" s="198"/>
      <c r="AY1769" s="198"/>
      <c r="AZ1769" s="198"/>
      <c r="BA1769" s="198"/>
      <c r="BB1769" s="198"/>
      <c r="BC1769" s="198"/>
      <c r="BD1769" s="198"/>
      <c r="BE1769" s="198"/>
      <c r="BF1769" s="198"/>
      <c r="BG1769" s="198"/>
      <c r="BH1769" s="198"/>
      <c r="BI1769" s="198"/>
      <c r="BJ1769" s="198"/>
      <c r="BK1769" s="198"/>
      <c r="BL1769" s="198"/>
      <c r="BM1769" s="198"/>
      <c r="BN1769" s="198"/>
      <c r="BO1769" s="198"/>
      <c r="BP1769" s="198"/>
      <c r="BQ1769" s="198"/>
      <c r="BR1769" s="198"/>
      <c r="BS1769" s="198"/>
      <c r="BT1769" s="198"/>
      <c r="BU1769" s="198"/>
      <c r="BV1769" s="198"/>
      <c r="BW1769" s="198"/>
      <c r="BX1769" s="198"/>
      <c r="BY1769" s="198"/>
      <c r="BZ1769" s="198"/>
      <c r="CA1769" s="198"/>
      <c r="CB1769" s="198"/>
      <c r="CC1769" s="198"/>
      <c r="CD1769" s="198"/>
      <c r="CE1769" s="198"/>
      <c r="CF1769" s="198"/>
      <c r="CG1769" s="198"/>
      <c r="CH1769" s="198"/>
      <c r="CI1769" s="198"/>
      <c r="CJ1769" s="198"/>
      <c r="CK1769" s="198"/>
      <c r="CL1769" s="198"/>
      <c r="CM1769" s="198"/>
      <c r="CN1769" s="198"/>
      <c r="CO1769" s="198"/>
      <c r="CP1769" s="198"/>
      <c r="CQ1769" s="198"/>
      <c r="CR1769" s="198"/>
      <c r="CS1769" s="198"/>
      <c r="CT1769" s="198"/>
      <c r="CU1769" s="198"/>
      <c r="CV1769" s="198"/>
      <c r="CW1769" s="198"/>
      <c r="CX1769" s="198"/>
      <c r="CY1769" s="198"/>
      <c r="CZ1769" s="198"/>
      <c r="DA1769" s="198"/>
      <c r="DB1769" s="198"/>
      <c r="DC1769" s="198"/>
      <c r="DD1769" s="198"/>
      <c r="DE1769" s="198"/>
      <c r="DF1769" s="198"/>
      <c r="DG1769" s="198"/>
      <c r="DH1769" s="198"/>
      <c r="DI1769" s="198"/>
      <c r="DJ1769" s="198"/>
      <c r="DK1769" s="198"/>
      <c r="DL1769" s="198"/>
      <c r="DM1769" s="198"/>
      <c r="DN1769" s="198"/>
      <c r="DO1769" s="198"/>
      <c r="DP1769" s="198"/>
      <c r="DQ1769" s="198"/>
      <c r="DR1769" s="198"/>
      <c r="DS1769" s="198"/>
      <c r="DT1769" s="198"/>
      <c r="DU1769" s="198"/>
    </row>
    <row r="1770" spans="1:125" s="173" customFormat="1" x14ac:dyDescent="0.2">
      <c r="A1770" s="149"/>
      <c r="B1770" s="151"/>
      <c r="C1770" s="151"/>
      <c r="AP1770" s="198"/>
      <c r="AQ1770" s="198"/>
      <c r="AR1770" s="198"/>
      <c r="AS1770" s="198"/>
      <c r="AT1770" s="198"/>
      <c r="AU1770" s="198"/>
      <c r="AV1770" s="198"/>
      <c r="AW1770" s="198"/>
      <c r="AX1770" s="198"/>
      <c r="AY1770" s="198"/>
      <c r="AZ1770" s="198"/>
      <c r="BA1770" s="198"/>
      <c r="BB1770" s="198"/>
      <c r="BC1770" s="198"/>
      <c r="BD1770" s="198"/>
      <c r="BE1770" s="198"/>
      <c r="BF1770" s="198"/>
      <c r="BG1770" s="198"/>
      <c r="BH1770" s="198"/>
      <c r="BI1770" s="198"/>
      <c r="BJ1770" s="198"/>
      <c r="BK1770" s="198"/>
      <c r="BL1770" s="198"/>
      <c r="BM1770" s="198"/>
      <c r="BN1770" s="198"/>
      <c r="BO1770" s="198"/>
      <c r="BP1770" s="198"/>
      <c r="BQ1770" s="198"/>
      <c r="BR1770" s="198"/>
      <c r="BS1770" s="198"/>
      <c r="BT1770" s="198"/>
      <c r="BU1770" s="198"/>
      <c r="BV1770" s="198"/>
      <c r="BW1770" s="198"/>
      <c r="BX1770" s="198"/>
      <c r="BY1770" s="198"/>
      <c r="BZ1770" s="198"/>
      <c r="CA1770" s="198"/>
      <c r="CB1770" s="198"/>
      <c r="CC1770" s="198"/>
      <c r="CD1770" s="198"/>
      <c r="CE1770" s="198"/>
      <c r="CF1770" s="198"/>
      <c r="CG1770" s="198"/>
      <c r="CH1770" s="198"/>
      <c r="CI1770" s="198"/>
      <c r="CJ1770" s="198"/>
      <c r="CK1770" s="198"/>
      <c r="CL1770" s="198"/>
      <c r="CM1770" s="198"/>
      <c r="CN1770" s="198"/>
      <c r="CO1770" s="198"/>
      <c r="CP1770" s="198"/>
      <c r="CQ1770" s="198"/>
      <c r="CR1770" s="198"/>
      <c r="CS1770" s="198"/>
      <c r="CT1770" s="198"/>
      <c r="CU1770" s="198"/>
      <c r="CV1770" s="198"/>
      <c r="CW1770" s="198"/>
      <c r="CX1770" s="198"/>
      <c r="CY1770" s="198"/>
      <c r="CZ1770" s="198"/>
      <c r="DA1770" s="198"/>
      <c r="DB1770" s="198"/>
      <c r="DC1770" s="198"/>
      <c r="DD1770" s="198"/>
      <c r="DE1770" s="198"/>
      <c r="DF1770" s="198"/>
      <c r="DG1770" s="198"/>
      <c r="DH1770" s="198"/>
      <c r="DI1770" s="198"/>
      <c r="DJ1770" s="198"/>
      <c r="DK1770" s="198"/>
      <c r="DL1770" s="198"/>
      <c r="DM1770" s="198"/>
      <c r="DN1770" s="198"/>
      <c r="DO1770" s="198"/>
      <c r="DP1770" s="198"/>
      <c r="DQ1770" s="198"/>
      <c r="DR1770" s="198"/>
      <c r="DS1770" s="198"/>
      <c r="DT1770" s="198"/>
      <c r="DU1770" s="198"/>
    </row>
    <row r="1771" spans="1:125" s="173" customFormat="1" x14ac:dyDescent="0.2">
      <c r="A1771" s="149"/>
      <c r="B1771" s="151"/>
      <c r="C1771" s="151"/>
      <c r="AP1771" s="198"/>
      <c r="AQ1771" s="198"/>
      <c r="AR1771" s="198"/>
      <c r="AS1771" s="198"/>
      <c r="AT1771" s="198"/>
      <c r="AU1771" s="198"/>
      <c r="AV1771" s="198"/>
      <c r="AW1771" s="198"/>
      <c r="AX1771" s="198"/>
      <c r="AY1771" s="198"/>
      <c r="AZ1771" s="198"/>
      <c r="BA1771" s="198"/>
      <c r="BB1771" s="198"/>
      <c r="BC1771" s="198"/>
      <c r="BD1771" s="198"/>
      <c r="BE1771" s="198"/>
      <c r="BF1771" s="198"/>
      <c r="BG1771" s="198"/>
      <c r="BH1771" s="198"/>
      <c r="BI1771" s="198"/>
      <c r="BJ1771" s="198"/>
      <c r="BK1771" s="198"/>
      <c r="BL1771" s="198"/>
      <c r="BM1771" s="198"/>
      <c r="BN1771" s="198"/>
      <c r="BO1771" s="198"/>
      <c r="BP1771" s="198"/>
      <c r="BQ1771" s="198"/>
      <c r="BR1771" s="198"/>
      <c r="BS1771" s="198"/>
      <c r="BT1771" s="198"/>
      <c r="BU1771" s="198"/>
      <c r="BV1771" s="198"/>
      <c r="BW1771" s="198"/>
      <c r="BX1771" s="198"/>
      <c r="BY1771" s="198"/>
      <c r="BZ1771" s="198"/>
      <c r="CA1771" s="198"/>
      <c r="CB1771" s="198"/>
      <c r="CC1771" s="198"/>
      <c r="CD1771" s="198"/>
      <c r="CE1771" s="198"/>
      <c r="CF1771" s="198"/>
      <c r="CG1771" s="198"/>
      <c r="CH1771" s="198"/>
      <c r="CI1771" s="198"/>
      <c r="CJ1771" s="198"/>
      <c r="CK1771" s="198"/>
      <c r="CL1771" s="198"/>
      <c r="CM1771" s="198"/>
      <c r="CN1771" s="198"/>
      <c r="CO1771" s="198"/>
      <c r="CP1771" s="198"/>
      <c r="CQ1771" s="198"/>
      <c r="CR1771" s="198"/>
      <c r="CS1771" s="198"/>
      <c r="CT1771" s="198"/>
      <c r="CU1771" s="198"/>
      <c r="CV1771" s="198"/>
      <c r="CW1771" s="198"/>
      <c r="CX1771" s="198"/>
      <c r="CY1771" s="198"/>
      <c r="CZ1771" s="198"/>
      <c r="DA1771" s="198"/>
      <c r="DB1771" s="198"/>
      <c r="DC1771" s="198"/>
      <c r="DD1771" s="198"/>
      <c r="DE1771" s="198"/>
      <c r="DF1771" s="198"/>
      <c r="DG1771" s="198"/>
      <c r="DH1771" s="198"/>
      <c r="DI1771" s="198"/>
      <c r="DJ1771" s="198"/>
      <c r="DK1771" s="198"/>
      <c r="DL1771" s="198"/>
      <c r="DM1771" s="198"/>
      <c r="DN1771" s="198"/>
      <c r="DO1771" s="198"/>
      <c r="DP1771" s="198"/>
      <c r="DQ1771" s="198"/>
      <c r="DR1771" s="198"/>
      <c r="DS1771" s="198"/>
      <c r="DT1771" s="198"/>
      <c r="DU1771" s="198"/>
    </row>
    <row r="1772" spans="1:125" s="173" customFormat="1" x14ac:dyDescent="0.2">
      <c r="A1772" s="149"/>
      <c r="B1772" s="151"/>
      <c r="C1772" s="151"/>
      <c r="AP1772" s="198"/>
      <c r="AQ1772" s="198"/>
      <c r="AR1772" s="198"/>
      <c r="AS1772" s="198"/>
      <c r="AT1772" s="198"/>
      <c r="AU1772" s="198"/>
      <c r="AV1772" s="198"/>
      <c r="AW1772" s="198"/>
      <c r="AX1772" s="198"/>
      <c r="AY1772" s="198"/>
      <c r="AZ1772" s="198"/>
      <c r="BA1772" s="198"/>
      <c r="BB1772" s="198"/>
      <c r="BC1772" s="198"/>
      <c r="BD1772" s="198"/>
      <c r="BE1772" s="198"/>
      <c r="BF1772" s="198"/>
      <c r="BG1772" s="198"/>
      <c r="BH1772" s="198"/>
      <c r="BI1772" s="198"/>
      <c r="BJ1772" s="198"/>
      <c r="BK1772" s="198"/>
      <c r="BL1772" s="198"/>
      <c r="BM1772" s="198"/>
      <c r="BN1772" s="198"/>
      <c r="BO1772" s="198"/>
      <c r="BP1772" s="198"/>
      <c r="BQ1772" s="198"/>
      <c r="BR1772" s="198"/>
      <c r="BS1772" s="198"/>
      <c r="BT1772" s="198"/>
      <c r="BU1772" s="198"/>
      <c r="BV1772" s="198"/>
      <c r="BW1772" s="198"/>
      <c r="BX1772" s="198"/>
      <c r="BY1772" s="198"/>
      <c r="BZ1772" s="198"/>
      <c r="CA1772" s="198"/>
      <c r="CB1772" s="198"/>
      <c r="CC1772" s="198"/>
      <c r="CD1772" s="198"/>
      <c r="CE1772" s="198"/>
      <c r="CF1772" s="198"/>
      <c r="CG1772" s="198"/>
      <c r="CH1772" s="198"/>
      <c r="CI1772" s="198"/>
      <c r="CJ1772" s="198"/>
      <c r="CK1772" s="198"/>
      <c r="CL1772" s="198"/>
      <c r="CM1772" s="198"/>
      <c r="CN1772" s="198"/>
      <c r="CO1772" s="198"/>
      <c r="CP1772" s="198"/>
      <c r="CQ1772" s="198"/>
      <c r="CR1772" s="198"/>
      <c r="CS1772" s="198"/>
      <c r="CT1772" s="198"/>
      <c r="CU1772" s="198"/>
      <c r="CV1772" s="198"/>
      <c r="CW1772" s="198"/>
      <c r="CX1772" s="198"/>
      <c r="CY1772" s="198"/>
      <c r="CZ1772" s="198"/>
      <c r="DA1772" s="198"/>
      <c r="DB1772" s="198"/>
      <c r="DC1772" s="198"/>
      <c r="DD1772" s="198"/>
      <c r="DE1772" s="198"/>
      <c r="DF1772" s="198"/>
      <c r="DG1772" s="198"/>
      <c r="DH1772" s="198"/>
      <c r="DI1772" s="198"/>
      <c r="DJ1772" s="198"/>
      <c r="DK1772" s="198"/>
      <c r="DL1772" s="198"/>
      <c r="DM1772" s="198"/>
      <c r="DN1772" s="198"/>
      <c r="DO1772" s="198"/>
      <c r="DP1772" s="198"/>
      <c r="DQ1772" s="198"/>
      <c r="DR1772" s="198"/>
      <c r="DS1772" s="198"/>
      <c r="DT1772" s="198"/>
      <c r="DU1772" s="198"/>
    </row>
    <row r="1773" spans="1:125" s="173" customFormat="1" x14ac:dyDescent="0.2">
      <c r="A1773" s="149"/>
      <c r="B1773" s="151"/>
      <c r="C1773" s="151"/>
      <c r="AP1773" s="198"/>
      <c r="AQ1773" s="198"/>
      <c r="AR1773" s="198"/>
      <c r="AS1773" s="198"/>
      <c r="AT1773" s="198"/>
      <c r="AU1773" s="198"/>
      <c r="AV1773" s="198"/>
      <c r="AW1773" s="198"/>
      <c r="AX1773" s="198"/>
      <c r="AY1773" s="198"/>
      <c r="AZ1773" s="198"/>
      <c r="BA1773" s="198"/>
      <c r="BB1773" s="198"/>
      <c r="BC1773" s="198"/>
      <c r="BD1773" s="198"/>
      <c r="BE1773" s="198"/>
      <c r="BF1773" s="198"/>
      <c r="BG1773" s="198"/>
      <c r="BH1773" s="198"/>
      <c r="BI1773" s="198"/>
      <c r="BJ1773" s="198"/>
      <c r="BK1773" s="198"/>
      <c r="BL1773" s="198"/>
      <c r="BM1773" s="198"/>
      <c r="BN1773" s="198"/>
      <c r="BO1773" s="198"/>
      <c r="BP1773" s="198"/>
      <c r="BQ1773" s="198"/>
      <c r="BR1773" s="198"/>
      <c r="BS1773" s="198"/>
      <c r="BT1773" s="198"/>
      <c r="BU1773" s="198"/>
      <c r="BV1773" s="198"/>
      <c r="BW1773" s="198"/>
      <c r="BX1773" s="198"/>
      <c r="BY1773" s="198"/>
      <c r="BZ1773" s="198"/>
      <c r="CA1773" s="198"/>
      <c r="CB1773" s="198"/>
      <c r="CC1773" s="198"/>
      <c r="CD1773" s="198"/>
      <c r="CE1773" s="198"/>
      <c r="CF1773" s="198"/>
      <c r="CG1773" s="198"/>
      <c r="CH1773" s="198"/>
      <c r="CI1773" s="198"/>
      <c r="CJ1773" s="198"/>
      <c r="CK1773" s="198"/>
      <c r="CL1773" s="198"/>
      <c r="CM1773" s="198"/>
      <c r="CN1773" s="198"/>
      <c r="CO1773" s="198"/>
      <c r="CP1773" s="198"/>
      <c r="CQ1773" s="198"/>
      <c r="CR1773" s="198"/>
      <c r="CS1773" s="198"/>
      <c r="CT1773" s="198"/>
      <c r="CU1773" s="198"/>
      <c r="CV1773" s="198"/>
      <c r="CW1773" s="198"/>
      <c r="CX1773" s="198"/>
      <c r="CY1773" s="198"/>
      <c r="CZ1773" s="198"/>
      <c r="DA1773" s="198"/>
      <c r="DB1773" s="198"/>
      <c r="DC1773" s="198"/>
      <c r="DD1773" s="198"/>
      <c r="DE1773" s="198"/>
      <c r="DF1773" s="198"/>
      <c r="DG1773" s="198"/>
      <c r="DH1773" s="198"/>
      <c r="DI1773" s="198"/>
      <c r="DJ1773" s="198"/>
      <c r="DK1773" s="198"/>
      <c r="DL1773" s="198"/>
      <c r="DM1773" s="198"/>
      <c r="DN1773" s="198"/>
      <c r="DO1773" s="198"/>
      <c r="DP1773" s="198"/>
      <c r="DQ1773" s="198"/>
      <c r="DR1773" s="198"/>
      <c r="DS1773" s="198"/>
      <c r="DT1773" s="198"/>
      <c r="DU1773" s="198"/>
    </row>
    <row r="1774" spans="1:125" s="173" customFormat="1" x14ac:dyDescent="0.2">
      <c r="A1774" s="149"/>
      <c r="B1774" s="151"/>
      <c r="C1774" s="151"/>
      <c r="AP1774" s="198"/>
      <c r="AQ1774" s="198"/>
      <c r="AR1774" s="198"/>
      <c r="AS1774" s="198"/>
      <c r="AT1774" s="198"/>
      <c r="AU1774" s="198"/>
      <c r="AV1774" s="198"/>
      <c r="AW1774" s="198"/>
      <c r="AX1774" s="198"/>
      <c r="AY1774" s="198"/>
      <c r="AZ1774" s="198"/>
      <c r="BA1774" s="198"/>
      <c r="BB1774" s="198"/>
      <c r="BC1774" s="198"/>
      <c r="BD1774" s="198"/>
      <c r="BE1774" s="198"/>
      <c r="BF1774" s="198"/>
      <c r="BG1774" s="198"/>
      <c r="BH1774" s="198"/>
      <c r="BI1774" s="198"/>
      <c r="BJ1774" s="198"/>
      <c r="BK1774" s="198"/>
      <c r="BL1774" s="198"/>
      <c r="BM1774" s="198"/>
      <c r="BN1774" s="198"/>
      <c r="BO1774" s="198"/>
      <c r="BP1774" s="198"/>
      <c r="BQ1774" s="198"/>
      <c r="BR1774" s="198"/>
      <c r="BS1774" s="198"/>
      <c r="BT1774" s="198"/>
      <c r="BU1774" s="198"/>
      <c r="BV1774" s="198"/>
      <c r="BW1774" s="198"/>
      <c r="BX1774" s="198"/>
      <c r="BY1774" s="198"/>
      <c r="BZ1774" s="198"/>
      <c r="CA1774" s="198"/>
      <c r="CB1774" s="198"/>
      <c r="CC1774" s="198"/>
      <c r="CD1774" s="198"/>
      <c r="CE1774" s="198"/>
      <c r="CF1774" s="198"/>
      <c r="CG1774" s="198"/>
      <c r="CH1774" s="198"/>
      <c r="CI1774" s="198"/>
      <c r="CJ1774" s="198"/>
      <c r="CK1774" s="198"/>
      <c r="CL1774" s="198"/>
      <c r="CM1774" s="198"/>
      <c r="CN1774" s="198"/>
      <c r="CO1774" s="198"/>
      <c r="CP1774" s="198"/>
      <c r="CQ1774" s="198"/>
      <c r="CR1774" s="198"/>
      <c r="CS1774" s="198"/>
      <c r="CT1774" s="198"/>
      <c r="CU1774" s="198"/>
      <c r="CV1774" s="198"/>
      <c r="CW1774" s="198"/>
      <c r="CX1774" s="198"/>
      <c r="CY1774" s="198"/>
      <c r="CZ1774" s="198"/>
      <c r="DA1774" s="198"/>
      <c r="DB1774" s="198"/>
      <c r="DC1774" s="198"/>
      <c r="DD1774" s="198"/>
      <c r="DE1774" s="198"/>
      <c r="DF1774" s="198"/>
      <c r="DG1774" s="198"/>
      <c r="DH1774" s="198"/>
      <c r="DI1774" s="198"/>
      <c r="DJ1774" s="198"/>
      <c r="DK1774" s="198"/>
      <c r="DL1774" s="198"/>
      <c r="DM1774" s="198"/>
      <c r="DN1774" s="198"/>
      <c r="DO1774" s="198"/>
      <c r="DP1774" s="198"/>
      <c r="DQ1774" s="198"/>
      <c r="DR1774" s="198"/>
      <c r="DS1774" s="198"/>
      <c r="DT1774" s="198"/>
      <c r="DU1774" s="198"/>
    </row>
    <row r="1775" spans="1:125" s="173" customFormat="1" x14ac:dyDescent="0.2">
      <c r="A1775" s="149"/>
      <c r="B1775" s="151"/>
      <c r="C1775" s="151"/>
      <c r="AP1775" s="198"/>
      <c r="AQ1775" s="198"/>
      <c r="AR1775" s="198"/>
      <c r="AS1775" s="198"/>
      <c r="AT1775" s="198"/>
      <c r="AU1775" s="198"/>
      <c r="AV1775" s="198"/>
      <c r="AW1775" s="198"/>
      <c r="AX1775" s="198"/>
      <c r="AY1775" s="198"/>
      <c r="AZ1775" s="198"/>
      <c r="BA1775" s="198"/>
      <c r="BB1775" s="198"/>
      <c r="BC1775" s="198"/>
      <c r="BD1775" s="198"/>
      <c r="BE1775" s="198"/>
      <c r="BF1775" s="198"/>
      <c r="BG1775" s="198"/>
      <c r="BH1775" s="198"/>
      <c r="BI1775" s="198"/>
      <c r="BJ1775" s="198"/>
      <c r="BK1775" s="198"/>
      <c r="BL1775" s="198"/>
      <c r="BM1775" s="198"/>
      <c r="BN1775" s="198"/>
      <c r="BO1775" s="198"/>
      <c r="BP1775" s="198"/>
      <c r="BQ1775" s="198"/>
      <c r="BR1775" s="198"/>
      <c r="BS1775" s="198"/>
      <c r="BT1775" s="198"/>
      <c r="BU1775" s="198"/>
      <c r="BV1775" s="198"/>
      <c r="BW1775" s="198"/>
      <c r="BX1775" s="198"/>
      <c r="BY1775" s="198"/>
      <c r="BZ1775" s="198"/>
      <c r="CA1775" s="198"/>
      <c r="CB1775" s="198"/>
      <c r="CC1775" s="198"/>
      <c r="CD1775" s="198"/>
      <c r="CE1775" s="198"/>
      <c r="CF1775" s="198"/>
      <c r="CG1775" s="198"/>
      <c r="CH1775" s="198"/>
      <c r="CI1775" s="198"/>
      <c r="CJ1775" s="198"/>
      <c r="CK1775" s="198"/>
      <c r="CL1775" s="198"/>
      <c r="CM1775" s="198"/>
      <c r="CN1775" s="198"/>
      <c r="CO1775" s="198"/>
      <c r="CP1775" s="198"/>
      <c r="CQ1775" s="198"/>
      <c r="CR1775" s="198"/>
      <c r="CS1775" s="198"/>
      <c r="CT1775" s="198"/>
      <c r="CU1775" s="198"/>
      <c r="CV1775" s="198"/>
      <c r="CW1775" s="198"/>
      <c r="CX1775" s="198"/>
      <c r="CY1775" s="198"/>
      <c r="CZ1775" s="198"/>
      <c r="DA1775" s="198"/>
      <c r="DB1775" s="198"/>
      <c r="DC1775" s="198"/>
      <c r="DD1775" s="198"/>
      <c r="DE1775" s="198"/>
      <c r="DF1775" s="198"/>
      <c r="DG1775" s="198"/>
      <c r="DH1775" s="198"/>
      <c r="DI1775" s="198"/>
      <c r="DJ1775" s="198"/>
      <c r="DK1775" s="198"/>
      <c r="DL1775" s="198"/>
      <c r="DM1775" s="198"/>
      <c r="DN1775" s="198"/>
      <c r="DO1775" s="198"/>
      <c r="DP1775" s="198"/>
      <c r="DQ1775" s="198"/>
      <c r="DR1775" s="198"/>
      <c r="DS1775" s="198"/>
      <c r="DT1775" s="198"/>
      <c r="DU1775" s="198"/>
    </row>
    <row r="1776" spans="1:125" s="173" customFormat="1" x14ac:dyDescent="0.2">
      <c r="A1776" s="149"/>
      <c r="B1776" s="151"/>
      <c r="C1776" s="151"/>
      <c r="AP1776" s="198"/>
      <c r="AQ1776" s="198"/>
      <c r="AR1776" s="198"/>
      <c r="AS1776" s="198"/>
      <c r="AT1776" s="198"/>
      <c r="AU1776" s="198"/>
      <c r="AV1776" s="198"/>
      <c r="AW1776" s="198"/>
      <c r="AX1776" s="198"/>
      <c r="AY1776" s="198"/>
      <c r="AZ1776" s="198"/>
      <c r="BA1776" s="198"/>
      <c r="BB1776" s="198"/>
      <c r="BC1776" s="198"/>
      <c r="BD1776" s="198"/>
      <c r="BE1776" s="198"/>
      <c r="BF1776" s="198"/>
      <c r="BG1776" s="198"/>
      <c r="BH1776" s="198"/>
      <c r="BI1776" s="198"/>
      <c r="BJ1776" s="198"/>
      <c r="BK1776" s="198"/>
      <c r="BL1776" s="198"/>
      <c r="BM1776" s="198"/>
      <c r="BN1776" s="198"/>
      <c r="BO1776" s="198"/>
      <c r="BP1776" s="198"/>
      <c r="BQ1776" s="198"/>
      <c r="BR1776" s="198"/>
      <c r="BS1776" s="198"/>
      <c r="BT1776" s="198"/>
      <c r="BU1776" s="198"/>
      <c r="BV1776" s="198"/>
      <c r="BW1776" s="198"/>
      <c r="BX1776" s="198"/>
      <c r="BY1776" s="198"/>
      <c r="BZ1776" s="198"/>
      <c r="CA1776" s="198"/>
      <c r="CB1776" s="198"/>
      <c r="CC1776" s="198"/>
      <c r="CD1776" s="198"/>
      <c r="CE1776" s="198"/>
      <c r="CF1776" s="198"/>
      <c r="CG1776" s="198"/>
      <c r="CH1776" s="198"/>
      <c r="CI1776" s="198"/>
      <c r="CJ1776" s="198"/>
      <c r="CK1776" s="198"/>
      <c r="CL1776" s="198"/>
      <c r="CM1776" s="198"/>
      <c r="CN1776" s="198"/>
      <c r="CO1776" s="198"/>
      <c r="CP1776" s="198"/>
      <c r="CQ1776" s="198"/>
      <c r="CR1776" s="198"/>
      <c r="CS1776" s="198"/>
      <c r="CT1776" s="198"/>
      <c r="CU1776" s="198"/>
      <c r="CV1776" s="198"/>
      <c r="CW1776" s="198"/>
      <c r="CX1776" s="198"/>
      <c r="CY1776" s="198"/>
      <c r="CZ1776" s="198"/>
      <c r="DA1776" s="198"/>
      <c r="DB1776" s="198"/>
      <c r="DC1776" s="198"/>
      <c r="DD1776" s="198"/>
      <c r="DE1776" s="198"/>
      <c r="DF1776" s="198"/>
      <c r="DG1776" s="198"/>
      <c r="DH1776" s="198"/>
      <c r="DI1776" s="198"/>
      <c r="DJ1776" s="198"/>
      <c r="DK1776" s="198"/>
      <c r="DL1776" s="198"/>
      <c r="DM1776" s="198"/>
      <c r="DN1776" s="198"/>
      <c r="DO1776" s="198"/>
      <c r="DP1776" s="198"/>
      <c r="DQ1776" s="198"/>
      <c r="DR1776" s="198"/>
      <c r="DS1776" s="198"/>
      <c r="DT1776" s="198"/>
      <c r="DU1776" s="198"/>
    </row>
    <row r="1777" spans="1:125" s="173" customFormat="1" x14ac:dyDescent="0.2">
      <c r="A1777" s="149"/>
      <c r="B1777" s="151"/>
      <c r="C1777" s="151"/>
      <c r="AP1777" s="198"/>
      <c r="AQ1777" s="198"/>
      <c r="AR1777" s="198"/>
      <c r="AS1777" s="198"/>
      <c r="AT1777" s="198"/>
      <c r="AU1777" s="198"/>
      <c r="AV1777" s="198"/>
      <c r="AW1777" s="198"/>
      <c r="AX1777" s="198"/>
      <c r="AY1777" s="198"/>
      <c r="AZ1777" s="198"/>
      <c r="BA1777" s="198"/>
      <c r="BB1777" s="198"/>
      <c r="BC1777" s="198"/>
      <c r="BD1777" s="198"/>
      <c r="BE1777" s="198"/>
      <c r="BF1777" s="198"/>
      <c r="BG1777" s="198"/>
      <c r="BH1777" s="198"/>
      <c r="BI1777" s="198"/>
      <c r="BJ1777" s="198"/>
      <c r="BK1777" s="198"/>
      <c r="BL1777" s="198"/>
      <c r="BM1777" s="198"/>
      <c r="BN1777" s="198"/>
      <c r="BO1777" s="198"/>
      <c r="BP1777" s="198"/>
      <c r="BQ1777" s="198"/>
      <c r="BR1777" s="198"/>
      <c r="BS1777" s="198"/>
      <c r="BT1777" s="198"/>
      <c r="BU1777" s="198"/>
      <c r="BV1777" s="198"/>
      <c r="BW1777" s="198"/>
      <c r="BX1777" s="198"/>
      <c r="BY1777" s="198"/>
      <c r="BZ1777" s="198"/>
      <c r="CA1777" s="198"/>
      <c r="CB1777" s="198"/>
      <c r="CC1777" s="198"/>
      <c r="CD1777" s="198"/>
      <c r="CE1777" s="198"/>
      <c r="CF1777" s="198"/>
      <c r="CG1777" s="198"/>
      <c r="CH1777" s="198"/>
      <c r="CI1777" s="198"/>
      <c r="CJ1777" s="198"/>
      <c r="CK1777" s="198"/>
      <c r="CL1777" s="198"/>
      <c r="CM1777" s="198"/>
      <c r="CN1777" s="198"/>
      <c r="CO1777" s="198"/>
      <c r="CP1777" s="198"/>
      <c r="CQ1777" s="198"/>
      <c r="CR1777" s="198"/>
      <c r="CS1777" s="198"/>
      <c r="CT1777" s="198"/>
      <c r="CU1777" s="198"/>
      <c r="CV1777" s="198"/>
      <c r="CW1777" s="198"/>
      <c r="CX1777" s="198"/>
      <c r="CY1777" s="198"/>
      <c r="CZ1777" s="198"/>
      <c r="DA1777" s="198"/>
      <c r="DB1777" s="198"/>
      <c r="DC1777" s="198"/>
      <c r="DD1777" s="198"/>
      <c r="DE1777" s="198"/>
      <c r="DF1777" s="198"/>
      <c r="DG1777" s="198"/>
      <c r="DH1777" s="198"/>
      <c r="DI1777" s="198"/>
      <c r="DJ1777" s="198"/>
      <c r="DK1777" s="198"/>
      <c r="DL1777" s="198"/>
      <c r="DM1777" s="198"/>
      <c r="DN1777" s="198"/>
      <c r="DO1777" s="198"/>
      <c r="DP1777" s="198"/>
      <c r="DQ1777" s="198"/>
      <c r="DR1777" s="198"/>
      <c r="DS1777" s="198"/>
      <c r="DT1777" s="198"/>
      <c r="DU1777" s="198"/>
    </row>
    <row r="1778" spans="1:125" s="173" customFormat="1" x14ac:dyDescent="0.2">
      <c r="A1778" s="149"/>
      <c r="B1778" s="151"/>
      <c r="C1778" s="151"/>
      <c r="AP1778" s="198"/>
      <c r="AQ1778" s="198"/>
      <c r="AR1778" s="198"/>
      <c r="AS1778" s="198"/>
      <c r="AT1778" s="198"/>
      <c r="AU1778" s="198"/>
      <c r="AV1778" s="198"/>
      <c r="AW1778" s="198"/>
      <c r="AX1778" s="198"/>
      <c r="AY1778" s="198"/>
      <c r="AZ1778" s="198"/>
      <c r="BA1778" s="198"/>
      <c r="BB1778" s="198"/>
      <c r="BC1778" s="198"/>
      <c r="BD1778" s="198"/>
      <c r="BE1778" s="198"/>
      <c r="BF1778" s="198"/>
      <c r="BG1778" s="198"/>
      <c r="BH1778" s="198"/>
      <c r="BI1778" s="198"/>
      <c r="BJ1778" s="198"/>
      <c r="BK1778" s="198"/>
      <c r="BL1778" s="198"/>
      <c r="BM1778" s="198"/>
      <c r="BN1778" s="198"/>
      <c r="BO1778" s="198"/>
      <c r="BP1778" s="198"/>
      <c r="BQ1778" s="198"/>
      <c r="BR1778" s="198"/>
      <c r="BS1778" s="198"/>
      <c r="BT1778" s="198"/>
      <c r="BU1778" s="198"/>
      <c r="BV1778" s="198"/>
      <c r="BW1778" s="198"/>
      <c r="BX1778" s="198"/>
      <c r="BY1778" s="198"/>
      <c r="BZ1778" s="198"/>
      <c r="CA1778" s="198"/>
      <c r="CB1778" s="198"/>
      <c r="CC1778" s="198"/>
      <c r="CD1778" s="198"/>
      <c r="CE1778" s="198"/>
      <c r="CF1778" s="198"/>
      <c r="CG1778" s="198"/>
      <c r="CH1778" s="198"/>
      <c r="CI1778" s="198"/>
      <c r="CJ1778" s="198"/>
      <c r="CK1778" s="198"/>
      <c r="CL1778" s="198"/>
      <c r="CM1778" s="198"/>
      <c r="CN1778" s="198"/>
      <c r="CO1778" s="198"/>
      <c r="CP1778" s="198"/>
      <c r="CQ1778" s="198"/>
      <c r="CR1778" s="198"/>
      <c r="CS1778" s="198"/>
      <c r="CT1778" s="198"/>
      <c r="CU1778" s="198"/>
      <c r="CV1778" s="198"/>
      <c r="CW1778" s="198"/>
      <c r="CX1778" s="198"/>
      <c r="CY1778" s="198"/>
      <c r="CZ1778" s="198"/>
      <c r="DA1778" s="198"/>
      <c r="DB1778" s="198"/>
      <c r="DC1778" s="198"/>
      <c r="DD1778" s="198"/>
      <c r="DE1778" s="198"/>
      <c r="DF1778" s="198"/>
      <c r="DG1778" s="198"/>
      <c r="DH1778" s="198"/>
      <c r="DI1778" s="198"/>
      <c r="DJ1778" s="198"/>
      <c r="DK1778" s="198"/>
      <c r="DL1778" s="198"/>
      <c r="DM1778" s="198"/>
      <c r="DN1778" s="198"/>
      <c r="DO1778" s="198"/>
      <c r="DP1778" s="198"/>
      <c r="DQ1778" s="198"/>
      <c r="DR1778" s="198"/>
      <c r="DS1778" s="198"/>
      <c r="DT1778" s="198"/>
      <c r="DU1778" s="198"/>
    </row>
    <row r="1779" spans="1:125" s="173" customFormat="1" x14ac:dyDescent="0.2">
      <c r="A1779" s="149"/>
      <c r="B1779" s="151"/>
      <c r="C1779" s="151"/>
      <c r="AP1779" s="198"/>
      <c r="AQ1779" s="198"/>
      <c r="AR1779" s="198"/>
      <c r="AS1779" s="198"/>
      <c r="AT1779" s="198"/>
      <c r="AU1779" s="198"/>
      <c r="AV1779" s="198"/>
      <c r="AW1779" s="198"/>
      <c r="AX1779" s="198"/>
      <c r="AY1779" s="198"/>
      <c r="AZ1779" s="198"/>
      <c r="BA1779" s="198"/>
      <c r="BB1779" s="198"/>
      <c r="BC1779" s="198"/>
      <c r="BD1779" s="198"/>
      <c r="BE1779" s="198"/>
      <c r="BF1779" s="198"/>
      <c r="BG1779" s="198"/>
      <c r="BH1779" s="198"/>
      <c r="BI1779" s="198"/>
      <c r="BJ1779" s="198"/>
      <c r="BK1779" s="198"/>
      <c r="BL1779" s="198"/>
      <c r="BM1779" s="198"/>
      <c r="BN1779" s="198"/>
      <c r="BO1779" s="198"/>
      <c r="BP1779" s="198"/>
      <c r="BQ1779" s="198"/>
      <c r="BR1779" s="198"/>
      <c r="BS1779" s="198"/>
      <c r="BT1779" s="198"/>
      <c r="BU1779" s="198"/>
      <c r="BV1779" s="198"/>
      <c r="BW1779" s="198"/>
      <c r="BX1779" s="198"/>
      <c r="BY1779" s="198"/>
      <c r="BZ1779" s="198"/>
      <c r="CA1779" s="198"/>
      <c r="CB1779" s="198"/>
      <c r="CC1779" s="198"/>
      <c r="CD1779" s="198"/>
      <c r="CE1779" s="198"/>
      <c r="CF1779" s="198"/>
      <c r="CG1779" s="198"/>
      <c r="CH1779" s="198"/>
      <c r="CI1779" s="198"/>
      <c r="CJ1779" s="198"/>
      <c r="CK1779" s="198"/>
      <c r="CL1779" s="198"/>
      <c r="CM1779" s="198"/>
      <c r="CN1779" s="198"/>
      <c r="CO1779" s="198"/>
      <c r="CP1779" s="198"/>
      <c r="CQ1779" s="198"/>
      <c r="CR1779" s="198"/>
      <c r="CS1779" s="198"/>
      <c r="CT1779" s="198"/>
      <c r="CU1779" s="198"/>
      <c r="CV1779" s="198"/>
      <c r="CW1779" s="198"/>
      <c r="CX1779" s="198"/>
      <c r="CY1779" s="198"/>
      <c r="CZ1779" s="198"/>
      <c r="DA1779" s="198"/>
      <c r="DB1779" s="198"/>
      <c r="DC1779" s="198"/>
      <c r="DD1779" s="198"/>
      <c r="DE1779" s="198"/>
      <c r="DF1779" s="198"/>
      <c r="DG1779" s="198"/>
      <c r="DH1779" s="198"/>
      <c r="DI1779" s="198"/>
      <c r="DJ1779" s="198"/>
      <c r="DK1779" s="198"/>
      <c r="DL1779" s="198"/>
      <c r="DM1779" s="198"/>
      <c r="DN1779" s="198"/>
      <c r="DO1779" s="198"/>
      <c r="DP1779" s="198"/>
      <c r="DQ1779" s="198"/>
      <c r="DR1779" s="198"/>
      <c r="DS1779" s="198"/>
      <c r="DT1779" s="198"/>
      <c r="DU1779" s="198"/>
    </row>
    <row r="1780" spans="1:125" s="173" customFormat="1" x14ac:dyDescent="0.2">
      <c r="A1780" s="149"/>
      <c r="B1780" s="151"/>
      <c r="C1780" s="151"/>
      <c r="AP1780" s="198"/>
      <c r="AQ1780" s="198"/>
      <c r="AR1780" s="198"/>
      <c r="AS1780" s="198"/>
      <c r="AT1780" s="198"/>
      <c r="AU1780" s="198"/>
      <c r="AV1780" s="198"/>
      <c r="AW1780" s="198"/>
      <c r="AX1780" s="198"/>
      <c r="AY1780" s="198"/>
      <c r="AZ1780" s="198"/>
      <c r="BA1780" s="198"/>
      <c r="BB1780" s="198"/>
      <c r="BC1780" s="198"/>
      <c r="BD1780" s="198"/>
      <c r="BE1780" s="198"/>
      <c r="BF1780" s="198"/>
      <c r="BG1780" s="198"/>
      <c r="BH1780" s="198"/>
      <c r="BI1780" s="198"/>
      <c r="BJ1780" s="198"/>
      <c r="BK1780" s="198"/>
      <c r="BL1780" s="198"/>
      <c r="BM1780" s="198"/>
      <c r="BN1780" s="198"/>
      <c r="BO1780" s="198"/>
      <c r="BP1780" s="198"/>
      <c r="BQ1780" s="198"/>
      <c r="BR1780" s="198"/>
      <c r="BS1780" s="198"/>
      <c r="BT1780" s="198"/>
      <c r="BU1780" s="198"/>
      <c r="BV1780" s="198"/>
      <c r="BW1780" s="198"/>
      <c r="BX1780" s="198"/>
      <c r="BY1780" s="198"/>
      <c r="BZ1780" s="198"/>
      <c r="CA1780" s="198"/>
      <c r="CB1780" s="198"/>
      <c r="CC1780" s="198"/>
      <c r="CD1780" s="198"/>
      <c r="CE1780" s="198"/>
      <c r="CF1780" s="198"/>
      <c r="CG1780" s="198"/>
      <c r="CH1780" s="198"/>
      <c r="CI1780" s="198"/>
      <c r="CJ1780" s="198"/>
      <c r="CK1780" s="198"/>
      <c r="CL1780" s="198"/>
      <c r="CM1780" s="198"/>
      <c r="CN1780" s="198"/>
      <c r="CO1780" s="198"/>
      <c r="CP1780" s="198"/>
      <c r="CQ1780" s="198"/>
      <c r="CR1780" s="198"/>
      <c r="CS1780" s="198"/>
      <c r="CT1780" s="198"/>
      <c r="CU1780" s="198"/>
      <c r="CV1780" s="198"/>
      <c r="CW1780" s="198"/>
      <c r="CX1780" s="198"/>
      <c r="CY1780" s="198"/>
      <c r="CZ1780" s="198"/>
      <c r="DA1780" s="198"/>
      <c r="DB1780" s="198"/>
      <c r="DC1780" s="198"/>
      <c r="DD1780" s="198"/>
      <c r="DE1780" s="198"/>
      <c r="DF1780" s="198"/>
      <c r="DG1780" s="198"/>
      <c r="DH1780" s="198"/>
      <c r="DI1780" s="198"/>
      <c r="DJ1780" s="198"/>
      <c r="DK1780" s="198"/>
      <c r="DL1780" s="198"/>
      <c r="DM1780" s="198"/>
      <c r="DN1780" s="198"/>
      <c r="DO1780" s="198"/>
      <c r="DP1780" s="198"/>
      <c r="DQ1780" s="198"/>
      <c r="DR1780" s="198"/>
      <c r="DS1780" s="198"/>
      <c r="DT1780" s="198"/>
      <c r="DU1780" s="198"/>
    </row>
    <row r="1781" spans="1:125" s="173" customFormat="1" x14ac:dyDescent="0.2">
      <c r="A1781" s="149"/>
      <c r="B1781" s="151"/>
      <c r="C1781" s="151"/>
      <c r="AP1781" s="198"/>
      <c r="AQ1781" s="198"/>
      <c r="AR1781" s="198"/>
      <c r="AS1781" s="198"/>
      <c r="AT1781" s="198"/>
      <c r="AU1781" s="198"/>
      <c r="AV1781" s="198"/>
      <c r="AW1781" s="198"/>
      <c r="AX1781" s="198"/>
      <c r="AY1781" s="198"/>
      <c r="AZ1781" s="198"/>
      <c r="BA1781" s="198"/>
      <c r="BB1781" s="198"/>
      <c r="BC1781" s="198"/>
      <c r="BD1781" s="198"/>
      <c r="BE1781" s="198"/>
      <c r="BF1781" s="198"/>
      <c r="BG1781" s="198"/>
      <c r="BH1781" s="198"/>
      <c r="BI1781" s="198"/>
      <c r="BJ1781" s="198"/>
      <c r="BK1781" s="198"/>
      <c r="BL1781" s="198"/>
      <c r="BM1781" s="198"/>
      <c r="BN1781" s="198"/>
      <c r="BO1781" s="198"/>
      <c r="BP1781" s="198"/>
      <c r="BQ1781" s="198"/>
      <c r="BR1781" s="198"/>
      <c r="BS1781" s="198"/>
      <c r="BT1781" s="198"/>
      <c r="BU1781" s="198"/>
      <c r="BV1781" s="198"/>
      <c r="BW1781" s="198"/>
      <c r="BX1781" s="198"/>
      <c r="BY1781" s="198"/>
      <c r="BZ1781" s="198"/>
      <c r="CA1781" s="198"/>
      <c r="CB1781" s="198"/>
      <c r="CC1781" s="198"/>
      <c r="CD1781" s="198"/>
      <c r="CE1781" s="198"/>
      <c r="CF1781" s="198"/>
      <c r="CG1781" s="198"/>
      <c r="CH1781" s="198"/>
      <c r="CI1781" s="198"/>
      <c r="CJ1781" s="198"/>
      <c r="CK1781" s="198"/>
      <c r="CL1781" s="198"/>
      <c r="CM1781" s="198"/>
      <c r="CN1781" s="198"/>
      <c r="CO1781" s="198"/>
      <c r="CP1781" s="198"/>
      <c r="CQ1781" s="198"/>
      <c r="CR1781" s="198"/>
      <c r="CS1781" s="198"/>
      <c r="CT1781" s="198"/>
      <c r="CU1781" s="198"/>
      <c r="CV1781" s="198"/>
      <c r="CW1781" s="198"/>
      <c r="CX1781" s="198"/>
      <c r="CY1781" s="198"/>
      <c r="CZ1781" s="198"/>
      <c r="DA1781" s="198"/>
      <c r="DB1781" s="198"/>
      <c r="DC1781" s="198"/>
      <c r="DD1781" s="198"/>
      <c r="DE1781" s="198"/>
      <c r="DF1781" s="198"/>
      <c r="DG1781" s="198"/>
      <c r="DH1781" s="198"/>
      <c r="DI1781" s="198"/>
      <c r="DJ1781" s="198"/>
      <c r="DK1781" s="198"/>
      <c r="DL1781" s="198"/>
      <c r="DM1781" s="198"/>
      <c r="DN1781" s="198"/>
      <c r="DO1781" s="198"/>
      <c r="DP1781" s="198"/>
      <c r="DQ1781" s="198"/>
      <c r="DR1781" s="198"/>
      <c r="DS1781" s="198"/>
      <c r="DT1781" s="198"/>
      <c r="DU1781" s="198"/>
    </row>
    <row r="1782" spans="1:125" s="173" customFormat="1" x14ac:dyDescent="0.2">
      <c r="A1782" s="149"/>
      <c r="B1782" s="151"/>
      <c r="C1782" s="151"/>
      <c r="AP1782" s="198"/>
      <c r="AQ1782" s="198"/>
      <c r="AR1782" s="198"/>
      <c r="AS1782" s="198"/>
      <c r="AT1782" s="198"/>
      <c r="AU1782" s="198"/>
      <c r="AV1782" s="198"/>
      <c r="AW1782" s="198"/>
      <c r="AX1782" s="198"/>
      <c r="AY1782" s="198"/>
      <c r="AZ1782" s="198"/>
      <c r="BA1782" s="198"/>
      <c r="BB1782" s="198"/>
      <c r="BC1782" s="198"/>
      <c r="BD1782" s="198"/>
      <c r="BE1782" s="198"/>
      <c r="BF1782" s="198"/>
      <c r="BG1782" s="198"/>
      <c r="BH1782" s="198"/>
      <c r="BI1782" s="198"/>
      <c r="BJ1782" s="198"/>
      <c r="BK1782" s="198"/>
      <c r="BL1782" s="198"/>
      <c r="BM1782" s="198"/>
      <c r="BN1782" s="198"/>
      <c r="BO1782" s="198"/>
      <c r="BP1782" s="198"/>
      <c r="BQ1782" s="198"/>
      <c r="BR1782" s="198"/>
      <c r="BS1782" s="198"/>
      <c r="BT1782" s="198"/>
      <c r="BU1782" s="198"/>
      <c r="BV1782" s="198"/>
      <c r="BW1782" s="198"/>
      <c r="BX1782" s="198"/>
      <c r="BY1782" s="198"/>
      <c r="BZ1782" s="198"/>
      <c r="CA1782" s="198"/>
      <c r="CB1782" s="198"/>
      <c r="CC1782" s="198"/>
      <c r="CD1782" s="198"/>
      <c r="CE1782" s="198"/>
      <c r="CF1782" s="198"/>
      <c r="CG1782" s="198"/>
      <c r="CH1782" s="198"/>
      <c r="CI1782" s="198"/>
      <c r="CJ1782" s="198"/>
      <c r="CK1782" s="198"/>
      <c r="CL1782" s="198"/>
      <c r="CM1782" s="198"/>
      <c r="CN1782" s="198"/>
      <c r="CO1782" s="198"/>
      <c r="CP1782" s="198"/>
      <c r="CQ1782" s="198"/>
      <c r="CR1782" s="198"/>
      <c r="CS1782" s="198"/>
      <c r="CT1782" s="198"/>
      <c r="CU1782" s="198"/>
      <c r="CV1782" s="198"/>
      <c r="CW1782" s="198"/>
      <c r="CX1782" s="198"/>
      <c r="CY1782" s="198"/>
      <c r="CZ1782" s="198"/>
      <c r="DA1782" s="198"/>
      <c r="DB1782" s="198"/>
      <c r="DC1782" s="198"/>
      <c r="DD1782" s="198"/>
      <c r="DE1782" s="198"/>
      <c r="DF1782" s="198"/>
      <c r="DG1782" s="198"/>
      <c r="DH1782" s="198"/>
      <c r="DI1782" s="198"/>
      <c r="DJ1782" s="198"/>
      <c r="DK1782" s="198"/>
      <c r="DL1782" s="198"/>
      <c r="DM1782" s="198"/>
      <c r="DN1782" s="198"/>
      <c r="DO1782" s="198"/>
      <c r="DP1782" s="198"/>
      <c r="DQ1782" s="198"/>
      <c r="DR1782" s="198"/>
      <c r="DS1782" s="198"/>
      <c r="DT1782" s="198"/>
      <c r="DU1782" s="198"/>
    </row>
    <row r="1783" spans="1:125" s="173" customFormat="1" x14ac:dyDescent="0.2">
      <c r="A1783" s="149"/>
      <c r="B1783" s="151"/>
      <c r="C1783" s="151"/>
      <c r="AP1783" s="198"/>
      <c r="AQ1783" s="198"/>
      <c r="AR1783" s="198"/>
      <c r="AS1783" s="198"/>
      <c r="AT1783" s="198"/>
      <c r="AU1783" s="198"/>
      <c r="AV1783" s="198"/>
      <c r="AW1783" s="198"/>
      <c r="AX1783" s="198"/>
      <c r="AY1783" s="198"/>
      <c r="AZ1783" s="198"/>
      <c r="BA1783" s="198"/>
      <c r="BB1783" s="198"/>
      <c r="BC1783" s="198"/>
      <c r="BD1783" s="198"/>
      <c r="BE1783" s="198"/>
      <c r="BF1783" s="198"/>
      <c r="BG1783" s="198"/>
      <c r="BH1783" s="198"/>
      <c r="BI1783" s="198"/>
      <c r="BJ1783" s="198"/>
      <c r="BK1783" s="198"/>
      <c r="BL1783" s="198"/>
      <c r="BM1783" s="198"/>
      <c r="BN1783" s="198"/>
      <c r="BO1783" s="198"/>
      <c r="BP1783" s="198"/>
      <c r="BQ1783" s="198"/>
      <c r="BR1783" s="198"/>
      <c r="BS1783" s="198"/>
      <c r="BT1783" s="198"/>
      <c r="BU1783" s="198"/>
      <c r="BV1783" s="198"/>
      <c r="BW1783" s="198"/>
      <c r="BX1783" s="198"/>
      <c r="BY1783" s="198"/>
      <c r="BZ1783" s="198"/>
      <c r="CA1783" s="198"/>
      <c r="CB1783" s="198"/>
      <c r="CC1783" s="198"/>
      <c r="CD1783" s="198"/>
      <c r="CE1783" s="198"/>
      <c r="CF1783" s="198"/>
      <c r="CG1783" s="198"/>
      <c r="CH1783" s="198"/>
      <c r="CI1783" s="198"/>
      <c r="CJ1783" s="198"/>
      <c r="CK1783" s="198"/>
      <c r="CL1783" s="198"/>
      <c r="CM1783" s="198"/>
      <c r="CN1783" s="198"/>
      <c r="CO1783" s="198"/>
      <c r="CP1783" s="198"/>
      <c r="CQ1783" s="198"/>
      <c r="CR1783" s="198"/>
      <c r="CS1783" s="198"/>
      <c r="CT1783" s="198"/>
      <c r="CU1783" s="198"/>
      <c r="CV1783" s="198"/>
      <c r="CW1783" s="198"/>
      <c r="CX1783" s="198"/>
      <c r="CY1783" s="198"/>
      <c r="CZ1783" s="198"/>
      <c r="DA1783" s="198"/>
      <c r="DB1783" s="198"/>
      <c r="DC1783" s="198"/>
      <c r="DD1783" s="198"/>
      <c r="DE1783" s="198"/>
      <c r="DF1783" s="198"/>
      <c r="DG1783" s="198"/>
      <c r="DH1783" s="198"/>
      <c r="DI1783" s="198"/>
      <c r="DJ1783" s="198"/>
      <c r="DK1783" s="198"/>
      <c r="DL1783" s="198"/>
      <c r="DM1783" s="198"/>
      <c r="DN1783" s="198"/>
      <c r="DO1783" s="198"/>
      <c r="DP1783" s="198"/>
      <c r="DQ1783" s="198"/>
      <c r="DR1783" s="198"/>
      <c r="DS1783" s="198"/>
      <c r="DT1783" s="198"/>
      <c r="DU1783" s="198"/>
    </row>
    <row r="1784" spans="1:125" s="173" customFormat="1" x14ac:dyDescent="0.2">
      <c r="A1784" s="149"/>
      <c r="B1784" s="151"/>
      <c r="C1784" s="151"/>
      <c r="AP1784" s="198"/>
      <c r="AQ1784" s="198"/>
      <c r="AR1784" s="198"/>
      <c r="AS1784" s="198"/>
      <c r="AT1784" s="198"/>
      <c r="AU1784" s="198"/>
      <c r="AV1784" s="198"/>
      <c r="AW1784" s="198"/>
      <c r="AX1784" s="198"/>
      <c r="AY1784" s="198"/>
      <c r="AZ1784" s="198"/>
      <c r="BA1784" s="198"/>
      <c r="BB1784" s="198"/>
      <c r="BC1784" s="198"/>
      <c r="BD1784" s="198"/>
      <c r="BE1784" s="198"/>
      <c r="BF1784" s="198"/>
      <c r="BG1784" s="198"/>
      <c r="BH1784" s="198"/>
      <c r="BI1784" s="198"/>
      <c r="BJ1784" s="198"/>
      <c r="BK1784" s="198"/>
      <c r="BL1784" s="198"/>
      <c r="BM1784" s="198"/>
      <c r="BN1784" s="198"/>
      <c r="BO1784" s="198"/>
      <c r="BP1784" s="198"/>
      <c r="BQ1784" s="198"/>
      <c r="BR1784" s="198"/>
      <c r="BS1784" s="198"/>
      <c r="BT1784" s="198"/>
      <c r="BU1784" s="198"/>
      <c r="BV1784" s="198"/>
      <c r="BW1784" s="198"/>
      <c r="BX1784" s="198"/>
      <c r="BY1784" s="198"/>
      <c r="BZ1784" s="198"/>
      <c r="CA1784" s="198"/>
      <c r="CB1784" s="198"/>
      <c r="CC1784" s="198"/>
      <c r="CD1784" s="198"/>
      <c r="CE1784" s="198"/>
      <c r="CF1784" s="198"/>
      <c r="CG1784" s="198"/>
      <c r="CH1784" s="198"/>
      <c r="CI1784" s="198"/>
      <c r="CJ1784" s="198"/>
      <c r="CK1784" s="198"/>
      <c r="CL1784" s="198"/>
      <c r="CM1784" s="198"/>
      <c r="CN1784" s="198"/>
      <c r="CO1784" s="198"/>
      <c r="CP1784" s="198"/>
      <c r="CQ1784" s="198"/>
      <c r="CR1784" s="198"/>
      <c r="CS1784" s="198"/>
      <c r="CT1784" s="198"/>
      <c r="CU1784" s="198"/>
      <c r="CV1784" s="198"/>
      <c r="CW1784" s="198"/>
      <c r="CX1784" s="198"/>
      <c r="CY1784" s="198"/>
      <c r="CZ1784" s="198"/>
      <c r="DA1784" s="198"/>
      <c r="DB1784" s="198"/>
      <c r="DC1784" s="198"/>
      <c r="DD1784" s="198"/>
      <c r="DE1784" s="198"/>
      <c r="DF1784" s="198"/>
      <c r="DG1784" s="198"/>
      <c r="DH1784" s="198"/>
      <c r="DI1784" s="198"/>
      <c r="DJ1784" s="198"/>
      <c r="DK1784" s="198"/>
      <c r="DL1784" s="198"/>
      <c r="DM1784" s="198"/>
      <c r="DN1784" s="198"/>
      <c r="DO1784" s="198"/>
      <c r="DP1784" s="198"/>
      <c r="DQ1784" s="198"/>
      <c r="DR1784" s="198"/>
      <c r="DS1784" s="198"/>
      <c r="DT1784" s="198"/>
      <c r="DU1784" s="198"/>
    </row>
    <row r="1785" spans="1:125" s="173" customFormat="1" x14ac:dyDescent="0.2">
      <c r="A1785" s="149"/>
      <c r="B1785" s="151"/>
      <c r="C1785" s="151"/>
      <c r="AP1785" s="198"/>
      <c r="AQ1785" s="198"/>
      <c r="AR1785" s="198"/>
      <c r="AS1785" s="198"/>
      <c r="AT1785" s="198"/>
      <c r="AU1785" s="198"/>
      <c r="AV1785" s="198"/>
      <c r="AW1785" s="198"/>
      <c r="AX1785" s="198"/>
      <c r="AY1785" s="198"/>
      <c r="AZ1785" s="198"/>
      <c r="BA1785" s="198"/>
      <c r="BB1785" s="198"/>
      <c r="BC1785" s="198"/>
      <c r="BD1785" s="198"/>
      <c r="BE1785" s="198"/>
      <c r="BF1785" s="198"/>
      <c r="BG1785" s="198"/>
      <c r="BH1785" s="198"/>
      <c r="BI1785" s="198"/>
      <c r="BJ1785" s="198"/>
      <c r="BK1785" s="198"/>
      <c r="BL1785" s="198"/>
      <c r="BM1785" s="198"/>
      <c r="BN1785" s="198"/>
      <c r="BO1785" s="198"/>
      <c r="BP1785" s="198"/>
      <c r="BQ1785" s="198"/>
      <c r="BR1785" s="198"/>
      <c r="BS1785" s="198"/>
      <c r="BT1785" s="198"/>
      <c r="BU1785" s="198"/>
      <c r="BV1785" s="198"/>
      <c r="BW1785" s="198"/>
      <c r="BX1785" s="198"/>
      <c r="BY1785" s="198"/>
      <c r="BZ1785" s="198"/>
      <c r="CA1785" s="198"/>
      <c r="CB1785" s="198"/>
      <c r="CC1785" s="198"/>
      <c r="CD1785" s="198"/>
      <c r="CE1785" s="198"/>
      <c r="CF1785" s="198"/>
      <c r="CG1785" s="198"/>
      <c r="CH1785" s="198"/>
      <c r="CI1785" s="198"/>
      <c r="CJ1785" s="198"/>
      <c r="CK1785" s="198"/>
      <c r="CL1785" s="198"/>
      <c r="CM1785" s="198"/>
      <c r="CN1785" s="198"/>
      <c r="CO1785" s="198"/>
      <c r="CP1785" s="198"/>
      <c r="CQ1785" s="198"/>
      <c r="CR1785" s="198"/>
      <c r="CS1785" s="198"/>
      <c r="CT1785" s="198"/>
      <c r="CU1785" s="198"/>
      <c r="CV1785" s="198"/>
      <c r="CW1785" s="198"/>
      <c r="CX1785" s="198"/>
      <c r="CY1785" s="198"/>
      <c r="CZ1785" s="198"/>
      <c r="DA1785" s="198"/>
      <c r="DB1785" s="198"/>
      <c r="DC1785" s="198"/>
      <c r="DD1785" s="198"/>
      <c r="DE1785" s="198"/>
      <c r="DF1785" s="198"/>
      <c r="DG1785" s="198"/>
      <c r="DH1785" s="198"/>
      <c r="DI1785" s="198"/>
      <c r="DJ1785" s="198"/>
      <c r="DK1785" s="198"/>
      <c r="DL1785" s="198"/>
      <c r="DM1785" s="198"/>
      <c r="DN1785" s="198"/>
      <c r="DO1785" s="198"/>
      <c r="DP1785" s="198"/>
      <c r="DQ1785" s="198"/>
      <c r="DR1785" s="198"/>
      <c r="DS1785" s="198"/>
      <c r="DT1785" s="198"/>
      <c r="DU1785" s="198"/>
    </row>
    <row r="1786" spans="1:125" s="173" customFormat="1" x14ac:dyDescent="0.2">
      <c r="A1786" s="149"/>
      <c r="B1786" s="151"/>
      <c r="C1786" s="151"/>
      <c r="AP1786" s="198"/>
      <c r="AQ1786" s="198"/>
      <c r="AR1786" s="198"/>
      <c r="AS1786" s="198"/>
      <c r="AT1786" s="198"/>
      <c r="AU1786" s="198"/>
      <c r="AV1786" s="198"/>
      <c r="AW1786" s="198"/>
      <c r="AX1786" s="198"/>
      <c r="AY1786" s="198"/>
      <c r="AZ1786" s="198"/>
      <c r="BA1786" s="198"/>
      <c r="BB1786" s="198"/>
      <c r="BC1786" s="198"/>
      <c r="BD1786" s="198"/>
      <c r="BE1786" s="198"/>
      <c r="BF1786" s="198"/>
      <c r="BG1786" s="198"/>
      <c r="BH1786" s="198"/>
      <c r="BI1786" s="198"/>
      <c r="BJ1786" s="198"/>
      <c r="BK1786" s="198"/>
      <c r="BL1786" s="198"/>
      <c r="BM1786" s="198"/>
      <c r="BN1786" s="198"/>
      <c r="BO1786" s="198"/>
      <c r="BP1786" s="198"/>
      <c r="BQ1786" s="198"/>
      <c r="BR1786" s="198"/>
      <c r="BS1786" s="198"/>
      <c r="BT1786" s="198"/>
      <c r="BU1786" s="198"/>
      <c r="BV1786" s="198"/>
      <c r="BW1786" s="198"/>
      <c r="BX1786" s="198"/>
      <c r="BY1786" s="198"/>
      <c r="BZ1786" s="198"/>
      <c r="CA1786" s="198"/>
      <c r="CB1786" s="198"/>
      <c r="CC1786" s="198"/>
      <c r="CD1786" s="198"/>
      <c r="CE1786" s="198"/>
      <c r="CF1786" s="198"/>
      <c r="CG1786" s="198"/>
      <c r="CH1786" s="198"/>
      <c r="CI1786" s="198"/>
      <c r="CJ1786" s="198"/>
      <c r="CK1786" s="198"/>
      <c r="CL1786" s="198"/>
      <c r="CM1786" s="198"/>
      <c r="CN1786" s="198"/>
      <c r="CO1786" s="198"/>
      <c r="CP1786" s="198"/>
      <c r="CQ1786" s="198"/>
      <c r="CR1786" s="198"/>
      <c r="CS1786" s="198"/>
      <c r="CT1786" s="198"/>
      <c r="CU1786" s="198"/>
      <c r="CV1786" s="198"/>
      <c r="CW1786" s="198"/>
      <c r="CX1786" s="198"/>
      <c r="CY1786" s="198"/>
      <c r="CZ1786" s="198"/>
      <c r="DA1786" s="198"/>
      <c r="DB1786" s="198"/>
      <c r="DC1786" s="198"/>
      <c r="DD1786" s="198"/>
      <c r="DE1786" s="198"/>
      <c r="DF1786" s="198"/>
      <c r="DG1786" s="198"/>
      <c r="DH1786" s="198"/>
      <c r="DI1786" s="198"/>
      <c r="DJ1786" s="198"/>
      <c r="DK1786" s="198"/>
      <c r="DL1786" s="198"/>
      <c r="DM1786" s="198"/>
      <c r="DN1786" s="198"/>
      <c r="DO1786" s="198"/>
      <c r="DP1786" s="198"/>
      <c r="DQ1786" s="198"/>
      <c r="DR1786" s="198"/>
      <c r="DS1786" s="198"/>
      <c r="DT1786" s="198"/>
      <c r="DU1786" s="198"/>
    </row>
    <row r="1787" spans="1:125" s="173" customFormat="1" x14ac:dyDescent="0.2">
      <c r="A1787" s="149"/>
      <c r="B1787" s="151"/>
      <c r="C1787" s="151"/>
      <c r="AP1787" s="198"/>
      <c r="AQ1787" s="198"/>
      <c r="AR1787" s="198"/>
      <c r="AS1787" s="198"/>
      <c r="AT1787" s="198"/>
      <c r="AU1787" s="198"/>
      <c r="AV1787" s="198"/>
      <c r="AW1787" s="198"/>
      <c r="AX1787" s="198"/>
      <c r="AY1787" s="198"/>
      <c r="AZ1787" s="198"/>
      <c r="BA1787" s="198"/>
      <c r="BB1787" s="198"/>
      <c r="BC1787" s="198"/>
      <c r="BD1787" s="198"/>
      <c r="BE1787" s="198"/>
      <c r="BF1787" s="198"/>
      <c r="BG1787" s="198"/>
      <c r="BH1787" s="198"/>
      <c r="BI1787" s="198"/>
      <c r="BJ1787" s="198"/>
      <c r="BK1787" s="198"/>
      <c r="BL1787" s="198"/>
      <c r="BM1787" s="198"/>
      <c r="BN1787" s="198"/>
      <c r="BO1787" s="198"/>
      <c r="BP1787" s="198"/>
      <c r="BQ1787" s="198"/>
      <c r="BR1787" s="198"/>
      <c r="BS1787" s="198"/>
      <c r="BT1787" s="198"/>
      <c r="BU1787" s="198"/>
      <c r="BV1787" s="198"/>
      <c r="BW1787" s="198"/>
      <c r="BX1787" s="198"/>
      <c r="BY1787" s="198"/>
      <c r="BZ1787" s="198"/>
      <c r="CA1787" s="198"/>
      <c r="CB1787" s="198"/>
      <c r="CC1787" s="198"/>
      <c r="CD1787" s="198"/>
      <c r="CE1787" s="198"/>
      <c r="CF1787" s="198"/>
      <c r="CG1787" s="198"/>
      <c r="CH1787" s="198"/>
      <c r="CI1787" s="198"/>
      <c r="CJ1787" s="198"/>
      <c r="CK1787" s="198"/>
      <c r="CL1787" s="198"/>
      <c r="CM1787" s="198"/>
      <c r="CN1787" s="198"/>
      <c r="CO1787" s="198"/>
      <c r="CP1787" s="198"/>
      <c r="CQ1787" s="198"/>
      <c r="CR1787" s="198"/>
      <c r="CS1787" s="198"/>
      <c r="CT1787" s="198"/>
      <c r="CU1787" s="198"/>
      <c r="CV1787" s="198"/>
      <c r="CW1787" s="198"/>
      <c r="CX1787" s="198"/>
      <c r="CY1787" s="198"/>
      <c r="CZ1787" s="198"/>
      <c r="DA1787" s="198"/>
      <c r="DB1787" s="198"/>
      <c r="DC1787" s="198"/>
      <c r="DD1787" s="198"/>
      <c r="DE1787" s="198"/>
      <c r="DF1787" s="198"/>
      <c r="DG1787" s="198"/>
      <c r="DH1787" s="198"/>
      <c r="DI1787" s="198"/>
      <c r="DJ1787" s="198"/>
      <c r="DK1787" s="198"/>
      <c r="DL1787" s="198"/>
      <c r="DM1787" s="198"/>
      <c r="DN1787" s="198"/>
      <c r="DO1787" s="198"/>
      <c r="DP1787" s="198"/>
      <c r="DQ1787" s="198"/>
      <c r="DR1787" s="198"/>
      <c r="DS1787" s="198"/>
      <c r="DT1787" s="198"/>
      <c r="DU1787" s="198"/>
    </row>
    <row r="1788" spans="1:125" s="173" customFormat="1" x14ac:dyDescent="0.2">
      <c r="A1788" s="149"/>
      <c r="B1788" s="151"/>
      <c r="C1788" s="151"/>
      <c r="AP1788" s="198"/>
      <c r="AQ1788" s="198"/>
      <c r="AR1788" s="198"/>
      <c r="AS1788" s="198"/>
      <c r="AT1788" s="198"/>
      <c r="AU1788" s="198"/>
      <c r="AV1788" s="198"/>
      <c r="AW1788" s="198"/>
      <c r="AX1788" s="198"/>
      <c r="AY1788" s="198"/>
      <c r="AZ1788" s="198"/>
      <c r="BA1788" s="198"/>
      <c r="BB1788" s="198"/>
      <c r="BC1788" s="198"/>
      <c r="BD1788" s="198"/>
      <c r="BE1788" s="198"/>
      <c r="BF1788" s="198"/>
      <c r="BG1788" s="198"/>
      <c r="BH1788" s="198"/>
      <c r="BI1788" s="198"/>
      <c r="BJ1788" s="198"/>
      <c r="BK1788" s="198"/>
      <c r="BL1788" s="198"/>
      <c r="BM1788" s="198"/>
      <c r="BN1788" s="198"/>
      <c r="BO1788" s="198"/>
      <c r="BP1788" s="198"/>
      <c r="BQ1788" s="198"/>
      <c r="BR1788" s="198"/>
      <c r="BS1788" s="198"/>
      <c r="BT1788" s="198"/>
      <c r="BU1788" s="198"/>
      <c r="BV1788" s="198"/>
      <c r="BW1788" s="198"/>
      <c r="BX1788" s="198"/>
      <c r="BY1788" s="198"/>
      <c r="BZ1788" s="198"/>
      <c r="CA1788" s="198"/>
      <c r="CB1788" s="198"/>
      <c r="CC1788" s="198"/>
      <c r="CD1788" s="198"/>
      <c r="CE1788" s="198"/>
      <c r="CF1788" s="198"/>
      <c r="CG1788" s="198"/>
      <c r="CH1788" s="198"/>
      <c r="CI1788" s="198"/>
      <c r="CJ1788" s="198"/>
      <c r="CK1788" s="198"/>
      <c r="CL1788" s="198"/>
      <c r="CM1788" s="198"/>
      <c r="CN1788" s="198"/>
      <c r="CO1788" s="198"/>
      <c r="CP1788" s="198"/>
      <c r="CQ1788" s="198"/>
      <c r="CR1788" s="198"/>
      <c r="CS1788" s="198"/>
      <c r="CT1788" s="198"/>
      <c r="CU1788" s="198"/>
      <c r="CV1788" s="198"/>
      <c r="CW1788" s="198"/>
      <c r="CX1788" s="198"/>
      <c r="CY1788" s="198"/>
      <c r="CZ1788" s="198"/>
      <c r="DA1788" s="198"/>
      <c r="DB1788" s="198"/>
      <c r="DC1788" s="198"/>
      <c r="DD1788" s="198"/>
      <c r="DE1788" s="198"/>
      <c r="DF1788" s="198"/>
      <c r="DG1788" s="198"/>
      <c r="DH1788" s="198"/>
      <c r="DI1788" s="198"/>
      <c r="DJ1788" s="198"/>
      <c r="DK1788" s="198"/>
      <c r="DL1788" s="198"/>
      <c r="DM1788" s="198"/>
      <c r="DN1788" s="198"/>
      <c r="DO1788" s="198"/>
      <c r="DP1788" s="198"/>
      <c r="DQ1788" s="198"/>
      <c r="DR1788" s="198"/>
      <c r="DS1788" s="198"/>
      <c r="DT1788" s="198"/>
      <c r="DU1788" s="198"/>
    </row>
    <row r="1789" spans="1:125" s="173" customFormat="1" x14ac:dyDescent="0.2">
      <c r="A1789" s="149"/>
      <c r="B1789" s="151"/>
      <c r="C1789" s="151"/>
      <c r="AP1789" s="198"/>
      <c r="AQ1789" s="198"/>
      <c r="AR1789" s="198"/>
      <c r="AS1789" s="198"/>
      <c r="AT1789" s="198"/>
      <c r="AU1789" s="198"/>
      <c r="AV1789" s="198"/>
      <c r="AW1789" s="198"/>
      <c r="AX1789" s="198"/>
      <c r="AY1789" s="198"/>
      <c r="AZ1789" s="198"/>
      <c r="BA1789" s="198"/>
      <c r="BB1789" s="198"/>
      <c r="BC1789" s="198"/>
      <c r="BD1789" s="198"/>
      <c r="BE1789" s="198"/>
      <c r="BF1789" s="198"/>
      <c r="BG1789" s="198"/>
      <c r="BH1789" s="198"/>
      <c r="BI1789" s="198"/>
      <c r="BJ1789" s="198"/>
      <c r="BK1789" s="198"/>
      <c r="BL1789" s="198"/>
      <c r="BM1789" s="198"/>
      <c r="BN1789" s="198"/>
      <c r="BO1789" s="198"/>
      <c r="BP1789" s="198"/>
      <c r="BQ1789" s="198"/>
      <c r="BR1789" s="198"/>
      <c r="BS1789" s="198"/>
      <c r="BT1789" s="198"/>
      <c r="BU1789" s="198"/>
      <c r="BV1789" s="198"/>
      <c r="BW1789" s="198"/>
      <c r="BX1789" s="198"/>
      <c r="BY1789" s="198"/>
      <c r="BZ1789" s="198"/>
      <c r="CA1789" s="198"/>
      <c r="CB1789" s="198"/>
      <c r="CC1789" s="198"/>
      <c r="CD1789" s="198"/>
      <c r="CE1789" s="198"/>
      <c r="CF1789" s="198"/>
      <c r="CG1789" s="198"/>
      <c r="CH1789" s="198"/>
      <c r="CI1789" s="198"/>
      <c r="CJ1789" s="198"/>
      <c r="CK1789" s="198"/>
      <c r="CL1789" s="198"/>
      <c r="CM1789" s="198"/>
      <c r="CN1789" s="198"/>
      <c r="CO1789" s="198"/>
      <c r="CP1789" s="198"/>
      <c r="CQ1789" s="198"/>
      <c r="CR1789" s="198"/>
      <c r="CS1789" s="198"/>
      <c r="CT1789" s="198"/>
      <c r="CU1789" s="198"/>
      <c r="CV1789" s="198"/>
      <c r="CW1789" s="198"/>
      <c r="CX1789" s="198"/>
      <c r="CY1789" s="198"/>
      <c r="CZ1789" s="198"/>
      <c r="DA1789" s="198"/>
      <c r="DB1789" s="198"/>
      <c r="DC1789" s="198"/>
      <c r="DD1789" s="198"/>
      <c r="DE1789" s="198"/>
      <c r="DF1789" s="198"/>
      <c r="DG1789" s="198"/>
      <c r="DH1789" s="198"/>
      <c r="DI1789" s="198"/>
      <c r="DJ1789" s="198"/>
      <c r="DK1789" s="198"/>
      <c r="DL1789" s="198"/>
      <c r="DM1789" s="198"/>
      <c r="DN1789" s="198"/>
      <c r="DO1789" s="198"/>
      <c r="DP1789" s="198"/>
      <c r="DQ1789" s="198"/>
      <c r="DR1789" s="198"/>
      <c r="DS1789" s="198"/>
      <c r="DT1789" s="198"/>
      <c r="DU1789" s="198"/>
    </row>
    <row r="1790" spans="1:125" s="173" customFormat="1" x14ac:dyDescent="0.2">
      <c r="A1790" s="149"/>
      <c r="B1790" s="151"/>
      <c r="C1790" s="151"/>
      <c r="AP1790" s="198"/>
      <c r="AQ1790" s="198"/>
      <c r="AR1790" s="198"/>
      <c r="AS1790" s="198"/>
      <c r="AT1790" s="198"/>
      <c r="AU1790" s="198"/>
      <c r="AV1790" s="198"/>
      <c r="AW1790" s="198"/>
      <c r="AX1790" s="198"/>
      <c r="AY1790" s="198"/>
      <c r="AZ1790" s="198"/>
      <c r="BA1790" s="198"/>
      <c r="BB1790" s="198"/>
      <c r="BC1790" s="198"/>
      <c r="BD1790" s="198"/>
      <c r="BE1790" s="198"/>
      <c r="BF1790" s="198"/>
      <c r="BG1790" s="198"/>
      <c r="BH1790" s="198"/>
      <c r="BI1790" s="198"/>
      <c r="BJ1790" s="198"/>
      <c r="BK1790" s="198"/>
      <c r="BL1790" s="198"/>
      <c r="BM1790" s="198"/>
      <c r="BN1790" s="198"/>
      <c r="BO1790" s="198"/>
      <c r="BP1790" s="198"/>
      <c r="BQ1790" s="198"/>
      <c r="BR1790" s="198"/>
      <c r="BS1790" s="198"/>
      <c r="BT1790" s="198"/>
      <c r="BU1790" s="198"/>
      <c r="BV1790" s="198"/>
      <c r="BW1790" s="198"/>
      <c r="BX1790" s="198"/>
      <c r="BY1790" s="198"/>
      <c r="BZ1790" s="198"/>
      <c r="CA1790" s="198"/>
      <c r="CB1790" s="198"/>
      <c r="CC1790" s="198"/>
      <c r="CD1790" s="198"/>
      <c r="CE1790" s="198"/>
      <c r="CF1790" s="198"/>
      <c r="CG1790" s="198"/>
      <c r="CH1790" s="198"/>
      <c r="CI1790" s="198"/>
      <c r="CJ1790" s="198"/>
      <c r="CK1790" s="198"/>
      <c r="CL1790" s="198"/>
      <c r="CM1790" s="198"/>
      <c r="CN1790" s="198"/>
      <c r="CO1790" s="198"/>
      <c r="CP1790" s="198"/>
      <c r="CQ1790" s="198"/>
      <c r="CR1790" s="198"/>
      <c r="CS1790" s="198"/>
      <c r="CT1790" s="198"/>
      <c r="CU1790" s="198"/>
      <c r="CV1790" s="198"/>
      <c r="CW1790" s="198"/>
      <c r="CX1790" s="198"/>
      <c r="CY1790" s="198"/>
      <c r="CZ1790" s="198"/>
      <c r="DA1790" s="198"/>
      <c r="DB1790" s="198"/>
      <c r="DC1790" s="198"/>
      <c r="DD1790" s="198"/>
      <c r="DE1790" s="198"/>
      <c r="DF1790" s="198"/>
      <c r="DG1790" s="198"/>
      <c r="DH1790" s="198"/>
      <c r="DI1790" s="198"/>
      <c r="DJ1790" s="198"/>
      <c r="DK1790" s="198"/>
      <c r="DL1790" s="198"/>
      <c r="DM1790" s="198"/>
      <c r="DN1790" s="198"/>
      <c r="DO1790" s="198"/>
      <c r="DP1790" s="198"/>
      <c r="DQ1790" s="198"/>
      <c r="DR1790" s="198"/>
      <c r="DS1790" s="198"/>
      <c r="DT1790" s="198"/>
      <c r="DU1790" s="198"/>
    </row>
    <row r="1791" spans="1:125" s="173" customFormat="1" x14ac:dyDescent="0.2">
      <c r="A1791" s="149"/>
      <c r="B1791" s="151"/>
      <c r="C1791" s="151"/>
      <c r="AP1791" s="198"/>
      <c r="AQ1791" s="198"/>
      <c r="AR1791" s="198"/>
      <c r="AS1791" s="198"/>
      <c r="AT1791" s="198"/>
      <c r="AU1791" s="198"/>
      <c r="AV1791" s="198"/>
      <c r="AW1791" s="198"/>
      <c r="AX1791" s="198"/>
      <c r="AY1791" s="198"/>
      <c r="AZ1791" s="198"/>
      <c r="BA1791" s="198"/>
      <c r="BB1791" s="198"/>
      <c r="BC1791" s="198"/>
      <c r="BD1791" s="198"/>
      <c r="BE1791" s="198"/>
      <c r="BF1791" s="198"/>
      <c r="BG1791" s="198"/>
      <c r="BH1791" s="198"/>
      <c r="BI1791" s="198"/>
      <c r="BJ1791" s="198"/>
      <c r="BK1791" s="198"/>
      <c r="BL1791" s="198"/>
      <c r="BM1791" s="198"/>
      <c r="BN1791" s="198"/>
      <c r="BO1791" s="198"/>
      <c r="BP1791" s="198"/>
      <c r="BQ1791" s="198"/>
      <c r="BR1791" s="198"/>
      <c r="BS1791" s="198"/>
      <c r="BT1791" s="198"/>
      <c r="BU1791" s="198"/>
      <c r="BV1791" s="198"/>
      <c r="BW1791" s="198"/>
      <c r="BX1791" s="198"/>
      <c r="BY1791" s="198"/>
      <c r="BZ1791" s="198"/>
      <c r="CA1791" s="198"/>
      <c r="CB1791" s="198"/>
      <c r="CC1791" s="198"/>
      <c r="CD1791" s="198"/>
      <c r="CE1791" s="198"/>
      <c r="CF1791" s="198"/>
      <c r="CG1791" s="198"/>
      <c r="CH1791" s="198"/>
      <c r="CI1791" s="198"/>
      <c r="CJ1791" s="198"/>
      <c r="CK1791" s="198"/>
      <c r="CL1791" s="198"/>
      <c r="CM1791" s="198"/>
      <c r="CN1791" s="198"/>
      <c r="CO1791" s="198"/>
      <c r="CP1791" s="198"/>
      <c r="CQ1791" s="198"/>
      <c r="CR1791" s="198"/>
      <c r="CS1791" s="198"/>
      <c r="CT1791" s="198"/>
      <c r="CU1791" s="198"/>
      <c r="CV1791" s="198"/>
      <c r="CW1791" s="198"/>
      <c r="CX1791" s="198"/>
      <c r="CY1791" s="198"/>
      <c r="CZ1791" s="198"/>
      <c r="DA1791" s="198"/>
      <c r="DB1791" s="198"/>
      <c r="DC1791" s="198"/>
      <c r="DD1791" s="198"/>
      <c r="DE1791" s="198"/>
      <c r="DF1791" s="198"/>
      <c r="DG1791" s="198"/>
      <c r="DH1791" s="198"/>
      <c r="DI1791" s="198"/>
      <c r="DJ1791" s="198"/>
      <c r="DK1791" s="198"/>
      <c r="DL1791" s="198"/>
      <c r="DM1791" s="198"/>
      <c r="DN1791" s="198"/>
      <c r="DO1791" s="198"/>
      <c r="DP1791" s="198"/>
      <c r="DQ1791" s="198"/>
      <c r="DR1791" s="198"/>
      <c r="DS1791" s="198"/>
      <c r="DT1791" s="198"/>
      <c r="DU1791" s="198"/>
    </row>
    <row r="1792" spans="1:125" s="173" customFormat="1" x14ac:dyDescent="0.2">
      <c r="A1792" s="149"/>
      <c r="B1792" s="151"/>
      <c r="C1792" s="151"/>
      <c r="AP1792" s="198"/>
      <c r="AQ1792" s="198"/>
      <c r="AR1792" s="198"/>
      <c r="AS1792" s="198"/>
      <c r="AT1792" s="198"/>
      <c r="AU1792" s="198"/>
      <c r="AV1792" s="198"/>
      <c r="AW1792" s="198"/>
      <c r="AX1792" s="198"/>
      <c r="AY1792" s="198"/>
      <c r="AZ1792" s="198"/>
      <c r="BA1792" s="198"/>
      <c r="BB1792" s="198"/>
      <c r="BC1792" s="198"/>
      <c r="BD1792" s="198"/>
      <c r="BE1792" s="198"/>
      <c r="BF1792" s="198"/>
      <c r="BG1792" s="198"/>
      <c r="BH1792" s="198"/>
      <c r="BI1792" s="198"/>
      <c r="BJ1792" s="198"/>
      <c r="BK1792" s="198"/>
      <c r="BL1792" s="198"/>
      <c r="BM1792" s="198"/>
      <c r="BN1792" s="198"/>
      <c r="BO1792" s="198"/>
      <c r="BP1792" s="198"/>
      <c r="BQ1792" s="198"/>
      <c r="BR1792" s="198"/>
      <c r="BS1792" s="198"/>
      <c r="BT1792" s="198"/>
      <c r="BU1792" s="198"/>
      <c r="BV1792" s="198"/>
      <c r="BW1792" s="198"/>
      <c r="BX1792" s="198"/>
      <c r="BY1792" s="198"/>
      <c r="BZ1792" s="198"/>
      <c r="CA1792" s="198"/>
      <c r="CB1792" s="198"/>
      <c r="CC1792" s="198"/>
      <c r="CD1792" s="198"/>
      <c r="CE1792" s="198"/>
      <c r="CF1792" s="198"/>
      <c r="CG1792" s="198"/>
      <c r="CH1792" s="198"/>
      <c r="CI1792" s="198"/>
      <c r="CJ1792" s="198"/>
      <c r="CK1792" s="198"/>
      <c r="CL1792" s="198"/>
      <c r="CM1792" s="198"/>
      <c r="CN1792" s="198"/>
      <c r="CO1792" s="198"/>
      <c r="CP1792" s="198"/>
      <c r="CQ1792" s="198"/>
      <c r="CR1792" s="198"/>
      <c r="CS1792" s="198"/>
      <c r="CT1792" s="198"/>
      <c r="CU1792" s="198"/>
      <c r="CV1792" s="198"/>
      <c r="CW1792" s="198"/>
      <c r="CX1792" s="198"/>
      <c r="CY1792" s="198"/>
      <c r="CZ1792" s="198"/>
      <c r="DA1792" s="198"/>
      <c r="DB1792" s="198"/>
      <c r="DC1792" s="198"/>
      <c r="DD1792" s="198"/>
      <c r="DE1792" s="198"/>
      <c r="DF1792" s="198"/>
      <c r="DG1792" s="198"/>
      <c r="DH1792" s="198"/>
      <c r="DI1792" s="198"/>
      <c r="DJ1792" s="198"/>
      <c r="DK1792" s="198"/>
      <c r="DL1792" s="198"/>
      <c r="DM1792" s="198"/>
      <c r="DN1792" s="198"/>
      <c r="DO1792" s="198"/>
      <c r="DP1792" s="198"/>
      <c r="DQ1792" s="198"/>
      <c r="DR1792" s="198"/>
      <c r="DS1792" s="198"/>
      <c r="DT1792" s="198"/>
      <c r="DU1792" s="198"/>
    </row>
    <row r="1793" spans="1:125" s="173" customFormat="1" x14ac:dyDescent="0.2">
      <c r="A1793" s="149"/>
      <c r="B1793" s="151"/>
      <c r="C1793" s="151"/>
      <c r="AP1793" s="198"/>
      <c r="AQ1793" s="198"/>
      <c r="AR1793" s="198"/>
      <c r="AS1793" s="198"/>
      <c r="AT1793" s="198"/>
      <c r="AU1793" s="198"/>
      <c r="AV1793" s="198"/>
      <c r="AW1793" s="198"/>
      <c r="AX1793" s="198"/>
      <c r="AY1793" s="198"/>
      <c r="AZ1793" s="198"/>
      <c r="BA1793" s="198"/>
      <c r="BB1793" s="198"/>
      <c r="BC1793" s="198"/>
      <c r="BD1793" s="198"/>
      <c r="BE1793" s="198"/>
      <c r="BF1793" s="198"/>
      <c r="BG1793" s="198"/>
      <c r="BH1793" s="198"/>
      <c r="BI1793" s="198"/>
      <c r="BJ1793" s="198"/>
      <c r="BK1793" s="198"/>
      <c r="BL1793" s="198"/>
      <c r="BM1793" s="198"/>
      <c r="BN1793" s="198"/>
      <c r="BO1793" s="198"/>
      <c r="BP1793" s="198"/>
      <c r="BQ1793" s="198"/>
      <c r="BR1793" s="198"/>
      <c r="BS1793" s="198"/>
      <c r="BT1793" s="198"/>
      <c r="BU1793" s="198"/>
      <c r="BV1793" s="198"/>
      <c r="BW1793" s="198"/>
      <c r="BX1793" s="198"/>
      <c r="BY1793" s="198"/>
      <c r="BZ1793" s="198"/>
      <c r="CA1793" s="198"/>
      <c r="CB1793" s="198"/>
      <c r="CC1793" s="198"/>
      <c r="CD1793" s="198"/>
      <c r="CE1793" s="198"/>
      <c r="CF1793" s="198"/>
      <c r="CG1793" s="198"/>
      <c r="CH1793" s="198"/>
      <c r="CI1793" s="198"/>
      <c r="CJ1793" s="198"/>
      <c r="CK1793" s="198"/>
      <c r="CL1793" s="198"/>
      <c r="CM1793" s="198"/>
      <c r="CN1793" s="198"/>
      <c r="CO1793" s="198"/>
      <c r="CP1793" s="198"/>
      <c r="CQ1793" s="198"/>
      <c r="CR1793" s="198"/>
      <c r="CS1793" s="198"/>
      <c r="CT1793" s="198"/>
      <c r="CU1793" s="198"/>
      <c r="CV1793" s="198"/>
      <c r="CW1793" s="198"/>
      <c r="CX1793" s="198"/>
      <c r="CY1793" s="198"/>
      <c r="CZ1793" s="198"/>
      <c r="DA1793" s="198"/>
      <c r="DB1793" s="198"/>
      <c r="DC1793" s="198"/>
      <c r="DD1793" s="198"/>
      <c r="DE1793" s="198"/>
      <c r="DF1793" s="198"/>
      <c r="DG1793" s="198"/>
      <c r="DH1793" s="198"/>
      <c r="DI1793" s="198"/>
      <c r="DJ1793" s="198"/>
      <c r="DK1793" s="198"/>
      <c r="DL1793" s="198"/>
      <c r="DM1793" s="198"/>
      <c r="DN1793" s="198"/>
      <c r="DO1793" s="198"/>
      <c r="DP1793" s="198"/>
      <c r="DQ1793" s="198"/>
      <c r="DR1793" s="198"/>
      <c r="DS1793" s="198"/>
      <c r="DT1793" s="198"/>
      <c r="DU1793" s="198"/>
    </row>
    <row r="1794" spans="1:125" s="173" customFormat="1" x14ac:dyDescent="0.2">
      <c r="A1794" s="149"/>
      <c r="B1794" s="151"/>
      <c r="C1794" s="151"/>
      <c r="AP1794" s="198"/>
      <c r="AQ1794" s="198"/>
      <c r="AR1794" s="198"/>
      <c r="AS1794" s="198"/>
      <c r="AT1794" s="198"/>
      <c r="AU1794" s="198"/>
      <c r="AV1794" s="198"/>
      <c r="AW1794" s="198"/>
      <c r="AX1794" s="198"/>
      <c r="AY1794" s="198"/>
      <c r="AZ1794" s="198"/>
      <c r="BA1794" s="198"/>
      <c r="BB1794" s="198"/>
      <c r="BC1794" s="198"/>
      <c r="BD1794" s="198"/>
      <c r="BE1794" s="198"/>
      <c r="BF1794" s="198"/>
      <c r="BG1794" s="198"/>
      <c r="BH1794" s="198"/>
      <c r="BI1794" s="198"/>
      <c r="BJ1794" s="198"/>
      <c r="BK1794" s="198"/>
      <c r="BL1794" s="198"/>
      <c r="BM1794" s="198"/>
      <c r="BN1794" s="198"/>
      <c r="BO1794" s="198"/>
      <c r="BP1794" s="198"/>
      <c r="BQ1794" s="198"/>
      <c r="BR1794" s="198"/>
      <c r="BS1794" s="198"/>
      <c r="BT1794" s="198"/>
      <c r="BU1794" s="198"/>
      <c r="BV1794" s="198"/>
      <c r="BW1794" s="198"/>
      <c r="BX1794" s="198"/>
      <c r="BY1794" s="198"/>
      <c r="BZ1794" s="198"/>
      <c r="CA1794" s="198"/>
      <c r="CB1794" s="198"/>
      <c r="CC1794" s="198"/>
      <c r="CD1794" s="198"/>
      <c r="CE1794" s="198"/>
      <c r="CF1794" s="198"/>
      <c r="CG1794" s="198"/>
      <c r="CH1794" s="198"/>
      <c r="CI1794" s="198"/>
      <c r="CJ1794" s="198"/>
      <c r="CK1794" s="198"/>
      <c r="CL1794" s="198"/>
      <c r="CM1794" s="198"/>
      <c r="CN1794" s="198"/>
      <c r="CO1794" s="198"/>
      <c r="CP1794" s="198"/>
      <c r="CQ1794" s="198"/>
      <c r="CR1794" s="198"/>
      <c r="CS1794" s="198"/>
      <c r="CT1794" s="198"/>
      <c r="CU1794" s="198"/>
      <c r="CV1794" s="198"/>
      <c r="CW1794" s="198"/>
      <c r="CX1794" s="198"/>
      <c r="CY1794" s="198"/>
      <c r="CZ1794" s="198"/>
      <c r="DA1794" s="198"/>
      <c r="DB1794" s="198"/>
      <c r="DC1794" s="198"/>
      <c r="DD1794" s="198"/>
      <c r="DE1794" s="198"/>
      <c r="DF1794" s="198"/>
      <c r="DG1794" s="198"/>
      <c r="DH1794" s="198"/>
      <c r="DI1794" s="198"/>
      <c r="DJ1794" s="198"/>
      <c r="DK1794" s="198"/>
      <c r="DL1794" s="198"/>
      <c r="DM1794" s="198"/>
      <c r="DN1794" s="198"/>
      <c r="DO1794" s="198"/>
      <c r="DP1794" s="198"/>
      <c r="DQ1794" s="198"/>
      <c r="DR1794" s="198"/>
      <c r="DS1794" s="198"/>
      <c r="DT1794" s="198"/>
      <c r="DU1794" s="198"/>
    </row>
    <row r="1795" spans="1:125" s="173" customFormat="1" x14ac:dyDescent="0.2">
      <c r="A1795" s="149"/>
      <c r="B1795" s="151"/>
      <c r="C1795" s="151"/>
      <c r="AP1795" s="198"/>
      <c r="AQ1795" s="198"/>
      <c r="AR1795" s="198"/>
      <c r="AS1795" s="198"/>
      <c r="AT1795" s="198"/>
      <c r="AU1795" s="198"/>
      <c r="AV1795" s="198"/>
      <c r="AW1795" s="198"/>
      <c r="AX1795" s="198"/>
      <c r="AY1795" s="198"/>
      <c r="AZ1795" s="198"/>
      <c r="BA1795" s="198"/>
      <c r="BB1795" s="198"/>
      <c r="BC1795" s="198"/>
      <c r="BD1795" s="198"/>
      <c r="BE1795" s="198"/>
      <c r="BF1795" s="198"/>
      <c r="BG1795" s="198"/>
      <c r="BH1795" s="198"/>
      <c r="BI1795" s="198"/>
      <c r="BJ1795" s="198"/>
      <c r="BK1795" s="198"/>
      <c r="BL1795" s="198"/>
      <c r="BM1795" s="198"/>
      <c r="BN1795" s="198"/>
      <c r="BO1795" s="198"/>
      <c r="BP1795" s="198"/>
      <c r="BQ1795" s="198"/>
      <c r="BR1795" s="198"/>
      <c r="BS1795" s="198"/>
      <c r="BT1795" s="198"/>
      <c r="BU1795" s="198"/>
      <c r="BV1795" s="198"/>
      <c r="BW1795" s="198"/>
      <c r="BX1795" s="198"/>
      <c r="BY1795" s="198"/>
      <c r="BZ1795" s="198"/>
      <c r="CA1795" s="198"/>
      <c r="CB1795" s="198"/>
      <c r="CC1795" s="198"/>
      <c r="CD1795" s="198"/>
      <c r="CE1795" s="198"/>
      <c r="CF1795" s="198"/>
      <c r="CG1795" s="198"/>
      <c r="CH1795" s="198"/>
      <c r="CI1795" s="198"/>
      <c r="CJ1795" s="198"/>
      <c r="CK1795" s="198"/>
      <c r="CL1795" s="198"/>
      <c r="CM1795" s="198"/>
      <c r="CN1795" s="198"/>
      <c r="CO1795" s="198"/>
      <c r="CP1795" s="198"/>
      <c r="CQ1795" s="198"/>
      <c r="CR1795" s="198"/>
      <c r="CS1795" s="198"/>
      <c r="CT1795" s="198"/>
      <c r="CU1795" s="198"/>
      <c r="CV1795" s="198"/>
      <c r="CW1795" s="198"/>
      <c r="CX1795" s="198"/>
      <c r="CY1795" s="198"/>
      <c r="CZ1795" s="198"/>
      <c r="DA1795" s="198"/>
      <c r="DB1795" s="198"/>
      <c r="DC1795" s="198"/>
      <c r="DD1795" s="198"/>
      <c r="DE1795" s="198"/>
      <c r="DF1795" s="198"/>
      <c r="DG1795" s="198"/>
      <c r="DH1795" s="198"/>
      <c r="DI1795" s="198"/>
      <c r="DJ1795" s="198"/>
      <c r="DK1795" s="198"/>
      <c r="DL1795" s="198"/>
      <c r="DM1795" s="198"/>
      <c r="DN1795" s="198"/>
      <c r="DO1795" s="198"/>
      <c r="DP1795" s="198"/>
      <c r="DQ1795" s="198"/>
      <c r="DR1795" s="198"/>
      <c r="DS1795" s="198"/>
      <c r="DT1795" s="198"/>
      <c r="DU1795" s="198"/>
    </row>
    <row r="1796" spans="1:125" s="173" customFormat="1" x14ac:dyDescent="0.2">
      <c r="A1796" s="149"/>
      <c r="B1796" s="151"/>
      <c r="C1796" s="151"/>
      <c r="AP1796" s="198"/>
      <c r="AQ1796" s="198"/>
      <c r="AR1796" s="198"/>
      <c r="AS1796" s="198"/>
      <c r="AT1796" s="198"/>
      <c r="AU1796" s="198"/>
      <c r="AV1796" s="198"/>
      <c r="AW1796" s="198"/>
      <c r="AX1796" s="198"/>
      <c r="AY1796" s="198"/>
      <c r="AZ1796" s="198"/>
      <c r="BA1796" s="198"/>
      <c r="BB1796" s="198"/>
      <c r="BC1796" s="198"/>
      <c r="BD1796" s="198"/>
      <c r="BE1796" s="198"/>
      <c r="BF1796" s="198"/>
      <c r="BG1796" s="198"/>
      <c r="BH1796" s="198"/>
      <c r="BI1796" s="198"/>
      <c r="BJ1796" s="198"/>
      <c r="BK1796" s="198"/>
      <c r="BL1796" s="198"/>
      <c r="BM1796" s="198"/>
      <c r="BN1796" s="198"/>
      <c r="BO1796" s="198"/>
      <c r="BP1796" s="198"/>
      <c r="BQ1796" s="198"/>
      <c r="BR1796" s="198"/>
      <c r="BS1796" s="198"/>
      <c r="BT1796" s="198"/>
      <c r="BU1796" s="198"/>
      <c r="BV1796" s="198"/>
      <c r="BW1796" s="198"/>
      <c r="BX1796" s="198"/>
      <c r="BY1796" s="198"/>
      <c r="BZ1796" s="198"/>
      <c r="CA1796" s="198"/>
      <c r="CB1796" s="198"/>
      <c r="CC1796" s="198"/>
      <c r="CD1796" s="198"/>
      <c r="CE1796" s="198"/>
      <c r="CF1796" s="198"/>
      <c r="CG1796" s="198"/>
      <c r="CH1796" s="198"/>
      <c r="CI1796" s="198"/>
      <c r="CJ1796" s="198"/>
      <c r="CK1796" s="198"/>
      <c r="CL1796" s="198"/>
      <c r="CM1796" s="198"/>
      <c r="CN1796" s="198"/>
      <c r="CO1796" s="198"/>
      <c r="CP1796" s="198"/>
      <c r="CQ1796" s="198"/>
      <c r="CR1796" s="198"/>
      <c r="CS1796" s="198"/>
      <c r="CT1796" s="198"/>
      <c r="CU1796" s="198"/>
      <c r="CV1796" s="198"/>
      <c r="CW1796" s="198"/>
      <c r="CX1796" s="198"/>
      <c r="CY1796" s="198"/>
      <c r="CZ1796" s="198"/>
      <c r="DA1796" s="198"/>
      <c r="DB1796" s="198"/>
      <c r="DC1796" s="198"/>
      <c r="DD1796" s="198"/>
      <c r="DE1796" s="198"/>
      <c r="DF1796" s="198"/>
      <c r="DG1796" s="198"/>
      <c r="DH1796" s="198"/>
      <c r="DI1796" s="198"/>
      <c r="DJ1796" s="198"/>
      <c r="DK1796" s="198"/>
      <c r="DL1796" s="198"/>
      <c r="DM1796" s="198"/>
      <c r="DN1796" s="198"/>
      <c r="DO1796" s="198"/>
      <c r="DP1796" s="198"/>
      <c r="DQ1796" s="198"/>
      <c r="DR1796" s="198"/>
      <c r="DS1796" s="198"/>
      <c r="DT1796" s="198"/>
      <c r="DU1796" s="198"/>
    </row>
    <row r="1797" spans="1:125" s="173" customFormat="1" x14ac:dyDescent="0.2">
      <c r="A1797" s="149"/>
      <c r="B1797" s="151"/>
      <c r="C1797" s="151"/>
      <c r="AP1797" s="198"/>
      <c r="AQ1797" s="198"/>
      <c r="AR1797" s="198"/>
      <c r="AS1797" s="198"/>
      <c r="AT1797" s="198"/>
      <c r="AU1797" s="198"/>
      <c r="AV1797" s="198"/>
      <c r="AW1797" s="198"/>
      <c r="AX1797" s="198"/>
      <c r="AY1797" s="198"/>
      <c r="AZ1797" s="198"/>
      <c r="BA1797" s="198"/>
      <c r="BB1797" s="198"/>
      <c r="BC1797" s="198"/>
      <c r="BD1797" s="198"/>
      <c r="BE1797" s="198"/>
      <c r="BF1797" s="198"/>
      <c r="BG1797" s="198"/>
      <c r="BH1797" s="198"/>
      <c r="BI1797" s="198"/>
      <c r="BJ1797" s="198"/>
      <c r="BK1797" s="198"/>
      <c r="BL1797" s="198"/>
      <c r="BM1797" s="198"/>
      <c r="BN1797" s="198"/>
      <c r="BO1797" s="198"/>
      <c r="BP1797" s="198"/>
      <c r="BQ1797" s="198"/>
      <c r="BR1797" s="198"/>
      <c r="BS1797" s="198"/>
      <c r="BT1797" s="198"/>
      <c r="BU1797" s="198"/>
      <c r="BV1797" s="198"/>
      <c r="BW1797" s="198"/>
      <c r="BX1797" s="198"/>
      <c r="BY1797" s="198"/>
      <c r="BZ1797" s="198"/>
      <c r="CA1797" s="198"/>
      <c r="CB1797" s="198"/>
      <c r="CC1797" s="198"/>
      <c r="CD1797" s="198"/>
      <c r="CE1797" s="198"/>
      <c r="CF1797" s="198"/>
      <c r="CG1797" s="198"/>
      <c r="CH1797" s="198"/>
      <c r="CI1797" s="198"/>
      <c r="CJ1797" s="198"/>
      <c r="CK1797" s="198"/>
      <c r="CL1797" s="198"/>
      <c r="CM1797" s="198"/>
      <c r="CN1797" s="198"/>
      <c r="CO1797" s="198"/>
      <c r="CP1797" s="198"/>
      <c r="CQ1797" s="198"/>
      <c r="CR1797" s="198"/>
      <c r="CS1797" s="198"/>
      <c r="CT1797" s="198"/>
      <c r="CU1797" s="198"/>
      <c r="CV1797" s="198"/>
      <c r="CW1797" s="198"/>
      <c r="CX1797" s="198"/>
      <c r="CY1797" s="198"/>
      <c r="CZ1797" s="198"/>
      <c r="DA1797" s="198"/>
      <c r="DB1797" s="198"/>
      <c r="DC1797" s="198"/>
      <c r="DD1797" s="198"/>
      <c r="DE1797" s="198"/>
      <c r="DF1797" s="198"/>
      <c r="DG1797" s="198"/>
      <c r="DH1797" s="198"/>
      <c r="DI1797" s="198"/>
      <c r="DJ1797" s="198"/>
      <c r="DK1797" s="198"/>
      <c r="DL1797" s="198"/>
      <c r="DM1797" s="198"/>
      <c r="DN1797" s="198"/>
      <c r="DO1797" s="198"/>
      <c r="DP1797" s="198"/>
      <c r="DQ1797" s="198"/>
      <c r="DR1797" s="198"/>
      <c r="DS1797" s="198"/>
      <c r="DT1797" s="198"/>
      <c r="DU1797" s="198"/>
    </row>
    <row r="1798" spans="1:125" s="173" customFormat="1" x14ac:dyDescent="0.2">
      <c r="A1798" s="149"/>
      <c r="B1798" s="151"/>
      <c r="C1798" s="151"/>
      <c r="AP1798" s="198"/>
      <c r="AQ1798" s="198"/>
      <c r="AR1798" s="198"/>
      <c r="AS1798" s="198"/>
      <c r="AT1798" s="198"/>
      <c r="AU1798" s="198"/>
      <c r="AV1798" s="198"/>
      <c r="AW1798" s="198"/>
      <c r="AX1798" s="198"/>
      <c r="AY1798" s="198"/>
      <c r="AZ1798" s="198"/>
      <c r="BA1798" s="198"/>
      <c r="BB1798" s="198"/>
      <c r="BC1798" s="198"/>
      <c r="BD1798" s="198"/>
      <c r="BE1798" s="198"/>
      <c r="BF1798" s="198"/>
      <c r="BG1798" s="198"/>
      <c r="BH1798" s="198"/>
      <c r="BI1798" s="198"/>
      <c r="BJ1798" s="198"/>
      <c r="BK1798" s="198"/>
      <c r="BL1798" s="198"/>
      <c r="BM1798" s="198"/>
      <c r="BN1798" s="198"/>
      <c r="BO1798" s="198"/>
      <c r="BP1798" s="198"/>
      <c r="BQ1798" s="198"/>
      <c r="BR1798" s="198"/>
      <c r="BS1798" s="198"/>
      <c r="BT1798" s="198"/>
      <c r="BU1798" s="198"/>
      <c r="BV1798" s="198"/>
      <c r="BW1798" s="198"/>
      <c r="BX1798" s="198"/>
      <c r="BY1798" s="198"/>
      <c r="BZ1798" s="198"/>
      <c r="CA1798" s="198"/>
      <c r="CB1798" s="198"/>
      <c r="CC1798" s="198"/>
      <c r="CD1798" s="198"/>
      <c r="CE1798" s="198"/>
      <c r="CF1798" s="198"/>
      <c r="CG1798" s="198"/>
      <c r="CH1798" s="198"/>
      <c r="CI1798" s="198"/>
      <c r="CJ1798" s="198"/>
      <c r="CK1798" s="198"/>
      <c r="CL1798" s="198"/>
      <c r="CM1798" s="198"/>
      <c r="CN1798" s="198"/>
      <c r="CO1798" s="198"/>
      <c r="CP1798" s="198"/>
      <c r="CQ1798" s="198"/>
      <c r="CR1798" s="198"/>
      <c r="CS1798" s="198"/>
      <c r="CT1798" s="198"/>
      <c r="CU1798" s="198"/>
      <c r="CV1798" s="198"/>
      <c r="CW1798" s="198"/>
      <c r="CX1798" s="198"/>
      <c r="CY1798" s="198"/>
      <c r="CZ1798" s="198"/>
      <c r="DA1798" s="198"/>
      <c r="DB1798" s="198"/>
      <c r="DC1798" s="198"/>
      <c r="DD1798" s="198"/>
      <c r="DE1798" s="198"/>
      <c r="DF1798" s="198"/>
      <c r="DG1798" s="198"/>
      <c r="DH1798" s="198"/>
      <c r="DI1798" s="198"/>
      <c r="DJ1798" s="198"/>
      <c r="DK1798" s="198"/>
      <c r="DL1798" s="198"/>
      <c r="DM1798" s="198"/>
      <c r="DN1798" s="198"/>
      <c r="DO1798" s="198"/>
      <c r="DP1798" s="198"/>
      <c r="DQ1798" s="198"/>
      <c r="DR1798" s="198"/>
      <c r="DS1798" s="198"/>
      <c r="DT1798" s="198"/>
      <c r="DU1798" s="198"/>
    </row>
    <row r="1799" spans="1:125" s="173" customFormat="1" x14ac:dyDescent="0.2">
      <c r="A1799" s="149"/>
      <c r="B1799" s="151"/>
      <c r="C1799" s="151"/>
      <c r="AP1799" s="198"/>
      <c r="AQ1799" s="198"/>
      <c r="AR1799" s="198"/>
      <c r="AS1799" s="198"/>
      <c r="AT1799" s="198"/>
      <c r="AU1799" s="198"/>
      <c r="AV1799" s="198"/>
      <c r="AW1799" s="198"/>
      <c r="AX1799" s="198"/>
      <c r="AY1799" s="198"/>
      <c r="AZ1799" s="198"/>
      <c r="BA1799" s="198"/>
      <c r="BB1799" s="198"/>
      <c r="BC1799" s="198"/>
      <c r="BD1799" s="198"/>
      <c r="BE1799" s="198"/>
      <c r="BF1799" s="198"/>
      <c r="BG1799" s="198"/>
      <c r="BH1799" s="198"/>
      <c r="BI1799" s="198"/>
      <c r="BJ1799" s="198"/>
      <c r="BK1799" s="198"/>
      <c r="BL1799" s="198"/>
      <c r="BM1799" s="198"/>
      <c r="BN1799" s="198"/>
      <c r="BO1799" s="198"/>
      <c r="BP1799" s="198"/>
      <c r="BQ1799" s="198"/>
      <c r="BR1799" s="198"/>
      <c r="BS1799" s="198"/>
      <c r="BT1799" s="198"/>
      <c r="BU1799" s="198"/>
      <c r="BV1799" s="198"/>
      <c r="BW1799" s="198"/>
      <c r="BX1799" s="198"/>
      <c r="BY1799" s="198"/>
      <c r="BZ1799" s="198"/>
      <c r="CA1799" s="198"/>
      <c r="CB1799" s="198"/>
      <c r="CC1799" s="198"/>
      <c r="CD1799" s="198"/>
      <c r="CE1799" s="198"/>
      <c r="CF1799" s="198"/>
      <c r="CG1799" s="198"/>
      <c r="CH1799" s="198"/>
      <c r="CI1799" s="198"/>
      <c r="CJ1799" s="198"/>
      <c r="CK1799" s="198"/>
      <c r="CL1799" s="198"/>
      <c r="CM1799" s="198"/>
      <c r="CN1799" s="198"/>
      <c r="CO1799" s="198"/>
      <c r="CP1799" s="198"/>
      <c r="CQ1799" s="198"/>
      <c r="CR1799" s="198"/>
      <c r="CS1799" s="198"/>
      <c r="CT1799" s="198"/>
      <c r="CU1799" s="198"/>
      <c r="CV1799" s="198"/>
      <c r="CW1799" s="198"/>
      <c r="CX1799" s="198"/>
      <c r="CY1799" s="198"/>
      <c r="CZ1799" s="198"/>
      <c r="DA1799" s="198"/>
      <c r="DB1799" s="198"/>
      <c r="DC1799" s="198"/>
      <c r="DD1799" s="198"/>
      <c r="DE1799" s="198"/>
      <c r="DF1799" s="198"/>
      <c r="DG1799" s="198"/>
      <c r="DH1799" s="198"/>
      <c r="DI1799" s="198"/>
      <c r="DJ1799" s="198"/>
      <c r="DK1799" s="198"/>
      <c r="DL1799" s="198"/>
      <c r="DM1799" s="198"/>
      <c r="DN1799" s="198"/>
      <c r="DO1799" s="198"/>
      <c r="DP1799" s="198"/>
      <c r="DQ1799" s="198"/>
      <c r="DR1799" s="198"/>
      <c r="DS1799" s="198"/>
      <c r="DT1799" s="198"/>
      <c r="DU1799" s="198"/>
    </row>
    <row r="1800" spans="1:125" s="173" customFormat="1" x14ac:dyDescent="0.2">
      <c r="A1800" s="149"/>
      <c r="B1800" s="151"/>
      <c r="C1800" s="151"/>
      <c r="AP1800" s="198"/>
      <c r="AQ1800" s="198"/>
      <c r="AR1800" s="198"/>
      <c r="AS1800" s="198"/>
      <c r="AT1800" s="198"/>
      <c r="AU1800" s="198"/>
      <c r="AV1800" s="198"/>
      <c r="AW1800" s="198"/>
      <c r="AX1800" s="198"/>
      <c r="AY1800" s="198"/>
      <c r="AZ1800" s="198"/>
      <c r="BA1800" s="198"/>
      <c r="BB1800" s="198"/>
      <c r="BC1800" s="198"/>
      <c r="BD1800" s="198"/>
      <c r="BE1800" s="198"/>
      <c r="BF1800" s="198"/>
      <c r="BG1800" s="198"/>
      <c r="BH1800" s="198"/>
      <c r="BI1800" s="198"/>
      <c r="BJ1800" s="198"/>
      <c r="BK1800" s="198"/>
      <c r="BL1800" s="198"/>
      <c r="BM1800" s="198"/>
      <c r="BN1800" s="198"/>
      <c r="BO1800" s="198"/>
      <c r="BP1800" s="198"/>
      <c r="BQ1800" s="198"/>
      <c r="BR1800" s="198"/>
      <c r="BS1800" s="198"/>
      <c r="BT1800" s="198"/>
      <c r="BU1800" s="198"/>
      <c r="BV1800" s="198"/>
      <c r="BW1800" s="198"/>
      <c r="BX1800" s="198"/>
      <c r="BY1800" s="198"/>
      <c r="BZ1800" s="198"/>
      <c r="CA1800" s="198"/>
      <c r="CB1800" s="198"/>
      <c r="CC1800" s="198"/>
      <c r="CD1800" s="198"/>
      <c r="CE1800" s="198"/>
      <c r="CF1800" s="198"/>
      <c r="CG1800" s="198"/>
      <c r="CH1800" s="198"/>
      <c r="CI1800" s="198"/>
      <c r="CJ1800" s="198"/>
      <c r="CK1800" s="198"/>
      <c r="CL1800" s="198"/>
      <c r="CM1800" s="198"/>
      <c r="CN1800" s="198"/>
      <c r="CO1800" s="198"/>
      <c r="CP1800" s="198"/>
      <c r="CQ1800" s="198"/>
      <c r="CR1800" s="198"/>
      <c r="CS1800" s="198"/>
      <c r="CT1800" s="198"/>
      <c r="CU1800" s="198"/>
      <c r="CV1800" s="198"/>
      <c r="CW1800" s="198"/>
      <c r="CX1800" s="198"/>
      <c r="CY1800" s="198"/>
      <c r="CZ1800" s="198"/>
      <c r="DA1800" s="198"/>
      <c r="DB1800" s="198"/>
      <c r="DC1800" s="198"/>
      <c r="DD1800" s="198"/>
      <c r="DE1800" s="198"/>
      <c r="DF1800" s="198"/>
      <c r="DG1800" s="198"/>
      <c r="DH1800" s="198"/>
      <c r="DI1800" s="198"/>
      <c r="DJ1800" s="198"/>
      <c r="DK1800" s="198"/>
      <c r="DL1800" s="198"/>
      <c r="DM1800" s="198"/>
      <c r="DN1800" s="198"/>
      <c r="DO1800" s="198"/>
      <c r="DP1800" s="198"/>
      <c r="DQ1800" s="198"/>
      <c r="DR1800" s="198"/>
      <c r="DS1800" s="198"/>
      <c r="DT1800" s="198"/>
      <c r="DU1800" s="198"/>
    </row>
    <row r="1801" spans="1:125" s="173" customFormat="1" x14ac:dyDescent="0.2">
      <c r="A1801" s="149"/>
      <c r="B1801" s="151"/>
      <c r="C1801" s="151"/>
      <c r="AP1801" s="198"/>
      <c r="AQ1801" s="198"/>
      <c r="AR1801" s="198"/>
      <c r="AS1801" s="198"/>
      <c r="AT1801" s="198"/>
      <c r="AU1801" s="198"/>
      <c r="AV1801" s="198"/>
      <c r="AW1801" s="198"/>
      <c r="AX1801" s="198"/>
      <c r="AY1801" s="198"/>
      <c r="AZ1801" s="198"/>
      <c r="BA1801" s="198"/>
      <c r="BB1801" s="198"/>
      <c r="BC1801" s="198"/>
      <c r="BD1801" s="198"/>
      <c r="BE1801" s="198"/>
      <c r="BF1801" s="198"/>
      <c r="BG1801" s="198"/>
      <c r="BH1801" s="198"/>
      <c r="BI1801" s="198"/>
      <c r="BJ1801" s="198"/>
      <c r="BK1801" s="198"/>
      <c r="BL1801" s="198"/>
      <c r="BM1801" s="198"/>
      <c r="BN1801" s="198"/>
      <c r="BO1801" s="198"/>
      <c r="BP1801" s="198"/>
      <c r="BQ1801" s="198"/>
      <c r="BR1801" s="198"/>
      <c r="BS1801" s="198"/>
      <c r="BT1801" s="198"/>
      <c r="BU1801" s="198"/>
      <c r="BV1801" s="198"/>
      <c r="BW1801" s="198"/>
      <c r="BX1801" s="198"/>
      <c r="BY1801" s="198"/>
      <c r="BZ1801" s="198"/>
      <c r="CA1801" s="198"/>
      <c r="CB1801" s="198"/>
      <c r="CC1801" s="198"/>
      <c r="CD1801" s="198"/>
      <c r="CE1801" s="198"/>
      <c r="CF1801" s="198"/>
      <c r="CG1801" s="198"/>
      <c r="CH1801" s="198"/>
      <c r="CI1801" s="198"/>
      <c r="CJ1801" s="198"/>
      <c r="CK1801" s="198"/>
      <c r="CL1801" s="198"/>
      <c r="CM1801" s="198"/>
      <c r="CN1801" s="198"/>
      <c r="CO1801" s="198"/>
      <c r="CP1801" s="198"/>
      <c r="CQ1801" s="198"/>
      <c r="CR1801" s="198"/>
      <c r="CS1801" s="198"/>
      <c r="CT1801" s="198"/>
      <c r="CU1801" s="198"/>
      <c r="CV1801" s="198"/>
      <c r="CW1801" s="198"/>
      <c r="CX1801" s="198"/>
      <c r="CY1801" s="198"/>
      <c r="CZ1801" s="198"/>
      <c r="DA1801" s="198"/>
      <c r="DB1801" s="198"/>
      <c r="DC1801" s="198"/>
      <c r="DD1801" s="198"/>
      <c r="DE1801" s="198"/>
      <c r="DF1801" s="198"/>
      <c r="DG1801" s="198"/>
      <c r="DH1801" s="198"/>
      <c r="DI1801" s="198"/>
      <c r="DJ1801" s="198"/>
      <c r="DK1801" s="198"/>
      <c r="DL1801" s="198"/>
      <c r="DM1801" s="198"/>
      <c r="DN1801" s="198"/>
      <c r="DO1801" s="198"/>
      <c r="DP1801" s="198"/>
      <c r="DQ1801" s="198"/>
      <c r="DR1801" s="198"/>
      <c r="DS1801" s="198"/>
      <c r="DT1801" s="198"/>
      <c r="DU1801" s="198"/>
    </row>
    <row r="1802" spans="1:125" s="173" customFormat="1" x14ac:dyDescent="0.2">
      <c r="A1802" s="149"/>
      <c r="B1802" s="151"/>
      <c r="C1802" s="151"/>
      <c r="AP1802" s="198"/>
      <c r="AQ1802" s="198"/>
      <c r="AR1802" s="198"/>
      <c r="AS1802" s="198"/>
      <c r="AT1802" s="198"/>
      <c r="AU1802" s="198"/>
      <c r="AV1802" s="198"/>
      <c r="AW1802" s="198"/>
      <c r="AX1802" s="198"/>
      <c r="AY1802" s="198"/>
      <c r="AZ1802" s="198"/>
      <c r="BA1802" s="198"/>
      <c r="BB1802" s="198"/>
      <c r="BC1802" s="198"/>
      <c r="BD1802" s="198"/>
      <c r="BE1802" s="198"/>
      <c r="BF1802" s="198"/>
      <c r="BG1802" s="198"/>
      <c r="BH1802" s="198"/>
      <c r="BI1802" s="198"/>
      <c r="BJ1802" s="198"/>
      <c r="BK1802" s="198"/>
      <c r="BL1802" s="198"/>
      <c r="BM1802" s="198"/>
      <c r="BN1802" s="198"/>
      <c r="BO1802" s="198"/>
      <c r="BP1802" s="198"/>
      <c r="BQ1802" s="198"/>
      <c r="BR1802" s="198"/>
      <c r="BS1802" s="198"/>
      <c r="BT1802" s="198"/>
      <c r="BU1802" s="198"/>
      <c r="BV1802" s="198"/>
      <c r="BW1802" s="198"/>
      <c r="BX1802" s="198"/>
      <c r="BY1802" s="198"/>
      <c r="BZ1802" s="198"/>
      <c r="CA1802" s="198"/>
      <c r="CB1802" s="198"/>
      <c r="CC1802" s="198"/>
      <c r="CD1802" s="198"/>
      <c r="CE1802" s="198"/>
      <c r="CF1802" s="198"/>
      <c r="CG1802" s="198"/>
      <c r="CH1802" s="198"/>
      <c r="CI1802" s="198"/>
      <c r="CJ1802" s="198"/>
      <c r="CK1802" s="198"/>
      <c r="CL1802" s="198"/>
      <c r="CM1802" s="198"/>
      <c r="CN1802" s="198"/>
      <c r="CO1802" s="198"/>
      <c r="CP1802" s="198"/>
      <c r="CQ1802" s="198"/>
      <c r="CR1802" s="198"/>
      <c r="CS1802" s="198"/>
      <c r="CT1802" s="198"/>
      <c r="CU1802" s="198"/>
      <c r="CV1802" s="198"/>
      <c r="CW1802" s="198"/>
      <c r="CX1802" s="198"/>
      <c r="CY1802" s="198"/>
      <c r="CZ1802" s="198"/>
      <c r="DA1802" s="198"/>
      <c r="DB1802" s="198"/>
      <c r="DC1802" s="198"/>
      <c r="DD1802" s="198"/>
      <c r="DE1802" s="198"/>
      <c r="DF1802" s="198"/>
      <c r="DG1802" s="198"/>
      <c r="DH1802" s="198"/>
      <c r="DI1802" s="198"/>
      <c r="DJ1802" s="198"/>
      <c r="DK1802" s="198"/>
      <c r="DL1802" s="198"/>
      <c r="DM1802" s="198"/>
      <c r="DN1802" s="198"/>
      <c r="DO1802" s="198"/>
      <c r="DP1802" s="198"/>
      <c r="DQ1802" s="198"/>
      <c r="DR1802" s="198"/>
      <c r="DS1802" s="198"/>
      <c r="DT1802" s="198"/>
      <c r="DU1802" s="198"/>
    </row>
    <row r="1803" spans="1:125" s="173" customFormat="1" x14ac:dyDescent="0.2">
      <c r="A1803" s="149"/>
      <c r="B1803" s="151"/>
      <c r="C1803" s="151"/>
      <c r="AP1803" s="198"/>
      <c r="AQ1803" s="198"/>
      <c r="AR1803" s="198"/>
      <c r="AS1803" s="198"/>
      <c r="AT1803" s="198"/>
      <c r="AU1803" s="198"/>
      <c r="AV1803" s="198"/>
      <c r="AW1803" s="198"/>
      <c r="AX1803" s="198"/>
      <c r="AY1803" s="198"/>
      <c r="AZ1803" s="198"/>
      <c r="BA1803" s="198"/>
      <c r="BB1803" s="198"/>
      <c r="BC1803" s="198"/>
      <c r="BD1803" s="198"/>
      <c r="BE1803" s="198"/>
      <c r="BF1803" s="198"/>
      <c r="BG1803" s="198"/>
      <c r="BH1803" s="198"/>
      <c r="BI1803" s="198"/>
      <c r="BJ1803" s="198"/>
      <c r="BK1803" s="198"/>
      <c r="BL1803" s="198"/>
      <c r="BM1803" s="198"/>
      <c r="BN1803" s="198"/>
      <c r="BO1803" s="198"/>
      <c r="BP1803" s="198"/>
      <c r="BQ1803" s="198"/>
      <c r="BR1803" s="198"/>
      <c r="BS1803" s="198"/>
      <c r="BT1803" s="198"/>
      <c r="BU1803" s="198"/>
      <c r="BV1803" s="198"/>
      <c r="BW1803" s="198"/>
      <c r="BX1803" s="198"/>
      <c r="BY1803" s="198"/>
      <c r="BZ1803" s="198"/>
      <c r="CA1803" s="198"/>
      <c r="CB1803" s="198"/>
      <c r="CC1803" s="198"/>
      <c r="CD1803" s="198"/>
      <c r="CE1803" s="198"/>
      <c r="CF1803" s="198"/>
      <c r="CG1803" s="198"/>
      <c r="CH1803" s="198"/>
      <c r="CI1803" s="198"/>
      <c r="CJ1803" s="198"/>
      <c r="CK1803" s="198"/>
      <c r="CL1803" s="198"/>
      <c r="CM1803" s="198"/>
      <c r="CN1803" s="198"/>
      <c r="CO1803" s="198"/>
      <c r="CP1803" s="198"/>
      <c r="CQ1803" s="198"/>
      <c r="CR1803" s="198"/>
      <c r="CS1803" s="198"/>
      <c r="CT1803" s="198"/>
      <c r="CU1803" s="198"/>
      <c r="CV1803" s="198"/>
      <c r="CW1803" s="198"/>
      <c r="CX1803" s="198"/>
      <c r="CY1803" s="198"/>
      <c r="CZ1803" s="198"/>
      <c r="DA1803" s="198"/>
      <c r="DB1803" s="198"/>
      <c r="DC1803" s="198"/>
      <c r="DD1803" s="198"/>
      <c r="DE1803" s="198"/>
      <c r="DF1803" s="198"/>
      <c r="DG1803" s="198"/>
      <c r="DH1803" s="198"/>
      <c r="DI1803" s="198"/>
      <c r="DJ1803" s="198"/>
      <c r="DK1803" s="198"/>
      <c r="DL1803" s="198"/>
      <c r="DM1803" s="198"/>
      <c r="DN1803" s="198"/>
      <c r="DO1803" s="198"/>
      <c r="DP1803" s="198"/>
      <c r="DQ1803" s="198"/>
      <c r="DR1803" s="198"/>
      <c r="DS1803" s="198"/>
      <c r="DT1803" s="198"/>
      <c r="DU1803" s="198"/>
    </row>
    <row r="1804" spans="1:125" s="173" customFormat="1" x14ac:dyDescent="0.2">
      <c r="A1804" s="149"/>
      <c r="B1804" s="151"/>
      <c r="C1804" s="151"/>
      <c r="AP1804" s="198"/>
      <c r="AQ1804" s="198"/>
      <c r="AR1804" s="198"/>
      <c r="AS1804" s="198"/>
      <c r="AT1804" s="198"/>
      <c r="AU1804" s="198"/>
      <c r="AV1804" s="198"/>
      <c r="AW1804" s="198"/>
      <c r="AX1804" s="198"/>
      <c r="AY1804" s="198"/>
      <c r="AZ1804" s="198"/>
      <c r="BA1804" s="198"/>
      <c r="BB1804" s="198"/>
      <c r="BC1804" s="198"/>
      <c r="BD1804" s="198"/>
      <c r="BE1804" s="198"/>
      <c r="BF1804" s="198"/>
      <c r="BG1804" s="198"/>
      <c r="BH1804" s="198"/>
      <c r="BI1804" s="198"/>
      <c r="BJ1804" s="198"/>
      <c r="BK1804" s="198"/>
      <c r="BL1804" s="198"/>
      <c r="BM1804" s="198"/>
      <c r="BN1804" s="198"/>
      <c r="BO1804" s="198"/>
      <c r="BP1804" s="198"/>
      <c r="BQ1804" s="198"/>
      <c r="BR1804" s="198"/>
      <c r="BS1804" s="198"/>
      <c r="BT1804" s="198"/>
      <c r="BU1804" s="198"/>
      <c r="BV1804" s="198"/>
      <c r="BW1804" s="198"/>
      <c r="BX1804" s="198"/>
      <c r="BY1804" s="198"/>
      <c r="BZ1804" s="198"/>
      <c r="CA1804" s="198"/>
      <c r="CB1804" s="198"/>
      <c r="CC1804" s="198"/>
      <c r="CD1804" s="198"/>
      <c r="CE1804" s="198"/>
      <c r="CF1804" s="198"/>
      <c r="CG1804" s="198"/>
      <c r="CH1804" s="198"/>
      <c r="CI1804" s="198"/>
      <c r="CJ1804" s="198"/>
      <c r="CK1804" s="198"/>
      <c r="CL1804" s="198"/>
      <c r="CM1804" s="198"/>
      <c r="CN1804" s="198"/>
      <c r="CO1804" s="198"/>
      <c r="CP1804" s="198"/>
      <c r="CQ1804" s="198"/>
      <c r="CR1804" s="198"/>
      <c r="CS1804" s="198"/>
      <c r="CT1804" s="198"/>
      <c r="CU1804" s="198"/>
      <c r="CV1804" s="198"/>
      <c r="CW1804" s="198"/>
      <c r="CX1804" s="198"/>
      <c r="CY1804" s="198"/>
      <c r="CZ1804" s="198"/>
      <c r="DA1804" s="198"/>
      <c r="DB1804" s="198"/>
      <c r="DC1804" s="198"/>
      <c r="DD1804" s="198"/>
      <c r="DE1804" s="198"/>
      <c r="DF1804" s="198"/>
      <c r="DG1804" s="198"/>
      <c r="DH1804" s="198"/>
      <c r="DI1804" s="198"/>
      <c r="DJ1804" s="198"/>
      <c r="DK1804" s="198"/>
      <c r="DL1804" s="198"/>
      <c r="DM1804" s="198"/>
      <c r="DN1804" s="198"/>
      <c r="DO1804" s="198"/>
      <c r="DP1804" s="198"/>
      <c r="DQ1804" s="198"/>
      <c r="DR1804" s="198"/>
      <c r="DS1804" s="198"/>
      <c r="DT1804" s="198"/>
      <c r="DU1804" s="198"/>
    </row>
    <row r="1805" spans="1:125" s="173" customFormat="1" x14ac:dyDescent="0.2">
      <c r="A1805" s="149"/>
      <c r="B1805" s="151"/>
      <c r="C1805" s="151"/>
      <c r="AP1805" s="198"/>
      <c r="AQ1805" s="198"/>
      <c r="AR1805" s="198"/>
      <c r="AS1805" s="198"/>
      <c r="AT1805" s="198"/>
      <c r="AU1805" s="198"/>
      <c r="AV1805" s="198"/>
      <c r="AW1805" s="198"/>
      <c r="AX1805" s="198"/>
      <c r="AY1805" s="198"/>
      <c r="AZ1805" s="198"/>
      <c r="BA1805" s="198"/>
      <c r="BB1805" s="198"/>
      <c r="BC1805" s="198"/>
      <c r="BD1805" s="198"/>
      <c r="BE1805" s="198"/>
      <c r="BF1805" s="198"/>
      <c r="BG1805" s="198"/>
      <c r="BH1805" s="198"/>
      <c r="BI1805" s="198"/>
      <c r="BJ1805" s="198"/>
      <c r="BK1805" s="198"/>
      <c r="BL1805" s="198"/>
      <c r="BM1805" s="198"/>
      <c r="BN1805" s="198"/>
      <c r="BO1805" s="198"/>
      <c r="BP1805" s="198"/>
      <c r="BQ1805" s="198"/>
      <c r="BR1805" s="198"/>
      <c r="BS1805" s="198"/>
      <c r="BT1805" s="198"/>
      <c r="BU1805" s="198"/>
      <c r="BV1805" s="198"/>
      <c r="BW1805" s="198"/>
      <c r="BX1805" s="198"/>
      <c r="BY1805" s="198"/>
      <c r="BZ1805" s="198"/>
      <c r="CA1805" s="198"/>
      <c r="CB1805" s="198"/>
      <c r="CC1805" s="198"/>
      <c r="CD1805" s="198"/>
      <c r="CE1805" s="198"/>
      <c r="CF1805" s="198"/>
      <c r="CG1805" s="198"/>
      <c r="CH1805" s="198"/>
      <c r="CI1805" s="198"/>
      <c r="CJ1805" s="198"/>
      <c r="CK1805" s="198"/>
      <c r="CL1805" s="198"/>
      <c r="CM1805" s="198"/>
      <c r="CN1805" s="198"/>
      <c r="CO1805" s="198"/>
      <c r="CP1805" s="198"/>
      <c r="CQ1805" s="198"/>
      <c r="CR1805" s="198"/>
      <c r="CS1805" s="198"/>
      <c r="CT1805" s="198"/>
      <c r="CU1805" s="198"/>
      <c r="CV1805" s="198"/>
      <c r="CW1805" s="198"/>
      <c r="CX1805" s="198"/>
      <c r="CY1805" s="198"/>
      <c r="CZ1805" s="198"/>
      <c r="DA1805" s="198"/>
      <c r="DB1805" s="198"/>
      <c r="DC1805" s="198"/>
      <c r="DD1805" s="198"/>
      <c r="DE1805" s="198"/>
      <c r="DF1805" s="198"/>
      <c r="DG1805" s="198"/>
      <c r="DH1805" s="198"/>
      <c r="DI1805" s="198"/>
      <c r="DJ1805" s="198"/>
      <c r="DK1805" s="198"/>
      <c r="DL1805" s="198"/>
      <c r="DM1805" s="198"/>
      <c r="DN1805" s="198"/>
      <c r="DO1805" s="198"/>
      <c r="DP1805" s="198"/>
      <c r="DQ1805" s="198"/>
      <c r="DR1805" s="198"/>
      <c r="DS1805" s="198"/>
      <c r="DT1805" s="198"/>
      <c r="DU1805" s="198"/>
    </row>
    <row r="1806" spans="1:125" s="173" customFormat="1" x14ac:dyDescent="0.2">
      <c r="A1806" s="149"/>
      <c r="B1806" s="151"/>
      <c r="C1806" s="151"/>
      <c r="AP1806" s="198"/>
      <c r="AQ1806" s="198"/>
      <c r="AR1806" s="198"/>
      <c r="AS1806" s="198"/>
      <c r="AT1806" s="198"/>
      <c r="AU1806" s="198"/>
      <c r="AV1806" s="198"/>
      <c r="AW1806" s="198"/>
      <c r="AX1806" s="198"/>
      <c r="AY1806" s="198"/>
      <c r="AZ1806" s="198"/>
      <c r="BA1806" s="198"/>
      <c r="BB1806" s="198"/>
      <c r="BC1806" s="198"/>
      <c r="BD1806" s="198"/>
      <c r="BE1806" s="198"/>
      <c r="BF1806" s="198"/>
      <c r="BG1806" s="198"/>
      <c r="BH1806" s="198"/>
      <c r="BI1806" s="198"/>
      <c r="BJ1806" s="198"/>
      <c r="BK1806" s="198"/>
      <c r="BL1806" s="198"/>
      <c r="BM1806" s="198"/>
      <c r="BN1806" s="198"/>
      <c r="BO1806" s="198"/>
      <c r="BP1806" s="198"/>
      <c r="BQ1806" s="198"/>
      <c r="BR1806" s="198"/>
      <c r="BS1806" s="198"/>
      <c r="BT1806" s="198"/>
      <c r="BU1806" s="198"/>
      <c r="BV1806" s="198"/>
      <c r="BW1806" s="198"/>
      <c r="BX1806" s="198"/>
      <c r="BY1806" s="198"/>
      <c r="BZ1806" s="198"/>
      <c r="CA1806" s="198"/>
      <c r="CB1806" s="198"/>
      <c r="CC1806" s="198"/>
      <c r="CD1806" s="198"/>
      <c r="CE1806" s="198"/>
      <c r="CF1806" s="198"/>
      <c r="CG1806" s="198"/>
      <c r="CH1806" s="198"/>
      <c r="CI1806" s="198"/>
      <c r="CJ1806" s="198"/>
      <c r="CK1806" s="198"/>
      <c r="CL1806" s="198"/>
      <c r="CM1806" s="198"/>
      <c r="CN1806" s="198"/>
      <c r="CO1806" s="198"/>
      <c r="CP1806" s="198"/>
      <c r="CQ1806" s="198"/>
      <c r="CR1806" s="198"/>
      <c r="CS1806" s="198"/>
      <c r="CT1806" s="198"/>
      <c r="CU1806" s="198"/>
      <c r="CV1806" s="198"/>
      <c r="CW1806" s="198"/>
      <c r="CX1806" s="198"/>
      <c r="CY1806" s="198"/>
      <c r="CZ1806" s="198"/>
      <c r="DA1806" s="198"/>
      <c r="DB1806" s="198"/>
      <c r="DC1806" s="198"/>
      <c r="DD1806" s="198"/>
      <c r="DE1806" s="198"/>
      <c r="DF1806" s="198"/>
      <c r="DG1806" s="198"/>
      <c r="DH1806" s="198"/>
      <c r="DI1806" s="198"/>
      <c r="DJ1806" s="198"/>
      <c r="DK1806" s="198"/>
      <c r="DL1806" s="198"/>
      <c r="DM1806" s="198"/>
      <c r="DN1806" s="198"/>
      <c r="DO1806" s="198"/>
      <c r="DP1806" s="198"/>
      <c r="DQ1806" s="198"/>
      <c r="DR1806" s="198"/>
      <c r="DS1806" s="198"/>
      <c r="DT1806" s="198"/>
      <c r="DU1806" s="198"/>
    </row>
    <row r="1807" spans="1:125" s="173" customFormat="1" x14ac:dyDescent="0.2">
      <c r="A1807" s="149"/>
      <c r="B1807" s="151"/>
      <c r="C1807" s="151"/>
      <c r="AP1807" s="198"/>
      <c r="AQ1807" s="198"/>
      <c r="AR1807" s="198"/>
      <c r="AS1807" s="198"/>
      <c r="AT1807" s="198"/>
      <c r="AU1807" s="198"/>
      <c r="AV1807" s="198"/>
      <c r="AW1807" s="198"/>
      <c r="AX1807" s="198"/>
      <c r="AY1807" s="198"/>
      <c r="AZ1807" s="198"/>
      <c r="BA1807" s="198"/>
      <c r="BB1807" s="198"/>
      <c r="BC1807" s="198"/>
      <c r="BD1807" s="198"/>
      <c r="BE1807" s="198"/>
      <c r="BF1807" s="198"/>
      <c r="BG1807" s="198"/>
      <c r="BH1807" s="198"/>
      <c r="BI1807" s="198"/>
      <c r="BJ1807" s="198"/>
      <c r="BK1807" s="198"/>
      <c r="BL1807" s="198"/>
      <c r="BM1807" s="198"/>
      <c r="BN1807" s="198"/>
      <c r="BO1807" s="198"/>
      <c r="BP1807" s="198"/>
      <c r="BQ1807" s="198"/>
      <c r="BR1807" s="198"/>
      <c r="BS1807" s="198"/>
      <c r="BT1807" s="198"/>
      <c r="BU1807" s="198"/>
      <c r="BV1807" s="198"/>
      <c r="BW1807" s="198"/>
      <c r="BX1807" s="198"/>
      <c r="BY1807" s="198"/>
      <c r="BZ1807" s="198"/>
      <c r="CA1807" s="198"/>
      <c r="CB1807" s="198"/>
      <c r="CC1807" s="198"/>
      <c r="CD1807" s="198"/>
      <c r="CE1807" s="198"/>
      <c r="CF1807" s="198"/>
      <c r="CG1807" s="198"/>
      <c r="CH1807" s="198"/>
      <c r="CI1807" s="198"/>
      <c r="CJ1807" s="198"/>
      <c r="CK1807" s="198"/>
      <c r="CL1807" s="198"/>
      <c r="CM1807" s="198"/>
      <c r="CN1807" s="198"/>
      <c r="CO1807" s="198"/>
      <c r="CP1807" s="198"/>
      <c r="CQ1807" s="198"/>
      <c r="CR1807" s="198"/>
      <c r="CS1807" s="198"/>
      <c r="CT1807" s="198"/>
      <c r="CU1807" s="198"/>
      <c r="CV1807" s="198"/>
      <c r="CW1807" s="198"/>
      <c r="CX1807" s="198"/>
      <c r="CY1807" s="198"/>
      <c r="CZ1807" s="198"/>
      <c r="DA1807" s="198"/>
      <c r="DB1807" s="198"/>
      <c r="DC1807" s="198"/>
      <c r="DD1807" s="198"/>
      <c r="DE1807" s="198"/>
      <c r="DF1807" s="198"/>
      <c r="DG1807" s="198"/>
      <c r="DH1807" s="198"/>
      <c r="DI1807" s="198"/>
      <c r="DJ1807" s="198"/>
      <c r="DK1807" s="198"/>
      <c r="DL1807" s="198"/>
      <c r="DM1807" s="198"/>
      <c r="DN1807" s="198"/>
      <c r="DO1807" s="198"/>
      <c r="DP1807" s="198"/>
      <c r="DQ1807" s="198"/>
      <c r="DR1807" s="198"/>
      <c r="DS1807" s="198"/>
      <c r="DT1807" s="198"/>
      <c r="DU1807" s="198"/>
    </row>
    <row r="1808" spans="1:125" s="173" customFormat="1" x14ac:dyDescent="0.2">
      <c r="A1808" s="149"/>
      <c r="B1808" s="151"/>
      <c r="C1808" s="151"/>
      <c r="AP1808" s="198"/>
      <c r="AQ1808" s="198"/>
      <c r="AR1808" s="198"/>
      <c r="AS1808" s="198"/>
      <c r="AT1808" s="198"/>
      <c r="AU1808" s="198"/>
      <c r="AV1808" s="198"/>
      <c r="AW1808" s="198"/>
      <c r="AX1808" s="198"/>
      <c r="AY1808" s="198"/>
      <c r="AZ1808" s="198"/>
      <c r="BA1808" s="198"/>
      <c r="BB1808" s="198"/>
      <c r="BC1808" s="198"/>
      <c r="BD1808" s="198"/>
      <c r="BE1808" s="198"/>
      <c r="BF1808" s="198"/>
      <c r="BG1808" s="198"/>
      <c r="BH1808" s="198"/>
      <c r="BI1808" s="198"/>
      <c r="BJ1808" s="198"/>
      <c r="BK1808" s="198"/>
      <c r="BL1808" s="198"/>
      <c r="BM1808" s="198"/>
      <c r="BN1808" s="198"/>
      <c r="BO1808" s="198"/>
      <c r="BP1808" s="198"/>
      <c r="BQ1808" s="198"/>
      <c r="BR1808" s="198"/>
      <c r="BS1808" s="198"/>
      <c r="BT1808" s="198"/>
      <c r="BU1808" s="198"/>
      <c r="BV1808" s="198"/>
      <c r="BW1808" s="198"/>
      <c r="BX1808" s="198"/>
      <c r="BY1808" s="198"/>
      <c r="BZ1808" s="198"/>
      <c r="CA1808" s="198"/>
      <c r="CB1808" s="198"/>
      <c r="CC1808" s="198"/>
      <c r="CD1808" s="198"/>
      <c r="CE1808" s="198"/>
      <c r="CF1808" s="198"/>
      <c r="CG1808" s="198"/>
      <c r="CH1808" s="198"/>
      <c r="CI1808" s="198"/>
      <c r="CJ1808" s="198"/>
      <c r="CK1808" s="198"/>
      <c r="CL1808" s="198"/>
      <c r="CM1808" s="198"/>
      <c r="CN1808" s="198"/>
      <c r="CO1808" s="198"/>
      <c r="CP1808" s="198"/>
      <c r="CQ1808" s="198"/>
      <c r="CR1808" s="198"/>
      <c r="CS1808" s="198"/>
      <c r="CT1808" s="198"/>
      <c r="CU1808" s="198"/>
      <c r="CV1808" s="198"/>
      <c r="CW1808" s="198"/>
      <c r="CX1808" s="198"/>
      <c r="CY1808" s="198"/>
      <c r="CZ1808" s="198"/>
      <c r="DA1808" s="198"/>
      <c r="DB1808" s="198"/>
      <c r="DC1808" s="198"/>
      <c r="DD1808" s="198"/>
      <c r="DE1808" s="198"/>
      <c r="DF1808" s="198"/>
      <c r="DG1808" s="198"/>
      <c r="DH1808" s="198"/>
      <c r="DI1808" s="198"/>
      <c r="DJ1808" s="198"/>
      <c r="DK1808" s="198"/>
      <c r="DL1808" s="198"/>
      <c r="DM1808" s="198"/>
      <c r="DN1808" s="198"/>
      <c r="DO1808" s="198"/>
      <c r="DP1808" s="198"/>
      <c r="DQ1808" s="198"/>
      <c r="DR1808" s="198"/>
      <c r="DS1808" s="198"/>
      <c r="DT1808" s="198"/>
      <c r="DU1808" s="198"/>
    </row>
    <row r="1809" spans="1:125" s="173" customFormat="1" x14ac:dyDescent="0.2">
      <c r="A1809" s="149"/>
      <c r="B1809" s="151"/>
      <c r="C1809" s="151"/>
      <c r="AP1809" s="198"/>
      <c r="AQ1809" s="198"/>
      <c r="AR1809" s="198"/>
      <c r="AS1809" s="198"/>
      <c r="AT1809" s="198"/>
      <c r="AU1809" s="198"/>
      <c r="AV1809" s="198"/>
      <c r="AW1809" s="198"/>
      <c r="AX1809" s="198"/>
      <c r="AY1809" s="198"/>
      <c r="AZ1809" s="198"/>
      <c r="BA1809" s="198"/>
      <c r="BB1809" s="198"/>
      <c r="BC1809" s="198"/>
      <c r="BD1809" s="198"/>
      <c r="BE1809" s="198"/>
      <c r="BF1809" s="198"/>
      <c r="BG1809" s="198"/>
      <c r="BH1809" s="198"/>
      <c r="BI1809" s="198"/>
      <c r="BJ1809" s="198"/>
      <c r="BK1809" s="198"/>
      <c r="BL1809" s="198"/>
      <c r="BM1809" s="198"/>
      <c r="BN1809" s="198"/>
      <c r="BO1809" s="198"/>
      <c r="BP1809" s="198"/>
      <c r="BQ1809" s="198"/>
      <c r="BR1809" s="198"/>
      <c r="BS1809" s="198"/>
      <c r="BT1809" s="198"/>
      <c r="BU1809" s="198"/>
      <c r="BV1809" s="198"/>
      <c r="BW1809" s="198"/>
      <c r="BX1809" s="198"/>
      <c r="BY1809" s="198"/>
      <c r="BZ1809" s="198"/>
      <c r="CA1809" s="198"/>
      <c r="CB1809" s="198"/>
      <c r="CC1809" s="198"/>
      <c r="CD1809" s="198"/>
      <c r="CE1809" s="198"/>
      <c r="CF1809" s="198"/>
      <c r="CG1809" s="198"/>
      <c r="CH1809" s="198"/>
      <c r="CI1809" s="198"/>
      <c r="CJ1809" s="198"/>
      <c r="CK1809" s="198"/>
      <c r="CL1809" s="198"/>
      <c r="CM1809" s="198"/>
      <c r="CN1809" s="198"/>
      <c r="CO1809" s="198"/>
      <c r="CP1809" s="198"/>
      <c r="CQ1809" s="198"/>
      <c r="CR1809" s="198"/>
      <c r="CS1809" s="198"/>
      <c r="CT1809" s="198"/>
      <c r="CU1809" s="198"/>
      <c r="CV1809" s="198"/>
      <c r="CW1809" s="198"/>
      <c r="CX1809" s="198"/>
      <c r="CY1809" s="198"/>
      <c r="CZ1809" s="198"/>
      <c r="DA1809" s="198"/>
      <c r="DB1809" s="198"/>
      <c r="DC1809" s="198"/>
      <c r="DD1809" s="198"/>
      <c r="DE1809" s="198"/>
      <c r="DF1809" s="198"/>
      <c r="DG1809" s="198"/>
      <c r="DH1809" s="198"/>
      <c r="DI1809" s="198"/>
      <c r="DJ1809" s="198"/>
      <c r="DK1809" s="198"/>
      <c r="DL1809" s="198"/>
      <c r="DM1809" s="198"/>
      <c r="DN1809" s="198"/>
      <c r="DO1809" s="198"/>
      <c r="DP1809" s="198"/>
      <c r="DQ1809" s="198"/>
      <c r="DR1809" s="198"/>
      <c r="DS1809" s="198"/>
      <c r="DT1809" s="198"/>
      <c r="DU1809" s="198"/>
    </row>
    <row r="1810" spans="1:125" s="173" customFormat="1" x14ac:dyDescent="0.2">
      <c r="A1810" s="149"/>
      <c r="B1810" s="151"/>
      <c r="C1810" s="151"/>
      <c r="AP1810" s="198"/>
      <c r="AQ1810" s="198"/>
      <c r="AR1810" s="198"/>
      <c r="AS1810" s="198"/>
      <c r="AT1810" s="198"/>
      <c r="AU1810" s="198"/>
      <c r="AV1810" s="198"/>
      <c r="AW1810" s="198"/>
      <c r="AX1810" s="198"/>
      <c r="AY1810" s="198"/>
      <c r="AZ1810" s="198"/>
      <c r="BA1810" s="198"/>
      <c r="BB1810" s="198"/>
      <c r="BC1810" s="198"/>
      <c r="BD1810" s="198"/>
      <c r="BE1810" s="198"/>
      <c r="BF1810" s="198"/>
      <c r="BG1810" s="198"/>
      <c r="BH1810" s="198"/>
      <c r="BI1810" s="198"/>
      <c r="BJ1810" s="198"/>
      <c r="BK1810" s="198"/>
      <c r="BL1810" s="198"/>
      <c r="BM1810" s="198"/>
      <c r="BN1810" s="198"/>
      <c r="BO1810" s="198"/>
      <c r="BP1810" s="198"/>
      <c r="BQ1810" s="198"/>
      <c r="BR1810" s="198"/>
      <c r="BS1810" s="198"/>
      <c r="BT1810" s="198"/>
      <c r="BU1810" s="198"/>
      <c r="BV1810" s="198"/>
      <c r="BW1810" s="198"/>
      <c r="BX1810" s="198"/>
      <c r="BY1810" s="198"/>
      <c r="BZ1810" s="198"/>
      <c r="CA1810" s="198"/>
      <c r="CB1810" s="198"/>
      <c r="CC1810" s="198"/>
      <c r="CD1810" s="198"/>
      <c r="CE1810" s="198"/>
      <c r="CF1810" s="198"/>
      <c r="CG1810" s="198"/>
      <c r="CH1810" s="198"/>
      <c r="CI1810" s="198"/>
      <c r="CJ1810" s="198"/>
      <c r="CK1810" s="198"/>
      <c r="CL1810" s="198"/>
      <c r="CM1810" s="198"/>
      <c r="CN1810" s="198"/>
      <c r="CO1810" s="198"/>
      <c r="CP1810" s="198"/>
      <c r="CQ1810" s="198"/>
      <c r="CR1810" s="198"/>
      <c r="CS1810" s="198"/>
      <c r="CT1810" s="198"/>
      <c r="CU1810" s="198"/>
      <c r="CV1810" s="198"/>
      <c r="CW1810" s="198"/>
      <c r="CX1810" s="198"/>
      <c r="CY1810" s="198"/>
      <c r="CZ1810" s="198"/>
      <c r="DA1810" s="198"/>
      <c r="DB1810" s="198"/>
      <c r="DC1810" s="198"/>
      <c r="DD1810" s="198"/>
      <c r="DE1810" s="198"/>
      <c r="DF1810" s="198"/>
      <c r="DG1810" s="198"/>
      <c r="DH1810" s="198"/>
      <c r="DI1810" s="198"/>
      <c r="DJ1810" s="198"/>
      <c r="DK1810" s="198"/>
      <c r="DL1810" s="198"/>
      <c r="DM1810" s="198"/>
      <c r="DN1810" s="198"/>
      <c r="DO1810" s="198"/>
      <c r="DP1810" s="198"/>
      <c r="DQ1810" s="198"/>
      <c r="DR1810" s="198"/>
      <c r="DS1810" s="198"/>
      <c r="DT1810" s="198"/>
      <c r="DU1810" s="198"/>
    </row>
    <row r="1811" spans="1:125" s="173" customFormat="1" x14ac:dyDescent="0.2">
      <c r="A1811" s="149"/>
      <c r="B1811" s="151"/>
      <c r="C1811" s="151"/>
      <c r="AP1811" s="198"/>
      <c r="AQ1811" s="198"/>
      <c r="AR1811" s="198"/>
      <c r="AS1811" s="198"/>
      <c r="AT1811" s="198"/>
      <c r="AU1811" s="198"/>
      <c r="AV1811" s="198"/>
      <c r="AW1811" s="198"/>
      <c r="AX1811" s="198"/>
      <c r="AY1811" s="198"/>
      <c r="AZ1811" s="198"/>
      <c r="BA1811" s="198"/>
      <c r="BB1811" s="198"/>
      <c r="BC1811" s="198"/>
      <c r="BD1811" s="198"/>
      <c r="BE1811" s="198"/>
      <c r="BF1811" s="198"/>
      <c r="BG1811" s="198"/>
      <c r="BH1811" s="198"/>
      <c r="BI1811" s="198"/>
      <c r="BJ1811" s="198"/>
      <c r="BK1811" s="198"/>
      <c r="BL1811" s="198"/>
      <c r="BM1811" s="198"/>
      <c r="BN1811" s="198"/>
      <c r="BO1811" s="198"/>
      <c r="BP1811" s="198"/>
      <c r="BQ1811" s="198"/>
      <c r="BR1811" s="198"/>
      <c r="BS1811" s="198"/>
      <c r="BT1811" s="198"/>
      <c r="BU1811" s="198"/>
      <c r="BV1811" s="198"/>
      <c r="BW1811" s="198"/>
      <c r="BX1811" s="198"/>
      <c r="BY1811" s="198"/>
      <c r="BZ1811" s="198"/>
      <c r="CA1811" s="198"/>
      <c r="CB1811" s="198"/>
      <c r="CC1811" s="198"/>
      <c r="CD1811" s="198"/>
      <c r="CE1811" s="198"/>
      <c r="CF1811" s="198"/>
      <c r="CG1811" s="198"/>
      <c r="CH1811" s="198"/>
      <c r="CI1811" s="198"/>
      <c r="CJ1811" s="198"/>
      <c r="CK1811" s="198"/>
      <c r="CL1811" s="198"/>
      <c r="CM1811" s="198"/>
      <c r="CN1811" s="198"/>
      <c r="CO1811" s="198"/>
      <c r="CP1811" s="198"/>
      <c r="CQ1811" s="198"/>
      <c r="CR1811" s="198"/>
      <c r="CS1811" s="198"/>
      <c r="CT1811" s="198"/>
      <c r="CU1811" s="198"/>
      <c r="CV1811" s="198"/>
      <c r="CW1811" s="198"/>
      <c r="CX1811" s="198"/>
      <c r="CY1811" s="198"/>
      <c r="CZ1811" s="198"/>
      <c r="DA1811" s="198"/>
      <c r="DB1811" s="198"/>
      <c r="DC1811" s="198"/>
      <c r="DD1811" s="198"/>
      <c r="DE1811" s="198"/>
      <c r="DF1811" s="198"/>
      <c r="DG1811" s="198"/>
      <c r="DH1811" s="198"/>
      <c r="DI1811" s="198"/>
      <c r="DJ1811" s="198"/>
      <c r="DK1811" s="198"/>
      <c r="DL1811" s="198"/>
      <c r="DM1811" s="198"/>
      <c r="DN1811" s="198"/>
      <c r="DO1811" s="198"/>
      <c r="DP1811" s="198"/>
      <c r="DQ1811" s="198"/>
      <c r="DR1811" s="198"/>
      <c r="DS1811" s="198"/>
      <c r="DT1811" s="198"/>
      <c r="DU1811" s="198"/>
    </row>
    <row r="1812" spans="1:125" s="173" customFormat="1" x14ac:dyDescent="0.2">
      <c r="A1812" s="149"/>
      <c r="B1812" s="151"/>
      <c r="C1812" s="151"/>
      <c r="AP1812" s="198"/>
      <c r="AQ1812" s="198"/>
      <c r="AR1812" s="198"/>
      <c r="AS1812" s="198"/>
      <c r="AT1812" s="198"/>
      <c r="AU1812" s="198"/>
      <c r="AV1812" s="198"/>
      <c r="AW1812" s="198"/>
      <c r="AX1812" s="198"/>
      <c r="AY1812" s="198"/>
      <c r="AZ1812" s="198"/>
      <c r="BA1812" s="198"/>
      <c r="BB1812" s="198"/>
      <c r="BC1812" s="198"/>
      <c r="BD1812" s="198"/>
      <c r="BE1812" s="198"/>
      <c r="BF1812" s="198"/>
      <c r="BG1812" s="198"/>
      <c r="BH1812" s="198"/>
      <c r="BI1812" s="198"/>
      <c r="BJ1812" s="198"/>
      <c r="BK1812" s="198"/>
      <c r="BL1812" s="198"/>
      <c r="BM1812" s="198"/>
      <c r="BN1812" s="198"/>
      <c r="BO1812" s="198"/>
      <c r="BP1812" s="198"/>
      <c r="BQ1812" s="198"/>
      <c r="BR1812" s="198"/>
      <c r="BS1812" s="198"/>
      <c r="BT1812" s="198"/>
      <c r="BU1812" s="198"/>
      <c r="BV1812" s="198"/>
      <c r="BW1812" s="198"/>
      <c r="BX1812" s="198"/>
      <c r="BY1812" s="198"/>
      <c r="BZ1812" s="198"/>
      <c r="CA1812" s="198"/>
      <c r="CB1812" s="198"/>
      <c r="CC1812" s="198"/>
      <c r="CD1812" s="198"/>
      <c r="CE1812" s="198"/>
      <c r="CF1812" s="198"/>
      <c r="CG1812" s="198"/>
      <c r="CH1812" s="198"/>
      <c r="CI1812" s="198"/>
      <c r="CJ1812" s="198"/>
      <c r="CK1812" s="198"/>
      <c r="CL1812" s="198"/>
      <c r="CM1812" s="198"/>
      <c r="CN1812" s="198"/>
      <c r="CO1812" s="198"/>
      <c r="CP1812" s="198"/>
      <c r="CQ1812" s="198"/>
      <c r="CR1812" s="198"/>
      <c r="CS1812" s="198"/>
      <c r="CT1812" s="198"/>
      <c r="CU1812" s="198"/>
      <c r="CV1812" s="198"/>
      <c r="CW1812" s="198"/>
      <c r="CX1812" s="198"/>
      <c r="CY1812" s="198"/>
      <c r="CZ1812" s="198"/>
      <c r="DA1812" s="198"/>
      <c r="DB1812" s="198"/>
      <c r="DC1812" s="198"/>
      <c r="DD1812" s="198"/>
      <c r="DE1812" s="198"/>
      <c r="DF1812" s="198"/>
      <c r="DG1812" s="198"/>
      <c r="DH1812" s="198"/>
      <c r="DI1812" s="198"/>
      <c r="DJ1812" s="198"/>
      <c r="DK1812" s="198"/>
      <c r="DL1812" s="198"/>
      <c r="DM1812" s="198"/>
      <c r="DN1812" s="198"/>
      <c r="DO1812" s="198"/>
      <c r="DP1812" s="198"/>
      <c r="DQ1812" s="198"/>
      <c r="DR1812" s="198"/>
      <c r="DS1812" s="198"/>
      <c r="DT1812" s="198"/>
      <c r="DU1812" s="198"/>
    </row>
    <row r="1813" spans="1:125" s="173" customFormat="1" x14ac:dyDescent="0.2">
      <c r="A1813" s="149"/>
      <c r="B1813" s="151"/>
      <c r="C1813" s="151"/>
      <c r="AP1813" s="198"/>
      <c r="AQ1813" s="198"/>
      <c r="AR1813" s="198"/>
      <c r="AS1813" s="198"/>
      <c r="AT1813" s="198"/>
      <c r="AU1813" s="198"/>
      <c r="AV1813" s="198"/>
      <c r="AW1813" s="198"/>
      <c r="AX1813" s="198"/>
      <c r="AY1813" s="198"/>
      <c r="AZ1813" s="198"/>
      <c r="BA1813" s="198"/>
      <c r="BB1813" s="198"/>
      <c r="BC1813" s="198"/>
      <c r="BD1813" s="198"/>
      <c r="BE1813" s="198"/>
      <c r="BF1813" s="198"/>
      <c r="BG1813" s="198"/>
      <c r="BH1813" s="198"/>
      <c r="BI1813" s="198"/>
      <c r="BJ1813" s="198"/>
      <c r="BK1813" s="198"/>
      <c r="BL1813" s="198"/>
      <c r="BM1813" s="198"/>
      <c r="BN1813" s="198"/>
      <c r="BO1813" s="198"/>
      <c r="BP1813" s="198"/>
      <c r="BQ1813" s="198"/>
      <c r="BR1813" s="198"/>
      <c r="BS1813" s="198"/>
      <c r="BT1813" s="198"/>
      <c r="BU1813" s="198"/>
      <c r="BV1813" s="198"/>
      <c r="BW1813" s="198"/>
      <c r="BX1813" s="198"/>
      <c r="BY1813" s="198"/>
      <c r="BZ1813" s="198"/>
      <c r="CA1813" s="198"/>
      <c r="CB1813" s="198"/>
      <c r="CC1813" s="198"/>
      <c r="CD1813" s="198"/>
      <c r="CE1813" s="198"/>
      <c r="CF1813" s="198"/>
      <c r="CG1813" s="198"/>
      <c r="CH1813" s="198"/>
      <c r="CI1813" s="198"/>
      <c r="CJ1813" s="198"/>
      <c r="CK1813" s="198"/>
      <c r="CL1813" s="198"/>
      <c r="CM1813" s="198"/>
      <c r="CN1813" s="198"/>
      <c r="CO1813" s="198"/>
      <c r="CP1813" s="198"/>
      <c r="CQ1813" s="198"/>
      <c r="CR1813" s="198"/>
      <c r="CS1813" s="198"/>
      <c r="CT1813" s="198"/>
      <c r="CU1813" s="198"/>
      <c r="CV1813" s="198"/>
      <c r="CW1813" s="198"/>
      <c r="CX1813" s="198"/>
      <c r="CY1813" s="198"/>
      <c r="CZ1813" s="198"/>
      <c r="DA1813" s="198"/>
      <c r="DB1813" s="198"/>
      <c r="DC1813" s="198"/>
      <c r="DD1813" s="198"/>
      <c r="DE1813" s="198"/>
      <c r="DF1813" s="198"/>
      <c r="DG1813" s="198"/>
      <c r="DH1813" s="198"/>
      <c r="DI1813" s="198"/>
      <c r="DJ1813" s="198"/>
      <c r="DK1813" s="198"/>
      <c r="DL1813" s="198"/>
      <c r="DM1813" s="198"/>
      <c r="DN1813" s="198"/>
      <c r="DO1813" s="198"/>
      <c r="DP1813" s="198"/>
      <c r="DQ1813" s="198"/>
      <c r="DR1813" s="198"/>
      <c r="DS1813" s="198"/>
      <c r="DT1813" s="198"/>
      <c r="DU1813" s="198"/>
    </row>
    <row r="1814" spans="1:125" s="173" customFormat="1" x14ac:dyDescent="0.2">
      <c r="A1814" s="149"/>
      <c r="B1814" s="151"/>
      <c r="C1814" s="151"/>
      <c r="AP1814" s="198"/>
      <c r="AQ1814" s="198"/>
      <c r="AR1814" s="198"/>
      <c r="AS1814" s="198"/>
      <c r="AT1814" s="198"/>
      <c r="AU1814" s="198"/>
      <c r="AV1814" s="198"/>
      <c r="AW1814" s="198"/>
      <c r="AX1814" s="198"/>
      <c r="AY1814" s="198"/>
      <c r="AZ1814" s="198"/>
      <c r="BA1814" s="198"/>
      <c r="BB1814" s="198"/>
      <c r="BC1814" s="198"/>
      <c r="BD1814" s="198"/>
      <c r="BE1814" s="198"/>
      <c r="BF1814" s="198"/>
      <c r="BG1814" s="198"/>
      <c r="BH1814" s="198"/>
      <c r="BI1814" s="198"/>
      <c r="BJ1814" s="198"/>
      <c r="BK1814" s="198"/>
      <c r="BL1814" s="198"/>
      <c r="BM1814" s="198"/>
      <c r="BN1814" s="198"/>
      <c r="BO1814" s="198"/>
      <c r="BP1814" s="198"/>
      <c r="BQ1814" s="198"/>
      <c r="BR1814" s="198"/>
      <c r="BS1814" s="198"/>
      <c r="BT1814" s="198"/>
      <c r="BU1814" s="198"/>
      <c r="BV1814" s="198"/>
      <c r="BW1814" s="198"/>
      <c r="BX1814" s="198"/>
      <c r="BY1814" s="198"/>
      <c r="BZ1814" s="198"/>
      <c r="CA1814" s="198"/>
      <c r="CB1814" s="198"/>
      <c r="CC1814" s="198"/>
      <c r="CD1814" s="198"/>
      <c r="CE1814" s="198"/>
      <c r="CF1814" s="198"/>
      <c r="CG1814" s="198"/>
      <c r="CH1814" s="198"/>
      <c r="CI1814" s="198"/>
      <c r="CJ1814" s="198"/>
      <c r="CK1814" s="198"/>
      <c r="CL1814" s="198"/>
      <c r="CM1814" s="198"/>
      <c r="CN1814" s="198"/>
      <c r="CO1814" s="198"/>
      <c r="CP1814" s="198"/>
      <c r="CQ1814" s="198"/>
      <c r="CR1814" s="198"/>
      <c r="CS1814" s="198"/>
      <c r="CT1814" s="198"/>
      <c r="CU1814" s="198"/>
      <c r="CV1814" s="198"/>
      <c r="CW1814" s="198"/>
      <c r="CX1814" s="198"/>
      <c r="CY1814" s="198"/>
      <c r="CZ1814" s="198"/>
      <c r="DA1814" s="198"/>
      <c r="DB1814" s="198"/>
      <c r="DC1814" s="198"/>
      <c r="DD1814" s="198"/>
      <c r="DE1814" s="198"/>
      <c r="DF1814" s="198"/>
      <c r="DG1814" s="198"/>
      <c r="DH1814" s="198"/>
      <c r="DI1814" s="198"/>
      <c r="DJ1814" s="198"/>
      <c r="DK1814" s="198"/>
      <c r="DL1814" s="198"/>
      <c r="DM1814" s="198"/>
      <c r="DN1814" s="198"/>
      <c r="DO1814" s="198"/>
      <c r="DP1814" s="198"/>
      <c r="DQ1814" s="198"/>
      <c r="DR1814" s="198"/>
      <c r="DS1814" s="198"/>
      <c r="DT1814" s="198"/>
      <c r="DU1814" s="198"/>
    </row>
    <row r="1815" spans="1:125" s="173" customFormat="1" x14ac:dyDescent="0.2">
      <c r="A1815" s="149"/>
      <c r="B1815" s="151"/>
      <c r="C1815" s="151"/>
      <c r="AP1815" s="198"/>
      <c r="AQ1815" s="198"/>
      <c r="AR1815" s="198"/>
      <c r="AS1815" s="198"/>
      <c r="AT1815" s="198"/>
      <c r="AU1815" s="198"/>
      <c r="AV1815" s="198"/>
      <c r="AW1815" s="198"/>
      <c r="AX1815" s="198"/>
      <c r="AY1815" s="198"/>
      <c r="AZ1815" s="198"/>
      <c r="BA1815" s="198"/>
      <c r="BB1815" s="198"/>
      <c r="BC1815" s="198"/>
      <c r="BD1815" s="198"/>
      <c r="BE1815" s="198"/>
      <c r="BF1815" s="198"/>
      <c r="BG1815" s="198"/>
      <c r="BH1815" s="198"/>
      <c r="BI1815" s="198"/>
      <c r="BJ1815" s="198"/>
      <c r="BK1815" s="198"/>
      <c r="BL1815" s="198"/>
      <c r="BM1815" s="198"/>
      <c r="BN1815" s="198"/>
      <c r="BO1815" s="198"/>
      <c r="BP1815" s="198"/>
      <c r="BQ1815" s="198"/>
      <c r="BR1815" s="198"/>
      <c r="BS1815" s="198"/>
      <c r="BT1815" s="198"/>
      <c r="BU1815" s="198"/>
      <c r="BV1815" s="198"/>
      <c r="BW1815" s="198"/>
      <c r="BX1815" s="198"/>
      <c r="BY1815" s="198"/>
      <c r="BZ1815" s="198"/>
      <c r="CA1815" s="198"/>
      <c r="CB1815" s="198"/>
      <c r="CC1815" s="198"/>
      <c r="CD1815" s="198"/>
      <c r="CE1815" s="198"/>
      <c r="CF1815" s="198"/>
      <c r="CG1815" s="198"/>
      <c r="CH1815" s="198"/>
      <c r="CI1815" s="198"/>
      <c r="CJ1815" s="198"/>
      <c r="CK1815" s="198"/>
      <c r="CL1815" s="198"/>
      <c r="CM1815" s="198"/>
      <c r="CN1815" s="198"/>
      <c r="CO1815" s="198"/>
      <c r="CP1815" s="198"/>
      <c r="CQ1815" s="198"/>
      <c r="CR1815" s="198"/>
      <c r="CS1815" s="198"/>
      <c r="CT1815" s="198"/>
      <c r="CU1815" s="198"/>
      <c r="CV1815" s="198"/>
      <c r="CW1815" s="198"/>
      <c r="CX1815" s="198"/>
      <c r="CY1815" s="198"/>
      <c r="CZ1815" s="198"/>
      <c r="DA1815" s="198"/>
      <c r="DB1815" s="198"/>
      <c r="DC1815" s="198"/>
      <c r="DD1815" s="198"/>
      <c r="DE1815" s="198"/>
      <c r="DF1815" s="198"/>
      <c r="DG1815" s="198"/>
      <c r="DH1815" s="198"/>
      <c r="DI1815" s="198"/>
      <c r="DJ1815" s="198"/>
      <c r="DK1815" s="198"/>
      <c r="DL1815" s="198"/>
      <c r="DM1815" s="198"/>
      <c r="DN1815" s="198"/>
      <c r="DO1815" s="198"/>
      <c r="DP1815" s="198"/>
      <c r="DQ1815" s="198"/>
      <c r="DR1815" s="198"/>
      <c r="DS1815" s="198"/>
      <c r="DT1815" s="198"/>
      <c r="DU1815" s="198"/>
    </row>
    <row r="1816" spans="1:125" s="173" customFormat="1" x14ac:dyDescent="0.2">
      <c r="A1816" s="149"/>
      <c r="B1816" s="151"/>
      <c r="C1816" s="151"/>
      <c r="AP1816" s="198"/>
      <c r="AQ1816" s="198"/>
      <c r="AR1816" s="198"/>
      <c r="AS1816" s="198"/>
      <c r="AT1816" s="198"/>
      <c r="AU1816" s="198"/>
      <c r="AV1816" s="198"/>
      <c r="AW1816" s="198"/>
      <c r="AX1816" s="198"/>
      <c r="AY1816" s="198"/>
      <c r="AZ1816" s="198"/>
      <c r="BA1816" s="198"/>
      <c r="BB1816" s="198"/>
      <c r="BC1816" s="198"/>
      <c r="BD1816" s="198"/>
      <c r="BE1816" s="198"/>
      <c r="BF1816" s="198"/>
      <c r="BG1816" s="198"/>
      <c r="BH1816" s="198"/>
      <c r="BI1816" s="198"/>
      <c r="BJ1816" s="198"/>
      <c r="BK1816" s="198"/>
      <c r="BL1816" s="198"/>
      <c r="BM1816" s="198"/>
      <c r="BN1816" s="198"/>
      <c r="BO1816" s="198"/>
      <c r="BP1816" s="198"/>
      <c r="BQ1816" s="198"/>
      <c r="BR1816" s="198"/>
      <c r="BS1816" s="198"/>
      <c r="BT1816" s="198"/>
      <c r="BU1816" s="198"/>
      <c r="BV1816" s="198"/>
      <c r="BW1816" s="198"/>
      <c r="BX1816" s="198"/>
      <c r="BY1816" s="198"/>
      <c r="BZ1816" s="198"/>
      <c r="CA1816" s="198"/>
      <c r="CB1816" s="198"/>
      <c r="CC1816" s="198"/>
      <c r="CD1816" s="198"/>
      <c r="CE1816" s="198"/>
      <c r="CF1816" s="198"/>
      <c r="CG1816" s="198"/>
      <c r="CH1816" s="198"/>
      <c r="CI1816" s="198"/>
      <c r="CJ1816" s="198"/>
      <c r="CK1816" s="198"/>
      <c r="CL1816" s="198"/>
      <c r="CM1816" s="198"/>
      <c r="CN1816" s="198"/>
      <c r="CO1816" s="198"/>
      <c r="CP1816" s="198"/>
      <c r="CQ1816" s="198"/>
      <c r="CR1816" s="198"/>
      <c r="CS1816" s="198"/>
      <c r="CT1816" s="198"/>
      <c r="CU1816" s="198"/>
      <c r="CV1816" s="198"/>
      <c r="CW1816" s="198"/>
      <c r="CX1816" s="198"/>
      <c r="CY1816" s="198"/>
      <c r="CZ1816" s="198"/>
      <c r="DA1816" s="198"/>
      <c r="DB1816" s="198"/>
      <c r="DC1816" s="198"/>
      <c r="DD1816" s="198"/>
      <c r="DE1816" s="198"/>
      <c r="DF1816" s="198"/>
      <c r="DG1816" s="198"/>
      <c r="DH1816" s="198"/>
      <c r="DI1816" s="198"/>
      <c r="DJ1816" s="198"/>
      <c r="DK1816" s="198"/>
      <c r="DL1816" s="198"/>
      <c r="DM1816" s="198"/>
      <c r="DN1816" s="198"/>
      <c r="DO1816" s="198"/>
      <c r="DP1816" s="198"/>
      <c r="DQ1816" s="198"/>
      <c r="DR1816" s="198"/>
      <c r="DS1816" s="198"/>
      <c r="DT1816" s="198"/>
      <c r="DU1816" s="198"/>
    </row>
    <row r="1817" spans="1:125" s="173" customFormat="1" x14ac:dyDescent="0.2">
      <c r="A1817" s="149"/>
      <c r="B1817" s="151"/>
      <c r="C1817" s="151"/>
      <c r="AP1817" s="198"/>
      <c r="AQ1817" s="198"/>
      <c r="AR1817" s="198"/>
      <c r="AS1817" s="198"/>
      <c r="AT1817" s="198"/>
      <c r="AU1817" s="198"/>
      <c r="AV1817" s="198"/>
      <c r="AW1817" s="198"/>
      <c r="AX1817" s="198"/>
      <c r="AY1817" s="198"/>
      <c r="AZ1817" s="198"/>
      <c r="BA1817" s="198"/>
      <c r="BB1817" s="198"/>
      <c r="BC1817" s="198"/>
      <c r="BD1817" s="198"/>
      <c r="BE1817" s="198"/>
      <c r="BF1817" s="198"/>
      <c r="BG1817" s="198"/>
      <c r="BH1817" s="198"/>
      <c r="BI1817" s="198"/>
      <c r="BJ1817" s="198"/>
      <c r="BK1817" s="198"/>
      <c r="BL1817" s="198"/>
      <c r="BM1817" s="198"/>
      <c r="BN1817" s="198"/>
      <c r="BO1817" s="198"/>
      <c r="BP1817" s="198"/>
      <c r="BQ1817" s="198"/>
      <c r="BR1817" s="198"/>
      <c r="BS1817" s="198"/>
      <c r="BT1817" s="198"/>
      <c r="BU1817" s="198"/>
      <c r="BV1817" s="198"/>
      <c r="BW1817" s="198"/>
      <c r="BX1817" s="198"/>
      <c r="BY1817" s="198"/>
      <c r="BZ1817" s="198"/>
      <c r="CA1817" s="198"/>
      <c r="CB1817" s="198"/>
      <c r="CC1817" s="198"/>
      <c r="CD1817" s="198"/>
      <c r="CE1817" s="198"/>
      <c r="CF1817" s="198"/>
      <c r="CG1817" s="198"/>
      <c r="CH1817" s="198"/>
      <c r="CI1817" s="198"/>
      <c r="CJ1817" s="198"/>
      <c r="CK1817" s="198"/>
      <c r="CL1817" s="198"/>
      <c r="CM1817" s="198"/>
      <c r="CN1817" s="198"/>
      <c r="CO1817" s="198"/>
      <c r="CP1817" s="198"/>
      <c r="CQ1817" s="198"/>
      <c r="CR1817" s="198"/>
      <c r="CS1817" s="198"/>
      <c r="CT1817" s="198"/>
      <c r="CU1817" s="198"/>
      <c r="CV1817" s="198"/>
      <c r="CW1817" s="198"/>
      <c r="CX1817" s="198"/>
      <c r="CY1817" s="198"/>
      <c r="CZ1817" s="198"/>
      <c r="DA1817" s="198"/>
      <c r="DB1817" s="198"/>
      <c r="DC1817" s="198"/>
      <c r="DD1817" s="198"/>
      <c r="DE1817" s="198"/>
      <c r="DF1817" s="198"/>
      <c r="DG1817" s="198"/>
      <c r="DH1817" s="198"/>
      <c r="DI1817" s="198"/>
      <c r="DJ1817" s="198"/>
      <c r="DK1817" s="198"/>
      <c r="DL1817" s="198"/>
      <c r="DM1817" s="198"/>
      <c r="DN1817" s="198"/>
      <c r="DO1817" s="198"/>
      <c r="DP1817" s="198"/>
      <c r="DQ1817" s="198"/>
      <c r="DR1817" s="198"/>
      <c r="DS1817" s="198"/>
      <c r="DT1817" s="198"/>
      <c r="DU1817" s="198"/>
    </row>
    <row r="1818" spans="1:125" s="173" customFormat="1" x14ac:dyDescent="0.2">
      <c r="A1818" s="149"/>
      <c r="B1818" s="151"/>
      <c r="C1818" s="151"/>
      <c r="AP1818" s="198"/>
      <c r="AQ1818" s="198"/>
      <c r="AR1818" s="198"/>
      <c r="AS1818" s="198"/>
      <c r="AT1818" s="198"/>
      <c r="AU1818" s="198"/>
      <c r="AV1818" s="198"/>
      <c r="AW1818" s="198"/>
      <c r="AX1818" s="198"/>
      <c r="AY1818" s="198"/>
      <c r="AZ1818" s="198"/>
      <c r="BA1818" s="198"/>
      <c r="BB1818" s="198"/>
      <c r="BC1818" s="198"/>
      <c r="BD1818" s="198"/>
      <c r="BE1818" s="198"/>
      <c r="BF1818" s="198"/>
      <c r="BG1818" s="198"/>
      <c r="BH1818" s="198"/>
      <c r="BI1818" s="198"/>
      <c r="BJ1818" s="198"/>
      <c r="BK1818" s="198"/>
      <c r="BL1818" s="198"/>
      <c r="BM1818" s="198"/>
      <c r="BN1818" s="198"/>
      <c r="BO1818" s="198"/>
      <c r="BP1818" s="198"/>
      <c r="BQ1818" s="198"/>
      <c r="BR1818" s="198"/>
      <c r="BS1818" s="198"/>
      <c r="BT1818" s="198"/>
      <c r="BU1818" s="198"/>
      <c r="BV1818" s="198"/>
      <c r="BW1818" s="198"/>
      <c r="BX1818" s="198"/>
      <c r="BY1818" s="198"/>
      <c r="BZ1818" s="198"/>
      <c r="CA1818" s="198"/>
      <c r="CB1818" s="198"/>
      <c r="CC1818" s="198"/>
      <c r="CD1818" s="198"/>
      <c r="CE1818" s="198"/>
      <c r="CF1818" s="198"/>
      <c r="CG1818" s="198"/>
      <c r="CH1818" s="198"/>
      <c r="CI1818" s="198"/>
      <c r="CJ1818" s="198"/>
      <c r="CK1818" s="198"/>
      <c r="CL1818" s="198"/>
      <c r="CM1818" s="198"/>
      <c r="CN1818" s="198"/>
      <c r="CO1818" s="198"/>
      <c r="CP1818" s="198"/>
      <c r="CQ1818" s="198"/>
      <c r="CR1818" s="198"/>
      <c r="CS1818" s="198"/>
      <c r="CT1818" s="198"/>
      <c r="CU1818" s="198"/>
      <c r="CV1818" s="198"/>
      <c r="CW1818" s="198"/>
      <c r="CX1818" s="198"/>
      <c r="CY1818" s="198"/>
      <c r="CZ1818" s="198"/>
      <c r="DA1818" s="198"/>
      <c r="DB1818" s="198"/>
      <c r="DC1818" s="198"/>
      <c r="DD1818" s="198"/>
      <c r="DE1818" s="198"/>
      <c r="DF1818" s="198"/>
      <c r="DG1818" s="198"/>
      <c r="DH1818" s="198"/>
      <c r="DI1818" s="198"/>
      <c r="DJ1818" s="198"/>
      <c r="DK1818" s="198"/>
      <c r="DL1818" s="198"/>
      <c r="DM1818" s="198"/>
      <c r="DN1818" s="198"/>
      <c r="DO1818" s="198"/>
      <c r="DP1818" s="198"/>
      <c r="DQ1818" s="198"/>
      <c r="DR1818" s="198"/>
      <c r="DS1818" s="198"/>
      <c r="DT1818" s="198"/>
      <c r="DU1818" s="198"/>
    </row>
    <row r="1819" spans="1:125" s="173" customFormat="1" x14ac:dyDescent="0.2">
      <c r="A1819" s="149"/>
      <c r="B1819" s="151"/>
      <c r="C1819" s="151"/>
      <c r="AP1819" s="198"/>
      <c r="AQ1819" s="198"/>
      <c r="AR1819" s="198"/>
      <c r="AS1819" s="198"/>
      <c r="AT1819" s="198"/>
      <c r="AU1819" s="198"/>
      <c r="AV1819" s="198"/>
      <c r="AW1819" s="198"/>
      <c r="AX1819" s="198"/>
      <c r="AY1819" s="198"/>
      <c r="AZ1819" s="198"/>
      <c r="BA1819" s="198"/>
      <c r="BB1819" s="198"/>
      <c r="BC1819" s="198"/>
      <c r="BD1819" s="198"/>
      <c r="BE1819" s="198"/>
      <c r="BF1819" s="198"/>
      <c r="BG1819" s="198"/>
      <c r="BH1819" s="198"/>
      <c r="BI1819" s="198"/>
      <c r="BJ1819" s="198"/>
      <c r="BK1819" s="198"/>
      <c r="BL1819" s="198"/>
      <c r="BM1819" s="198"/>
      <c r="BN1819" s="198"/>
      <c r="BO1819" s="198"/>
      <c r="BP1819" s="198"/>
      <c r="BQ1819" s="198"/>
      <c r="BR1819" s="198"/>
      <c r="BS1819" s="198"/>
      <c r="BT1819" s="198"/>
      <c r="BU1819" s="198"/>
      <c r="BV1819" s="198"/>
      <c r="BW1819" s="198"/>
      <c r="BX1819" s="198"/>
      <c r="BY1819" s="198"/>
      <c r="BZ1819" s="198"/>
      <c r="CA1819" s="198"/>
      <c r="CB1819" s="198"/>
      <c r="CC1819" s="198"/>
      <c r="CD1819" s="198"/>
      <c r="CE1819" s="198"/>
      <c r="CF1819" s="198"/>
      <c r="CG1819" s="198"/>
      <c r="CH1819" s="198"/>
      <c r="CI1819" s="198"/>
      <c r="CJ1819" s="198"/>
      <c r="CK1819" s="198"/>
      <c r="CL1819" s="198"/>
      <c r="CM1819" s="198"/>
      <c r="CN1819" s="198"/>
      <c r="CO1819" s="198"/>
      <c r="CP1819" s="198"/>
      <c r="CQ1819" s="198"/>
      <c r="CR1819" s="198"/>
      <c r="CS1819" s="198"/>
      <c r="CT1819" s="198"/>
      <c r="CU1819" s="198"/>
      <c r="CV1819" s="198"/>
      <c r="CW1819" s="198"/>
      <c r="CX1819" s="198"/>
      <c r="CY1819" s="198"/>
      <c r="CZ1819" s="198"/>
      <c r="DA1819" s="198"/>
      <c r="DB1819" s="198"/>
      <c r="DC1819" s="198"/>
      <c r="DD1819" s="198"/>
      <c r="DE1819" s="198"/>
      <c r="DF1819" s="198"/>
      <c r="DG1819" s="198"/>
      <c r="DH1819" s="198"/>
      <c r="DI1819" s="198"/>
      <c r="DJ1819" s="198"/>
      <c r="DK1819" s="198"/>
      <c r="DL1819" s="198"/>
      <c r="DM1819" s="198"/>
      <c r="DN1819" s="198"/>
      <c r="DO1819" s="198"/>
      <c r="DP1819" s="198"/>
      <c r="DQ1819" s="198"/>
      <c r="DR1819" s="198"/>
      <c r="DS1819" s="198"/>
      <c r="DT1819" s="198"/>
      <c r="DU1819" s="198"/>
    </row>
    <row r="1820" spans="1:125" s="173" customFormat="1" x14ac:dyDescent="0.2">
      <c r="A1820" s="149"/>
      <c r="B1820" s="151"/>
      <c r="C1820" s="151"/>
      <c r="AP1820" s="198"/>
      <c r="AQ1820" s="198"/>
      <c r="AR1820" s="198"/>
      <c r="AS1820" s="198"/>
      <c r="AT1820" s="198"/>
      <c r="AU1820" s="198"/>
      <c r="AV1820" s="198"/>
      <c r="AW1820" s="198"/>
      <c r="AX1820" s="198"/>
      <c r="AY1820" s="198"/>
      <c r="AZ1820" s="198"/>
      <c r="BA1820" s="198"/>
      <c r="BB1820" s="198"/>
      <c r="BC1820" s="198"/>
      <c r="BD1820" s="198"/>
      <c r="BE1820" s="198"/>
      <c r="BF1820" s="198"/>
      <c r="BG1820" s="198"/>
      <c r="BH1820" s="198"/>
      <c r="BI1820" s="198"/>
      <c r="BJ1820" s="198"/>
      <c r="BK1820" s="198"/>
      <c r="BL1820" s="198"/>
      <c r="BM1820" s="198"/>
      <c r="BN1820" s="198"/>
      <c r="BO1820" s="198"/>
      <c r="BP1820" s="198"/>
      <c r="BQ1820" s="198"/>
      <c r="BR1820" s="198"/>
      <c r="BS1820" s="198"/>
      <c r="BT1820" s="198"/>
      <c r="BU1820" s="198"/>
      <c r="BV1820" s="198"/>
      <c r="BW1820" s="198"/>
      <c r="BX1820" s="198"/>
      <c r="BY1820" s="198"/>
      <c r="BZ1820" s="198"/>
      <c r="CA1820" s="198"/>
      <c r="CB1820" s="198"/>
      <c r="CC1820" s="198"/>
      <c r="CD1820" s="198"/>
      <c r="CE1820" s="198"/>
      <c r="CF1820" s="198"/>
      <c r="CG1820" s="198"/>
      <c r="CH1820" s="198"/>
      <c r="CI1820" s="198"/>
      <c r="CJ1820" s="198"/>
      <c r="CK1820" s="198"/>
      <c r="CL1820" s="198"/>
      <c r="CM1820" s="198"/>
      <c r="CN1820" s="198"/>
      <c r="CO1820" s="198"/>
      <c r="CP1820" s="198"/>
      <c r="CQ1820" s="198"/>
      <c r="CR1820" s="198"/>
      <c r="CS1820" s="198"/>
      <c r="CT1820" s="198"/>
      <c r="CU1820" s="198"/>
      <c r="CV1820" s="198"/>
      <c r="CW1820" s="198"/>
      <c r="CX1820" s="198"/>
      <c r="CY1820" s="198"/>
      <c r="CZ1820" s="198"/>
      <c r="DA1820" s="198"/>
      <c r="DB1820" s="198"/>
      <c r="DC1820" s="198"/>
      <c r="DD1820" s="198"/>
      <c r="DE1820" s="198"/>
      <c r="DF1820" s="198"/>
      <c r="DG1820" s="198"/>
      <c r="DH1820" s="198"/>
      <c r="DI1820" s="198"/>
      <c r="DJ1820" s="198"/>
      <c r="DK1820" s="198"/>
      <c r="DL1820" s="198"/>
      <c r="DM1820" s="198"/>
      <c r="DN1820" s="198"/>
      <c r="DO1820" s="198"/>
      <c r="DP1820" s="198"/>
      <c r="DQ1820" s="198"/>
      <c r="DR1820" s="198"/>
      <c r="DS1820" s="198"/>
      <c r="DT1820" s="198"/>
      <c r="DU1820" s="198"/>
    </row>
    <row r="1821" spans="1:125" s="173" customFormat="1" x14ac:dyDescent="0.2">
      <c r="A1821" s="149"/>
      <c r="B1821" s="151"/>
      <c r="C1821" s="151"/>
      <c r="AP1821" s="198"/>
      <c r="AQ1821" s="198"/>
      <c r="AR1821" s="198"/>
      <c r="AS1821" s="198"/>
      <c r="AT1821" s="198"/>
      <c r="AU1821" s="198"/>
      <c r="AV1821" s="198"/>
      <c r="AW1821" s="198"/>
      <c r="AX1821" s="198"/>
      <c r="AY1821" s="198"/>
      <c r="AZ1821" s="198"/>
      <c r="BA1821" s="198"/>
      <c r="BB1821" s="198"/>
      <c r="BC1821" s="198"/>
      <c r="BD1821" s="198"/>
      <c r="BE1821" s="198"/>
      <c r="BF1821" s="198"/>
      <c r="BG1821" s="198"/>
      <c r="BH1821" s="198"/>
      <c r="BI1821" s="198"/>
      <c r="BJ1821" s="198"/>
      <c r="BK1821" s="198"/>
      <c r="BL1821" s="198"/>
      <c r="BM1821" s="198"/>
      <c r="BN1821" s="198"/>
      <c r="BO1821" s="198"/>
      <c r="BP1821" s="198"/>
      <c r="BQ1821" s="198"/>
      <c r="BR1821" s="198"/>
      <c r="BS1821" s="198"/>
      <c r="BT1821" s="198"/>
      <c r="BU1821" s="198"/>
      <c r="BV1821" s="198"/>
      <c r="BW1821" s="198"/>
      <c r="BX1821" s="198"/>
      <c r="BY1821" s="198"/>
      <c r="BZ1821" s="198"/>
      <c r="CA1821" s="198"/>
      <c r="CB1821" s="198"/>
      <c r="CC1821" s="198"/>
      <c r="CD1821" s="198"/>
      <c r="CE1821" s="198"/>
      <c r="CF1821" s="198"/>
      <c r="CG1821" s="198"/>
      <c r="CH1821" s="198"/>
      <c r="CI1821" s="198"/>
      <c r="CJ1821" s="198"/>
      <c r="CK1821" s="198"/>
      <c r="CL1821" s="198"/>
      <c r="CM1821" s="198"/>
      <c r="CN1821" s="198"/>
      <c r="CO1821" s="198"/>
      <c r="CP1821" s="198"/>
      <c r="CQ1821" s="198"/>
      <c r="CR1821" s="198"/>
      <c r="CS1821" s="198"/>
      <c r="CT1821" s="198"/>
      <c r="CU1821" s="198"/>
      <c r="CV1821" s="198"/>
      <c r="CW1821" s="198"/>
      <c r="CX1821" s="198"/>
      <c r="CY1821" s="198"/>
      <c r="CZ1821" s="198"/>
      <c r="DA1821" s="198"/>
      <c r="DB1821" s="198"/>
      <c r="DC1821" s="198"/>
      <c r="DD1821" s="198"/>
      <c r="DE1821" s="198"/>
      <c r="DF1821" s="198"/>
      <c r="DG1821" s="198"/>
      <c r="DH1821" s="198"/>
      <c r="DI1821" s="198"/>
      <c r="DJ1821" s="198"/>
      <c r="DK1821" s="198"/>
      <c r="DL1821" s="198"/>
      <c r="DM1821" s="198"/>
      <c r="DN1821" s="198"/>
      <c r="DO1821" s="198"/>
      <c r="DP1821" s="198"/>
      <c r="DQ1821" s="198"/>
      <c r="DR1821" s="198"/>
      <c r="DS1821" s="198"/>
      <c r="DT1821" s="198"/>
      <c r="DU1821" s="198"/>
    </row>
    <row r="1822" spans="1:125" s="173" customFormat="1" x14ac:dyDescent="0.2">
      <c r="A1822" s="149"/>
      <c r="B1822" s="151"/>
      <c r="C1822" s="151"/>
      <c r="AP1822" s="198"/>
      <c r="AQ1822" s="198"/>
      <c r="AR1822" s="198"/>
      <c r="AS1822" s="198"/>
      <c r="AT1822" s="198"/>
      <c r="AU1822" s="198"/>
      <c r="AV1822" s="198"/>
      <c r="AW1822" s="198"/>
      <c r="AX1822" s="198"/>
      <c r="AY1822" s="198"/>
      <c r="AZ1822" s="198"/>
      <c r="BA1822" s="198"/>
      <c r="BB1822" s="198"/>
      <c r="BC1822" s="198"/>
      <c r="BD1822" s="198"/>
      <c r="BE1822" s="198"/>
      <c r="BF1822" s="198"/>
      <c r="BG1822" s="198"/>
      <c r="BH1822" s="198"/>
      <c r="BI1822" s="198"/>
      <c r="BJ1822" s="198"/>
      <c r="BK1822" s="198"/>
      <c r="BL1822" s="198"/>
      <c r="BM1822" s="198"/>
      <c r="BN1822" s="198"/>
      <c r="BO1822" s="198"/>
      <c r="BP1822" s="198"/>
      <c r="BQ1822" s="198"/>
      <c r="BR1822" s="198"/>
      <c r="BS1822" s="198"/>
      <c r="BT1822" s="198"/>
      <c r="BU1822" s="198"/>
      <c r="BV1822" s="198"/>
      <c r="BW1822" s="198"/>
      <c r="BX1822" s="198"/>
      <c r="BY1822" s="198"/>
      <c r="BZ1822" s="198"/>
      <c r="CA1822" s="198"/>
      <c r="CB1822" s="198"/>
      <c r="CC1822" s="198"/>
      <c r="CD1822" s="198"/>
      <c r="CE1822" s="198"/>
      <c r="CF1822" s="198"/>
      <c r="CG1822" s="198"/>
      <c r="CH1822" s="198"/>
      <c r="CI1822" s="198"/>
      <c r="CJ1822" s="198"/>
      <c r="CK1822" s="198"/>
      <c r="CL1822" s="198"/>
      <c r="CM1822" s="198"/>
      <c r="CN1822" s="198"/>
      <c r="CO1822" s="198"/>
      <c r="CP1822" s="198"/>
      <c r="CQ1822" s="198"/>
      <c r="CR1822" s="198"/>
      <c r="CS1822" s="198"/>
      <c r="CT1822" s="198"/>
      <c r="CU1822" s="198"/>
      <c r="CV1822" s="198"/>
      <c r="CW1822" s="198"/>
      <c r="CX1822" s="198"/>
      <c r="CY1822" s="198"/>
      <c r="CZ1822" s="198"/>
      <c r="DA1822" s="198"/>
      <c r="DB1822" s="198"/>
      <c r="DC1822" s="198"/>
      <c r="DD1822" s="198"/>
      <c r="DE1822" s="198"/>
      <c r="DF1822" s="198"/>
      <c r="DG1822" s="198"/>
      <c r="DH1822" s="198"/>
      <c r="DI1822" s="198"/>
      <c r="DJ1822" s="198"/>
      <c r="DK1822" s="198"/>
      <c r="DL1822" s="198"/>
      <c r="DM1822" s="198"/>
      <c r="DN1822" s="198"/>
      <c r="DO1822" s="198"/>
      <c r="DP1822" s="198"/>
      <c r="DQ1822" s="198"/>
      <c r="DR1822" s="198"/>
      <c r="DS1822" s="198"/>
      <c r="DT1822" s="198"/>
      <c r="DU1822" s="198"/>
    </row>
    <row r="1823" spans="1:125" s="173" customFormat="1" x14ac:dyDescent="0.2">
      <c r="A1823" s="149"/>
      <c r="B1823" s="151"/>
      <c r="C1823" s="151"/>
      <c r="AP1823" s="198"/>
      <c r="AQ1823" s="198"/>
      <c r="AR1823" s="198"/>
      <c r="AS1823" s="198"/>
      <c r="AT1823" s="198"/>
      <c r="AU1823" s="198"/>
      <c r="AV1823" s="198"/>
      <c r="AW1823" s="198"/>
      <c r="AX1823" s="198"/>
      <c r="AY1823" s="198"/>
      <c r="AZ1823" s="198"/>
      <c r="BA1823" s="198"/>
      <c r="BB1823" s="198"/>
      <c r="BC1823" s="198"/>
      <c r="BD1823" s="198"/>
      <c r="BE1823" s="198"/>
      <c r="BF1823" s="198"/>
      <c r="BG1823" s="198"/>
      <c r="BH1823" s="198"/>
      <c r="BI1823" s="198"/>
      <c r="BJ1823" s="198"/>
      <c r="BK1823" s="198"/>
      <c r="BL1823" s="198"/>
      <c r="BM1823" s="198"/>
      <c r="BN1823" s="198"/>
      <c r="BO1823" s="198"/>
      <c r="BP1823" s="198"/>
      <c r="BQ1823" s="198"/>
      <c r="BR1823" s="198"/>
      <c r="BS1823" s="198"/>
      <c r="BT1823" s="198"/>
      <c r="BU1823" s="198"/>
      <c r="BV1823" s="198"/>
      <c r="BW1823" s="198"/>
      <c r="BX1823" s="198"/>
      <c r="BY1823" s="198"/>
      <c r="BZ1823" s="198"/>
      <c r="CA1823" s="198"/>
      <c r="CB1823" s="198"/>
      <c r="CC1823" s="198"/>
      <c r="CD1823" s="198"/>
      <c r="CE1823" s="198"/>
      <c r="CF1823" s="198"/>
      <c r="CG1823" s="198"/>
      <c r="CH1823" s="198"/>
      <c r="CI1823" s="198"/>
      <c r="CJ1823" s="198"/>
      <c r="CK1823" s="198"/>
      <c r="CL1823" s="198"/>
      <c r="CM1823" s="198"/>
      <c r="CN1823" s="198"/>
      <c r="CO1823" s="198"/>
      <c r="CP1823" s="198"/>
      <c r="CQ1823" s="198"/>
      <c r="CR1823" s="198"/>
      <c r="CS1823" s="198"/>
      <c r="CT1823" s="198"/>
      <c r="CU1823" s="198"/>
      <c r="CV1823" s="198"/>
      <c r="CW1823" s="198"/>
      <c r="CX1823" s="198"/>
      <c r="CY1823" s="198"/>
      <c r="CZ1823" s="198"/>
      <c r="DA1823" s="198"/>
      <c r="DB1823" s="198"/>
      <c r="DC1823" s="198"/>
      <c r="DD1823" s="198"/>
      <c r="DE1823" s="198"/>
      <c r="DF1823" s="198"/>
      <c r="DG1823" s="198"/>
      <c r="DH1823" s="198"/>
      <c r="DI1823" s="198"/>
      <c r="DJ1823" s="198"/>
      <c r="DK1823" s="198"/>
      <c r="DL1823" s="198"/>
      <c r="DM1823" s="198"/>
      <c r="DN1823" s="198"/>
      <c r="DO1823" s="198"/>
      <c r="DP1823" s="198"/>
      <c r="DQ1823" s="198"/>
      <c r="DR1823" s="198"/>
      <c r="DS1823" s="198"/>
      <c r="DT1823" s="198"/>
      <c r="DU1823" s="198"/>
    </row>
    <row r="1824" spans="1:125" s="173" customFormat="1" x14ac:dyDescent="0.2">
      <c r="A1824" s="149"/>
      <c r="B1824" s="151"/>
      <c r="C1824" s="151"/>
      <c r="AP1824" s="198"/>
      <c r="AQ1824" s="198"/>
      <c r="AR1824" s="198"/>
      <c r="AS1824" s="198"/>
      <c r="AT1824" s="198"/>
      <c r="AU1824" s="198"/>
      <c r="AV1824" s="198"/>
      <c r="AW1824" s="198"/>
      <c r="AX1824" s="198"/>
      <c r="AY1824" s="198"/>
      <c r="AZ1824" s="198"/>
      <c r="BA1824" s="198"/>
      <c r="BB1824" s="198"/>
      <c r="BC1824" s="198"/>
      <c r="BD1824" s="198"/>
      <c r="BE1824" s="198"/>
      <c r="BF1824" s="198"/>
      <c r="BG1824" s="198"/>
      <c r="BH1824" s="198"/>
      <c r="BI1824" s="198"/>
      <c r="BJ1824" s="198"/>
      <c r="BK1824" s="198"/>
      <c r="BL1824" s="198"/>
      <c r="BM1824" s="198"/>
      <c r="BN1824" s="198"/>
      <c r="BO1824" s="198"/>
      <c r="BP1824" s="198"/>
      <c r="BQ1824" s="198"/>
      <c r="BR1824" s="198"/>
      <c r="BS1824" s="198"/>
      <c r="BT1824" s="198"/>
      <c r="BU1824" s="198"/>
      <c r="BV1824" s="198"/>
      <c r="BW1824" s="198"/>
      <c r="BX1824" s="198"/>
      <c r="BY1824" s="198"/>
      <c r="BZ1824" s="198"/>
      <c r="CA1824" s="198"/>
      <c r="CB1824" s="198"/>
      <c r="CC1824" s="198"/>
      <c r="CD1824" s="198"/>
      <c r="CE1824" s="198"/>
      <c r="CF1824" s="198"/>
      <c r="CG1824" s="198"/>
      <c r="CH1824" s="198"/>
      <c r="CI1824" s="198"/>
      <c r="CJ1824" s="198"/>
      <c r="CK1824" s="198"/>
      <c r="CL1824" s="198"/>
      <c r="CM1824" s="198"/>
      <c r="CN1824" s="198"/>
      <c r="CO1824" s="198"/>
      <c r="CP1824" s="198"/>
      <c r="CQ1824" s="198"/>
      <c r="CR1824" s="198"/>
      <c r="CS1824" s="198"/>
      <c r="CT1824" s="198"/>
      <c r="CU1824" s="198"/>
      <c r="CV1824" s="198"/>
      <c r="CW1824" s="198"/>
      <c r="CX1824" s="198"/>
      <c r="CY1824" s="198"/>
      <c r="CZ1824" s="198"/>
      <c r="DA1824" s="198"/>
      <c r="DB1824" s="198"/>
      <c r="DC1824" s="198"/>
      <c r="DD1824" s="198"/>
      <c r="DE1824" s="198"/>
      <c r="DF1824" s="198"/>
      <c r="DG1824" s="198"/>
      <c r="DH1824" s="198"/>
      <c r="DI1824" s="198"/>
      <c r="DJ1824" s="198"/>
      <c r="DK1824" s="198"/>
      <c r="DL1824" s="198"/>
      <c r="DM1824" s="198"/>
      <c r="DN1824" s="198"/>
      <c r="DO1824" s="198"/>
      <c r="DP1824" s="198"/>
      <c r="DQ1824" s="198"/>
      <c r="DR1824" s="198"/>
      <c r="DS1824" s="198"/>
      <c r="DT1824" s="198"/>
      <c r="DU1824" s="198"/>
    </row>
    <row r="1825" spans="1:125" s="173" customFormat="1" x14ac:dyDescent="0.2">
      <c r="A1825" s="149"/>
      <c r="B1825" s="151"/>
      <c r="C1825" s="151"/>
      <c r="AP1825" s="198"/>
      <c r="AQ1825" s="198"/>
      <c r="AR1825" s="198"/>
      <c r="AS1825" s="198"/>
      <c r="AT1825" s="198"/>
      <c r="AU1825" s="198"/>
      <c r="AV1825" s="198"/>
      <c r="AW1825" s="198"/>
      <c r="AX1825" s="198"/>
      <c r="AY1825" s="198"/>
      <c r="AZ1825" s="198"/>
      <c r="BA1825" s="198"/>
      <c r="BB1825" s="198"/>
      <c r="BC1825" s="198"/>
      <c r="BD1825" s="198"/>
      <c r="BE1825" s="198"/>
      <c r="BF1825" s="198"/>
      <c r="BG1825" s="198"/>
      <c r="BH1825" s="198"/>
      <c r="BI1825" s="198"/>
      <c r="BJ1825" s="198"/>
      <c r="BK1825" s="198"/>
      <c r="BL1825" s="198"/>
      <c r="BM1825" s="198"/>
      <c r="BN1825" s="198"/>
      <c r="BO1825" s="198"/>
      <c r="BP1825" s="198"/>
      <c r="BQ1825" s="198"/>
      <c r="BR1825" s="198"/>
      <c r="BS1825" s="198"/>
      <c r="BT1825" s="198"/>
      <c r="BU1825" s="198"/>
      <c r="BV1825" s="198"/>
      <c r="BW1825" s="198"/>
      <c r="BX1825" s="198"/>
      <c r="BY1825" s="198"/>
      <c r="BZ1825" s="198"/>
      <c r="CA1825" s="198"/>
      <c r="CB1825" s="198"/>
      <c r="CC1825" s="198"/>
      <c r="CD1825" s="198"/>
      <c r="CE1825" s="198"/>
      <c r="CF1825" s="198"/>
      <c r="CG1825" s="198"/>
      <c r="CH1825" s="198"/>
      <c r="CI1825" s="198"/>
      <c r="CJ1825" s="198"/>
      <c r="CK1825" s="198"/>
      <c r="CL1825" s="198"/>
      <c r="CM1825" s="198"/>
      <c r="CN1825" s="198"/>
      <c r="CO1825" s="198"/>
      <c r="CP1825" s="198"/>
      <c r="CQ1825" s="198"/>
      <c r="CR1825" s="198"/>
      <c r="CS1825" s="198"/>
      <c r="CT1825" s="198"/>
      <c r="CU1825" s="198"/>
      <c r="CV1825" s="198"/>
      <c r="CW1825" s="198"/>
      <c r="CX1825" s="198"/>
      <c r="CY1825" s="198"/>
      <c r="CZ1825" s="198"/>
      <c r="DA1825" s="198"/>
      <c r="DB1825" s="198"/>
      <c r="DC1825" s="198"/>
      <c r="DD1825" s="198"/>
      <c r="DE1825" s="198"/>
      <c r="DF1825" s="198"/>
      <c r="DG1825" s="198"/>
      <c r="DH1825" s="198"/>
      <c r="DI1825" s="198"/>
      <c r="DJ1825" s="198"/>
      <c r="DK1825" s="198"/>
      <c r="DL1825" s="198"/>
      <c r="DM1825" s="198"/>
      <c r="DN1825" s="198"/>
      <c r="DO1825" s="198"/>
      <c r="DP1825" s="198"/>
      <c r="DQ1825" s="198"/>
      <c r="DR1825" s="198"/>
      <c r="DS1825" s="198"/>
      <c r="DT1825" s="198"/>
      <c r="DU1825" s="198"/>
    </row>
    <row r="1826" spans="1:125" s="173" customFormat="1" x14ac:dyDescent="0.2">
      <c r="A1826" s="149"/>
      <c r="B1826" s="151"/>
      <c r="C1826" s="151"/>
      <c r="AP1826" s="198"/>
      <c r="AQ1826" s="198"/>
      <c r="AR1826" s="198"/>
      <c r="AS1826" s="198"/>
      <c r="AT1826" s="198"/>
      <c r="AU1826" s="198"/>
      <c r="AV1826" s="198"/>
      <c r="AW1826" s="198"/>
      <c r="AX1826" s="198"/>
      <c r="AY1826" s="198"/>
      <c r="AZ1826" s="198"/>
      <c r="BA1826" s="198"/>
      <c r="BB1826" s="198"/>
      <c r="BC1826" s="198"/>
      <c r="BD1826" s="198"/>
      <c r="BE1826" s="198"/>
      <c r="BF1826" s="198"/>
      <c r="BG1826" s="198"/>
      <c r="BH1826" s="198"/>
      <c r="BI1826" s="198"/>
      <c r="BJ1826" s="198"/>
      <c r="BK1826" s="198"/>
      <c r="BL1826" s="198"/>
      <c r="BM1826" s="198"/>
      <c r="BN1826" s="198"/>
      <c r="BO1826" s="198"/>
      <c r="BP1826" s="198"/>
      <c r="BQ1826" s="198"/>
      <c r="BR1826" s="198"/>
      <c r="BS1826" s="198"/>
      <c r="BT1826" s="198"/>
      <c r="BU1826" s="198"/>
      <c r="BV1826" s="198"/>
      <c r="BW1826" s="198"/>
      <c r="BX1826" s="198"/>
      <c r="BY1826" s="198"/>
      <c r="BZ1826" s="198"/>
      <c r="CA1826" s="198"/>
      <c r="CB1826" s="198"/>
      <c r="CC1826" s="198"/>
      <c r="CD1826" s="198"/>
      <c r="CE1826" s="198"/>
      <c r="CF1826" s="198"/>
      <c r="CG1826" s="198"/>
      <c r="CH1826" s="198"/>
      <c r="CI1826" s="198"/>
      <c r="CJ1826" s="198"/>
      <c r="CK1826" s="198"/>
      <c r="CL1826" s="198"/>
      <c r="CM1826" s="198"/>
      <c r="CN1826" s="198"/>
      <c r="CO1826" s="198"/>
      <c r="CP1826" s="198"/>
      <c r="CQ1826" s="198"/>
      <c r="CR1826" s="198"/>
      <c r="CS1826" s="198"/>
      <c r="CT1826" s="198"/>
      <c r="CU1826" s="198"/>
      <c r="CV1826" s="198"/>
      <c r="CW1826" s="198"/>
      <c r="CX1826" s="198"/>
      <c r="CY1826" s="198"/>
      <c r="CZ1826" s="198"/>
      <c r="DA1826" s="198"/>
      <c r="DB1826" s="198"/>
      <c r="DC1826" s="198"/>
      <c r="DD1826" s="198"/>
      <c r="DE1826" s="198"/>
      <c r="DF1826" s="198"/>
      <c r="DG1826" s="198"/>
      <c r="DH1826" s="198"/>
      <c r="DI1826" s="198"/>
      <c r="DJ1826" s="198"/>
      <c r="DK1826" s="198"/>
      <c r="DL1826" s="198"/>
      <c r="DM1826" s="198"/>
      <c r="DN1826" s="198"/>
      <c r="DO1826" s="198"/>
      <c r="DP1826" s="198"/>
      <c r="DQ1826" s="198"/>
      <c r="DR1826" s="198"/>
      <c r="DS1826" s="198"/>
      <c r="DT1826" s="198"/>
      <c r="DU1826" s="198"/>
    </row>
    <row r="1827" spans="1:125" s="173" customFormat="1" x14ac:dyDescent="0.2">
      <c r="A1827" s="149"/>
      <c r="B1827" s="151"/>
      <c r="C1827" s="151"/>
      <c r="AP1827" s="198"/>
      <c r="AQ1827" s="198"/>
      <c r="AR1827" s="198"/>
      <c r="AS1827" s="198"/>
      <c r="AT1827" s="198"/>
      <c r="AU1827" s="198"/>
      <c r="AV1827" s="198"/>
      <c r="AW1827" s="198"/>
      <c r="AX1827" s="198"/>
      <c r="AY1827" s="198"/>
      <c r="AZ1827" s="198"/>
      <c r="BA1827" s="198"/>
      <c r="BB1827" s="198"/>
      <c r="BC1827" s="198"/>
      <c r="BD1827" s="198"/>
      <c r="BE1827" s="198"/>
      <c r="BF1827" s="198"/>
      <c r="BG1827" s="198"/>
      <c r="BH1827" s="198"/>
      <c r="BI1827" s="198"/>
      <c r="BJ1827" s="198"/>
      <c r="BK1827" s="198"/>
      <c r="BL1827" s="198"/>
      <c r="BM1827" s="198"/>
      <c r="BN1827" s="198"/>
      <c r="BO1827" s="198"/>
      <c r="BP1827" s="198"/>
      <c r="BQ1827" s="198"/>
      <c r="BR1827" s="198"/>
      <c r="BS1827" s="198"/>
      <c r="BT1827" s="198"/>
      <c r="BU1827" s="198"/>
      <c r="BV1827" s="198"/>
      <c r="BW1827" s="198"/>
      <c r="BX1827" s="198"/>
      <c r="BY1827" s="198"/>
      <c r="BZ1827" s="198"/>
      <c r="CA1827" s="198"/>
      <c r="CB1827" s="198"/>
      <c r="CC1827" s="198"/>
      <c r="CD1827" s="198"/>
      <c r="CE1827" s="198"/>
      <c r="CF1827" s="198"/>
      <c r="CG1827" s="198"/>
      <c r="CH1827" s="198"/>
      <c r="CI1827" s="198"/>
      <c r="CJ1827" s="198"/>
      <c r="CK1827" s="198"/>
      <c r="CL1827" s="198"/>
      <c r="CM1827" s="198"/>
      <c r="CN1827" s="198"/>
      <c r="CO1827" s="198"/>
      <c r="CP1827" s="198"/>
      <c r="CQ1827" s="198"/>
      <c r="CR1827" s="198"/>
      <c r="CS1827" s="198"/>
      <c r="CT1827" s="198"/>
      <c r="CU1827" s="198"/>
      <c r="CV1827" s="198"/>
      <c r="CW1827" s="198"/>
      <c r="CX1827" s="198"/>
      <c r="CY1827" s="198"/>
      <c r="CZ1827" s="198"/>
      <c r="DA1827" s="198"/>
      <c r="DB1827" s="198"/>
      <c r="DC1827" s="198"/>
      <c r="DD1827" s="198"/>
      <c r="DE1827" s="198"/>
      <c r="DF1827" s="198"/>
      <c r="DG1827" s="198"/>
      <c r="DH1827" s="198"/>
      <c r="DI1827" s="198"/>
      <c r="DJ1827" s="198"/>
      <c r="DK1827" s="198"/>
      <c r="DL1827" s="198"/>
      <c r="DM1827" s="198"/>
      <c r="DN1827" s="198"/>
      <c r="DO1827" s="198"/>
      <c r="DP1827" s="198"/>
      <c r="DQ1827" s="198"/>
      <c r="DR1827" s="198"/>
      <c r="DS1827" s="198"/>
      <c r="DT1827" s="198"/>
      <c r="DU1827" s="198"/>
    </row>
    <row r="1828" spans="1:125" s="173" customFormat="1" x14ac:dyDescent="0.2">
      <c r="A1828" s="149"/>
      <c r="B1828" s="151"/>
      <c r="C1828" s="151"/>
      <c r="AP1828" s="198"/>
      <c r="AQ1828" s="198"/>
      <c r="AR1828" s="198"/>
      <c r="AS1828" s="198"/>
      <c r="AT1828" s="198"/>
      <c r="AU1828" s="198"/>
      <c r="AV1828" s="198"/>
      <c r="AW1828" s="198"/>
      <c r="AX1828" s="198"/>
      <c r="AY1828" s="198"/>
      <c r="AZ1828" s="198"/>
      <c r="BA1828" s="198"/>
      <c r="BB1828" s="198"/>
      <c r="BC1828" s="198"/>
      <c r="BD1828" s="198"/>
      <c r="BE1828" s="198"/>
      <c r="BF1828" s="198"/>
      <c r="BG1828" s="198"/>
      <c r="BH1828" s="198"/>
      <c r="BI1828" s="198"/>
      <c r="BJ1828" s="198"/>
      <c r="BK1828" s="198"/>
      <c r="BL1828" s="198"/>
      <c r="BM1828" s="198"/>
      <c r="BN1828" s="198"/>
      <c r="BO1828" s="198"/>
      <c r="BP1828" s="198"/>
      <c r="BQ1828" s="198"/>
      <c r="BR1828" s="198"/>
      <c r="BS1828" s="198"/>
      <c r="BT1828" s="198"/>
      <c r="BU1828" s="198"/>
      <c r="BV1828" s="198"/>
      <c r="BW1828" s="198"/>
      <c r="BX1828" s="198"/>
      <c r="BY1828" s="198"/>
      <c r="BZ1828" s="198"/>
      <c r="CA1828" s="198"/>
      <c r="CB1828" s="198"/>
      <c r="CC1828" s="198"/>
      <c r="CD1828" s="198"/>
      <c r="CE1828" s="198"/>
      <c r="CF1828" s="198"/>
      <c r="CG1828" s="198"/>
      <c r="CH1828" s="198"/>
      <c r="CI1828" s="198"/>
      <c r="CJ1828" s="198"/>
      <c r="CK1828" s="198"/>
      <c r="CL1828" s="198"/>
      <c r="CM1828" s="198"/>
      <c r="CN1828" s="198"/>
      <c r="CO1828" s="198"/>
      <c r="CP1828" s="198"/>
      <c r="CQ1828" s="198"/>
      <c r="CR1828" s="198"/>
      <c r="CS1828" s="198"/>
      <c r="CT1828" s="198"/>
      <c r="CU1828" s="198"/>
      <c r="CV1828" s="198"/>
      <c r="CW1828" s="198"/>
      <c r="CX1828" s="198"/>
      <c r="CY1828" s="198"/>
      <c r="CZ1828" s="198"/>
      <c r="DA1828" s="198"/>
      <c r="DB1828" s="198"/>
      <c r="DC1828" s="198"/>
      <c r="DD1828" s="198"/>
      <c r="DE1828" s="198"/>
      <c r="DF1828" s="198"/>
      <c r="DG1828" s="198"/>
      <c r="DH1828" s="198"/>
      <c r="DI1828" s="198"/>
      <c r="DJ1828" s="198"/>
      <c r="DK1828" s="198"/>
      <c r="DL1828" s="198"/>
      <c r="DM1828" s="198"/>
      <c r="DN1828" s="198"/>
      <c r="DO1828" s="198"/>
      <c r="DP1828" s="198"/>
      <c r="DQ1828" s="198"/>
      <c r="DR1828" s="198"/>
      <c r="DS1828" s="198"/>
      <c r="DT1828" s="198"/>
      <c r="DU1828" s="198"/>
    </row>
    <row r="1829" spans="1:125" s="173" customFormat="1" x14ac:dyDescent="0.2">
      <c r="A1829" s="149"/>
      <c r="B1829" s="151"/>
      <c r="C1829" s="151"/>
      <c r="AP1829" s="198"/>
      <c r="AQ1829" s="198"/>
      <c r="AR1829" s="198"/>
      <c r="AS1829" s="198"/>
      <c r="AT1829" s="198"/>
      <c r="AU1829" s="198"/>
      <c r="AV1829" s="198"/>
      <c r="AW1829" s="198"/>
      <c r="AX1829" s="198"/>
      <c r="AY1829" s="198"/>
      <c r="AZ1829" s="198"/>
      <c r="BA1829" s="198"/>
      <c r="BB1829" s="198"/>
      <c r="BC1829" s="198"/>
      <c r="BD1829" s="198"/>
      <c r="BE1829" s="198"/>
      <c r="BF1829" s="198"/>
      <c r="BG1829" s="198"/>
      <c r="BH1829" s="198"/>
      <c r="BI1829" s="198"/>
      <c r="BJ1829" s="198"/>
      <c r="BK1829" s="198"/>
      <c r="BL1829" s="198"/>
      <c r="BM1829" s="198"/>
      <c r="BN1829" s="198"/>
      <c r="BO1829" s="198"/>
      <c r="BP1829" s="198"/>
      <c r="BQ1829" s="198"/>
      <c r="BR1829" s="198"/>
      <c r="BS1829" s="198"/>
      <c r="BT1829" s="198"/>
      <c r="BU1829" s="198"/>
      <c r="BV1829" s="198"/>
      <c r="BW1829" s="198"/>
      <c r="BX1829" s="198"/>
      <c r="BY1829" s="198"/>
      <c r="BZ1829" s="198"/>
      <c r="CA1829" s="198"/>
      <c r="CB1829" s="198"/>
      <c r="CC1829" s="198"/>
      <c r="CD1829" s="198"/>
      <c r="CE1829" s="198"/>
      <c r="CF1829" s="198"/>
      <c r="CG1829" s="198"/>
      <c r="CH1829" s="198"/>
      <c r="CI1829" s="198"/>
      <c r="CJ1829" s="198"/>
      <c r="CK1829" s="198"/>
      <c r="CL1829" s="198"/>
      <c r="CM1829" s="198"/>
      <c r="CN1829" s="198"/>
      <c r="CO1829" s="198"/>
      <c r="CP1829" s="198"/>
      <c r="CQ1829" s="198"/>
      <c r="CR1829" s="198"/>
      <c r="CS1829" s="198"/>
      <c r="CT1829" s="198"/>
      <c r="CU1829" s="198"/>
      <c r="CV1829" s="198"/>
      <c r="CW1829" s="198"/>
      <c r="CX1829" s="198"/>
      <c r="CY1829" s="198"/>
      <c r="CZ1829" s="198"/>
      <c r="DA1829" s="198"/>
      <c r="DB1829" s="198"/>
      <c r="DC1829" s="198"/>
      <c r="DD1829" s="198"/>
      <c r="DE1829" s="198"/>
      <c r="DF1829" s="198"/>
      <c r="DG1829" s="198"/>
      <c r="DH1829" s="198"/>
      <c r="DI1829" s="198"/>
      <c r="DJ1829" s="198"/>
      <c r="DK1829" s="198"/>
      <c r="DL1829" s="198"/>
      <c r="DM1829" s="198"/>
      <c r="DN1829" s="198"/>
      <c r="DO1829" s="198"/>
      <c r="DP1829" s="198"/>
      <c r="DQ1829" s="198"/>
      <c r="DR1829" s="198"/>
      <c r="DS1829" s="198"/>
      <c r="DT1829" s="198"/>
      <c r="DU1829" s="198"/>
    </row>
    <row r="1830" spans="1:125" s="173" customFormat="1" x14ac:dyDescent="0.2">
      <c r="A1830" s="149"/>
      <c r="B1830" s="151"/>
      <c r="C1830" s="151"/>
      <c r="AP1830" s="198"/>
      <c r="AQ1830" s="198"/>
      <c r="AR1830" s="198"/>
      <c r="AS1830" s="198"/>
      <c r="AT1830" s="198"/>
      <c r="AU1830" s="198"/>
      <c r="AV1830" s="198"/>
      <c r="AW1830" s="198"/>
      <c r="AX1830" s="198"/>
      <c r="AY1830" s="198"/>
      <c r="AZ1830" s="198"/>
      <c r="BA1830" s="198"/>
      <c r="BB1830" s="198"/>
      <c r="BC1830" s="198"/>
      <c r="BD1830" s="198"/>
      <c r="BE1830" s="198"/>
      <c r="BF1830" s="198"/>
      <c r="BG1830" s="198"/>
      <c r="BH1830" s="198"/>
      <c r="BI1830" s="198"/>
      <c r="BJ1830" s="198"/>
      <c r="BK1830" s="198"/>
      <c r="BL1830" s="198"/>
      <c r="BM1830" s="198"/>
      <c r="BN1830" s="198"/>
      <c r="BO1830" s="198"/>
      <c r="BP1830" s="198"/>
      <c r="BQ1830" s="198"/>
      <c r="BR1830" s="198"/>
      <c r="BS1830" s="198"/>
      <c r="BT1830" s="198"/>
      <c r="BU1830" s="198"/>
      <c r="BV1830" s="198"/>
      <c r="BW1830" s="198"/>
      <c r="BX1830" s="198"/>
      <c r="BY1830" s="198"/>
      <c r="BZ1830" s="198"/>
      <c r="CA1830" s="198"/>
      <c r="CB1830" s="198"/>
      <c r="CC1830" s="198"/>
      <c r="CD1830" s="198"/>
      <c r="CE1830" s="198"/>
      <c r="CF1830" s="198"/>
      <c r="CG1830" s="198"/>
      <c r="CH1830" s="198"/>
      <c r="CI1830" s="198"/>
      <c r="CJ1830" s="198"/>
      <c r="CK1830" s="198"/>
      <c r="CL1830" s="198"/>
      <c r="CM1830" s="198"/>
      <c r="CN1830" s="198"/>
      <c r="CO1830" s="198"/>
      <c r="CP1830" s="198"/>
      <c r="CQ1830" s="198"/>
      <c r="CR1830" s="198"/>
      <c r="CS1830" s="198"/>
      <c r="CT1830" s="198"/>
      <c r="CU1830" s="198"/>
      <c r="CV1830" s="198"/>
      <c r="CW1830" s="198"/>
      <c r="CX1830" s="198"/>
      <c r="CY1830" s="198"/>
      <c r="CZ1830" s="198"/>
      <c r="DA1830" s="198"/>
      <c r="DB1830" s="198"/>
      <c r="DC1830" s="198"/>
      <c r="DD1830" s="198"/>
      <c r="DE1830" s="198"/>
      <c r="DF1830" s="198"/>
      <c r="DG1830" s="198"/>
      <c r="DH1830" s="198"/>
      <c r="DI1830" s="198"/>
      <c r="DJ1830" s="198"/>
      <c r="DK1830" s="198"/>
      <c r="DL1830" s="198"/>
      <c r="DM1830" s="198"/>
      <c r="DN1830" s="198"/>
      <c r="DO1830" s="198"/>
      <c r="DP1830" s="198"/>
      <c r="DQ1830" s="198"/>
      <c r="DR1830" s="198"/>
      <c r="DS1830" s="198"/>
      <c r="DT1830" s="198"/>
      <c r="DU1830" s="198"/>
    </row>
    <row r="1831" spans="1:125" s="173" customFormat="1" x14ac:dyDescent="0.2">
      <c r="A1831" s="149"/>
      <c r="B1831" s="151"/>
      <c r="C1831" s="151"/>
      <c r="AP1831" s="198"/>
      <c r="AQ1831" s="198"/>
      <c r="AR1831" s="198"/>
      <c r="AS1831" s="198"/>
      <c r="AT1831" s="198"/>
      <c r="AU1831" s="198"/>
      <c r="AV1831" s="198"/>
      <c r="AW1831" s="198"/>
      <c r="AX1831" s="198"/>
      <c r="AY1831" s="198"/>
      <c r="AZ1831" s="198"/>
      <c r="BA1831" s="198"/>
      <c r="BB1831" s="198"/>
      <c r="BC1831" s="198"/>
      <c r="BD1831" s="198"/>
      <c r="BE1831" s="198"/>
      <c r="BF1831" s="198"/>
      <c r="BG1831" s="198"/>
      <c r="BH1831" s="198"/>
      <c r="BI1831" s="198"/>
      <c r="BJ1831" s="198"/>
      <c r="BK1831" s="198"/>
      <c r="BL1831" s="198"/>
      <c r="BM1831" s="198"/>
      <c r="BN1831" s="198"/>
      <c r="BO1831" s="198"/>
      <c r="BP1831" s="198"/>
      <c r="BQ1831" s="198"/>
      <c r="BR1831" s="198"/>
      <c r="BS1831" s="198"/>
      <c r="BT1831" s="198"/>
      <c r="BU1831" s="198"/>
      <c r="BV1831" s="198"/>
      <c r="BW1831" s="198"/>
      <c r="BX1831" s="198"/>
      <c r="BY1831" s="198"/>
      <c r="BZ1831" s="198"/>
      <c r="CA1831" s="198"/>
      <c r="CB1831" s="198"/>
      <c r="CC1831" s="198"/>
      <c r="CD1831" s="198"/>
      <c r="CE1831" s="198"/>
      <c r="CF1831" s="198"/>
      <c r="CG1831" s="198"/>
      <c r="CH1831" s="198"/>
      <c r="CI1831" s="198"/>
      <c r="CJ1831" s="198"/>
      <c r="CK1831" s="198"/>
      <c r="CL1831" s="198"/>
      <c r="CM1831" s="198"/>
      <c r="CN1831" s="198"/>
      <c r="CO1831" s="198"/>
      <c r="CP1831" s="198"/>
      <c r="CQ1831" s="198"/>
      <c r="CR1831" s="198"/>
      <c r="CS1831" s="198"/>
      <c r="CT1831" s="198"/>
      <c r="CU1831" s="198"/>
      <c r="CV1831" s="198"/>
      <c r="CW1831" s="198"/>
      <c r="CX1831" s="198"/>
      <c r="CY1831" s="198"/>
      <c r="CZ1831" s="198"/>
      <c r="DA1831" s="198"/>
      <c r="DB1831" s="198"/>
      <c r="DC1831" s="198"/>
      <c r="DD1831" s="198"/>
      <c r="DE1831" s="198"/>
      <c r="DF1831" s="198"/>
      <c r="DG1831" s="198"/>
      <c r="DH1831" s="198"/>
      <c r="DI1831" s="198"/>
      <c r="DJ1831" s="198"/>
      <c r="DK1831" s="198"/>
      <c r="DL1831" s="198"/>
      <c r="DM1831" s="198"/>
      <c r="DN1831" s="198"/>
      <c r="DO1831" s="198"/>
      <c r="DP1831" s="198"/>
      <c r="DQ1831" s="198"/>
      <c r="DR1831" s="198"/>
      <c r="DS1831" s="198"/>
      <c r="DT1831" s="198"/>
      <c r="DU1831" s="198"/>
    </row>
    <row r="1832" spans="1:125" s="173" customFormat="1" x14ac:dyDescent="0.2">
      <c r="A1832" s="149"/>
      <c r="B1832" s="151"/>
      <c r="C1832" s="151"/>
      <c r="AP1832" s="198"/>
      <c r="AQ1832" s="198"/>
      <c r="AR1832" s="198"/>
      <c r="AS1832" s="198"/>
      <c r="AT1832" s="198"/>
      <c r="AU1832" s="198"/>
      <c r="AV1832" s="198"/>
      <c r="AW1832" s="198"/>
      <c r="AX1832" s="198"/>
      <c r="AY1832" s="198"/>
      <c r="AZ1832" s="198"/>
      <c r="BA1832" s="198"/>
      <c r="BB1832" s="198"/>
      <c r="BC1832" s="198"/>
      <c r="BD1832" s="198"/>
      <c r="BE1832" s="198"/>
      <c r="BF1832" s="198"/>
      <c r="BG1832" s="198"/>
      <c r="BH1832" s="198"/>
      <c r="BI1832" s="198"/>
      <c r="BJ1832" s="198"/>
      <c r="BK1832" s="198"/>
      <c r="BL1832" s="198"/>
      <c r="BM1832" s="198"/>
      <c r="BN1832" s="198"/>
      <c r="BO1832" s="198"/>
      <c r="BP1832" s="198"/>
      <c r="BQ1832" s="198"/>
      <c r="BR1832" s="198"/>
      <c r="BS1832" s="198"/>
      <c r="BT1832" s="198"/>
      <c r="BU1832" s="198"/>
      <c r="BV1832" s="198"/>
      <c r="BW1832" s="198"/>
      <c r="BX1832" s="198"/>
      <c r="BY1832" s="198"/>
      <c r="BZ1832" s="198"/>
      <c r="CA1832" s="198"/>
      <c r="CB1832" s="198"/>
      <c r="CC1832" s="198"/>
      <c r="CD1832" s="198"/>
      <c r="CE1832" s="198"/>
      <c r="CF1832" s="198"/>
      <c r="CG1832" s="198"/>
      <c r="CH1832" s="198"/>
      <c r="CI1832" s="198"/>
      <c r="CJ1832" s="198"/>
      <c r="CK1832" s="198"/>
      <c r="CL1832" s="198"/>
      <c r="CM1832" s="198"/>
      <c r="CN1832" s="198"/>
      <c r="CO1832" s="198"/>
      <c r="CP1832" s="198"/>
      <c r="CQ1832" s="198"/>
      <c r="CR1832" s="198"/>
      <c r="CS1832" s="198"/>
      <c r="CT1832" s="198"/>
      <c r="CU1832" s="198"/>
      <c r="CV1832" s="198"/>
      <c r="CW1832" s="198"/>
      <c r="CX1832" s="198"/>
      <c r="CY1832" s="198"/>
      <c r="CZ1832" s="198"/>
      <c r="DA1832" s="198"/>
      <c r="DB1832" s="198"/>
      <c r="DC1832" s="198"/>
      <c r="DD1832" s="198"/>
      <c r="DE1832" s="198"/>
      <c r="DF1832" s="198"/>
      <c r="DG1832" s="198"/>
      <c r="DH1832" s="198"/>
      <c r="DI1832" s="198"/>
      <c r="DJ1832" s="198"/>
      <c r="DK1832" s="198"/>
      <c r="DL1832" s="198"/>
      <c r="DM1832" s="198"/>
      <c r="DN1832" s="198"/>
      <c r="DO1832" s="198"/>
      <c r="DP1832" s="198"/>
      <c r="DQ1832" s="198"/>
      <c r="DR1832" s="198"/>
      <c r="DS1832" s="198"/>
      <c r="DT1832" s="198"/>
      <c r="DU1832" s="198"/>
    </row>
    <row r="1833" spans="1:125" s="173" customFormat="1" x14ac:dyDescent="0.2">
      <c r="A1833" s="149"/>
      <c r="B1833" s="151"/>
      <c r="C1833" s="151"/>
      <c r="AP1833" s="198"/>
      <c r="AQ1833" s="198"/>
      <c r="AR1833" s="198"/>
      <c r="AS1833" s="198"/>
      <c r="AT1833" s="198"/>
      <c r="AU1833" s="198"/>
      <c r="AV1833" s="198"/>
      <c r="AW1833" s="198"/>
      <c r="AX1833" s="198"/>
      <c r="AY1833" s="198"/>
      <c r="AZ1833" s="198"/>
      <c r="BA1833" s="198"/>
      <c r="BB1833" s="198"/>
      <c r="BC1833" s="198"/>
      <c r="BD1833" s="198"/>
      <c r="BE1833" s="198"/>
      <c r="BF1833" s="198"/>
      <c r="BG1833" s="198"/>
      <c r="BH1833" s="198"/>
      <c r="BI1833" s="198"/>
      <c r="BJ1833" s="198"/>
      <c r="BK1833" s="198"/>
      <c r="BL1833" s="198"/>
      <c r="BM1833" s="198"/>
      <c r="BN1833" s="198"/>
      <c r="BO1833" s="198"/>
      <c r="BP1833" s="198"/>
      <c r="BQ1833" s="198"/>
      <c r="BR1833" s="198"/>
      <c r="BS1833" s="198"/>
      <c r="BT1833" s="198"/>
      <c r="BU1833" s="198"/>
      <c r="BV1833" s="198"/>
      <c r="BW1833" s="198"/>
      <c r="BX1833" s="198"/>
      <c r="BY1833" s="198"/>
      <c r="BZ1833" s="198"/>
      <c r="CA1833" s="198"/>
      <c r="CB1833" s="198"/>
      <c r="CC1833" s="198"/>
      <c r="CD1833" s="198"/>
      <c r="CE1833" s="198"/>
      <c r="CF1833" s="198"/>
      <c r="CG1833" s="198"/>
      <c r="CH1833" s="198"/>
      <c r="CI1833" s="198"/>
      <c r="CJ1833" s="198"/>
      <c r="CK1833" s="198"/>
      <c r="CL1833" s="198"/>
      <c r="CM1833" s="198"/>
      <c r="CN1833" s="198"/>
      <c r="CO1833" s="198"/>
      <c r="CP1833" s="198"/>
      <c r="CQ1833" s="198"/>
      <c r="CR1833" s="198"/>
      <c r="CS1833" s="198"/>
      <c r="CT1833" s="198"/>
      <c r="CU1833" s="198"/>
      <c r="CV1833" s="198"/>
      <c r="CW1833" s="198"/>
      <c r="CX1833" s="198"/>
      <c r="CY1833" s="198"/>
      <c r="CZ1833" s="198"/>
      <c r="DA1833" s="198"/>
      <c r="DB1833" s="198"/>
      <c r="DC1833" s="198"/>
      <c r="DD1833" s="198"/>
      <c r="DE1833" s="198"/>
      <c r="DF1833" s="198"/>
      <c r="DG1833" s="198"/>
      <c r="DH1833" s="198"/>
      <c r="DI1833" s="198"/>
      <c r="DJ1833" s="198"/>
      <c r="DK1833" s="198"/>
      <c r="DL1833" s="198"/>
      <c r="DM1833" s="198"/>
      <c r="DN1833" s="198"/>
      <c r="DO1833" s="198"/>
      <c r="DP1833" s="198"/>
      <c r="DQ1833" s="198"/>
      <c r="DR1833" s="198"/>
      <c r="DS1833" s="198"/>
      <c r="DT1833" s="198"/>
      <c r="DU1833" s="198"/>
    </row>
    <row r="1834" spans="1:125" s="173" customFormat="1" x14ac:dyDescent="0.2">
      <c r="A1834" s="149"/>
      <c r="B1834" s="151"/>
      <c r="C1834" s="151"/>
      <c r="AP1834" s="198"/>
      <c r="AQ1834" s="198"/>
      <c r="AR1834" s="198"/>
      <c r="AS1834" s="198"/>
      <c r="AT1834" s="198"/>
      <c r="AU1834" s="198"/>
      <c r="AV1834" s="198"/>
      <c r="AW1834" s="198"/>
      <c r="AX1834" s="198"/>
      <c r="AY1834" s="198"/>
      <c r="AZ1834" s="198"/>
      <c r="BA1834" s="198"/>
      <c r="BB1834" s="198"/>
      <c r="BC1834" s="198"/>
      <c r="BD1834" s="198"/>
      <c r="BE1834" s="198"/>
      <c r="BF1834" s="198"/>
      <c r="BG1834" s="198"/>
      <c r="BH1834" s="198"/>
      <c r="BI1834" s="198"/>
      <c r="BJ1834" s="198"/>
      <c r="BK1834" s="198"/>
      <c r="BL1834" s="198"/>
      <c r="BM1834" s="198"/>
      <c r="BN1834" s="198"/>
      <c r="BO1834" s="198"/>
      <c r="BP1834" s="198"/>
      <c r="BQ1834" s="198"/>
      <c r="BR1834" s="198"/>
      <c r="BS1834" s="198"/>
      <c r="BT1834" s="198"/>
      <c r="BU1834" s="198"/>
      <c r="BV1834" s="198"/>
      <c r="BW1834" s="198"/>
      <c r="BX1834" s="198"/>
      <c r="BY1834" s="198"/>
      <c r="BZ1834" s="198"/>
      <c r="CA1834" s="198"/>
      <c r="CB1834" s="198"/>
      <c r="CC1834" s="198"/>
      <c r="CD1834" s="198"/>
      <c r="CE1834" s="198"/>
      <c r="CF1834" s="198"/>
      <c r="CG1834" s="198"/>
      <c r="CH1834" s="198"/>
      <c r="CI1834" s="198"/>
      <c r="CJ1834" s="198"/>
      <c r="CK1834" s="198"/>
      <c r="CL1834" s="198"/>
      <c r="CM1834" s="198"/>
      <c r="CN1834" s="198"/>
      <c r="CO1834" s="198"/>
      <c r="CP1834" s="198"/>
      <c r="CQ1834" s="198"/>
      <c r="CR1834" s="198"/>
      <c r="CS1834" s="198"/>
      <c r="CT1834" s="198"/>
      <c r="CU1834" s="198"/>
      <c r="CV1834" s="198"/>
      <c r="CW1834" s="198"/>
      <c r="CX1834" s="198"/>
      <c r="CY1834" s="198"/>
      <c r="CZ1834" s="198"/>
      <c r="DA1834" s="198"/>
      <c r="DB1834" s="198"/>
      <c r="DC1834" s="198"/>
      <c r="DD1834" s="198"/>
      <c r="DE1834" s="198"/>
      <c r="DF1834" s="198"/>
      <c r="DG1834" s="198"/>
      <c r="DH1834" s="198"/>
      <c r="DI1834" s="198"/>
      <c r="DJ1834" s="198"/>
      <c r="DK1834" s="198"/>
      <c r="DL1834" s="198"/>
      <c r="DM1834" s="198"/>
      <c r="DN1834" s="198"/>
      <c r="DO1834" s="198"/>
      <c r="DP1834" s="198"/>
      <c r="DQ1834" s="198"/>
      <c r="DR1834" s="198"/>
      <c r="DS1834" s="198"/>
      <c r="DT1834" s="198"/>
      <c r="DU1834" s="198"/>
    </row>
    <row r="1835" spans="1:125" s="173" customFormat="1" x14ac:dyDescent="0.2">
      <c r="A1835" s="149"/>
      <c r="B1835" s="151"/>
      <c r="C1835" s="151"/>
      <c r="AP1835" s="198"/>
      <c r="AQ1835" s="198"/>
      <c r="AR1835" s="198"/>
      <c r="AS1835" s="198"/>
      <c r="AT1835" s="198"/>
      <c r="AU1835" s="198"/>
      <c r="AV1835" s="198"/>
      <c r="AW1835" s="198"/>
      <c r="AX1835" s="198"/>
      <c r="AY1835" s="198"/>
      <c r="AZ1835" s="198"/>
      <c r="BA1835" s="198"/>
      <c r="BB1835" s="198"/>
      <c r="BC1835" s="198"/>
      <c r="BD1835" s="198"/>
      <c r="BE1835" s="198"/>
      <c r="BF1835" s="198"/>
      <c r="BG1835" s="198"/>
      <c r="BH1835" s="198"/>
      <c r="BI1835" s="198"/>
      <c r="BJ1835" s="198"/>
      <c r="BK1835" s="198"/>
      <c r="BL1835" s="198"/>
      <c r="BM1835" s="198"/>
      <c r="BN1835" s="198"/>
      <c r="BO1835" s="198"/>
      <c r="BP1835" s="198"/>
      <c r="BQ1835" s="198"/>
      <c r="BR1835" s="198"/>
      <c r="BS1835" s="198"/>
      <c r="BT1835" s="198"/>
      <c r="BU1835" s="198"/>
      <c r="BV1835" s="198"/>
      <c r="BW1835" s="198"/>
      <c r="BX1835" s="198"/>
      <c r="BY1835" s="198"/>
      <c r="BZ1835" s="198"/>
      <c r="CA1835" s="198"/>
      <c r="CB1835" s="198"/>
      <c r="CC1835" s="198"/>
      <c r="CD1835" s="198"/>
      <c r="CE1835" s="198"/>
      <c r="CF1835" s="198"/>
      <c r="CG1835" s="198"/>
      <c r="CH1835" s="198"/>
      <c r="CI1835" s="198"/>
      <c r="CJ1835" s="198"/>
      <c r="CK1835" s="198"/>
      <c r="CL1835" s="198"/>
      <c r="CM1835" s="198"/>
      <c r="CN1835" s="198"/>
      <c r="CO1835" s="198"/>
      <c r="CP1835" s="198"/>
      <c r="CQ1835" s="198"/>
      <c r="CR1835" s="198"/>
      <c r="CS1835" s="198"/>
      <c r="CT1835" s="198"/>
      <c r="CU1835" s="198"/>
      <c r="CV1835" s="198"/>
      <c r="CW1835" s="198"/>
      <c r="CX1835" s="198"/>
      <c r="CY1835" s="198"/>
      <c r="CZ1835" s="198"/>
      <c r="DA1835" s="198"/>
      <c r="DB1835" s="198"/>
      <c r="DC1835" s="198"/>
      <c r="DD1835" s="198"/>
      <c r="DE1835" s="198"/>
      <c r="DF1835" s="198"/>
      <c r="DG1835" s="198"/>
      <c r="DH1835" s="198"/>
      <c r="DI1835" s="198"/>
      <c r="DJ1835" s="198"/>
      <c r="DK1835" s="198"/>
      <c r="DL1835" s="198"/>
      <c r="DM1835" s="198"/>
      <c r="DN1835" s="198"/>
      <c r="DO1835" s="198"/>
      <c r="DP1835" s="198"/>
      <c r="DQ1835" s="198"/>
      <c r="DR1835" s="198"/>
      <c r="DS1835" s="198"/>
      <c r="DT1835" s="198"/>
      <c r="DU1835" s="198"/>
    </row>
    <row r="1836" spans="1:125" s="173" customFormat="1" x14ac:dyDescent="0.2">
      <c r="A1836" s="149"/>
      <c r="B1836" s="151"/>
      <c r="C1836" s="151"/>
      <c r="AP1836" s="198"/>
      <c r="AQ1836" s="198"/>
      <c r="AR1836" s="198"/>
      <c r="AS1836" s="198"/>
      <c r="AT1836" s="198"/>
      <c r="AU1836" s="198"/>
      <c r="AV1836" s="198"/>
      <c r="AW1836" s="198"/>
      <c r="AX1836" s="198"/>
      <c r="AY1836" s="198"/>
      <c r="AZ1836" s="198"/>
      <c r="BA1836" s="198"/>
      <c r="BB1836" s="198"/>
      <c r="BC1836" s="198"/>
      <c r="BD1836" s="198"/>
      <c r="BE1836" s="198"/>
      <c r="BF1836" s="198"/>
      <c r="BG1836" s="198"/>
      <c r="BH1836" s="198"/>
      <c r="BI1836" s="198"/>
      <c r="BJ1836" s="198"/>
      <c r="BK1836" s="198"/>
      <c r="BL1836" s="198"/>
      <c r="BM1836" s="198"/>
      <c r="BN1836" s="198"/>
      <c r="BO1836" s="198"/>
      <c r="BP1836" s="198"/>
      <c r="BQ1836" s="198"/>
      <c r="BR1836" s="198"/>
      <c r="BS1836" s="198"/>
      <c r="BT1836" s="198"/>
      <c r="BU1836" s="198"/>
      <c r="BV1836" s="198"/>
      <c r="BW1836" s="198"/>
      <c r="BX1836" s="198"/>
      <c r="BY1836" s="198"/>
      <c r="BZ1836" s="198"/>
      <c r="CA1836" s="198"/>
      <c r="CB1836" s="198"/>
      <c r="CC1836" s="198"/>
      <c r="CD1836" s="198"/>
      <c r="CE1836" s="198"/>
      <c r="CF1836" s="198"/>
      <c r="CG1836" s="198"/>
      <c r="CH1836" s="198"/>
      <c r="CI1836" s="198"/>
      <c r="CJ1836" s="198"/>
      <c r="CK1836" s="198"/>
      <c r="CL1836" s="198"/>
      <c r="CM1836" s="198"/>
      <c r="CN1836" s="198"/>
      <c r="CO1836" s="198"/>
      <c r="CP1836" s="198"/>
      <c r="CQ1836" s="198"/>
      <c r="CR1836" s="198"/>
      <c r="CS1836" s="198"/>
      <c r="CT1836" s="198"/>
      <c r="CU1836" s="198"/>
      <c r="CV1836" s="198"/>
      <c r="CW1836" s="198"/>
      <c r="CX1836" s="198"/>
      <c r="CY1836" s="198"/>
      <c r="CZ1836" s="198"/>
      <c r="DA1836" s="198"/>
      <c r="DB1836" s="198"/>
      <c r="DC1836" s="198"/>
      <c r="DD1836" s="198"/>
      <c r="DE1836" s="198"/>
      <c r="DF1836" s="198"/>
      <c r="DG1836" s="198"/>
      <c r="DH1836" s="198"/>
      <c r="DI1836" s="198"/>
      <c r="DJ1836" s="198"/>
      <c r="DK1836" s="198"/>
      <c r="DL1836" s="198"/>
      <c r="DM1836" s="198"/>
      <c r="DN1836" s="198"/>
      <c r="DO1836" s="198"/>
      <c r="DP1836" s="198"/>
      <c r="DQ1836" s="198"/>
      <c r="DR1836" s="198"/>
      <c r="DS1836" s="198"/>
      <c r="DT1836" s="198"/>
      <c r="DU1836" s="198"/>
    </row>
    <row r="1837" spans="1:125" s="173" customFormat="1" x14ac:dyDescent="0.2">
      <c r="A1837" s="149"/>
      <c r="B1837" s="151"/>
      <c r="C1837" s="151"/>
      <c r="AP1837" s="198"/>
      <c r="AQ1837" s="198"/>
      <c r="AR1837" s="198"/>
      <c r="AS1837" s="198"/>
      <c r="AT1837" s="198"/>
      <c r="AU1837" s="198"/>
      <c r="AV1837" s="198"/>
      <c r="AW1837" s="198"/>
      <c r="AX1837" s="198"/>
      <c r="AY1837" s="198"/>
      <c r="AZ1837" s="198"/>
      <c r="BA1837" s="198"/>
      <c r="BB1837" s="198"/>
      <c r="BC1837" s="198"/>
      <c r="BD1837" s="198"/>
      <c r="BE1837" s="198"/>
      <c r="BF1837" s="198"/>
      <c r="BG1837" s="198"/>
      <c r="BH1837" s="198"/>
      <c r="BI1837" s="198"/>
      <c r="BJ1837" s="198"/>
      <c r="BK1837" s="198"/>
      <c r="BL1837" s="198"/>
      <c r="BM1837" s="198"/>
      <c r="BN1837" s="198"/>
      <c r="BO1837" s="198"/>
      <c r="BP1837" s="198"/>
      <c r="BQ1837" s="198"/>
      <c r="BR1837" s="198"/>
      <c r="BS1837" s="198"/>
      <c r="BT1837" s="198"/>
      <c r="BU1837" s="198"/>
      <c r="BV1837" s="198"/>
      <c r="BW1837" s="198"/>
      <c r="BX1837" s="198"/>
      <c r="BY1837" s="198"/>
      <c r="BZ1837" s="198"/>
      <c r="CA1837" s="198"/>
      <c r="CB1837" s="198"/>
      <c r="CC1837" s="198"/>
      <c r="CD1837" s="198"/>
      <c r="CE1837" s="198"/>
      <c r="CF1837" s="198"/>
      <c r="CG1837" s="198"/>
      <c r="CH1837" s="198"/>
      <c r="CI1837" s="198"/>
      <c r="CJ1837" s="198"/>
      <c r="CK1837" s="198"/>
      <c r="CL1837" s="198"/>
      <c r="CM1837" s="198"/>
      <c r="CN1837" s="198"/>
      <c r="CO1837" s="198"/>
      <c r="CP1837" s="198"/>
      <c r="CQ1837" s="198"/>
      <c r="CR1837" s="198"/>
      <c r="CS1837" s="198"/>
      <c r="CT1837" s="198"/>
      <c r="CU1837" s="198"/>
      <c r="CV1837" s="198"/>
      <c r="CW1837" s="198"/>
      <c r="CX1837" s="198"/>
      <c r="CY1837" s="198"/>
      <c r="CZ1837" s="198"/>
      <c r="DA1837" s="198"/>
      <c r="DB1837" s="198"/>
      <c r="DC1837" s="198"/>
      <c r="DD1837" s="198"/>
      <c r="DE1837" s="198"/>
      <c r="DF1837" s="198"/>
      <c r="DG1837" s="198"/>
      <c r="DH1837" s="198"/>
      <c r="DI1837" s="198"/>
      <c r="DJ1837" s="198"/>
      <c r="DK1837" s="198"/>
      <c r="DL1837" s="198"/>
      <c r="DM1837" s="198"/>
      <c r="DN1837" s="198"/>
      <c r="DO1837" s="198"/>
      <c r="DP1837" s="198"/>
      <c r="DQ1837" s="198"/>
      <c r="DR1837" s="198"/>
      <c r="DS1837" s="198"/>
      <c r="DT1837" s="198"/>
      <c r="DU1837" s="198"/>
    </row>
    <row r="1838" spans="1:125" s="173" customFormat="1" x14ac:dyDescent="0.2">
      <c r="A1838" s="149"/>
      <c r="B1838" s="151"/>
      <c r="C1838" s="151"/>
      <c r="AP1838" s="198"/>
      <c r="AQ1838" s="198"/>
      <c r="AR1838" s="198"/>
      <c r="AS1838" s="198"/>
      <c r="AT1838" s="198"/>
      <c r="AU1838" s="198"/>
      <c r="AV1838" s="198"/>
      <c r="AW1838" s="198"/>
      <c r="AX1838" s="198"/>
      <c r="AY1838" s="198"/>
      <c r="AZ1838" s="198"/>
      <c r="BA1838" s="198"/>
      <c r="BB1838" s="198"/>
      <c r="BC1838" s="198"/>
      <c r="BD1838" s="198"/>
      <c r="BE1838" s="198"/>
      <c r="BF1838" s="198"/>
      <c r="BG1838" s="198"/>
      <c r="BH1838" s="198"/>
      <c r="BI1838" s="198"/>
      <c r="BJ1838" s="198"/>
      <c r="BK1838" s="198"/>
      <c r="BL1838" s="198"/>
      <c r="BM1838" s="198"/>
      <c r="BN1838" s="198"/>
      <c r="BO1838" s="198"/>
      <c r="BP1838" s="198"/>
      <c r="BQ1838" s="198"/>
      <c r="BR1838" s="198"/>
      <c r="BS1838" s="198"/>
      <c r="BT1838" s="198"/>
      <c r="BU1838" s="198"/>
      <c r="BV1838" s="198"/>
      <c r="BW1838" s="198"/>
      <c r="BX1838" s="198"/>
      <c r="BY1838" s="198"/>
      <c r="BZ1838" s="198"/>
      <c r="CA1838" s="198"/>
      <c r="CB1838" s="198"/>
      <c r="CC1838" s="198"/>
      <c r="CD1838" s="198"/>
      <c r="CE1838" s="198"/>
      <c r="CF1838" s="198"/>
      <c r="CG1838" s="198"/>
      <c r="CH1838" s="198"/>
      <c r="CI1838" s="198"/>
      <c r="CJ1838" s="198"/>
      <c r="CK1838" s="198"/>
      <c r="CL1838" s="198"/>
      <c r="CM1838" s="198"/>
      <c r="CN1838" s="198"/>
      <c r="CO1838" s="198"/>
      <c r="CP1838" s="198"/>
      <c r="CQ1838" s="198"/>
      <c r="CR1838" s="198"/>
      <c r="CS1838" s="198"/>
      <c r="CT1838" s="198"/>
      <c r="CU1838" s="198"/>
      <c r="CV1838" s="198"/>
      <c r="CW1838" s="198"/>
      <c r="CX1838" s="198"/>
      <c r="CY1838" s="198"/>
      <c r="CZ1838" s="198"/>
      <c r="DA1838" s="198"/>
      <c r="DB1838" s="198"/>
      <c r="DC1838" s="198"/>
      <c r="DD1838" s="198"/>
      <c r="DE1838" s="198"/>
      <c r="DF1838" s="198"/>
      <c r="DG1838" s="198"/>
      <c r="DH1838" s="198"/>
      <c r="DI1838" s="198"/>
      <c r="DJ1838" s="198"/>
      <c r="DK1838" s="198"/>
      <c r="DL1838" s="198"/>
      <c r="DM1838" s="198"/>
      <c r="DN1838" s="198"/>
      <c r="DO1838" s="198"/>
      <c r="DP1838" s="198"/>
      <c r="DQ1838" s="198"/>
      <c r="DR1838" s="198"/>
      <c r="DS1838" s="198"/>
      <c r="DT1838" s="198"/>
      <c r="DU1838" s="198"/>
    </row>
    <row r="1839" spans="1:125" s="173" customFormat="1" x14ac:dyDescent="0.2">
      <c r="A1839" s="149"/>
      <c r="B1839" s="151"/>
      <c r="C1839" s="151"/>
      <c r="AP1839" s="198"/>
      <c r="AQ1839" s="198"/>
      <c r="AR1839" s="198"/>
      <c r="AS1839" s="198"/>
      <c r="AT1839" s="198"/>
      <c r="AU1839" s="198"/>
      <c r="AV1839" s="198"/>
      <c r="AW1839" s="198"/>
      <c r="AX1839" s="198"/>
      <c r="AY1839" s="198"/>
      <c r="AZ1839" s="198"/>
      <c r="BA1839" s="198"/>
      <c r="BB1839" s="198"/>
      <c r="BC1839" s="198"/>
      <c r="BD1839" s="198"/>
      <c r="BE1839" s="198"/>
      <c r="BF1839" s="198"/>
      <c r="BG1839" s="198"/>
      <c r="BH1839" s="198"/>
      <c r="BI1839" s="198"/>
      <c r="BJ1839" s="198"/>
      <c r="BK1839" s="198"/>
      <c r="BL1839" s="198"/>
      <c r="BM1839" s="198"/>
      <c r="BN1839" s="198"/>
      <c r="BO1839" s="198"/>
      <c r="BP1839" s="198"/>
      <c r="BQ1839" s="198"/>
      <c r="BR1839" s="198"/>
      <c r="BS1839" s="198"/>
      <c r="BT1839" s="198"/>
      <c r="BU1839" s="198"/>
      <c r="BV1839" s="198"/>
      <c r="BW1839" s="198"/>
      <c r="BX1839" s="198"/>
      <c r="BY1839" s="198"/>
      <c r="BZ1839" s="198"/>
      <c r="CA1839" s="198"/>
      <c r="CB1839" s="198"/>
      <c r="CC1839" s="198"/>
      <c r="CD1839" s="198"/>
      <c r="CE1839" s="198"/>
      <c r="CF1839" s="198"/>
      <c r="CG1839" s="198"/>
      <c r="CH1839" s="198"/>
      <c r="CI1839" s="198"/>
      <c r="CJ1839" s="198"/>
      <c r="CK1839" s="198"/>
      <c r="CL1839" s="198"/>
      <c r="CM1839" s="198"/>
      <c r="CN1839" s="198"/>
      <c r="CO1839" s="198"/>
      <c r="CP1839" s="198"/>
      <c r="CQ1839" s="198"/>
      <c r="CR1839" s="198"/>
      <c r="CS1839" s="198"/>
      <c r="CT1839" s="198"/>
      <c r="CU1839" s="198"/>
      <c r="CV1839" s="198"/>
      <c r="CW1839" s="198"/>
      <c r="CX1839" s="198"/>
      <c r="CY1839" s="198"/>
      <c r="CZ1839" s="198"/>
      <c r="DA1839" s="198"/>
      <c r="DB1839" s="198"/>
      <c r="DC1839" s="198"/>
      <c r="DD1839" s="198"/>
      <c r="DE1839" s="198"/>
      <c r="DF1839" s="198"/>
      <c r="DG1839" s="198"/>
      <c r="DH1839" s="198"/>
      <c r="DI1839" s="198"/>
      <c r="DJ1839" s="198"/>
      <c r="DK1839" s="198"/>
      <c r="DL1839" s="198"/>
      <c r="DM1839" s="198"/>
      <c r="DN1839" s="198"/>
      <c r="DO1839" s="198"/>
      <c r="DP1839" s="198"/>
      <c r="DQ1839" s="198"/>
      <c r="DR1839" s="198"/>
      <c r="DS1839" s="198"/>
      <c r="DT1839" s="198"/>
      <c r="DU1839" s="198"/>
    </row>
    <row r="1840" spans="1:125" s="173" customFormat="1" x14ac:dyDescent="0.2">
      <c r="A1840" s="149"/>
      <c r="B1840" s="151"/>
      <c r="C1840" s="151"/>
      <c r="AP1840" s="198"/>
      <c r="AQ1840" s="198"/>
      <c r="AR1840" s="198"/>
      <c r="AS1840" s="198"/>
      <c r="AT1840" s="198"/>
      <c r="AU1840" s="198"/>
      <c r="AV1840" s="198"/>
      <c r="AW1840" s="198"/>
      <c r="AX1840" s="198"/>
      <c r="AY1840" s="198"/>
      <c r="AZ1840" s="198"/>
      <c r="BA1840" s="198"/>
      <c r="BB1840" s="198"/>
      <c r="BC1840" s="198"/>
      <c r="BD1840" s="198"/>
      <c r="BE1840" s="198"/>
      <c r="BF1840" s="198"/>
      <c r="BG1840" s="198"/>
      <c r="BH1840" s="198"/>
      <c r="BI1840" s="198"/>
      <c r="BJ1840" s="198"/>
      <c r="BK1840" s="198"/>
      <c r="BL1840" s="198"/>
      <c r="BM1840" s="198"/>
      <c r="BN1840" s="198"/>
      <c r="BO1840" s="198"/>
      <c r="BP1840" s="198"/>
      <c r="BQ1840" s="198"/>
      <c r="BR1840" s="198"/>
      <c r="BS1840" s="198"/>
      <c r="BT1840" s="198"/>
      <c r="BU1840" s="198"/>
      <c r="BV1840" s="198"/>
      <c r="BW1840" s="198"/>
      <c r="BX1840" s="198"/>
      <c r="BY1840" s="198"/>
      <c r="BZ1840" s="198"/>
      <c r="CA1840" s="198"/>
      <c r="CB1840" s="198"/>
      <c r="CC1840" s="198"/>
      <c r="CD1840" s="198"/>
      <c r="CE1840" s="198"/>
      <c r="CF1840" s="198"/>
      <c r="CG1840" s="198"/>
      <c r="CH1840" s="198"/>
      <c r="CI1840" s="198"/>
      <c r="CJ1840" s="198"/>
      <c r="CK1840" s="198"/>
      <c r="CL1840" s="198"/>
      <c r="CM1840" s="198"/>
      <c r="CN1840" s="198"/>
      <c r="CO1840" s="198"/>
      <c r="CP1840" s="198"/>
      <c r="CQ1840" s="198"/>
      <c r="CR1840" s="198"/>
      <c r="CS1840" s="198"/>
      <c r="CT1840" s="198"/>
      <c r="CU1840" s="198"/>
      <c r="CV1840" s="198"/>
      <c r="CW1840" s="198"/>
      <c r="CX1840" s="198"/>
      <c r="CY1840" s="198"/>
      <c r="CZ1840" s="198"/>
      <c r="DA1840" s="198"/>
      <c r="DB1840" s="198"/>
      <c r="DC1840" s="198"/>
      <c r="DD1840" s="198"/>
      <c r="DE1840" s="198"/>
      <c r="DF1840" s="198"/>
      <c r="DG1840" s="198"/>
      <c r="DH1840" s="198"/>
      <c r="DI1840" s="198"/>
      <c r="DJ1840" s="198"/>
      <c r="DK1840" s="198"/>
      <c r="DL1840" s="198"/>
      <c r="DM1840" s="198"/>
      <c r="DN1840" s="198"/>
      <c r="DO1840" s="198"/>
      <c r="DP1840" s="198"/>
      <c r="DQ1840" s="198"/>
      <c r="DR1840" s="198"/>
      <c r="DS1840" s="198"/>
      <c r="DT1840" s="198"/>
      <c r="DU1840" s="198"/>
    </row>
    <row r="1841" spans="1:125" s="173" customFormat="1" x14ac:dyDescent="0.2">
      <c r="A1841" s="149"/>
      <c r="B1841" s="151"/>
      <c r="C1841" s="151"/>
      <c r="AP1841" s="198"/>
      <c r="AQ1841" s="198"/>
      <c r="AR1841" s="198"/>
      <c r="AS1841" s="198"/>
      <c r="AT1841" s="198"/>
      <c r="AU1841" s="198"/>
      <c r="AV1841" s="198"/>
      <c r="AW1841" s="198"/>
      <c r="AX1841" s="198"/>
      <c r="AY1841" s="198"/>
      <c r="AZ1841" s="198"/>
      <c r="BA1841" s="198"/>
      <c r="BB1841" s="198"/>
      <c r="BC1841" s="198"/>
      <c r="BD1841" s="198"/>
      <c r="BE1841" s="198"/>
      <c r="BF1841" s="198"/>
      <c r="BG1841" s="198"/>
      <c r="BH1841" s="198"/>
      <c r="BI1841" s="198"/>
      <c r="BJ1841" s="198"/>
      <c r="BK1841" s="198"/>
      <c r="BL1841" s="198"/>
      <c r="BM1841" s="198"/>
      <c r="BN1841" s="198"/>
      <c r="BO1841" s="198"/>
      <c r="BP1841" s="198"/>
      <c r="BQ1841" s="198"/>
      <c r="BR1841" s="198"/>
      <c r="BS1841" s="198"/>
      <c r="BT1841" s="198"/>
      <c r="BU1841" s="198"/>
      <c r="BV1841" s="198"/>
      <c r="BW1841" s="198"/>
      <c r="BX1841" s="198"/>
      <c r="BY1841" s="198"/>
      <c r="BZ1841" s="198"/>
      <c r="CA1841" s="198"/>
      <c r="CB1841" s="198"/>
      <c r="CC1841" s="198"/>
      <c r="CD1841" s="198"/>
      <c r="CE1841" s="198"/>
      <c r="CF1841" s="198"/>
      <c r="CG1841" s="198"/>
      <c r="CH1841" s="198"/>
      <c r="CI1841" s="198"/>
      <c r="CJ1841" s="198"/>
      <c r="CK1841" s="198"/>
      <c r="CL1841" s="198"/>
      <c r="CM1841" s="198"/>
      <c r="CN1841" s="198"/>
      <c r="CO1841" s="198"/>
      <c r="CP1841" s="198"/>
      <c r="CQ1841" s="198"/>
      <c r="CR1841" s="198"/>
      <c r="CS1841" s="198"/>
      <c r="CT1841" s="198"/>
      <c r="CU1841" s="198"/>
      <c r="CV1841" s="198"/>
      <c r="CW1841" s="198"/>
      <c r="CX1841" s="198"/>
      <c r="CY1841" s="198"/>
      <c r="CZ1841" s="198"/>
      <c r="DA1841" s="198"/>
      <c r="DB1841" s="198"/>
      <c r="DC1841" s="198"/>
      <c r="DD1841" s="198"/>
      <c r="DE1841" s="198"/>
      <c r="DF1841" s="198"/>
      <c r="DG1841" s="198"/>
      <c r="DH1841" s="198"/>
      <c r="DI1841" s="198"/>
      <c r="DJ1841" s="198"/>
      <c r="DK1841" s="198"/>
      <c r="DL1841" s="198"/>
      <c r="DM1841" s="198"/>
      <c r="DN1841" s="198"/>
      <c r="DO1841" s="198"/>
      <c r="DP1841" s="198"/>
      <c r="DQ1841" s="198"/>
      <c r="DR1841" s="198"/>
      <c r="DS1841" s="198"/>
      <c r="DT1841" s="198"/>
      <c r="DU1841" s="198"/>
    </row>
    <row r="1842" spans="1:125" s="173" customFormat="1" x14ac:dyDescent="0.2">
      <c r="A1842" s="149"/>
      <c r="B1842" s="151"/>
      <c r="C1842" s="151"/>
      <c r="AP1842" s="198"/>
      <c r="AQ1842" s="198"/>
      <c r="AR1842" s="198"/>
      <c r="AS1842" s="198"/>
      <c r="AT1842" s="198"/>
      <c r="AU1842" s="198"/>
      <c r="AV1842" s="198"/>
      <c r="AW1842" s="198"/>
      <c r="AX1842" s="198"/>
      <c r="AY1842" s="198"/>
      <c r="AZ1842" s="198"/>
      <c r="BA1842" s="198"/>
      <c r="BB1842" s="198"/>
      <c r="BC1842" s="198"/>
      <c r="BD1842" s="198"/>
      <c r="BE1842" s="198"/>
      <c r="BF1842" s="198"/>
      <c r="BG1842" s="198"/>
      <c r="BH1842" s="198"/>
      <c r="BI1842" s="198"/>
      <c r="BJ1842" s="198"/>
      <c r="BK1842" s="198"/>
      <c r="BL1842" s="198"/>
      <c r="BM1842" s="198"/>
      <c r="BN1842" s="198"/>
      <c r="BO1842" s="198"/>
      <c r="BP1842" s="198"/>
      <c r="BQ1842" s="198"/>
      <c r="BR1842" s="198"/>
      <c r="BS1842" s="198"/>
      <c r="BT1842" s="198"/>
      <c r="BU1842" s="198"/>
      <c r="BV1842" s="198"/>
      <c r="BW1842" s="198"/>
      <c r="BX1842" s="198"/>
      <c r="BY1842" s="198"/>
      <c r="BZ1842" s="198"/>
      <c r="CA1842" s="198"/>
      <c r="CB1842" s="198"/>
      <c r="CC1842" s="198"/>
      <c r="CD1842" s="198"/>
      <c r="CE1842" s="198"/>
      <c r="CF1842" s="198"/>
      <c r="CG1842" s="198"/>
      <c r="CH1842" s="198"/>
      <c r="CI1842" s="198"/>
      <c r="CJ1842" s="198"/>
      <c r="CK1842" s="198"/>
      <c r="CL1842" s="198"/>
      <c r="CM1842" s="198"/>
      <c r="CN1842" s="198"/>
      <c r="CO1842" s="198"/>
      <c r="CP1842" s="198"/>
      <c r="CQ1842" s="198"/>
      <c r="CR1842" s="198"/>
      <c r="CS1842" s="198"/>
      <c r="CT1842" s="198"/>
      <c r="CU1842" s="198"/>
      <c r="CV1842" s="198"/>
      <c r="CW1842" s="198"/>
      <c r="CX1842" s="198"/>
      <c r="CY1842" s="198"/>
      <c r="CZ1842" s="198"/>
      <c r="DA1842" s="198"/>
      <c r="DB1842" s="198"/>
      <c r="DC1842" s="198"/>
      <c r="DD1842" s="198"/>
      <c r="DE1842" s="198"/>
      <c r="DF1842" s="198"/>
      <c r="DG1842" s="198"/>
      <c r="DH1842" s="198"/>
      <c r="DI1842" s="198"/>
      <c r="DJ1842" s="198"/>
      <c r="DK1842" s="198"/>
      <c r="DL1842" s="198"/>
      <c r="DM1842" s="198"/>
      <c r="DN1842" s="198"/>
      <c r="DO1842" s="198"/>
      <c r="DP1842" s="198"/>
      <c r="DQ1842" s="198"/>
      <c r="DR1842" s="198"/>
      <c r="DS1842" s="198"/>
      <c r="DT1842" s="198"/>
      <c r="DU1842" s="198"/>
    </row>
    <row r="1843" spans="1:125" s="173" customFormat="1" x14ac:dyDescent="0.2">
      <c r="A1843" s="149"/>
      <c r="B1843" s="151"/>
      <c r="C1843" s="151"/>
      <c r="AP1843" s="198"/>
      <c r="AQ1843" s="198"/>
      <c r="AR1843" s="198"/>
      <c r="AS1843" s="198"/>
      <c r="AT1843" s="198"/>
      <c r="AU1843" s="198"/>
      <c r="AV1843" s="198"/>
      <c r="AW1843" s="198"/>
      <c r="AX1843" s="198"/>
      <c r="AY1843" s="198"/>
      <c r="AZ1843" s="198"/>
      <c r="BA1843" s="198"/>
      <c r="BB1843" s="198"/>
      <c r="BC1843" s="198"/>
      <c r="BD1843" s="198"/>
      <c r="BE1843" s="198"/>
      <c r="BF1843" s="198"/>
      <c r="BG1843" s="198"/>
      <c r="BH1843" s="198"/>
      <c r="BI1843" s="198"/>
      <c r="BJ1843" s="198"/>
      <c r="BK1843" s="198"/>
      <c r="BL1843" s="198"/>
      <c r="BM1843" s="198"/>
      <c r="BN1843" s="198"/>
      <c r="BO1843" s="198"/>
      <c r="BP1843" s="198"/>
      <c r="BQ1843" s="198"/>
      <c r="BR1843" s="198"/>
      <c r="BS1843" s="198"/>
      <c r="BT1843" s="198"/>
      <c r="BU1843" s="198"/>
      <c r="BV1843" s="198"/>
      <c r="BW1843" s="198"/>
      <c r="BX1843" s="198"/>
      <c r="BY1843" s="198"/>
      <c r="BZ1843" s="198"/>
      <c r="CA1843" s="198"/>
      <c r="CB1843" s="198"/>
      <c r="CC1843" s="198"/>
      <c r="CD1843" s="198"/>
      <c r="CE1843" s="198"/>
      <c r="CF1843" s="198"/>
      <c r="CG1843" s="198"/>
      <c r="CH1843" s="198"/>
      <c r="CI1843" s="198"/>
      <c r="CJ1843" s="198"/>
      <c r="CK1843" s="198"/>
      <c r="CL1843" s="198"/>
      <c r="CM1843" s="198"/>
      <c r="CN1843" s="198"/>
      <c r="CO1843" s="198"/>
      <c r="CP1843" s="198"/>
      <c r="CQ1843" s="198"/>
      <c r="CR1843" s="198"/>
      <c r="CS1843" s="198"/>
      <c r="CT1843" s="198"/>
      <c r="CU1843" s="198"/>
      <c r="CV1843" s="198"/>
      <c r="CW1843" s="198"/>
      <c r="CX1843" s="198"/>
      <c r="CY1843" s="198"/>
      <c r="CZ1843" s="198"/>
      <c r="DA1843" s="198"/>
      <c r="DB1843" s="198"/>
      <c r="DC1843" s="198"/>
      <c r="DD1843" s="198"/>
      <c r="DE1843" s="198"/>
      <c r="DF1843" s="198"/>
      <c r="DG1843" s="198"/>
      <c r="DH1843" s="198"/>
      <c r="DI1843" s="198"/>
      <c r="DJ1843" s="198"/>
      <c r="DK1843" s="198"/>
      <c r="DL1843" s="198"/>
      <c r="DM1843" s="198"/>
      <c r="DN1843" s="198"/>
      <c r="DO1843" s="198"/>
      <c r="DP1843" s="198"/>
      <c r="DQ1843" s="198"/>
      <c r="DR1843" s="198"/>
      <c r="DS1843" s="198"/>
      <c r="DT1843" s="198"/>
      <c r="DU1843" s="198"/>
    </row>
    <row r="1844" spans="1:125" s="173" customFormat="1" x14ac:dyDescent="0.2">
      <c r="A1844" s="149"/>
      <c r="B1844" s="151"/>
      <c r="C1844" s="151"/>
      <c r="AP1844" s="198"/>
      <c r="AQ1844" s="198"/>
      <c r="AR1844" s="198"/>
      <c r="AS1844" s="198"/>
      <c r="AT1844" s="198"/>
      <c r="AU1844" s="198"/>
      <c r="AV1844" s="198"/>
      <c r="AW1844" s="198"/>
      <c r="AX1844" s="198"/>
      <c r="AY1844" s="198"/>
      <c r="AZ1844" s="198"/>
      <c r="BA1844" s="198"/>
      <c r="BB1844" s="198"/>
      <c r="BC1844" s="198"/>
      <c r="BD1844" s="198"/>
      <c r="BE1844" s="198"/>
      <c r="BF1844" s="198"/>
      <c r="BG1844" s="198"/>
      <c r="BH1844" s="198"/>
      <c r="BI1844" s="198"/>
      <c r="BJ1844" s="198"/>
      <c r="BK1844" s="198"/>
      <c r="BL1844" s="198"/>
      <c r="BM1844" s="198"/>
      <c r="BN1844" s="198"/>
      <c r="BO1844" s="198"/>
      <c r="BP1844" s="198"/>
      <c r="BQ1844" s="198"/>
      <c r="BR1844" s="198"/>
      <c r="BS1844" s="198"/>
      <c r="BT1844" s="198"/>
      <c r="BU1844" s="198"/>
      <c r="BV1844" s="198"/>
      <c r="BW1844" s="198"/>
      <c r="BX1844" s="198"/>
      <c r="BY1844" s="198"/>
      <c r="BZ1844" s="198"/>
      <c r="CA1844" s="198"/>
      <c r="CB1844" s="198"/>
      <c r="CC1844" s="198"/>
      <c r="CD1844" s="198"/>
      <c r="CE1844" s="198"/>
      <c r="CF1844" s="198"/>
      <c r="CG1844" s="198"/>
      <c r="CH1844" s="198"/>
      <c r="CI1844" s="198"/>
      <c r="CJ1844" s="198"/>
      <c r="CK1844" s="198"/>
      <c r="CL1844" s="198"/>
      <c r="CM1844" s="198"/>
      <c r="CN1844" s="198"/>
      <c r="CO1844" s="198"/>
      <c r="CP1844" s="198"/>
      <c r="CQ1844" s="198"/>
      <c r="CR1844" s="198"/>
      <c r="CS1844" s="198"/>
      <c r="CT1844" s="198"/>
      <c r="CU1844" s="198"/>
      <c r="CV1844" s="198"/>
      <c r="CW1844" s="198"/>
      <c r="CX1844" s="198"/>
      <c r="CY1844" s="198"/>
      <c r="CZ1844" s="198"/>
      <c r="DA1844" s="198"/>
      <c r="DB1844" s="198"/>
      <c r="DC1844" s="198"/>
      <c r="DD1844" s="198"/>
      <c r="DE1844" s="198"/>
      <c r="DF1844" s="198"/>
      <c r="DG1844" s="198"/>
      <c r="DH1844" s="198"/>
      <c r="DI1844" s="198"/>
      <c r="DJ1844" s="198"/>
      <c r="DK1844" s="198"/>
      <c r="DL1844" s="198"/>
      <c r="DM1844" s="198"/>
      <c r="DN1844" s="198"/>
      <c r="DO1844" s="198"/>
      <c r="DP1844" s="198"/>
      <c r="DQ1844" s="198"/>
      <c r="DR1844" s="198"/>
      <c r="DS1844" s="198"/>
      <c r="DT1844" s="198"/>
      <c r="DU1844" s="198"/>
    </row>
    <row r="1845" spans="1:125" s="173" customFormat="1" x14ac:dyDescent="0.2">
      <c r="A1845" s="149"/>
      <c r="B1845" s="151"/>
      <c r="C1845" s="151"/>
      <c r="AP1845" s="198"/>
      <c r="AQ1845" s="198"/>
      <c r="AR1845" s="198"/>
      <c r="AS1845" s="198"/>
      <c r="AT1845" s="198"/>
      <c r="AU1845" s="198"/>
      <c r="AV1845" s="198"/>
      <c r="AW1845" s="198"/>
      <c r="AX1845" s="198"/>
      <c r="AY1845" s="198"/>
      <c r="AZ1845" s="198"/>
      <c r="BA1845" s="198"/>
      <c r="BB1845" s="198"/>
      <c r="BC1845" s="198"/>
      <c r="BD1845" s="198"/>
      <c r="BE1845" s="198"/>
      <c r="BF1845" s="198"/>
      <c r="BG1845" s="198"/>
      <c r="BH1845" s="198"/>
      <c r="BI1845" s="198"/>
      <c r="BJ1845" s="198"/>
      <c r="BK1845" s="198"/>
      <c r="BL1845" s="198"/>
      <c r="BM1845" s="198"/>
      <c r="BN1845" s="198"/>
      <c r="BO1845" s="198"/>
      <c r="BP1845" s="198"/>
      <c r="BQ1845" s="198"/>
      <c r="BR1845" s="198"/>
      <c r="BS1845" s="198"/>
      <c r="BT1845" s="198"/>
      <c r="BU1845" s="198"/>
      <c r="BV1845" s="198"/>
      <c r="BW1845" s="198"/>
      <c r="BX1845" s="198"/>
      <c r="BY1845" s="198"/>
      <c r="BZ1845" s="198"/>
      <c r="CA1845" s="198"/>
      <c r="CB1845" s="198"/>
      <c r="CC1845" s="198"/>
      <c r="CD1845" s="198"/>
      <c r="CE1845" s="198"/>
      <c r="CF1845" s="198"/>
      <c r="CG1845" s="198"/>
      <c r="CH1845" s="198"/>
      <c r="CI1845" s="198"/>
      <c r="CJ1845" s="198"/>
      <c r="CK1845" s="198"/>
      <c r="CL1845" s="198"/>
      <c r="CM1845" s="198"/>
      <c r="CN1845" s="198"/>
      <c r="CO1845" s="198"/>
      <c r="CP1845" s="198"/>
      <c r="CQ1845" s="198"/>
      <c r="CR1845" s="198"/>
      <c r="CS1845" s="198"/>
      <c r="CT1845" s="198"/>
      <c r="CU1845" s="198"/>
      <c r="CV1845" s="198"/>
      <c r="CW1845" s="198"/>
      <c r="CX1845" s="198"/>
      <c r="CY1845" s="198"/>
      <c r="CZ1845" s="198"/>
      <c r="DA1845" s="198"/>
      <c r="DB1845" s="198"/>
      <c r="DC1845" s="198"/>
      <c r="DD1845" s="198"/>
      <c r="DE1845" s="198"/>
      <c r="DF1845" s="198"/>
      <c r="DG1845" s="198"/>
      <c r="DH1845" s="198"/>
      <c r="DI1845" s="198"/>
      <c r="DJ1845" s="198"/>
      <c r="DK1845" s="198"/>
      <c r="DL1845" s="198"/>
      <c r="DM1845" s="198"/>
      <c r="DN1845" s="198"/>
      <c r="DO1845" s="198"/>
      <c r="DP1845" s="198"/>
      <c r="DQ1845" s="198"/>
      <c r="DR1845" s="198"/>
      <c r="DS1845" s="198"/>
      <c r="DT1845" s="198"/>
      <c r="DU1845" s="198"/>
    </row>
    <row r="1846" spans="1:125" s="173" customFormat="1" x14ac:dyDescent="0.2">
      <c r="A1846" s="149"/>
      <c r="B1846" s="151"/>
      <c r="C1846" s="151"/>
      <c r="AP1846" s="198"/>
      <c r="AQ1846" s="198"/>
      <c r="AR1846" s="198"/>
      <c r="AS1846" s="198"/>
      <c r="AT1846" s="198"/>
      <c r="AU1846" s="198"/>
      <c r="AV1846" s="198"/>
      <c r="AW1846" s="198"/>
      <c r="AX1846" s="198"/>
      <c r="AY1846" s="198"/>
      <c r="AZ1846" s="198"/>
      <c r="BA1846" s="198"/>
      <c r="BB1846" s="198"/>
      <c r="BC1846" s="198"/>
      <c r="BD1846" s="198"/>
      <c r="BE1846" s="198"/>
      <c r="BF1846" s="198"/>
      <c r="BG1846" s="198"/>
      <c r="BH1846" s="198"/>
      <c r="BI1846" s="198"/>
      <c r="BJ1846" s="198"/>
      <c r="BK1846" s="198"/>
      <c r="BL1846" s="198"/>
      <c r="BM1846" s="198"/>
      <c r="BN1846" s="198"/>
      <c r="BO1846" s="198"/>
      <c r="BP1846" s="198"/>
      <c r="BQ1846" s="198"/>
      <c r="BR1846" s="198"/>
      <c r="BS1846" s="198"/>
      <c r="BT1846" s="198"/>
      <c r="BU1846" s="198"/>
      <c r="BV1846" s="198"/>
      <c r="BW1846" s="198"/>
      <c r="BX1846" s="198"/>
      <c r="BY1846" s="198"/>
      <c r="BZ1846" s="198"/>
      <c r="CA1846" s="198"/>
      <c r="CB1846" s="198"/>
      <c r="CC1846" s="198"/>
      <c r="CD1846" s="198"/>
      <c r="CE1846" s="198"/>
      <c r="CF1846" s="198"/>
      <c r="CG1846" s="198"/>
      <c r="CH1846" s="198"/>
      <c r="CI1846" s="198"/>
      <c r="CJ1846" s="198"/>
      <c r="CK1846" s="198"/>
      <c r="CL1846" s="198"/>
      <c r="CM1846" s="198"/>
      <c r="CN1846" s="198"/>
      <c r="CO1846" s="198"/>
      <c r="CP1846" s="198"/>
      <c r="CQ1846" s="198"/>
      <c r="CR1846" s="198"/>
      <c r="CS1846" s="198"/>
      <c r="CT1846" s="198"/>
      <c r="CU1846" s="198"/>
      <c r="CV1846" s="198"/>
      <c r="CW1846" s="198"/>
      <c r="CX1846" s="198"/>
      <c r="CY1846" s="198"/>
      <c r="CZ1846" s="198"/>
      <c r="DA1846" s="198"/>
      <c r="DB1846" s="198"/>
      <c r="DC1846" s="198"/>
      <c r="DD1846" s="198"/>
      <c r="DE1846" s="198"/>
      <c r="DF1846" s="198"/>
      <c r="DG1846" s="198"/>
      <c r="DH1846" s="198"/>
      <c r="DI1846" s="198"/>
      <c r="DJ1846" s="198"/>
      <c r="DK1846" s="198"/>
      <c r="DL1846" s="198"/>
      <c r="DM1846" s="198"/>
      <c r="DN1846" s="198"/>
      <c r="DO1846" s="198"/>
      <c r="DP1846" s="198"/>
      <c r="DQ1846" s="198"/>
      <c r="DR1846" s="198"/>
      <c r="DS1846" s="198"/>
      <c r="DT1846" s="198"/>
      <c r="DU1846" s="198"/>
    </row>
    <row r="1847" spans="1:125" s="173" customFormat="1" x14ac:dyDescent="0.2">
      <c r="A1847" s="149"/>
      <c r="B1847" s="151"/>
      <c r="C1847" s="151"/>
      <c r="AP1847" s="198"/>
      <c r="AQ1847" s="198"/>
      <c r="AR1847" s="198"/>
      <c r="AS1847" s="198"/>
      <c r="AT1847" s="198"/>
      <c r="AU1847" s="198"/>
      <c r="AV1847" s="198"/>
      <c r="AW1847" s="198"/>
      <c r="AX1847" s="198"/>
      <c r="AY1847" s="198"/>
      <c r="AZ1847" s="198"/>
      <c r="BA1847" s="198"/>
      <c r="BB1847" s="198"/>
      <c r="BC1847" s="198"/>
      <c r="BD1847" s="198"/>
      <c r="BE1847" s="198"/>
      <c r="BF1847" s="198"/>
      <c r="BG1847" s="198"/>
      <c r="BH1847" s="198"/>
      <c r="BI1847" s="198"/>
      <c r="BJ1847" s="198"/>
      <c r="BK1847" s="198"/>
      <c r="BL1847" s="198"/>
      <c r="BM1847" s="198"/>
      <c r="BN1847" s="198"/>
      <c r="BO1847" s="198"/>
      <c r="BP1847" s="198"/>
      <c r="BQ1847" s="198"/>
      <c r="BR1847" s="198"/>
      <c r="BS1847" s="198"/>
      <c r="BT1847" s="198"/>
      <c r="BU1847" s="198"/>
      <c r="BV1847" s="198"/>
      <c r="BW1847" s="198"/>
      <c r="BX1847" s="198"/>
      <c r="BY1847" s="198"/>
      <c r="BZ1847" s="198"/>
      <c r="CA1847" s="198"/>
      <c r="CB1847" s="198"/>
      <c r="CC1847" s="198"/>
      <c r="CD1847" s="198"/>
      <c r="CE1847" s="198"/>
      <c r="CF1847" s="198"/>
      <c r="CG1847" s="198"/>
      <c r="CH1847" s="198"/>
      <c r="CI1847" s="198"/>
      <c r="CJ1847" s="198"/>
      <c r="CK1847" s="198"/>
      <c r="CL1847" s="198"/>
      <c r="CM1847" s="198"/>
      <c r="CN1847" s="198"/>
      <c r="CO1847" s="198"/>
      <c r="CP1847" s="198"/>
      <c r="CQ1847" s="198"/>
      <c r="CR1847" s="198"/>
      <c r="CS1847" s="198"/>
      <c r="CT1847" s="198"/>
      <c r="CU1847" s="198"/>
      <c r="CV1847" s="198"/>
      <c r="CW1847" s="198"/>
      <c r="CX1847" s="198"/>
      <c r="CY1847" s="198"/>
      <c r="CZ1847" s="198"/>
      <c r="DA1847" s="198"/>
      <c r="DB1847" s="198"/>
      <c r="DC1847" s="198"/>
      <c r="DD1847" s="198"/>
      <c r="DE1847" s="198"/>
      <c r="DF1847" s="198"/>
      <c r="DG1847" s="198"/>
      <c r="DH1847" s="198"/>
      <c r="DI1847" s="198"/>
      <c r="DJ1847" s="198"/>
      <c r="DK1847" s="198"/>
      <c r="DL1847" s="198"/>
      <c r="DM1847" s="198"/>
      <c r="DN1847" s="198"/>
      <c r="DO1847" s="198"/>
      <c r="DP1847" s="198"/>
      <c r="DQ1847" s="198"/>
      <c r="DR1847" s="198"/>
      <c r="DS1847" s="198"/>
      <c r="DT1847" s="198"/>
      <c r="DU1847" s="198"/>
    </row>
    <row r="1848" spans="1:125" s="173" customFormat="1" x14ac:dyDescent="0.2">
      <c r="A1848" s="149"/>
      <c r="B1848" s="151"/>
      <c r="C1848" s="151"/>
      <c r="AP1848" s="198"/>
      <c r="AQ1848" s="198"/>
      <c r="AR1848" s="198"/>
      <c r="AS1848" s="198"/>
      <c r="AT1848" s="198"/>
      <c r="AU1848" s="198"/>
      <c r="AV1848" s="198"/>
      <c r="AW1848" s="198"/>
      <c r="AX1848" s="198"/>
      <c r="AY1848" s="198"/>
      <c r="AZ1848" s="198"/>
      <c r="BA1848" s="198"/>
      <c r="BB1848" s="198"/>
      <c r="BC1848" s="198"/>
      <c r="BD1848" s="198"/>
      <c r="BE1848" s="198"/>
      <c r="BF1848" s="198"/>
      <c r="BG1848" s="198"/>
      <c r="BH1848" s="198"/>
      <c r="BI1848" s="198"/>
      <c r="BJ1848" s="198"/>
      <c r="BK1848" s="198"/>
      <c r="BL1848" s="198"/>
      <c r="BM1848" s="198"/>
      <c r="BN1848" s="198"/>
      <c r="BO1848" s="198"/>
      <c r="BP1848" s="198"/>
      <c r="BQ1848" s="198"/>
      <c r="BR1848" s="198"/>
      <c r="BS1848" s="198"/>
      <c r="BT1848" s="198"/>
      <c r="BU1848" s="198"/>
      <c r="BV1848" s="198"/>
      <c r="BW1848" s="198"/>
      <c r="BX1848" s="198"/>
      <c r="BY1848" s="198"/>
      <c r="BZ1848" s="198"/>
      <c r="CA1848" s="198"/>
      <c r="CB1848" s="198"/>
      <c r="CC1848" s="198"/>
      <c r="CD1848" s="198"/>
      <c r="CE1848" s="198"/>
      <c r="CF1848" s="198"/>
      <c r="CG1848" s="198"/>
      <c r="CH1848" s="198"/>
      <c r="CI1848" s="198"/>
      <c r="CJ1848" s="198"/>
      <c r="CK1848" s="198"/>
      <c r="CL1848" s="198"/>
      <c r="CM1848" s="198"/>
      <c r="CN1848" s="198"/>
      <c r="CO1848" s="198"/>
      <c r="CP1848" s="198"/>
      <c r="CQ1848" s="198"/>
      <c r="CR1848" s="198"/>
      <c r="CS1848" s="198"/>
      <c r="CT1848" s="198"/>
      <c r="CU1848" s="198"/>
      <c r="CV1848" s="198"/>
      <c r="CW1848" s="198"/>
      <c r="CX1848" s="198"/>
      <c r="CY1848" s="198"/>
      <c r="CZ1848" s="198"/>
      <c r="DA1848" s="198"/>
      <c r="DB1848" s="198"/>
      <c r="DC1848" s="198"/>
      <c r="DD1848" s="198"/>
      <c r="DE1848" s="198"/>
      <c r="DF1848" s="198"/>
      <c r="DG1848" s="198"/>
      <c r="DH1848" s="198"/>
      <c r="DI1848" s="198"/>
      <c r="DJ1848" s="198"/>
      <c r="DK1848" s="198"/>
      <c r="DL1848" s="198"/>
      <c r="DM1848" s="198"/>
      <c r="DN1848" s="198"/>
      <c r="DO1848" s="198"/>
      <c r="DP1848" s="198"/>
      <c r="DQ1848" s="198"/>
      <c r="DR1848" s="198"/>
      <c r="DS1848" s="198"/>
      <c r="DT1848" s="198"/>
      <c r="DU1848" s="198"/>
    </row>
    <row r="1849" spans="1:125" x14ac:dyDescent="0.2">
      <c r="D1849" s="173"/>
      <c r="E1849" s="173"/>
      <c r="F1849" s="173"/>
      <c r="G1849" s="173"/>
      <c r="H1849" s="173"/>
      <c r="I1849" s="173"/>
      <c r="J1849" s="173"/>
      <c r="K1849" s="173"/>
      <c r="L1849" s="173"/>
      <c r="M1849" s="173"/>
      <c r="N1849" s="173"/>
      <c r="O1849" s="173"/>
      <c r="P1849" s="173"/>
      <c r="Q1849" s="173"/>
      <c r="R1849" s="173"/>
      <c r="S1849" s="173"/>
      <c r="T1849" s="173"/>
      <c r="U1849" s="173"/>
      <c r="V1849" s="173"/>
      <c r="W1849" s="173"/>
      <c r="X1849" s="173"/>
      <c r="Y1849" s="173"/>
      <c r="Z1849" s="173"/>
      <c r="AA1849" s="173"/>
      <c r="AB1849" s="173"/>
      <c r="AC1849" s="173"/>
      <c r="AD1849" s="173"/>
      <c r="AE1849" s="173"/>
      <c r="AF1849" s="173"/>
      <c r="AG1849" s="173"/>
      <c r="AH1849" s="173"/>
      <c r="AI1849" s="173"/>
      <c r="AJ1849" s="173"/>
      <c r="AK1849" s="173"/>
      <c r="AL1849" s="173"/>
      <c r="AM1849" s="173"/>
      <c r="AN1849" s="173"/>
      <c r="AO1849" s="173"/>
      <c r="AP1849" s="198"/>
      <c r="AQ1849" s="198"/>
      <c r="AR1849" s="198"/>
      <c r="AS1849" s="198"/>
      <c r="AT1849" s="198"/>
      <c r="AU1849" s="198"/>
      <c r="AV1849" s="198"/>
      <c r="AW1849" s="198"/>
      <c r="AX1849" s="198"/>
      <c r="AY1849" s="198"/>
      <c r="AZ1849" s="198"/>
      <c r="BA1849" s="198"/>
      <c r="BB1849" s="198"/>
      <c r="BC1849" s="198"/>
      <c r="BD1849" s="198"/>
      <c r="BE1849" s="198"/>
      <c r="BF1849" s="198"/>
      <c r="BG1849" s="198"/>
      <c r="BH1849" s="198"/>
      <c r="BI1849" s="198"/>
      <c r="BJ1849" s="198"/>
      <c r="BK1849" s="198"/>
      <c r="BL1849" s="198"/>
      <c r="BM1849" s="198"/>
      <c r="BN1849" s="198"/>
      <c r="BO1849" s="198"/>
      <c r="BP1849" s="198"/>
      <c r="BQ1849" s="198"/>
      <c r="BR1849" s="198"/>
      <c r="BS1849" s="198"/>
      <c r="BT1849" s="198"/>
      <c r="BU1849" s="198"/>
      <c r="BV1849" s="198"/>
      <c r="BW1849" s="198"/>
      <c r="BX1849" s="198"/>
      <c r="BY1849" s="198"/>
      <c r="BZ1849" s="198"/>
    </row>
    <row r="1850" spans="1:125" x14ac:dyDescent="0.2">
      <c r="D1850" s="173"/>
      <c r="E1850" s="173"/>
      <c r="F1850" s="173"/>
      <c r="G1850" s="173"/>
      <c r="H1850" s="173"/>
      <c r="I1850" s="173"/>
      <c r="J1850" s="173"/>
      <c r="K1850" s="173"/>
      <c r="L1850" s="173"/>
      <c r="M1850" s="173"/>
      <c r="N1850" s="173"/>
      <c r="O1850" s="173"/>
      <c r="P1850" s="173"/>
      <c r="Q1850" s="173"/>
      <c r="R1850" s="173"/>
      <c r="S1850" s="173"/>
      <c r="T1850" s="173"/>
      <c r="U1850" s="173"/>
      <c r="V1850" s="173"/>
      <c r="W1850" s="173"/>
      <c r="X1850" s="173"/>
      <c r="Y1850" s="173"/>
      <c r="Z1850" s="173"/>
      <c r="AA1850" s="173"/>
      <c r="AB1850" s="173"/>
      <c r="AC1850" s="173"/>
      <c r="AD1850" s="173"/>
      <c r="AE1850" s="173"/>
      <c r="AF1850" s="173"/>
      <c r="AG1850" s="173"/>
      <c r="AH1850" s="173"/>
      <c r="AI1850" s="173"/>
      <c r="AJ1850" s="173"/>
      <c r="AK1850" s="173"/>
      <c r="AL1850" s="173"/>
      <c r="AM1850" s="173"/>
      <c r="AN1850" s="173"/>
      <c r="AO1850" s="173"/>
      <c r="AP1850" s="198"/>
      <c r="AQ1850" s="198"/>
      <c r="AR1850" s="198"/>
      <c r="AS1850" s="198"/>
      <c r="AT1850" s="198"/>
      <c r="AU1850" s="198"/>
      <c r="AV1850" s="198"/>
      <c r="AW1850" s="198"/>
      <c r="AX1850" s="198"/>
      <c r="AY1850" s="198"/>
      <c r="AZ1850" s="198"/>
      <c r="BA1850" s="198"/>
      <c r="BB1850" s="198"/>
      <c r="BC1850" s="198"/>
      <c r="BD1850" s="198"/>
      <c r="BE1850" s="198"/>
      <c r="BF1850" s="198"/>
      <c r="BG1850" s="198"/>
      <c r="BH1850" s="198"/>
      <c r="BI1850" s="198"/>
      <c r="BJ1850" s="198"/>
      <c r="BK1850" s="198"/>
      <c r="BL1850" s="198"/>
      <c r="BM1850" s="198"/>
      <c r="BN1850" s="198"/>
      <c r="BO1850" s="198"/>
      <c r="BP1850" s="198"/>
      <c r="BQ1850" s="198"/>
      <c r="BR1850" s="198"/>
      <c r="BS1850" s="198"/>
      <c r="BT1850" s="198"/>
      <c r="BU1850" s="198"/>
      <c r="BV1850" s="198"/>
      <c r="BW1850" s="198"/>
      <c r="BX1850" s="198"/>
      <c r="BY1850" s="198"/>
      <c r="BZ1850" s="198"/>
    </row>
    <row r="1851" spans="1:125" x14ac:dyDescent="0.2">
      <c r="D1851" s="173"/>
      <c r="E1851" s="173"/>
      <c r="F1851" s="173"/>
      <c r="G1851" s="173"/>
      <c r="H1851" s="173"/>
      <c r="I1851" s="173"/>
      <c r="J1851" s="173"/>
      <c r="K1851" s="173"/>
      <c r="L1851" s="173"/>
      <c r="M1851" s="173"/>
      <c r="N1851" s="173"/>
      <c r="O1851" s="173"/>
      <c r="P1851" s="173"/>
      <c r="Q1851" s="173"/>
      <c r="R1851" s="173"/>
      <c r="S1851" s="173"/>
      <c r="T1851" s="173"/>
      <c r="U1851" s="173"/>
      <c r="V1851" s="173"/>
      <c r="W1851" s="173"/>
      <c r="X1851" s="173"/>
      <c r="Y1851" s="173"/>
      <c r="Z1851" s="173"/>
      <c r="AA1851" s="173"/>
      <c r="AB1851" s="173"/>
      <c r="AC1851" s="173"/>
      <c r="AD1851" s="173"/>
      <c r="AE1851" s="173"/>
      <c r="AF1851" s="173"/>
      <c r="AG1851" s="173"/>
      <c r="AH1851" s="173"/>
      <c r="AI1851" s="173"/>
      <c r="AJ1851" s="173"/>
      <c r="AK1851" s="173"/>
      <c r="AL1851" s="173"/>
      <c r="AM1851" s="173"/>
      <c r="AN1851" s="173"/>
      <c r="AO1851" s="173"/>
      <c r="AP1851" s="198"/>
      <c r="AQ1851" s="198"/>
      <c r="AR1851" s="198"/>
      <c r="AS1851" s="198"/>
      <c r="AT1851" s="198"/>
      <c r="AU1851" s="198"/>
      <c r="AV1851" s="198"/>
      <c r="AW1851" s="198"/>
      <c r="AX1851" s="198"/>
      <c r="AY1851" s="198"/>
      <c r="AZ1851" s="198"/>
      <c r="BA1851" s="198"/>
      <c r="BB1851" s="198"/>
      <c r="BC1851" s="198"/>
      <c r="BD1851" s="198"/>
      <c r="BE1851" s="198"/>
      <c r="BF1851" s="198"/>
      <c r="BG1851" s="198"/>
      <c r="BH1851" s="198"/>
      <c r="BI1851" s="198"/>
      <c r="BJ1851" s="198"/>
      <c r="BK1851" s="198"/>
      <c r="BL1851" s="198"/>
      <c r="BM1851" s="198"/>
      <c r="BN1851" s="198"/>
      <c r="BO1851" s="198"/>
      <c r="BP1851" s="198"/>
      <c r="BQ1851" s="198"/>
      <c r="BR1851" s="198"/>
      <c r="BS1851" s="198"/>
      <c r="BT1851" s="198"/>
      <c r="BU1851" s="198"/>
      <c r="BV1851" s="198"/>
      <c r="BW1851" s="198"/>
      <c r="BX1851" s="198"/>
      <c r="BY1851" s="198"/>
      <c r="BZ1851" s="198"/>
    </row>
    <row r="1852" spans="1:125" x14ac:dyDescent="0.2">
      <c r="D1852" s="173"/>
      <c r="E1852" s="173"/>
      <c r="F1852" s="173"/>
      <c r="G1852" s="173"/>
      <c r="H1852" s="173"/>
      <c r="I1852" s="173"/>
      <c r="J1852" s="173"/>
      <c r="K1852" s="173"/>
      <c r="L1852" s="173"/>
      <c r="M1852" s="173"/>
      <c r="N1852" s="173"/>
      <c r="O1852" s="173"/>
      <c r="P1852" s="173"/>
      <c r="Q1852" s="173"/>
      <c r="R1852" s="173"/>
      <c r="S1852" s="173"/>
      <c r="T1852" s="173"/>
      <c r="U1852" s="173"/>
      <c r="V1852" s="173"/>
      <c r="W1852" s="173"/>
      <c r="X1852" s="173"/>
      <c r="Y1852" s="173"/>
      <c r="Z1852" s="173"/>
      <c r="AA1852" s="173"/>
      <c r="AB1852" s="173"/>
      <c r="AC1852" s="173"/>
      <c r="AD1852" s="173"/>
      <c r="AE1852" s="173"/>
      <c r="AF1852" s="173"/>
      <c r="AG1852" s="173"/>
      <c r="AH1852" s="173"/>
      <c r="AI1852" s="173"/>
      <c r="AJ1852" s="173"/>
      <c r="AK1852" s="173"/>
      <c r="AL1852" s="173"/>
      <c r="AM1852" s="173"/>
      <c r="AN1852" s="173"/>
      <c r="AO1852" s="173"/>
      <c r="AP1852" s="198"/>
      <c r="AQ1852" s="198"/>
      <c r="AR1852" s="198"/>
      <c r="AS1852" s="198"/>
      <c r="AT1852" s="198"/>
      <c r="AU1852" s="198"/>
      <c r="AV1852" s="198"/>
      <c r="AW1852" s="198"/>
      <c r="AX1852" s="198"/>
      <c r="AY1852" s="198"/>
      <c r="AZ1852" s="198"/>
      <c r="BA1852" s="198"/>
      <c r="BB1852" s="198"/>
      <c r="BC1852" s="198"/>
      <c r="BD1852" s="198"/>
      <c r="BE1852" s="198"/>
      <c r="BF1852" s="198"/>
      <c r="BG1852" s="198"/>
      <c r="BH1852" s="198"/>
      <c r="BI1852" s="198"/>
      <c r="BJ1852" s="198"/>
      <c r="BK1852" s="198"/>
      <c r="BL1852" s="198"/>
      <c r="BM1852" s="198"/>
      <c r="BN1852" s="198"/>
      <c r="BO1852" s="198"/>
      <c r="BP1852" s="198"/>
      <c r="BQ1852" s="198"/>
      <c r="BR1852" s="198"/>
      <c r="BS1852" s="198"/>
      <c r="BT1852" s="198"/>
      <c r="BU1852" s="198"/>
      <c r="BV1852" s="198"/>
      <c r="BW1852" s="198"/>
      <c r="BX1852" s="198"/>
      <c r="BY1852" s="198"/>
      <c r="BZ1852" s="198"/>
    </row>
    <row r="1853" spans="1:125" x14ac:dyDescent="0.2">
      <c r="D1853" s="173"/>
      <c r="E1853" s="173"/>
      <c r="F1853" s="173"/>
      <c r="G1853" s="173"/>
      <c r="H1853" s="173"/>
      <c r="I1853" s="173"/>
      <c r="J1853" s="173"/>
      <c r="K1853" s="173"/>
      <c r="L1853" s="173"/>
      <c r="M1853" s="173"/>
      <c r="N1853" s="173"/>
      <c r="O1853" s="173"/>
      <c r="P1853" s="173"/>
      <c r="Q1853" s="173"/>
      <c r="R1853" s="173"/>
      <c r="S1853" s="173"/>
      <c r="T1853" s="173"/>
      <c r="U1853" s="173"/>
      <c r="V1853" s="173"/>
      <c r="W1853" s="173"/>
      <c r="X1853" s="173"/>
      <c r="Y1853" s="173"/>
      <c r="Z1853" s="173"/>
      <c r="AA1853" s="173"/>
      <c r="AB1853" s="173"/>
      <c r="AC1853" s="173"/>
      <c r="AD1853" s="173"/>
      <c r="AE1853" s="173"/>
      <c r="AF1853" s="173"/>
      <c r="AG1853" s="173"/>
      <c r="AH1853" s="173"/>
      <c r="AI1853" s="173"/>
      <c r="AJ1853" s="173"/>
      <c r="AK1853" s="173"/>
      <c r="AL1853" s="173"/>
      <c r="AM1853" s="173"/>
      <c r="AN1853" s="173"/>
      <c r="AO1853" s="173"/>
      <c r="AP1853" s="198"/>
      <c r="AQ1853" s="198"/>
      <c r="AR1853" s="198"/>
      <c r="AS1853" s="198"/>
      <c r="AT1853" s="198"/>
      <c r="AU1853" s="198"/>
      <c r="AV1853" s="198"/>
      <c r="AW1853" s="198"/>
      <c r="AX1853" s="198"/>
      <c r="AY1853" s="198"/>
      <c r="AZ1853" s="198"/>
      <c r="BA1853" s="198"/>
      <c r="BB1853" s="198"/>
      <c r="BC1853" s="198"/>
      <c r="BD1853" s="198"/>
      <c r="BE1853" s="198"/>
      <c r="BF1853" s="198"/>
      <c r="BG1853" s="198"/>
      <c r="BH1853" s="198"/>
      <c r="BI1853" s="198"/>
      <c r="BJ1853" s="198"/>
      <c r="BK1853" s="198"/>
      <c r="BL1853" s="198"/>
      <c r="BM1853" s="198"/>
      <c r="BN1853" s="198"/>
      <c r="BO1853" s="198"/>
      <c r="BP1853" s="198"/>
      <c r="BQ1853" s="198"/>
      <c r="BR1853" s="198"/>
      <c r="BS1853" s="198"/>
      <c r="BT1853" s="198"/>
      <c r="BU1853" s="198"/>
      <c r="BV1853" s="198"/>
      <c r="BW1853" s="198"/>
      <c r="BX1853" s="198"/>
      <c r="BY1853" s="198"/>
      <c r="BZ1853" s="198"/>
    </row>
    <row r="1854" spans="1:125" x14ac:dyDescent="0.2">
      <c r="D1854" s="173"/>
      <c r="E1854" s="173"/>
      <c r="F1854" s="173"/>
      <c r="G1854" s="173"/>
      <c r="H1854" s="173"/>
      <c r="I1854" s="173"/>
      <c r="J1854" s="173"/>
      <c r="K1854" s="173"/>
      <c r="L1854" s="173"/>
      <c r="M1854" s="173"/>
      <c r="N1854" s="173"/>
      <c r="O1854" s="173"/>
      <c r="P1854" s="173"/>
      <c r="Q1854" s="173"/>
      <c r="R1854" s="173"/>
      <c r="S1854" s="173"/>
      <c r="T1854" s="173"/>
      <c r="U1854" s="173"/>
      <c r="V1854" s="173"/>
      <c r="W1854" s="173"/>
      <c r="X1854" s="173"/>
      <c r="Y1854" s="173"/>
      <c r="Z1854" s="173"/>
      <c r="AA1854" s="173"/>
      <c r="AB1854" s="173"/>
      <c r="AC1854" s="173"/>
      <c r="AD1854" s="173"/>
      <c r="AE1854" s="173"/>
      <c r="AF1854" s="173"/>
      <c r="AG1854" s="173"/>
      <c r="AH1854" s="173"/>
      <c r="AI1854" s="173"/>
      <c r="AJ1854" s="173"/>
      <c r="AK1854" s="173"/>
      <c r="AL1854" s="173"/>
      <c r="AM1854" s="173"/>
      <c r="AN1854" s="173"/>
      <c r="AO1854" s="173"/>
      <c r="AP1854" s="198"/>
      <c r="AQ1854" s="198"/>
      <c r="AR1854" s="198"/>
      <c r="AS1854" s="198"/>
      <c r="AT1854" s="198"/>
      <c r="AU1854" s="198"/>
      <c r="AV1854" s="198"/>
      <c r="AW1854" s="198"/>
      <c r="AX1854" s="198"/>
      <c r="AY1854" s="198"/>
      <c r="AZ1854" s="198"/>
      <c r="BA1854" s="198"/>
      <c r="BB1854" s="198"/>
      <c r="BC1854" s="198"/>
      <c r="BD1854" s="198"/>
      <c r="BE1854" s="198"/>
      <c r="BF1854" s="198"/>
      <c r="BG1854" s="198"/>
      <c r="BH1854" s="198"/>
      <c r="BI1854" s="198"/>
      <c r="BJ1854" s="198"/>
      <c r="BK1854" s="198"/>
      <c r="BL1854" s="198"/>
      <c r="BM1854" s="198"/>
      <c r="BN1854" s="198"/>
      <c r="BO1854" s="198"/>
      <c r="BP1854" s="198"/>
      <c r="BQ1854" s="198"/>
      <c r="BR1854" s="198"/>
      <c r="BS1854" s="198"/>
      <c r="BT1854" s="198"/>
      <c r="BU1854" s="198"/>
      <c r="BV1854" s="198"/>
      <c r="BW1854" s="198"/>
      <c r="BX1854" s="198"/>
      <c r="BY1854" s="198"/>
      <c r="BZ1854" s="198"/>
    </row>
    <row r="1855" spans="1:125" x14ac:dyDescent="0.2">
      <c r="D1855" s="173"/>
      <c r="E1855" s="173"/>
      <c r="F1855" s="173"/>
      <c r="G1855" s="173"/>
      <c r="H1855" s="173"/>
      <c r="I1855" s="173"/>
      <c r="J1855" s="173"/>
      <c r="K1855" s="173"/>
      <c r="L1855" s="173"/>
      <c r="M1855" s="173"/>
      <c r="N1855" s="173"/>
      <c r="O1855" s="173"/>
      <c r="P1855" s="173"/>
      <c r="Q1855" s="173"/>
      <c r="R1855" s="173"/>
      <c r="S1855" s="173"/>
      <c r="T1855" s="173"/>
      <c r="U1855" s="173"/>
      <c r="V1855" s="173"/>
      <c r="W1855" s="173"/>
      <c r="X1855" s="173"/>
      <c r="Y1855" s="173"/>
      <c r="Z1855" s="173"/>
      <c r="AA1855" s="173"/>
      <c r="AB1855" s="173"/>
      <c r="AC1855" s="173"/>
      <c r="AD1855" s="173"/>
      <c r="AE1855" s="173"/>
      <c r="AF1855" s="173"/>
      <c r="AG1855" s="173"/>
      <c r="AH1855" s="173"/>
      <c r="AI1855" s="173"/>
      <c r="AJ1855" s="173"/>
      <c r="AK1855" s="173"/>
      <c r="AL1855" s="173"/>
      <c r="AM1855" s="173"/>
      <c r="AN1855" s="173"/>
      <c r="AO1855" s="173"/>
      <c r="AP1855" s="198"/>
      <c r="AQ1855" s="198"/>
      <c r="AR1855" s="198"/>
      <c r="AS1855" s="198"/>
      <c r="AT1855" s="198"/>
      <c r="AU1855" s="198"/>
      <c r="AV1855" s="198"/>
      <c r="AW1855" s="198"/>
      <c r="AX1855" s="198"/>
      <c r="AY1855" s="198"/>
      <c r="AZ1855" s="198"/>
      <c r="BA1855" s="198"/>
      <c r="BB1855" s="198"/>
      <c r="BC1855" s="198"/>
      <c r="BD1855" s="198"/>
      <c r="BE1855" s="198"/>
      <c r="BF1855" s="198"/>
      <c r="BG1855" s="198"/>
      <c r="BH1855" s="198"/>
      <c r="BI1855" s="198"/>
      <c r="BJ1855" s="198"/>
      <c r="BK1855" s="198"/>
      <c r="BL1855" s="198"/>
      <c r="BM1855" s="198"/>
      <c r="BN1855" s="198"/>
      <c r="BO1855" s="198"/>
      <c r="BP1855" s="198"/>
      <c r="BQ1855" s="198"/>
      <c r="BR1855" s="198"/>
      <c r="BS1855" s="198"/>
      <c r="BT1855" s="198"/>
      <c r="BU1855" s="198"/>
      <c r="BV1855" s="198"/>
      <c r="BW1855" s="198"/>
      <c r="BX1855" s="198"/>
      <c r="BY1855" s="198"/>
      <c r="BZ1855" s="198"/>
    </row>
    <row r="1856" spans="1:125" x14ac:dyDescent="0.2">
      <c r="D1856" s="173"/>
      <c r="E1856" s="173"/>
      <c r="F1856" s="173"/>
      <c r="G1856" s="173"/>
      <c r="H1856" s="173"/>
      <c r="I1856" s="173"/>
      <c r="J1856" s="173"/>
      <c r="K1856" s="173"/>
      <c r="L1856" s="173"/>
      <c r="M1856" s="173"/>
      <c r="N1856" s="173"/>
      <c r="O1856" s="173"/>
      <c r="P1856" s="173"/>
      <c r="Q1856" s="173"/>
      <c r="R1856" s="173"/>
      <c r="S1856" s="173"/>
      <c r="T1856" s="173"/>
      <c r="U1856" s="173"/>
      <c r="V1856" s="173"/>
      <c r="W1856" s="173"/>
      <c r="X1856" s="173"/>
      <c r="Y1856" s="173"/>
      <c r="Z1856" s="173"/>
      <c r="AA1856" s="173"/>
      <c r="AB1856" s="173"/>
      <c r="AC1856" s="173"/>
      <c r="AD1856" s="173"/>
      <c r="AE1856" s="173"/>
      <c r="AF1856" s="173"/>
      <c r="AG1856" s="173"/>
      <c r="AH1856" s="173"/>
      <c r="AI1856" s="173"/>
      <c r="AJ1856" s="173"/>
      <c r="AK1856" s="173"/>
      <c r="AL1856" s="173"/>
      <c r="AM1856" s="173"/>
      <c r="AN1856" s="173"/>
      <c r="AO1856" s="173"/>
      <c r="AP1856" s="198"/>
      <c r="AQ1856" s="198"/>
      <c r="AR1856" s="198"/>
      <c r="AS1856" s="198"/>
      <c r="AT1856" s="198"/>
      <c r="AU1856" s="198"/>
      <c r="AV1856" s="198"/>
      <c r="AW1856" s="198"/>
      <c r="AX1856" s="198"/>
      <c r="AY1856" s="198"/>
      <c r="AZ1856" s="198"/>
      <c r="BA1856" s="198"/>
      <c r="BB1856" s="198"/>
      <c r="BC1856" s="198"/>
      <c r="BD1856" s="198"/>
      <c r="BE1856" s="198"/>
      <c r="BF1856" s="198"/>
      <c r="BG1856" s="198"/>
      <c r="BH1856" s="198"/>
      <c r="BI1856" s="198"/>
      <c r="BJ1856" s="198"/>
      <c r="BK1856" s="198"/>
      <c r="BL1856" s="198"/>
      <c r="BM1856" s="198"/>
      <c r="BN1856" s="198"/>
      <c r="BO1856" s="198"/>
      <c r="BP1856" s="198"/>
      <c r="BQ1856" s="198"/>
      <c r="BR1856" s="198"/>
      <c r="BS1856" s="198"/>
      <c r="BT1856" s="198"/>
      <c r="BU1856" s="198"/>
      <c r="BV1856" s="198"/>
      <c r="BW1856" s="198"/>
      <c r="BX1856" s="198"/>
      <c r="BY1856" s="198"/>
      <c r="BZ1856" s="198"/>
    </row>
    <row r="1857" spans="4:78" x14ac:dyDescent="0.2">
      <c r="D1857" s="173"/>
      <c r="E1857" s="173"/>
      <c r="F1857" s="173"/>
      <c r="G1857" s="173"/>
      <c r="H1857" s="173"/>
      <c r="I1857" s="173"/>
      <c r="J1857" s="173"/>
      <c r="K1857" s="173"/>
      <c r="L1857" s="173"/>
      <c r="M1857" s="173"/>
      <c r="N1857" s="173"/>
      <c r="O1857" s="173"/>
      <c r="P1857" s="173"/>
      <c r="Q1857" s="173"/>
      <c r="R1857" s="173"/>
      <c r="S1857" s="173"/>
      <c r="T1857" s="173"/>
      <c r="U1857" s="173"/>
      <c r="V1857" s="173"/>
      <c r="W1857" s="173"/>
      <c r="X1857" s="173"/>
      <c r="Y1857" s="173"/>
      <c r="Z1857" s="173"/>
      <c r="AA1857" s="173"/>
      <c r="AB1857" s="173"/>
      <c r="AC1857" s="173"/>
      <c r="AD1857" s="173"/>
      <c r="AE1857" s="173"/>
      <c r="AF1857" s="173"/>
      <c r="AG1857" s="173"/>
      <c r="AH1857" s="173"/>
      <c r="AI1857" s="173"/>
      <c r="AJ1857" s="173"/>
      <c r="AK1857" s="173"/>
      <c r="AL1857" s="173"/>
      <c r="AM1857" s="173"/>
      <c r="AN1857" s="173"/>
      <c r="AO1857" s="173"/>
      <c r="AP1857" s="198"/>
      <c r="AQ1857" s="198"/>
      <c r="AR1857" s="198"/>
      <c r="AS1857" s="198"/>
      <c r="AT1857" s="198"/>
      <c r="AU1857" s="198"/>
      <c r="AV1857" s="198"/>
      <c r="AW1857" s="198"/>
      <c r="AX1857" s="198"/>
      <c r="AY1857" s="198"/>
      <c r="AZ1857" s="198"/>
      <c r="BA1857" s="198"/>
      <c r="BB1857" s="198"/>
      <c r="BC1857" s="198"/>
      <c r="BD1857" s="198"/>
      <c r="BE1857" s="198"/>
      <c r="BF1857" s="198"/>
      <c r="BG1857" s="198"/>
      <c r="BH1857" s="198"/>
      <c r="BI1857" s="198"/>
      <c r="BJ1857" s="198"/>
      <c r="BK1857" s="198"/>
      <c r="BL1857" s="198"/>
      <c r="BM1857" s="198"/>
      <c r="BN1857" s="198"/>
      <c r="BO1857" s="198"/>
      <c r="BP1857" s="198"/>
      <c r="BQ1857" s="198"/>
      <c r="BR1857" s="198"/>
      <c r="BS1857" s="198"/>
      <c r="BT1857" s="198"/>
      <c r="BU1857" s="198"/>
      <c r="BV1857" s="198"/>
      <c r="BW1857" s="198"/>
      <c r="BX1857" s="198"/>
      <c r="BY1857" s="198"/>
      <c r="BZ1857" s="198"/>
    </row>
    <row r="1858" spans="4:78" x14ac:dyDescent="0.2">
      <c r="D1858" s="173"/>
      <c r="E1858" s="173"/>
      <c r="F1858" s="173"/>
      <c r="G1858" s="173"/>
      <c r="H1858" s="173"/>
      <c r="I1858" s="173"/>
      <c r="J1858" s="173"/>
      <c r="K1858" s="173"/>
      <c r="L1858" s="173"/>
      <c r="M1858" s="173"/>
      <c r="N1858" s="173"/>
      <c r="O1858" s="173"/>
      <c r="P1858" s="173"/>
      <c r="Q1858" s="173"/>
      <c r="R1858" s="173"/>
      <c r="S1858" s="173"/>
      <c r="T1858" s="173"/>
      <c r="U1858" s="173"/>
      <c r="V1858" s="173"/>
      <c r="W1858" s="173"/>
      <c r="X1858" s="173"/>
      <c r="Y1858" s="173"/>
      <c r="Z1858" s="173"/>
      <c r="AA1858" s="173"/>
      <c r="AB1858" s="173"/>
      <c r="AC1858" s="173"/>
      <c r="AD1858" s="173"/>
      <c r="AE1858" s="173"/>
      <c r="AF1858" s="173"/>
      <c r="AG1858" s="173"/>
      <c r="AH1858" s="173"/>
      <c r="AI1858" s="173"/>
      <c r="AJ1858" s="173"/>
      <c r="AK1858" s="173"/>
      <c r="AL1858" s="173"/>
      <c r="AM1858" s="173"/>
      <c r="AN1858" s="173"/>
      <c r="AO1858" s="173"/>
      <c r="AP1858" s="198"/>
      <c r="AQ1858" s="198"/>
      <c r="AR1858" s="198"/>
      <c r="AS1858" s="198"/>
      <c r="AT1858" s="198"/>
      <c r="AU1858" s="198"/>
      <c r="AV1858" s="198"/>
      <c r="AW1858" s="198"/>
      <c r="AX1858" s="198"/>
      <c r="AY1858" s="198"/>
      <c r="AZ1858" s="198"/>
      <c r="BA1858" s="198"/>
      <c r="BB1858" s="198"/>
      <c r="BC1858" s="198"/>
      <c r="BD1858" s="198"/>
      <c r="BE1858" s="198"/>
      <c r="BF1858" s="198"/>
      <c r="BG1858" s="198"/>
      <c r="BH1858" s="198"/>
      <c r="BI1858" s="198"/>
      <c r="BJ1858" s="198"/>
      <c r="BK1858" s="198"/>
      <c r="BL1858" s="198"/>
      <c r="BM1858" s="198"/>
      <c r="BN1858" s="198"/>
      <c r="BO1858" s="198"/>
      <c r="BP1858" s="198"/>
      <c r="BQ1858" s="198"/>
      <c r="BR1858" s="198"/>
      <c r="BS1858" s="198"/>
      <c r="BT1858" s="198"/>
      <c r="BU1858" s="198"/>
      <c r="BV1858" s="198"/>
      <c r="BW1858" s="198"/>
      <c r="BX1858" s="198"/>
      <c r="BY1858" s="198"/>
      <c r="BZ1858" s="198"/>
    </row>
    <row r="1859" spans="4:78" x14ac:dyDescent="0.2">
      <c r="D1859" s="173"/>
      <c r="E1859" s="173"/>
      <c r="F1859" s="173"/>
      <c r="G1859" s="173"/>
      <c r="H1859" s="173"/>
      <c r="I1859" s="173"/>
      <c r="J1859" s="173"/>
      <c r="K1859" s="173"/>
      <c r="L1859" s="173"/>
      <c r="M1859" s="173"/>
      <c r="N1859" s="173"/>
      <c r="O1859" s="173"/>
      <c r="P1859" s="173"/>
      <c r="Q1859" s="173"/>
      <c r="R1859" s="173"/>
      <c r="S1859" s="173"/>
      <c r="T1859" s="173"/>
      <c r="U1859" s="173"/>
      <c r="V1859" s="173"/>
      <c r="W1859" s="173"/>
      <c r="X1859" s="173"/>
      <c r="Y1859" s="173"/>
      <c r="Z1859" s="173"/>
      <c r="AA1859" s="173"/>
      <c r="AB1859" s="173"/>
      <c r="AC1859" s="173"/>
      <c r="AD1859" s="173"/>
      <c r="AE1859" s="173"/>
      <c r="AF1859" s="173"/>
      <c r="AG1859" s="173"/>
      <c r="AH1859" s="173"/>
      <c r="AI1859" s="173"/>
      <c r="AJ1859" s="173"/>
      <c r="AK1859" s="173"/>
      <c r="AL1859" s="173"/>
      <c r="AM1859" s="173"/>
      <c r="AN1859" s="173"/>
      <c r="AO1859" s="173"/>
      <c r="AP1859" s="198"/>
      <c r="AQ1859" s="198"/>
      <c r="AR1859" s="198"/>
      <c r="AS1859" s="198"/>
      <c r="AT1859" s="198"/>
      <c r="AU1859" s="198"/>
      <c r="AV1859" s="198"/>
      <c r="AW1859" s="198"/>
      <c r="AX1859" s="198"/>
      <c r="AY1859" s="198"/>
      <c r="AZ1859" s="198"/>
      <c r="BA1859" s="198"/>
      <c r="BB1859" s="198"/>
      <c r="BC1859" s="198"/>
      <c r="BD1859" s="198"/>
      <c r="BE1859" s="198"/>
      <c r="BF1859" s="198"/>
      <c r="BG1859" s="198"/>
      <c r="BH1859" s="198"/>
      <c r="BI1859" s="198"/>
      <c r="BJ1859" s="198"/>
      <c r="BK1859" s="198"/>
      <c r="BL1859" s="198"/>
      <c r="BM1859" s="198"/>
      <c r="BN1859" s="198"/>
      <c r="BO1859" s="198"/>
      <c r="BP1859" s="198"/>
      <c r="BQ1859" s="198"/>
      <c r="BR1859" s="198"/>
      <c r="BS1859" s="198"/>
      <c r="BT1859" s="198"/>
      <c r="BU1859" s="198"/>
      <c r="BV1859" s="198"/>
      <c r="BW1859" s="198"/>
      <c r="BX1859" s="198"/>
      <c r="BY1859" s="198"/>
      <c r="BZ1859" s="198"/>
    </row>
    <row r="1860" spans="4:78" x14ac:dyDescent="0.2">
      <c r="D1860" s="173"/>
      <c r="E1860" s="173"/>
      <c r="F1860" s="173"/>
      <c r="G1860" s="173"/>
      <c r="H1860" s="173"/>
      <c r="I1860" s="173"/>
      <c r="J1860" s="173"/>
      <c r="K1860" s="173"/>
      <c r="L1860" s="173"/>
      <c r="M1860" s="173"/>
      <c r="N1860" s="173"/>
      <c r="O1860" s="173"/>
      <c r="P1860" s="173"/>
      <c r="Q1860" s="173"/>
      <c r="R1860" s="173"/>
      <c r="S1860" s="173"/>
      <c r="T1860" s="173"/>
      <c r="U1860" s="173"/>
      <c r="V1860" s="173"/>
      <c r="W1860" s="173"/>
      <c r="X1860" s="173"/>
      <c r="Y1860" s="173"/>
      <c r="Z1860" s="173"/>
      <c r="AA1860" s="173"/>
      <c r="AB1860" s="173"/>
      <c r="AC1860" s="173"/>
      <c r="AD1860" s="173"/>
      <c r="AE1860" s="173"/>
      <c r="AF1860" s="173"/>
      <c r="AG1860" s="173"/>
      <c r="AH1860" s="173"/>
      <c r="AI1860" s="173"/>
      <c r="AJ1860" s="173"/>
      <c r="AK1860" s="173"/>
      <c r="AL1860" s="173"/>
      <c r="AM1860" s="173"/>
      <c r="AN1860" s="173"/>
      <c r="AO1860" s="173"/>
      <c r="AP1860" s="198"/>
      <c r="AQ1860" s="198"/>
      <c r="AR1860" s="198"/>
      <c r="AS1860" s="198"/>
      <c r="AT1860" s="198"/>
      <c r="AU1860" s="198"/>
      <c r="AV1860" s="198"/>
      <c r="AW1860" s="198"/>
      <c r="AX1860" s="198"/>
      <c r="AY1860" s="198"/>
      <c r="AZ1860" s="198"/>
      <c r="BA1860" s="198"/>
      <c r="BB1860" s="198"/>
      <c r="BC1860" s="198"/>
      <c r="BD1860" s="198"/>
      <c r="BE1860" s="198"/>
      <c r="BF1860" s="198"/>
      <c r="BG1860" s="198"/>
      <c r="BH1860" s="198"/>
      <c r="BI1860" s="198"/>
      <c r="BJ1860" s="198"/>
      <c r="BK1860" s="198"/>
      <c r="BL1860" s="198"/>
      <c r="BM1860" s="198"/>
      <c r="BN1860" s="198"/>
      <c r="BO1860" s="198"/>
      <c r="BP1860" s="198"/>
      <c r="BQ1860" s="198"/>
      <c r="BR1860" s="198"/>
      <c r="BS1860" s="198"/>
      <c r="BT1860" s="198"/>
      <c r="BU1860" s="198"/>
      <c r="BV1860" s="198"/>
      <c r="BW1860" s="198"/>
      <c r="BX1860" s="198"/>
      <c r="BY1860" s="198"/>
      <c r="BZ1860" s="198"/>
    </row>
    <row r="1861" spans="4:78" x14ac:dyDescent="0.2">
      <c r="D1861" s="173"/>
      <c r="E1861" s="173"/>
      <c r="F1861" s="173"/>
      <c r="G1861" s="173"/>
      <c r="H1861" s="173"/>
      <c r="I1861" s="173"/>
      <c r="J1861" s="173"/>
      <c r="K1861" s="173"/>
      <c r="L1861" s="173"/>
      <c r="M1861" s="173"/>
      <c r="N1861" s="173"/>
      <c r="O1861" s="173"/>
      <c r="P1861" s="173"/>
      <c r="Q1861" s="173"/>
      <c r="R1861" s="173"/>
      <c r="S1861" s="173"/>
      <c r="T1861" s="173"/>
      <c r="U1861" s="173"/>
      <c r="V1861" s="173"/>
      <c r="W1861" s="173"/>
      <c r="X1861" s="173"/>
      <c r="Y1861" s="173"/>
      <c r="Z1861" s="173"/>
      <c r="AA1861" s="173"/>
      <c r="AB1861" s="173"/>
      <c r="AC1861" s="173"/>
      <c r="AD1861" s="173"/>
      <c r="AE1861" s="173"/>
      <c r="AF1861" s="173"/>
      <c r="AG1861" s="173"/>
      <c r="AH1861" s="173"/>
      <c r="AI1861" s="173"/>
      <c r="AJ1861" s="173"/>
      <c r="AK1861" s="173"/>
      <c r="AL1861" s="173"/>
      <c r="AM1861" s="173"/>
      <c r="AN1861" s="173"/>
      <c r="AO1861" s="173"/>
      <c r="AP1861" s="198"/>
      <c r="AQ1861" s="198"/>
      <c r="AR1861" s="198"/>
      <c r="AS1861" s="198"/>
      <c r="AT1861" s="198"/>
      <c r="AU1861" s="198"/>
      <c r="AV1861" s="198"/>
      <c r="AW1861" s="198"/>
      <c r="AX1861" s="198"/>
      <c r="AY1861" s="198"/>
      <c r="AZ1861" s="198"/>
      <c r="BA1861" s="198"/>
      <c r="BB1861" s="198"/>
      <c r="BC1861" s="198"/>
      <c r="BD1861" s="198"/>
      <c r="BE1861" s="198"/>
      <c r="BF1861" s="198"/>
      <c r="BG1861" s="198"/>
      <c r="BH1861" s="198"/>
      <c r="BI1861" s="198"/>
      <c r="BJ1861" s="198"/>
      <c r="BK1861" s="198"/>
      <c r="BL1861" s="198"/>
      <c r="BM1861" s="198"/>
      <c r="BN1861" s="198"/>
      <c r="BO1861" s="198"/>
      <c r="BP1861" s="198"/>
      <c r="BQ1861" s="198"/>
      <c r="BR1861" s="198"/>
      <c r="BS1861" s="198"/>
      <c r="BT1861" s="198"/>
      <c r="BU1861" s="198"/>
      <c r="BV1861" s="198"/>
      <c r="BW1861" s="198"/>
      <c r="BX1861" s="198"/>
      <c r="BY1861" s="198"/>
      <c r="BZ1861" s="198"/>
    </row>
    <row r="1862" spans="4:78" x14ac:dyDescent="0.2">
      <c r="D1862" s="173"/>
      <c r="E1862" s="173"/>
      <c r="F1862" s="173"/>
      <c r="G1862" s="173"/>
      <c r="H1862" s="173"/>
      <c r="I1862" s="173"/>
      <c r="J1862" s="173"/>
      <c r="K1862" s="173"/>
      <c r="L1862" s="173"/>
      <c r="M1862" s="173"/>
      <c r="N1862" s="173"/>
      <c r="O1862" s="173"/>
      <c r="P1862" s="173"/>
      <c r="Q1862" s="173"/>
      <c r="R1862" s="173"/>
      <c r="S1862" s="173"/>
      <c r="T1862" s="173"/>
      <c r="U1862" s="173"/>
      <c r="V1862" s="173"/>
      <c r="W1862" s="173"/>
      <c r="X1862" s="173"/>
      <c r="Y1862" s="173"/>
      <c r="Z1862" s="173"/>
      <c r="AA1862" s="173"/>
      <c r="AB1862" s="173"/>
      <c r="AC1862" s="173"/>
      <c r="AD1862" s="173"/>
      <c r="AE1862" s="173"/>
      <c r="AF1862" s="173"/>
      <c r="AG1862" s="173"/>
      <c r="AH1862" s="173"/>
      <c r="AI1862" s="173"/>
      <c r="AJ1862" s="173"/>
      <c r="AK1862" s="173"/>
      <c r="AL1862" s="173"/>
      <c r="AM1862" s="173"/>
      <c r="AN1862" s="173"/>
      <c r="AO1862" s="173"/>
      <c r="AP1862" s="198"/>
      <c r="AQ1862" s="198"/>
      <c r="AR1862" s="198"/>
      <c r="AS1862" s="198"/>
      <c r="AT1862" s="198"/>
      <c r="AU1862" s="198"/>
      <c r="AV1862" s="198"/>
      <c r="AW1862" s="198"/>
      <c r="AX1862" s="198"/>
      <c r="AY1862" s="198"/>
      <c r="AZ1862" s="198"/>
      <c r="BA1862" s="198"/>
      <c r="BB1862" s="198"/>
      <c r="BC1862" s="198"/>
      <c r="BD1862" s="198"/>
      <c r="BE1862" s="198"/>
      <c r="BF1862" s="198"/>
      <c r="BG1862" s="198"/>
      <c r="BH1862" s="198"/>
      <c r="BI1862" s="198"/>
      <c r="BJ1862" s="198"/>
      <c r="BK1862" s="198"/>
      <c r="BL1862" s="198"/>
      <c r="BM1862" s="198"/>
      <c r="BN1862" s="198"/>
      <c r="BO1862" s="198"/>
      <c r="BP1862" s="198"/>
      <c r="BQ1862" s="198"/>
      <c r="BR1862" s="198"/>
      <c r="BS1862" s="198"/>
      <c r="BT1862" s="198"/>
      <c r="BU1862" s="198"/>
      <c r="BV1862" s="198"/>
      <c r="BW1862" s="198"/>
      <c r="BX1862" s="198"/>
      <c r="BY1862" s="198"/>
      <c r="BZ1862" s="198"/>
    </row>
    <row r="1863" spans="4:78" x14ac:dyDescent="0.2">
      <c r="D1863" s="173"/>
      <c r="E1863" s="173"/>
      <c r="F1863" s="173"/>
      <c r="G1863" s="173"/>
      <c r="H1863" s="173"/>
      <c r="I1863" s="173"/>
      <c r="J1863" s="173"/>
      <c r="K1863" s="173"/>
      <c r="L1863" s="173"/>
      <c r="M1863" s="173"/>
      <c r="N1863" s="173"/>
      <c r="O1863" s="173"/>
      <c r="P1863" s="173"/>
      <c r="Q1863" s="173"/>
      <c r="R1863" s="173"/>
      <c r="S1863" s="173"/>
      <c r="T1863" s="173"/>
      <c r="U1863" s="173"/>
      <c r="V1863" s="173"/>
      <c r="W1863" s="173"/>
      <c r="X1863" s="173"/>
      <c r="Y1863" s="173"/>
      <c r="Z1863" s="173"/>
      <c r="AA1863" s="173"/>
      <c r="AB1863" s="173"/>
      <c r="AC1863" s="173"/>
      <c r="AD1863" s="173"/>
      <c r="AE1863" s="173"/>
      <c r="AF1863" s="173"/>
      <c r="AG1863" s="173"/>
      <c r="AH1863" s="173"/>
      <c r="AI1863" s="173"/>
      <c r="AJ1863" s="173"/>
      <c r="AK1863" s="173"/>
      <c r="AL1863" s="173"/>
      <c r="AM1863" s="173"/>
      <c r="AN1863" s="173"/>
      <c r="AO1863" s="173"/>
      <c r="AP1863" s="198"/>
      <c r="AQ1863" s="198"/>
      <c r="AR1863" s="198"/>
      <c r="AS1863" s="198"/>
      <c r="AT1863" s="198"/>
      <c r="AU1863" s="198"/>
      <c r="AV1863" s="198"/>
      <c r="AW1863" s="198"/>
      <c r="AX1863" s="198"/>
      <c r="AY1863" s="198"/>
      <c r="AZ1863" s="198"/>
      <c r="BA1863" s="198"/>
      <c r="BB1863" s="198"/>
      <c r="BC1863" s="198"/>
      <c r="BD1863" s="198"/>
      <c r="BE1863" s="198"/>
      <c r="BF1863" s="198"/>
      <c r="BG1863" s="198"/>
      <c r="BH1863" s="198"/>
      <c r="BI1863" s="198"/>
      <c r="BJ1863" s="198"/>
      <c r="BK1863" s="198"/>
      <c r="BL1863" s="198"/>
      <c r="BM1863" s="198"/>
      <c r="BN1863" s="198"/>
      <c r="BO1863" s="198"/>
      <c r="BP1863" s="198"/>
      <c r="BQ1863" s="198"/>
      <c r="BR1863" s="198"/>
      <c r="BS1863" s="198"/>
      <c r="BT1863" s="198"/>
      <c r="BU1863" s="198"/>
      <c r="BV1863" s="198"/>
      <c r="BW1863" s="198"/>
      <c r="BX1863" s="198"/>
      <c r="BY1863" s="198"/>
      <c r="BZ1863" s="198"/>
    </row>
    <row r="1864" spans="4:78" x14ac:dyDescent="0.2">
      <c r="D1864" s="173"/>
      <c r="E1864" s="173"/>
      <c r="F1864" s="173"/>
      <c r="G1864" s="173"/>
      <c r="H1864" s="173"/>
      <c r="I1864" s="173"/>
      <c r="J1864" s="173"/>
      <c r="K1864" s="173"/>
      <c r="L1864" s="173"/>
      <c r="M1864" s="173"/>
      <c r="N1864" s="173"/>
      <c r="O1864" s="173"/>
      <c r="P1864" s="173"/>
      <c r="Q1864" s="173"/>
      <c r="R1864" s="173"/>
      <c r="S1864" s="173"/>
      <c r="T1864" s="173"/>
      <c r="U1864" s="173"/>
      <c r="V1864" s="173"/>
      <c r="W1864" s="173"/>
      <c r="X1864" s="173"/>
      <c r="Y1864" s="173"/>
      <c r="Z1864" s="173"/>
      <c r="AA1864" s="173"/>
      <c r="AB1864" s="173"/>
      <c r="AC1864" s="173"/>
      <c r="AD1864" s="173"/>
      <c r="AE1864" s="173"/>
      <c r="AF1864" s="173"/>
      <c r="AG1864" s="173"/>
      <c r="AH1864" s="173"/>
      <c r="AI1864" s="173"/>
      <c r="AJ1864" s="173"/>
      <c r="AK1864" s="173"/>
      <c r="AL1864" s="173"/>
      <c r="AM1864" s="173"/>
      <c r="AN1864" s="173"/>
      <c r="AO1864" s="173"/>
      <c r="AP1864" s="198"/>
      <c r="AQ1864" s="198"/>
      <c r="AR1864" s="198"/>
      <c r="AS1864" s="198"/>
      <c r="AT1864" s="198"/>
      <c r="AU1864" s="198"/>
      <c r="AV1864" s="198"/>
      <c r="AW1864" s="198"/>
      <c r="AX1864" s="198"/>
      <c r="AY1864" s="198"/>
      <c r="AZ1864" s="198"/>
      <c r="BA1864" s="198"/>
      <c r="BB1864" s="198"/>
      <c r="BC1864" s="198"/>
      <c r="BD1864" s="198"/>
      <c r="BE1864" s="198"/>
      <c r="BF1864" s="198"/>
      <c r="BG1864" s="198"/>
      <c r="BH1864" s="198"/>
      <c r="BI1864" s="198"/>
      <c r="BJ1864" s="198"/>
      <c r="BK1864" s="198"/>
      <c r="BL1864" s="198"/>
      <c r="BM1864" s="198"/>
      <c r="BN1864" s="198"/>
      <c r="BO1864" s="198"/>
      <c r="BP1864" s="198"/>
      <c r="BQ1864" s="198"/>
      <c r="BR1864" s="198"/>
      <c r="BS1864" s="198"/>
      <c r="BT1864" s="198"/>
      <c r="BU1864" s="198"/>
      <c r="BV1864" s="198"/>
      <c r="BW1864" s="198"/>
      <c r="BX1864" s="198"/>
      <c r="BY1864" s="198"/>
      <c r="BZ1864" s="198"/>
    </row>
    <row r="1865" spans="4:78" x14ac:dyDescent="0.2">
      <c r="D1865" s="173"/>
      <c r="E1865" s="173"/>
      <c r="F1865" s="173"/>
      <c r="G1865" s="173"/>
      <c r="H1865" s="173"/>
      <c r="I1865" s="173"/>
      <c r="J1865" s="173"/>
      <c r="K1865" s="173"/>
      <c r="L1865" s="173"/>
      <c r="M1865" s="173"/>
      <c r="N1865" s="173"/>
      <c r="O1865" s="173"/>
      <c r="P1865" s="173"/>
      <c r="Q1865" s="173"/>
      <c r="R1865" s="173"/>
      <c r="S1865" s="173"/>
      <c r="T1865" s="173"/>
      <c r="U1865" s="173"/>
      <c r="V1865" s="173"/>
      <c r="W1865" s="173"/>
      <c r="X1865" s="173"/>
      <c r="Y1865" s="173"/>
      <c r="Z1865" s="173"/>
      <c r="AA1865" s="173"/>
      <c r="AB1865" s="173"/>
      <c r="AC1865" s="173"/>
      <c r="AD1865" s="173"/>
      <c r="AE1865" s="173"/>
      <c r="AF1865" s="173"/>
      <c r="AG1865" s="173"/>
      <c r="AH1865" s="173"/>
      <c r="AI1865" s="173"/>
      <c r="AJ1865" s="173"/>
      <c r="AK1865" s="173"/>
      <c r="AL1865" s="173"/>
      <c r="AM1865" s="173"/>
      <c r="AN1865" s="173"/>
      <c r="AO1865" s="173"/>
      <c r="AP1865" s="198"/>
      <c r="AQ1865" s="198"/>
      <c r="AR1865" s="198"/>
      <c r="AS1865" s="198"/>
      <c r="AT1865" s="198"/>
      <c r="AU1865" s="198"/>
      <c r="AV1865" s="198"/>
      <c r="AW1865" s="198"/>
      <c r="AX1865" s="198"/>
      <c r="AY1865" s="198"/>
      <c r="AZ1865" s="198"/>
      <c r="BA1865" s="198"/>
      <c r="BB1865" s="198"/>
      <c r="BC1865" s="198"/>
      <c r="BD1865" s="198"/>
      <c r="BE1865" s="198"/>
      <c r="BF1865" s="198"/>
      <c r="BG1865" s="198"/>
      <c r="BH1865" s="198"/>
      <c r="BI1865" s="198"/>
      <c r="BJ1865" s="198"/>
      <c r="BK1865" s="198"/>
      <c r="BL1865" s="198"/>
      <c r="BM1865" s="198"/>
      <c r="BN1865" s="198"/>
      <c r="BO1865" s="198"/>
      <c r="BP1865" s="198"/>
      <c r="BQ1865" s="198"/>
      <c r="BR1865" s="198"/>
      <c r="BS1865" s="198"/>
      <c r="BT1865" s="198"/>
      <c r="BU1865" s="198"/>
      <c r="BV1865" s="198"/>
      <c r="BW1865" s="198"/>
      <c r="BX1865" s="198"/>
      <c r="BY1865" s="198"/>
      <c r="BZ1865" s="198"/>
    </row>
    <row r="1866" spans="4:78" x14ac:dyDescent="0.2">
      <c r="D1866" s="173"/>
      <c r="E1866" s="173"/>
      <c r="F1866" s="173"/>
      <c r="G1866" s="173"/>
      <c r="H1866" s="173"/>
      <c r="I1866" s="173"/>
      <c r="J1866" s="173"/>
      <c r="K1866" s="173"/>
      <c r="L1866" s="173"/>
      <c r="M1866" s="173"/>
      <c r="N1866" s="173"/>
      <c r="O1866" s="173"/>
      <c r="P1866" s="173"/>
      <c r="Q1866" s="173"/>
      <c r="R1866" s="173"/>
      <c r="S1866" s="173"/>
      <c r="T1866" s="173"/>
      <c r="U1866" s="173"/>
      <c r="V1866" s="173"/>
      <c r="W1866" s="173"/>
      <c r="X1866" s="173"/>
      <c r="Y1866" s="173"/>
      <c r="Z1866" s="173"/>
      <c r="AA1866" s="173"/>
      <c r="AB1866" s="173"/>
      <c r="AC1866" s="173"/>
      <c r="AD1866" s="173"/>
      <c r="AE1866" s="173"/>
      <c r="AF1866" s="173"/>
      <c r="AG1866" s="173"/>
      <c r="AH1866" s="173"/>
      <c r="AI1866" s="173"/>
      <c r="AJ1866" s="173"/>
      <c r="AK1866" s="173"/>
      <c r="AL1866" s="173"/>
      <c r="AM1866" s="173"/>
      <c r="AN1866" s="173"/>
      <c r="AO1866" s="173"/>
      <c r="AP1866" s="198"/>
      <c r="AQ1866" s="198"/>
      <c r="AR1866" s="198"/>
      <c r="AS1866" s="198"/>
      <c r="AT1866" s="198"/>
      <c r="AU1866" s="198"/>
      <c r="AV1866" s="198"/>
      <c r="AW1866" s="198"/>
      <c r="AX1866" s="198"/>
      <c r="AY1866" s="198"/>
      <c r="AZ1866" s="198"/>
      <c r="BA1866" s="198"/>
      <c r="BB1866" s="198"/>
      <c r="BC1866" s="198"/>
      <c r="BD1866" s="198"/>
      <c r="BE1866" s="198"/>
      <c r="BF1866" s="198"/>
      <c r="BG1866" s="198"/>
      <c r="BH1866" s="198"/>
      <c r="BI1866" s="198"/>
      <c r="BJ1866" s="198"/>
      <c r="BK1866" s="198"/>
      <c r="BL1866" s="198"/>
      <c r="BM1866" s="198"/>
      <c r="BN1866" s="198"/>
      <c r="BO1866" s="198"/>
      <c r="BP1866" s="198"/>
      <c r="BQ1866" s="198"/>
      <c r="BR1866" s="198"/>
      <c r="BS1866" s="198"/>
      <c r="BT1866" s="198"/>
      <c r="BU1866" s="198"/>
      <c r="BV1866" s="198"/>
      <c r="BW1866" s="198"/>
      <c r="BX1866" s="198"/>
      <c r="BY1866" s="198"/>
      <c r="BZ1866" s="198"/>
    </row>
    <row r="1867" spans="4:78" x14ac:dyDescent="0.2">
      <c r="D1867" s="173"/>
      <c r="E1867" s="173"/>
      <c r="F1867" s="173"/>
      <c r="G1867" s="173"/>
      <c r="H1867" s="173"/>
      <c r="I1867" s="173"/>
      <c r="J1867" s="173"/>
      <c r="K1867" s="173"/>
      <c r="L1867" s="173"/>
      <c r="M1867" s="173"/>
      <c r="N1867" s="173"/>
      <c r="O1867" s="173"/>
      <c r="P1867" s="173"/>
      <c r="Q1867" s="173"/>
      <c r="R1867" s="173"/>
      <c r="S1867" s="173"/>
      <c r="T1867" s="173"/>
      <c r="U1867" s="173"/>
      <c r="V1867" s="173"/>
      <c r="W1867" s="173"/>
      <c r="X1867" s="173"/>
      <c r="Y1867" s="173"/>
      <c r="Z1867" s="173"/>
      <c r="AA1867" s="173"/>
      <c r="AB1867" s="173"/>
      <c r="AC1867" s="173"/>
      <c r="AD1867" s="173"/>
      <c r="AE1867" s="173"/>
      <c r="AF1867" s="173"/>
      <c r="AG1867" s="173"/>
      <c r="AH1867" s="173"/>
      <c r="AI1867" s="173"/>
      <c r="AJ1867" s="173"/>
      <c r="AK1867" s="173"/>
      <c r="AL1867" s="173"/>
      <c r="AM1867" s="173"/>
      <c r="AN1867" s="173"/>
      <c r="AO1867" s="173"/>
      <c r="AP1867" s="198"/>
      <c r="AQ1867" s="198"/>
      <c r="AR1867" s="198"/>
      <c r="AS1867" s="198"/>
      <c r="AT1867" s="198"/>
      <c r="AU1867" s="198"/>
      <c r="AV1867" s="198"/>
      <c r="AW1867" s="198"/>
      <c r="AX1867" s="198"/>
      <c r="AY1867" s="198"/>
      <c r="AZ1867" s="198"/>
      <c r="BA1867" s="198"/>
      <c r="BB1867" s="198"/>
      <c r="BC1867" s="198"/>
      <c r="BD1867" s="198"/>
      <c r="BE1867" s="198"/>
      <c r="BF1867" s="198"/>
      <c r="BG1867" s="198"/>
      <c r="BH1867" s="198"/>
      <c r="BI1867" s="198"/>
      <c r="BJ1867" s="198"/>
      <c r="BK1867" s="198"/>
      <c r="BL1867" s="198"/>
      <c r="BM1867" s="198"/>
      <c r="BN1867" s="198"/>
      <c r="BO1867" s="198"/>
      <c r="BP1867" s="198"/>
      <c r="BQ1867" s="198"/>
      <c r="BR1867" s="198"/>
      <c r="BS1867" s="198"/>
      <c r="BT1867" s="198"/>
      <c r="BU1867" s="198"/>
      <c r="BV1867" s="198"/>
      <c r="BW1867" s="198"/>
      <c r="BX1867" s="198"/>
      <c r="BY1867" s="198"/>
      <c r="BZ1867" s="198"/>
    </row>
    <row r="1868" spans="4:78" x14ac:dyDescent="0.2">
      <c r="D1868" s="173"/>
      <c r="E1868" s="173"/>
      <c r="F1868" s="173"/>
      <c r="G1868" s="173"/>
      <c r="H1868" s="173"/>
      <c r="I1868" s="173"/>
      <c r="J1868" s="173"/>
      <c r="K1868" s="173"/>
      <c r="L1868" s="173"/>
      <c r="M1868" s="173"/>
      <c r="N1868" s="173"/>
      <c r="O1868" s="173"/>
      <c r="P1868" s="173"/>
      <c r="Q1868" s="173"/>
      <c r="R1868" s="173"/>
      <c r="S1868" s="173"/>
      <c r="T1868" s="173"/>
      <c r="U1868" s="173"/>
      <c r="V1868" s="173"/>
      <c r="W1868" s="173"/>
      <c r="X1868" s="173"/>
      <c r="Y1868" s="173"/>
      <c r="Z1868" s="173"/>
      <c r="AA1868" s="173"/>
      <c r="AB1868" s="173"/>
      <c r="AC1868" s="173"/>
      <c r="AD1868" s="173"/>
      <c r="AE1868" s="173"/>
      <c r="AF1868" s="173"/>
      <c r="AG1868" s="173"/>
      <c r="AH1868" s="173"/>
      <c r="AI1868" s="173"/>
      <c r="AJ1868" s="173"/>
      <c r="AK1868" s="173"/>
      <c r="AL1868" s="173"/>
      <c r="AM1868" s="173"/>
      <c r="AN1868" s="173"/>
      <c r="AO1868" s="173"/>
      <c r="AP1868" s="198"/>
      <c r="AQ1868" s="198"/>
      <c r="AR1868" s="198"/>
      <c r="AS1868" s="198"/>
      <c r="AT1868" s="198"/>
      <c r="AU1868" s="198"/>
      <c r="AV1868" s="198"/>
      <c r="AW1868" s="198"/>
      <c r="AX1868" s="198"/>
      <c r="AY1868" s="198"/>
      <c r="AZ1868" s="198"/>
      <c r="BA1868" s="198"/>
      <c r="BB1868" s="198"/>
      <c r="BC1868" s="198"/>
      <c r="BD1868" s="198"/>
      <c r="BE1868" s="198"/>
      <c r="BF1868" s="198"/>
      <c r="BG1868" s="198"/>
      <c r="BH1868" s="198"/>
      <c r="BI1868" s="198"/>
      <c r="BJ1868" s="198"/>
      <c r="BK1868" s="198"/>
      <c r="BL1868" s="198"/>
      <c r="BM1868" s="198"/>
      <c r="BN1868" s="198"/>
      <c r="BO1868" s="198"/>
      <c r="BP1868" s="198"/>
      <c r="BQ1868" s="198"/>
      <c r="BR1868" s="198"/>
      <c r="BS1868" s="198"/>
      <c r="BT1868" s="198"/>
      <c r="BU1868" s="198"/>
      <c r="BV1868" s="198"/>
      <c r="BW1868" s="198"/>
      <c r="BX1868" s="198"/>
      <c r="BY1868" s="198"/>
      <c r="BZ1868" s="198"/>
    </row>
    <row r="1869" spans="4:78" x14ac:dyDescent="0.2">
      <c r="D1869" s="173"/>
      <c r="E1869" s="173"/>
      <c r="F1869" s="173"/>
      <c r="G1869" s="173"/>
      <c r="H1869" s="173"/>
      <c r="I1869" s="173"/>
      <c r="J1869" s="173"/>
      <c r="K1869" s="173"/>
      <c r="L1869" s="173"/>
      <c r="M1869" s="173"/>
      <c r="N1869" s="173"/>
      <c r="O1869" s="173"/>
      <c r="P1869" s="173"/>
      <c r="Q1869" s="173"/>
      <c r="R1869" s="173"/>
      <c r="S1869" s="173"/>
      <c r="T1869" s="173"/>
      <c r="U1869" s="173"/>
      <c r="V1869" s="173"/>
      <c r="W1869" s="173"/>
      <c r="X1869" s="173"/>
      <c r="Y1869" s="173"/>
      <c r="Z1869" s="173"/>
      <c r="AA1869" s="173"/>
      <c r="AB1869" s="173"/>
      <c r="AC1869" s="173"/>
      <c r="AD1869" s="173"/>
      <c r="AE1869" s="173"/>
      <c r="AF1869" s="173"/>
      <c r="AG1869" s="173"/>
      <c r="AH1869" s="173"/>
      <c r="AI1869" s="173"/>
      <c r="AJ1869" s="173"/>
      <c r="AK1869" s="173"/>
      <c r="AL1869" s="173"/>
      <c r="AM1869" s="173"/>
      <c r="AN1869" s="173"/>
      <c r="AO1869" s="173"/>
      <c r="AP1869" s="198"/>
      <c r="AQ1869" s="198"/>
      <c r="AR1869" s="198"/>
      <c r="AS1869" s="198"/>
      <c r="AT1869" s="198"/>
      <c r="AU1869" s="198"/>
      <c r="AV1869" s="198"/>
      <c r="AW1869" s="198"/>
      <c r="AX1869" s="198"/>
      <c r="AY1869" s="198"/>
      <c r="AZ1869" s="198"/>
      <c r="BA1869" s="198"/>
      <c r="BB1869" s="198"/>
      <c r="BC1869" s="198"/>
      <c r="BD1869" s="198"/>
      <c r="BE1869" s="198"/>
      <c r="BF1869" s="198"/>
      <c r="BG1869" s="198"/>
      <c r="BH1869" s="198"/>
      <c r="BI1869" s="198"/>
      <c r="BJ1869" s="198"/>
      <c r="BK1869" s="198"/>
      <c r="BL1869" s="198"/>
      <c r="BM1869" s="198"/>
      <c r="BN1869" s="198"/>
      <c r="BO1869" s="198"/>
      <c r="BP1869" s="198"/>
      <c r="BQ1869" s="198"/>
      <c r="BR1869" s="198"/>
      <c r="BS1869" s="198"/>
      <c r="BT1869" s="198"/>
      <c r="BU1869" s="198"/>
      <c r="BV1869" s="198"/>
      <c r="BW1869" s="198"/>
      <c r="BX1869" s="198"/>
      <c r="BY1869" s="198"/>
      <c r="BZ1869" s="198"/>
    </row>
    <row r="1870" spans="4:78" x14ac:dyDescent="0.2">
      <c r="D1870" s="173"/>
      <c r="E1870" s="173"/>
      <c r="F1870" s="173"/>
      <c r="G1870" s="173"/>
      <c r="H1870" s="173"/>
      <c r="I1870" s="173"/>
      <c r="J1870" s="173"/>
      <c r="K1870" s="173"/>
      <c r="L1870" s="173"/>
      <c r="M1870" s="173"/>
      <c r="N1870" s="173"/>
      <c r="O1870" s="173"/>
      <c r="P1870" s="173"/>
      <c r="Q1870" s="173"/>
      <c r="R1870" s="173"/>
      <c r="S1870" s="173"/>
      <c r="T1870" s="173"/>
      <c r="U1870" s="173"/>
      <c r="V1870" s="173"/>
      <c r="W1870" s="173"/>
      <c r="X1870" s="173"/>
      <c r="Y1870" s="173"/>
      <c r="Z1870" s="173"/>
      <c r="AA1870" s="173"/>
      <c r="AB1870" s="173"/>
      <c r="AC1870" s="173"/>
      <c r="AD1870" s="173"/>
      <c r="AE1870" s="173"/>
      <c r="AF1870" s="173"/>
      <c r="AG1870" s="173"/>
      <c r="AH1870" s="173"/>
      <c r="AI1870" s="173"/>
      <c r="AJ1870" s="173"/>
      <c r="AK1870" s="173"/>
      <c r="AL1870" s="173"/>
      <c r="AM1870" s="173"/>
      <c r="AN1870" s="173"/>
      <c r="AO1870" s="173"/>
      <c r="AP1870" s="198"/>
      <c r="AQ1870" s="198"/>
      <c r="AR1870" s="198"/>
      <c r="AS1870" s="198"/>
      <c r="AT1870" s="198"/>
      <c r="AU1870" s="198"/>
      <c r="AV1870" s="198"/>
      <c r="AW1870" s="198"/>
      <c r="AX1870" s="198"/>
      <c r="AY1870" s="198"/>
      <c r="AZ1870" s="198"/>
      <c r="BA1870" s="198"/>
      <c r="BB1870" s="198"/>
      <c r="BC1870" s="198"/>
      <c r="BD1870" s="198"/>
      <c r="BE1870" s="198"/>
      <c r="BF1870" s="198"/>
      <c r="BG1870" s="198"/>
      <c r="BH1870" s="198"/>
      <c r="BI1870" s="198"/>
      <c r="BJ1870" s="198"/>
      <c r="BK1870" s="198"/>
      <c r="BL1870" s="198"/>
      <c r="BM1870" s="198"/>
      <c r="BN1870" s="198"/>
      <c r="BO1870" s="198"/>
      <c r="BP1870" s="198"/>
      <c r="BQ1870" s="198"/>
      <c r="BR1870" s="198"/>
      <c r="BS1870" s="198"/>
      <c r="BT1870" s="198"/>
      <c r="BU1870" s="198"/>
      <c r="BV1870" s="198"/>
      <c r="BW1870" s="198"/>
      <c r="BX1870" s="198"/>
      <c r="BY1870" s="198"/>
      <c r="BZ1870" s="198"/>
    </row>
    <row r="1871" spans="4:78" x14ac:dyDescent="0.2">
      <c r="D1871" s="173"/>
      <c r="E1871" s="173"/>
      <c r="F1871" s="173"/>
      <c r="G1871" s="173"/>
      <c r="H1871" s="173"/>
      <c r="I1871" s="173"/>
      <c r="J1871" s="173"/>
      <c r="K1871" s="173"/>
      <c r="L1871" s="173"/>
      <c r="M1871" s="173"/>
      <c r="N1871" s="173"/>
      <c r="O1871" s="173"/>
      <c r="P1871" s="173"/>
      <c r="Q1871" s="173"/>
      <c r="R1871" s="173"/>
      <c r="S1871" s="173"/>
      <c r="T1871" s="173"/>
      <c r="U1871" s="173"/>
      <c r="V1871" s="173"/>
      <c r="W1871" s="173"/>
      <c r="X1871" s="173"/>
      <c r="Y1871" s="173"/>
      <c r="Z1871" s="173"/>
      <c r="AA1871" s="173"/>
      <c r="AB1871" s="173"/>
      <c r="AC1871" s="173"/>
      <c r="AD1871" s="173"/>
      <c r="AE1871" s="173"/>
      <c r="AF1871" s="173"/>
      <c r="AG1871" s="173"/>
      <c r="AH1871" s="173"/>
      <c r="AI1871" s="173"/>
      <c r="AJ1871" s="173"/>
      <c r="AK1871" s="173"/>
      <c r="AL1871" s="173"/>
      <c r="AM1871" s="173"/>
      <c r="AN1871" s="173"/>
      <c r="AO1871" s="173"/>
      <c r="AP1871" s="198"/>
      <c r="AQ1871" s="198"/>
      <c r="AR1871" s="198"/>
      <c r="AS1871" s="198"/>
      <c r="AT1871" s="198"/>
      <c r="AU1871" s="198"/>
      <c r="AV1871" s="198"/>
      <c r="AW1871" s="198"/>
      <c r="AX1871" s="198"/>
      <c r="AY1871" s="198"/>
      <c r="AZ1871" s="198"/>
      <c r="BA1871" s="198"/>
      <c r="BB1871" s="198"/>
      <c r="BC1871" s="198"/>
      <c r="BD1871" s="198"/>
      <c r="BE1871" s="198"/>
      <c r="BF1871" s="198"/>
      <c r="BG1871" s="198"/>
      <c r="BH1871" s="198"/>
      <c r="BI1871" s="198"/>
      <c r="BJ1871" s="198"/>
      <c r="BK1871" s="198"/>
      <c r="BL1871" s="198"/>
      <c r="BM1871" s="198"/>
      <c r="BN1871" s="198"/>
      <c r="BO1871" s="198"/>
      <c r="BP1871" s="198"/>
      <c r="BQ1871" s="198"/>
      <c r="BR1871" s="198"/>
      <c r="BS1871" s="198"/>
      <c r="BT1871" s="198"/>
      <c r="BU1871" s="198"/>
      <c r="BV1871" s="198"/>
      <c r="BW1871" s="198"/>
      <c r="BX1871" s="198"/>
      <c r="BY1871" s="198"/>
      <c r="BZ1871" s="198"/>
    </row>
    <row r="1872" spans="4:78" x14ac:dyDescent="0.2">
      <c r="D1872" s="173"/>
      <c r="E1872" s="173"/>
      <c r="F1872" s="173"/>
      <c r="G1872" s="173"/>
      <c r="H1872" s="173"/>
      <c r="I1872" s="173"/>
      <c r="J1872" s="173"/>
      <c r="K1872" s="173"/>
      <c r="L1872" s="173"/>
      <c r="M1872" s="173"/>
      <c r="N1872" s="173"/>
      <c r="O1872" s="173"/>
      <c r="P1872" s="173"/>
      <c r="Q1872" s="173"/>
      <c r="R1872" s="173"/>
      <c r="S1872" s="173"/>
      <c r="T1872" s="173"/>
      <c r="U1872" s="173"/>
      <c r="V1872" s="173"/>
      <c r="W1872" s="173"/>
      <c r="X1872" s="173"/>
      <c r="Y1872" s="173"/>
      <c r="Z1872" s="173"/>
      <c r="AA1872" s="173"/>
      <c r="AB1872" s="173"/>
      <c r="AC1872" s="173"/>
      <c r="AD1872" s="173"/>
      <c r="AE1872" s="173"/>
      <c r="AF1872" s="173"/>
      <c r="AG1872" s="173"/>
      <c r="AH1872" s="173"/>
      <c r="AI1872" s="173"/>
      <c r="AJ1872" s="173"/>
      <c r="AK1872" s="173"/>
      <c r="AL1872" s="173"/>
      <c r="AM1872" s="173"/>
      <c r="AN1872" s="173"/>
      <c r="AO1872" s="173"/>
      <c r="AP1872" s="198"/>
      <c r="AQ1872" s="198"/>
      <c r="AR1872" s="198"/>
      <c r="AS1872" s="198"/>
      <c r="AT1872" s="198"/>
      <c r="AU1872" s="198"/>
      <c r="AV1872" s="198"/>
      <c r="AW1872" s="198"/>
      <c r="AX1872" s="198"/>
      <c r="AY1872" s="198"/>
      <c r="AZ1872" s="198"/>
      <c r="BA1872" s="198"/>
      <c r="BB1872" s="198"/>
      <c r="BC1872" s="198"/>
      <c r="BD1872" s="198"/>
      <c r="BE1872" s="198"/>
      <c r="BF1872" s="198"/>
      <c r="BG1872" s="198"/>
      <c r="BH1872" s="198"/>
      <c r="BI1872" s="198"/>
      <c r="BJ1872" s="198"/>
      <c r="BK1872" s="198"/>
      <c r="BL1872" s="198"/>
      <c r="BM1872" s="198"/>
      <c r="BN1872" s="198"/>
      <c r="BO1872" s="198"/>
      <c r="BP1872" s="198"/>
      <c r="BQ1872" s="198"/>
      <c r="BR1872" s="198"/>
      <c r="BS1872" s="198"/>
      <c r="BT1872" s="198"/>
      <c r="BU1872" s="198"/>
      <c r="BV1872" s="198"/>
      <c r="BW1872" s="198"/>
      <c r="BX1872" s="198"/>
      <c r="BY1872" s="198"/>
      <c r="BZ1872" s="198"/>
    </row>
    <row r="1873" spans="4:78" x14ac:dyDescent="0.2">
      <c r="D1873" s="173"/>
      <c r="E1873" s="173"/>
      <c r="F1873" s="173"/>
      <c r="G1873" s="173"/>
      <c r="H1873" s="173"/>
      <c r="I1873" s="173"/>
      <c r="J1873" s="173"/>
      <c r="K1873" s="173"/>
      <c r="L1873" s="173"/>
      <c r="M1873" s="173"/>
      <c r="N1873" s="173"/>
      <c r="O1873" s="173"/>
      <c r="P1873" s="173"/>
      <c r="Q1873" s="173"/>
      <c r="R1873" s="173"/>
      <c r="S1873" s="173"/>
      <c r="T1873" s="173"/>
      <c r="U1873" s="173"/>
      <c r="V1873" s="173"/>
      <c r="W1873" s="173"/>
      <c r="X1873" s="173"/>
      <c r="Y1873" s="173"/>
      <c r="Z1873" s="173"/>
      <c r="AA1873" s="173"/>
      <c r="AB1873" s="173"/>
      <c r="AC1873" s="173"/>
      <c r="AD1873" s="173"/>
      <c r="AE1873" s="173"/>
      <c r="AF1873" s="173"/>
      <c r="AG1873" s="173"/>
      <c r="AH1873" s="173"/>
      <c r="AI1873" s="173"/>
      <c r="AJ1873" s="173"/>
      <c r="AK1873" s="173"/>
      <c r="AL1873" s="173"/>
      <c r="AM1873" s="173"/>
      <c r="AN1873" s="173"/>
      <c r="AO1873" s="173"/>
      <c r="AP1873" s="198"/>
      <c r="AQ1873" s="198"/>
      <c r="AR1873" s="198"/>
      <c r="AS1873" s="198"/>
      <c r="AT1873" s="198"/>
      <c r="AU1873" s="198"/>
      <c r="AV1873" s="198"/>
      <c r="AW1873" s="198"/>
      <c r="AX1873" s="198"/>
      <c r="AY1873" s="198"/>
      <c r="AZ1873" s="198"/>
      <c r="BA1873" s="198"/>
      <c r="BB1873" s="198"/>
      <c r="BC1873" s="198"/>
      <c r="BD1873" s="198"/>
      <c r="BE1873" s="198"/>
      <c r="BF1873" s="198"/>
      <c r="BG1873" s="198"/>
      <c r="BH1873" s="198"/>
      <c r="BI1873" s="198"/>
      <c r="BJ1873" s="198"/>
      <c r="BK1873" s="198"/>
      <c r="BL1873" s="198"/>
      <c r="BM1873" s="198"/>
      <c r="BN1873" s="198"/>
      <c r="BO1873" s="198"/>
      <c r="BP1873" s="198"/>
      <c r="BQ1873" s="198"/>
      <c r="BR1873" s="198"/>
      <c r="BS1873" s="198"/>
      <c r="BT1873" s="198"/>
      <c r="BU1873" s="198"/>
      <c r="BV1873" s="198"/>
      <c r="BW1873" s="198"/>
      <c r="BX1873" s="198"/>
      <c r="BY1873" s="198"/>
      <c r="BZ1873" s="198"/>
    </row>
    <row r="1874" spans="4:78" x14ac:dyDescent="0.2">
      <c r="D1874" s="173"/>
      <c r="E1874" s="173"/>
      <c r="F1874" s="173"/>
      <c r="G1874" s="173"/>
      <c r="H1874" s="173"/>
      <c r="I1874" s="173"/>
      <c r="J1874" s="173"/>
      <c r="K1874" s="173"/>
      <c r="L1874" s="173"/>
      <c r="M1874" s="173"/>
      <c r="N1874" s="173"/>
      <c r="O1874" s="173"/>
      <c r="P1874" s="173"/>
      <c r="Q1874" s="173"/>
      <c r="R1874" s="173"/>
      <c r="S1874" s="173"/>
      <c r="T1874" s="173"/>
      <c r="U1874" s="173"/>
      <c r="V1874" s="173"/>
      <c r="W1874" s="173"/>
      <c r="X1874" s="173"/>
      <c r="Y1874" s="173"/>
      <c r="Z1874" s="173"/>
      <c r="AA1874" s="173"/>
      <c r="AB1874" s="173"/>
      <c r="AC1874" s="173"/>
      <c r="AD1874" s="173"/>
      <c r="AE1874" s="173"/>
      <c r="AF1874" s="173"/>
      <c r="AG1874" s="173"/>
      <c r="AH1874" s="173"/>
      <c r="AI1874" s="173"/>
      <c r="AJ1874" s="173"/>
      <c r="AK1874" s="173"/>
      <c r="AL1874" s="173"/>
      <c r="AM1874" s="173"/>
      <c r="AN1874" s="173"/>
      <c r="AO1874" s="173"/>
      <c r="AP1874" s="198"/>
      <c r="AQ1874" s="198"/>
      <c r="AR1874" s="198"/>
      <c r="AS1874" s="198"/>
      <c r="AT1874" s="198"/>
      <c r="AU1874" s="198"/>
      <c r="AV1874" s="198"/>
      <c r="AW1874" s="198"/>
      <c r="AX1874" s="198"/>
      <c r="AY1874" s="198"/>
      <c r="AZ1874" s="198"/>
      <c r="BA1874" s="198"/>
      <c r="BB1874" s="198"/>
      <c r="BC1874" s="198"/>
      <c r="BD1874" s="198"/>
      <c r="BE1874" s="198"/>
      <c r="BF1874" s="198"/>
      <c r="BG1874" s="198"/>
      <c r="BH1874" s="198"/>
      <c r="BI1874" s="198"/>
      <c r="BJ1874" s="198"/>
      <c r="BK1874" s="198"/>
      <c r="BL1874" s="198"/>
      <c r="BM1874" s="198"/>
      <c r="BN1874" s="198"/>
      <c r="BO1874" s="198"/>
      <c r="BP1874" s="198"/>
      <c r="BQ1874" s="198"/>
      <c r="BR1874" s="198"/>
      <c r="BS1874" s="198"/>
      <c r="BT1874" s="198"/>
      <c r="BU1874" s="198"/>
      <c r="BV1874" s="198"/>
      <c r="BW1874" s="198"/>
      <c r="BX1874" s="198"/>
      <c r="BY1874" s="198"/>
      <c r="BZ1874" s="198"/>
    </row>
    <row r="1875" spans="4:78" x14ac:dyDescent="0.2">
      <c r="D1875" s="173"/>
      <c r="E1875" s="173"/>
      <c r="F1875" s="173"/>
      <c r="G1875" s="173"/>
      <c r="H1875" s="173"/>
      <c r="I1875" s="173"/>
      <c r="J1875" s="173"/>
      <c r="K1875" s="173"/>
      <c r="L1875" s="173"/>
      <c r="M1875" s="173"/>
      <c r="N1875" s="173"/>
      <c r="O1875" s="173"/>
      <c r="P1875" s="173"/>
      <c r="Q1875" s="173"/>
      <c r="R1875" s="173"/>
      <c r="S1875" s="173"/>
      <c r="T1875" s="173"/>
      <c r="U1875" s="173"/>
      <c r="V1875" s="173"/>
      <c r="W1875" s="173"/>
      <c r="X1875" s="173"/>
      <c r="Y1875" s="173"/>
      <c r="Z1875" s="173"/>
      <c r="AA1875" s="173"/>
      <c r="AB1875" s="173"/>
      <c r="AC1875" s="173"/>
      <c r="AD1875" s="173"/>
      <c r="AE1875" s="173"/>
      <c r="AF1875" s="173"/>
      <c r="AG1875" s="173"/>
      <c r="AH1875" s="173"/>
      <c r="AI1875" s="173"/>
      <c r="AJ1875" s="173"/>
      <c r="AK1875" s="173"/>
      <c r="AL1875" s="173"/>
      <c r="AM1875" s="173"/>
      <c r="AN1875" s="173"/>
      <c r="AO1875" s="173"/>
      <c r="AP1875" s="198"/>
      <c r="AQ1875" s="198"/>
      <c r="AR1875" s="198"/>
      <c r="AS1875" s="198"/>
      <c r="AT1875" s="198"/>
      <c r="AU1875" s="198"/>
      <c r="AV1875" s="198"/>
      <c r="AW1875" s="198"/>
      <c r="AX1875" s="198"/>
      <c r="AY1875" s="198"/>
      <c r="AZ1875" s="198"/>
      <c r="BA1875" s="198"/>
      <c r="BB1875" s="198"/>
      <c r="BC1875" s="198"/>
      <c r="BD1875" s="198"/>
      <c r="BE1875" s="198"/>
      <c r="BF1875" s="198"/>
      <c r="BG1875" s="198"/>
      <c r="BH1875" s="198"/>
      <c r="BI1875" s="198"/>
      <c r="BJ1875" s="198"/>
      <c r="BK1875" s="198"/>
      <c r="BL1875" s="198"/>
      <c r="BM1875" s="198"/>
      <c r="BN1875" s="198"/>
      <c r="BO1875" s="198"/>
      <c r="BP1875" s="198"/>
      <c r="BQ1875" s="198"/>
      <c r="BR1875" s="198"/>
      <c r="BS1875" s="198"/>
      <c r="BT1875" s="198"/>
      <c r="BU1875" s="198"/>
      <c r="BV1875" s="198"/>
      <c r="BW1875" s="198"/>
      <c r="BX1875" s="198"/>
      <c r="BY1875" s="198"/>
      <c r="BZ1875" s="198"/>
    </row>
    <row r="1876" spans="4:78" x14ac:dyDescent="0.2">
      <c r="D1876" s="173"/>
      <c r="E1876" s="173"/>
      <c r="F1876" s="173"/>
      <c r="G1876" s="173"/>
      <c r="H1876" s="173"/>
      <c r="I1876" s="173"/>
      <c r="J1876" s="173"/>
      <c r="K1876" s="173"/>
      <c r="L1876" s="173"/>
      <c r="M1876" s="173"/>
      <c r="N1876" s="173"/>
      <c r="O1876" s="173"/>
      <c r="P1876" s="173"/>
      <c r="Q1876" s="173"/>
      <c r="R1876" s="173"/>
      <c r="S1876" s="173"/>
      <c r="T1876" s="173"/>
      <c r="U1876" s="173"/>
      <c r="V1876" s="173"/>
      <c r="W1876" s="173"/>
      <c r="X1876" s="173"/>
      <c r="Y1876" s="173"/>
      <c r="Z1876" s="173"/>
      <c r="AA1876" s="173"/>
      <c r="AB1876" s="173"/>
      <c r="AC1876" s="173"/>
      <c r="AD1876" s="173"/>
      <c r="AE1876" s="173"/>
      <c r="AF1876" s="173"/>
      <c r="AG1876" s="173"/>
      <c r="AH1876" s="173"/>
      <c r="AI1876" s="173"/>
      <c r="AJ1876" s="173"/>
      <c r="AK1876" s="173"/>
      <c r="AL1876" s="173"/>
      <c r="AM1876" s="173"/>
      <c r="AN1876" s="173"/>
      <c r="AO1876" s="173"/>
      <c r="AP1876" s="198"/>
      <c r="AQ1876" s="198"/>
      <c r="AR1876" s="198"/>
      <c r="AS1876" s="198"/>
      <c r="AT1876" s="198"/>
      <c r="AU1876" s="198"/>
      <c r="AV1876" s="198"/>
      <c r="AW1876" s="198"/>
      <c r="AX1876" s="198"/>
      <c r="AY1876" s="198"/>
      <c r="AZ1876" s="198"/>
      <c r="BA1876" s="198"/>
      <c r="BB1876" s="198"/>
      <c r="BC1876" s="198"/>
      <c r="BD1876" s="198"/>
      <c r="BE1876" s="198"/>
      <c r="BF1876" s="198"/>
      <c r="BG1876" s="198"/>
      <c r="BH1876" s="198"/>
      <c r="BI1876" s="198"/>
      <c r="BJ1876" s="198"/>
      <c r="BK1876" s="198"/>
      <c r="BL1876" s="198"/>
      <c r="BM1876" s="198"/>
      <c r="BN1876" s="198"/>
      <c r="BO1876" s="198"/>
      <c r="BP1876" s="198"/>
      <c r="BQ1876" s="198"/>
      <c r="BR1876" s="198"/>
      <c r="BS1876" s="198"/>
      <c r="BT1876" s="198"/>
      <c r="BU1876" s="198"/>
      <c r="BV1876" s="198"/>
      <c r="BW1876" s="198"/>
      <c r="BX1876" s="198"/>
      <c r="BY1876" s="198"/>
      <c r="BZ1876" s="198"/>
    </row>
    <row r="1877" spans="4:78" x14ac:dyDescent="0.2">
      <c r="D1877" s="173"/>
      <c r="E1877" s="173"/>
      <c r="F1877" s="173"/>
      <c r="G1877" s="173"/>
      <c r="H1877" s="173"/>
      <c r="I1877" s="173"/>
      <c r="J1877" s="173"/>
      <c r="K1877" s="173"/>
      <c r="L1877" s="173"/>
      <c r="M1877" s="173"/>
      <c r="N1877" s="173"/>
      <c r="O1877" s="173"/>
      <c r="P1877" s="173"/>
      <c r="Q1877" s="173"/>
      <c r="R1877" s="173"/>
      <c r="S1877" s="173"/>
      <c r="T1877" s="173"/>
      <c r="U1877" s="173"/>
      <c r="V1877" s="173"/>
      <c r="W1877" s="173"/>
      <c r="X1877" s="173"/>
      <c r="Y1877" s="173"/>
      <c r="Z1877" s="173"/>
      <c r="AA1877" s="173"/>
      <c r="AB1877" s="173"/>
      <c r="AC1877" s="173"/>
      <c r="AD1877" s="173"/>
      <c r="AE1877" s="173"/>
      <c r="AF1877" s="173"/>
      <c r="AG1877" s="173"/>
      <c r="AH1877" s="173"/>
      <c r="AI1877" s="173"/>
      <c r="AJ1877" s="173"/>
      <c r="AK1877" s="173"/>
      <c r="AL1877" s="173"/>
      <c r="AM1877" s="173"/>
      <c r="AN1877" s="173"/>
      <c r="AO1877" s="173"/>
      <c r="AP1877" s="198"/>
      <c r="AQ1877" s="198"/>
      <c r="AR1877" s="198"/>
      <c r="AS1877" s="198"/>
      <c r="AT1877" s="198"/>
      <c r="AU1877" s="198"/>
      <c r="AV1877" s="198"/>
      <c r="AW1877" s="198"/>
      <c r="AX1877" s="198"/>
      <c r="AY1877" s="198"/>
      <c r="AZ1877" s="198"/>
      <c r="BA1877" s="198"/>
      <c r="BB1877" s="198"/>
      <c r="BC1877" s="198"/>
      <c r="BD1877" s="198"/>
      <c r="BE1877" s="198"/>
      <c r="BF1877" s="198"/>
      <c r="BG1877" s="198"/>
      <c r="BH1877" s="198"/>
      <c r="BI1877" s="198"/>
      <c r="BJ1877" s="198"/>
      <c r="BK1877" s="198"/>
      <c r="BL1877" s="198"/>
      <c r="BM1877" s="198"/>
      <c r="BN1877" s="198"/>
      <c r="BO1877" s="198"/>
      <c r="BP1877" s="198"/>
      <c r="BQ1877" s="198"/>
      <c r="BR1877" s="198"/>
      <c r="BS1877" s="198"/>
      <c r="BT1877" s="198"/>
      <c r="BU1877" s="198"/>
      <c r="BV1877" s="198"/>
      <c r="BW1877" s="198"/>
      <c r="BX1877" s="198"/>
      <c r="BY1877" s="198"/>
      <c r="BZ1877" s="198"/>
    </row>
    <row r="1878" spans="4:78" x14ac:dyDescent="0.2">
      <c r="D1878" s="173"/>
      <c r="E1878" s="173"/>
      <c r="F1878" s="173"/>
      <c r="G1878" s="173"/>
      <c r="H1878" s="173"/>
      <c r="I1878" s="173"/>
      <c r="J1878" s="173"/>
      <c r="K1878" s="173"/>
      <c r="L1878" s="173"/>
      <c r="M1878" s="173"/>
      <c r="N1878" s="173"/>
      <c r="O1878" s="173"/>
      <c r="P1878" s="173"/>
      <c r="Q1878" s="173"/>
      <c r="R1878" s="173"/>
      <c r="S1878" s="173"/>
      <c r="T1878" s="173"/>
      <c r="U1878" s="173"/>
      <c r="V1878" s="173"/>
      <c r="W1878" s="173"/>
      <c r="X1878" s="173"/>
      <c r="Y1878" s="173"/>
      <c r="Z1878" s="173"/>
      <c r="AA1878" s="173"/>
      <c r="AB1878" s="173"/>
      <c r="AC1878" s="173"/>
      <c r="AD1878" s="173"/>
      <c r="AE1878" s="173"/>
      <c r="AF1878" s="173"/>
      <c r="AG1878" s="173"/>
      <c r="AH1878" s="173"/>
      <c r="AI1878" s="173"/>
      <c r="AJ1878" s="173"/>
      <c r="AK1878" s="173"/>
      <c r="AL1878" s="173"/>
      <c r="AM1878" s="173"/>
      <c r="AN1878" s="173"/>
      <c r="AO1878" s="173"/>
      <c r="AP1878" s="198"/>
      <c r="AQ1878" s="198"/>
      <c r="AR1878" s="198"/>
      <c r="AS1878" s="198"/>
      <c r="AT1878" s="198"/>
      <c r="AU1878" s="198"/>
      <c r="AV1878" s="198"/>
      <c r="AW1878" s="198"/>
      <c r="AX1878" s="198"/>
      <c r="AY1878" s="198"/>
      <c r="AZ1878" s="198"/>
      <c r="BA1878" s="198"/>
      <c r="BB1878" s="198"/>
      <c r="BC1878" s="198"/>
      <c r="BD1878" s="198"/>
      <c r="BE1878" s="198"/>
      <c r="BF1878" s="198"/>
      <c r="BG1878" s="198"/>
      <c r="BH1878" s="198"/>
      <c r="BI1878" s="198"/>
      <c r="BJ1878" s="198"/>
      <c r="BK1878" s="198"/>
      <c r="BL1878" s="198"/>
      <c r="BM1878" s="198"/>
      <c r="BN1878" s="198"/>
      <c r="BO1878" s="198"/>
      <c r="BP1878" s="198"/>
      <c r="BQ1878" s="198"/>
      <c r="BR1878" s="198"/>
      <c r="BS1878" s="198"/>
      <c r="BT1878" s="198"/>
      <c r="BU1878" s="198"/>
      <c r="BV1878" s="198"/>
      <c r="BW1878" s="198"/>
      <c r="BX1878" s="198"/>
      <c r="BY1878" s="198"/>
      <c r="BZ1878" s="198"/>
    </row>
    <row r="1879" spans="4:78" x14ac:dyDescent="0.2">
      <c r="D1879" s="173"/>
      <c r="E1879" s="173"/>
      <c r="F1879" s="173"/>
      <c r="G1879" s="173"/>
      <c r="H1879" s="173"/>
      <c r="I1879" s="173"/>
      <c r="J1879" s="173"/>
      <c r="K1879" s="173"/>
      <c r="L1879" s="173"/>
      <c r="M1879" s="173"/>
      <c r="N1879" s="173"/>
      <c r="O1879" s="173"/>
      <c r="P1879" s="173"/>
      <c r="Q1879" s="173"/>
      <c r="R1879" s="173"/>
      <c r="S1879" s="173"/>
      <c r="T1879" s="173"/>
      <c r="U1879" s="173"/>
      <c r="V1879" s="173"/>
      <c r="W1879" s="173"/>
      <c r="X1879" s="173"/>
      <c r="Y1879" s="173"/>
      <c r="Z1879" s="173"/>
      <c r="AA1879" s="173"/>
      <c r="AB1879" s="173"/>
      <c r="AC1879" s="173"/>
      <c r="AD1879" s="173"/>
      <c r="AE1879" s="173"/>
      <c r="AF1879" s="173"/>
      <c r="AG1879" s="173"/>
      <c r="AH1879" s="173"/>
      <c r="AI1879" s="173"/>
      <c r="AJ1879" s="173"/>
      <c r="AK1879" s="173"/>
      <c r="AL1879" s="173"/>
      <c r="AM1879" s="173"/>
      <c r="AN1879" s="173"/>
      <c r="AO1879" s="173"/>
      <c r="AP1879" s="198"/>
      <c r="AQ1879" s="198"/>
      <c r="AR1879" s="198"/>
      <c r="AS1879" s="198"/>
      <c r="AT1879" s="198"/>
      <c r="AU1879" s="198"/>
      <c r="AV1879" s="198"/>
      <c r="AW1879" s="198"/>
      <c r="AX1879" s="198"/>
      <c r="AY1879" s="198"/>
      <c r="AZ1879" s="198"/>
      <c r="BA1879" s="198"/>
      <c r="BB1879" s="198"/>
      <c r="BC1879" s="198"/>
      <c r="BD1879" s="198"/>
      <c r="BE1879" s="198"/>
      <c r="BF1879" s="198"/>
      <c r="BG1879" s="198"/>
      <c r="BH1879" s="198"/>
      <c r="BI1879" s="198"/>
      <c r="BJ1879" s="198"/>
      <c r="BK1879" s="198"/>
      <c r="BL1879" s="198"/>
      <c r="BM1879" s="198"/>
      <c r="BN1879" s="198"/>
      <c r="BO1879" s="198"/>
      <c r="BP1879" s="198"/>
      <c r="BQ1879" s="198"/>
      <c r="BR1879" s="198"/>
      <c r="BS1879" s="198"/>
      <c r="BT1879" s="198"/>
      <c r="BU1879" s="198"/>
      <c r="BV1879" s="198"/>
      <c r="BW1879" s="198"/>
      <c r="BX1879" s="198"/>
      <c r="BY1879" s="198"/>
      <c r="BZ1879" s="198"/>
    </row>
    <row r="1880" spans="4:78" x14ac:dyDescent="0.2">
      <c r="D1880" s="173"/>
      <c r="E1880" s="173"/>
      <c r="F1880" s="173"/>
      <c r="G1880" s="173"/>
      <c r="H1880" s="173"/>
      <c r="I1880" s="173"/>
      <c r="J1880" s="173"/>
      <c r="K1880" s="173"/>
      <c r="L1880" s="173"/>
      <c r="M1880" s="173"/>
      <c r="N1880" s="173"/>
      <c r="O1880" s="173"/>
      <c r="P1880" s="173"/>
      <c r="Q1880" s="173"/>
      <c r="R1880" s="173"/>
      <c r="S1880" s="173"/>
      <c r="T1880" s="173"/>
      <c r="U1880" s="173"/>
      <c r="V1880" s="173"/>
      <c r="W1880" s="173"/>
      <c r="X1880" s="173"/>
      <c r="Y1880" s="173"/>
      <c r="Z1880" s="173"/>
      <c r="AA1880" s="173"/>
      <c r="AB1880" s="173"/>
      <c r="AC1880" s="173"/>
      <c r="AD1880" s="173"/>
      <c r="AE1880" s="173"/>
      <c r="AF1880" s="173"/>
      <c r="AG1880" s="173"/>
      <c r="AH1880" s="173"/>
      <c r="AI1880" s="173"/>
      <c r="AJ1880" s="173"/>
      <c r="AK1880" s="173"/>
      <c r="AL1880" s="173"/>
      <c r="AM1880" s="173"/>
      <c r="AN1880" s="173"/>
      <c r="AO1880" s="173"/>
      <c r="AP1880" s="198"/>
      <c r="AQ1880" s="198"/>
      <c r="AR1880" s="198"/>
      <c r="AS1880" s="198"/>
      <c r="AT1880" s="198"/>
      <c r="AU1880" s="198"/>
      <c r="AV1880" s="198"/>
      <c r="AW1880" s="198"/>
      <c r="AX1880" s="198"/>
      <c r="AY1880" s="198"/>
      <c r="AZ1880" s="198"/>
      <c r="BA1880" s="198"/>
      <c r="BB1880" s="198"/>
      <c r="BC1880" s="198"/>
      <c r="BD1880" s="198"/>
      <c r="BE1880" s="198"/>
      <c r="BF1880" s="198"/>
      <c r="BG1880" s="198"/>
      <c r="BH1880" s="198"/>
      <c r="BI1880" s="198"/>
      <c r="BJ1880" s="198"/>
      <c r="BK1880" s="198"/>
      <c r="BL1880" s="198"/>
      <c r="BM1880" s="198"/>
      <c r="BN1880" s="198"/>
      <c r="BO1880" s="198"/>
      <c r="BP1880" s="198"/>
      <c r="BQ1880" s="198"/>
      <c r="BR1880" s="198"/>
      <c r="BS1880" s="198"/>
      <c r="BT1880" s="198"/>
      <c r="BU1880" s="198"/>
      <c r="BV1880" s="198"/>
      <c r="BW1880" s="198"/>
      <c r="BX1880" s="198"/>
      <c r="BY1880" s="198"/>
      <c r="BZ1880" s="198"/>
    </row>
    <row r="1881" spans="4:78" x14ac:dyDescent="0.2">
      <c r="D1881" s="173"/>
      <c r="E1881" s="173"/>
      <c r="F1881" s="173"/>
      <c r="G1881" s="173"/>
      <c r="H1881" s="173"/>
      <c r="I1881" s="173"/>
      <c r="J1881" s="173"/>
      <c r="K1881" s="173"/>
      <c r="L1881" s="173"/>
      <c r="M1881" s="173"/>
      <c r="N1881" s="173"/>
      <c r="O1881" s="173"/>
      <c r="P1881" s="173"/>
      <c r="Q1881" s="173"/>
      <c r="R1881" s="173"/>
      <c r="S1881" s="173"/>
      <c r="T1881" s="173"/>
      <c r="U1881" s="173"/>
      <c r="V1881" s="173"/>
      <c r="W1881" s="173"/>
      <c r="X1881" s="173"/>
      <c r="Y1881" s="173"/>
      <c r="Z1881" s="173"/>
      <c r="AA1881" s="173"/>
      <c r="AB1881" s="173"/>
      <c r="AC1881" s="173"/>
      <c r="AD1881" s="173"/>
      <c r="AE1881" s="173"/>
      <c r="AF1881" s="173"/>
      <c r="AG1881" s="173"/>
      <c r="AH1881" s="173"/>
      <c r="AI1881" s="173"/>
      <c r="AJ1881" s="173"/>
      <c r="AK1881" s="173"/>
      <c r="AL1881" s="173"/>
      <c r="AM1881" s="173"/>
      <c r="AN1881" s="173"/>
      <c r="AO1881" s="173"/>
      <c r="AP1881" s="198"/>
      <c r="AQ1881" s="198"/>
      <c r="AR1881" s="198"/>
      <c r="AS1881" s="198"/>
      <c r="AT1881" s="198"/>
      <c r="AU1881" s="198"/>
      <c r="AV1881" s="198"/>
      <c r="AW1881" s="198"/>
      <c r="AX1881" s="198"/>
      <c r="AY1881" s="198"/>
      <c r="AZ1881" s="198"/>
      <c r="BA1881" s="198"/>
      <c r="BB1881" s="198"/>
      <c r="BC1881" s="198"/>
      <c r="BD1881" s="198"/>
      <c r="BE1881" s="198"/>
      <c r="BF1881" s="198"/>
      <c r="BG1881" s="198"/>
      <c r="BH1881" s="198"/>
      <c r="BI1881" s="198"/>
      <c r="BJ1881" s="198"/>
      <c r="BK1881" s="198"/>
      <c r="BL1881" s="198"/>
      <c r="BM1881" s="198"/>
      <c r="BN1881" s="198"/>
      <c r="BO1881" s="198"/>
      <c r="BP1881" s="198"/>
      <c r="BQ1881" s="198"/>
      <c r="BR1881" s="198"/>
      <c r="BS1881" s="198"/>
      <c r="BT1881" s="198"/>
      <c r="BU1881" s="198"/>
      <c r="BV1881" s="198"/>
      <c r="BW1881" s="198"/>
      <c r="BX1881" s="198"/>
      <c r="BY1881" s="198"/>
      <c r="BZ1881" s="198"/>
    </row>
    <row r="1882" spans="4:78" x14ac:dyDescent="0.2">
      <c r="D1882" s="173"/>
      <c r="E1882" s="173"/>
      <c r="F1882" s="173"/>
      <c r="G1882" s="173"/>
      <c r="H1882" s="173"/>
      <c r="I1882" s="173"/>
      <c r="J1882" s="173"/>
      <c r="K1882" s="173"/>
      <c r="L1882" s="173"/>
      <c r="M1882" s="173"/>
      <c r="N1882" s="173"/>
      <c r="O1882" s="173"/>
      <c r="P1882" s="173"/>
      <c r="Q1882" s="173"/>
      <c r="R1882" s="173"/>
      <c r="S1882" s="173"/>
      <c r="T1882" s="173"/>
      <c r="U1882" s="173"/>
      <c r="V1882" s="173"/>
      <c r="W1882" s="173"/>
      <c r="X1882" s="173"/>
      <c r="Y1882" s="173"/>
      <c r="Z1882" s="173"/>
      <c r="AA1882" s="173"/>
      <c r="AB1882" s="173"/>
      <c r="AC1882" s="173"/>
      <c r="AD1882" s="173"/>
      <c r="AE1882" s="173"/>
      <c r="AF1882" s="173"/>
      <c r="AG1882" s="173"/>
      <c r="AH1882" s="173"/>
      <c r="AI1882" s="173"/>
      <c r="AJ1882" s="173"/>
      <c r="AK1882" s="173"/>
      <c r="AL1882" s="173"/>
      <c r="AM1882" s="173"/>
      <c r="AN1882" s="173"/>
      <c r="AO1882" s="173"/>
      <c r="AP1882" s="198"/>
      <c r="AQ1882" s="198"/>
      <c r="AR1882" s="198"/>
      <c r="AS1882" s="198"/>
      <c r="AT1882" s="198"/>
      <c r="AU1882" s="198"/>
      <c r="AV1882" s="198"/>
      <c r="AW1882" s="198"/>
      <c r="AX1882" s="198"/>
      <c r="AY1882" s="198"/>
      <c r="AZ1882" s="198"/>
      <c r="BA1882" s="198"/>
      <c r="BB1882" s="198"/>
      <c r="BC1882" s="198"/>
      <c r="BD1882" s="198"/>
      <c r="BE1882" s="198"/>
      <c r="BF1882" s="198"/>
      <c r="BG1882" s="198"/>
      <c r="BH1882" s="198"/>
      <c r="BI1882" s="198"/>
      <c r="BJ1882" s="198"/>
      <c r="BK1882" s="198"/>
      <c r="BL1882" s="198"/>
      <c r="BM1882" s="198"/>
      <c r="BN1882" s="198"/>
      <c r="BO1882" s="198"/>
      <c r="BP1882" s="198"/>
      <c r="BQ1882" s="198"/>
      <c r="BR1882" s="198"/>
      <c r="BS1882" s="198"/>
      <c r="BT1882" s="198"/>
      <c r="BU1882" s="198"/>
      <c r="BV1882" s="198"/>
      <c r="BW1882" s="198"/>
      <c r="BX1882" s="198"/>
      <c r="BY1882" s="198"/>
      <c r="BZ1882" s="198"/>
    </row>
    <row r="1883" spans="4:78" x14ac:dyDescent="0.2">
      <c r="D1883" s="173"/>
      <c r="E1883" s="173"/>
      <c r="F1883" s="173"/>
      <c r="G1883" s="173"/>
      <c r="H1883" s="173"/>
      <c r="I1883" s="173"/>
      <c r="J1883" s="173"/>
      <c r="K1883" s="173"/>
      <c r="L1883" s="173"/>
      <c r="M1883" s="173"/>
      <c r="N1883" s="173"/>
      <c r="O1883" s="173"/>
      <c r="P1883" s="173"/>
      <c r="Q1883" s="173"/>
      <c r="R1883" s="173"/>
      <c r="S1883" s="173"/>
      <c r="T1883" s="173"/>
      <c r="U1883" s="173"/>
      <c r="V1883" s="173"/>
      <c r="W1883" s="173"/>
      <c r="X1883" s="173"/>
      <c r="Y1883" s="173"/>
      <c r="Z1883" s="173"/>
      <c r="AA1883" s="173"/>
      <c r="AB1883" s="173"/>
      <c r="AC1883" s="173"/>
      <c r="AD1883" s="173"/>
      <c r="AE1883" s="173"/>
      <c r="AF1883" s="173"/>
      <c r="AG1883" s="173"/>
      <c r="AH1883" s="173"/>
      <c r="AI1883" s="173"/>
      <c r="AJ1883" s="173"/>
      <c r="AK1883" s="173"/>
      <c r="AL1883" s="173"/>
      <c r="AM1883" s="173"/>
      <c r="AN1883" s="173"/>
      <c r="AO1883" s="173"/>
      <c r="AP1883" s="198"/>
      <c r="AQ1883" s="198"/>
      <c r="AR1883" s="198"/>
      <c r="AS1883" s="198"/>
      <c r="AT1883" s="198"/>
      <c r="AU1883" s="198"/>
      <c r="AV1883" s="198"/>
      <c r="AW1883" s="198"/>
      <c r="AX1883" s="198"/>
      <c r="AY1883" s="198"/>
      <c r="AZ1883" s="198"/>
      <c r="BA1883" s="198"/>
      <c r="BB1883" s="198"/>
      <c r="BC1883" s="198"/>
      <c r="BD1883" s="198"/>
      <c r="BE1883" s="198"/>
      <c r="BF1883" s="198"/>
      <c r="BG1883" s="198"/>
      <c r="BH1883" s="198"/>
      <c r="BI1883" s="198"/>
      <c r="BJ1883" s="198"/>
      <c r="BK1883" s="198"/>
      <c r="BL1883" s="198"/>
      <c r="BM1883" s="198"/>
      <c r="BN1883" s="198"/>
      <c r="BO1883" s="198"/>
      <c r="BP1883" s="198"/>
      <c r="BQ1883" s="198"/>
      <c r="BR1883" s="198"/>
      <c r="BS1883" s="198"/>
      <c r="BT1883" s="198"/>
      <c r="BU1883" s="198"/>
      <c r="BV1883" s="198"/>
      <c r="BW1883" s="198"/>
      <c r="BX1883" s="198"/>
      <c r="BY1883" s="198"/>
      <c r="BZ1883" s="198"/>
    </row>
    <row r="1884" spans="4:78" x14ac:dyDescent="0.2">
      <c r="D1884" s="173"/>
      <c r="E1884" s="173"/>
      <c r="F1884" s="173"/>
      <c r="G1884" s="173"/>
      <c r="H1884" s="173"/>
      <c r="I1884" s="173"/>
      <c r="J1884" s="173"/>
      <c r="K1884" s="173"/>
      <c r="L1884" s="173"/>
      <c r="M1884" s="173"/>
      <c r="N1884" s="173"/>
      <c r="O1884" s="173"/>
      <c r="P1884" s="173"/>
      <c r="Q1884" s="173"/>
      <c r="R1884" s="173"/>
      <c r="S1884" s="173"/>
      <c r="T1884" s="173"/>
      <c r="U1884" s="173"/>
      <c r="V1884" s="173"/>
      <c r="W1884" s="173"/>
      <c r="X1884" s="173"/>
      <c r="Y1884" s="173"/>
      <c r="Z1884" s="173"/>
      <c r="AA1884" s="173"/>
      <c r="AB1884" s="173"/>
      <c r="AC1884" s="173"/>
      <c r="AD1884" s="173"/>
      <c r="AE1884" s="173"/>
      <c r="AF1884" s="173"/>
      <c r="AG1884" s="173"/>
      <c r="AH1884" s="173"/>
      <c r="AI1884" s="173"/>
      <c r="AJ1884" s="173"/>
      <c r="AK1884" s="173"/>
      <c r="AL1884" s="173"/>
      <c r="AM1884" s="173"/>
      <c r="AN1884" s="173"/>
      <c r="AO1884" s="173"/>
      <c r="AP1884" s="198"/>
      <c r="AQ1884" s="198"/>
      <c r="AR1884" s="198"/>
      <c r="AS1884" s="198"/>
      <c r="AT1884" s="198"/>
      <c r="AU1884" s="198"/>
      <c r="AV1884" s="198"/>
      <c r="AW1884" s="198"/>
      <c r="AX1884" s="198"/>
      <c r="AY1884" s="198"/>
      <c r="AZ1884" s="198"/>
      <c r="BA1884" s="198"/>
      <c r="BB1884" s="198"/>
      <c r="BC1884" s="198"/>
      <c r="BD1884" s="198"/>
      <c r="BE1884" s="198"/>
      <c r="BF1884" s="198"/>
      <c r="BG1884" s="198"/>
      <c r="BH1884" s="198"/>
      <c r="BI1884" s="198"/>
      <c r="BJ1884" s="198"/>
      <c r="BK1884" s="198"/>
      <c r="BL1884" s="198"/>
      <c r="BM1884" s="198"/>
      <c r="BN1884" s="198"/>
      <c r="BO1884" s="198"/>
      <c r="BP1884" s="198"/>
      <c r="BQ1884" s="198"/>
      <c r="BR1884" s="198"/>
      <c r="BS1884" s="198"/>
      <c r="BT1884" s="198"/>
      <c r="BU1884" s="198"/>
      <c r="BV1884" s="198"/>
      <c r="BW1884" s="198"/>
      <c r="BX1884" s="198"/>
      <c r="BY1884" s="198"/>
      <c r="BZ1884" s="198"/>
    </row>
    <row r="1885" spans="4:78" x14ac:dyDescent="0.2">
      <c r="D1885" s="173"/>
      <c r="E1885" s="173"/>
      <c r="F1885" s="173"/>
      <c r="G1885" s="173"/>
      <c r="H1885" s="173"/>
      <c r="I1885" s="173"/>
      <c r="J1885" s="173"/>
      <c r="K1885" s="173"/>
      <c r="L1885" s="173"/>
      <c r="M1885" s="173"/>
      <c r="N1885" s="173"/>
      <c r="O1885" s="173"/>
      <c r="P1885" s="173"/>
      <c r="Q1885" s="173"/>
      <c r="R1885" s="173"/>
      <c r="S1885" s="173"/>
      <c r="T1885" s="173"/>
      <c r="U1885" s="173"/>
      <c r="V1885" s="173"/>
      <c r="W1885" s="173"/>
      <c r="X1885" s="173"/>
      <c r="Y1885" s="173"/>
      <c r="Z1885" s="173"/>
      <c r="AA1885" s="173"/>
      <c r="AB1885" s="173"/>
      <c r="AC1885" s="173"/>
      <c r="AD1885" s="173"/>
      <c r="AE1885" s="173"/>
      <c r="AF1885" s="173"/>
      <c r="AG1885" s="173"/>
      <c r="AH1885" s="173"/>
      <c r="AI1885" s="173"/>
      <c r="AJ1885" s="173"/>
      <c r="AK1885" s="173"/>
      <c r="AL1885" s="173"/>
      <c r="AM1885" s="173"/>
      <c r="AN1885" s="173"/>
      <c r="AO1885" s="173"/>
      <c r="AP1885" s="198"/>
      <c r="AQ1885" s="198"/>
      <c r="AR1885" s="198"/>
      <c r="AS1885" s="198"/>
      <c r="AT1885" s="198"/>
      <c r="AU1885" s="198"/>
      <c r="AV1885" s="198"/>
      <c r="AW1885" s="198"/>
      <c r="AX1885" s="198"/>
      <c r="AY1885" s="198"/>
      <c r="AZ1885" s="198"/>
      <c r="BA1885" s="198"/>
      <c r="BB1885" s="198"/>
      <c r="BC1885" s="198"/>
      <c r="BD1885" s="198"/>
      <c r="BE1885" s="198"/>
      <c r="BF1885" s="198"/>
      <c r="BG1885" s="198"/>
      <c r="BH1885" s="198"/>
      <c r="BI1885" s="198"/>
      <c r="BJ1885" s="198"/>
      <c r="BK1885" s="198"/>
      <c r="BL1885" s="198"/>
      <c r="BM1885" s="198"/>
      <c r="BN1885" s="198"/>
      <c r="BO1885" s="198"/>
      <c r="BP1885" s="198"/>
      <c r="BQ1885" s="198"/>
      <c r="BR1885" s="198"/>
      <c r="BS1885" s="198"/>
      <c r="BT1885" s="198"/>
      <c r="BU1885" s="198"/>
      <c r="BV1885" s="198"/>
      <c r="BW1885" s="198"/>
      <c r="BX1885" s="198"/>
      <c r="BY1885" s="198"/>
      <c r="BZ1885" s="198"/>
    </row>
    <row r="1886" spans="4:78" x14ac:dyDescent="0.2">
      <c r="D1886" s="173"/>
      <c r="E1886" s="173"/>
      <c r="F1886" s="173"/>
      <c r="G1886" s="173"/>
      <c r="H1886" s="173"/>
      <c r="I1886" s="173"/>
      <c r="J1886" s="173"/>
      <c r="K1886" s="173"/>
      <c r="L1886" s="173"/>
      <c r="M1886" s="173"/>
      <c r="N1886" s="173"/>
      <c r="O1886" s="173"/>
      <c r="P1886" s="173"/>
      <c r="Q1886" s="173"/>
      <c r="R1886" s="173"/>
      <c r="S1886" s="173"/>
      <c r="T1886" s="173"/>
      <c r="U1886" s="173"/>
      <c r="V1886" s="173"/>
      <c r="W1886" s="173"/>
      <c r="X1886" s="173"/>
      <c r="Y1886" s="173"/>
      <c r="Z1886" s="173"/>
      <c r="AA1886" s="173"/>
      <c r="AB1886" s="173"/>
      <c r="AC1886" s="173"/>
      <c r="AD1886" s="173"/>
      <c r="AE1886" s="173"/>
      <c r="AF1886" s="173"/>
      <c r="AG1886" s="173"/>
      <c r="AH1886" s="173"/>
      <c r="AI1886" s="173"/>
      <c r="AJ1886" s="173"/>
      <c r="AK1886" s="173"/>
      <c r="AL1886" s="173"/>
      <c r="AM1886" s="173"/>
      <c r="AN1886" s="173"/>
      <c r="AO1886" s="173"/>
      <c r="AP1886" s="198"/>
      <c r="AQ1886" s="198"/>
      <c r="AR1886" s="198"/>
      <c r="AS1886" s="198"/>
      <c r="AT1886" s="198"/>
      <c r="AU1886" s="198"/>
      <c r="AV1886" s="198"/>
      <c r="AW1886" s="198"/>
      <c r="AX1886" s="198"/>
      <c r="AY1886" s="198"/>
      <c r="AZ1886" s="198"/>
      <c r="BA1886" s="198"/>
      <c r="BB1886" s="198"/>
      <c r="BC1886" s="198"/>
      <c r="BD1886" s="198"/>
      <c r="BE1886" s="198"/>
      <c r="BF1886" s="198"/>
      <c r="BG1886" s="198"/>
      <c r="BH1886" s="198"/>
      <c r="BI1886" s="198"/>
      <c r="BJ1886" s="198"/>
      <c r="BK1886" s="198"/>
      <c r="BL1886" s="198"/>
      <c r="BM1886" s="198"/>
      <c r="BN1886" s="198"/>
      <c r="BO1886" s="198"/>
      <c r="BP1886" s="198"/>
      <c r="BQ1886" s="198"/>
      <c r="BR1886" s="198"/>
      <c r="BS1886" s="198"/>
      <c r="BT1886" s="198"/>
      <c r="BU1886" s="198"/>
      <c r="BV1886" s="198"/>
      <c r="BW1886" s="198"/>
      <c r="BX1886" s="198"/>
      <c r="BY1886" s="198"/>
      <c r="BZ1886" s="198"/>
    </row>
    <row r="1887" spans="4:78" x14ac:dyDescent="0.2">
      <c r="D1887" s="173"/>
      <c r="E1887" s="173"/>
      <c r="F1887" s="173"/>
      <c r="G1887" s="173"/>
      <c r="H1887" s="173"/>
      <c r="I1887" s="173"/>
      <c r="J1887" s="173"/>
      <c r="K1887" s="173"/>
      <c r="L1887" s="173"/>
      <c r="M1887" s="173"/>
      <c r="N1887" s="173"/>
      <c r="O1887" s="173"/>
      <c r="P1887" s="173"/>
      <c r="Q1887" s="173"/>
      <c r="R1887" s="173"/>
      <c r="S1887" s="173"/>
      <c r="T1887" s="173"/>
      <c r="U1887" s="173"/>
      <c r="V1887" s="173"/>
      <c r="W1887" s="173"/>
      <c r="X1887" s="173"/>
      <c r="Y1887" s="173"/>
      <c r="Z1887" s="173"/>
      <c r="AA1887" s="173"/>
      <c r="AB1887" s="173"/>
      <c r="AC1887" s="173"/>
      <c r="AD1887" s="173"/>
      <c r="AE1887" s="173"/>
      <c r="AF1887" s="173"/>
      <c r="AG1887" s="173"/>
      <c r="AH1887" s="173"/>
      <c r="AI1887" s="173"/>
      <c r="AJ1887" s="173"/>
      <c r="AK1887" s="173"/>
      <c r="AL1887" s="173"/>
      <c r="AM1887" s="173"/>
      <c r="AN1887" s="173"/>
      <c r="AO1887" s="173"/>
      <c r="AP1887" s="198"/>
      <c r="AQ1887" s="198"/>
      <c r="AR1887" s="198"/>
      <c r="AS1887" s="198"/>
      <c r="AT1887" s="198"/>
      <c r="AU1887" s="198"/>
      <c r="AV1887" s="198"/>
      <c r="AW1887" s="198"/>
      <c r="AX1887" s="198"/>
      <c r="AY1887" s="198"/>
      <c r="AZ1887" s="198"/>
      <c r="BA1887" s="198"/>
      <c r="BB1887" s="198"/>
      <c r="BC1887" s="198"/>
      <c r="BD1887" s="198"/>
      <c r="BE1887" s="198"/>
      <c r="BF1887" s="198"/>
      <c r="BG1887" s="198"/>
      <c r="BH1887" s="198"/>
      <c r="BI1887" s="198"/>
      <c r="BJ1887" s="198"/>
      <c r="BK1887" s="198"/>
      <c r="BL1887" s="198"/>
      <c r="BM1887" s="198"/>
      <c r="BN1887" s="198"/>
      <c r="BO1887" s="198"/>
      <c r="BP1887" s="198"/>
      <c r="BQ1887" s="198"/>
      <c r="BR1887" s="198"/>
      <c r="BS1887" s="198"/>
      <c r="BT1887" s="198"/>
      <c r="BU1887" s="198"/>
      <c r="BV1887" s="198"/>
      <c r="BW1887" s="198"/>
      <c r="BX1887" s="198"/>
      <c r="BY1887" s="198"/>
      <c r="BZ1887" s="198"/>
    </row>
    <row r="1888" spans="4:78" x14ac:dyDescent="0.2">
      <c r="D1888" s="173"/>
      <c r="E1888" s="173"/>
      <c r="F1888" s="173"/>
      <c r="G1888" s="173"/>
      <c r="H1888" s="173"/>
      <c r="I1888" s="173"/>
      <c r="J1888" s="173"/>
      <c r="K1888" s="173"/>
      <c r="L1888" s="173"/>
      <c r="M1888" s="173"/>
      <c r="N1888" s="173"/>
      <c r="O1888" s="173"/>
      <c r="P1888" s="173"/>
      <c r="Q1888" s="173"/>
      <c r="R1888" s="173"/>
      <c r="S1888" s="173"/>
      <c r="T1888" s="173"/>
      <c r="U1888" s="173"/>
      <c r="V1888" s="173"/>
      <c r="W1888" s="173"/>
      <c r="X1888" s="173"/>
      <c r="Y1888" s="173"/>
      <c r="Z1888" s="173"/>
      <c r="AA1888" s="173"/>
      <c r="AB1888" s="173"/>
      <c r="AC1888" s="173"/>
      <c r="AD1888" s="173"/>
      <c r="AE1888" s="173"/>
      <c r="AF1888" s="173"/>
      <c r="AG1888" s="173"/>
      <c r="AH1888" s="173"/>
      <c r="AI1888" s="173"/>
      <c r="AJ1888" s="173"/>
      <c r="AK1888" s="173"/>
      <c r="AL1888" s="173"/>
      <c r="AM1888" s="173"/>
      <c r="AN1888" s="173"/>
      <c r="AO1888" s="173"/>
      <c r="AP1888" s="198"/>
      <c r="AQ1888" s="198"/>
      <c r="AR1888" s="198"/>
      <c r="AS1888" s="198"/>
      <c r="AT1888" s="198"/>
      <c r="AU1888" s="198"/>
      <c r="AV1888" s="198"/>
      <c r="AW1888" s="198"/>
      <c r="AX1888" s="198"/>
      <c r="AY1888" s="198"/>
      <c r="AZ1888" s="198"/>
      <c r="BA1888" s="198"/>
      <c r="BB1888" s="198"/>
      <c r="BC1888" s="198"/>
      <c r="BD1888" s="198"/>
      <c r="BE1888" s="198"/>
      <c r="BF1888" s="198"/>
      <c r="BG1888" s="198"/>
      <c r="BH1888" s="198"/>
      <c r="BI1888" s="198"/>
      <c r="BJ1888" s="198"/>
      <c r="BK1888" s="198"/>
      <c r="BL1888" s="198"/>
      <c r="BM1888" s="198"/>
      <c r="BN1888" s="198"/>
      <c r="BO1888" s="198"/>
      <c r="BP1888" s="198"/>
      <c r="BQ1888" s="198"/>
      <c r="BR1888" s="198"/>
      <c r="BS1888" s="198"/>
      <c r="BT1888" s="198"/>
      <c r="BU1888" s="198"/>
      <c r="BV1888" s="198"/>
      <c r="BW1888" s="198"/>
      <c r="BX1888" s="198"/>
      <c r="BY1888" s="198"/>
      <c r="BZ1888" s="198"/>
    </row>
    <row r="1889" spans="4:78" x14ac:dyDescent="0.2">
      <c r="D1889" s="173"/>
      <c r="E1889" s="173"/>
      <c r="F1889" s="173"/>
      <c r="G1889" s="173"/>
      <c r="H1889" s="173"/>
      <c r="I1889" s="173"/>
      <c r="J1889" s="173"/>
      <c r="K1889" s="173"/>
      <c r="L1889" s="173"/>
      <c r="M1889" s="173"/>
      <c r="N1889" s="173"/>
      <c r="O1889" s="173"/>
      <c r="P1889" s="173"/>
      <c r="Q1889" s="173"/>
      <c r="R1889" s="173"/>
      <c r="S1889" s="173"/>
      <c r="T1889" s="173"/>
      <c r="U1889" s="173"/>
      <c r="V1889" s="173"/>
      <c r="W1889" s="173"/>
      <c r="X1889" s="173"/>
      <c r="Y1889" s="173"/>
      <c r="Z1889" s="173"/>
      <c r="AA1889" s="173"/>
      <c r="AB1889" s="173"/>
      <c r="AC1889" s="173"/>
      <c r="AD1889" s="173"/>
      <c r="AE1889" s="173"/>
      <c r="AF1889" s="173"/>
      <c r="AG1889" s="173"/>
      <c r="AH1889" s="173"/>
      <c r="AI1889" s="173"/>
      <c r="AJ1889" s="173"/>
      <c r="AK1889" s="173"/>
      <c r="AL1889" s="173"/>
      <c r="AM1889" s="173"/>
      <c r="AN1889" s="173"/>
      <c r="AO1889" s="173"/>
      <c r="AP1889" s="198"/>
      <c r="AQ1889" s="198"/>
      <c r="AR1889" s="198"/>
      <c r="AS1889" s="198"/>
      <c r="AT1889" s="198"/>
      <c r="AU1889" s="198"/>
      <c r="AV1889" s="198"/>
      <c r="AW1889" s="198"/>
      <c r="AX1889" s="198"/>
      <c r="AY1889" s="198"/>
      <c r="AZ1889" s="198"/>
      <c r="BA1889" s="198"/>
      <c r="BB1889" s="198"/>
      <c r="BC1889" s="198"/>
      <c r="BD1889" s="198"/>
      <c r="BE1889" s="198"/>
      <c r="BF1889" s="198"/>
      <c r="BG1889" s="198"/>
      <c r="BH1889" s="198"/>
      <c r="BI1889" s="198"/>
      <c r="BJ1889" s="198"/>
      <c r="BK1889" s="198"/>
      <c r="BL1889" s="198"/>
      <c r="BM1889" s="198"/>
      <c r="BN1889" s="198"/>
      <c r="BO1889" s="198"/>
      <c r="BP1889" s="198"/>
      <c r="BQ1889" s="198"/>
      <c r="BR1889" s="198"/>
      <c r="BS1889" s="198"/>
      <c r="BT1889" s="198"/>
      <c r="BU1889" s="198"/>
      <c r="BV1889" s="198"/>
      <c r="BW1889" s="198"/>
      <c r="BX1889" s="198"/>
      <c r="BY1889" s="198"/>
      <c r="BZ1889" s="198"/>
    </row>
    <row r="1890" spans="4:78" x14ac:dyDescent="0.2">
      <c r="D1890" s="173"/>
      <c r="E1890" s="173"/>
      <c r="F1890" s="173"/>
      <c r="G1890" s="173"/>
      <c r="H1890" s="173"/>
      <c r="I1890" s="173"/>
      <c r="J1890" s="173"/>
      <c r="K1890" s="173"/>
      <c r="L1890" s="173"/>
      <c r="M1890" s="173"/>
      <c r="N1890" s="173"/>
      <c r="O1890" s="173"/>
      <c r="P1890" s="173"/>
      <c r="Q1890" s="173"/>
      <c r="R1890" s="173"/>
      <c r="S1890" s="173"/>
      <c r="T1890" s="173"/>
      <c r="U1890" s="173"/>
      <c r="V1890" s="173"/>
      <c r="W1890" s="173"/>
      <c r="X1890" s="173"/>
      <c r="Y1890" s="173"/>
      <c r="Z1890" s="173"/>
      <c r="AA1890" s="173"/>
      <c r="AB1890" s="173"/>
      <c r="AC1890" s="173"/>
      <c r="AD1890" s="173"/>
      <c r="AE1890" s="173"/>
      <c r="AF1890" s="173"/>
      <c r="AG1890" s="173"/>
      <c r="AH1890" s="173"/>
      <c r="AI1890" s="173"/>
      <c r="AJ1890" s="173"/>
      <c r="AK1890" s="173"/>
      <c r="AL1890" s="173"/>
      <c r="AM1890" s="173"/>
      <c r="AN1890" s="173"/>
      <c r="AO1890" s="173"/>
      <c r="AP1890" s="198"/>
      <c r="AQ1890" s="198"/>
      <c r="AR1890" s="198"/>
      <c r="AS1890" s="198"/>
      <c r="AT1890" s="198"/>
      <c r="AU1890" s="198"/>
      <c r="AV1890" s="198"/>
      <c r="AW1890" s="198"/>
      <c r="AX1890" s="198"/>
      <c r="AY1890" s="198"/>
      <c r="AZ1890" s="198"/>
      <c r="BA1890" s="198"/>
      <c r="BB1890" s="198"/>
      <c r="BC1890" s="198"/>
      <c r="BD1890" s="198"/>
      <c r="BE1890" s="198"/>
      <c r="BF1890" s="198"/>
      <c r="BG1890" s="198"/>
      <c r="BH1890" s="198"/>
      <c r="BI1890" s="198"/>
      <c r="BJ1890" s="198"/>
      <c r="BK1890" s="198"/>
      <c r="BL1890" s="198"/>
      <c r="BM1890" s="198"/>
      <c r="BN1890" s="198"/>
      <c r="BO1890" s="198"/>
      <c r="BP1890" s="198"/>
      <c r="BQ1890" s="198"/>
      <c r="BR1890" s="198"/>
      <c r="BS1890" s="198"/>
      <c r="BT1890" s="198"/>
      <c r="BU1890" s="198"/>
      <c r="BV1890" s="198"/>
      <c r="BW1890" s="198"/>
      <c r="BX1890" s="198"/>
      <c r="BY1890" s="198"/>
      <c r="BZ1890" s="198"/>
    </row>
    <row r="1891" spans="4:78" x14ac:dyDescent="0.2">
      <c r="D1891" s="173"/>
      <c r="E1891" s="173"/>
      <c r="F1891" s="173"/>
      <c r="G1891" s="173"/>
      <c r="H1891" s="173"/>
      <c r="I1891" s="173"/>
      <c r="J1891" s="173"/>
      <c r="K1891" s="173"/>
      <c r="L1891" s="173"/>
      <c r="M1891" s="173"/>
      <c r="N1891" s="173"/>
      <c r="O1891" s="173"/>
      <c r="P1891" s="173"/>
      <c r="Q1891" s="173"/>
      <c r="R1891" s="173"/>
      <c r="S1891" s="173"/>
      <c r="T1891" s="173"/>
      <c r="U1891" s="173"/>
      <c r="V1891" s="173"/>
      <c r="W1891" s="173"/>
      <c r="X1891" s="173"/>
      <c r="Y1891" s="173"/>
      <c r="Z1891" s="173"/>
      <c r="AA1891" s="173"/>
      <c r="AB1891" s="173"/>
      <c r="AC1891" s="173"/>
      <c r="AD1891" s="173"/>
      <c r="AE1891" s="173"/>
      <c r="AF1891" s="173"/>
      <c r="AG1891" s="173"/>
      <c r="AH1891" s="173"/>
      <c r="AI1891" s="173"/>
      <c r="AJ1891" s="173"/>
      <c r="AK1891" s="173"/>
      <c r="AL1891" s="173"/>
      <c r="AM1891" s="173"/>
      <c r="AN1891" s="173"/>
      <c r="AO1891" s="173"/>
      <c r="AP1891" s="198"/>
      <c r="AQ1891" s="198"/>
      <c r="AR1891" s="198"/>
      <c r="AS1891" s="198"/>
      <c r="AT1891" s="198"/>
      <c r="AU1891" s="198"/>
      <c r="AV1891" s="198"/>
      <c r="AW1891" s="198"/>
      <c r="AX1891" s="198"/>
      <c r="AY1891" s="198"/>
      <c r="AZ1891" s="198"/>
      <c r="BA1891" s="198"/>
      <c r="BB1891" s="198"/>
      <c r="BC1891" s="198"/>
      <c r="BD1891" s="198"/>
      <c r="BE1891" s="198"/>
      <c r="BF1891" s="198"/>
      <c r="BG1891" s="198"/>
      <c r="BH1891" s="198"/>
      <c r="BI1891" s="198"/>
      <c r="BJ1891" s="198"/>
      <c r="BK1891" s="198"/>
      <c r="BL1891" s="198"/>
      <c r="BM1891" s="198"/>
      <c r="BN1891" s="198"/>
      <c r="BO1891" s="198"/>
      <c r="BP1891" s="198"/>
      <c r="BQ1891" s="198"/>
      <c r="BR1891" s="198"/>
      <c r="BS1891" s="198"/>
      <c r="BT1891" s="198"/>
      <c r="BU1891" s="198"/>
      <c r="BV1891" s="198"/>
      <c r="BW1891" s="198"/>
      <c r="BX1891" s="198"/>
      <c r="BY1891" s="198"/>
      <c r="BZ1891" s="198"/>
    </row>
    <row r="1892" spans="4:78" x14ac:dyDescent="0.2">
      <c r="D1892" s="173"/>
      <c r="E1892" s="173"/>
      <c r="F1892" s="173"/>
      <c r="G1892" s="173"/>
      <c r="H1892" s="173"/>
      <c r="I1892" s="173"/>
      <c r="J1892" s="173"/>
      <c r="K1892" s="173"/>
      <c r="L1892" s="173"/>
      <c r="M1892" s="173"/>
      <c r="N1892" s="173"/>
      <c r="O1892" s="173"/>
      <c r="P1892" s="173"/>
      <c r="Q1892" s="173"/>
      <c r="R1892" s="173"/>
      <c r="S1892" s="173"/>
      <c r="T1892" s="173"/>
      <c r="U1892" s="173"/>
      <c r="V1892" s="173"/>
      <c r="W1892" s="173"/>
      <c r="X1892" s="173"/>
      <c r="Y1892" s="173"/>
      <c r="Z1892" s="173"/>
      <c r="AA1892" s="173"/>
      <c r="AB1892" s="173"/>
      <c r="AC1892" s="173"/>
      <c r="AD1892" s="173"/>
      <c r="AE1892" s="173"/>
      <c r="AF1892" s="173"/>
      <c r="AG1892" s="173"/>
      <c r="AH1892" s="173"/>
      <c r="AI1892" s="173"/>
      <c r="AJ1892" s="173"/>
      <c r="AK1892" s="173"/>
      <c r="AL1892" s="173"/>
      <c r="AM1892" s="173"/>
      <c r="AN1892" s="173"/>
      <c r="AO1892" s="173"/>
      <c r="AP1892" s="198"/>
      <c r="AQ1892" s="198"/>
      <c r="AR1892" s="198"/>
      <c r="AS1892" s="198"/>
      <c r="AT1892" s="198"/>
      <c r="AU1892" s="198"/>
      <c r="AV1892" s="198"/>
      <c r="AW1892" s="198"/>
      <c r="AX1892" s="198"/>
      <c r="AY1892" s="198"/>
      <c r="AZ1892" s="198"/>
      <c r="BA1892" s="198"/>
      <c r="BB1892" s="198"/>
      <c r="BC1892" s="198"/>
      <c r="BD1892" s="198"/>
      <c r="BE1892" s="198"/>
      <c r="BF1892" s="198"/>
      <c r="BG1892" s="198"/>
      <c r="BH1892" s="198"/>
      <c r="BI1892" s="198"/>
      <c r="BJ1892" s="198"/>
      <c r="BK1892" s="198"/>
      <c r="BL1892" s="198"/>
      <c r="BM1892" s="198"/>
      <c r="BN1892" s="198"/>
      <c r="BO1892" s="198"/>
      <c r="BP1892" s="198"/>
      <c r="BQ1892" s="198"/>
      <c r="BR1892" s="198"/>
      <c r="BS1892" s="198"/>
      <c r="BT1892" s="198"/>
      <c r="BU1892" s="198"/>
      <c r="BV1892" s="198"/>
      <c r="BW1892" s="198"/>
      <c r="BX1892" s="198"/>
      <c r="BY1892" s="198"/>
      <c r="BZ1892" s="198"/>
    </row>
    <row r="1893" spans="4:78" x14ac:dyDescent="0.2">
      <c r="D1893" s="173"/>
      <c r="E1893" s="173"/>
      <c r="F1893" s="173"/>
      <c r="G1893" s="173"/>
      <c r="H1893" s="173"/>
      <c r="I1893" s="173"/>
      <c r="J1893" s="173"/>
      <c r="K1893" s="173"/>
      <c r="L1893" s="173"/>
      <c r="M1893" s="173"/>
      <c r="N1893" s="173"/>
      <c r="O1893" s="173"/>
      <c r="P1893" s="173"/>
      <c r="Q1893" s="173"/>
      <c r="R1893" s="173"/>
      <c r="S1893" s="173"/>
      <c r="T1893" s="173"/>
      <c r="U1893" s="173"/>
      <c r="V1893" s="173"/>
      <c r="W1893" s="173"/>
      <c r="X1893" s="173"/>
      <c r="Y1893" s="173"/>
      <c r="Z1893" s="173"/>
      <c r="AA1893" s="173"/>
      <c r="AB1893" s="173"/>
      <c r="AC1893" s="173"/>
      <c r="AD1893" s="173"/>
      <c r="AE1893" s="173"/>
      <c r="AF1893" s="173"/>
      <c r="AG1893" s="173"/>
      <c r="AH1893" s="173"/>
      <c r="AI1893" s="173"/>
      <c r="AJ1893" s="173"/>
      <c r="AK1893" s="173"/>
      <c r="AL1893" s="173"/>
      <c r="AM1893" s="173"/>
      <c r="AN1893" s="173"/>
      <c r="AO1893" s="173"/>
      <c r="AP1893" s="198"/>
      <c r="AQ1893" s="198"/>
      <c r="AR1893" s="198"/>
      <c r="AS1893" s="198"/>
      <c r="AT1893" s="198"/>
      <c r="AU1893" s="198"/>
      <c r="AV1893" s="198"/>
      <c r="AW1893" s="198"/>
      <c r="AX1893" s="198"/>
      <c r="AY1893" s="198"/>
      <c r="AZ1893" s="198"/>
      <c r="BA1893" s="198"/>
      <c r="BB1893" s="198"/>
      <c r="BC1893" s="198"/>
      <c r="BD1893" s="198"/>
      <c r="BE1893" s="198"/>
      <c r="BF1893" s="198"/>
      <c r="BG1893" s="198"/>
      <c r="BH1893" s="198"/>
      <c r="BI1893" s="198"/>
      <c r="BJ1893" s="198"/>
      <c r="BK1893" s="198"/>
      <c r="BL1893" s="198"/>
      <c r="BM1893" s="198"/>
      <c r="BN1893" s="198"/>
      <c r="BO1893" s="198"/>
      <c r="BP1893" s="198"/>
      <c r="BQ1893" s="198"/>
      <c r="BR1893" s="198"/>
      <c r="BS1893" s="198"/>
      <c r="BT1893" s="198"/>
      <c r="BU1893" s="198"/>
      <c r="BV1893" s="198"/>
      <c r="BW1893" s="198"/>
      <c r="BX1893" s="198"/>
      <c r="BY1893" s="198"/>
      <c r="BZ1893" s="198"/>
    </row>
    <row r="1894" spans="4:78" x14ac:dyDescent="0.2">
      <c r="D1894" s="173"/>
      <c r="E1894" s="173"/>
      <c r="F1894" s="173"/>
      <c r="G1894" s="173"/>
      <c r="H1894" s="173"/>
      <c r="I1894" s="173"/>
      <c r="J1894" s="173"/>
      <c r="K1894" s="173"/>
      <c r="L1894" s="173"/>
      <c r="M1894" s="173"/>
      <c r="N1894" s="173"/>
      <c r="O1894" s="173"/>
      <c r="P1894" s="173"/>
      <c r="Q1894" s="173"/>
      <c r="R1894" s="173"/>
      <c r="S1894" s="173"/>
      <c r="T1894" s="173"/>
      <c r="U1894" s="173"/>
      <c r="V1894" s="173"/>
      <c r="W1894" s="173"/>
      <c r="X1894" s="173"/>
      <c r="Y1894" s="173"/>
      <c r="Z1894" s="173"/>
      <c r="AA1894" s="173"/>
      <c r="AB1894" s="173"/>
      <c r="AC1894" s="173"/>
      <c r="AD1894" s="173"/>
      <c r="AE1894" s="173"/>
      <c r="AF1894" s="173"/>
      <c r="AG1894" s="173"/>
      <c r="AH1894" s="173"/>
      <c r="AI1894" s="173"/>
      <c r="AJ1894" s="173"/>
      <c r="AK1894" s="173"/>
      <c r="AL1894" s="173"/>
      <c r="AM1894" s="173"/>
      <c r="AN1894" s="173"/>
      <c r="AO1894" s="173"/>
      <c r="AP1894" s="198"/>
      <c r="AQ1894" s="198"/>
      <c r="AR1894" s="198"/>
      <c r="AS1894" s="198"/>
      <c r="AT1894" s="198"/>
      <c r="AU1894" s="198"/>
      <c r="AV1894" s="198"/>
      <c r="AW1894" s="198"/>
      <c r="AX1894" s="198"/>
      <c r="AY1894" s="198"/>
      <c r="AZ1894" s="198"/>
      <c r="BA1894" s="198"/>
      <c r="BB1894" s="198"/>
      <c r="BC1894" s="198"/>
      <c r="BD1894" s="198"/>
      <c r="BE1894" s="198"/>
      <c r="BF1894" s="198"/>
      <c r="BG1894" s="198"/>
      <c r="BH1894" s="198"/>
      <c r="BI1894" s="198"/>
      <c r="BJ1894" s="198"/>
      <c r="BK1894" s="198"/>
      <c r="BL1894" s="198"/>
      <c r="BM1894" s="198"/>
      <c r="BN1894" s="198"/>
      <c r="BO1894" s="198"/>
      <c r="BP1894" s="198"/>
      <c r="BQ1894" s="198"/>
      <c r="BR1894" s="198"/>
      <c r="BS1894" s="198"/>
      <c r="BT1894" s="198"/>
      <c r="BU1894" s="198"/>
      <c r="BV1894" s="198"/>
      <c r="BW1894" s="198"/>
      <c r="BX1894" s="198"/>
      <c r="BY1894" s="198"/>
      <c r="BZ1894" s="198"/>
    </row>
    <row r="1895" spans="4:78" x14ac:dyDescent="0.2">
      <c r="D1895" s="173"/>
      <c r="E1895" s="173"/>
      <c r="F1895" s="173"/>
      <c r="G1895" s="173"/>
      <c r="H1895" s="173"/>
      <c r="I1895" s="173"/>
      <c r="J1895" s="173"/>
      <c r="K1895" s="173"/>
      <c r="L1895" s="173"/>
      <c r="M1895" s="173"/>
      <c r="N1895" s="173"/>
      <c r="O1895" s="173"/>
      <c r="P1895" s="173"/>
      <c r="Q1895" s="173"/>
      <c r="R1895" s="173"/>
      <c r="S1895" s="173"/>
      <c r="T1895" s="173"/>
      <c r="U1895" s="173"/>
      <c r="V1895" s="173"/>
      <c r="W1895" s="173"/>
      <c r="X1895" s="173"/>
      <c r="Y1895" s="173"/>
      <c r="Z1895" s="173"/>
      <c r="AA1895" s="173"/>
      <c r="AB1895" s="173"/>
      <c r="AC1895" s="173"/>
      <c r="AD1895" s="173"/>
      <c r="AE1895" s="173"/>
      <c r="AF1895" s="173"/>
      <c r="AG1895" s="173"/>
      <c r="AH1895" s="173"/>
      <c r="AI1895" s="173"/>
      <c r="AJ1895" s="173"/>
      <c r="AK1895" s="173"/>
      <c r="AL1895" s="173"/>
      <c r="AM1895" s="173"/>
      <c r="AN1895" s="173"/>
      <c r="AO1895" s="173"/>
      <c r="AP1895" s="198"/>
      <c r="AQ1895" s="198"/>
      <c r="AR1895" s="198"/>
      <c r="AS1895" s="198"/>
      <c r="AT1895" s="198"/>
      <c r="AU1895" s="198"/>
      <c r="AV1895" s="198"/>
      <c r="AW1895" s="198"/>
      <c r="AX1895" s="198"/>
      <c r="AY1895" s="198"/>
      <c r="AZ1895" s="198"/>
      <c r="BA1895" s="198"/>
      <c r="BB1895" s="198"/>
      <c r="BC1895" s="198"/>
      <c r="BD1895" s="198"/>
      <c r="BE1895" s="198"/>
      <c r="BF1895" s="198"/>
      <c r="BG1895" s="198"/>
      <c r="BH1895" s="198"/>
      <c r="BI1895" s="198"/>
      <c r="BJ1895" s="198"/>
      <c r="BK1895" s="198"/>
      <c r="BL1895" s="198"/>
      <c r="BM1895" s="198"/>
      <c r="BN1895" s="198"/>
      <c r="BO1895" s="198"/>
      <c r="BP1895" s="198"/>
      <c r="BQ1895" s="198"/>
      <c r="BR1895" s="198"/>
      <c r="BS1895" s="198"/>
      <c r="BT1895" s="198"/>
      <c r="BU1895" s="198"/>
      <c r="BV1895" s="198"/>
      <c r="BW1895" s="198"/>
      <c r="BX1895" s="198"/>
      <c r="BY1895" s="198"/>
      <c r="BZ1895" s="198"/>
    </row>
    <row r="1896" spans="4:78" x14ac:dyDescent="0.2">
      <c r="D1896" s="173"/>
      <c r="E1896" s="173"/>
      <c r="F1896" s="173"/>
      <c r="G1896" s="173"/>
      <c r="H1896" s="173"/>
      <c r="I1896" s="173"/>
      <c r="J1896" s="173"/>
      <c r="K1896" s="173"/>
      <c r="L1896" s="173"/>
      <c r="M1896" s="173"/>
      <c r="N1896" s="173"/>
      <c r="O1896" s="173"/>
      <c r="P1896" s="173"/>
      <c r="Q1896" s="173"/>
      <c r="R1896" s="173"/>
      <c r="S1896" s="173"/>
      <c r="T1896" s="173"/>
      <c r="U1896" s="173"/>
      <c r="V1896" s="173"/>
      <c r="W1896" s="173"/>
      <c r="X1896" s="173"/>
      <c r="Y1896" s="173"/>
      <c r="Z1896" s="173"/>
      <c r="AA1896" s="173"/>
      <c r="AB1896" s="173"/>
      <c r="AC1896" s="173"/>
      <c r="AD1896" s="173"/>
      <c r="AE1896" s="173"/>
      <c r="AF1896" s="173"/>
      <c r="AG1896" s="173"/>
      <c r="AH1896" s="173"/>
      <c r="AI1896" s="173"/>
      <c r="AJ1896" s="173"/>
      <c r="AK1896" s="173"/>
      <c r="AL1896" s="173"/>
      <c r="AM1896" s="173"/>
      <c r="AN1896" s="173"/>
      <c r="AO1896" s="173"/>
      <c r="AP1896" s="198"/>
      <c r="AQ1896" s="198"/>
      <c r="AR1896" s="198"/>
      <c r="AS1896" s="198"/>
      <c r="AT1896" s="198"/>
      <c r="AU1896" s="198"/>
      <c r="AV1896" s="198"/>
      <c r="AW1896" s="198"/>
      <c r="AX1896" s="198"/>
      <c r="AY1896" s="198"/>
      <c r="AZ1896" s="198"/>
      <c r="BA1896" s="198"/>
      <c r="BB1896" s="198"/>
      <c r="BC1896" s="198"/>
      <c r="BD1896" s="198"/>
      <c r="BE1896" s="198"/>
      <c r="BF1896" s="198"/>
      <c r="BG1896" s="198"/>
      <c r="BH1896" s="198"/>
      <c r="BI1896" s="198"/>
      <c r="BJ1896" s="198"/>
      <c r="BK1896" s="198"/>
      <c r="BL1896" s="198"/>
      <c r="BM1896" s="198"/>
      <c r="BN1896" s="198"/>
      <c r="BO1896" s="198"/>
      <c r="BP1896" s="198"/>
      <c r="BQ1896" s="198"/>
      <c r="BR1896" s="198"/>
      <c r="BS1896" s="198"/>
      <c r="BT1896" s="198"/>
      <c r="BU1896" s="198"/>
      <c r="BV1896" s="198"/>
      <c r="BW1896" s="198"/>
      <c r="BX1896" s="198"/>
      <c r="BY1896" s="198"/>
      <c r="BZ1896" s="198"/>
    </row>
    <row r="1897" spans="4:78" x14ac:dyDescent="0.2">
      <c r="D1897" s="173"/>
      <c r="E1897" s="173"/>
      <c r="F1897" s="173"/>
      <c r="G1897" s="173"/>
      <c r="H1897" s="173"/>
      <c r="I1897" s="173"/>
      <c r="J1897" s="173"/>
      <c r="K1897" s="173"/>
      <c r="L1897" s="173"/>
      <c r="M1897" s="173"/>
      <c r="N1897" s="173"/>
      <c r="O1897" s="173"/>
      <c r="P1897" s="173"/>
      <c r="Q1897" s="173"/>
      <c r="R1897" s="173"/>
      <c r="S1897" s="173"/>
      <c r="T1897" s="173"/>
      <c r="U1897" s="173"/>
      <c r="V1897" s="173"/>
      <c r="W1897" s="173"/>
      <c r="X1897" s="173"/>
      <c r="Y1897" s="173"/>
      <c r="Z1897" s="173"/>
      <c r="AA1897" s="173"/>
      <c r="AB1897" s="173"/>
      <c r="AC1897" s="173"/>
      <c r="AD1897" s="173"/>
      <c r="AE1897" s="173"/>
      <c r="AF1897" s="173"/>
      <c r="AG1897" s="173"/>
      <c r="AH1897" s="173"/>
      <c r="AI1897" s="173"/>
      <c r="AJ1897" s="173"/>
      <c r="AK1897" s="173"/>
      <c r="AL1897" s="173"/>
      <c r="AM1897" s="173"/>
      <c r="AN1897" s="173"/>
      <c r="AO1897" s="173"/>
      <c r="AP1897" s="198"/>
      <c r="AQ1897" s="198"/>
      <c r="AR1897" s="198"/>
      <c r="AS1897" s="198"/>
      <c r="AT1897" s="198"/>
      <c r="AU1897" s="198"/>
      <c r="AV1897" s="198"/>
      <c r="AW1897" s="198"/>
      <c r="AX1897" s="198"/>
      <c r="AY1897" s="198"/>
      <c r="AZ1897" s="198"/>
      <c r="BA1897" s="198"/>
      <c r="BB1897" s="198"/>
      <c r="BC1897" s="198"/>
      <c r="BD1897" s="198"/>
      <c r="BE1897" s="198"/>
      <c r="BF1897" s="198"/>
      <c r="BG1897" s="198"/>
      <c r="BH1897" s="198"/>
      <c r="BI1897" s="198"/>
      <c r="BJ1897" s="198"/>
      <c r="BK1897" s="198"/>
      <c r="BL1897" s="198"/>
      <c r="BM1897" s="198"/>
      <c r="BN1897" s="198"/>
      <c r="BO1897" s="198"/>
      <c r="BP1897" s="198"/>
      <c r="BQ1897" s="198"/>
      <c r="BR1897" s="198"/>
      <c r="BS1897" s="198"/>
      <c r="BT1897" s="198"/>
      <c r="BU1897" s="198"/>
      <c r="BV1897" s="198"/>
      <c r="BW1897" s="198"/>
      <c r="BX1897" s="198"/>
      <c r="BY1897" s="198"/>
      <c r="BZ1897" s="198"/>
    </row>
    <row r="1898" spans="4:78" x14ac:dyDescent="0.2">
      <c r="D1898" s="173"/>
      <c r="E1898" s="173"/>
      <c r="F1898" s="173"/>
      <c r="G1898" s="173"/>
      <c r="H1898" s="173"/>
      <c r="I1898" s="173"/>
      <c r="J1898" s="173"/>
      <c r="K1898" s="173"/>
      <c r="L1898" s="173"/>
      <c r="M1898" s="173"/>
      <c r="N1898" s="173"/>
      <c r="O1898" s="173"/>
      <c r="P1898" s="173"/>
      <c r="Q1898" s="173"/>
      <c r="R1898" s="173"/>
      <c r="S1898" s="173"/>
      <c r="T1898" s="173"/>
      <c r="U1898" s="173"/>
      <c r="V1898" s="173"/>
      <c r="W1898" s="173"/>
      <c r="X1898" s="173"/>
      <c r="Y1898" s="173"/>
      <c r="Z1898" s="173"/>
      <c r="AA1898" s="173"/>
      <c r="AB1898" s="173"/>
      <c r="AC1898" s="173"/>
      <c r="AD1898" s="173"/>
      <c r="AE1898" s="173"/>
      <c r="AF1898" s="173"/>
      <c r="AG1898" s="173"/>
      <c r="AH1898" s="173"/>
      <c r="AI1898" s="173"/>
      <c r="AJ1898" s="173"/>
      <c r="AK1898" s="173"/>
      <c r="AL1898" s="173"/>
      <c r="AM1898" s="173"/>
      <c r="AN1898" s="173"/>
      <c r="AO1898" s="173"/>
      <c r="AP1898" s="198"/>
      <c r="AQ1898" s="198"/>
      <c r="AR1898" s="198"/>
      <c r="AS1898" s="198"/>
      <c r="AT1898" s="198"/>
      <c r="AU1898" s="198"/>
      <c r="AV1898" s="198"/>
      <c r="AW1898" s="198"/>
      <c r="AX1898" s="198"/>
      <c r="AY1898" s="198"/>
      <c r="AZ1898" s="198"/>
      <c r="BA1898" s="198"/>
      <c r="BB1898" s="198"/>
      <c r="BC1898" s="198"/>
      <c r="BD1898" s="198"/>
      <c r="BE1898" s="198"/>
      <c r="BF1898" s="198"/>
      <c r="BG1898" s="198"/>
      <c r="BH1898" s="198"/>
      <c r="BI1898" s="198"/>
      <c r="BJ1898" s="198"/>
      <c r="BK1898" s="198"/>
      <c r="BL1898" s="198"/>
      <c r="BM1898" s="198"/>
      <c r="BN1898" s="198"/>
      <c r="BO1898" s="198"/>
      <c r="BP1898" s="198"/>
      <c r="BQ1898" s="198"/>
      <c r="BR1898" s="198"/>
      <c r="BS1898" s="198"/>
      <c r="BT1898" s="198"/>
      <c r="BU1898" s="198"/>
      <c r="BV1898" s="198"/>
      <c r="BW1898" s="198"/>
      <c r="BX1898" s="198"/>
      <c r="BY1898" s="198"/>
      <c r="BZ1898" s="198"/>
    </row>
    <row r="1899" spans="4:78" x14ac:dyDescent="0.2">
      <c r="D1899" s="173"/>
      <c r="E1899" s="173"/>
      <c r="F1899" s="173"/>
      <c r="G1899" s="173"/>
      <c r="H1899" s="173"/>
      <c r="I1899" s="173"/>
      <c r="J1899" s="173"/>
      <c r="K1899" s="173"/>
      <c r="L1899" s="173"/>
      <c r="M1899" s="173"/>
      <c r="N1899" s="173"/>
      <c r="O1899" s="173"/>
      <c r="P1899" s="173"/>
      <c r="Q1899" s="173"/>
      <c r="R1899" s="173"/>
      <c r="S1899" s="173"/>
      <c r="T1899" s="173"/>
      <c r="U1899" s="173"/>
      <c r="V1899" s="173"/>
      <c r="W1899" s="173"/>
      <c r="X1899" s="173"/>
      <c r="Y1899" s="173"/>
      <c r="Z1899" s="173"/>
      <c r="AA1899" s="173"/>
      <c r="AB1899" s="173"/>
      <c r="AC1899" s="173"/>
      <c r="AD1899" s="173"/>
      <c r="AE1899" s="173"/>
      <c r="AF1899" s="173"/>
      <c r="AG1899" s="173"/>
      <c r="AH1899" s="173"/>
      <c r="AI1899" s="173"/>
      <c r="AJ1899" s="173"/>
      <c r="AK1899" s="173"/>
      <c r="AL1899" s="173"/>
      <c r="AM1899" s="173"/>
      <c r="AN1899" s="173"/>
      <c r="AO1899" s="173"/>
      <c r="AP1899" s="198"/>
      <c r="AQ1899" s="198"/>
      <c r="AR1899" s="198"/>
      <c r="AS1899" s="198"/>
      <c r="AT1899" s="198"/>
      <c r="AU1899" s="198"/>
      <c r="AV1899" s="198"/>
      <c r="AW1899" s="198"/>
      <c r="AX1899" s="198"/>
      <c r="AY1899" s="198"/>
      <c r="AZ1899" s="198"/>
      <c r="BA1899" s="198"/>
      <c r="BB1899" s="198"/>
      <c r="BC1899" s="198"/>
      <c r="BD1899" s="198"/>
      <c r="BE1899" s="198"/>
      <c r="BF1899" s="198"/>
      <c r="BG1899" s="198"/>
      <c r="BH1899" s="198"/>
      <c r="BI1899" s="198"/>
      <c r="BJ1899" s="198"/>
      <c r="BK1899" s="198"/>
      <c r="BL1899" s="198"/>
      <c r="BM1899" s="198"/>
      <c r="BN1899" s="198"/>
      <c r="BO1899" s="198"/>
      <c r="BP1899" s="198"/>
      <c r="BQ1899" s="198"/>
      <c r="BR1899" s="198"/>
      <c r="BS1899" s="198"/>
      <c r="BT1899" s="198"/>
      <c r="BU1899" s="198"/>
      <c r="BV1899" s="198"/>
      <c r="BW1899" s="198"/>
      <c r="BX1899" s="198"/>
      <c r="BY1899" s="198"/>
      <c r="BZ1899" s="198"/>
    </row>
    <row r="1900" spans="4:78" x14ac:dyDescent="0.2">
      <c r="D1900" s="173"/>
      <c r="E1900" s="173"/>
      <c r="F1900" s="173"/>
      <c r="G1900" s="173"/>
      <c r="H1900" s="173"/>
      <c r="I1900" s="173"/>
      <c r="J1900" s="173"/>
      <c r="K1900" s="173"/>
      <c r="L1900" s="173"/>
      <c r="M1900" s="173"/>
      <c r="N1900" s="173"/>
      <c r="O1900" s="173"/>
      <c r="P1900" s="173"/>
      <c r="Q1900" s="173"/>
      <c r="R1900" s="173"/>
      <c r="S1900" s="173"/>
      <c r="T1900" s="173"/>
      <c r="U1900" s="173"/>
      <c r="V1900" s="173"/>
      <c r="W1900" s="173"/>
      <c r="X1900" s="173"/>
      <c r="Y1900" s="173"/>
      <c r="Z1900" s="173"/>
      <c r="AA1900" s="173"/>
      <c r="AB1900" s="173"/>
      <c r="AC1900" s="173"/>
      <c r="AD1900" s="173"/>
      <c r="AE1900" s="173"/>
      <c r="AF1900" s="173"/>
      <c r="AG1900" s="173"/>
      <c r="AH1900" s="173"/>
      <c r="AI1900" s="173"/>
      <c r="AJ1900" s="173"/>
      <c r="AK1900" s="173"/>
      <c r="AL1900" s="173"/>
      <c r="AM1900" s="173"/>
      <c r="AN1900" s="173"/>
      <c r="AO1900" s="173"/>
      <c r="AP1900" s="198"/>
      <c r="AQ1900" s="198"/>
      <c r="AR1900" s="198"/>
      <c r="AS1900" s="198"/>
      <c r="AT1900" s="198"/>
      <c r="AU1900" s="198"/>
      <c r="AV1900" s="198"/>
      <c r="AW1900" s="198"/>
      <c r="AX1900" s="198"/>
      <c r="AY1900" s="198"/>
      <c r="AZ1900" s="198"/>
      <c r="BA1900" s="198"/>
      <c r="BB1900" s="198"/>
      <c r="BC1900" s="198"/>
      <c r="BD1900" s="198"/>
      <c r="BE1900" s="198"/>
      <c r="BF1900" s="198"/>
      <c r="BG1900" s="198"/>
      <c r="BH1900" s="198"/>
      <c r="BI1900" s="198"/>
      <c r="BJ1900" s="198"/>
      <c r="BK1900" s="198"/>
      <c r="BL1900" s="198"/>
      <c r="BM1900" s="198"/>
      <c r="BN1900" s="198"/>
      <c r="BO1900" s="198"/>
      <c r="BP1900" s="198"/>
      <c r="BQ1900" s="198"/>
      <c r="BR1900" s="198"/>
      <c r="BS1900" s="198"/>
      <c r="BT1900" s="198"/>
      <c r="BU1900" s="198"/>
      <c r="BV1900" s="198"/>
      <c r="BW1900" s="198"/>
      <c r="BX1900" s="198"/>
      <c r="BY1900" s="198"/>
      <c r="BZ1900" s="198"/>
    </row>
    <row r="1901" spans="4:78" x14ac:dyDescent="0.2">
      <c r="D1901" s="173"/>
      <c r="E1901" s="173"/>
      <c r="F1901" s="173"/>
      <c r="G1901" s="173"/>
      <c r="H1901" s="173"/>
      <c r="I1901" s="173"/>
      <c r="J1901" s="173"/>
      <c r="K1901" s="173"/>
      <c r="L1901" s="173"/>
      <c r="M1901" s="173"/>
      <c r="N1901" s="173"/>
      <c r="O1901" s="173"/>
      <c r="P1901" s="173"/>
      <c r="Q1901" s="173"/>
      <c r="R1901" s="173"/>
      <c r="S1901" s="173"/>
      <c r="T1901" s="173"/>
      <c r="U1901" s="173"/>
      <c r="V1901" s="173"/>
      <c r="W1901" s="173"/>
      <c r="X1901" s="173"/>
      <c r="Y1901" s="173"/>
      <c r="Z1901" s="173"/>
      <c r="AA1901" s="173"/>
      <c r="AB1901" s="173"/>
      <c r="AC1901" s="173"/>
      <c r="AD1901" s="173"/>
      <c r="AE1901" s="173"/>
      <c r="AF1901" s="173"/>
      <c r="AG1901" s="173"/>
      <c r="AH1901" s="173"/>
      <c r="AI1901" s="173"/>
      <c r="AJ1901" s="173"/>
      <c r="AK1901" s="173"/>
      <c r="AL1901" s="173"/>
      <c r="AM1901" s="173"/>
      <c r="AN1901" s="173"/>
      <c r="AO1901" s="173"/>
      <c r="AP1901" s="198"/>
      <c r="AQ1901" s="198"/>
      <c r="AR1901" s="198"/>
      <c r="AS1901" s="198"/>
      <c r="AT1901" s="198"/>
      <c r="AU1901" s="198"/>
      <c r="AV1901" s="198"/>
      <c r="AW1901" s="198"/>
      <c r="AX1901" s="198"/>
      <c r="AY1901" s="198"/>
      <c r="AZ1901" s="198"/>
      <c r="BA1901" s="198"/>
      <c r="BB1901" s="198"/>
      <c r="BC1901" s="198"/>
      <c r="BD1901" s="198"/>
      <c r="BE1901" s="198"/>
      <c r="BF1901" s="198"/>
      <c r="BG1901" s="198"/>
      <c r="BH1901" s="198"/>
      <c r="BI1901" s="198"/>
      <c r="BJ1901" s="198"/>
      <c r="BK1901" s="198"/>
      <c r="BL1901" s="198"/>
      <c r="BM1901" s="198"/>
      <c r="BN1901" s="198"/>
      <c r="BO1901" s="198"/>
      <c r="BP1901" s="198"/>
      <c r="BQ1901" s="198"/>
      <c r="BR1901" s="198"/>
      <c r="BS1901" s="198"/>
      <c r="BT1901" s="198"/>
      <c r="BU1901" s="198"/>
      <c r="BV1901" s="198"/>
      <c r="BW1901" s="198"/>
      <c r="BX1901" s="198"/>
      <c r="BY1901" s="198"/>
      <c r="BZ1901" s="198"/>
    </row>
    <row r="1902" spans="4:78" x14ac:dyDescent="0.2">
      <c r="D1902" s="173"/>
      <c r="E1902" s="173"/>
      <c r="F1902" s="173"/>
      <c r="G1902" s="173"/>
      <c r="H1902" s="173"/>
      <c r="I1902" s="173"/>
      <c r="J1902" s="173"/>
      <c r="K1902" s="173"/>
      <c r="L1902" s="173"/>
      <c r="M1902" s="173"/>
      <c r="N1902" s="173"/>
      <c r="O1902" s="173"/>
      <c r="P1902" s="173"/>
      <c r="Q1902" s="173"/>
      <c r="R1902" s="173"/>
      <c r="S1902" s="173"/>
      <c r="T1902" s="173"/>
      <c r="U1902" s="173"/>
      <c r="V1902" s="173"/>
      <c r="W1902" s="173"/>
      <c r="X1902" s="173"/>
      <c r="Y1902" s="173"/>
      <c r="Z1902" s="173"/>
      <c r="AA1902" s="173"/>
      <c r="AB1902" s="173"/>
      <c r="AC1902" s="173"/>
      <c r="AD1902" s="173"/>
      <c r="AE1902" s="173"/>
      <c r="AF1902" s="173"/>
      <c r="AG1902" s="173"/>
      <c r="AH1902" s="173"/>
      <c r="AI1902" s="173"/>
      <c r="AJ1902" s="173"/>
      <c r="AK1902" s="173"/>
      <c r="AL1902" s="173"/>
      <c r="AM1902" s="173"/>
      <c r="AN1902" s="173"/>
      <c r="AO1902" s="173"/>
      <c r="AP1902" s="198"/>
      <c r="AQ1902" s="198"/>
      <c r="AR1902" s="198"/>
      <c r="AS1902" s="198"/>
      <c r="AT1902" s="198"/>
      <c r="AU1902" s="198"/>
      <c r="AV1902" s="198"/>
      <c r="AW1902" s="198"/>
      <c r="AX1902" s="198"/>
      <c r="AY1902" s="198"/>
      <c r="AZ1902" s="198"/>
      <c r="BA1902" s="198"/>
      <c r="BB1902" s="198"/>
      <c r="BC1902" s="198"/>
      <c r="BD1902" s="198"/>
      <c r="BE1902" s="198"/>
      <c r="BF1902" s="198"/>
      <c r="BG1902" s="198"/>
      <c r="BH1902" s="198"/>
      <c r="BI1902" s="198"/>
      <c r="BJ1902" s="198"/>
      <c r="BK1902" s="198"/>
      <c r="BL1902" s="198"/>
      <c r="BM1902" s="198"/>
      <c r="BN1902" s="198"/>
      <c r="BO1902" s="198"/>
      <c r="BP1902" s="198"/>
      <c r="BQ1902" s="198"/>
      <c r="BR1902" s="198"/>
      <c r="BS1902" s="198"/>
      <c r="BT1902" s="198"/>
      <c r="BU1902" s="198"/>
      <c r="BV1902" s="198"/>
      <c r="BW1902" s="198"/>
      <c r="BX1902" s="198"/>
      <c r="BY1902" s="198"/>
      <c r="BZ1902" s="198"/>
    </row>
    <row r="1903" spans="4:78" x14ac:dyDescent="0.2">
      <c r="D1903" s="173"/>
      <c r="E1903" s="173"/>
      <c r="F1903" s="173"/>
      <c r="G1903" s="173"/>
      <c r="H1903" s="173"/>
      <c r="I1903" s="173"/>
      <c r="J1903" s="173"/>
      <c r="K1903" s="173"/>
      <c r="L1903" s="173"/>
      <c r="M1903" s="173"/>
      <c r="N1903" s="173"/>
      <c r="O1903" s="173"/>
      <c r="P1903" s="173"/>
      <c r="Q1903" s="173"/>
      <c r="R1903" s="173"/>
      <c r="S1903" s="173"/>
      <c r="T1903" s="173"/>
      <c r="U1903" s="173"/>
      <c r="V1903" s="173"/>
      <c r="W1903" s="173"/>
      <c r="X1903" s="173"/>
      <c r="Y1903" s="173"/>
      <c r="Z1903" s="173"/>
      <c r="AA1903" s="173"/>
      <c r="AB1903" s="173"/>
      <c r="AC1903" s="173"/>
      <c r="AD1903" s="173"/>
      <c r="AE1903" s="173"/>
      <c r="AF1903" s="173"/>
      <c r="AG1903" s="173"/>
      <c r="AH1903" s="173"/>
      <c r="AI1903" s="173"/>
      <c r="AJ1903" s="173"/>
      <c r="AK1903" s="173"/>
      <c r="AL1903" s="173"/>
      <c r="AM1903" s="173"/>
      <c r="AN1903" s="173"/>
      <c r="AO1903" s="173"/>
      <c r="AP1903" s="198"/>
      <c r="AQ1903" s="198"/>
      <c r="AR1903" s="198"/>
      <c r="AS1903" s="198"/>
      <c r="AT1903" s="198"/>
      <c r="AU1903" s="198"/>
      <c r="AV1903" s="198"/>
      <c r="AW1903" s="198"/>
      <c r="AX1903" s="198"/>
      <c r="AY1903" s="198"/>
      <c r="AZ1903" s="198"/>
      <c r="BA1903" s="198"/>
      <c r="BB1903" s="198"/>
      <c r="BC1903" s="198"/>
      <c r="BD1903" s="198"/>
      <c r="BE1903" s="198"/>
      <c r="BF1903" s="198"/>
      <c r="BG1903" s="198"/>
      <c r="BH1903" s="198"/>
      <c r="BI1903" s="198"/>
      <c r="BJ1903" s="198"/>
      <c r="BK1903" s="198"/>
      <c r="BL1903" s="198"/>
      <c r="BM1903" s="198"/>
      <c r="BN1903" s="198"/>
      <c r="BO1903" s="198"/>
      <c r="BP1903" s="198"/>
      <c r="BQ1903" s="198"/>
      <c r="BR1903" s="198"/>
      <c r="BS1903" s="198"/>
      <c r="BT1903" s="198"/>
      <c r="BU1903" s="198"/>
      <c r="BV1903" s="198"/>
      <c r="BW1903" s="198"/>
      <c r="BX1903" s="198"/>
      <c r="BY1903" s="198"/>
      <c r="BZ1903" s="198"/>
    </row>
    <row r="1904" spans="4:78" x14ac:dyDescent="0.2">
      <c r="D1904" s="173"/>
      <c r="E1904" s="173"/>
      <c r="F1904" s="173"/>
      <c r="G1904" s="173"/>
      <c r="H1904" s="173"/>
      <c r="I1904" s="173"/>
      <c r="J1904" s="173"/>
      <c r="K1904" s="173"/>
      <c r="L1904" s="173"/>
      <c r="M1904" s="173"/>
      <c r="N1904" s="173"/>
      <c r="O1904" s="173"/>
      <c r="P1904" s="173"/>
      <c r="Q1904" s="173"/>
      <c r="R1904" s="173"/>
      <c r="S1904" s="173"/>
      <c r="T1904" s="173"/>
      <c r="U1904" s="173"/>
      <c r="V1904" s="173"/>
      <c r="W1904" s="173"/>
      <c r="X1904" s="173"/>
      <c r="Y1904" s="173"/>
      <c r="Z1904" s="173"/>
      <c r="AA1904" s="173"/>
      <c r="AB1904" s="173"/>
      <c r="AC1904" s="173"/>
      <c r="AD1904" s="173"/>
      <c r="AE1904" s="173"/>
      <c r="AF1904" s="173"/>
      <c r="AG1904" s="173"/>
      <c r="AH1904" s="173"/>
      <c r="AI1904" s="173"/>
      <c r="AJ1904" s="173"/>
      <c r="AK1904" s="173"/>
      <c r="AL1904" s="173"/>
      <c r="AM1904" s="173"/>
      <c r="AN1904" s="173"/>
      <c r="AO1904" s="173"/>
      <c r="AP1904" s="198"/>
      <c r="AQ1904" s="198"/>
      <c r="AR1904" s="198"/>
      <c r="AS1904" s="198"/>
      <c r="AT1904" s="198"/>
      <c r="AU1904" s="198"/>
      <c r="AV1904" s="198"/>
      <c r="AW1904" s="198"/>
      <c r="AX1904" s="198"/>
      <c r="AY1904" s="198"/>
      <c r="AZ1904" s="198"/>
      <c r="BA1904" s="198"/>
      <c r="BB1904" s="198"/>
      <c r="BC1904" s="198"/>
      <c r="BD1904" s="198"/>
      <c r="BE1904" s="198"/>
      <c r="BF1904" s="198"/>
      <c r="BG1904" s="198"/>
      <c r="BH1904" s="198"/>
      <c r="BI1904" s="198"/>
      <c r="BJ1904" s="198"/>
      <c r="BK1904" s="198"/>
      <c r="BL1904" s="198"/>
      <c r="BM1904" s="198"/>
      <c r="BN1904" s="198"/>
      <c r="BO1904" s="198"/>
      <c r="BP1904" s="198"/>
      <c r="BQ1904" s="198"/>
      <c r="BR1904" s="198"/>
      <c r="BS1904" s="198"/>
      <c r="BT1904" s="198"/>
      <c r="BU1904" s="198"/>
      <c r="BV1904" s="198"/>
      <c r="BW1904" s="198"/>
      <c r="BX1904" s="198"/>
      <c r="BY1904" s="198"/>
      <c r="BZ1904" s="198"/>
    </row>
    <row r="1905" spans="4:78" x14ac:dyDescent="0.2">
      <c r="D1905" s="173"/>
      <c r="E1905" s="173"/>
      <c r="F1905" s="173"/>
      <c r="G1905" s="173"/>
      <c r="H1905" s="173"/>
      <c r="I1905" s="173"/>
      <c r="J1905" s="173"/>
      <c r="K1905" s="173"/>
      <c r="L1905" s="173"/>
      <c r="M1905" s="173"/>
      <c r="N1905" s="173"/>
      <c r="O1905" s="173"/>
      <c r="P1905" s="173"/>
      <c r="Q1905" s="173"/>
      <c r="R1905" s="173"/>
      <c r="S1905" s="173"/>
      <c r="T1905" s="173"/>
      <c r="U1905" s="173"/>
      <c r="V1905" s="173"/>
      <c r="W1905" s="173"/>
      <c r="X1905" s="173"/>
      <c r="Y1905" s="173"/>
      <c r="Z1905" s="173"/>
      <c r="AA1905" s="173"/>
      <c r="AB1905" s="173"/>
      <c r="AC1905" s="173"/>
      <c r="AD1905" s="173"/>
      <c r="AE1905" s="173"/>
      <c r="AF1905" s="173"/>
      <c r="AG1905" s="173"/>
      <c r="AH1905" s="173"/>
      <c r="AI1905" s="173"/>
      <c r="AJ1905" s="173"/>
      <c r="AK1905" s="173"/>
      <c r="AL1905" s="173"/>
      <c r="AM1905" s="173"/>
      <c r="AN1905" s="173"/>
      <c r="AO1905" s="173"/>
      <c r="AP1905" s="198"/>
      <c r="AQ1905" s="198"/>
      <c r="AR1905" s="198"/>
      <c r="AS1905" s="198"/>
      <c r="AT1905" s="198"/>
      <c r="AU1905" s="198"/>
      <c r="AV1905" s="198"/>
      <c r="AW1905" s="198"/>
      <c r="AX1905" s="198"/>
      <c r="AY1905" s="198"/>
      <c r="AZ1905" s="198"/>
      <c r="BA1905" s="198"/>
      <c r="BB1905" s="198"/>
      <c r="BC1905" s="198"/>
      <c r="BD1905" s="198"/>
      <c r="BE1905" s="198"/>
      <c r="BF1905" s="198"/>
      <c r="BG1905" s="198"/>
      <c r="BH1905" s="198"/>
      <c r="BI1905" s="198"/>
      <c r="BJ1905" s="198"/>
      <c r="BK1905" s="198"/>
      <c r="BL1905" s="198"/>
      <c r="BM1905" s="198"/>
      <c r="BN1905" s="198"/>
      <c r="BO1905" s="198"/>
      <c r="BP1905" s="198"/>
      <c r="BQ1905" s="198"/>
      <c r="BR1905" s="198"/>
      <c r="BS1905" s="198"/>
      <c r="BT1905" s="198"/>
      <c r="BU1905" s="198"/>
      <c r="BV1905" s="198"/>
      <c r="BW1905" s="198"/>
      <c r="BX1905" s="198"/>
      <c r="BY1905" s="198"/>
      <c r="BZ1905" s="198"/>
    </row>
    <row r="1906" spans="4:78" x14ac:dyDescent="0.2">
      <c r="D1906" s="173"/>
      <c r="E1906" s="173"/>
      <c r="F1906" s="173"/>
      <c r="G1906" s="173"/>
      <c r="H1906" s="173"/>
      <c r="I1906" s="173"/>
      <c r="J1906" s="173"/>
      <c r="K1906" s="173"/>
      <c r="L1906" s="173"/>
      <c r="M1906" s="173"/>
      <c r="N1906" s="173"/>
      <c r="O1906" s="173"/>
      <c r="P1906" s="173"/>
      <c r="Q1906" s="173"/>
      <c r="R1906" s="173"/>
      <c r="S1906" s="173"/>
      <c r="T1906" s="173"/>
      <c r="U1906" s="173"/>
      <c r="V1906" s="173"/>
      <c r="W1906" s="173"/>
      <c r="X1906" s="173"/>
      <c r="Y1906" s="173"/>
      <c r="Z1906" s="173"/>
      <c r="AA1906" s="173"/>
      <c r="AB1906" s="173"/>
      <c r="AC1906" s="173"/>
      <c r="AD1906" s="173"/>
      <c r="AE1906" s="173"/>
      <c r="AF1906" s="173"/>
      <c r="AG1906" s="173"/>
      <c r="AH1906" s="173"/>
      <c r="AI1906" s="173"/>
      <c r="AJ1906" s="173"/>
      <c r="AK1906" s="173"/>
      <c r="AL1906" s="173"/>
      <c r="AM1906" s="173"/>
      <c r="AN1906" s="173"/>
      <c r="AO1906" s="173"/>
      <c r="AP1906" s="198"/>
      <c r="AQ1906" s="198"/>
      <c r="AR1906" s="198"/>
      <c r="AS1906" s="198"/>
      <c r="AT1906" s="198"/>
      <c r="AU1906" s="198"/>
      <c r="AV1906" s="198"/>
      <c r="AW1906" s="198"/>
      <c r="AX1906" s="198"/>
      <c r="AY1906" s="198"/>
      <c r="AZ1906" s="198"/>
      <c r="BA1906" s="198"/>
      <c r="BB1906" s="198"/>
      <c r="BC1906" s="198"/>
      <c r="BD1906" s="198"/>
      <c r="BE1906" s="198"/>
      <c r="BF1906" s="198"/>
      <c r="BG1906" s="198"/>
      <c r="BH1906" s="198"/>
      <c r="BI1906" s="198"/>
      <c r="BJ1906" s="198"/>
      <c r="BK1906" s="198"/>
      <c r="BL1906" s="198"/>
      <c r="BM1906" s="198"/>
      <c r="BN1906" s="198"/>
      <c r="BO1906" s="198"/>
      <c r="BP1906" s="198"/>
      <c r="BQ1906" s="198"/>
      <c r="BR1906" s="198"/>
      <c r="BS1906" s="198"/>
      <c r="BT1906" s="198"/>
      <c r="BU1906" s="198"/>
      <c r="BV1906" s="198"/>
      <c r="BW1906" s="198"/>
      <c r="BX1906" s="198"/>
      <c r="BY1906" s="198"/>
      <c r="BZ1906" s="198"/>
    </row>
    <row r="1907" spans="4:78" x14ac:dyDescent="0.2">
      <c r="D1907" s="173"/>
      <c r="E1907" s="173"/>
      <c r="F1907" s="173"/>
      <c r="G1907" s="173"/>
      <c r="H1907" s="173"/>
      <c r="I1907" s="173"/>
      <c r="J1907" s="173"/>
      <c r="K1907" s="173"/>
      <c r="L1907" s="173"/>
      <c r="M1907" s="173"/>
      <c r="N1907" s="173"/>
      <c r="O1907" s="173"/>
      <c r="P1907" s="173"/>
      <c r="Q1907" s="173"/>
      <c r="R1907" s="173"/>
      <c r="S1907" s="173"/>
      <c r="T1907" s="173"/>
      <c r="U1907" s="173"/>
      <c r="V1907" s="173"/>
      <c r="W1907" s="173"/>
      <c r="X1907" s="173"/>
      <c r="Y1907" s="173"/>
      <c r="Z1907" s="173"/>
      <c r="AA1907" s="173"/>
      <c r="AB1907" s="173"/>
      <c r="AC1907" s="173"/>
      <c r="AD1907" s="173"/>
      <c r="AE1907" s="173"/>
      <c r="AF1907" s="173"/>
      <c r="AG1907" s="173"/>
      <c r="AH1907" s="173"/>
      <c r="AI1907" s="173"/>
      <c r="AJ1907" s="173"/>
      <c r="AK1907" s="173"/>
      <c r="AL1907" s="173"/>
      <c r="AM1907" s="173"/>
      <c r="AN1907" s="173"/>
      <c r="AO1907" s="173"/>
      <c r="AP1907" s="198"/>
      <c r="AQ1907" s="198"/>
      <c r="AR1907" s="198"/>
      <c r="AS1907" s="198"/>
      <c r="AT1907" s="198"/>
      <c r="AU1907" s="198"/>
      <c r="AV1907" s="198"/>
      <c r="AW1907" s="198"/>
      <c r="AX1907" s="198"/>
      <c r="AY1907" s="198"/>
      <c r="AZ1907" s="198"/>
      <c r="BA1907" s="198"/>
      <c r="BB1907" s="198"/>
      <c r="BC1907" s="198"/>
      <c r="BD1907" s="198"/>
      <c r="BE1907" s="198"/>
      <c r="BF1907" s="198"/>
      <c r="BG1907" s="198"/>
      <c r="BH1907" s="198"/>
      <c r="BI1907" s="198"/>
      <c r="BJ1907" s="198"/>
      <c r="BK1907" s="198"/>
      <c r="BL1907" s="198"/>
      <c r="BM1907" s="198"/>
      <c r="BN1907" s="198"/>
      <c r="BO1907" s="198"/>
      <c r="BP1907" s="198"/>
      <c r="BQ1907" s="198"/>
      <c r="BR1907" s="198"/>
      <c r="BS1907" s="198"/>
      <c r="BT1907" s="198"/>
      <c r="BU1907" s="198"/>
      <c r="BV1907" s="198"/>
      <c r="BW1907" s="198"/>
      <c r="BX1907" s="198"/>
      <c r="BY1907" s="198"/>
      <c r="BZ1907" s="198"/>
    </row>
    <row r="1908" spans="4:78" x14ac:dyDescent="0.2">
      <c r="D1908" s="173"/>
      <c r="E1908" s="173"/>
      <c r="F1908" s="173"/>
      <c r="G1908" s="173"/>
      <c r="H1908" s="173"/>
      <c r="I1908" s="173"/>
      <c r="J1908" s="173"/>
      <c r="K1908" s="173"/>
      <c r="L1908" s="173"/>
      <c r="M1908" s="173"/>
      <c r="N1908" s="173"/>
      <c r="O1908" s="173"/>
      <c r="P1908" s="173"/>
      <c r="Q1908" s="173"/>
      <c r="R1908" s="173"/>
      <c r="S1908" s="173"/>
      <c r="T1908" s="173"/>
      <c r="U1908" s="173"/>
      <c r="V1908" s="173"/>
      <c r="W1908" s="173"/>
      <c r="X1908" s="173"/>
      <c r="Y1908" s="173"/>
      <c r="Z1908" s="173"/>
      <c r="AA1908" s="173"/>
      <c r="AB1908" s="173"/>
      <c r="AC1908" s="173"/>
      <c r="AD1908" s="173"/>
      <c r="AE1908" s="173"/>
      <c r="AF1908" s="173"/>
      <c r="AG1908" s="173"/>
      <c r="AH1908" s="173"/>
      <c r="AI1908" s="173"/>
      <c r="AJ1908" s="173"/>
      <c r="AK1908" s="173"/>
      <c r="AL1908" s="173"/>
      <c r="AM1908" s="173"/>
      <c r="AN1908" s="173"/>
      <c r="AO1908" s="173"/>
      <c r="AP1908" s="198"/>
      <c r="AQ1908" s="198"/>
      <c r="AR1908" s="198"/>
      <c r="AS1908" s="198"/>
      <c r="AT1908" s="198"/>
      <c r="AU1908" s="198"/>
      <c r="AV1908" s="198"/>
      <c r="AW1908" s="198"/>
      <c r="AX1908" s="198"/>
      <c r="AY1908" s="198"/>
      <c r="AZ1908" s="198"/>
      <c r="BA1908" s="198"/>
      <c r="BB1908" s="198"/>
      <c r="BC1908" s="198"/>
      <c r="BD1908" s="198"/>
      <c r="BE1908" s="198"/>
      <c r="BF1908" s="198"/>
      <c r="BG1908" s="198"/>
      <c r="BH1908" s="198"/>
      <c r="BI1908" s="198"/>
      <c r="BJ1908" s="198"/>
      <c r="BK1908" s="198"/>
      <c r="BL1908" s="198"/>
      <c r="BM1908" s="198"/>
      <c r="BN1908" s="198"/>
      <c r="BO1908" s="198"/>
      <c r="BP1908" s="198"/>
      <c r="BQ1908" s="198"/>
      <c r="BR1908" s="198"/>
      <c r="BS1908" s="198"/>
      <c r="BT1908" s="198"/>
      <c r="BU1908" s="198"/>
      <c r="BV1908" s="198"/>
      <c r="BW1908" s="198"/>
      <c r="BX1908" s="198"/>
      <c r="BY1908" s="198"/>
      <c r="BZ1908" s="198"/>
    </row>
    <row r="1909" spans="4:78" x14ac:dyDescent="0.2">
      <c r="D1909" s="173"/>
      <c r="E1909" s="173"/>
      <c r="F1909" s="173"/>
      <c r="G1909" s="173"/>
      <c r="H1909" s="173"/>
      <c r="I1909" s="173"/>
      <c r="J1909" s="173"/>
      <c r="K1909" s="173"/>
      <c r="L1909" s="173"/>
      <c r="M1909" s="173"/>
      <c r="N1909" s="173"/>
      <c r="O1909" s="173"/>
      <c r="P1909" s="173"/>
      <c r="Q1909" s="173"/>
      <c r="R1909" s="173"/>
      <c r="S1909" s="173"/>
      <c r="T1909" s="173"/>
      <c r="U1909" s="173"/>
      <c r="V1909" s="173"/>
      <c r="W1909" s="173"/>
      <c r="X1909" s="173"/>
      <c r="Y1909" s="173"/>
      <c r="Z1909" s="173"/>
      <c r="AA1909" s="173"/>
      <c r="AB1909" s="173"/>
      <c r="AC1909" s="173"/>
      <c r="AD1909" s="173"/>
      <c r="AE1909" s="173"/>
      <c r="AF1909" s="173"/>
      <c r="AG1909" s="173"/>
      <c r="AH1909" s="173"/>
      <c r="AI1909" s="173"/>
      <c r="AJ1909" s="173"/>
      <c r="AK1909" s="173"/>
      <c r="AL1909" s="173"/>
      <c r="AM1909" s="173"/>
      <c r="AN1909" s="173"/>
      <c r="AO1909" s="173"/>
      <c r="AP1909" s="198"/>
      <c r="AQ1909" s="198"/>
      <c r="AR1909" s="198"/>
      <c r="AS1909" s="198"/>
      <c r="AT1909" s="198"/>
      <c r="AU1909" s="198"/>
      <c r="AV1909" s="198"/>
      <c r="AW1909" s="198"/>
      <c r="AX1909" s="198"/>
      <c r="AY1909" s="198"/>
      <c r="AZ1909" s="198"/>
      <c r="BA1909" s="198"/>
      <c r="BB1909" s="198"/>
      <c r="BC1909" s="198"/>
      <c r="BD1909" s="198"/>
      <c r="BE1909" s="198"/>
      <c r="BF1909" s="198"/>
      <c r="BG1909" s="198"/>
      <c r="BH1909" s="198"/>
      <c r="BI1909" s="198"/>
      <c r="BJ1909" s="198"/>
      <c r="BK1909" s="198"/>
      <c r="BL1909" s="198"/>
      <c r="BM1909" s="198"/>
      <c r="BN1909" s="198"/>
      <c r="BO1909" s="198"/>
      <c r="BP1909" s="198"/>
      <c r="BQ1909" s="198"/>
      <c r="BR1909" s="198"/>
      <c r="BS1909" s="198"/>
      <c r="BT1909" s="198"/>
      <c r="BU1909" s="198"/>
      <c r="BV1909" s="198"/>
      <c r="BW1909" s="198"/>
      <c r="BX1909" s="198"/>
      <c r="BY1909" s="198"/>
      <c r="BZ1909" s="198"/>
    </row>
    <row r="1910" spans="4:78" x14ac:dyDescent="0.2">
      <c r="D1910" s="173"/>
      <c r="E1910" s="173"/>
      <c r="F1910" s="173"/>
      <c r="G1910" s="173"/>
      <c r="H1910" s="173"/>
      <c r="I1910" s="173"/>
      <c r="J1910" s="173"/>
      <c r="K1910" s="173"/>
      <c r="L1910" s="173"/>
      <c r="M1910" s="173"/>
      <c r="N1910" s="173"/>
      <c r="O1910" s="173"/>
      <c r="P1910" s="173"/>
      <c r="Q1910" s="173"/>
      <c r="R1910" s="173"/>
      <c r="S1910" s="173"/>
      <c r="T1910" s="173"/>
      <c r="U1910" s="173"/>
      <c r="V1910" s="173"/>
      <c r="W1910" s="173"/>
      <c r="X1910" s="173"/>
      <c r="Y1910" s="173"/>
      <c r="Z1910" s="173"/>
      <c r="AA1910" s="173"/>
      <c r="AB1910" s="173"/>
      <c r="AC1910" s="173"/>
      <c r="AD1910" s="173"/>
      <c r="AE1910" s="173"/>
      <c r="AF1910" s="173"/>
      <c r="AG1910" s="173"/>
      <c r="AH1910" s="173"/>
      <c r="AI1910" s="173"/>
      <c r="AJ1910" s="173"/>
      <c r="AK1910" s="173"/>
      <c r="AL1910" s="173"/>
      <c r="AM1910" s="173"/>
      <c r="AN1910" s="173"/>
      <c r="AO1910" s="173"/>
      <c r="AP1910" s="198"/>
      <c r="AQ1910" s="198"/>
      <c r="AR1910" s="198"/>
      <c r="AS1910" s="198"/>
      <c r="AT1910" s="198"/>
      <c r="AU1910" s="198"/>
      <c r="AV1910" s="198"/>
      <c r="AW1910" s="198"/>
      <c r="AX1910" s="198"/>
      <c r="AY1910" s="198"/>
      <c r="AZ1910" s="198"/>
      <c r="BA1910" s="198"/>
      <c r="BB1910" s="198"/>
      <c r="BC1910" s="198"/>
      <c r="BD1910" s="198"/>
      <c r="BE1910" s="198"/>
      <c r="BF1910" s="198"/>
      <c r="BG1910" s="198"/>
      <c r="BH1910" s="198"/>
      <c r="BI1910" s="198"/>
      <c r="BJ1910" s="198"/>
      <c r="BK1910" s="198"/>
      <c r="BL1910" s="198"/>
      <c r="BM1910" s="198"/>
      <c r="BN1910" s="198"/>
      <c r="BO1910" s="198"/>
      <c r="BP1910" s="198"/>
      <c r="BQ1910" s="198"/>
      <c r="BR1910" s="198"/>
      <c r="BS1910" s="198"/>
      <c r="BT1910" s="198"/>
      <c r="BU1910" s="198"/>
      <c r="BV1910" s="198"/>
      <c r="BW1910" s="198"/>
      <c r="BX1910" s="198"/>
      <c r="BY1910" s="198"/>
      <c r="BZ1910" s="198"/>
    </row>
    <row r="1911" spans="4:78" x14ac:dyDescent="0.2">
      <c r="D1911" s="173"/>
      <c r="E1911" s="173"/>
      <c r="F1911" s="173"/>
      <c r="G1911" s="173"/>
      <c r="H1911" s="173"/>
      <c r="I1911" s="173"/>
      <c r="J1911" s="173"/>
      <c r="K1911" s="173"/>
      <c r="L1911" s="173"/>
      <c r="M1911" s="173"/>
      <c r="N1911" s="173"/>
      <c r="O1911" s="173"/>
      <c r="P1911" s="173"/>
      <c r="Q1911" s="173"/>
      <c r="R1911" s="173"/>
      <c r="S1911" s="173"/>
      <c r="T1911" s="173"/>
      <c r="U1911" s="173"/>
      <c r="V1911" s="173"/>
      <c r="W1911" s="173"/>
      <c r="X1911" s="173"/>
      <c r="Y1911" s="173"/>
      <c r="Z1911" s="173"/>
      <c r="AA1911" s="173"/>
      <c r="AB1911" s="173"/>
      <c r="AC1911" s="173"/>
      <c r="AD1911" s="173"/>
      <c r="AE1911" s="173"/>
      <c r="AF1911" s="173"/>
      <c r="AG1911" s="173"/>
      <c r="AH1911" s="173"/>
      <c r="AI1911" s="173"/>
      <c r="AJ1911" s="173"/>
      <c r="AK1911" s="173"/>
      <c r="AL1911" s="173"/>
      <c r="AM1911" s="173"/>
      <c r="AN1911" s="173"/>
      <c r="AO1911" s="173"/>
      <c r="AP1911" s="198"/>
      <c r="AQ1911" s="198"/>
      <c r="AR1911" s="198"/>
      <c r="AS1911" s="198"/>
      <c r="AT1911" s="198"/>
      <c r="AU1911" s="198"/>
      <c r="AV1911" s="198"/>
      <c r="AW1911" s="198"/>
      <c r="AX1911" s="198"/>
      <c r="AY1911" s="198"/>
      <c r="AZ1911" s="198"/>
      <c r="BA1911" s="198"/>
      <c r="BB1911" s="198"/>
      <c r="BC1911" s="198"/>
      <c r="BD1911" s="198"/>
      <c r="BE1911" s="198"/>
      <c r="BF1911" s="198"/>
      <c r="BG1911" s="198"/>
      <c r="BH1911" s="198"/>
      <c r="BI1911" s="198"/>
      <c r="BJ1911" s="198"/>
      <c r="BK1911" s="198"/>
      <c r="BL1911" s="198"/>
      <c r="BM1911" s="198"/>
      <c r="BN1911" s="198"/>
      <c r="BO1911" s="198"/>
      <c r="BP1911" s="198"/>
      <c r="BQ1911" s="198"/>
      <c r="BR1911" s="198"/>
      <c r="BS1911" s="198"/>
      <c r="BT1911" s="198"/>
      <c r="BU1911" s="198"/>
      <c r="BV1911" s="198"/>
      <c r="BW1911" s="198"/>
      <c r="BX1911" s="198"/>
      <c r="BY1911" s="198"/>
      <c r="BZ1911" s="198"/>
    </row>
    <row r="1912" spans="4:78" x14ac:dyDescent="0.2">
      <c r="D1912" s="173"/>
      <c r="E1912" s="173"/>
      <c r="F1912" s="173"/>
      <c r="G1912" s="173"/>
      <c r="H1912" s="173"/>
      <c r="I1912" s="173"/>
      <c r="J1912" s="173"/>
      <c r="K1912" s="173"/>
      <c r="L1912" s="173"/>
      <c r="M1912" s="173"/>
      <c r="N1912" s="173"/>
      <c r="O1912" s="173"/>
      <c r="P1912" s="173"/>
      <c r="Q1912" s="173"/>
      <c r="R1912" s="173"/>
      <c r="S1912" s="173"/>
      <c r="T1912" s="173"/>
      <c r="U1912" s="173"/>
      <c r="V1912" s="173"/>
      <c r="W1912" s="173"/>
      <c r="X1912" s="173"/>
      <c r="Y1912" s="173"/>
      <c r="Z1912" s="173"/>
      <c r="AA1912" s="173"/>
      <c r="AB1912" s="173"/>
      <c r="AC1912" s="173"/>
      <c r="AD1912" s="173"/>
      <c r="AE1912" s="173"/>
      <c r="AF1912" s="173"/>
      <c r="AG1912" s="173"/>
      <c r="AH1912" s="173"/>
      <c r="AI1912" s="173"/>
      <c r="AJ1912" s="173"/>
      <c r="AK1912" s="173"/>
      <c r="AL1912" s="173"/>
      <c r="AM1912" s="173"/>
      <c r="AN1912" s="173"/>
      <c r="AO1912" s="173"/>
      <c r="AP1912" s="198"/>
      <c r="AQ1912" s="198"/>
      <c r="AR1912" s="198"/>
      <c r="AS1912" s="198"/>
      <c r="AT1912" s="198"/>
      <c r="AU1912" s="198"/>
      <c r="AV1912" s="198"/>
      <c r="AW1912" s="198"/>
      <c r="AX1912" s="198"/>
      <c r="AY1912" s="198"/>
      <c r="AZ1912" s="198"/>
      <c r="BA1912" s="198"/>
      <c r="BB1912" s="198"/>
      <c r="BC1912" s="198"/>
      <c r="BD1912" s="198"/>
      <c r="BE1912" s="198"/>
      <c r="BF1912" s="198"/>
      <c r="BG1912" s="198"/>
      <c r="BH1912" s="198"/>
      <c r="BI1912" s="198"/>
      <c r="BJ1912" s="198"/>
      <c r="BK1912" s="198"/>
      <c r="BL1912" s="198"/>
      <c r="BM1912" s="198"/>
      <c r="BN1912" s="198"/>
      <c r="BO1912" s="198"/>
      <c r="BP1912" s="198"/>
      <c r="BQ1912" s="198"/>
      <c r="BR1912" s="198"/>
      <c r="BS1912" s="198"/>
      <c r="BT1912" s="198"/>
      <c r="BU1912" s="198"/>
      <c r="BV1912" s="198"/>
      <c r="BW1912" s="198"/>
      <c r="BX1912" s="198"/>
      <c r="BY1912" s="198"/>
      <c r="BZ1912" s="198"/>
    </row>
    <row r="1913" spans="4:78" x14ac:dyDescent="0.2">
      <c r="D1913" s="173"/>
      <c r="E1913" s="173"/>
      <c r="F1913" s="173"/>
      <c r="G1913" s="173"/>
      <c r="H1913" s="173"/>
      <c r="I1913" s="173"/>
      <c r="J1913" s="173"/>
      <c r="K1913" s="173"/>
      <c r="L1913" s="173"/>
      <c r="M1913" s="173"/>
      <c r="N1913" s="173"/>
      <c r="O1913" s="173"/>
      <c r="P1913" s="173"/>
      <c r="Q1913" s="173"/>
      <c r="R1913" s="173"/>
      <c r="S1913" s="173"/>
      <c r="T1913" s="173"/>
      <c r="U1913" s="173"/>
      <c r="V1913" s="173"/>
      <c r="W1913" s="173"/>
      <c r="X1913" s="173"/>
      <c r="Y1913" s="173"/>
      <c r="Z1913" s="173"/>
      <c r="AA1913" s="173"/>
      <c r="AB1913" s="173"/>
      <c r="AC1913" s="173"/>
      <c r="AD1913" s="173"/>
      <c r="AE1913" s="173"/>
      <c r="AF1913" s="173"/>
      <c r="AG1913" s="173"/>
      <c r="AH1913" s="173"/>
      <c r="AI1913" s="173"/>
      <c r="AJ1913" s="173"/>
      <c r="AK1913" s="173"/>
      <c r="AL1913" s="173"/>
      <c r="AM1913" s="173"/>
      <c r="AN1913" s="173"/>
      <c r="AO1913" s="173"/>
      <c r="AP1913" s="198"/>
      <c r="AQ1913" s="198"/>
      <c r="AR1913" s="198"/>
      <c r="AS1913" s="198"/>
      <c r="AT1913" s="198"/>
      <c r="AU1913" s="198"/>
      <c r="AV1913" s="198"/>
      <c r="AW1913" s="198"/>
      <c r="AX1913" s="198"/>
      <c r="AY1913" s="198"/>
      <c r="AZ1913" s="198"/>
      <c r="BA1913" s="198"/>
      <c r="BB1913" s="198"/>
      <c r="BC1913" s="198"/>
      <c r="BD1913" s="198"/>
      <c r="BE1913" s="198"/>
      <c r="BF1913" s="198"/>
      <c r="BG1913" s="198"/>
      <c r="BH1913" s="198"/>
      <c r="BI1913" s="198"/>
      <c r="BJ1913" s="198"/>
      <c r="BK1913" s="198"/>
      <c r="BL1913" s="198"/>
      <c r="BM1913" s="198"/>
      <c r="BN1913" s="198"/>
      <c r="BO1913" s="198"/>
      <c r="BP1913" s="198"/>
      <c r="BQ1913" s="198"/>
      <c r="BR1913" s="198"/>
      <c r="BS1913" s="198"/>
      <c r="BT1913" s="198"/>
      <c r="BU1913" s="198"/>
      <c r="BV1913" s="198"/>
      <c r="BW1913" s="198"/>
      <c r="BX1913" s="198"/>
      <c r="BY1913" s="198"/>
      <c r="BZ1913" s="198"/>
    </row>
    <row r="1914" spans="4:78" x14ac:dyDescent="0.2">
      <c r="D1914" s="173"/>
      <c r="E1914" s="173"/>
      <c r="F1914" s="173"/>
      <c r="G1914" s="173"/>
      <c r="H1914" s="173"/>
      <c r="I1914" s="173"/>
      <c r="J1914" s="173"/>
      <c r="K1914" s="173"/>
      <c r="L1914" s="173"/>
      <c r="M1914" s="173"/>
      <c r="N1914" s="173"/>
      <c r="O1914" s="173"/>
      <c r="P1914" s="173"/>
      <c r="Q1914" s="173"/>
      <c r="R1914" s="173"/>
      <c r="S1914" s="173"/>
      <c r="T1914" s="173"/>
      <c r="U1914" s="173"/>
      <c r="V1914" s="173"/>
      <c r="W1914" s="173"/>
      <c r="X1914" s="173"/>
      <c r="Y1914" s="173"/>
      <c r="Z1914" s="173"/>
      <c r="AA1914" s="173"/>
      <c r="AB1914" s="173"/>
      <c r="AC1914" s="173"/>
      <c r="AD1914" s="173"/>
      <c r="AE1914" s="173"/>
      <c r="AF1914" s="173"/>
      <c r="AG1914" s="173"/>
      <c r="AH1914" s="173"/>
      <c r="AI1914" s="173"/>
      <c r="AJ1914" s="173"/>
      <c r="AK1914" s="173"/>
      <c r="AL1914" s="173"/>
      <c r="AM1914" s="173"/>
      <c r="AN1914" s="173"/>
      <c r="AO1914" s="173"/>
      <c r="AP1914" s="198"/>
      <c r="AQ1914" s="198"/>
      <c r="AR1914" s="198"/>
      <c r="AS1914" s="198"/>
      <c r="AT1914" s="198"/>
      <c r="AU1914" s="198"/>
      <c r="AV1914" s="198"/>
      <c r="AW1914" s="198"/>
      <c r="AX1914" s="198"/>
      <c r="AY1914" s="198"/>
      <c r="AZ1914" s="198"/>
      <c r="BA1914" s="198"/>
      <c r="BB1914" s="198"/>
      <c r="BC1914" s="198"/>
      <c r="BD1914" s="198"/>
      <c r="BE1914" s="198"/>
      <c r="BF1914" s="198"/>
      <c r="BG1914" s="198"/>
      <c r="BH1914" s="198"/>
      <c r="BI1914" s="198"/>
      <c r="BJ1914" s="198"/>
      <c r="BK1914" s="198"/>
      <c r="BL1914" s="198"/>
      <c r="BM1914" s="198"/>
      <c r="BN1914" s="198"/>
      <c r="BO1914" s="198"/>
      <c r="BP1914" s="198"/>
      <c r="BQ1914" s="198"/>
      <c r="BR1914" s="198"/>
      <c r="BS1914" s="198"/>
      <c r="BT1914" s="198"/>
      <c r="BU1914" s="198"/>
      <c r="BV1914" s="198"/>
      <c r="BW1914" s="198"/>
      <c r="BX1914" s="198"/>
      <c r="BY1914" s="198"/>
      <c r="BZ1914" s="198"/>
    </row>
    <row r="1915" spans="4:78" x14ac:dyDescent="0.2">
      <c r="D1915" s="173"/>
      <c r="E1915" s="173"/>
      <c r="F1915" s="173"/>
      <c r="G1915" s="173"/>
      <c r="H1915" s="173"/>
      <c r="I1915" s="173"/>
      <c r="J1915" s="173"/>
      <c r="K1915" s="173"/>
      <c r="L1915" s="173"/>
      <c r="M1915" s="173"/>
      <c r="N1915" s="173"/>
      <c r="O1915" s="173"/>
      <c r="P1915" s="173"/>
      <c r="Q1915" s="173"/>
      <c r="R1915" s="173"/>
      <c r="S1915" s="173"/>
      <c r="T1915" s="173"/>
      <c r="U1915" s="173"/>
      <c r="V1915" s="173"/>
      <c r="W1915" s="173"/>
      <c r="X1915" s="173"/>
      <c r="Y1915" s="173"/>
      <c r="Z1915" s="173"/>
      <c r="AA1915" s="173"/>
      <c r="AB1915" s="173"/>
      <c r="AC1915" s="173"/>
      <c r="AD1915" s="173"/>
      <c r="AE1915" s="173"/>
      <c r="AF1915" s="173"/>
      <c r="AG1915" s="173"/>
      <c r="AH1915" s="173"/>
      <c r="AI1915" s="173"/>
      <c r="AJ1915" s="173"/>
      <c r="AK1915" s="173"/>
      <c r="AL1915" s="173"/>
      <c r="AM1915" s="173"/>
      <c r="AN1915" s="173"/>
      <c r="AO1915" s="173"/>
      <c r="AP1915" s="198"/>
      <c r="AQ1915" s="198"/>
      <c r="AR1915" s="198"/>
      <c r="AS1915" s="198"/>
      <c r="AT1915" s="198"/>
      <c r="AU1915" s="198"/>
      <c r="AV1915" s="198"/>
      <c r="AW1915" s="198"/>
      <c r="AX1915" s="198"/>
      <c r="AY1915" s="198"/>
      <c r="AZ1915" s="198"/>
      <c r="BA1915" s="198"/>
      <c r="BB1915" s="198"/>
      <c r="BC1915" s="198"/>
      <c r="BD1915" s="198"/>
      <c r="BE1915" s="198"/>
      <c r="BF1915" s="198"/>
      <c r="BG1915" s="198"/>
      <c r="BH1915" s="198"/>
      <c r="BI1915" s="198"/>
      <c r="BJ1915" s="198"/>
      <c r="BK1915" s="198"/>
      <c r="BL1915" s="198"/>
      <c r="BM1915" s="198"/>
      <c r="BN1915" s="198"/>
      <c r="BO1915" s="198"/>
      <c r="BP1915" s="198"/>
      <c r="BQ1915" s="198"/>
      <c r="BR1915" s="198"/>
      <c r="BS1915" s="198"/>
      <c r="BT1915" s="198"/>
      <c r="BU1915" s="198"/>
      <c r="BV1915" s="198"/>
      <c r="BW1915" s="198"/>
      <c r="BX1915" s="198"/>
      <c r="BY1915" s="198"/>
      <c r="BZ1915" s="198"/>
    </row>
    <row r="1916" spans="4:78" x14ac:dyDescent="0.2">
      <c r="D1916" s="173"/>
      <c r="E1916" s="173"/>
      <c r="F1916" s="173"/>
      <c r="G1916" s="173"/>
      <c r="H1916" s="173"/>
      <c r="I1916" s="173"/>
      <c r="J1916" s="173"/>
      <c r="K1916" s="173"/>
      <c r="L1916" s="173"/>
      <c r="M1916" s="173"/>
      <c r="N1916" s="173"/>
      <c r="O1916" s="173"/>
      <c r="P1916" s="173"/>
      <c r="Q1916" s="173"/>
      <c r="R1916" s="173"/>
      <c r="S1916" s="173"/>
      <c r="T1916" s="173"/>
      <c r="U1916" s="173"/>
      <c r="V1916" s="173"/>
      <c r="W1916" s="173"/>
      <c r="X1916" s="173"/>
      <c r="Y1916" s="173"/>
      <c r="Z1916" s="173"/>
      <c r="AA1916" s="173"/>
      <c r="AB1916" s="173"/>
      <c r="AC1916" s="173"/>
      <c r="AD1916" s="173"/>
      <c r="AE1916" s="173"/>
      <c r="AF1916" s="173"/>
      <c r="AG1916" s="173"/>
      <c r="AH1916" s="173"/>
      <c r="AI1916" s="173"/>
      <c r="AJ1916" s="173"/>
      <c r="AK1916" s="173"/>
      <c r="AL1916" s="173"/>
      <c r="AM1916" s="173"/>
      <c r="AN1916" s="173"/>
      <c r="AO1916" s="173"/>
      <c r="AP1916" s="198"/>
      <c r="AQ1916" s="198"/>
      <c r="AR1916" s="198"/>
      <c r="AS1916" s="198"/>
      <c r="AT1916" s="198"/>
      <c r="AU1916" s="198"/>
      <c r="AV1916" s="198"/>
      <c r="AW1916" s="198"/>
      <c r="AX1916" s="198"/>
      <c r="AY1916" s="198"/>
      <c r="AZ1916" s="198"/>
      <c r="BA1916" s="198"/>
      <c r="BB1916" s="198"/>
      <c r="BC1916" s="198"/>
      <c r="BD1916" s="198"/>
      <c r="BE1916" s="198"/>
      <c r="BF1916" s="198"/>
      <c r="BG1916" s="198"/>
      <c r="BH1916" s="198"/>
      <c r="BI1916" s="198"/>
      <c r="BJ1916" s="198"/>
      <c r="BK1916" s="198"/>
      <c r="BL1916" s="198"/>
      <c r="BM1916" s="198"/>
      <c r="BN1916" s="198"/>
      <c r="BO1916" s="198"/>
      <c r="BP1916" s="198"/>
      <c r="BQ1916" s="198"/>
      <c r="BR1916" s="198"/>
      <c r="BS1916" s="198"/>
      <c r="BT1916" s="198"/>
      <c r="BU1916" s="198"/>
      <c r="BV1916" s="198"/>
      <c r="BW1916" s="198"/>
      <c r="BX1916" s="198"/>
      <c r="BY1916" s="198"/>
      <c r="BZ1916" s="198"/>
    </row>
    <row r="1917" spans="4:78" x14ac:dyDescent="0.2">
      <c r="D1917" s="173"/>
      <c r="E1917" s="173"/>
      <c r="F1917" s="173"/>
      <c r="G1917" s="173"/>
      <c r="H1917" s="173"/>
      <c r="I1917" s="173"/>
      <c r="J1917" s="173"/>
      <c r="K1917" s="173"/>
      <c r="L1917" s="173"/>
      <c r="M1917" s="173"/>
      <c r="N1917" s="173"/>
      <c r="O1917" s="173"/>
      <c r="P1917" s="173"/>
      <c r="Q1917" s="173"/>
      <c r="R1917" s="173"/>
      <c r="S1917" s="173"/>
      <c r="T1917" s="173"/>
      <c r="U1917" s="173"/>
      <c r="V1917" s="173"/>
      <c r="W1917" s="173"/>
      <c r="X1917" s="173"/>
      <c r="Y1917" s="173"/>
      <c r="Z1917" s="173"/>
      <c r="AA1917" s="173"/>
      <c r="AB1917" s="173"/>
      <c r="AC1917" s="173"/>
      <c r="AD1917" s="173"/>
      <c r="AE1917" s="173"/>
      <c r="AF1917" s="173"/>
      <c r="AG1917" s="173"/>
      <c r="AH1917" s="173"/>
      <c r="AI1917" s="173"/>
      <c r="AJ1917" s="173"/>
      <c r="AK1917" s="173"/>
      <c r="AL1917" s="173"/>
      <c r="AM1917" s="173"/>
      <c r="AN1917" s="173"/>
      <c r="AO1917" s="173"/>
      <c r="AP1917" s="198"/>
      <c r="AQ1917" s="198"/>
      <c r="AR1917" s="198"/>
      <c r="AS1917" s="198"/>
      <c r="AT1917" s="198"/>
      <c r="AU1917" s="198"/>
      <c r="AV1917" s="198"/>
      <c r="AW1917" s="198"/>
      <c r="AX1917" s="198"/>
      <c r="AY1917" s="198"/>
      <c r="AZ1917" s="198"/>
      <c r="BA1917" s="198"/>
      <c r="BB1917" s="198"/>
      <c r="BC1917" s="198"/>
      <c r="BD1917" s="198"/>
      <c r="BE1917" s="198"/>
      <c r="BF1917" s="198"/>
      <c r="BG1917" s="198"/>
      <c r="BH1917" s="198"/>
      <c r="BI1917" s="198"/>
      <c r="BJ1917" s="198"/>
      <c r="BK1917" s="198"/>
      <c r="BL1917" s="198"/>
      <c r="BM1917" s="198"/>
      <c r="BN1917" s="198"/>
      <c r="BO1917" s="198"/>
      <c r="BP1917" s="198"/>
      <c r="BQ1917" s="198"/>
      <c r="BR1917" s="198"/>
      <c r="BS1917" s="198"/>
      <c r="BT1917" s="198"/>
      <c r="BU1917" s="198"/>
      <c r="BV1917" s="198"/>
      <c r="BW1917" s="198"/>
      <c r="BX1917" s="198"/>
      <c r="BY1917" s="198"/>
      <c r="BZ1917" s="198"/>
    </row>
    <row r="1918" spans="4:78" x14ac:dyDescent="0.2">
      <c r="D1918" s="173"/>
      <c r="E1918" s="173"/>
      <c r="F1918" s="173"/>
      <c r="G1918" s="173"/>
      <c r="H1918" s="173"/>
      <c r="I1918" s="173"/>
      <c r="J1918" s="173"/>
      <c r="K1918" s="173"/>
      <c r="L1918" s="173"/>
      <c r="M1918" s="173"/>
      <c r="N1918" s="173"/>
      <c r="O1918" s="173"/>
      <c r="P1918" s="173"/>
      <c r="Q1918" s="173"/>
      <c r="R1918" s="173"/>
      <c r="S1918" s="173"/>
      <c r="T1918" s="173"/>
      <c r="U1918" s="173"/>
      <c r="V1918" s="173"/>
      <c r="W1918" s="173"/>
      <c r="X1918" s="173"/>
      <c r="Y1918" s="173"/>
      <c r="Z1918" s="173"/>
      <c r="AA1918" s="173"/>
      <c r="AB1918" s="173"/>
      <c r="AC1918" s="173"/>
      <c r="AD1918" s="173"/>
      <c r="AE1918" s="173"/>
      <c r="AF1918" s="173"/>
      <c r="AG1918" s="173"/>
      <c r="AH1918" s="173"/>
      <c r="AI1918" s="173"/>
      <c r="AJ1918" s="173"/>
      <c r="AK1918" s="173"/>
      <c r="AL1918" s="173"/>
      <c r="AM1918" s="173"/>
      <c r="AN1918" s="173"/>
      <c r="AO1918" s="173"/>
      <c r="AP1918" s="198"/>
      <c r="AQ1918" s="198"/>
      <c r="AR1918" s="198"/>
      <c r="AS1918" s="198"/>
      <c r="AT1918" s="198"/>
      <c r="AU1918" s="198"/>
      <c r="AV1918" s="198"/>
      <c r="AW1918" s="198"/>
      <c r="AX1918" s="198"/>
      <c r="AY1918" s="198"/>
      <c r="AZ1918" s="198"/>
      <c r="BA1918" s="198"/>
      <c r="BB1918" s="198"/>
      <c r="BC1918" s="198"/>
      <c r="BD1918" s="198"/>
      <c r="BE1918" s="198"/>
      <c r="BF1918" s="198"/>
      <c r="BG1918" s="198"/>
      <c r="BH1918" s="198"/>
      <c r="BI1918" s="198"/>
      <c r="BJ1918" s="198"/>
      <c r="BK1918" s="198"/>
      <c r="BL1918" s="198"/>
      <c r="BM1918" s="198"/>
      <c r="BN1918" s="198"/>
      <c r="BO1918" s="198"/>
      <c r="BP1918" s="198"/>
      <c r="BQ1918" s="198"/>
      <c r="BR1918" s="198"/>
      <c r="BS1918" s="198"/>
      <c r="BT1918" s="198"/>
      <c r="BU1918" s="198"/>
      <c r="BV1918" s="198"/>
      <c r="BW1918" s="198"/>
      <c r="BX1918" s="198"/>
      <c r="BY1918" s="198"/>
      <c r="BZ1918" s="198"/>
    </row>
    <row r="1919" spans="4:78" x14ac:dyDescent="0.2">
      <c r="D1919" s="173"/>
      <c r="E1919" s="173"/>
      <c r="F1919" s="173"/>
      <c r="G1919" s="173"/>
      <c r="H1919" s="173"/>
      <c r="I1919" s="173"/>
      <c r="J1919" s="173"/>
      <c r="K1919" s="173"/>
      <c r="L1919" s="173"/>
      <c r="M1919" s="173"/>
      <c r="N1919" s="173"/>
      <c r="O1919" s="173"/>
      <c r="P1919" s="173"/>
      <c r="Q1919" s="173"/>
      <c r="R1919" s="173"/>
      <c r="S1919" s="173"/>
      <c r="T1919" s="173"/>
      <c r="U1919" s="173"/>
      <c r="V1919" s="173"/>
      <c r="W1919" s="173"/>
      <c r="X1919" s="173"/>
      <c r="Y1919" s="173"/>
      <c r="Z1919" s="173"/>
      <c r="AA1919" s="173"/>
      <c r="AB1919" s="173"/>
      <c r="AC1919" s="173"/>
      <c r="AD1919" s="173"/>
      <c r="AE1919" s="173"/>
      <c r="AF1919" s="173"/>
      <c r="AG1919" s="173"/>
      <c r="AH1919" s="173"/>
      <c r="AI1919" s="173"/>
      <c r="AJ1919" s="173"/>
      <c r="AK1919" s="173"/>
      <c r="AL1919" s="173"/>
      <c r="AM1919" s="173"/>
      <c r="AN1919" s="173"/>
      <c r="AO1919" s="173"/>
      <c r="AP1919" s="198"/>
      <c r="AQ1919" s="198"/>
      <c r="AR1919" s="198"/>
      <c r="AS1919" s="198"/>
      <c r="AT1919" s="198"/>
      <c r="AU1919" s="198"/>
      <c r="AV1919" s="198"/>
      <c r="AW1919" s="198"/>
      <c r="AX1919" s="198"/>
      <c r="AY1919" s="198"/>
      <c r="AZ1919" s="198"/>
      <c r="BA1919" s="198"/>
      <c r="BB1919" s="198"/>
      <c r="BC1919" s="198"/>
      <c r="BD1919" s="198"/>
      <c r="BE1919" s="198"/>
      <c r="BF1919" s="198"/>
      <c r="BG1919" s="198"/>
      <c r="BH1919" s="198"/>
      <c r="BI1919" s="198"/>
      <c r="BJ1919" s="198"/>
      <c r="BK1919" s="198"/>
      <c r="BL1919" s="198"/>
      <c r="BM1919" s="198"/>
      <c r="BN1919" s="198"/>
      <c r="BO1919" s="198"/>
      <c r="BP1919" s="198"/>
      <c r="BQ1919" s="198"/>
      <c r="BR1919" s="198"/>
      <c r="BS1919" s="198"/>
      <c r="BT1919" s="198"/>
      <c r="BU1919" s="198"/>
      <c r="BV1919" s="198"/>
      <c r="BW1919" s="198"/>
      <c r="BX1919" s="198"/>
      <c r="BY1919" s="198"/>
      <c r="BZ1919" s="198"/>
    </row>
    <row r="1920" spans="4:78" x14ac:dyDescent="0.2">
      <c r="D1920" s="173"/>
      <c r="E1920" s="173"/>
      <c r="F1920" s="173"/>
      <c r="G1920" s="173"/>
      <c r="H1920" s="173"/>
      <c r="I1920" s="173"/>
      <c r="J1920" s="173"/>
      <c r="K1920" s="173"/>
      <c r="L1920" s="173"/>
      <c r="M1920" s="173"/>
      <c r="N1920" s="173"/>
      <c r="O1920" s="173"/>
      <c r="P1920" s="173"/>
      <c r="Q1920" s="173"/>
      <c r="R1920" s="173"/>
      <c r="S1920" s="173"/>
      <c r="T1920" s="173"/>
      <c r="U1920" s="173"/>
      <c r="V1920" s="173"/>
      <c r="W1920" s="173"/>
      <c r="X1920" s="173"/>
      <c r="Y1920" s="173"/>
      <c r="Z1920" s="173"/>
      <c r="AA1920" s="173"/>
      <c r="AB1920" s="173"/>
      <c r="AC1920" s="173"/>
      <c r="AD1920" s="173"/>
      <c r="AE1920" s="173"/>
      <c r="AF1920" s="173"/>
      <c r="AG1920" s="173"/>
      <c r="AH1920" s="173"/>
      <c r="AI1920" s="173"/>
      <c r="AJ1920" s="173"/>
      <c r="AK1920" s="173"/>
      <c r="AL1920" s="173"/>
      <c r="AM1920" s="173"/>
      <c r="AN1920" s="173"/>
      <c r="AO1920" s="173"/>
      <c r="AP1920" s="198"/>
      <c r="AQ1920" s="198"/>
      <c r="AR1920" s="198"/>
      <c r="AS1920" s="198"/>
      <c r="AT1920" s="198"/>
      <c r="AU1920" s="198"/>
      <c r="AV1920" s="198"/>
      <c r="AW1920" s="198"/>
      <c r="AX1920" s="198"/>
      <c r="AY1920" s="198"/>
      <c r="AZ1920" s="198"/>
      <c r="BA1920" s="198"/>
      <c r="BB1920" s="198"/>
      <c r="BC1920" s="198"/>
      <c r="BD1920" s="198"/>
      <c r="BE1920" s="198"/>
      <c r="BF1920" s="198"/>
      <c r="BG1920" s="198"/>
      <c r="BH1920" s="198"/>
      <c r="BI1920" s="198"/>
      <c r="BJ1920" s="198"/>
      <c r="BK1920" s="198"/>
      <c r="BL1920" s="198"/>
      <c r="BM1920" s="198"/>
      <c r="BN1920" s="198"/>
      <c r="BO1920" s="198"/>
      <c r="BP1920" s="198"/>
      <c r="BQ1920" s="198"/>
      <c r="BR1920" s="198"/>
      <c r="BS1920" s="198"/>
      <c r="BT1920" s="198"/>
      <c r="BU1920" s="198"/>
      <c r="BV1920" s="198"/>
      <c r="BW1920" s="198"/>
      <c r="BX1920" s="198"/>
      <c r="BY1920" s="198"/>
      <c r="BZ1920" s="198"/>
    </row>
    <row r="1921" spans="4:78" x14ac:dyDescent="0.2">
      <c r="D1921" s="173"/>
      <c r="E1921" s="173"/>
      <c r="F1921" s="173"/>
      <c r="G1921" s="173"/>
      <c r="H1921" s="173"/>
      <c r="I1921" s="173"/>
      <c r="J1921" s="173"/>
      <c r="K1921" s="173"/>
      <c r="L1921" s="173"/>
      <c r="M1921" s="173"/>
      <c r="N1921" s="173"/>
      <c r="O1921" s="173"/>
      <c r="P1921" s="173"/>
      <c r="Q1921" s="173"/>
      <c r="R1921" s="173"/>
      <c r="S1921" s="173"/>
      <c r="T1921" s="173"/>
      <c r="U1921" s="173"/>
      <c r="V1921" s="173"/>
      <c r="W1921" s="173"/>
      <c r="X1921" s="173"/>
      <c r="Y1921" s="173"/>
      <c r="Z1921" s="173"/>
      <c r="AA1921" s="173"/>
      <c r="AB1921" s="173"/>
      <c r="AC1921" s="173"/>
      <c r="AD1921" s="173"/>
      <c r="AE1921" s="173"/>
      <c r="AF1921" s="173"/>
      <c r="AG1921" s="173"/>
      <c r="AH1921" s="173"/>
      <c r="AI1921" s="173"/>
      <c r="AJ1921" s="173"/>
      <c r="AK1921" s="173"/>
      <c r="AL1921" s="173"/>
      <c r="AM1921" s="173"/>
      <c r="AN1921" s="173"/>
      <c r="AO1921" s="173"/>
      <c r="AP1921" s="198"/>
      <c r="AQ1921" s="198"/>
      <c r="AR1921" s="198"/>
      <c r="AS1921" s="198"/>
      <c r="AT1921" s="198"/>
      <c r="AU1921" s="198"/>
      <c r="AV1921" s="198"/>
      <c r="AW1921" s="198"/>
      <c r="AX1921" s="198"/>
      <c r="AY1921" s="198"/>
      <c r="AZ1921" s="198"/>
      <c r="BA1921" s="198"/>
      <c r="BB1921" s="198"/>
      <c r="BC1921" s="198"/>
      <c r="BD1921" s="198"/>
      <c r="BE1921" s="198"/>
      <c r="BF1921" s="198"/>
      <c r="BG1921" s="198"/>
      <c r="BH1921" s="198"/>
      <c r="BI1921" s="198"/>
      <c r="BJ1921" s="198"/>
      <c r="BK1921" s="198"/>
      <c r="BL1921" s="198"/>
      <c r="BM1921" s="198"/>
      <c r="BN1921" s="198"/>
      <c r="BO1921" s="198"/>
      <c r="BP1921" s="198"/>
      <c r="BQ1921" s="198"/>
      <c r="BR1921" s="198"/>
      <c r="BS1921" s="198"/>
      <c r="BT1921" s="198"/>
      <c r="BU1921" s="198"/>
      <c r="BV1921" s="198"/>
      <c r="BW1921" s="198"/>
      <c r="BX1921" s="198"/>
      <c r="BY1921" s="198"/>
      <c r="BZ1921" s="198"/>
    </row>
    <row r="1922" spans="4:78" x14ac:dyDescent="0.2">
      <c r="D1922" s="173"/>
      <c r="E1922" s="173"/>
      <c r="F1922" s="173"/>
      <c r="G1922" s="173"/>
      <c r="H1922" s="173"/>
      <c r="I1922" s="173"/>
      <c r="J1922" s="173"/>
      <c r="K1922" s="173"/>
      <c r="L1922" s="173"/>
      <c r="M1922" s="173"/>
      <c r="N1922" s="173"/>
      <c r="O1922" s="173"/>
      <c r="P1922" s="173"/>
      <c r="Q1922" s="173"/>
      <c r="R1922" s="173"/>
      <c r="S1922" s="173"/>
      <c r="T1922" s="173"/>
      <c r="U1922" s="173"/>
      <c r="V1922" s="173"/>
      <c r="W1922" s="173"/>
      <c r="X1922" s="173"/>
      <c r="Y1922" s="173"/>
      <c r="Z1922" s="173"/>
      <c r="AA1922" s="173"/>
      <c r="AB1922" s="173"/>
      <c r="AC1922" s="173"/>
      <c r="AD1922" s="173"/>
      <c r="AE1922" s="173"/>
      <c r="AF1922" s="173"/>
      <c r="AG1922" s="173"/>
      <c r="AH1922" s="173"/>
      <c r="AI1922" s="173"/>
      <c r="AJ1922" s="173"/>
      <c r="AK1922" s="173"/>
      <c r="AL1922" s="173"/>
      <c r="AM1922" s="173"/>
      <c r="AN1922" s="173"/>
      <c r="AO1922" s="173"/>
      <c r="AP1922" s="198"/>
      <c r="AQ1922" s="198"/>
      <c r="AR1922" s="198"/>
      <c r="AS1922" s="198"/>
      <c r="AT1922" s="198"/>
      <c r="AU1922" s="198"/>
      <c r="AV1922" s="198"/>
      <c r="AW1922" s="198"/>
      <c r="AX1922" s="198"/>
      <c r="AY1922" s="198"/>
      <c r="AZ1922" s="198"/>
      <c r="BA1922" s="198"/>
      <c r="BB1922" s="198"/>
      <c r="BC1922" s="198"/>
      <c r="BD1922" s="198"/>
      <c r="BE1922" s="198"/>
      <c r="BF1922" s="198"/>
      <c r="BG1922" s="198"/>
      <c r="BH1922" s="198"/>
      <c r="BI1922" s="198"/>
      <c r="BJ1922" s="198"/>
      <c r="BK1922" s="198"/>
      <c r="BL1922" s="198"/>
      <c r="BM1922" s="198"/>
      <c r="BN1922" s="198"/>
      <c r="BO1922" s="198"/>
      <c r="BP1922" s="198"/>
      <c r="BQ1922" s="198"/>
      <c r="BR1922" s="198"/>
      <c r="BS1922" s="198"/>
      <c r="BT1922" s="198"/>
      <c r="BU1922" s="198"/>
      <c r="BV1922" s="198"/>
      <c r="BW1922" s="198"/>
      <c r="BX1922" s="198"/>
      <c r="BY1922" s="198"/>
      <c r="BZ1922" s="198"/>
    </row>
    <row r="1923" spans="4:78" x14ac:dyDescent="0.2">
      <c r="D1923" s="173"/>
      <c r="E1923" s="173"/>
      <c r="F1923" s="173"/>
      <c r="G1923" s="173"/>
      <c r="H1923" s="173"/>
      <c r="I1923" s="173"/>
      <c r="J1923" s="173"/>
      <c r="K1923" s="173"/>
      <c r="L1923" s="173"/>
      <c r="M1923" s="173"/>
      <c r="N1923" s="173"/>
      <c r="O1923" s="173"/>
      <c r="P1923" s="173"/>
      <c r="Q1923" s="173"/>
      <c r="R1923" s="173"/>
      <c r="S1923" s="173"/>
      <c r="T1923" s="173"/>
      <c r="U1923" s="173"/>
      <c r="V1923" s="173"/>
      <c r="W1923" s="173"/>
      <c r="X1923" s="173"/>
      <c r="Y1923" s="173"/>
      <c r="Z1923" s="173"/>
      <c r="AA1923" s="173"/>
      <c r="AB1923" s="173"/>
      <c r="AC1923" s="173"/>
      <c r="AD1923" s="173"/>
      <c r="AE1923" s="173"/>
      <c r="AF1923" s="173"/>
      <c r="AG1923" s="173"/>
      <c r="AH1923" s="173"/>
      <c r="AI1923" s="173"/>
      <c r="AJ1923" s="173"/>
      <c r="AK1923" s="173"/>
      <c r="AL1923" s="173"/>
      <c r="AM1923" s="173"/>
      <c r="AN1923" s="173"/>
      <c r="AO1923" s="173"/>
      <c r="AP1923" s="198"/>
      <c r="AQ1923" s="198"/>
      <c r="AR1923" s="198"/>
      <c r="AS1923" s="198"/>
      <c r="AT1923" s="198"/>
      <c r="AU1923" s="198"/>
      <c r="AV1923" s="198"/>
      <c r="AW1923" s="198"/>
      <c r="AX1923" s="198"/>
      <c r="AY1923" s="198"/>
      <c r="AZ1923" s="198"/>
      <c r="BA1923" s="198"/>
      <c r="BB1923" s="198"/>
      <c r="BC1923" s="198"/>
      <c r="BD1923" s="198"/>
      <c r="BE1923" s="198"/>
      <c r="BF1923" s="198"/>
      <c r="BG1923" s="198"/>
      <c r="BH1923" s="198"/>
      <c r="BI1923" s="198"/>
      <c r="BJ1923" s="198"/>
      <c r="BK1923" s="198"/>
      <c r="BL1923" s="198"/>
      <c r="BM1923" s="198"/>
      <c r="BN1923" s="198"/>
      <c r="BO1923" s="198"/>
      <c r="BP1923" s="198"/>
      <c r="BQ1923" s="198"/>
      <c r="BR1923" s="198"/>
      <c r="BS1923" s="198"/>
      <c r="BT1923" s="198"/>
      <c r="BU1923" s="198"/>
      <c r="BV1923" s="198"/>
      <c r="BW1923" s="198"/>
      <c r="BX1923" s="198"/>
      <c r="BY1923" s="198"/>
      <c r="BZ1923" s="198"/>
    </row>
    <row r="1924" spans="4:78" x14ac:dyDescent="0.2">
      <c r="D1924" s="173"/>
      <c r="E1924" s="173"/>
      <c r="F1924" s="173"/>
      <c r="G1924" s="173"/>
      <c r="H1924" s="173"/>
      <c r="I1924" s="173"/>
      <c r="J1924" s="173"/>
      <c r="K1924" s="173"/>
      <c r="L1924" s="173"/>
      <c r="M1924" s="173"/>
      <c r="N1924" s="173"/>
      <c r="O1924" s="173"/>
      <c r="P1924" s="173"/>
      <c r="Q1924" s="173"/>
      <c r="R1924" s="173"/>
      <c r="S1924" s="173"/>
      <c r="T1924" s="173"/>
      <c r="U1924" s="173"/>
      <c r="V1924" s="173"/>
      <c r="W1924" s="173"/>
      <c r="X1924" s="173"/>
      <c r="Y1924" s="173"/>
      <c r="Z1924" s="173"/>
      <c r="AA1924" s="173"/>
      <c r="AB1924" s="173"/>
      <c r="AC1924" s="173"/>
      <c r="AD1924" s="173"/>
      <c r="AE1924" s="173"/>
      <c r="AF1924" s="173"/>
      <c r="AG1924" s="173"/>
      <c r="AH1924" s="173"/>
      <c r="AI1924" s="173"/>
      <c r="AJ1924" s="173"/>
      <c r="AK1924" s="173"/>
      <c r="AL1924" s="173"/>
      <c r="AM1924" s="173"/>
      <c r="AN1924" s="173"/>
      <c r="AO1924" s="173"/>
      <c r="AP1924" s="198"/>
      <c r="AQ1924" s="198"/>
      <c r="AR1924" s="198"/>
      <c r="AS1924" s="198"/>
      <c r="AT1924" s="198"/>
      <c r="AU1924" s="198"/>
      <c r="AV1924" s="198"/>
      <c r="AW1924" s="198"/>
      <c r="AX1924" s="198"/>
      <c r="AY1924" s="198"/>
      <c r="AZ1924" s="198"/>
      <c r="BA1924" s="198"/>
      <c r="BB1924" s="198"/>
      <c r="BC1924" s="198"/>
      <c r="BD1924" s="198"/>
      <c r="BE1924" s="198"/>
      <c r="BF1924" s="198"/>
      <c r="BG1924" s="198"/>
      <c r="BH1924" s="198"/>
      <c r="BI1924" s="198"/>
      <c r="BJ1924" s="198"/>
      <c r="BK1924" s="198"/>
      <c r="BL1924" s="198"/>
      <c r="BM1924" s="198"/>
      <c r="BN1924" s="198"/>
      <c r="BO1924" s="198"/>
      <c r="BP1924" s="198"/>
      <c r="BQ1924" s="198"/>
      <c r="BR1924" s="198"/>
      <c r="BS1924" s="198"/>
      <c r="BT1924" s="198"/>
      <c r="BU1924" s="198"/>
      <c r="BV1924" s="198"/>
      <c r="BW1924" s="198"/>
      <c r="BX1924" s="198"/>
      <c r="BY1924" s="198"/>
      <c r="BZ1924" s="198"/>
    </row>
    <row r="1925" spans="4:78" x14ac:dyDescent="0.2">
      <c r="D1925" s="173"/>
      <c r="E1925" s="173"/>
      <c r="F1925" s="173"/>
      <c r="G1925" s="173"/>
      <c r="H1925" s="173"/>
      <c r="I1925" s="173"/>
      <c r="J1925" s="173"/>
      <c r="K1925" s="173"/>
      <c r="L1925" s="173"/>
      <c r="M1925" s="173"/>
      <c r="N1925" s="173"/>
      <c r="O1925" s="173"/>
      <c r="P1925" s="173"/>
      <c r="Q1925" s="173"/>
      <c r="R1925" s="173"/>
      <c r="S1925" s="173"/>
      <c r="T1925" s="173"/>
      <c r="U1925" s="173"/>
      <c r="V1925" s="173"/>
      <c r="W1925" s="173"/>
      <c r="X1925" s="173"/>
      <c r="Y1925" s="173"/>
      <c r="Z1925" s="173"/>
      <c r="AA1925" s="173"/>
      <c r="AB1925" s="173"/>
      <c r="AC1925" s="173"/>
      <c r="AD1925" s="173"/>
      <c r="AE1925" s="173"/>
      <c r="AF1925" s="173"/>
      <c r="AG1925" s="173"/>
      <c r="AH1925" s="173"/>
      <c r="AI1925" s="173"/>
      <c r="AJ1925" s="173"/>
      <c r="AK1925" s="173"/>
      <c r="AL1925" s="173"/>
      <c r="AM1925" s="173"/>
      <c r="AN1925" s="173"/>
      <c r="AO1925" s="173"/>
      <c r="AP1925" s="198"/>
      <c r="AQ1925" s="198"/>
      <c r="AR1925" s="198"/>
      <c r="AS1925" s="198"/>
      <c r="AT1925" s="198"/>
      <c r="AU1925" s="198"/>
      <c r="AV1925" s="198"/>
      <c r="AW1925" s="198"/>
      <c r="AX1925" s="198"/>
      <c r="AY1925" s="198"/>
      <c r="AZ1925" s="198"/>
      <c r="BA1925" s="198"/>
      <c r="BB1925" s="198"/>
      <c r="BC1925" s="198"/>
      <c r="BD1925" s="198"/>
      <c r="BE1925" s="198"/>
      <c r="BF1925" s="198"/>
      <c r="BG1925" s="198"/>
      <c r="BH1925" s="198"/>
      <c r="BI1925" s="198"/>
      <c r="BJ1925" s="198"/>
      <c r="BK1925" s="198"/>
      <c r="BL1925" s="198"/>
      <c r="BM1925" s="198"/>
      <c r="BN1925" s="198"/>
      <c r="BO1925" s="198"/>
      <c r="BP1925" s="198"/>
      <c r="BQ1925" s="198"/>
      <c r="BR1925" s="198"/>
      <c r="BS1925" s="198"/>
      <c r="BT1925" s="198"/>
      <c r="BU1925" s="198"/>
      <c r="BV1925" s="198"/>
      <c r="BW1925" s="198"/>
      <c r="BX1925" s="198"/>
      <c r="BY1925" s="198"/>
      <c r="BZ1925" s="198"/>
    </row>
    <row r="1926" spans="4:78" x14ac:dyDescent="0.2">
      <c r="D1926" s="173"/>
      <c r="E1926" s="173"/>
      <c r="F1926" s="173"/>
      <c r="G1926" s="173"/>
      <c r="H1926" s="173"/>
      <c r="I1926" s="173"/>
      <c r="J1926" s="173"/>
      <c r="K1926" s="173"/>
      <c r="L1926" s="173"/>
      <c r="M1926" s="173"/>
      <c r="N1926" s="173"/>
      <c r="O1926" s="173"/>
      <c r="P1926" s="173"/>
      <c r="Q1926" s="173"/>
      <c r="R1926" s="173"/>
      <c r="S1926" s="173"/>
      <c r="T1926" s="173"/>
      <c r="U1926" s="173"/>
      <c r="V1926" s="173"/>
      <c r="W1926" s="173"/>
      <c r="X1926" s="173"/>
      <c r="Y1926" s="173"/>
      <c r="Z1926" s="173"/>
      <c r="AA1926" s="173"/>
      <c r="AB1926" s="173"/>
      <c r="AC1926" s="173"/>
      <c r="AD1926" s="173"/>
      <c r="AE1926" s="173"/>
      <c r="AF1926" s="173"/>
      <c r="AG1926" s="173"/>
      <c r="AH1926" s="173"/>
      <c r="AI1926" s="173"/>
      <c r="AJ1926" s="173"/>
      <c r="AK1926" s="173"/>
      <c r="AL1926" s="173"/>
      <c r="AM1926" s="173"/>
      <c r="AN1926" s="173"/>
      <c r="AO1926" s="173"/>
      <c r="AP1926" s="198"/>
      <c r="AQ1926" s="198"/>
      <c r="AR1926" s="198"/>
      <c r="AS1926" s="198"/>
      <c r="AT1926" s="198"/>
      <c r="AU1926" s="198"/>
      <c r="AV1926" s="198"/>
      <c r="AW1926" s="198"/>
      <c r="AX1926" s="198"/>
      <c r="AY1926" s="198"/>
      <c r="AZ1926" s="198"/>
      <c r="BA1926" s="198"/>
      <c r="BB1926" s="198"/>
      <c r="BC1926" s="198"/>
      <c r="BD1926" s="198"/>
      <c r="BE1926" s="198"/>
      <c r="BF1926" s="198"/>
      <c r="BG1926" s="198"/>
      <c r="BH1926" s="198"/>
      <c r="BI1926" s="198"/>
      <c r="BJ1926" s="198"/>
      <c r="BK1926" s="198"/>
      <c r="BL1926" s="198"/>
      <c r="BM1926" s="198"/>
      <c r="BN1926" s="198"/>
      <c r="BO1926" s="198"/>
      <c r="BP1926" s="198"/>
      <c r="BQ1926" s="198"/>
      <c r="BR1926" s="198"/>
      <c r="BS1926" s="198"/>
      <c r="BT1926" s="198"/>
      <c r="BU1926" s="198"/>
      <c r="BV1926" s="198"/>
      <c r="BW1926" s="198"/>
      <c r="BX1926" s="198"/>
      <c r="BY1926" s="198"/>
      <c r="BZ1926" s="198"/>
    </row>
    <row r="1927" spans="4:78" x14ac:dyDescent="0.2">
      <c r="D1927" s="173"/>
      <c r="E1927" s="173"/>
      <c r="F1927" s="173"/>
      <c r="G1927" s="173"/>
      <c r="H1927" s="173"/>
      <c r="I1927" s="173"/>
      <c r="J1927" s="173"/>
      <c r="K1927" s="173"/>
      <c r="L1927" s="173"/>
      <c r="M1927" s="173"/>
      <c r="N1927" s="173"/>
      <c r="O1927" s="173"/>
      <c r="P1927" s="173"/>
      <c r="Q1927" s="173"/>
      <c r="R1927" s="173"/>
      <c r="S1927" s="173"/>
      <c r="T1927" s="173"/>
      <c r="U1927" s="173"/>
      <c r="V1927" s="173"/>
      <c r="W1927" s="173"/>
      <c r="X1927" s="173"/>
      <c r="Y1927" s="173"/>
      <c r="Z1927" s="173"/>
      <c r="AA1927" s="173"/>
      <c r="AB1927" s="173"/>
      <c r="AC1927" s="173"/>
      <c r="AD1927" s="173"/>
      <c r="AE1927" s="173"/>
      <c r="AF1927" s="173"/>
      <c r="AG1927" s="173"/>
      <c r="AH1927" s="173"/>
      <c r="AI1927" s="173"/>
      <c r="AJ1927" s="173"/>
      <c r="AK1927" s="173"/>
      <c r="AL1927" s="173"/>
      <c r="AM1927" s="173"/>
      <c r="AN1927" s="173"/>
      <c r="AO1927" s="173"/>
      <c r="AP1927" s="198"/>
      <c r="AQ1927" s="198"/>
      <c r="AR1927" s="198"/>
      <c r="AS1927" s="198"/>
      <c r="AT1927" s="198"/>
      <c r="AU1927" s="198"/>
      <c r="AV1927" s="198"/>
      <c r="AW1927" s="198"/>
      <c r="AX1927" s="198"/>
      <c r="AY1927" s="198"/>
      <c r="AZ1927" s="198"/>
      <c r="BA1927" s="198"/>
      <c r="BB1927" s="198"/>
      <c r="BC1927" s="198"/>
      <c r="BD1927" s="198"/>
      <c r="BE1927" s="198"/>
      <c r="BF1927" s="198"/>
      <c r="BG1927" s="198"/>
      <c r="BH1927" s="198"/>
      <c r="BI1927" s="198"/>
      <c r="BJ1927" s="198"/>
      <c r="BK1927" s="198"/>
      <c r="BL1927" s="198"/>
      <c r="BM1927" s="198"/>
      <c r="BN1927" s="198"/>
      <c r="BO1927" s="198"/>
      <c r="BP1927" s="198"/>
      <c r="BQ1927" s="198"/>
      <c r="BR1927" s="198"/>
      <c r="BS1927" s="198"/>
      <c r="BT1927" s="198"/>
      <c r="BU1927" s="198"/>
      <c r="BV1927" s="198"/>
      <c r="BW1927" s="198"/>
      <c r="BX1927" s="198"/>
      <c r="BY1927" s="198"/>
      <c r="BZ1927" s="198"/>
    </row>
    <row r="1928" spans="4:78" x14ac:dyDescent="0.2">
      <c r="D1928" s="173"/>
      <c r="E1928" s="173"/>
      <c r="F1928" s="173"/>
      <c r="G1928" s="173"/>
      <c r="H1928" s="173"/>
      <c r="I1928" s="173"/>
      <c r="J1928" s="173"/>
      <c r="K1928" s="173"/>
      <c r="L1928" s="173"/>
      <c r="M1928" s="173"/>
      <c r="N1928" s="173"/>
      <c r="O1928" s="173"/>
      <c r="P1928" s="173"/>
      <c r="Q1928" s="173"/>
      <c r="R1928" s="173"/>
      <c r="S1928" s="173"/>
      <c r="T1928" s="173"/>
      <c r="U1928" s="173"/>
      <c r="V1928" s="173"/>
      <c r="W1928" s="173"/>
      <c r="X1928" s="173"/>
      <c r="Y1928" s="173"/>
      <c r="Z1928" s="173"/>
      <c r="AA1928" s="173"/>
      <c r="AB1928" s="173"/>
      <c r="AC1928" s="173"/>
      <c r="AD1928" s="173"/>
      <c r="AE1928" s="173"/>
      <c r="AF1928" s="173"/>
      <c r="AG1928" s="173"/>
      <c r="AH1928" s="173"/>
      <c r="AI1928" s="173"/>
      <c r="AJ1928" s="173"/>
      <c r="AK1928" s="173"/>
      <c r="AL1928" s="173"/>
      <c r="AM1928" s="173"/>
      <c r="AN1928" s="173"/>
      <c r="AO1928" s="173"/>
      <c r="AP1928" s="198"/>
      <c r="AQ1928" s="198"/>
      <c r="AR1928" s="198"/>
      <c r="AS1928" s="198"/>
      <c r="AT1928" s="198"/>
      <c r="AU1928" s="198"/>
      <c r="AV1928" s="198"/>
      <c r="AW1928" s="198"/>
      <c r="AX1928" s="198"/>
      <c r="AY1928" s="198"/>
      <c r="AZ1928" s="198"/>
      <c r="BA1928" s="198"/>
      <c r="BB1928" s="198"/>
      <c r="BC1928" s="198"/>
      <c r="BD1928" s="198"/>
      <c r="BE1928" s="198"/>
      <c r="BF1928" s="198"/>
      <c r="BG1928" s="198"/>
      <c r="BH1928" s="198"/>
      <c r="BI1928" s="198"/>
      <c r="BJ1928" s="198"/>
      <c r="BK1928" s="198"/>
      <c r="BL1928" s="198"/>
      <c r="BM1928" s="198"/>
      <c r="BN1928" s="198"/>
      <c r="BO1928" s="198"/>
      <c r="BP1928" s="198"/>
      <c r="BQ1928" s="198"/>
      <c r="BR1928" s="198"/>
      <c r="BS1928" s="198"/>
      <c r="BT1928" s="198"/>
      <c r="BU1928" s="198"/>
      <c r="BV1928" s="198"/>
      <c r="BW1928" s="198"/>
      <c r="BX1928" s="198"/>
      <c r="BY1928" s="198"/>
      <c r="BZ1928" s="198"/>
    </row>
    <row r="1929" spans="4:78" x14ac:dyDescent="0.2">
      <c r="D1929" s="173"/>
      <c r="E1929" s="173"/>
      <c r="F1929" s="173"/>
      <c r="G1929" s="173"/>
      <c r="H1929" s="173"/>
      <c r="I1929" s="173"/>
      <c r="J1929" s="173"/>
      <c r="K1929" s="173"/>
      <c r="L1929" s="173"/>
      <c r="M1929" s="173"/>
      <c r="N1929" s="173"/>
      <c r="O1929" s="173"/>
      <c r="P1929" s="173"/>
      <c r="Q1929" s="173"/>
      <c r="R1929" s="173"/>
      <c r="S1929" s="173"/>
      <c r="T1929" s="173"/>
      <c r="U1929" s="173"/>
      <c r="V1929" s="173"/>
      <c r="W1929" s="173"/>
      <c r="X1929" s="173"/>
      <c r="Y1929" s="173"/>
      <c r="Z1929" s="173"/>
      <c r="AA1929" s="173"/>
      <c r="AB1929" s="173"/>
      <c r="AC1929" s="173"/>
      <c r="AD1929" s="173"/>
      <c r="AE1929" s="173"/>
      <c r="AF1929" s="173"/>
      <c r="AG1929" s="173"/>
      <c r="AH1929" s="173"/>
      <c r="AI1929" s="173"/>
      <c r="AJ1929" s="173"/>
      <c r="AK1929" s="173"/>
      <c r="AL1929" s="173"/>
      <c r="AM1929" s="173"/>
      <c r="AN1929" s="173"/>
      <c r="AO1929" s="173"/>
      <c r="AP1929" s="198"/>
      <c r="AQ1929" s="198"/>
      <c r="AR1929" s="198"/>
      <c r="AS1929" s="198"/>
      <c r="AT1929" s="198"/>
      <c r="AU1929" s="198"/>
      <c r="AV1929" s="198"/>
      <c r="AW1929" s="198"/>
      <c r="AX1929" s="198"/>
      <c r="AY1929" s="198"/>
      <c r="AZ1929" s="198"/>
      <c r="BA1929" s="198"/>
      <c r="BB1929" s="198"/>
      <c r="BC1929" s="198"/>
      <c r="BD1929" s="198"/>
      <c r="BE1929" s="198"/>
      <c r="BF1929" s="198"/>
      <c r="BG1929" s="198"/>
      <c r="BH1929" s="198"/>
      <c r="BI1929" s="198"/>
      <c r="BJ1929" s="198"/>
      <c r="BK1929" s="198"/>
      <c r="BL1929" s="198"/>
      <c r="BM1929" s="198"/>
      <c r="BN1929" s="198"/>
      <c r="BO1929" s="198"/>
      <c r="BP1929" s="198"/>
      <c r="BQ1929" s="198"/>
      <c r="BR1929" s="198"/>
      <c r="BS1929" s="198"/>
      <c r="BT1929" s="198"/>
      <c r="BU1929" s="198"/>
      <c r="BV1929" s="198"/>
      <c r="BW1929" s="198"/>
      <c r="BX1929" s="198"/>
      <c r="BY1929" s="198"/>
      <c r="BZ1929" s="198"/>
    </row>
    <row r="1930" spans="4:78" x14ac:dyDescent="0.2">
      <c r="D1930" s="173"/>
      <c r="E1930" s="173"/>
      <c r="F1930" s="173"/>
      <c r="G1930" s="173"/>
      <c r="H1930" s="173"/>
      <c r="I1930" s="173"/>
      <c r="J1930" s="173"/>
      <c r="K1930" s="173"/>
      <c r="L1930" s="173"/>
      <c r="M1930" s="173"/>
      <c r="N1930" s="173"/>
      <c r="O1930" s="173"/>
      <c r="P1930" s="173"/>
      <c r="Q1930" s="173"/>
      <c r="R1930" s="173"/>
      <c r="S1930" s="173"/>
      <c r="T1930" s="173"/>
      <c r="U1930" s="173"/>
      <c r="V1930" s="173"/>
      <c r="W1930" s="173"/>
      <c r="X1930" s="173"/>
      <c r="Y1930" s="173"/>
      <c r="Z1930" s="173"/>
      <c r="AA1930" s="173"/>
      <c r="AB1930" s="173"/>
      <c r="AC1930" s="173"/>
      <c r="AD1930" s="173"/>
      <c r="AE1930" s="173"/>
      <c r="AF1930" s="173"/>
      <c r="AG1930" s="173"/>
      <c r="AH1930" s="173"/>
      <c r="AI1930" s="173"/>
      <c r="AJ1930" s="173"/>
      <c r="AK1930" s="173"/>
      <c r="AL1930" s="173"/>
      <c r="AM1930" s="173"/>
      <c r="AN1930" s="173"/>
      <c r="AO1930" s="173"/>
      <c r="AP1930" s="198"/>
      <c r="AQ1930" s="198"/>
      <c r="AR1930" s="198"/>
      <c r="AS1930" s="198"/>
      <c r="AT1930" s="198"/>
      <c r="AU1930" s="198"/>
      <c r="AV1930" s="198"/>
      <c r="AW1930" s="198"/>
      <c r="AX1930" s="198"/>
      <c r="AY1930" s="198"/>
      <c r="AZ1930" s="198"/>
      <c r="BA1930" s="198"/>
      <c r="BB1930" s="198"/>
      <c r="BC1930" s="198"/>
      <c r="BD1930" s="198"/>
      <c r="BE1930" s="198"/>
      <c r="BF1930" s="198"/>
      <c r="BG1930" s="198"/>
      <c r="BH1930" s="198"/>
      <c r="BI1930" s="198"/>
      <c r="BJ1930" s="198"/>
      <c r="BK1930" s="198"/>
      <c r="BL1930" s="198"/>
      <c r="BM1930" s="198"/>
      <c r="BN1930" s="198"/>
      <c r="BO1930" s="198"/>
      <c r="BP1930" s="198"/>
      <c r="BQ1930" s="198"/>
      <c r="BR1930" s="198"/>
      <c r="BS1930" s="198"/>
      <c r="BT1930" s="198"/>
      <c r="BU1930" s="198"/>
      <c r="BV1930" s="198"/>
      <c r="BW1930" s="198"/>
      <c r="BX1930" s="198"/>
      <c r="BY1930" s="198"/>
      <c r="BZ1930" s="198"/>
    </row>
    <row r="1931" spans="4:78" x14ac:dyDescent="0.2">
      <c r="D1931" s="173"/>
      <c r="E1931" s="173"/>
      <c r="F1931" s="173"/>
      <c r="G1931" s="173"/>
      <c r="H1931" s="173"/>
      <c r="I1931" s="173"/>
      <c r="J1931" s="173"/>
      <c r="K1931" s="173"/>
      <c r="L1931" s="173"/>
      <c r="M1931" s="173"/>
      <c r="N1931" s="173"/>
      <c r="O1931" s="173"/>
      <c r="P1931" s="173"/>
      <c r="Q1931" s="173"/>
      <c r="R1931" s="173"/>
      <c r="S1931" s="173"/>
      <c r="T1931" s="173"/>
      <c r="U1931" s="173"/>
      <c r="V1931" s="173"/>
      <c r="W1931" s="173"/>
      <c r="X1931" s="173"/>
      <c r="Y1931" s="173"/>
      <c r="Z1931" s="173"/>
      <c r="AA1931" s="173"/>
      <c r="AB1931" s="173"/>
      <c r="AC1931" s="173"/>
      <c r="AD1931" s="173"/>
      <c r="AE1931" s="173"/>
      <c r="AF1931" s="173"/>
      <c r="AG1931" s="173"/>
      <c r="AH1931" s="173"/>
      <c r="AI1931" s="173"/>
      <c r="AJ1931" s="173"/>
      <c r="AK1931" s="173"/>
      <c r="AL1931" s="173"/>
      <c r="AM1931" s="173"/>
      <c r="AN1931" s="173"/>
      <c r="AO1931" s="173"/>
      <c r="AP1931" s="198"/>
      <c r="AQ1931" s="198"/>
      <c r="AR1931" s="198"/>
      <c r="AS1931" s="198"/>
      <c r="AT1931" s="198"/>
      <c r="AU1931" s="198"/>
      <c r="AV1931" s="198"/>
      <c r="AW1931" s="198"/>
      <c r="AX1931" s="198"/>
      <c r="AY1931" s="198"/>
      <c r="AZ1931" s="198"/>
      <c r="BA1931" s="198"/>
      <c r="BB1931" s="198"/>
      <c r="BC1931" s="198"/>
      <c r="BD1931" s="198"/>
      <c r="BE1931" s="198"/>
      <c r="BF1931" s="198"/>
      <c r="BG1931" s="198"/>
      <c r="BH1931" s="198"/>
      <c r="BI1931" s="198"/>
      <c r="BJ1931" s="198"/>
      <c r="BK1931" s="198"/>
      <c r="BL1931" s="198"/>
      <c r="BM1931" s="198"/>
      <c r="BN1931" s="198"/>
      <c r="BO1931" s="198"/>
      <c r="BP1931" s="198"/>
      <c r="BQ1931" s="198"/>
      <c r="BR1931" s="198"/>
      <c r="BS1931" s="198"/>
      <c r="BT1931" s="198"/>
      <c r="BU1931" s="198"/>
      <c r="BV1931" s="198"/>
      <c r="BW1931" s="198"/>
      <c r="BX1931" s="198"/>
      <c r="BY1931" s="198"/>
      <c r="BZ1931" s="198"/>
    </row>
    <row r="1932" spans="4:78" x14ac:dyDescent="0.2">
      <c r="D1932" s="173"/>
      <c r="E1932" s="173"/>
      <c r="F1932" s="173"/>
      <c r="G1932" s="173"/>
      <c r="H1932" s="173"/>
      <c r="I1932" s="173"/>
      <c r="J1932" s="173"/>
      <c r="K1932" s="173"/>
      <c r="L1932" s="173"/>
      <c r="M1932" s="173"/>
      <c r="N1932" s="173"/>
      <c r="O1932" s="173"/>
      <c r="P1932" s="173"/>
      <c r="Q1932" s="173"/>
      <c r="R1932" s="173"/>
      <c r="S1932" s="173"/>
      <c r="T1932" s="173"/>
      <c r="U1932" s="173"/>
      <c r="V1932" s="173"/>
      <c r="W1932" s="173"/>
      <c r="X1932" s="173"/>
      <c r="Y1932" s="173"/>
      <c r="Z1932" s="173"/>
      <c r="AA1932" s="173"/>
      <c r="AB1932" s="173"/>
      <c r="AC1932" s="173"/>
      <c r="AD1932" s="173"/>
      <c r="AE1932" s="173"/>
      <c r="AF1932" s="173"/>
      <c r="AG1932" s="173"/>
      <c r="AH1932" s="173"/>
      <c r="AI1932" s="173"/>
      <c r="AJ1932" s="173"/>
      <c r="AK1932" s="173"/>
      <c r="AL1932" s="173"/>
      <c r="AM1932" s="173"/>
      <c r="AN1932" s="173"/>
      <c r="AO1932" s="173"/>
      <c r="AP1932" s="198"/>
      <c r="AQ1932" s="198"/>
      <c r="AR1932" s="198"/>
      <c r="AS1932" s="198"/>
      <c r="AT1932" s="198"/>
      <c r="AU1932" s="198"/>
      <c r="AV1932" s="198"/>
      <c r="AW1932" s="198"/>
      <c r="AX1932" s="198"/>
      <c r="AY1932" s="198"/>
      <c r="AZ1932" s="198"/>
      <c r="BA1932" s="198"/>
      <c r="BB1932" s="198"/>
      <c r="BC1932" s="198"/>
      <c r="BD1932" s="198"/>
      <c r="BE1932" s="198"/>
      <c r="BF1932" s="198"/>
      <c r="BG1932" s="198"/>
      <c r="BH1932" s="198"/>
      <c r="BI1932" s="198"/>
      <c r="BJ1932" s="198"/>
      <c r="BK1932" s="198"/>
      <c r="BL1932" s="198"/>
      <c r="BM1932" s="198"/>
      <c r="BN1932" s="198"/>
      <c r="BO1932" s="198"/>
      <c r="BP1932" s="198"/>
      <c r="BQ1932" s="198"/>
      <c r="BR1932" s="198"/>
      <c r="BS1932" s="198"/>
      <c r="BT1932" s="198"/>
      <c r="BU1932" s="198"/>
      <c r="BV1932" s="198"/>
      <c r="BW1932" s="198"/>
      <c r="BX1932" s="198"/>
      <c r="BY1932" s="198"/>
      <c r="BZ1932" s="198"/>
    </row>
    <row r="1933" spans="4:78" x14ac:dyDescent="0.2">
      <c r="D1933" s="173"/>
      <c r="E1933" s="173"/>
      <c r="F1933" s="173"/>
      <c r="G1933" s="173"/>
      <c r="H1933" s="173"/>
      <c r="I1933" s="173"/>
      <c r="J1933" s="173"/>
      <c r="K1933" s="173"/>
      <c r="L1933" s="173"/>
      <c r="M1933" s="173"/>
      <c r="N1933" s="173"/>
      <c r="O1933" s="173"/>
      <c r="P1933" s="173"/>
      <c r="Q1933" s="173"/>
      <c r="R1933" s="173"/>
      <c r="S1933" s="173"/>
      <c r="T1933" s="173"/>
      <c r="U1933" s="173"/>
      <c r="V1933" s="173"/>
      <c r="W1933" s="173"/>
      <c r="X1933" s="173"/>
      <c r="Y1933" s="173"/>
      <c r="Z1933" s="173"/>
      <c r="AA1933" s="173"/>
      <c r="AB1933" s="173"/>
      <c r="AC1933" s="173"/>
      <c r="AD1933" s="173"/>
      <c r="AE1933" s="173"/>
      <c r="AF1933" s="173"/>
      <c r="AG1933" s="173"/>
      <c r="AH1933" s="173"/>
      <c r="AI1933" s="173"/>
      <c r="AJ1933" s="173"/>
      <c r="AK1933" s="173"/>
      <c r="AL1933" s="173"/>
      <c r="AM1933" s="173"/>
      <c r="AN1933" s="173"/>
      <c r="AO1933" s="173"/>
      <c r="AP1933" s="198"/>
      <c r="AQ1933" s="198"/>
      <c r="AR1933" s="198"/>
      <c r="AS1933" s="198"/>
      <c r="AT1933" s="198"/>
      <c r="AU1933" s="198"/>
      <c r="AV1933" s="198"/>
      <c r="AW1933" s="198"/>
      <c r="AX1933" s="198"/>
      <c r="AY1933" s="198"/>
      <c r="AZ1933" s="198"/>
      <c r="BA1933" s="198"/>
      <c r="BB1933" s="198"/>
      <c r="BC1933" s="198"/>
      <c r="BD1933" s="198"/>
      <c r="BE1933" s="198"/>
      <c r="BF1933" s="198"/>
      <c r="BG1933" s="198"/>
      <c r="BH1933" s="198"/>
      <c r="BI1933" s="198"/>
      <c r="BJ1933" s="198"/>
      <c r="BK1933" s="198"/>
      <c r="BL1933" s="198"/>
      <c r="BM1933" s="198"/>
      <c r="BN1933" s="198"/>
      <c r="BO1933" s="198"/>
      <c r="BP1933" s="198"/>
      <c r="BQ1933" s="198"/>
      <c r="BR1933" s="198"/>
      <c r="BS1933" s="198"/>
      <c r="BT1933" s="198"/>
      <c r="BU1933" s="198"/>
      <c r="BV1933" s="198"/>
      <c r="BW1933" s="198"/>
      <c r="BX1933" s="198"/>
      <c r="BY1933" s="198"/>
      <c r="BZ1933" s="198"/>
    </row>
    <row r="1934" spans="4:78" x14ac:dyDescent="0.2">
      <c r="D1934" s="173"/>
      <c r="E1934" s="173"/>
      <c r="F1934" s="173"/>
      <c r="G1934" s="173"/>
      <c r="H1934" s="173"/>
      <c r="I1934" s="173"/>
      <c r="J1934" s="173"/>
      <c r="K1934" s="173"/>
      <c r="L1934" s="173"/>
      <c r="M1934" s="173"/>
      <c r="N1934" s="173"/>
      <c r="O1934" s="173"/>
      <c r="P1934" s="173"/>
      <c r="Q1934" s="173"/>
      <c r="R1934" s="173"/>
      <c r="S1934" s="173"/>
      <c r="T1934" s="173"/>
      <c r="U1934" s="173"/>
      <c r="V1934" s="173"/>
      <c r="W1934" s="173"/>
      <c r="X1934" s="173"/>
      <c r="Y1934" s="173"/>
      <c r="Z1934" s="173"/>
      <c r="AA1934" s="173"/>
      <c r="AB1934" s="173"/>
      <c r="AC1934" s="173"/>
      <c r="AD1934" s="173"/>
      <c r="AE1934" s="173"/>
      <c r="AF1934" s="173"/>
      <c r="AG1934" s="173"/>
      <c r="AH1934" s="173"/>
      <c r="AI1934" s="173"/>
      <c r="AJ1934" s="173"/>
      <c r="AK1934" s="173"/>
      <c r="AL1934" s="173"/>
      <c r="AM1934" s="173"/>
      <c r="AN1934" s="173"/>
      <c r="AO1934" s="173"/>
      <c r="AP1934" s="198"/>
      <c r="AQ1934" s="198"/>
      <c r="AR1934" s="198"/>
      <c r="AS1934" s="198"/>
      <c r="AT1934" s="198"/>
      <c r="AU1934" s="198"/>
      <c r="AV1934" s="198"/>
      <c r="AW1934" s="198"/>
      <c r="AX1934" s="198"/>
      <c r="AY1934" s="198"/>
      <c r="AZ1934" s="198"/>
      <c r="BA1934" s="198"/>
      <c r="BB1934" s="198"/>
      <c r="BC1934" s="198"/>
      <c r="BD1934" s="198"/>
      <c r="BE1934" s="198"/>
      <c r="BF1934" s="198"/>
      <c r="BG1934" s="198"/>
      <c r="BH1934" s="198"/>
      <c r="BI1934" s="198"/>
      <c r="BJ1934" s="198"/>
      <c r="BK1934" s="198"/>
      <c r="BL1934" s="198"/>
      <c r="BM1934" s="198"/>
      <c r="BN1934" s="198"/>
      <c r="BO1934" s="198"/>
      <c r="BP1934" s="198"/>
      <c r="BQ1934" s="198"/>
      <c r="BR1934" s="198"/>
      <c r="BS1934" s="198"/>
      <c r="BT1934" s="198"/>
      <c r="BU1934" s="198"/>
      <c r="BV1934" s="198"/>
      <c r="BW1934" s="198"/>
      <c r="BX1934" s="198"/>
      <c r="BY1934" s="198"/>
      <c r="BZ1934" s="198"/>
    </row>
    <row r="1935" spans="4:78" x14ac:dyDescent="0.2">
      <c r="D1935" s="173"/>
      <c r="E1935" s="173"/>
      <c r="F1935" s="173"/>
      <c r="G1935" s="173"/>
      <c r="H1935" s="173"/>
      <c r="I1935" s="173"/>
      <c r="J1935" s="173"/>
      <c r="K1935" s="173"/>
      <c r="L1935" s="173"/>
      <c r="M1935" s="173"/>
      <c r="N1935" s="173"/>
      <c r="O1935" s="173"/>
      <c r="P1935" s="173"/>
      <c r="Q1935" s="173"/>
      <c r="R1935" s="173"/>
      <c r="S1935" s="173"/>
      <c r="T1935" s="173"/>
      <c r="U1935" s="173"/>
      <c r="V1935" s="173"/>
      <c r="W1935" s="173"/>
      <c r="X1935" s="173"/>
      <c r="Y1935" s="173"/>
      <c r="Z1935" s="173"/>
      <c r="AA1935" s="173"/>
      <c r="AB1935" s="173"/>
      <c r="AC1935" s="173"/>
      <c r="AD1935" s="173"/>
      <c r="AE1935" s="173"/>
      <c r="AF1935" s="173"/>
      <c r="AG1935" s="173"/>
      <c r="AH1935" s="173"/>
      <c r="AI1935" s="173"/>
      <c r="AJ1935" s="173"/>
      <c r="AK1935" s="173"/>
      <c r="AL1935" s="173"/>
      <c r="AM1935" s="173"/>
      <c r="AN1935" s="173"/>
      <c r="AO1935" s="173"/>
      <c r="AP1935" s="198"/>
      <c r="AQ1935" s="198"/>
      <c r="AR1935" s="198"/>
      <c r="AS1935" s="198"/>
      <c r="AT1935" s="198"/>
      <c r="AU1935" s="198"/>
      <c r="AV1935" s="198"/>
      <c r="AW1935" s="198"/>
      <c r="AX1935" s="198"/>
      <c r="AY1935" s="198"/>
      <c r="AZ1935" s="198"/>
      <c r="BA1935" s="198"/>
      <c r="BB1935" s="198"/>
      <c r="BC1935" s="198"/>
      <c r="BD1935" s="198"/>
      <c r="BE1935" s="198"/>
      <c r="BF1935" s="198"/>
      <c r="BG1935" s="198"/>
      <c r="BH1935" s="198"/>
      <c r="BI1935" s="198"/>
      <c r="BJ1935" s="198"/>
      <c r="BK1935" s="198"/>
      <c r="BL1935" s="198"/>
      <c r="BM1935" s="198"/>
      <c r="BN1935" s="198"/>
      <c r="BO1935" s="198"/>
      <c r="BP1935" s="198"/>
      <c r="BQ1935" s="198"/>
      <c r="BR1935" s="198"/>
      <c r="BS1935" s="198"/>
      <c r="BT1935" s="198"/>
      <c r="BU1935" s="198"/>
      <c r="BV1935" s="198"/>
      <c r="BW1935" s="198"/>
      <c r="BX1935" s="198"/>
      <c r="BY1935" s="198"/>
      <c r="BZ1935" s="198"/>
    </row>
    <row r="1936" spans="4:78" x14ac:dyDescent="0.2">
      <c r="D1936" s="173"/>
      <c r="E1936" s="173"/>
      <c r="F1936" s="173"/>
      <c r="G1936" s="173"/>
      <c r="H1936" s="173"/>
      <c r="I1936" s="173"/>
      <c r="J1936" s="173"/>
      <c r="K1936" s="173"/>
      <c r="L1936" s="173"/>
      <c r="M1936" s="173"/>
      <c r="N1936" s="173"/>
      <c r="O1936" s="173"/>
      <c r="P1936" s="173"/>
      <c r="Q1936" s="173"/>
      <c r="R1936" s="173"/>
      <c r="S1936" s="173"/>
      <c r="T1936" s="173"/>
      <c r="U1936" s="173"/>
      <c r="V1936" s="173"/>
      <c r="W1936" s="173"/>
      <c r="X1936" s="173"/>
      <c r="Y1936" s="173"/>
      <c r="Z1936" s="173"/>
      <c r="AA1936" s="173"/>
      <c r="AB1936" s="173"/>
      <c r="AC1936" s="173"/>
      <c r="AD1936" s="173"/>
      <c r="AE1936" s="173"/>
      <c r="AF1936" s="173"/>
      <c r="AG1936" s="173"/>
      <c r="AH1936" s="173"/>
      <c r="AI1936" s="173"/>
      <c r="AJ1936" s="173"/>
      <c r="AK1936" s="173"/>
      <c r="AL1936" s="173"/>
      <c r="AM1936" s="173"/>
      <c r="AN1936" s="173"/>
      <c r="AO1936" s="173"/>
      <c r="AP1936" s="198"/>
      <c r="AQ1936" s="198"/>
      <c r="AR1936" s="198"/>
      <c r="AS1936" s="198"/>
      <c r="AT1936" s="198"/>
      <c r="AU1936" s="198"/>
      <c r="AV1936" s="198"/>
      <c r="AW1936" s="198"/>
      <c r="AX1936" s="198"/>
      <c r="AY1936" s="198"/>
      <c r="AZ1936" s="198"/>
      <c r="BA1936" s="198"/>
      <c r="BB1936" s="198"/>
      <c r="BC1936" s="198"/>
      <c r="BD1936" s="198"/>
      <c r="BE1936" s="198"/>
      <c r="BF1936" s="198"/>
      <c r="BG1936" s="198"/>
      <c r="BH1936" s="198"/>
      <c r="BI1936" s="198"/>
      <c r="BJ1936" s="198"/>
      <c r="BK1936" s="198"/>
      <c r="BL1936" s="198"/>
      <c r="BM1936" s="198"/>
      <c r="BN1936" s="198"/>
      <c r="BO1936" s="198"/>
      <c r="BP1936" s="198"/>
      <c r="BQ1936" s="198"/>
      <c r="BR1936" s="198"/>
      <c r="BS1936" s="198"/>
      <c r="BT1936" s="198"/>
      <c r="BU1936" s="198"/>
      <c r="BV1936" s="198"/>
      <c r="BW1936" s="198"/>
      <c r="BX1936" s="198"/>
      <c r="BY1936" s="198"/>
      <c r="BZ1936" s="198"/>
    </row>
    <row r="1937" spans="4:78" x14ac:dyDescent="0.2">
      <c r="D1937" s="173"/>
      <c r="E1937" s="173"/>
      <c r="F1937" s="173"/>
      <c r="G1937" s="173"/>
      <c r="H1937" s="173"/>
      <c r="I1937" s="173"/>
      <c r="J1937" s="173"/>
      <c r="K1937" s="173"/>
      <c r="L1937" s="173"/>
      <c r="M1937" s="173"/>
      <c r="N1937" s="173"/>
      <c r="O1937" s="173"/>
      <c r="P1937" s="173"/>
      <c r="Q1937" s="173"/>
      <c r="R1937" s="173"/>
      <c r="S1937" s="173"/>
      <c r="T1937" s="173"/>
      <c r="U1937" s="173"/>
      <c r="V1937" s="173"/>
      <c r="W1937" s="173"/>
      <c r="X1937" s="173"/>
      <c r="Y1937" s="173"/>
      <c r="Z1937" s="173"/>
      <c r="AA1937" s="173"/>
      <c r="AB1937" s="173"/>
      <c r="AC1937" s="173"/>
      <c r="AD1937" s="173"/>
      <c r="AE1937" s="173"/>
      <c r="AF1937" s="173"/>
      <c r="AG1937" s="173"/>
      <c r="AH1937" s="173"/>
      <c r="AI1937" s="173"/>
      <c r="AJ1937" s="173"/>
      <c r="AK1937" s="173"/>
      <c r="AL1937" s="173"/>
      <c r="AM1937" s="173"/>
      <c r="AN1937" s="173"/>
      <c r="AO1937" s="173"/>
      <c r="AP1937" s="198"/>
      <c r="AQ1937" s="198"/>
      <c r="AR1937" s="198"/>
      <c r="AS1937" s="198"/>
      <c r="AT1937" s="198"/>
      <c r="AU1937" s="198"/>
      <c r="AV1937" s="198"/>
      <c r="AW1937" s="198"/>
      <c r="AX1937" s="198"/>
      <c r="AY1937" s="198"/>
      <c r="AZ1937" s="198"/>
      <c r="BA1937" s="198"/>
      <c r="BB1937" s="198"/>
      <c r="BC1937" s="198"/>
      <c r="BD1937" s="198"/>
      <c r="BE1937" s="198"/>
      <c r="BF1937" s="198"/>
      <c r="BG1937" s="198"/>
      <c r="BH1937" s="198"/>
      <c r="BI1937" s="198"/>
      <c r="BJ1937" s="198"/>
      <c r="BK1937" s="198"/>
      <c r="BL1937" s="198"/>
      <c r="BM1937" s="198"/>
      <c r="BN1937" s="198"/>
      <c r="BO1937" s="198"/>
      <c r="BP1937" s="198"/>
      <c r="BQ1937" s="198"/>
      <c r="BR1937" s="198"/>
      <c r="BS1937" s="198"/>
      <c r="BT1937" s="198"/>
      <c r="BU1937" s="198"/>
      <c r="BV1937" s="198"/>
      <c r="BW1937" s="198"/>
      <c r="BX1937" s="198"/>
      <c r="BY1937" s="198"/>
      <c r="BZ1937" s="198"/>
    </row>
    <row r="1938" spans="4:78" x14ac:dyDescent="0.2">
      <c r="D1938" s="173"/>
      <c r="E1938" s="173"/>
      <c r="F1938" s="173"/>
      <c r="G1938" s="173"/>
      <c r="H1938" s="173"/>
      <c r="I1938" s="173"/>
      <c r="J1938" s="173"/>
      <c r="K1938" s="173"/>
      <c r="L1938" s="173"/>
      <c r="M1938" s="173"/>
      <c r="N1938" s="173"/>
      <c r="O1938" s="173"/>
      <c r="P1938" s="173"/>
      <c r="Q1938" s="173"/>
      <c r="R1938" s="173"/>
      <c r="S1938" s="173"/>
      <c r="T1938" s="173"/>
      <c r="U1938" s="173"/>
      <c r="V1938" s="173"/>
      <c r="W1938" s="173"/>
      <c r="X1938" s="173"/>
      <c r="Y1938" s="173"/>
      <c r="Z1938" s="173"/>
      <c r="AA1938" s="173"/>
      <c r="AB1938" s="173"/>
      <c r="AC1938" s="173"/>
      <c r="AD1938" s="173"/>
      <c r="AE1938" s="173"/>
      <c r="AF1938" s="173"/>
      <c r="AG1938" s="173"/>
      <c r="AH1938" s="173"/>
      <c r="AI1938" s="173"/>
      <c r="AJ1938" s="173"/>
      <c r="AK1938" s="173"/>
      <c r="AL1938" s="173"/>
      <c r="AM1938" s="173"/>
      <c r="AN1938" s="173"/>
      <c r="AO1938" s="173"/>
      <c r="AP1938" s="198"/>
      <c r="AQ1938" s="198"/>
      <c r="AR1938" s="198"/>
      <c r="AS1938" s="198"/>
      <c r="AT1938" s="198"/>
      <c r="AU1938" s="198"/>
      <c r="AV1938" s="198"/>
      <c r="AW1938" s="198"/>
      <c r="AX1938" s="198"/>
      <c r="AY1938" s="198"/>
      <c r="AZ1938" s="198"/>
      <c r="BA1938" s="198"/>
      <c r="BB1938" s="198"/>
      <c r="BC1938" s="198"/>
      <c r="BD1938" s="198"/>
      <c r="BE1938" s="198"/>
      <c r="BF1938" s="198"/>
      <c r="BG1938" s="198"/>
      <c r="BH1938" s="198"/>
      <c r="BI1938" s="198"/>
      <c r="BJ1938" s="198"/>
      <c r="BK1938" s="198"/>
      <c r="BL1938" s="198"/>
      <c r="BM1938" s="198"/>
      <c r="BN1938" s="198"/>
      <c r="BO1938" s="198"/>
      <c r="BP1938" s="198"/>
      <c r="BQ1938" s="198"/>
      <c r="BR1938" s="198"/>
      <c r="BS1938" s="198"/>
      <c r="BT1938" s="198"/>
      <c r="BU1938" s="198"/>
      <c r="BV1938" s="198"/>
      <c r="BW1938" s="198"/>
      <c r="BX1938" s="198"/>
      <c r="BY1938" s="198"/>
      <c r="BZ1938" s="198"/>
    </row>
    <row r="1939" spans="4:78" x14ac:dyDescent="0.2">
      <c r="D1939" s="173"/>
      <c r="E1939" s="173"/>
      <c r="F1939" s="173"/>
      <c r="G1939" s="173"/>
      <c r="H1939" s="173"/>
      <c r="I1939" s="173"/>
      <c r="J1939" s="173"/>
      <c r="K1939" s="173"/>
      <c r="L1939" s="173"/>
      <c r="M1939" s="173"/>
      <c r="N1939" s="173"/>
      <c r="O1939" s="173"/>
      <c r="P1939" s="173"/>
      <c r="Q1939" s="173"/>
      <c r="R1939" s="173"/>
      <c r="S1939" s="173"/>
      <c r="T1939" s="173"/>
      <c r="U1939" s="173"/>
      <c r="V1939" s="173"/>
      <c r="W1939" s="173"/>
      <c r="X1939" s="173"/>
      <c r="Y1939" s="173"/>
      <c r="Z1939" s="173"/>
      <c r="AA1939" s="173"/>
      <c r="AB1939" s="173"/>
      <c r="AC1939" s="173"/>
      <c r="AD1939" s="173"/>
      <c r="AE1939" s="173"/>
      <c r="AF1939" s="173"/>
      <c r="AG1939" s="173"/>
      <c r="AH1939" s="173"/>
      <c r="AI1939" s="173"/>
      <c r="AJ1939" s="173"/>
      <c r="AK1939" s="173"/>
      <c r="AL1939" s="173"/>
      <c r="AM1939" s="173"/>
      <c r="AN1939" s="173"/>
      <c r="AO1939" s="173"/>
      <c r="AP1939" s="198"/>
      <c r="AQ1939" s="198"/>
      <c r="AR1939" s="198"/>
      <c r="AS1939" s="198"/>
      <c r="AT1939" s="198"/>
      <c r="AU1939" s="198"/>
      <c r="AV1939" s="198"/>
      <c r="AW1939" s="198"/>
      <c r="AX1939" s="198"/>
      <c r="AY1939" s="198"/>
      <c r="AZ1939" s="198"/>
      <c r="BA1939" s="198"/>
      <c r="BB1939" s="198"/>
      <c r="BC1939" s="198"/>
      <c r="BD1939" s="198"/>
      <c r="BE1939" s="198"/>
      <c r="BF1939" s="198"/>
      <c r="BG1939" s="198"/>
      <c r="BH1939" s="198"/>
      <c r="BI1939" s="198"/>
      <c r="BJ1939" s="198"/>
      <c r="BK1939" s="198"/>
      <c r="BL1939" s="198"/>
      <c r="BM1939" s="198"/>
      <c r="BN1939" s="198"/>
      <c r="BO1939" s="198"/>
      <c r="BP1939" s="198"/>
      <c r="BQ1939" s="198"/>
      <c r="BR1939" s="198"/>
      <c r="BS1939" s="198"/>
      <c r="BT1939" s="198"/>
      <c r="BU1939" s="198"/>
      <c r="BV1939" s="198"/>
      <c r="BW1939" s="198"/>
      <c r="BX1939" s="198"/>
      <c r="BY1939" s="198"/>
      <c r="BZ1939" s="198"/>
    </row>
    <row r="1940" spans="4:78" x14ac:dyDescent="0.2">
      <c r="D1940" s="173"/>
      <c r="E1940" s="173"/>
      <c r="F1940" s="173"/>
      <c r="G1940" s="173"/>
      <c r="H1940" s="173"/>
      <c r="I1940" s="173"/>
      <c r="J1940" s="173"/>
      <c r="K1940" s="173"/>
      <c r="L1940" s="173"/>
      <c r="M1940" s="173"/>
      <c r="N1940" s="173"/>
      <c r="O1940" s="173"/>
      <c r="P1940" s="173"/>
      <c r="Q1940" s="173"/>
      <c r="R1940" s="173"/>
      <c r="S1940" s="173"/>
      <c r="T1940" s="173"/>
      <c r="U1940" s="173"/>
      <c r="V1940" s="173"/>
      <c r="W1940" s="173"/>
      <c r="X1940" s="173"/>
      <c r="Y1940" s="173"/>
      <c r="Z1940" s="173"/>
      <c r="AA1940" s="173"/>
      <c r="AB1940" s="173"/>
      <c r="AC1940" s="173"/>
      <c r="AD1940" s="173"/>
      <c r="AE1940" s="173"/>
      <c r="AF1940" s="173"/>
      <c r="AG1940" s="173"/>
      <c r="AH1940" s="173"/>
      <c r="AI1940" s="173"/>
      <c r="AJ1940" s="173"/>
      <c r="AK1940" s="173"/>
      <c r="AL1940" s="173"/>
      <c r="AM1940" s="173"/>
      <c r="AN1940" s="173"/>
      <c r="AO1940" s="173"/>
      <c r="AP1940" s="198"/>
      <c r="AQ1940" s="198"/>
      <c r="AR1940" s="198"/>
      <c r="AS1940" s="198"/>
      <c r="AT1940" s="198"/>
      <c r="AU1940" s="198"/>
      <c r="AV1940" s="198"/>
      <c r="AW1940" s="198"/>
      <c r="AX1940" s="198"/>
      <c r="AY1940" s="198"/>
      <c r="AZ1940" s="198"/>
      <c r="BA1940" s="198"/>
      <c r="BB1940" s="198"/>
      <c r="BC1940" s="198"/>
      <c r="BD1940" s="198"/>
      <c r="BE1940" s="198"/>
      <c r="BF1940" s="198"/>
      <c r="BG1940" s="198"/>
      <c r="BH1940" s="198"/>
      <c r="BI1940" s="198"/>
      <c r="BJ1940" s="198"/>
      <c r="BK1940" s="198"/>
      <c r="BL1940" s="198"/>
      <c r="BM1940" s="198"/>
      <c r="BN1940" s="198"/>
      <c r="BO1940" s="198"/>
      <c r="BP1940" s="198"/>
      <c r="BQ1940" s="198"/>
      <c r="BR1940" s="198"/>
      <c r="BS1940" s="198"/>
      <c r="BT1940" s="198"/>
      <c r="BU1940" s="198"/>
      <c r="BV1940" s="198"/>
      <c r="BW1940" s="198"/>
      <c r="BX1940" s="198"/>
      <c r="BY1940" s="198"/>
      <c r="BZ1940" s="198"/>
    </row>
    <row r="1941" spans="4:78" x14ac:dyDescent="0.2">
      <c r="D1941" s="173"/>
      <c r="E1941" s="173"/>
      <c r="F1941" s="173"/>
      <c r="G1941" s="173"/>
      <c r="H1941" s="173"/>
      <c r="I1941" s="173"/>
      <c r="J1941" s="173"/>
      <c r="K1941" s="173"/>
      <c r="L1941" s="173"/>
      <c r="M1941" s="173"/>
      <c r="N1941" s="173"/>
      <c r="O1941" s="173"/>
      <c r="P1941" s="173"/>
      <c r="Q1941" s="173"/>
      <c r="R1941" s="173"/>
      <c r="S1941" s="173"/>
      <c r="T1941" s="173"/>
      <c r="U1941" s="173"/>
      <c r="V1941" s="173"/>
      <c r="W1941" s="173"/>
      <c r="X1941" s="173"/>
      <c r="Y1941" s="173"/>
      <c r="Z1941" s="173"/>
      <c r="AA1941" s="173"/>
      <c r="AB1941" s="173"/>
      <c r="AC1941" s="173"/>
      <c r="AD1941" s="173"/>
      <c r="AE1941" s="173"/>
      <c r="AF1941" s="173"/>
      <c r="AG1941" s="173"/>
      <c r="AH1941" s="173"/>
      <c r="AI1941" s="173"/>
      <c r="AJ1941" s="173"/>
      <c r="AK1941" s="173"/>
      <c r="AL1941" s="173"/>
      <c r="AM1941" s="173"/>
      <c r="AN1941" s="173"/>
      <c r="AO1941" s="173"/>
      <c r="AP1941" s="198"/>
      <c r="AQ1941" s="198"/>
      <c r="AR1941" s="198"/>
      <c r="AS1941" s="198"/>
      <c r="AT1941" s="198"/>
      <c r="AU1941" s="198"/>
      <c r="AV1941" s="198"/>
      <c r="AW1941" s="198"/>
      <c r="AX1941" s="198"/>
      <c r="AY1941" s="198"/>
      <c r="AZ1941" s="198"/>
      <c r="BA1941" s="198"/>
      <c r="BB1941" s="198"/>
      <c r="BC1941" s="198"/>
      <c r="BD1941" s="198"/>
      <c r="BE1941" s="198"/>
      <c r="BF1941" s="198"/>
      <c r="BG1941" s="198"/>
      <c r="BH1941" s="198"/>
      <c r="BI1941" s="198"/>
      <c r="BJ1941" s="198"/>
      <c r="BK1941" s="198"/>
      <c r="BL1941" s="198"/>
      <c r="BM1941" s="198"/>
      <c r="BN1941" s="198"/>
      <c r="BO1941" s="198"/>
      <c r="BP1941" s="198"/>
      <c r="BQ1941" s="198"/>
      <c r="BR1941" s="198"/>
      <c r="BS1941" s="198"/>
      <c r="BT1941" s="198"/>
      <c r="BU1941" s="198"/>
      <c r="BV1941" s="198"/>
      <c r="BW1941" s="198"/>
      <c r="BX1941" s="198"/>
      <c r="BY1941" s="198"/>
      <c r="BZ1941" s="198"/>
    </row>
    <row r="1942" spans="4:78" x14ac:dyDescent="0.2">
      <c r="D1942" s="173"/>
      <c r="E1942" s="173"/>
      <c r="F1942" s="173"/>
      <c r="G1942" s="173"/>
      <c r="H1942" s="173"/>
      <c r="I1942" s="173"/>
      <c r="J1942" s="173"/>
      <c r="K1942" s="173"/>
      <c r="L1942" s="173"/>
      <c r="M1942" s="173"/>
      <c r="N1942" s="173"/>
      <c r="O1942" s="173"/>
      <c r="P1942" s="173"/>
      <c r="Q1942" s="173"/>
      <c r="R1942" s="173"/>
      <c r="S1942" s="173"/>
      <c r="T1942" s="173"/>
      <c r="U1942" s="173"/>
      <c r="V1942" s="173"/>
      <c r="W1942" s="173"/>
      <c r="X1942" s="173"/>
      <c r="Y1942" s="173"/>
      <c r="Z1942" s="173"/>
      <c r="AA1942" s="173"/>
      <c r="AB1942" s="173"/>
      <c r="AC1942" s="173"/>
      <c r="AD1942" s="173"/>
      <c r="AE1942" s="173"/>
      <c r="AF1942" s="173"/>
      <c r="AG1942" s="173"/>
      <c r="AH1942" s="173"/>
      <c r="AI1942" s="173"/>
      <c r="AJ1942" s="173"/>
      <c r="AK1942" s="173"/>
      <c r="AL1942" s="173"/>
      <c r="AM1942" s="173"/>
      <c r="AN1942" s="173"/>
      <c r="AO1942" s="173"/>
      <c r="AP1942" s="198"/>
      <c r="AQ1942" s="198"/>
      <c r="AR1942" s="198"/>
      <c r="AS1942" s="198"/>
      <c r="AT1942" s="198"/>
      <c r="AU1942" s="198"/>
      <c r="AV1942" s="198"/>
      <c r="AW1942" s="198"/>
      <c r="AX1942" s="198"/>
      <c r="AY1942" s="198"/>
      <c r="AZ1942" s="198"/>
      <c r="BA1942" s="198"/>
      <c r="BB1942" s="198"/>
      <c r="BC1942" s="198"/>
      <c r="BD1942" s="198"/>
      <c r="BE1942" s="198"/>
      <c r="BF1942" s="198"/>
      <c r="BG1942" s="198"/>
      <c r="BH1942" s="198"/>
      <c r="BI1942" s="198"/>
      <c r="BJ1942" s="198"/>
      <c r="BK1942" s="198"/>
      <c r="BL1942" s="198"/>
      <c r="BM1942" s="198"/>
      <c r="BN1942" s="198"/>
      <c r="BO1942" s="198"/>
      <c r="BP1942" s="198"/>
      <c r="BQ1942" s="198"/>
      <c r="BR1942" s="198"/>
      <c r="BS1942" s="198"/>
      <c r="BT1942" s="198"/>
      <c r="BU1942" s="198"/>
      <c r="BV1942" s="198"/>
      <c r="BW1942" s="198"/>
      <c r="BX1942" s="198"/>
      <c r="BY1942" s="198"/>
      <c r="BZ1942" s="198"/>
    </row>
    <row r="1943" spans="4:78" x14ac:dyDescent="0.2">
      <c r="D1943" s="173"/>
      <c r="E1943" s="173"/>
      <c r="F1943" s="173"/>
      <c r="G1943" s="173"/>
      <c r="H1943" s="173"/>
      <c r="I1943" s="173"/>
      <c r="J1943" s="173"/>
      <c r="K1943" s="173"/>
      <c r="L1943" s="173"/>
      <c r="M1943" s="173"/>
      <c r="N1943" s="173"/>
      <c r="O1943" s="173"/>
      <c r="P1943" s="173"/>
      <c r="Q1943" s="173"/>
      <c r="R1943" s="173"/>
      <c r="S1943" s="173"/>
      <c r="T1943" s="173"/>
      <c r="U1943" s="173"/>
      <c r="V1943" s="173"/>
      <c r="W1943" s="173"/>
      <c r="X1943" s="173"/>
      <c r="Y1943" s="173"/>
      <c r="Z1943" s="173"/>
      <c r="AA1943" s="173"/>
      <c r="AB1943" s="173"/>
      <c r="AC1943" s="173"/>
      <c r="AD1943" s="173"/>
      <c r="AE1943" s="173"/>
      <c r="AF1943" s="173"/>
      <c r="AG1943" s="173"/>
      <c r="AH1943" s="173"/>
      <c r="AI1943" s="173"/>
      <c r="AJ1943" s="173"/>
      <c r="AK1943" s="173"/>
      <c r="AL1943" s="173"/>
      <c r="AM1943" s="173"/>
      <c r="AN1943" s="173"/>
      <c r="AO1943" s="173"/>
      <c r="AP1943" s="198"/>
      <c r="AQ1943" s="198"/>
      <c r="AR1943" s="198"/>
      <c r="AS1943" s="198"/>
      <c r="AT1943" s="198"/>
      <c r="AU1943" s="198"/>
      <c r="AV1943" s="198"/>
      <c r="AW1943" s="198"/>
      <c r="AX1943" s="198"/>
      <c r="AY1943" s="198"/>
      <c r="AZ1943" s="198"/>
      <c r="BA1943" s="198"/>
      <c r="BB1943" s="198"/>
      <c r="BC1943" s="198"/>
      <c r="BD1943" s="198"/>
      <c r="BE1943" s="198"/>
      <c r="BF1943" s="198"/>
      <c r="BG1943" s="198"/>
      <c r="BH1943" s="198"/>
      <c r="BI1943" s="198"/>
      <c r="BJ1943" s="198"/>
      <c r="BK1943" s="198"/>
      <c r="BL1943" s="198"/>
      <c r="BM1943" s="198"/>
      <c r="BN1943" s="198"/>
      <c r="BO1943" s="198"/>
      <c r="BP1943" s="198"/>
      <c r="BQ1943" s="198"/>
      <c r="BR1943" s="198"/>
      <c r="BS1943" s="198"/>
      <c r="BT1943" s="198"/>
      <c r="BU1943" s="198"/>
      <c r="BV1943" s="198"/>
      <c r="BW1943" s="198"/>
      <c r="BX1943" s="198"/>
      <c r="BY1943" s="198"/>
      <c r="BZ1943" s="198"/>
    </row>
    <row r="1944" spans="4:78" x14ac:dyDescent="0.2">
      <c r="D1944" s="173"/>
      <c r="E1944" s="173"/>
      <c r="F1944" s="173"/>
      <c r="G1944" s="173"/>
      <c r="H1944" s="173"/>
      <c r="I1944" s="173"/>
      <c r="J1944" s="173"/>
      <c r="K1944" s="173"/>
      <c r="L1944" s="173"/>
      <c r="M1944" s="173"/>
      <c r="N1944" s="173"/>
      <c r="O1944" s="173"/>
      <c r="P1944" s="173"/>
      <c r="Q1944" s="173"/>
      <c r="R1944" s="173"/>
      <c r="S1944" s="173"/>
      <c r="T1944" s="173"/>
      <c r="U1944" s="173"/>
      <c r="V1944" s="173"/>
      <c r="W1944" s="173"/>
      <c r="X1944" s="173"/>
      <c r="Y1944" s="173"/>
      <c r="Z1944" s="173"/>
      <c r="AA1944" s="173"/>
      <c r="AB1944" s="173"/>
      <c r="AC1944" s="173"/>
      <c r="AD1944" s="173"/>
      <c r="AE1944" s="173"/>
      <c r="AF1944" s="173"/>
      <c r="AG1944" s="173"/>
      <c r="AH1944" s="173"/>
      <c r="AI1944" s="173"/>
      <c r="AJ1944" s="173"/>
      <c r="AK1944" s="173"/>
      <c r="AL1944" s="173"/>
      <c r="AM1944" s="173"/>
      <c r="AN1944" s="173"/>
      <c r="AO1944" s="173"/>
      <c r="AP1944" s="198"/>
      <c r="AQ1944" s="198"/>
      <c r="AR1944" s="198"/>
      <c r="AS1944" s="198"/>
      <c r="AT1944" s="198"/>
      <c r="AU1944" s="198"/>
      <c r="AV1944" s="198"/>
      <c r="AW1944" s="198"/>
      <c r="AX1944" s="198"/>
      <c r="AY1944" s="198"/>
      <c r="AZ1944" s="198"/>
      <c r="BA1944" s="198"/>
      <c r="BB1944" s="198"/>
      <c r="BC1944" s="198"/>
      <c r="BD1944" s="198"/>
      <c r="BE1944" s="198"/>
      <c r="BF1944" s="198"/>
      <c r="BG1944" s="198"/>
      <c r="BH1944" s="198"/>
      <c r="BI1944" s="198"/>
      <c r="BJ1944" s="198"/>
      <c r="BK1944" s="198"/>
      <c r="BL1944" s="198"/>
      <c r="BM1944" s="198"/>
      <c r="BN1944" s="198"/>
      <c r="BO1944" s="198"/>
      <c r="BP1944" s="198"/>
      <c r="BQ1944" s="198"/>
      <c r="BR1944" s="198"/>
      <c r="BS1944" s="198"/>
      <c r="BT1944" s="198"/>
      <c r="BU1944" s="198"/>
      <c r="BV1944" s="198"/>
      <c r="BW1944" s="198"/>
      <c r="BX1944" s="198"/>
      <c r="BY1944" s="198"/>
      <c r="BZ1944" s="198"/>
    </row>
    <row r="1945" spans="4:78" x14ac:dyDescent="0.2">
      <c r="D1945" s="173"/>
      <c r="E1945" s="173"/>
      <c r="F1945" s="173"/>
      <c r="G1945" s="173"/>
      <c r="H1945" s="173"/>
      <c r="I1945" s="173"/>
      <c r="J1945" s="173"/>
      <c r="K1945" s="173"/>
      <c r="L1945" s="173"/>
      <c r="M1945" s="173"/>
      <c r="N1945" s="173"/>
      <c r="O1945" s="173"/>
      <c r="P1945" s="173"/>
      <c r="Q1945" s="173"/>
      <c r="R1945" s="173"/>
      <c r="S1945" s="173"/>
      <c r="T1945" s="173"/>
      <c r="U1945" s="173"/>
      <c r="V1945" s="173"/>
      <c r="W1945" s="173"/>
      <c r="X1945" s="173"/>
      <c r="Y1945" s="173"/>
      <c r="Z1945" s="173"/>
      <c r="AA1945" s="173"/>
      <c r="AB1945" s="173"/>
      <c r="AC1945" s="173"/>
      <c r="AD1945" s="173"/>
      <c r="AE1945" s="173"/>
      <c r="AF1945" s="173"/>
      <c r="AG1945" s="173"/>
      <c r="AH1945" s="173"/>
      <c r="AI1945" s="173"/>
      <c r="AJ1945" s="173"/>
      <c r="AK1945" s="173"/>
      <c r="AL1945" s="173"/>
      <c r="AM1945" s="173"/>
      <c r="AN1945" s="173"/>
      <c r="AO1945" s="173"/>
      <c r="AP1945" s="198"/>
      <c r="AQ1945" s="198"/>
      <c r="AR1945" s="198"/>
      <c r="AS1945" s="198"/>
      <c r="AT1945" s="198"/>
      <c r="AU1945" s="198"/>
      <c r="AV1945" s="198"/>
      <c r="AW1945" s="198"/>
      <c r="AX1945" s="198"/>
      <c r="AY1945" s="198"/>
      <c r="AZ1945" s="198"/>
      <c r="BA1945" s="198"/>
      <c r="BB1945" s="198"/>
      <c r="BC1945" s="198"/>
      <c r="BD1945" s="198"/>
      <c r="BE1945" s="198"/>
      <c r="BF1945" s="198"/>
      <c r="BG1945" s="198"/>
      <c r="BH1945" s="198"/>
      <c r="BI1945" s="198"/>
      <c r="BJ1945" s="198"/>
      <c r="BK1945" s="198"/>
      <c r="BL1945" s="198"/>
      <c r="BM1945" s="198"/>
      <c r="BN1945" s="198"/>
      <c r="BO1945" s="198"/>
      <c r="BP1945" s="198"/>
      <c r="BQ1945" s="198"/>
      <c r="BR1945" s="198"/>
      <c r="BS1945" s="198"/>
      <c r="BT1945" s="198"/>
      <c r="BU1945" s="198"/>
      <c r="BV1945" s="198"/>
      <c r="BW1945" s="198"/>
      <c r="BX1945" s="198"/>
      <c r="BY1945" s="198"/>
      <c r="BZ1945" s="198"/>
    </row>
    <row r="1946" spans="4:78" x14ac:dyDescent="0.2">
      <c r="D1946" s="173"/>
      <c r="E1946" s="173"/>
      <c r="F1946" s="173"/>
      <c r="G1946" s="173"/>
      <c r="H1946" s="173"/>
      <c r="I1946" s="173"/>
      <c r="J1946" s="173"/>
      <c r="K1946" s="173"/>
      <c r="L1946" s="173"/>
      <c r="M1946" s="173"/>
      <c r="N1946" s="173"/>
      <c r="O1946" s="173"/>
      <c r="P1946" s="173"/>
      <c r="Q1946" s="173"/>
      <c r="R1946" s="173"/>
      <c r="S1946" s="173"/>
      <c r="T1946" s="173"/>
      <c r="U1946" s="173"/>
      <c r="V1946" s="173"/>
      <c r="W1946" s="173"/>
      <c r="X1946" s="173"/>
      <c r="Y1946" s="173"/>
      <c r="Z1946" s="173"/>
      <c r="AA1946" s="173"/>
      <c r="AB1946" s="173"/>
      <c r="AC1946" s="173"/>
      <c r="AD1946" s="173"/>
      <c r="AE1946" s="173"/>
      <c r="AF1946" s="173"/>
      <c r="AG1946" s="173"/>
      <c r="AH1946" s="173"/>
      <c r="AI1946" s="173"/>
      <c r="AJ1946" s="173"/>
      <c r="AK1946" s="173"/>
      <c r="AL1946" s="173"/>
      <c r="AM1946" s="173"/>
      <c r="AN1946" s="173"/>
      <c r="AO1946" s="173"/>
      <c r="AP1946" s="198"/>
      <c r="AQ1946" s="198"/>
      <c r="AR1946" s="198"/>
      <c r="AS1946" s="198"/>
      <c r="AT1946" s="198"/>
      <c r="AU1946" s="198"/>
      <c r="AV1946" s="198"/>
      <c r="AW1946" s="198"/>
      <c r="AX1946" s="198"/>
      <c r="AY1946" s="198"/>
      <c r="AZ1946" s="198"/>
      <c r="BA1946" s="198"/>
      <c r="BB1946" s="198"/>
      <c r="BC1946" s="198"/>
      <c r="BD1946" s="198"/>
      <c r="BE1946" s="198"/>
      <c r="BF1946" s="198"/>
      <c r="BG1946" s="198"/>
      <c r="BH1946" s="198"/>
      <c r="BI1946" s="198"/>
      <c r="BJ1946" s="198"/>
      <c r="BK1946" s="198"/>
      <c r="BL1946" s="198"/>
      <c r="BM1946" s="198"/>
      <c r="BN1946" s="198"/>
      <c r="BO1946" s="198"/>
      <c r="BP1946" s="198"/>
      <c r="BQ1946" s="198"/>
      <c r="BR1946" s="198"/>
      <c r="BS1946" s="198"/>
      <c r="BT1946" s="198"/>
      <c r="BU1946" s="198"/>
      <c r="BV1946" s="198"/>
      <c r="BW1946" s="198"/>
      <c r="BX1946" s="198"/>
      <c r="BY1946" s="198"/>
      <c r="BZ1946" s="198"/>
    </row>
    <row r="1947" spans="4:78" x14ac:dyDescent="0.2">
      <c r="D1947" s="173"/>
      <c r="E1947" s="173"/>
      <c r="F1947" s="173"/>
      <c r="G1947" s="173"/>
      <c r="H1947" s="173"/>
      <c r="I1947" s="173"/>
      <c r="J1947" s="173"/>
      <c r="K1947" s="173"/>
      <c r="L1947" s="173"/>
      <c r="M1947" s="173"/>
      <c r="N1947" s="173"/>
      <c r="O1947" s="173"/>
      <c r="P1947" s="173"/>
      <c r="Q1947" s="173"/>
      <c r="R1947" s="173"/>
      <c r="S1947" s="173"/>
      <c r="T1947" s="173"/>
      <c r="U1947" s="173"/>
      <c r="V1947" s="173"/>
      <c r="W1947" s="173"/>
      <c r="X1947" s="173"/>
      <c r="Y1947" s="173"/>
      <c r="Z1947" s="173"/>
      <c r="AA1947" s="173"/>
      <c r="AB1947" s="173"/>
      <c r="AC1947" s="173"/>
      <c r="AD1947" s="173"/>
      <c r="AE1947" s="173"/>
      <c r="AF1947" s="173"/>
      <c r="AG1947" s="173"/>
      <c r="AH1947" s="173"/>
      <c r="AI1947" s="173"/>
      <c r="AJ1947" s="173"/>
      <c r="AK1947" s="173"/>
      <c r="AL1947" s="173"/>
      <c r="AM1947" s="173"/>
      <c r="AN1947" s="173"/>
      <c r="AO1947" s="173"/>
      <c r="AP1947" s="198"/>
      <c r="AQ1947" s="198"/>
      <c r="AR1947" s="198"/>
      <c r="AS1947" s="198"/>
      <c r="AT1947" s="198"/>
      <c r="AU1947" s="198"/>
      <c r="AV1947" s="198"/>
      <c r="AW1947" s="198"/>
      <c r="AX1947" s="198"/>
      <c r="AY1947" s="198"/>
      <c r="AZ1947" s="198"/>
      <c r="BA1947" s="198"/>
      <c r="BB1947" s="198"/>
      <c r="BC1947" s="198"/>
      <c r="BD1947" s="198"/>
      <c r="BE1947" s="198"/>
      <c r="BF1947" s="198"/>
      <c r="BG1947" s="198"/>
      <c r="BH1947" s="198"/>
      <c r="BI1947" s="198"/>
      <c r="BJ1947" s="198"/>
      <c r="BK1947" s="198"/>
      <c r="BL1947" s="198"/>
      <c r="BM1947" s="198"/>
      <c r="BN1947" s="198"/>
      <c r="BO1947" s="198"/>
      <c r="BP1947" s="198"/>
      <c r="BQ1947" s="198"/>
      <c r="BR1947" s="198"/>
      <c r="BS1947" s="198"/>
      <c r="BT1947" s="198"/>
      <c r="BU1947" s="198"/>
      <c r="BV1947" s="198"/>
      <c r="BW1947" s="198"/>
      <c r="BX1947" s="198"/>
      <c r="BY1947" s="198"/>
      <c r="BZ1947" s="198"/>
    </row>
    <row r="1948" spans="4:78" x14ac:dyDescent="0.2">
      <c r="D1948" s="173"/>
      <c r="E1948" s="173"/>
      <c r="F1948" s="173"/>
      <c r="G1948" s="173"/>
      <c r="H1948" s="173"/>
      <c r="I1948" s="173"/>
      <c r="J1948" s="173"/>
      <c r="K1948" s="173"/>
      <c r="L1948" s="173"/>
      <c r="M1948" s="173"/>
      <c r="N1948" s="173"/>
      <c r="O1948" s="173"/>
      <c r="P1948" s="173"/>
      <c r="Q1948" s="173"/>
      <c r="R1948" s="173"/>
      <c r="S1948" s="173"/>
      <c r="T1948" s="173"/>
      <c r="U1948" s="173"/>
      <c r="V1948" s="173"/>
      <c r="W1948" s="173"/>
      <c r="X1948" s="173"/>
      <c r="Y1948" s="173"/>
      <c r="Z1948" s="173"/>
      <c r="AA1948" s="173"/>
      <c r="AB1948" s="173"/>
      <c r="AC1948" s="173"/>
      <c r="AD1948" s="173"/>
      <c r="AE1948" s="173"/>
      <c r="AF1948" s="173"/>
      <c r="AG1948" s="173"/>
      <c r="AH1948" s="173"/>
      <c r="AI1948" s="173"/>
      <c r="AJ1948" s="173"/>
      <c r="AK1948" s="173"/>
      <c r="AL1948" s="173"/>
      <c r="AM1948" s="173"/>
      <c r="AN1948" s="173"/>
      <c r="AO1948" s="173"/>
      <c r="AP1948" s="198"/>
      <c r="AQ1948" s="198"/>
      <c r="AR1948" s="198"/>
      <c r="AS1948" s="198"/>
      <c r="AT1948" s="198"/>
      <c r="AU1948" s="198"/>
      <c r="AV1948" s="198"/>
      <c r="AW1948" s="198"/>
      <c r="AX1948" s="198"/>
      <c r="AY1948" s="198"/>
      <c r="AZ1948" s="198"/>
      <c r="BA1948" s="198"/>
      <c r="BB1948" s="198"/>
      <c r="BC1948" s="198"/>
      <c r="BD1948" s="198"/>
      <c r="BE1948" s="198"/>
      <c r="BF1948" s="198"/>
      <c r="BG1948" s="198"/>
      <c r="BH1948" s="198"/>
      <c r="BI1948" s="198"/>
      <c r="BJ1948" s="198"/>
      <c r="BK1948" s="198"/>
      <c r="BL1948" s="198"/>
      <c r="BM1948" s="198"/>
      <c r="BN1948" s="198"/>
      <c r="BO1948" s="198"/>
      <c r="BP1948" s="198"/>
      <c r="BQ1948" s="198"/>
      <c r="BR1948" s="198"/>
      <c r="BS1948" s="198"/>
      <c r="BT1948" s="198"/>
      <c r="BU1948" s="198"/>
      <c r="BV1948" s="198"/>
      <c r="BW1948" s="198"/>
      <c r="BX1948" s="198"/>
      <c r="BY1948" s="198"/>
      <c r="BZ1948" s="198"/>
    </row>
    <row r="1949" spans="4:78" x14ac:dyDescent="0.2">
      <c r="D1949" s="173"/>
      <c r="E1949" s="173"/>
      <c r="F1949" s="173"/>
      <c r="G1949" s="173"/>
      <c r="H1949" s="173"/>
      <c r="I1949" s="173"/>
      <c r="J1949" s="173"/>
      <c r="K1949" s="173"/>
      <c r="L1949" s="173"/>
      <c r="M1949" s="173"/>
      <c r="N1949" s="173"/>
      <c r="O1949" s="173"/>
      <c r="P1949" s="173"/>
      <c r="Q1949" s="173"/>
      <c r="R1949" s="173"/>
      <c r="S1949" s="173"/>
      <c r="T1949" s="173"/>
      <c r="U1949" s="173"/>
      <c r="V1949" s="173"/>
      <c r="W1949" s="173"/>
      <c r="X1949" s="173"/>
      <c r="Y1949" s="173"/>
      <c r="Z1949" s="173"/>
      <c r="AA1949" s="173"/>
      <c r="AB1949" s="173"/>
      <c r="AC1949" s="173"/>
      <c r="AD1949" s="173"/>
      <c r="AE1949" s="173"/>
      <c r="AF1949" s="173"/>
      <c r="AG1949" s="173"/>
      <c r="AH1949" s="173"/>
      <c r="AI1949" s="173"/>
      <c r="AJ1949" s="173"/>
      <c r="AK1949" s="173"/>
      <c r="AL1949" s="173"/>
      <c r="AM1949" s="173"/>
      <c r="AN1949" s="173"/>
      <c r="AO1949" s="173"/>
      <c r="AP1949" s="198"/>
      <c r="AQ1949" s="198"/>
      <c r="AR1949" s="198"/>
      <c r="AS1949" s="198"/>
      <c r="AT1949" s="198"/>
      <c r="AU1949" s="198"/>
      <c r="AV1949" s="198"/>
      <c r="AW1949" s="198"/>
      <c r="AX1949" s="198"/>
      <c r="AY1949" s="198"/>
      <c r="AZ1949" s="198"/>
      <c r="BA1949" s="198"/>
      <c r="BB1949" s="198"/>
      <c r="BC1949" s="198"/>
      <c r="BD1949" s="198"/>
      <c r="BE1949" s="198"/>
      <c r="BF1949" s="198"/>
      <c r="BG1949" s="198"/>
      <c r="BH1949" s="198"/>
      <c r="BI1949" s="198"/>
      <c r="BJ1949" s="198"/>
      <c r="BK1949" s="198"/>
      <c r="BL1949" s="198"/>
      <c r="BM1949" s="198"/>
      <c r="BN1949" s="198"/>
      <c r="BO1949" s="198"/>
      <c r="BP1949" s="198"/>
      <c r="BQ1949" s="198"/>
      <c r="BR1949" s="198"/>
      <c r="BS1949" s="198"/>
      <c r="BT1949" s="198"/>
      <c r="BU1949" s="198"/>
      <c r="BV1949" s="198"/>
      <c r="BW1949" s="198"/>
      <c r="BX1949" s="198"/>
      <c r="BY1949" s="198"/>
      <c r="BZ1949" s="198"/>
    </row>
    <row r="1950" spans="4:78" x14ac:dyDescent="0.2">
      <c r="D1950" s="173"/>
      <c r="E1950" s="173"/>
      <c r="F1950" s="173"/>
      <c r="G1950" s="173"/>
      <c r="H1950" s="173"/>
      <c r="I1950" s="173"/>
      <c r="J1950" s="173"/>
      <c r="K1950" s="173"/>
      <c r="L1950" s="173"/>
      <c r="M1950" s="173"/>
      <c r="N1950" s="173"/>
      <c r="O1950" s="173"/>
      <c r="P1950" s="173"/>
      <c r="Q1950" s="173"/>
      <c r="R1950" s="173"/>
      <c r="S1950" s="173"/>
      <c r="T1950" s="173"/>
      <c r="U1950" s="173"/>
      <c r="V1950" s="173"/>
      <c r="W1950" s="173"/>
      <c r="X1950" s="173"/>
      <c r="Y1950" s="173"/>
      <c r="Z1950" s="173"/>
      <c r="AA1950" s="173"/>
      <c r="AB1950" s="173"/>
      <c r="AC1950" s="173"/>
      <c r="AD1950" s="173"/>
      <c r="AE1950" s="173"/>
      <c r="AF1950" s="173"/>
      <c r="AG1950" s="173"/>
      <c r="AH1950" s="173"/>
      <c r="AI1950" s="173"/>
      <c r="AJ1950" s="173"/>
      <c r="AK1950" s="173"/>
      <c r="AL1950" s="173"/>
      <c r="AM1950" s="173"/>
      <c r="AN1950" s="173"/>
      <c r="AO1950" s="173"/>
      <c r="AP1950" s="198"/>
      <c r="AQ1950" s="198"/>
      <c r="AR1950" s="198"/>
      <c r="AS1950" s="198"/>
      <c r="AT1950" s="198"/>
      <c r="AU1950" s="198"/>
      <c r="AV1950" s="198"/>
      <c r="AW1950" s="198"/>
      <c r="AX1950" s="198"/>
      <c r="AY1950" s="198"/>
      <c r="AZ1950" s="198"/>
      <c r="BA1950" s="198"/>
      <c r="BB1950" s="198"/>
      <c r="BC1950" s="198"/>
      <c r="BD1950" s="198"/>
      <c r="BE1950" s="198"/>
      <c r="BF1950" s="198"/>
      <c r="BG1950" s="198"/>
      <c r="BH1950" s="198"/>
      <c r="BI1950" s="198"/>
      <c r="BJ1950" s="198"/>
      <c r="BK1950" s="198"/>
      <c r="BL1950" s="198"/>
      <c r="BM1950" s="198"/>
      <c r="BN1950" s="198"/>
      <c r="BO1950" s="198"/>
      <c r="BP1950" s="198"/>
      <c r="BQ1950" s="198"/>
      <c r="BR1950" s="198"/>
      <c r="BS1950" s="198"/>
      <c r="BT1950" s="198"/>
      <c r="BU1950" s="198"/>
      <c r="BV1950" s="198"/>
      <c r="BW1950" s="198"/>
      <c r="BX1950" s="198"/>
      <c r="BY1950" s="198"/>
      <c r="BZ1950" s="198"/>
    </row>
    <row r="1951" spans="4:78" x14ac:dyDescent="0.2">
      <c r="D1951" s="173"/>
      <c r="E1951" s="173"/>
      <c r="F1951" s="173"/>
      <c r="G1951" s="173"/>
      <c r="H1951" s="173"/>
      <c r="I1951" s="173"/>
      <c r="J1951" s="173"/>
      <c r="K1951" s="173"/>
      <c r="L1951" s="173"/>
      <c r="M1951" s="173"/>
      <c r="N1951" s="173"/>
      <c r="O1951" s="173"/>
      <c r="P1951" s="173"/>
      <c r="Q1951" s="173"/>
      <c r="R1951" s="173"/>
      <c r="S1951" s="173"/>
      <c r="T1951" s="173"/>
      <c r="U1951" s="173"/>
      <c r="V1951" s="173"/>
      <c r="W1951" s="173"/>
      <c r="X1951" s="173"/>
      <c r="Y1951" s="173"/>
      <c r="Z1951" s="173"/>
      <c r="AA1951" s="173"/>
      <c r="AB1951" s="173"/>
      <c r="AC1951" s="173"/>
      <c r="AD1951" s="173"/>
      <c r="AE1951" s="173"/>
      <c r="AF1951" s="173"/>
      <c r="AG1951" s="173"/>
      <c r="AH1951" s="173"/>
      <c r="AI1951" s="173"/>
      <c r="AJ1951" s="173"/>
      <c r="AK1951" s="173"/>
      <c r="AL1951" s="173"/>
      <c r="AM1951" s="173"/>
      <c r="AN1951" s="173"/>
      <c r="AO1951" s="173"/>
      <c r="AP1951" s="198"/>
      <c r="AQ1951" s="198"/>
      <c r="AR1951" s="198"/>
      <c r="AS1951" s="198"/>
      <c r="AT1951" s="198"/>
      <c r="AU1951" s="198"/>
      <c r="AV1951" s="198"/>
      <c r="AW1951" s="198"/>
      <c r="AX1951" s="198"/>
      <c r="AY1951" s="198"/>
      <c r="AZ1951" s="198"/>
      <c r="BA1951" s="198"/>
      <c r="BB1951" s="198"/>
      <c r="BC1951" s="198"/>
      <c r="BD1951" s="198"/>
      <c r="BE1951" s="198"/>
      <c r="BF1951" s="198"/>
      <c r="BG1951" s="198"/>
      <c r="BH1951" s="198"/>
      <c r="BI1951" s="198"/>
      <c r="BJ1951" s="198"/>
      <c r="BK1951" s="198"/>
      <c r="BL1951" s="198"/>
      <c r="BM1951" s="198"/>
      <c r="BN1951" s="198"/>
      <c r="BO1951" s="198"/>
      <c r="BP1951" s="198"/>
      <c r="BQ1951" s="198"/>
      <c r="BR1951" s="198"/>
      <c r="BS1951" s="198"/>
      <c r="BT1951" s="198"/>
      <c r="BU1951" s="198"/>
      <c r="BV1951" s="198"/>
      <c r="BW1951" s="198"/>
      <c r="BX1951" s="198"/>
      <c r="BY1951" s="198"/>
      <c r="BZ1951" s="198"/>
    </row>
    <row r="1952" spans="4:78" x14ac:dyDescent="0.2">
      <c r="D1952" s="173"/>
      <c r="E1952" s="173"/>
      <c r="F1952" s="173"/>
      <c r="G1952" s="173"/>
      <c r="H1952" s="173"/>
      <c r="I1952" s="173"/>
      <c r="J1952" s="173"/>
      <c r="K1952" s="173"/>
      <c r="L1952" s="173"/>
      <c r="M1952" s="173"/>
      <c r="N1952" s="173"/>
      <c r="O1952" s="173"/>
      <c r="P1952" s="173"/>
      <c r="Q1952" s="173"/>
      <c r="R1952" s="173"/>
      <c r="S1952" s="173"/>
      <c r="T1952" s="173"/>
      <c r="U1952" s="173"/>
      <c r="V1952" s="173"/>
      <c r="W1952" s="173"/>
      <c r="X1952" s="173"/>
      <c r="Y1952" s="173"/>
      <c r="Z1952" s="173"/>
      <c r="AA1952" s="173"/>
      <c r="AB1952" s="173"/>
      <c r="AC1952" s="173"/>
      <c r="AD1952" s="173"/>
      <c r="AE1952" s="173"/>
      <c r="AF1952" s="173"/>
      <c r="AG1952" s="173"/>
      <c r="AH1952" s="173"/>
      <c r="AI1952" s="173"/>
      <c r="AJ1952" s="173"/>
      <c r="AK1952" s="173"/>
      <c r="AL1952" s="173"/>
      <c r="AM1952" s="173"/>
      <c r="AN1952" s="173"/>
      <c r="AO1952" s="173"/>
      <c r="AP1952" s="198"/>
      <c r="AQ1952" s="198"/>
      <c r="AR1952" s="198"/>
      <c r="AS1952" s="198"/>
      <c r="AT1952" s="198"/>
      <c r="AU1952" s="198"/>
      <c r="AV1952" s="198"/>
      <c r="AW1952" s="198"/>
      <c r="AX1952" s="198"/>
      <c r="AY1952" s="198"/>
      <c r="AZ1952" s="198"/>
      <c r="BA1952" s="198"/>
      <c r="BB1952" s="198"/>
      <c r="BC1952" s="198"/>
      <c r="BD1952" s="198"/>
      <c r="BE1952" s="198"/>
      <c r="BF1952" s="198"/>
      <c r="BG1952" s="198"/>
      <c r="BH1952" s="198"/>
      <c r="BI1952" s="198"/>
      <c r="BJ1952" s="198"/>
      <c r="BK1952" s="198"/>
      <c r="BL1952" s="198"/>
      <c r="BM1952" s="198"/>
      <c r="BN1952" s="198"/>
      <c r="BO1952" s="198"/>
      <c r="BP1952" s="198"/>
      <c r="BQ1952" s="198"/>
      <c r="BR1952" s="198"/>
      <c r="BS1952" s="198"/>
      <c r="BT1952" s="198"/>
      <c r="BU1952" s="198"/>
      <c r="BV1952" s="198"/>
      <c r="BW1952" s="198"/>
      <c r="BX1952" s="198"/>
      <c r="BY1952" s="198"/>
      <c r="BZ1952" s="198"/>
    </row>
    <row r="1953" spans="4:78" x14ac:dyDescent="0.2">
      <c r="D1953" s="173"/>
      <c r="E1953" s="173"/>
      <c r="F1953" s="173"/>
      <c r="G1953" s="173"/>
      <c r="H1953" s="173"/>
      <c r="I1953" s="173"/>
      <c r="J1953" s="173"/>
      <c r="K1953" s="173"/>
      <c r="L1953" s="173"/>
      <c r="M1953" s="173"/>
      <c r="N1953" s="173"/>
      <c r="O1953" s="173"/>
      <c r="P1953" s="173"/>
      <c r="Q1953" s="173"/>
      <c r="R1953" s="173"/>
      <c r="S1953" s="173"/>
      <c r="T1953" s="173"/>
      <c r="U1953" s="173"/>
      <c r="V1953" s="173"/>
      <c r="W1953" s="173"/>
      <c r="X1953" s="173"/>
      <c r="Y1953" s="173"/>
      <c r="Z1953" s="173"/>
      <c r="AA1953" s="173"/>
      <c r="AB1953" s="173"/>
      <c r="AC1953" s="173"/>
      <c r="AD1953" s="173"/>
      <c r="AE1953" s="173"/>
      <c r="AF1953" s="173"/>
      <c r="AG1953" s="173"/>
      <c r="AH1953" s="173"/>
      <c r="AI1953" s="173"/>
      <c r="AJ1953" s="173"/>
      <c r="AK1953" s="173"/>
      <c r="AL1953" s="173"/>
      <c r="AM1953" s="173"/>
      <c r="AN1953" s="173"/>
      <c r="AO1953" s="173"/>
      <c r="AP1953" s="198"/>
      <c r="AQ1953" s="198"/>
      <c r="AR1953" s="198"/>
      <c r="AS1953" s="198"/>
      <c r="AT1953" s="198"/>
      <c r="AU1953" s="198"/>
      <c r="AV1953" s="198"/>
      <c r="AW1953" s="198"/>
      <c r="AX1953" s="198"/>
      <c r="AY1953" s="198"/>
      <c r="AZ1953" s="198"/>
      <c r="BA1953" s="198"/>
      <c r="BB1953" s="198"/>
      <c r="BC1953" s="198"/>
      <c r="BD1953" s="198"/>
      <c r="BE1953" s="198"/>
      <c r="BF1953" s="198"/>
      <c r="BG1953" s="198"/>
      <c r="BH1953" s="198"/>
      <c r="BI1953" s="198"/>
      <c r="BJ1953" s="198"/>
      <c r="BK1953" s="198"/>
      <c r="BL1953" s="198"/>
      <c r="BM1953" s="198"/>
      <c r="BN1953" s="198"/>
      <c r="BO1953" s="198"/>
      <c r="BP1953" s="198"/>
      <c r="BQ1953" s="198"/>
      <c r="BR1953" s="198"/>
      <c r="BS1953" s="198"/>
      <c r="BT1953" s="198"/>
      <c r="BU1953" s="198"/>
      <c r="BV1953" s="198"/>
      <c r="BW1953" s="198"/>
      <c r="BX1953" s="198"/>
      <c r="BY1953" s="198"/>
      <c r="BZ1953" s="198"/>
    </row>
    <row r="1954" spans="4:78" x14ac:dyDescent="0.2">
      <c r="D1954" s="173"/>
      <c r="E1954" s="173"/>
      <c r="F1954" s="173"/>
      <c r="G1954" s="173"/>
      <c r="H1954" s="173"/>
      <c r="I1954" s="173"/>
      <c r="J1954" s="173"/>
      <c r="K1954" s="173"/>
      <c r="L1954" s="173"/>
      <c r="M1954" s="173"/>
      <c r="N1954" s="173"/>
      <c r="O1954" s="173"/>
      <c r="P1954" s="173"/>
      <c r="Q1954" s="173"/>
      <c r="R1954" s="173"/>
      <c r="S1954" s="173"/>
      <c r="T1954" s="173"/>
      <c r="U1954" s="173"/>
      <c r="V1954" s="173"/>
      <c r="W1954" s="173"/>
      <c r="X1954" s="173"/>
      <c r="Y1954" s="173"/>
      <c r="Z1954" s="173"/>
      <c r="AA1954" s="173"/>
      <c r="AB1954" s="173"/>
      <c r="AC1954" s="173"/>
      <c r="AD1954" s="173"/>
      <c r="AE1954" s="173"/>
      <c r="AF1954" s="173"/>
      <c r="AG1954" s="173"/>
      <c r="AH1954" s="173"/>
      <c r="AI1954" s="173"/>
      <c r="AJ1954" s="173"/>
      <c r="AK1954" s="173"/>
      <c r="AL1954" s="173"/>
      <c r="AM1954" s="173"/>
      <c r="AN1954" s="173"/>
      <c r="AO1954" s="173"/>
      <c r="AP1954" s="198"/>
      <c r="AQ1954" s="198"/>
      <c r="AR1954" s="198"/>
      <c r="AS1954" s="198"/>
      <c r="AT1954" s="198"/>
      <c r="AU1954" s="198"/>
      <c r="AV1954" s="198"/>
      <c r="AW1954" s="198"/>
      <c r="AX1954" s="198"/>
      <c r="AY1954" s="198"/>
      <c r="AZ1954" s="198"/>
      <c r="BA1954" s="198"/>
      <c r="BB1954" s="198"/>
      <c r="BC1954" s="198"/>
      <c r="BD1954" s="198"/>
      <c r="BE1954" s="198"/>
      <c r="BF1954" s="198"/>
      <c r="BG1954" s="198"/>
      <c r="BH1954" s="198"/>
      <c r="BI1954" s="198"/>
      <c r="BJ1954" s="198"/>
      <c r="BK1954" s="198"/>
      <c r="BL1954" s="198"/>
      <c r="BM1954" s="198"/>
      <c r="BN1954" s="198"/>
      <c r="BO1954" s="198"/>
      <c r="BP1954" s="198"/>
      <c r="BQ1954" s="198"/>
      <c r="BR1954" s="198"/>
      <c r="BS1954" s="198"/>
      <c r="BT1954" s="198"/>
      <c r="BU1954" s="198"/>
      <c r="BV1954" s="198"/>
      <c r="BW1954" s="198"/>
      <c r="BX1954" s="198"/>
      <c r="BY1954" s="198"/>
      <c r="BZ1954" s="198"/>
    </row>
    <row r="1955" spans="4:78" x14ac:dyDescent="0.2">
      <c r="D1955" s="173"/>
      <c r="E1955" s="173"/>
      <c r="F1955" s="173"/>
      <c r="G1955" s="173"/>
      <c r="H1955" s="173"/>
      <c r="I1955" s="173"/>
      <c r="J1955" s="173"/>
      <c r="K1955" s="173"/>
      <c r="L1955" s="173"/>
      <c r="M1955" s="173"/>
      <c r="N1955" s="173"/>
      <c r="O1955" s="173"/>
      <c r="P1955" s="173"/>
      <c r="Q1955" s="173"/>
      <c r="R1955" s="173"/>
      <c r="S1955" s="173"/>
      <c r="T1955" s="173"/>
      <c r="U1955" s="173"/>
      <c r="V1955" s="173"/>
      <c r="W1955" s="173"/>
      <c r="X1955" s="173"/>
      <c r="Y1955" s="173"/>
      <c r="Z1955" s="173"/>
      <c r="AA1955" s="173"/>
      <c r="AB1955" s="173"/>
      <c r="AC1955" s="173"/>
      <c r="AD1955" s="173"/>
      <c r="AE1955" s="173"/>
      <c r="AF1955" s="173"/>
      <c r="AG1955" s="173"/>
      <c r="AH1955" s="173"/>
      <c r="AI1955" s="173"/>
      <c r="AJ1955" s="173"/>
      <c r="AK1955" s="173"/>
      <c r="AL1955" s="173"/>
      <c r="AM1955" s="173"/>
      <c r="AN1955" s="173"/>
      <c r="AO1955" s="173"/>
      <c r="AP1955" s="198"/>
      <c r="AQ1955" s="198"/>
      <c r="AR1955" s="198"/>
      <c r="AS1955" s="198"/>
      <c r="AT1955" s="198"/>
      <c r="AU1955" s="198"/>
      <c r="AV1955" s="198"/>
      <c r="AW1955" s="198"/>
      <c r="AX1955" s="198"/>
      <c r="AY1955" s="198"/>
      <c r="AZ1955" s="198"/>
      <c r="BA1955" s="198"/>
      <c r="BB1955" s="198"/>
      <c r="BC1955" s="198"/>
      <c r="BD1955" s="198"/>
      <c r="BE1955" s="198"/>
      <c r="BF1955" s="198"/>
      <c r="BG1955" s="198"/>
      <c r="BH1955" s="198"/>
      <c r="BI1955" s="198"/>
      <c r="BJ1955" s="198"/>
      <c r="BK1955" s="198"/>
      <c r="BL1955" s="198"/>
      <c r="BM1955" s="198"/>
      <c r="BN1955" s="198"/>
      <c r="BO1955" s="198"/>
      <c r="BP1955" s="198"/>
      <c r="BQ1955" s="198"/>
      <c r="BR1955" s="198"/>
      <c r="BS1955" s="198"/>
      <c r="BT1955" s="198"/>
      <c r="BU1955" s="198"/>
      <c r="BV1955" s="198"/>
      <c r="BW1955" s="198"/>
      <c r="BX1955" s="198"/>
      <c r="BY1955" s="198"/>
      <c r="BZ1955" s="198"/>
    </row>
    <row r="1956" spans="4:78" x14ac:dyDescent="0.2">
      <c r="D1956" s="173"/>
      <c r="E1956" s="173"/>
      <c r="F1956" s="173"/>
      <c r="G1956" s="173"/>
      <c r="H1956" s="173"/>
      <c r="I1956" s="173"/>
      <c r="J1956" s="173"/>
      <c r="K1956" s="173"/>
      <c r="L1956" s="173"/>
      <c r="M1956" s="173"/>
      <c r="N1956" s="173"/>
      <c r="O1956" s="173"/>
      <c r="P1956" s="173"/>
      <c r="Q1956" s="173"/>
      <c r="R1956" s="173"/>
      <c r="S1956" s="173"/>
      <c r="T1956" s="173"/>
      <c r="U1956" s="173"/>
      <c r="V1956" s="173"/>
      <c r="W1956" s="173"/>
      <c r="X1956" s="173"/>
      <c r="Y1956" s="173"/>
      <c r="Z1956" s="173"/>
      <c r="AA1956" s="173"/>
      <c r="AB1956" s="173"/>
      <c r="AC1956" s="173"/>
      <c r="AD1956" s="173"/>
      <c r="AE1956" s="173"/>
      <c r="AF1956" s="173"/>
      <c r="AG1956" s="173"/>
      <c r="AH1956" s="173"/>
      <c r="AI1956" s="173"/>
      <c r="AJ1956" s="173"/>
      <c r="AK1956" s="173"/>
      <c r="AL1956" s="173"/>
      <c r="AM1956" s="173"/>
      <c r="AN1956" s="173"/>
      <c r="AO1956" s="173"/>
      <c r="AP1956" s="198"/>
      <c r="AQ1956" s="198"/>
      <c r="AR1956" s="198"/>
      <c r="AS1956" s="198"/>
      <c r="AT1956" s="198"/>
      <c r="AU1956" s="198"/>
      <c r="AV1956" s="198"/>
      <c r="AW1956" s="198"/>
      <c r="AX1956" s="198"/>
      <c r="AY1956" s="198"/>
      <c r="AZ1956" s="198"/>
      <c r="BA1956" s="198"/>
      <c r="BB1956" s="198"/>
      <c r="BC1956" s="198"/>
      <c r="BD1956" s="198"/>
      <c r="BE1956" s="198"/>
      <c r="BF1956" s="198"/>
      <c r="BG1956" s="198"/>
      <c r="BH1956" s="198"/>
      <c r="BI1956" s="198"/>
      <c r="BJ1956" s="198"/>
      <c r="BK1956" s="198"/>
      <c r="BL1956" s="198"/>
      <c r="BM1956" s="198"/>
      <c r="BN1956" s="198"/>
      <c r="BO1956" s="198"/>
      <c r="BP1956" s="198"/>
      <c r="BQ1956" s="198"/>
      <c r="BR1956" s="198"/>
      <c r="BS1956" s="198"/>
      <c r="BT1956" s="198"/>
      <c r="BU1956" s="198"/>
      <c r="BV1956" s="198"/>
      <c r="BW1956" s="198"/>
      <c r="BX1956" s="198"/>
      <c r="BY1956" s="198"/>
      <c r="BZ1956" s="198"/>
    </row>
    <row r="1957" spans="4:78" x14ac:dyDescent="0.2">
      <c r="D1957" s="173"/>
      <c r="E1957" s="173"/>
      <c r="F1957" s="173"/>
      <c r="G1957" s="173"/>
      <c r="H1957" s="173"/>
      <c r="I1957" s="173"/>
      <c r="J1957" s="173"/>
      <c r="K1957" s="173"/>
      <c r="L1957" s="173"/>
      <c r="M1957" s="173"/>
      <c r="N1957" s="173"/>
      <c r="O1957" s="173"/>
      <c r="P1957" s="173"/>
      <c r="Q1957" s="173"/>
      <c r="R1957" s="173"/>
      <c r="S1957" s="173"/>
      <c r="T1957" s="173"/>
      <c r="U1957" s="173"/>
      <c r="V1957" s="173"/>
      <c r="W1957" s="173"/>
      <c r="X1957" s="173"/>
      <c r="Y1957" s="173"/>
      <c r="Z1957" s="173"/>
      <c r="AA1957" s="173"/>
      <c r="AB1957" s="173"/>
      <c r="AC1957" s="173"/>
      <c r="AD1957" s="173"/>
      <c r="AE1957" s="173"/>
      <c r="AF1957" s="173"/>
      <c r="AG1957" s="173"/>
      <c r="AH1957" s="173"/>
      <c r="AI1957" s="173"/>
      <c r="AJ1957" s="173"/>
      <c r="AK1957" s="173"/>
      <c r="AL1957" s="173"/>
      <c r="AM1957" s="173"/>
      <c r="AN1957" s="173"/>
      <c r="AO1957" s="173"/>
      <c r="AP1957" s="198"/>
      <c r="AQ1957" s="198"/>
      <c r="AR1957" s="198"/>
      <c r="AS1957" s="198"/>
      <c r="AT1957" s="198"/>
      <c r="AU1957" s="198"/>
      <c r="AV1957" s="198"/>
      <c r="AW1957" s="198"/>
      <c r="AX1957" s="198"/>
      <c r="AY1957" s="198"/>
      <c r="AZ1957" s="198"/>
      <c r="BA1957" s="198"/>
      <c r="BB1957" s="198"/>
      <c r="BC1957" s="198"/>
      <c r="BD1957" s="198"/>
      <c r="BE1957" s="198"/>
      <c r="BF1957" s="198"/>
      <c r="BG1957" s="198"/>
      <c r="BH1957" s="198"/>
      <c r="BI1957" s="198"/>
      <c r="BJ1957" s="198"/>
      <c r="BK1957" s="198"/>
      <c r="BL1957" s="198"/>
      <c r="BM1957" s="198"/>
      <c r="BN1957" s="198"/>
      <c r="BO1957" s="198"/>
      <c r="BP1957" s="198"/>
      <c r="BQ1957" s="198"/>
      <c r="BR1957" s="198"/>
      <c r="BS1957" s="198"/>
      <c r="BT1957" s="198"/>
      <c r="BU1957" s="198"/>
      <c r="BV1957" s="198"/>
      <c r="BW1957" s="198"/>
      <c r="BX1957" s="198"/>
      <c r="BY1957" s="198"/>
      <c r="BZ1957" s="198"/>
    </row>
    <row r="1958" spans="4:78" x14ac:dyDescent="0.2">
      <c r="D1958" s="173"/>
      <c r="E1958" s="173"/>
      <c r="F1958" s="173"/>
      <c r="G1958" s="173"/>
      <c r="H1958" s="173"/>
      <c r="I1958" s="173"/>
      <c r="J1958" s="173"/>
      <c r="K1958" s="173"/>
      <c r="L1958" s="173"/>
      <c r="M1958" s="173"/>
      <c r="N1958" s="173"/>
      <c r="O1958" s="173"/>
      <c r="P1958" s="173"/>
      <c r="Q1958" s="173"/>
      <c r="R1958" s="173"/>
      <c r="S1958" s="173"/>
      <c r="T1958" s="173"/>
      <c r="U1958" s="173"/>
      <c r="V1958" s="173"/>
      <c r="W1958" s="173"/>
      <c r="X1958" s="173"/>
      <c r="Y1958" s="173"/>
      <c r="Z1958" s="173"/>
      <c r="AA1958" s="173"/>
      <c r="AB1958" s="173"/>
      <c r="AC1958" s="173"/>
      <c r="AD1958" s="173"/>
      <c r="AE1958" s="173"/>
      <c r="AF1958" s="173"/>
      <c r="AG1958" s="173"/>
      <c r="AH1958" s="173"/>
      <c r="AI1958" s="173"/>
      <c r="AJ1958" s="173"/>
      <c r="AK1958" s="173"/>
      <c r="AL1958" s="173"/>
      <c r="AM1958" s="173"/>
      <c r="AN1958" s="173"/>
      <c r="AO1958" s="173"/>
      <c r="AP1958" s="198"/>
      <c r="AQ1958" s="198"/>
      <c r="AR1958" s="198"/>
      <c r="AS1958" s="198"/>
      <c r="AT1958" s="198"/>
      <c r="AU1958" s="198"/>
      <c r="AV1958" s="198"/>
      <c r="AW1958" s="198"/>
      <c r="AX1958" s="198"/>
      <c r="AY1958" s="198"/>
      <c r="AZ1958" s="198"/>
      <c r="BA1958" s="198"/>
      <c r="BB1958" s="198"/>
      <c r="BC1958" s="198"/>
      <c r="BD1958" s="198"/>
      <c r="BE1958" s="198"/>
      <c r="BF1958" s="198"/>
      <c r="BG1958" s="198"/>
      <c r="BH1958" s="198"/>
      <c r="BI1958" s="198"/>
      <c r="BJ1958" s="198"/>
      <c r="BK1958" s="198"/>
      <c r="BL1958" s="198"/>
      <c r="BM1958" s="198"/>
      <c r="BN1958" s="198"/>
      <c r="BO1958" s="198"/>
      <c r="BP1958" s="198"/>
      <c r="BQ1958" s="198"/>
      <c r="BR1958" s="198"/>
      <c r="BS1958" s="198"/>
      <c r="BT1958" s="198"/>
      <c r="BU1958" s="198"/>
      <c r="BV1958" s="198"/>
      <c r="BW1958" s="198"/>
      <c r="BX1958" s="198"/>
      <c r="BY1958" s="198"/>
      <c r="BZ1958" s="198"/>
    </row>
    <row r="1959" spans="4:78" x14ac:dyDescent="0.2">
      <c r="D1959" s="173"/>
      <c r="E1959" s="173"/>
      <c r="F1959" s="173"/>
      <c r="G1959" s="173"/>
      <c r="H1959" s="173"/>
      <c r="I1959" s="173"/>
      <c r="J1959" s="173"/>
      <c r="K1959" s="173"/>
      <c r="L1959" s="173"/>
      <c r="M1959" s="173"/>
      <c r="N1959" s="173"/>
      <c r="O1959" s="173"/>
      <c r="P1959" s="173"/>
      <c r="Q1959" s="173"/>
      <c r="R1959" s="173"/>
      <c r="S1959" s="173"/>
      <c r="T1959" s="173"/>
      <c r="U1959" s="173"/>
      <c r="V1959" s="173"/>
      <c r="W1959" s="173"/>
      <c r="X1959" s="173"/>
      <c r="Y1959" s="173"/>
      <c r="Z1959" s="173"/>
      <c r="AA1959" s="173"/>
      <c r="AB1959" s="173"/>
      <c r="AC1959" s="173"/>
      <c r="AD1959" s="173"/>
      <c r="AE1959" s="173"/>
      <c r="AF1959" s="173"/>
      <c r="AG1959" s="173"/>
      <c r="AH1959" s="173"/>
      <c r="AI1959" s="173"/>
      <c r="AJ1959" s="173"/>
      <c r="AK1959" s="173"/>
      <c r="AL1959" s="173"/>
      <c r="AM1959" s="173"/>
      <c r="AN1959" s="173"/>
      <c r="AO1959" s="173"/>
      <c r="AP1959" s="198"/>
      <c r="AQ1959" s="198"/>
      <c r="AR1959" s="198"/>
      <c r="AS1959" s="198"/>
      <c r="AT1959" s="198"/>
      <c r="AU1959" s="198"/>
      <c r="AV1959" s="198"/>
      <c r="AW1959" s="198"/>
      <c r="AX1959" s="198"/>
      <c r="AY1959" s="198"/>
      <c r="AZ1959" s="198"/>
      <c r="BA1959" s="198"/>
      <c r="BB1959" s="198"/>
      <c r="BC1959" s="198"/>
      <c r="BD1959" s="198"/>
      <c r="BE1959" s="198"/>
      <c r="BF1959" s="198"/>
      <c r="BG1959" s="198"/>
      <c r="BH1959" s="198"/>
      <c r="BI1959" s="198"/>
      <c r="BJ1959" s="198"/>
      <c r="BK1959" s="198"/>
      <c r="BL1959" s="198"/>
      <c r="BM1959" s="198"/>
      <c r="BN1959" s="198"/>
      <c r="BO1959" s="198"/>
      <c r="BP1959" s="198"/>
      <c r="BQ1959" s="198"/>
      <c r="BR1959" s="198"/>
      <c r="BS1959" s="198"/>
      <c r="BT1959" s="198"/>
      <c r="BU1959" s="198"/>
      <c r="BV1959" s="198"/>
      <c r="BW1959" s="198"/>
      <c r="BX1959" s="198"/>
      <c r="BY1959" s="198"/>
      <c r="BZ1959" s="198"/>
    </row>
    <row r="1960" spans="4:78" x14ac:dyDescent="0.2">
      <c r="D1960" s="173"/>
      <c r="E1960" s="173"/>
      <c r="F1960" s="173"/>
      <c r="G1960" s="173"/>
      <c r="H1960" s="173"/>
      <c r="I1960" s="173"/>
      <c r="J1960" s="173"/>
      <c r="K1960" s="173"/>
      <c r="L1960" s="173"/>
      <c r="M1960" s="173"/>
      <c r="N1960" s="173"/>
      <c r="O1960" s="173"/>
      <c r="P1960" s="173"/>
      <c r="Q1960" s="173"/>
      <c r="R1960" s="173"/>
      <c r="S1960" s="173"/>
      <c r="T1960" s="173"/>
      <c r="U1960" s="173"/>
      <c r="V1960" s="173"/>
      <c r="W1960" s="173"/>
      <c r="X1960" s="173"/>
      <c r="Y1960" s="173"/>
      <c r="Z1960" s="173"/>
      <c r="AA1960" s="173"/>
      <c r="AB1960" s="173"/>
      <c r="AC1960" s="173"/>
      <c r="AD1960" s="173"/>
      <c r="AE1960" s="173"/>
      <c r="AF1960" s="173"/>
      <c r="AG1960" s="173"/>
      <c r="AH1960" s="173"/>
      <c r="AI1960" s="173"/>
      <c r="AJ1960" s="173"/>
      <c r="AK1960" s="173"/>
      <c r="AL1960" s="173"/>
      <c r="AM1960" s="173"/>
      <c r="AN1960" s="173"/>
      <c r="AO1960" s="173"/>
      <c r="AP1960" s="198"/>
      <c r="AQ1960" s="198"/>
      <c r="AR1960" s="198"/>
      <c r="AS1960" s="198"/>
      <c r="AT1960" s="198"/>
      <c r="AU1960" s="198"/>
      <c r="AV1960" s="198"/>
      <c r="AW1960" s="198"/>
      <c r="AX1960" s="198"/>
      <c r="AY1960" s="198"/>
      <c r="AZ1960" s="198"/>
      <c r="BA1960" s="198"/>
      <c r="BB1960" s="198"/>
      <c r="BC1960" s="198"/>
      <c r="BD1960" s="198"/>
      <c r="BE1960" s="198"/>
      <c r="BF1960" s="198"/>
      <c r="BG1960" s="198"/>
      <c r="BH1960" s="198"/>
      <c r="BI1960" s="198"/>
      <c r="BJ1960" s="198"/>
      <c r="BK1960" s="198"/>
      <c r="BL1960" s="198"/>
      <c r="BM1960" s="198"/>
      <c r="BN1960" s="198"/>
      <c r="BO1960" s="198"/>
      <c r="BP1960" s="198"/>
      <c r="BQ1960" s="198"/>
      <c r="BR1960" s="198"/>
      <c r="BS1960" s="198"/>
      <c r="BT1960" s="198"/>
      <c r="BU1960" s="198"/>
      <c r="BV1960" s="198"/>
      <c r="BW1960" s="198"/>
      <c r="BX1960" s="198"/>
      <c r="BY1960" s="198"/>
      <c r="BZ1960" s="198"/>
    </row>
    <row r="1961" spans="4:78" x14ac:dyDescent="0.2">
      <c r="D1961" s="173"/>
      <c r="E1961" s="173"/>
      <c r="F1961" s="173"/>
      <c r="G1961" s="173"/>
      <c r="H1961" s="173"/>
      <c r="I1961" s="173"/>
      <c r="J1961" s="173"/>
      <c r="K1961" s="173"/>
      <c r="L1961" s="173"/>
      <c r="M1961" s="173"/>
      <c r="N1961" s="173"/>
      <c r="O1961" s="173"/>
      <c r="P1961" s="173"/>
      <c r="Q1961" s="173"/>
      <c r="R1961" s="173"/>
      <c r="S1961" s="173"/>
      <c r="T1961" s="173"/>
      <c r="U1961" s="173"/>
      <c r="V1961" s="173"/>
      <c r="W1961" s="173"/>
      <c r="X1961" s="173"/>
      <c r="Y1961" s="173"/>
      <c r="Z1961" s="173"/>
      <c r="AA1961" s="173"/>
      <c r="AB1961" s="173"/>
      <c r="AC1961" s="173"/>
      <c r="AD1961" s="173"/>
      <c r="AE1961" s="173"/>
      <c r="AF1961" s="173"/>
      <c r="AG1961" s="173"/>
      <c r="AH1961" s="173"/>
      <c r="AI1961" s="173"/>
      <c r="AJ1961" s="173"/>
      <c r="AK1961" s="173"/>
      <c r="AL1961" s="173"/>
      <c r="AM1961" s="173"/>
      <c r="AN1961" s="173"/>
      <c r="AO1961" s="173"/>
      <c r="AP1961" s="198"/>
      <c r="AQ1961" s="198"/>
      <c r="AR1961" s="198"/>
      <c r="AS1961" s="198"/>
      <c r="AT1961" s="198"/>
      <c r="AU1961" s="198"/>
      <c r="AV1961" s="198"/>
      <c r="AW1961" s="198"/>
      <c r="AX1961" s="198"/>
      <c r="AY1961" s="198"/>
      <c r="AZ1961" s="198"/>
      <c r="BA1961" s="198"/>
      <c r="BB1961" s="198"/>
      <c r="BC1961" s="198"/>
      <c r="BD1961" s="198"/>
      <c r="BE1961" s="198"/>
      <c r="BF1961" s="198"/>
      <c r="BG1961" s="198"/>
      <c r="BH1961" s="198"/>
      <c r="BI1961" s="198"/>
      <c r="BJ1961" s="198"/>
      <c r="BK1961" s="198"/>
      <c r="BL1961" s="198"/>
      <c r="BM1961" s="198"/>
      <c r="BN1961" s="198"/>
      <c r="BO1961" s="198"/>
      <c r="BP1961" s="198"/>
      <c r="BQ1961" s="198"/>
      <c r="BR1961" s="198"/>
      <c r="BS1961" s="198"/>
      <c r="BT1961" s="198"/>
      <c r="BU1961" s="198"/>
      <c r="BV1961" s="198"/>
      <c r="BW1961" s="198"/>
      <c r="BX1961" s="198"/>
      <c r="BY1961" s="198"/>
      <c r="BZ1961" s="198"/>
    </row>
    <row r="1962" spans="4:78" x14ac:dyDescent="0.2">
      <c r="D1962" s="173"/>
      <c r="E1962" s="173"/>
      <c r="F1962" s="173"/>
      <c r="G1962" s="173"/>
      <c r="H1962" s="173"/>
      <c r="I1962" s="173"/>
      <c r="J1962" s="173"/>
      <c r="K1962" s="173"/>
      <c r="L1962" s="173"/>
      <c r="M1962" s="173"/>
      <c r="N1962" s="173"/>
      <c r="O1962" s="173"/>
      <c r="P1962" s="173"/>
      <c r="Q1962" s="173"/>
      <c r="R1962" s="173"/>
      <c r="S1962" s="173"/>
      <c r="T1962" s="173"/>
      <c r="U1962" s="173"/>
      <c r="V1962" s="173"/>
      <c r="W1962" s="173"/>
      <c r="X1962" s="173"/>
      <c r="Y1962" s="173"/>
      <c r="Z1962" s="173"/>
      <c r="AA1962" s="173"/>
      <c r="AB1962" s="173"/>
      <c r="AC1962" s="173"/>
      <c r="AD1962" s="173"/>
      <c r="AE1962" s="173"/>
      <c r="AF1962" s="173"/>
      <c r="AG1962" s="173"/>
      <c r="AH1962" s="173"/>
      <c r="AI1962" s="173"/>
      <c r="AJ1962" s="173"/>
      <c r="AK1962" s="173"/>
      <c r="AL1962" s="173"/>
      <c r="AM1962" s="173"/>
      <c r="AN1962" s="173"/>
      <c r="AO1962" s="173"/>
      <c r="AP1962" s="198"/>
      <c r="AQ1962" s="198"/>
      <c r="AR1962" s="198"/>
      <c r="AS1962" s="198"/>
      <c r="AT1962" s="198"/>
      <c r="AU1962" s="198"/>
      <c r="AV1962" s="198"/>
      <c r="AW1962" s="198"/>
      <c r="AX1962" s="198"/>
      <c r="AY1962" s="198"/>
      <c r="AZ1962" s="198"/>
      <c r="BA1962" s="198"/>
      <c r="BB1962" s="198"/>
      <c r="BC1962" s="198"/>
      <c r="BD1962" s="198"/>
      <c r="BE1962" s="198"/>
      <c r="BF1962" s="198"/>
      <c r="BG1962" s="198"/>
      <c r="BH1962" s="198"/>
      <c r="BI1962" s="198"/>
      <c r="BJ1962" s="198"/>
      <c r="BK1962" s="198"/>
      <c r="BL1962" s="198"/>
      <c r="BM1962" s="198"/>
      <c r="BN1962" s="198"/>
      <c r="BO1962" s="198"/>
      <c r="BP1962" s="198"/>
      <c r="BQ1962" s="198"/>
      <c r="BR1962" s="198"/>
      <c r="BS1962" s="198"/>
      <c r="BT1962" s="198"/>
      <c r="BU1962" s="198"/>
      <c r="BV1962" s="198"/>
      <c r="BW1962" s="198"/>
      <c r="BX1962" s="198"/>
      <c r="BY1962" s="198"/>
      <c r="BZ1962" s="198"/>
    </row>
    <row r="1963" spans="4:78" x14ac:dyDescent="0.2">
      <c r="D1963" s="173"/>
      <c r="E1963" s="173"/>
      <c r="F1963" s="173"/>
      <c r="G1963" s="173"/>
      <c r="H1963" s="173"/>
      <c r="I1963" s="173"/>
      <c r="J1963" s="173"/>
      <c r="K1963" s="173"/>
      <c r="L1963" s="173"/>
      <c r="M1963" s="173"/>
      <c r="N1963" s="173"/>
      <c r="O1963" s="173"/>
      <c r="P1963" s="173"/>
      <c r="Q1963" s="173"/>
      <c r="R1963" s="173"/>
      <c r="S1963" s="173"/>
      <c r="T1963" s="173"/>
      <c r="U1963" s="173"/>
      <c r="V1963" s="173"/>
      <c r="W1963" s="173"/>
      <c r="X1963" s="173"/>
      <c r="Y1963" s="173"/>
      <c r="Z1963" s="173"/>
      <c r="AA1963" s="173"/>
      <c r="AB1963" s="173"/>
      <c r="AC1963" s="173"/>
      <c r="AD1963" s="173"/>
      <c r="AE1963" s="173"/>
      <c r="AF1963" s="173"/>
      <c r="AG1963" s="173"/>
      <c r="AH1963" s="173"/>
      <c r="AI1963" s="173"/>
      <c r="AJ1963" s="173"/>
      <c r="AK1963" s="173"/>
      <c r="AL1963" s="173"/>
      <c r="AM1963" s="173"/>
      <c r="AN1963" s="173"/>
      <c r="AO1963" s="173"/>
      <c r="AP1963" s="198"/>
      <c r="AQ1963" s="198"/>
      <c r="AR1963" s="198"/>
      <c r="AS1963" s="198"/>
      <c r="AT1963" s="198"/>
      <c r="AU1963" s="198"/>
      <c r="AV1963" s="198"/>
      <c r="AW1963" s="198"/>
      <c r="AX1963" s="198"/>
      <c r="AY1963" s="198"/>
      <c r="AZ1963" s="198"/>
      <c r="BA1963" s="198"/>
      <c r="BB1963" s="198"/>
      <c r="BC1963" s="198"/>
      <c r="BD1963" s="198"/>
      <c r="BE1963" s="198"/>
      <c r="BF1963" s="198"/>
      <c r="BG1963" s="198"/>
      <c r="BH1963" s="198"/>
      <c r="BI1963" s="198"/>
      <c r="BJ1963" s="198"/>
      <c r="BK1963" s="198"/>
      <c r="BL1963" s="198"/>
      <c r="BM1963" s="198"/>
      <c r="BN1963" s="198"/>
      <c r="BO1963" s="198"/>
      <c r="BP1963" s="198"/>
      <c r="BQ1963" s="198"/>
      <c r="BR1963" s="198"/>
      <c r="BS1963" s="198"/>
      <c r="BT1963" s="198"/>
      <c r="BU1963" s="198"/>
      <c r="BV1963" s="198"/>
      <c r="BW1963" s="198"/>
      <c r="BX1963" s="198"/>
      <c r="BY1963" s="198"/>
      <c r="BZ1963" s="198"/>
    </row>
    <row r="1964" spans="4:78" x14ac:dyDescent="0.2">
      <c r="D1964" s="173"/>
      <c r="E1964" s="173"/>
      <c r="F1964" s="173"/>
      <c r="G1964" s="173"/>
      <c r="H1964" s="173"/>
      <c r="I1964" s="173"/>
      <c r="J1964" s="173"/>
      <c r="K1964" s="173"/>
      <c r="L1964" s="173"/>
      <c r="M1964" s="173"/>
      <c r="N1964" s="173"/>
      <c r="O1964" s="173"/>
      <c r="P1964" s="173"/>
      <c r="Q1964" s="173"/>
      <c r="R1964" s="173"/>
      <c r="S1964" s="173"/>
      <c r="T1964" s="173"/>
      <c r="U1964" s="173"/>
      <c r="V1964" s="173"/>
      <c r="W1964" s="173"/>
      <c r="X1964" s="173"/>
      <c r="Y1964" s="173"/>
      <c r="Z1964" s="173"/>
      <c r="AA1964" s="173"/>
      <c r="AB1964" s="173"/>
      <c r="AC1964" s="173"/>
      <c r="AD1964" s="173"/>
      <c r="AE1964" s="173"/>
      <c r="AF1964" s="173"/>
      <c r="AG1964" s="173"/>
      <c r="AH1964" s="173"/>
      <c r="AI1964" s="173"/>
      <c r="AJ1964" s="173"/>
      <c r="AK1964" s="173"/>
      <c r="AL1964" s="173"/>
      <c r="AM1964" s="173"/>
      <c r="AN1964" s="173"/>
      <c r="AO1964" s="173"/>
      <c r="AP1964" s="198"/>
      <c r="AQ1964" s="198"/>
      <c r="AR1964" s="198"/>
      <c r="AS1964" s="198"/>
      <c r="AT1964" s="198"/>
      <c r="AU1964" s="198"/>
      <c r="AV1964" s="198"/>
      <c r="AW1964" s="198"/>
      <c r="AX1964" s="198"/>
      <c r="AY1964" s="198"/>
      <c r="AZ1964" s="198"/>
      <c r="BA1964" s="198"/>
      <c r="BB1964" s="198"/>
      <c r="BC1964" s="198"/>
      <c r="BD1964" s="198"/>
      <c r="BE1964" s="198"/>
      <c r="BF1964" s="198"/>
      <c r="BG1964" s="198"/>
      <c r="BH1964" s="198"/>
      <c r="BI1964" s="198"/>
      <c r="BJ1964" s="198"/>
      <c r="BK1964" s="198"/>
      <c r="BL1964" s="198"/>
      <c r="BM1964" s="198"/>
      <c r="BN1964" s="198"/>
      <c r="BO1964" s="198"/>
      <c r="BP1964" s="198"/>
      <c r="BQ1964" s="198"/>
      <c r="BR1964" s="198"/>
      <c r="BS1964" s="198"/>
      <c r="BT1964" s="198"/>
      <c r="BU1964" s="198"/>
      <c r="BV1964" s="198"/>
      <c r="BW1964" s="198"/>
      <c r="BX1964" s="198"/>
      <c r="BY1964" s="198"/>
      <c r="BZ1964" s="198"/>
    </row>
    <row r="1965" spans="4:78" x14ac:dyDescent="0.2">
      <c r="D1965" s="173"/>
      <c r="E1965" s="173"/>
      <c r="F1965" s="173"/>
      <c r="G1965" s="173"/>
      <c r="H1965" s="173"/>
      <c r="I1965" s="173"/>
      <c r="J1965" s="173"/>
      <c r="K1965" s="173"/>
      <c r="L1965" s="173"/>
      <c r="M1965" s="173"/>
      <c r="N1965" s="173"/>
      <c r="O1965" s="173"/>
      <c r="P1965" s="173"/>
      <c r="Q1965" s="173"/>
      <c r="R1965" s="173"/>
      <c r="S1965" s="173"/>
      <c r="T1965" s="173"/>
      <c r="U1965" s="173"/>
      <c r="V1965" s="173"/>
      <c r="W1965" s="173"/>
      <c r="X1965" s="173"/>
      <c r="Y1965" s="173"/>
      <c r="Z1965" s="173"/>
      <c r="AA1965" s="173"/>
      <c r="AB1965" s="173"/>
      <c r="AC1965" s="173"/>
      <c r="AD1965" s="173"/>
      <c r="AE1965" s="173"/>
      <c r="AF1965" s="173"/>
      <c r="AG1965" s="173"/>
      <c r="AH1965" s="173"/>
      <c r="AI1965" s="173"/>
      <c r="AJ1965" s="173"/>
      <c r="AK1965" s="173"/>
      <c r="AL1965" s="173"/>
      <c r="AM1965" s="173"/>
      <c r="AN1965" s="173"/>
      <c r="AO1965" s="173"/>
      <c r="AP1965" s="198"/>
      <c r="AQ1965" s="198"/>
      <c r="AR1965" s="198"/>
      <c r="AS1965" s="198"/>
      <c r="AT1965" s="198"/>
      <c r="AU1965" s="198"/>
      <c r="AV1965" s="198"/>
      <c r="AW1965" s="198"/>
      <c r="AX1965" s="198"/>
      <c r="AY1965" s="198"/>
      <c r="AZ1965" s="198"/>
      <c r="BA1965" s="198"/>
      <c r="BB1965" s="198"/>
      <c r="BC1965" s="198"/>
      <c r="BD1965" s="198"/>
      <c r="BE1965" s="198"/>
      <c r="BF1965" s="198"/>
      <c r="BG1965" s="198"/>
      <c r="BH1965" s="198"/>
      <c r="BI1965" s="198"/>
      <c r="BJ1965" s="198"/>
      <c r="BK1965" s="198"/>
      <c r="BL1965" s="198"/>
      <c r="BM1965" s="198"/>
      <c r="BN1965" s="198"/>
      <c r="BO1965" s="198"/>
      <c r="BP1965" s="198"/>
      <c r="BQ1965" s="198"/>
      <c r="BR1965" s="198"/>
      <c r="BS1965" s="198"/>
      <c r="BT1965" s="198"/>
      <c r="BU1965" s="198"/>
      <c r="BV1965" s="198"/>
      <c r="BW1965" s="198"/>
      <c r="BX1965" s="198"/>
      <c r="BY1965" s="198"/>
      <c r="BZ1965" s="198"/>
    </row>
    <row r="1966" spans="4:78" x14ac:dyDescent="0.2">
      <c r="D1966" s="173"/>
      <c r="E1966" s="173"/>
      <c r="F1966" s="173"/>
      <c r="G1966" s="173"/>
      <c r="H1966" s="173"/>
      <c r="I1966" s="173"/>
      <c r="J1966" s="173"/>
      <c r="K1966" s="173"/>
      <c r="L1966" s="173"/>
      <c r="M1966" s="173"/>
      <c r="N1966" s="173"/>
      <c r="O1966" s="173"/>
      <c r="P1966" s="173"/>
      <c r="Q1966" s="173"/>
      <c r="R1966" s="173"/>
      <c r="S1966" s="173"/>
      <c r="T1966" s="173"/>
      <c r="U1966" s="173"/>
      <c r="V1966" s="173"/>
      <c r="W1966" s="173"/>
      <c r="X1966" s="173"/>
      <c r="Y1966" s="173"/>
      <c r="Z1966" s="173"/>
      <c r="AA1966" s="173"/>
      <c r="AB1966" s="173"/>
      <c r="AC1966" s="173"/>
      <c r="AD1966" s="173"/>
      <c r="AE1966" s="173"/>
      <c r="AF1966" s="173"/>
      <c r="AG1966" s="173"/>
      <c r="AH1966" s="173"/>
      <c r="AI1966" s="173"/>
      <c r="AJ1966" s="173"/>
      <c r="AK1966" s="173"/>
      <c r="AL1966" s="173"/>
      <c r="AM1966" s="173"/>
      <c r="AN1966" s="173"/>
      <c r="AO1966" s="173"/>
      <c r="AP1966" s="198"/>
      <c r="AQ1966" s="198"/>
      <c r="AR1966" s="198"/>
      <c r="AS1966" s="198"/>
      <c r="AT1966" s="198"/>
      <c r="AU1966" s="198"/>
      <c r="AV1966" s="198"/>
      <c r="AW1966" s="198"/>
      <c r="AX1966" s="198"/>
      <c r="AY1966" s="198"/>
      <c r="AZ1966" s="198"/>
      <c r="BA1966" s="198"/>
      <c r="BB1966" s="198"/>
      <c r="BC1966" s="198"/>
      <c r="BD1966" s="198"/>
      <c r="BE1966" s="198"/>
      <c r="BF1966" s="198"/>
      <c r="BG1966" s="198"/>
      <c r="BH1966" s="198"/>
      <c r="BI1966" s="198"/>
      <c r="BJ1966" s="198"/>
      <c r="BK1966" s="198"/>
      <c r="BL1966" s="198"/>
      <c r="BM1966" s="198"/>
      <c r="BN1966" s="198"/>
      <c r="BO1966" s="198"/>
      <c r="BP1966" s="198"/>
      <c r="BQ1966" s="198"/>
      <c r="BR1966" s="198"/>
      <c r="BS1966" s="198"/>
      <c r="BT1966" s="198"/>
      <c r="BU1966" s="198"/>
      <c r="BV1966" s="198"/>
      <c r="BW1966" s="198"/>
      <c r="BX1966" s="198"/>
      <c r="BY1966" s="198"/>
      <c r="BZ1966" s="198"/>
    </row>
    <row r="1967" spans="4:78" x14ac:dyDescent="0.2">
      <c r="D1967" s="173"/>
      <c r="E1967" s="173"/>
      <c r="F1967" s="173"/>
      <c r="G1967" s="173"/>
      <c r="H1967" s="173"/>
      <c r="I1967" s="173"/>
      <c r="J1967" s="173"/>
      <c r="K1967" s="173"/>
      <c r="L1967" s="173"/>
      <c r="M1967" s="173"/>
      <c r="N1967" s="173"/>
      <c r="O1967" s="173"/>
      <c r="P1967" s="173"/>
      <c r="Q1967" s="173"/>
      <c r="R1967" s="173"/>
      <c r="S1967" s="173"/>
      <c r="T1967" s="173"/>
      <c r="U1967" s="173"/>
      <c r="V1967" s="173"/>
      <c r="W1967" s="173"/>
      <c r="X1967" s="173"/>
      <c r="Y1967" s="173"/>
      <c r="Z1967" s="173"/>
      <c r="AA1967" s="173"/>
      <c r="AB1967" s="173"/>
      <c r="AC1967" s="173"/>
      <c r="AD1967" s="173"/>
      <c r="AE1967" s="173"/>
      <c r="AF1967" s="173"/>
      <c r="AG1967" s="173"/>
      <c r="AH1967" s="173"/>
      <c r="AI1967" s="173"/>
      <c r="AJ1967" s="173"/>
      <c r="AK1967" s="173"/>
      <c r="AL1967" s="173"/>
      <c r="AM1967" s="173"/>
      <c r="AN1967" s="173"/>
      <c r="AO1967" s="173"/>
      <c r="AP1967" s="198"/>
      <c r="AQ1967" s="198"/>
      <c r="AR1967" s="198"/>
      <c r="AS1967" s="198"/>
      <c r="AT1967" s="198"/>
      <c r="AU1967" s="198"/>
      <c r="AV1967" s="198"/>
      <c r="AW1967" s="198"/>
      <c r="AX1967" s="198"/>
      <c r="AY1967" s="198"/>
      <c r="AZ1967" s="198"/>
      <c r="BA1967" s="198"/>
      <c r="BB1967" s="198"/>
      <c r="BC1967" s="198"/>
      <c r="BD1967" s="198"/>
      <c r="BE1967" s="198"/>
      <c r="BF1967" s="198"/>
      <c r="BG1967" s="198"/>
      <c r="BH1967" s="198"/>
      <c r="BI1967" s="198"/>
      <c r="BJ1967" s="198"/>
      <c r="BK1967" s="198"/>
      <c r="BL1967" s="198"/>
      <c r="BM1967" s="198"/>
      <c r="BN1967" s="198"/>
      <c r="BO1967" s="198"/>
      <c r="BP1967" s="198"/>
      <c r="BQ1967" s="198"/>
      <c r="BR1967" s="198"/>
      <c r="BS1967" s="198"/>
      <c r="BT1967" s="198"/>
      <c r="BU1967" s="198"/>
      <c r="BV1967" s="198"/>
      <c r="BW1967" s="198"/>
      <c r="BX1967" s="198"/>
      <c r="BY1967" s="198"/>
      <c r="BZ1967" s="198"/>
    </row>
    <row r="1968" spans="4:78" x14ac:dyDescent="0.2">
      <c r="D1968" s="173"/>
      <c r="E1968" s="173"/>
      <c r="F1968" s="173"/>
      <c r="G1968" s="173"/>
      <c r="H1968" s="173"/>
      <c r="I1968" s="173"/>
      <c r="J1968" s="173"/>
      <c r="K1968" s="173"/>
      <c r="L1968" s="173"/>
      <c r="M1968" s="173"/>
      <c r="N1968" s="173"/>
      <c r="O1968" s="173"/>
      <c r="P1968" s="173"/>
      <c r="Q1968" s="173"/>
      <c r="R1968" s="173"/>
      <c r="S1968" s="173"/>
      <c r="T1968" s="173"/>
      <c r="U1968" s="173"/>
      <c r="V1968" s="173"/>
      <c r="W1968" s="173"/>
      <c r="X1968" s="173"/>
      <c r="Y1968" s="173"/>
      <c r="Z1968" s="173"/>
      <c r="AA1968" s="173"/>
      <c r="AB1968" s="173"/>
      <c r="AC1968" s="173"/>
      <c r="AD1968" s="173"/>
      <c r="AE1968" s="173"/>
      <c r="AF1968" s="173"/>
      <c r="AG1968" s="173"/>
      <c r="AH1968" s="173"/>
      <c r="AI1968" s="173"/>
      <c r="AJ1968" s="173"/>
      <c r="AK1968" s="173"/>
      <c r="AL1968" s="173"/>
      <c r="AM1968" s="173"/>
      <c r="AN1968" s="173"/>
      <c r="AO1968" s="173"/>
      <c r="AP1968" s="198"/>
      <c r="AQ1968" s="198"/>
      <c r="AR1968" s="198"/>
      <c r="AS1968" s="198"/>
      <c r="AT1968" s="198"/>
      <c r="AU1968" s="198"/>
      <c r="AV1968" s="198"/>
      <c r="AW1968" s="198"/>
      <c r="AX1968" s="198"/>
      <c r="AY1968" s="198"/>
      <c r="AZ1968" s="198"/>
      <c r="BA1968" s="198"/>
      <c r="BB1968" s="198"/>
      <c r="BC1968" s="198"/>
      <c r="BD1968" s="198"/>
      <c r="BE1968" s="198"/>
      <c r="BF1968" s="198"/>
      <c r="BG1968" s="198"/>
      <c r="BH1968" s="198"/>
      <c r="BI1968" s="198"/>
      <c r="BJ1968" s="198"/>
      <c r="BK1968" s="198"/>
      <c r="BL1968" s="198"/>
      <c r="BM1968" s="198"/>
      <c r="BN1968" s="198"/>
      <c r="BO1968" s="198"/>
      <c r="BP1968" s="198"/>
      <c r="BQ1968" s="198"/>
      <c r="BR1968" s="198"/>
      <c r="BS1968" s="198"/>
      <c r="BT1968" s="198"/>
      <c r="BU1968" s="198"/>
      <c r="BV1968" s="198"/>
      <c r="BW1968" s="198"/>
      <c r="BX1968" s="198"/>
      <c r="BY1968" s="198"/>
      <c r="BZ1968" s="198"/>
    </row>
    <row r="1969" spans="4:78" x14ac:dyDescent="0.2">
      <c r="D1969" s="173"/>
      <c r="E1969" s="173"/>
      <c r="F1969" s="173"/>
      <c r="G1969" s="173"/>
      <c r="H1969" s="173"/>
      <c r="I1969" s="173"/>
      <c r="J1969" s="173"/>
      <c r="K1969" s="173"/>
      <c r="L1969" s="173"/>
      <c r="M1969" s="173"/>
      <c r="N1969" s="173"/>
      <c r="O1969" s="173"/>
      <c r="P1969" s="173"/>
      <c r="Q1969" s="173"/>
      <c r="R1969" s="173"/>
      <c r="S1969" s="173"/>
      <c r="T1969" s="173"/>
      <c r="U1969" s="173"/>
      <c r="V1969" s="173"/>
      <c r="W1969" s="173"/>
      <c r="X1969" s="173"/>
      <c r="Y1969" s="173"/>
      <c r="Z1969" s="173"/>
      <c r="AA1969" s="173"/>
      <c r="AB1969" s="173"/>
      <c r="AC1969" s="173"/>
      <c r="AD1969" s="173"/>
      <c r="AE1969" s="173"/>
      <c r="AF1969" s="173"/>
      <c r="AG1969" s="173"/>
      <c r="AH1969" s="173"/>
      <c r="AI1969" s="173"/>
      <c r="AJ1969" s="173"/>
      <c r="AK1969" s="173"/>
      <c r="AL1969" s="173"/>
      <c r="AM1969" s="173"/>
      <c r="AN1969" s="173"/>
      <c r="AO1969" s="173"/>
      <c r="AP1969" s="198"/>
      <c r="AQ1969" s="198"/>
      <c r="AR1969" s="198"/>
      <c r="AS1969" s="198"/>
      <c r="AT1969" s="198"/>
      <c r="AU1969" s="198"/>
      <c r="AV1969" s="198"/>
      <c r="AW1969" s="198"/>
      <c r="AX1969" s="198"/>
      <c r="AY1969" s="198"/>
      <c r="AZ1969" s="198"/>
      <c r="BA1969" s="198"/>
      <c r="BB1969" s="198"/>
      <c r="BC1969" s="198"/>
      <c r="BD1969" s="198"/>
      <c r="BE1969" s="198"/>
      <c r="BF1969" s="198"/>
      <c r="BG1969" s="198"/>
      <c r="BH1969" s="198"/>
      <c r="BI1969" s="198"/>
      <c r="BJ1969" s="198"/>
      <c r="BK1969" s="198"/>
      <c r="BL1969" s="198"/>
      <c r="BM1969" s="198"/>
      <c r="BN1969" s="198"/>
      <c r="BO1969" s="198"/>
      <c r="BP1969" s="198"/>
      <c r="BQ1969" s="198"/>
      <c r="BR1969" s="198"/>
      <c r="BS1969" s="198"/>
      <c r="BT1969" s="198"/>
      <c r="BU1969" s="198"/>
      <c r="BV1969" s="198"/>
      <c r="BW1969" s="198"/>
      <c r="BX1969" s="198"/>
      <c r="BY1969" s="198"/>
      <c r="BZ1969" s="198"/>
    </row>
    <row r="1970" spans="4:78" x14ac:dyDescent="0.2">
      <c r="D1970" s="173"/>
      <c r="E1970" s="173"/>
      <c r="F1970" s="173"/>
      <c r="G1970" s="173"/>
      <c r="H1970" s="173"/>
      <c r="I1970" s="173"/>
      <c r="J1970" s="173"/>
      <c r="K1970" s="173"/>
      <c r="L1970" s="173"/>
      <c r="M1970" s="173"/>
      <c r="N1970" s="173"/>
      <c r="O1970" s="173"/>
      <c r="P1970" s="173"/>
      <c r="Q1970" s="173"/>
      <c r="R1970" s="173"/>
      <c r="S1970" s="173"/>
      <c r="T1970" s="173"/>
      <c r="U1970" s="173"/>
      <c r="V1970" s="173"/>
      <c r="W1970" s="173"/>
      <c r="X1970" s="173"/>
      <c r="Y1970" s="173"/>
      <c r="Z1970" s="173"/>
      <c r="AA1970" s="173"/>
      <c r="AB1970" s="173"/>
      <c r="AC1970" s="173"/>
      <c r="AD1970" s="173"/>
      <c r="AE1970" s="173"/>
      <c r="AF1970" s="173"/>
      <c r="AG1970" s="173"/>
      <c r="AH1970" s="173"/>
      <c r="AI1970" s="173"/>
      <c r="AJ1970" s="173"/>
      <c r="AK1970" s="173"/>
      <c r="AL1970" s="173"/>
      <c r="AM1970" s="173"/>
      <c r="AN1970" s="173"/>
      <c r="AO1970" s="173"/>
      <c r="AP1970" s="198"/>
      <c r="AQ1970" s="198"/>
      <c r="AR1970" s="198"/>
      <c r="AS1970" s="198"/>
      <c r="AT1970" s="198"/>
      <c r="AU1970" s="198"/>
      <c r="AV1970" s="198"/>
      <c r="AW1970" s="198"/>
      <c r="AX1970" s="198"/>
      <c r="AY1970" s="198"/>
      <c r="AZ1970" s="198"/>
      <c r="BA1970" s="198"/>
      <c r="BB1970" s="198"/>
      <c r="BC1970" s="198"/>
      <c r="BD1970" s="198"/>
      <c r="BE1970" s="198"/>
      <c r="BF1970" s="198"/>
      <c r="BG1970" s="198"/>
      <c r="BH1970" s="198"/>
      <c r="BI1970" s="198"/>
      <c r="BJ1970" s="198"/>
      <c r="BK1970" s="198"/>
      <c r="BL1970" s="198"/>
      <c r="BM1970" s="198"/>
      <c r="BN1970" s="198"/>
      <c r="BO1970" s="198"/>
      <c r="BP1970" s="198"/>
      <c r="BQ1970" s="198"/>
      <c r="BR1970" s="198"/>
      <c r="BS1970" s="198"/>
      <c r="BT1970" s="198"/>
      <c r="BU1970" s="198"/>
      <c r="BV1970" s="198"/>
      <c r="BW1970" s="198"/>
      <c r="BX1970" s="198"/>
      <c r="BY1970" s="198"/>
      <c r="BZ1970" s="198"/>
    </row>
    <row r="1971" spans="4:78" x14ac:dyDescent="0.2">
      <c r="D1971" s="173"/>
      <c r="E1971" s="173"/>
      <c r="F1971" s="173"/>
      <c r="G1971" s="173"/>
      <c r="H1971" s="173"/>
      <c r="I1971" s="173"/>
      <c r="J1971" s="173"/>
      <c r="K1971" s="173"/>
      <c r="L1971" s="173"/>
      <c r="M1971" s="173"/>
      <c r="N1971" s="173"/>
      <c r="O1971" s="173"/>
      <c r="P1971" s="173"/>
      <c r="Q1971" s="173"/>
      <c r="R1971" s="173"/>
      <c r="S1971" s="173"/>
      <c r="T1971" s="173"/>
      <c r="U1971" s="173"/>
      <c r="V1971" s="173"/>
      <c r="W1971" s="173"/>
      <c r="X1971" s="173"/>
      <c r="Y1971" s="173"/>
      <c r="Z1971" s="173"/>
      <c r="AA1971" s="173"/>
      <c r="AB1971" s="173"/>
      <c r="AC1971" s="173"/>
      <c r="AD1971" s="173"/>
      <c r="AE1971" s="173"/>
      <c r="AF1971" s="173"/>
      <c r="AG1971" s="173"/>
      <c r="AH1971" s="173"/>
      <c r="AI1971" s="173"/>
      <c r="AJ1971" s="173"/>
      <c r="AK1971" s="173"/>
      <c r="AL1971" s="173"/>
      <c r="AM1971" s="173"/>
      <c r="AN1971" s="173"/>
      <c r="AO1971" s="173"/>
      <c r="AP1971" s="198"/>
      <c r="AQ1971" s="198"/>
      <c r="AR1971" s="198"/>
      <c r="AS1971" s="198"/>
      <c r="AT1971" s="198"/>
      <c r="AU1971" s="198"/>
      <c r="AV1971" s="198"/>
      <c r="AW1971" s="198"/>
      <c r="AX1971" s="198"/>
      <c r="AY1971" s="198"/>
      <c r="AZ1971" s="198"/>
      <c r="BA1971" s="198"/>
      <c r="BB1971" s="198"/>
      <c r="BC1971" s="198"/>
      <c r="BD1971" s="198"/>
      <c r="BE1971" s="198"/>
      <c r="BF1971" s="198"/>
      <c r="BG1971" s="198"/>
      <c r="BH1971" s="198"/>
      <c r="BI1971" s="198"/>
      <c r="BJ1971" s="198"/>
      <c r="BK1971" s="198"/>
      <c r="BL1971" s="198"/>
      <c r="BM1971" s="198"/>
      <c r="BN1971" s="198"/>
      <c r="BO1971" s="198"/>
      <c r="BP1971" s="198"/>
      <c r="BQ1971" s="198"/>
      <c r="BR1971" s="198"/>
      <c r="BS1971" s="198"/>
      <c r="BT1971" s="198"/>
      <c r="BU1971" s="198"/>
      <c r="BV1971" s="198"/>
      <c r="BW1971" s="198"/>
      <c r="BX1971" s="198"/>
      <c r="BY1971" s="198"/>
      <c r="BZ1971" s="198"/>
    </row>
    <row r="1972" spans="4:78" x14ac:dyDescent="0.2">
      <c r="D1972" s="173"/>
      <c r="E1972" s="173"/>
      <c r="F1972" s="173"/>
      <c r="G1972" s="173"/>
      <c r="H1972" s="173"/>
      <c r="I1972" s="173"/>
      <c r="J1972" s="173"/>
      <c r="K1972" s="173"/>
      <c r="L1972" s="173"/>
      <c r="M1972" s="173"/>
      <c r="N1972" s="173"/>
      <c r="O1972" s="173"/>
      <c r="P1972" s="173"/>
      <c r="Q1972" s="173"/>
      <c r="R1972" s="173"/>
      <c r="S1972" s="173"/>
      <c r="T1972" s="173"/>
      <c r="U1972" s="173"/>
      <c r="V1972" s="173"/>
      <c r="W1972" s="173"/>
      <c r="X1972" s="173"/>
      <c r="Y1972" s="173"/>
      <c r="Z1972" s="173"/>
      <c r="AA1972" s="173"/>
      <c r="AB1972" s="173"/>
      <c r="AC1972" s="173"/>
      <c r="AD1972" s="173"/>
      <c r="AE1972" s="173"/>
      <c r="AF1972" s="173"/>
      <c r="AG1972" s="173"/>
      <c r="AH1972" s="173"/>
      <c r="AI1972" s="173"/>
      <c r="AJ1972" s="173"/>
      <c r="AK1972" s="173"/>
      <c r="AL1972" s="173"/>
      <c r="AM1972" s="173"/>
      <c r="AN1972" s="173"/>
      <c r="AO1972" s="173"/>
      <c r="AP1972" s="198"/>
      <c r="AQ1972" s="198"/>
      <c r="AR1972" s="198"/>
      <c r="AS1972" s="198"/>
      <c r="AT1972" s="198"/>
      <c r="AU1972" s="198"/>
      <c r="AV1972" s="198"/>
      <c r="AW1972" s="198"/>
      <c r="AX1972" s="198"/>
      <c r="AY1972" s="198"/>
      <c r="AZ1972" s="198"/>
      <c r="BA1972" s="198"/>
      <c r="BB1972" s="198"/>
      <c r="BC1972" s="198"/>
      <c r="BD1972" s="198"/>
      <c r="BE1972" s="198"/>
      <c r="BF1972" s="198"/>
      <c r="BG1972" s="198"/>
      <c r="BH1972" s="198"/>
      <c r="BI1972" s="198"/>
      <c r="BJ1972" s="198"/>
      <c r="BK1972" s="198"/>
      <c r="BL1972" s="198"/>
      <c r="BM1972" s="198"/>
      <c r="BN1972" s="198"/>
      <c r="BO1972" s="198"/>
      <c r="BP1972" s="198"/>
      <c r="BQ1972" s="198"/>
      <c r="BR1972" s="198"/>
      <c r="BS1972" s="198"/>
      <c r="BT1972" s="198"/>
      <c r="BU1972" s="198"/>
      <c r="BV1972" s="198"/>
      <c r="BW1972" s="198"/>
      <c r="BX1972" s="198"/>
      <c r="BY1972" s="198"/>
      <c r="BZ1972" s="198"/>
    </row>
    <row r="1973" spans="4:78" x14ac:dyDescent="0.2">
      <c r="D1973" s="173"/>
      <c r="E1973" s="173"/>
      <c r="F1973" s="173"/>
      <c r="G1973" s="173"/>
      <c r="H1973" s="173"/>
      <c r="I1973" s="173"/>
      <c r="J1973" s="173"/>
      <c r="K1973" s="173"/>
      <c r="L1973" s="173"/>
      <c r="M1973" s="173"/>
      <c r="N1973" s="173"/>
      <c r="O1973" s="173"/>
      <c r="P1973" s="173"/>
      <c r="Q1973" s="173"/>
      <c r="R1973" s="173"/>
      <c r="S1973" s="173"/>
      <c r="T1973" s="173"/>
      <c r="U1973" s="173"/>
      <c r="V1973" s="173"/>
      <c r="W1973" s="173"/>
      <c r="X1973" s="173"/>
      <c r="Y1973" s="173"/>
      <c r="Z1973" s="173"/>
      <c r="AA1973" s="173"/>
      <c r="AB1973" s="173"/>
      <c r="AC1973" s="173"/>
      <c r="AD1973" s="173"/>
      <c r="AE1973" s="173"/>
      <c r="AF1973" s="173"/>
      <c r="AG1973" s="173"/>
      <c r="AH1973" s="173"/>
      <c r="AI1973" s="173"/>
      <c r="AJ1973" s="173"/>
      <c r="AK1973" s="173"/>
      <c r="AL1973" s="173"/>
      <c r="AM1973" s="173"/>
      <c r="AN1973" s="173"/>
      <c r="AO1973" s="173"/>
      <c r="AP1973" s="198"/>
      <c r="AQ1973" s="198"/>
      <c r="AR1973" s="198"/>
      <c r="AS1973" s="198"/>
      <c r="AT1973" s="198"/>
      <c r="AU1973" s="198"/>
      <c r="AV1973" s="198"/>
      <c r="AW1973" s="198"/>
      <c r="AX1973" s="198"/>
      <c r="AY1973" s="198"/>
      <c r="AZ1973" s="198"/>
      <c r="BA1973" s="198"/>
      <c r="BB1973" s="198"/>
      <c r="BC1973" s="198"/>
      <c r="BD1973" s="198"/>
      <c r="BE1973" s="198"/>
      <c r="BF1973" s="198"/>
      <c r="BG1973" s="198"/>
      <c r="BH1973" s="198"/>
      <c r="BI1973" s="198"/>
      <c r="BJ1973" s="198"/>
      <c r="BK1973" s="198"/>
      <c r="BL1973" s="198"/>
      <c r="BM1973" s="198"/>
      <c r="BN1973" s="198"/>
      <c r="BO1973" s="198"/>
      <c r="BP1973" s="198"/>
      <c r="BQ1973" s="198"/>
      <c r="BR1973" s="198"/>
      <c r="BS1973" s="198"/>
      <c r="BT1973" s="198"/>
      <c r="BU1973" s="198"/>
      <c r="BV1973" s="198"/>
      <c r="BW1973" s="198"/>
      <c r="BX1973" s="198"/>
      <c r="BY1973" s="198"/>
      <c r="BZ1973" s="198"/>
    </row>
    <row r="1974" spans="4:78" x14ac:dyDescent="0.2">
      <c r="D1974" s="173"/>
      <c r="E1974" s="173"/>
      <c r="F1974" s="173"/>
      <c r="G1974" s="173"/>
      <c r="H1974" s="173"/>
      <c r="I1974" s="173"/>
      <c r="J1974" s="173"/>
      <c r="K1974" s="173"/>
      <c r="L1974" s="173"/>
      <c r="M1974" s="173"/>
      <c r="N1974" s="173"/>
      <c r="O1974" s="173"/>
      <c r="P1974" s="173"/>
      <c r="Q1974" s="173"/>
      <c r="R1974" s="173"/>
      <c r="S1974" s="173"/>
      <c r="T1974" s="173"/>
      <c r="U1974" s="173"/>
      <c r="V1974" s="173"/>
      <c r="W1974" s="173"/>
      <c r="X1974" s="173"/>
      <c r="Y1974" s="173"/>
      <c r="Z1974" s="173"/>
      <c r="AA1974" s="173"/>
      <c r="AB1974" s="173"/>
      <c r="AC1974" s="173"/>
      <c r="AD1974" s="173"/>
      <c r="AE1974" s="173"/>
      <c r="AF1974" s="173"/>
      <c r="AG1974" s="173"/>
      <c r="AH1974" s="173"/>
      <c r="AI1974" s="173"/>
      <c r="AJ1974" s="173"/>
      <c r="AK1974" s="173"/>
      <c r="AL1974" s="173"/>
      <c r="AM1974" s="173"/>
      <c r="AN1974" s="173"/>
      <c r="AO1974" s="173"/>
      <c r="AP1974" s="198"/>
      <c r="AQ1974" s="198"/>
      <c r="AR1974" s="198"/>
      <c r="AS1974" s="198"/>
      <c r="AT1974" s="198"/>
      <c r="AU1974" s="198"/>
      <c r="AV1974" s="198"/>
      <c r="AW1974" s="198"/>
      <c r="AX1974" s="198"/>
      <c r="AY1974" s="198"/>
      <c r="AZ1974" s="198"/>
      <c r="BA1974" s="198"/>
      <c r="BB1974" s="198"/>
      <c r="BC1974" s="198"/>
      <c r="BD1974" s="198"/>
      <c r="BE1974" s="198"/>
      <c r="BF1974" s="198"/>
      <c r="BG1974" s="198"/>
      <c r="BH1974" s="198"/>
      <c r="BI1974" s="198"/>
      <c r="BJ1974" s="198"/>
      <c r="BK1974" s="198"/>
      <c r="BL1974" s="198"/>
      <c r="BM1974" s="198"/>
      <c r="BN1974" s="198"/>
      <c r="BO1974" s="198"/>
      <c r="BP1974" s="198"/>
      <c r="BQ1974" s="198"/>
      <c r="BR1974" s="198"/>
      <c r="BS1974" s="198"/>
      <c r="BT1974" s="198"/>
      <c r="BU1974" s="198"/>
      <c r="BV1974" s="198"/>
      <c r="BW1974" s="198"/>
      <c r="BX1974" s="198"/>
      <c r="BY1974" s="198"/>
      <c r="BZ1974" s="198"/>
    </row>
    <row r="1975" spans="4:78" x14ac:dyDescent="0.2">
      <c r="D1975" s="173"/>
      <c r="E1975" s="173"/>
      <c r="F1975" s="173"/>
      <c r="G1975" s="173"/>
      <c r="H1975" s="173"/>
      <c r="I1975" s="173"/>
      <c r="J1975" s="173"/>
      <c r="K1975" s="173"/>
      <c r="L1975" s="173"/>
      <c r="M1975" s="173"/>
      <c r="N1975" s="173"/>
      <c r="O1975" s="173"/>
      <c r="P1975" s="173"/>
      <c r="Q1975" s="173"/>
      <c r="R1975" s="173"/>
      <c r="S1975" s="173"/>
      <c r="T1975" s="173"/>
      <c r="U1975" s="173"/>
      <c r="V1975" s="173"/>
      <c r="W1975" s="173"/>
      <c r="X1975" s="173"/>
      <c r="Y1975" s="173"/>
      <c r="Z1975" s="173"/>
      <c r="AA1975" s="173"/>
      <c r="AB1975" s="173"/>
      <c r="AC1975" s="173"/>
      <c r="AD1975" s="173"/>
      <c r="AE1975" s="173"/>
      <c r="AF1975" s="173"/>
      <c r="AG1975" s="173"/>
      <c r="AH1975" s="173"/>
      <c r="AI1975" s="173"/>
      <c r="AJ1975" s="173"/>
      <c r="AK1975" s="173"/>
      <c r="AL1975" s="173"/>
      <c r="AM1975" s="173"/>
      <c r="AN1975" s="173"/>
      <c r="AO1975" s="173"/>
      <c r="AP1975" s="198"/>
      <c r="AQ1975" s="198"/>
      <c r="AR1975" s="198"/>
      <c r="AS1975" s="198"/>
      <c r="AT1975" s="198"/>
      <c r="AU1975" s="198"/>
      <c r="AV1975" s="198"/>
      <c r="AW1975" s="198"/>
      <c r="AX1975" s="198"/>
      <c r="AY1975" s="198"/>
      <c r="AZ1975" s="198"/>
      <c r="BA1975" s="198"/>
      <c r="BB1975" s="198"/>
      <c r="BC1975" s="198"/>
      <c r="BD1975" s="198"/>
      <c r="BE1975" s="198"/>
      <c r="BF1975" s="198"/>
      <c r="BG1975" s="198"/>
      <c r="BH1975" s="198"/>
      <c r="BI1975" s="198"/>
      <c r="BJ1975" s="198"/>
      <c r="BK1975" s="198"/>
      <c r="BL1975" s="198"/>
      <c r="BM1975" s="198"/>
      <c r="BN1975" s="198"/>
      <c r="BO1975" s="198"/>
      <c r="BP1975" s="198"/>
      <c r="BQ1975" s="198"/>
      <c r="BR1975" s="198"/>
      <c r="BS1975" s="198"/>
      <c r="BT1975" s="198"/>
      <c r="BU1975" s="198"/>
      <c r="BV1975" s="198"/>
      <c r="BW1975" s="198"/>
      <c r="BX1975" s="198"/>
      <c r="BY1975" s="198"/>
      <c r="BZ1975" s="198"/>
    </row>
    <row r="1976" spans="4:78" x14ac:dyDescent="0.2">
      <c r="D1976" s="173"/>
      <c r="E1976" s="173"/>
      <c r="F1976" s="173"/>
      <c r="G1976" s="173"/>
      <c r="H1976" s="173"/>
      <c r="I1976" s="173"/>
      <c r="J1976" s="173"/>
      <c r="K1976" s="173"/>
      <c r="L1976" s="173"/>
      <c r="M1976" s="173"/>
      <c r="N1976" s="173"/>
      <c r="O1976" s="173"/>
      <c r="P1976" s="173"/>
      <c r="Q1976" s="173"/>
      <c r="R1976" s="173"/>
      <c r="S1976" s="173"/>
      <c r="T1976" s="173"/>
      <c r="U1976" s="173"/>
      <c r="V1976" s="173"/>
      <c r="W1976" s="173"/>
      <c r="X1976" s="173"/>
      <c r="Y1976" s="173"/>
      <c r="Z1976" s="173"/>
      <c r="AA1976" s="173"/>
      <c r="AB1976" s="173"/>
      <c r="AC1976" s="173"/>
      <c r="AD1976" s="173"/>
      <c r="AE1976" s="173"/>
      <c r="AF1976" s="173"/>
      <c r="AG1976" s="173"/>
      <c r="AH1976" s="173"/>
      <c r="AI1976" s="173"/>
      <c r="AJ1976" s="173"/>
      <c r="AK1976" s="173"/>
      <c r="AL1976" s="173"/>
      <c r="AM1976" s="173"/>
      <c r="AN1976" s="173"/>
      <c r="AO1976" s="173"/>
      <c r="AP1976" s="198"/>
      <c r="AQ1976" s="198"/>
      <c r="AR1976" s="198"/>
      <c r="AS1976" s="198"/>
      <c r="AT1976" s="198"/>
      <c r="AU1976" s="198"/>
      <c r="AV1976" s="198"/>
      <c r="AW1976" s="198"/>
      <c r="AX1976" s="198"/>
      <c r="AY1976" s="198"/>
      <c r="AZ1976" s="198"/>
      <c r="BA1976" s="198"/>
      <c r="BB1976" s="198"/>
      <c r="BC1976" s="198"/>
      <c r="BD1976" s="198"/>
      <c r="BE1976" s="198"/>
      <c r="BF1976" s="198"/>
      <c r="BG1976" s="198"/>
      <c r="BH1976" s="198"/>
      <c r="BI1976" s="198"/>
      <c r="BJ1976" s="198"/>
      <c r="BK1976" s="198"/>
      <c r="BL1976" s="198"/>
      <c r="BM1976" s="198"/>
      <c r="BN1976" s="198"/>
      <c r="BO1976" s="198"/>
      <c r="BP1976" s="198"/>
      <c r="BQ1976" s="198"/>
      <c r="BR1976" s="198"/>
      <c r="BS1976" s="198"/>
      <c r="BT1976" s="198"/>
      <c r="BU1976" s="198"/>
      <c r="BV1976" s="198"/>
      <c r="BW1976" s="198"/>
      <c r="BX1976" s="198"/>
      <c r="BY1976" s="198"/>
      <c r="BZ1976" s="198"/>
    </row>
    <row r="1977" spans="4:78" x14ac:dyDescent="0.2">
      <c r="D1977" s="173"/>
      <c r="E1977" s="173"/>
      <c r="F1977" s="173"/>
      <c r="G1977" s="173"/>
      <c r="H1977" s="173"/>
      <c r="I1977" s="173"/>
      <c r="J1977" s="173"/>
      <c r="K1977" s="173"/>
      <c r="L1977" s="173"/>
      <c r="M1977" s="173"/>
      <c r="N1977" s="173"/>
      <c r="O1977" s="173"/>
      <c r="P1977" s="173"/>
      <c r="Q1977" s="173"/>
      <c r="R1977" s="173"/>
      <c r="S1977" s="173"/>
      <c r="T1977" s="173"/>
      <c r="U1977" s="173"/>
      <c r="V1977" s="173"/>
      <c r="W1977" s="173"/>
      <c r="X1977" s="173"/>
      <c r="Y1977" s="173"/>
      <c r="Z1977" s="173"/>
      <c r="AA1977" s="173"/>
      <c r="AB1977" s="173"/>
      <c r="AC1977" s="173"/>
      <c r="AD1977" s="173"/>
      <c r="AE1977" s="173"/>
      <c r="AF1977" s="173"/>
      <c r="AG1977" s="173"/>
      <c r="AH1977" s="173"/>
      <c r="AI1977" s="173"/>
      <c r="AJ1977" s="173"/>
      <c r="AK1977" s="173"/>
      <c r="AL1977" s="173"/>
      <c r="AM1977" s="173"/>
      <c r="AN1977" s="173"/>
      <c r="AO1977" s="173"/>
      <c r="AP1977" s="198"/>
      <c r="AQ1977" s="198"/>
      <c r="AR1977" s="198"/>
      <c r="AS1977" s="198"/>
      <c r="AT1977" s="198"/>
      <c r="AU1977" s="198"/>
      <c r="AV1977" s="198"/>
      <c r="AW1977" s="198"/>
      <c r="AX1977" s="198"/>
      <c r="AY1977" s="198"/>
      <c r="AZ1977" s="198"/>
      <c r="BA1977" s="198"/>
      <c r="BB1977" s="198"/>
      <c r="BC1977" s="198"/>
      <c r="BD1977" s="198"/>
      <c r="BE1977" s="198"/>
      <c r="BF1977" s="198"/>
      <c r="BG1977" s="198"/>
      <c r="BH1977" s="198"/>
      <c r="BI1977" s="198"/>
      <c r="BJ1977" s="198"/>
      <c r="BK1977" s="198"/>
      <c r="BL1977" s="198"/>
      <c r="BM1977" s="198"/>
      <c r="BN1977" s="198"/>
      <c r="BO1977" s="198"/>
      <c r="BP1977" s="198"/>
      <c r="BQ1977" s="198"/>
      <c r="BR1977" s="198"/>
      <c r="BS1977" s="198"/>
      <c r="BT1977" s="198"/>
      <c r="BU1977" s="198"/>
      <c r="BV1977" s="198"/>
      <c r="BW1977" s="198"/>
      <c r="BX1977" s="198"/>
      <c r="BY1977" s="198"/>
      <c r="BZ1977" s="198"/>
    </row>
    <row r="1978" spans="4:78" x14ac:dyDescent="0.2">
      <c r="D1978" s="173"/>
      <c r="E1978" s="173"/>
      <c r="F1978" s="173"/>
      <c r="G1978" s="173"/>
      <c r="H1978" s="173"/>
      <c r="I1978" s="173"/>
      <c r="J1978" s="173"/>
      <c r="K1978" s="173"/>
      <c r="L1978" s="173"/>
      <c r="M1978" s="173"/>
      <c r="N1978" s="173"/>
      <c r="O1978" s="173"/>
      <c r="P1978" s="173"/>
      <c r="Q1978" s="173"/>
      <c r="R1978" s="173"/>
      <c r="S1978" s="173"/>
      <c r="T1978" s="173"/>
      <c r="U1978" s="173"/>
      <c r="V1978" s="173"/>
      <c r="W1978" s="173"/>
      <c r="X1978" s="173"/>
      <c r="Y1978" s="173"/>
      <c r="Z1978" s="173"/>
      <c r="AA1978" s="173"/>
      <c r="AB1978" s="173"/>
      <c r="AC1978" s="173"/>
      <c r="AD1978" s="173"/>
      <c r="AE1978" s="173"/>
      <c r="AF1978" s="173"/>
      <c r="AG1978" s="173"/>
      <c r="AH1978" s="173"/>
      <c r="AI1978" s="173"/>
      <c r="AJ1978" s="173"/>
      <c r="AK1978" s="173"/>
      <c r="AL1978" s="173"/>
      <c r="AM1978" s="173"/>
      <c r="AN1978" s="173"/>
      <c r="AO1978" s="173"/>
      <c r="AP1978" s="198"/>
      <c r="AQ1978" s="198"/>
      <c r="AR1978" s="198"/>
      <c r="AS1978" s="198"/>
      <c r="AT1978" s="198"/>
      <c r="AU1978" s="198"/>
      <c r="AV1978" s="198"/>
      <c r="AW1978" s="198"/>
      <c r="AX1978" s="198"/>
      <c r="AY1978" s="198"/>
      <c r="AZ1978" s="198"/>
      <c r="BA1978" s="198"/>
      <c r="BB1978" s="198"/>
      <c r="BC1978" s="198"/>
      <c r="BD1978" s="198"/>
      <c r="BE1978" s="198"/>
      <c r="BF1978" s="198"/>
      <c r="BG1978" s="198"/>
      <c r="BH1978" s="198"/>
      <c r="BI1978" s="198"/>
      <c r="BJ1978" s="198"/>
      <c r="BK1978" s="198"/>
      <c r="BL1978" s="198"/>
      <c r="BM1978" s="198"/>
      <c r="BN1978" s="198"/>
      <c r="BO1978" s="198"/>
      <c r="BP1978" s="198"/>
      <c r="BQ1978" s="198"/>
      <c r="BR1978" s="198"/>
      <c r="BS1978" s="198"/>
      <c r="BT1978" s="198"/>
      <c r="BU1978" s="198"/>
      <c r="BV1978" s="198"/>
      <c r="BW1978" s="198"/>
      <c r="BX1978" s="198"/>
      <c r="BY1978" s="198"/>
      <c r="BZ1978" s="198"/>
    </row>
    <row r="1979" spans="4:78" x14ac:dyDescent="0.2">
      <c r="D1979" s="173"/>
      <c r="E1979" s="173"/>
      <c r="F1979" s="173"/>
      <c r="G1979" s="173"/>
      <c r="H1979" s="173"/>
      <c r="I1979" s="173"/>
      <c r="J1979" s="173"/>
      <c r="K1979" s="173"/>
      <c r="L1979" s="173"/>
      <c r="M1979" s="173"/>
      <c r="N1979" s="173"/>
      <c r="O1979" s="173"/>
      <c r="P1979" s="173"/>
      <c r="Q1979" s="173"/>
      <c r="R1979" s="173"/>
      <c r="S1979" s="173"/>
      <c r="T1979" s="173"/>
      <c r="U1979" s="173"/>
      <c r="V1979" s="173"/>
      <c r="W1979" s="173"/>
      <c r="X1979" s="173"/>
      <c r="Y1979" s="173"/>
      <c r="Z1979" s="173"/>
      <c r="AA1979" s="173"/>
      <c r="AB1979" s="173"/>
      <c r="AC1979" s="173"/>
      <c r="AD1979" s="173"/>
      <c r="AE1979" s="173"/>
      <c r="AF1979" s="173"/>
      <c r="AG1979" s="173"/>
      <c r="AH1979" s="173"/>
      <c r="AI1979" s="173"/>
      <c r="AJ1979" s="173"/>
      <c r="AK1979" s="173"/>
      <c r="AL1979" s="173"/>
      <c r="AM1979" s="173"/>
      <c r="AN1979" s="173"/>
      <c r="AO1979" s="173"/>
      <c r="AP1979" s="198"/>
      <c r="AQ1979" s="198"/>
      <c r="AR1979" s="198"/>
      <c r="AS1979" s="198"/>
      <c r="AT1979" s="198"/>
      <c r="AU1979" s="198"/>
      <c r="AV1979" s="198"/>
      <c r="AW1979" s="198"/>
      <c r="AX1979" s="198"/>
      <c r="AY1979" s="198"/>
      <c r="AZ1979" s="198"/>
      <c r="BA1979" s="198"/>
      <c r="BB1979" s="198"/>
      <c r="BC1979" s="198"/>
      <c r="BD1979" s="198"/>
      <c r="BE1979" s="198"/>
      <c r="BF1979" s="198"/>
      <c r="BG1979" s="198"/>
      <c r="BH1979" s="198"/>
      <c r="BI1979" s="198"/>
      <c r="BJ1979" s="198"/>
      <c r="BK1979" s="198"/>
      <c r="BL1979" s="198"/>
      <c r="BM1979" s="198"/>
      <c r="BN1979" s="198"/>
      <c r="BO1979" s="198"/>
      <c r="BP1979" s="198"/>
      <c r="BQ1979" s="198"/>
      <c r="BR1979" s="198"/>
      <c r="BS1979" s="198"/>
      <c r="BT1979" s="198"/>
      <c r="BU1979" s="198"/>
      <c r="BV1979" s="198"/>
      <c r="BW1979" s="198"/>
      <c r="BX1979" s="198"/>
      <c r="BY1979" s="198"/>
      <c r="BZ1979" s="198"/>
    </row>
    <row r="1980" spans="4:78" x14ac:dyDescent="0.2">
      <c r="D1980" s="173"/>
      <c r="E1980" s="173"/>
      <c r="F1980" s="173"/>
      <c r="G1980" s="173"/>
      <c r="H1980" s="173"/>
      <c r="I1980" s="173"/>
      <c r="J1980" s="173"/>
      <c r="K1980" s="173"/>
      <c r="L1980" s="173"/>
      <c r="M1980" s="173"/>
      <c r="N1980" s="173"/>
      <c r="O1980" s="173"/>
      <c r="P1980" s="173"/>
      <c r="Q1980" s="173"/>
      <c r="R1980" s="173"/>
      <c r="S1980" s="173"/>
      <c r="T1980" s="173"/>
      <c r="U1980" s="173"/>
      <c r="V1980" s="173"/>
      <c r="W1980" s="173"/>
      <c r="X1980" s="173"/>
      <c r="Y1980" s="173"/>
      <c r="Z1980" s="173"/>
      <c r="AA1980" s="173"/>
      <c r="AB1980" s="173"/>
      <c r="AC1980" s="173"/>
      <c r="AD1980" s="173"/>
      <c r="AE1980" s="173"/>
      <c r="AF1980" s="173"/>
      <c r="AG1980" s="173"/>
      <c r="AH1980" s="173"/>
      <c r="AI1980" s="173"/>
      <c r="AJ1980" s="173"/>
      <c r="AK1980" s="173"/>
      <c r="AL1980" s="173"/>
      <c r="AM1980" s="173"/>
      <c r="AN1980" s="173"/>
      <c r="AO1980" s="173"/>
      <c r="AP1980" s="198"/>
      <c r="AQ1980" s="198"/>
      <c r="AR1980" s="198"/>
      <c r="AS1980" s="198"/>
      <c r="AT1980" s="198"/>
      <c r="AU1980" s="198"/>
      <c r="AV1980" s="198"/>
      <c r="AW1980" s="198"/>
      <c r="AX1980" s="198"/>
      <c r="AY1980" s="198"/>
      <c r="AZ1980" s="198"/>
      <c r="BA1980" s="198"/>
      <c r="BB1980" s="198"/>
      <c r="BC1980" s="198"/>
      <c r="BD1980" s="198"/>
      <c r="BE1980" s="198"/>
      <c r="BF1980" s="198"/>
      <c r="BG1980" s="198"/>
      <c r="BH1980" s="198"/>
      <c r="BI1980" s="198"/>
      <c r="BJ1980" s="198"/>
      <c r="BK1980" s="198"/>
      <c r="BL1980" s="198"/>
      <c r="BM1980" s="198"/>
      <c r="BN1980" s="198"/>
      <c r="BO1980" s="198"/>
      <c r="BP1980" s="198"/>
      <c r="BQ1980" s="198"/>
      <c r="BR1980" s="198"/>
      <c r="BS1980" s="198"/>
      <c r="BT1980" s="198"/>
      <c r="BU1980" s="198"/>
      <c r="BV1980" s="198"/>
      <c r="BW1980" s="198"/>
      <c r="BX1980" s="198"/>
      <c r="BY1980" s="198"/>
      <c r="BZ1980" s="198"/>
    </row>
    <row r="1981" spans="4:78" x14ac:dyDescent="0.2">
      <c r="D1981" s="173"/>
      <c r="E1981" s="173"/>
      <c r="F1981" s="173"/>
      <c r="G1981" s="173"/>
      <c r="H1981" s="173"/>
      <c r="I1981" s="173"/>
      <c r="J1981" s="173"/>
      <c r="K1981" s="173"/>
      <c r="L1981" s="173"/>
      <c r="M1981" s="173"/>
      <c r="N1981" s="173"/>
      <c r="O1981" s="173"/>
      <c r="P1981" s="173"/>
      <c r="Q1981" s="173"/>
      <c r="R1981" s="173"/>
      <c r="S1981" s="173"/>
      <c r="T1981" s="173"/>
      <c r="U1981" s="173"/>
      <c r="V1981" s="173"/>
      <c r="W1981" s="173"/>
      <c r="X1981" s="173"/>
      <c r="Y1981" s="173"/>
      <c r="Z1981" s="173"/>
      <c r="AA1981" s="173"/>
      <c r="AB1981" s="173"/>
      <c r="AC1981" s="173"/>
      <c r="AD1981" s="173"/>
      <c r="AE1981" s="173"/>
      <c r="AF1981" s="173"/>
      <c r="AG1981" s="173"/>
      <c r="AH1981" s="173"/>
      <c r="AI1981" s="173"/>
      <c r="AJ1981" s="173"/>
      <c r="AK1981" s="173"/>
      <c r="AL1981" s="173"/>
      <c r="AM1981" s="173"/>
      <c r="AN1981" s="173"/>
      <c r="AO1981" s="173"/>
      <c r="AP1981" s="198"/>
      <c r="AQ1981" s="198"/>
      <c r="AR1981" s="198"/>
      <c r="AS1981" s="198"/>
      <c r="AT1981" s="198"/>
      <c r="AU1981" s="198"/>
      <c r="AV1981" s="198"/>
      <c r="AW1981" s="198"/>
      <c r="AX1981" s="198"/>
      <c r="AY1981" s="198"/>
      <c r="AZ1981" s="198"/>
      <c r="BA1981" s="198"/>
      <c r="BB1981" s="198"/>
      <c r="BC1981" s="198"/>
      <c r="BD1981" s="198"/>
      <c r="BE1981" s="198"/>
      <c r="BF1981" s="198"/>
      <c r="BG1981" s="198"/>
      <c r="BH1981" s="198"/>
      <c r="BI1981" s="198"/>
      <c r="BJ1981" s="198"/>
      <c r="BK1981" s="198"/>
      <c r="BL1981" s="198"/>
      <c r="BM1981" s="198"/>
      <c r="BN1981" s="198"/>
      <c r="BO1981" s="198"/>
      <c r="BP1981" s="198"/>
      <c r="BQ1981" s="198"/>
      <c r="BR1981" s="198"/>
      <c r="BS1981" s="198"/>
      <c r="BT1981" s="198"/>
      <c r="BU1981" s="198"/>
      <c r="BV1981" s="198"/>
      <c r="BW1981" s="198"/>
      <c r="BX1981" s="198"/>
      <c r="BY1981" s="198"/>
      <c r="BZ1981" s="198"/>
    </row>
    <row r="1982" spans="4:78" x14ac:dyDescent="0.2">
      <c r="D1982" s="173"/>
      <c r="E1982" s="173"/>
      <c r="F1982" s="173"/>
      <c r="G1982" s="173"/>
      <c r="H1982" s="173"/>
      <c r="I1982" s="173"/>
      <c r="J1982" s="173"/>
      <c r="K1982" s="173"/>
      <c r="L1982" s="173"/>
      <c r="M1982" s="173"/>
      <c r="N1982" s="173"/>
      <c r="O1982" s="173"/>
      <c r="P1982" s="173"/>
      <c r="Q1982" s="173"/>
      <c r="R1982" s="173"/>
      <c r="S1982" s="173"/>
      <c r="T1982" s="173"/>
      <c r="U1982" s="173"/>
      <c r="V1982" s="173"/>
      <c r="W1982" s="173"/>
      <c r="X1982" s="173"/>
      <c r="Y1982" s="173"/>
      <c r="Z1982" s="173"/>
      <c r="AA1982" s="173"/>
      <c r="AB1982" s="173"/>
      <c r="AC1982" s="173"/>
      <c r="AD1982" s="173"/>
      <c r="AE1982" s="173"/>
      <c r="AF1982" s="173"/>
      <c r="AG1982" s="173"/>
      <c r="AH1982" s="173"/>
      <c r="AI1982" s="173"/>
      <c r="AJ1982" s="173"/>
      <c r="AK1982" s="173"/>
      <c r="AL1982" s="173"/>
      <c r="AM1982" s="173"/>
      <c r="AN1982" s="173"/>
      <c r="AO1982" s="173"/>
      <c r="AP1982" s="198"/>
      <c r="AQ1982" s="198"/>
      <c r="AR1982" s="198"/>
      <c r="AS1982" s="198"/>
      <c r="AT1982" s="198"/>
      <c r="AU1982" s="198"/>
      <c r="AV1982" s="198"/>
      <c r="AW1982" s="198"/>
      <c r="AX1982" s="198"/>
      <c r="AY1982" s="198"/>
      <c r="AZ1982" s="198"/>
      <c r="BA1982" s="198"/>
      <c r="BB1982" s="198"/>
      <c r="BC1982" s="198"/>
      <c r="BD1982" s="198"/>
      <c r="BE1982" s="198"/>
      <c r="BF1982" s="198"/>
      <c r="BG1982" s="198"/>
      <c r="BH1982" s="198"/>
      <c r="BI1982" s="198"/>
      <c r="BJ1982" s="198"/>
      <c r="BK1982" s="198"/>
      <c r="BL1982" s="198"/>
      <c r="BM1982" s="198"/>
      <c r="BN1982" s="198"/>
      <c r="BO1982" s="198"/>
      <c r="BP1982" s="198"/>
      <c r="BQ1982" s="198"/>
      <c r="BR1982" s="198"/>
      <c r="BS1982" s="198"/>
      <c r="BT1982" s="198"/>
      <c r="BU1982" s="198"/>
      <c r="BV1982" s="198"/>
      <c r="BW1982" s="198"/>
      <c r="BX1982" s="198"/>
      <c r="BY1982" s="198"/>
      <c r="BZ1982" s="198"/>
    </row>
    <row r="1983" spans="4:78" x14ac:dyDescent="0.2">
      <c r="D1983" s="173"/>
      <c r="E1983" s="173"/>
      <c r="F1983" s="173"/>
      <c r="G1983" s="173"/>
      <c r="H1983" s="173"/>
      <c r="I1983" s="173"/>
      <c r="J1983" s="173"/>
      <c r="K1983" s="173"/>
      <c r="L1983" s="173"/>
      <c r="M1983" s="173"/>
      <c r="N1983" s="173"/>
      <c r="O1983" s="173"/>
      <c r="P1983" s="173"/>
      <c r="Q1983" s="173"/>
      <c r="R1983" s="173"/>
      <c r="S1983" s="173"/>
      <c r="T1983" s="173"/>
      <c r="U1983" s="173"/>
      <c r="V1983" s="173"/>
      <c r="W1983" s="173"/>
      <c r="X1983" s="173"/>
      <c r="Y1983" s="173"/>
      <c r="Z1983" s="173"/>
      <c r="AA1983" s="173"/>
      <c r="AB1983" s="173"/>
      <c r="AC1983" s="173"/>
      <c r="AD1983" s="173"/>
      <c r="AE1983" s="173"/>
      <c r="AF1983" s="173"/>
      <c r="AG1983" s="173"/>
      <c r="AH1983" s="173"/>
      <c r="AI1983" s="173"/>
      <c r="AJ1983" s="173"/>
      <c r="AK1983" s="173"/>
      <c r="AL1983" s="173"/>
      <c r="AM1983" s="173"/>
      <c r="AN1983" s="173"/>
      <c r="AO1983" s="173"/>
      <c r="AP1983" s="198"/>
      <c r="AQ1983" s="198"/>
      <c r="AR1983" s="198"/>
      <c r="AS1983" s="198"/>
      <c r="AT1983" s="198"/>
      <c r="AU1983" s="198"/>
      <c r="AV1983" s="198"/>
      <c r="AW1983" s="198"/>
      <c r="AX1983" s="198"/>
      <c r="AY1983" s="198"/>
      <c r="AZ1983" s="198"/>
      <c r="BA1983" s="198"/>
      <c r="BB1983" s="198"/>
      <c r="BC1983" s="198"/>
      <c r="BD1983" s="198"/>
      <c r="BE1983" s="198"/>
      <c r="BF1983" s="198"/>
      <c r="BG1983" s="198"/>
      <c r="BH1983" s="198"/>
      <c r="BI1983" s="198"/>
      <c r="BJ1983" s="198"/>
      <c r="BK1983" s="198"/>
      <c r="BL1983" s="198"/>
      <c r="BM1983" s="198"/>
      <c r="BN1983" s="198"/>
      <c r="BO1983" s="198"/>
      <c r="BP1983" s="198"/>
      <c r="BQ1983" s="198"/>
      <c r="BR1983" s="198"/>
      <c r="BS1983" s="198"/>
      <c r="BT1983" s="198"/>
      <c r="BU1983" s="198"/>
      <c r="BV1983" s="198"/>
      <c r="BW1983" s="198"/>
      <c r="BX1983" s="198"/>
      <c r="BY1983" s="198"/>
      <c r="BZ1983" s="198"/>
    </row>
    <row r="1984" spans="4:78" x14ac:dyDescent="0.2">
      <c r="D1984" s="173"/>
      <c r="E1984" s="173"/>
      <c r="F1984" s="173"/>
      <c r="G1984" s="173"/>
      <c r="H1984" s="173"/>
      <c r="I1984" s="173"/>
      <c r="J1984" s="173"/>
      <c r="K1984" s="173"/>
      <c r="L1984" s="173"/>
      <c r="M1984" s="173"/>
      <c r="N1984" s="173"/>
      <c r="O1984" s="173"/>
      <c r="P1984" s="173"/>
      <c r="Q1984" s="173"/>
      <c r="R1984" s="173"/>
      <c r="S1984" s="173"/>
      <c r="T1984" s="173"/>
      <c r="U1984" s="173"/>
      <c r="V1984" s="173"/>
      <c r="W1984" s="173"/>
      <c r="X1984" s="173"/>
      <c r="Y1984" s="173"/>
      <c r="Z1984" s="173"/>
      <c r="AA1984" s="173"/>
      <c r="AB1984" s="173"/>
      <c r="AC1984" s="173"/>
      <c r="AD1984" s="173"/>
      <c r="AE1984" s="173"/>
      <c r="AF1984" s="173"/>
      <c r="AG1984" s="173"/>
      <c r="AH1984" s="173"/>
      <c r="AI1984" s="173"/>
      <c r="AJ1984" s="173"/>
      <c r="AK1984" s="173"/>
      <c r="AL1984" s="173"/>
      <c r="AM1984" s="173"/>
      <c r="AN1984" s="173"/>
      <c r="AO1984" s="173"/>
      <c r="AP1984" s="198"/>
      <c r="AQ1984" s="198"/>
      <c r="AR1984" s="198"/>
      <c r="AS1984" s="198"/>
      <c r="AT1984" s="198"/>
      <c r="AU1984" s="198"/>
      <c r="AV1984" s="198"/>
      <c r="AW1984" s="198"/>
      <c r="AX1984" s="198"/>
      <c r="AY1984" s="198"/>
      <c r="AZ1984" s="198"/>
      <c r="BA1984" s="198"/>
      <c r="BB1984" s="198"/>
      <c r="BC1984" s="198"/>
      <c r="BD1984" s="198"/>
      <c r="BE1984" s="198"/>
      <c r="BF1984" s="198"/>
      <c r="BG1984" s="198"/>
      <c r="BH1984" s="198"/>
      <c r="BI1984" s="198"/>
      <c r="BJ1984" s="198"/>
      <c r="BK1984" s="198"/>
      <c r="BL1984" s="198"/>
      <c r="BM1984" s="198"/>
      <c r="BN1984" s="198"/>
      <c r="BO1984" s="198"/>
      <c r="BP1984" s="198"/>
      <c r="BQ1984" s="198"/>
      <c r="BR1984" s="198"/>
      <c r="BS1984" s="198"/>
      <c r="BT1984" s="198"/>
      <c r="BU1984" s="198"/>
      <c r="BV1984" s="198"/>
      <c r="BW1984" s="198"/>
      <c r="BX1984" s="198"/>
      <c r="BY1984" s="198"/>
      <c r="BZ1984" s="198"/>
    </row>
    <row r="1985" spans="4:78" x14ac:dyDescent="0.2">
      <c r="D1985" s="173"/>
      <c r="E1985" s="173"/>
      <c r="F1985" s="173"/>
      <c r="G1985" s="173"/>
      <c r="H1985" s="173"/>
      <c r="I1985" s="173"/>
      <c r="J1985" s="173"/>
      <c r="K1985" s="173"/>
      <c r="L1985" s="173"/>
      <c r="M1985" s="173"/>
      <c r="N1985" s="173"/>
      <c r="O1985" s="173"/>
      <c r="P1985" s="173"/>
      <c r="Q1985" s="173"/>
      <c r="R1985" s="173"/>
      <c r="S1985" s="173"/>
      <c r="T1985" s="173"/>
      <c r="U1985" s="173"/>
      <c r="V1985" s="173"/>
      <c r="W1985" s="173"/>
      <c r="X1985" s="173"/>
      <c r="Y1985" s="173"/>
      <c r="Z1985" s="173"/>
      <c r="AA1985" s="173"/>
      <c r="AB1985" s="173"/>
      <c r="AC1985" s="173"/>
      <c r="AD1985" s="173"/>
      <c r="AE1985" s="173"/>
      <c r="AF1985" s="173"/>
      <c r="AG1985" s="173"/>
      <c r="AH1985" s="173"/>
      <c r="AI1985" s="173"/>
      <c r="AJ1985" s="173"/>
      <c r="AK1985" s="173"/>
      <c r="AL1985" s="173"/>
      <c r="AM1985" s="173"/>
      <c r="AN1985" s="173"/>
      <c r="AO1985" s="173"/>
      <c r="AP1985" s="198"/>
      <c r="AQ1985" s="198"/>
      <c r="AR1985" s="198"/>
      <c r="AS1985" s="198"/>
      <c r="AT1985" s="198"/>
      <c r="AU1985" s="198"/>
      <c r="AV1985" s="198"/>
      <c r="AW1985" s="198"/>
      <c r="AX1985" s="198"/>
      <c r="AY1985" s="198"/>
      <c r="AZ1985" s="198"/>
      <c r="BA1985" s="198"/>
      <c r="BB1985" s="198"/>
      <c r="BC1985" s="198"/>
      <c r="BD1985" s="198"/>
      <c r="BE1985" s="198"/>
      <c r="BF1985" s="198"/>
      <c r="BG1985" s="198"/>
      <c r="BH1985" s="198"/>
      <c r="BI1985" s="198"/>
      <c r="BJ1985" s="198"/>
      <c r="BK1985" s="198"/>
      <c r="BL1985" s="198"/>
      <c r="BM1985" s="198"/>
      <c r="BN1985" s="198"/>
      <c r="BO1985" s="198"/>
      <c r="BP1985" s="198"/>
      <c r="BQ1985" s="198"/>
      <c r="BR1985" s="198"/>
      <c r="BS1985" s="198"/>
      <c r="BT1985" s="198"/>
      <c r="BU1985" s="198"/>
      <c r="BV1985" s="198"/>
      <c r="BW1985" s="198"/>
      <c r="BX1985" s="198"/>
      <c r="BY1985" s="198"/>
      <c r="BZ1985" s="198"/>
    </row>
    <row r="1986" spans="4:78" x14ac:dyDescent="0.2">
      <c r="D1986" s="173"/>
      <c r="E1986" s="173"/>
      <c r="F1986" s="173"/>
      <c r="G1986" s="173"/>
      <c r="H1986" s="173"/>
      <c r="I1986" s="173"/>
      <c r="J1986" s="173"/>
      <c r="K1986" s="173"/>
      <c r="L1986" s="173"/>
      <c r="M1986" s="173"/>
      <c r="N1986" s="173"/>
      <c r="O1986" s="173"/>
      <c r="P1986" s="173"/>
      <c r="Q1986" s="173"/>
      <c r="R1986" s="173"/>
      <c r="S1986" s="173"/>
      <c r="T1986" s="173"/>
      <c r="U1986" s="173"/>
      <c r="V1986" s="173"/>
      <c r="W1986" s="173"/>
      <c r="X1986" s="173"/>
      <c r="Y1986" s="173"/>
      <c r="Z1986" s="173"/>
      <c r="AA1986" s="173"/>
      <c r="AB1986" s="173"/>
      <c r="AC1986" s="173"/>
      <c r="AD1986" s="173"/>
      <c r="AE1986" s="173"/>
      <c r="AF1986" s="173"/>
      <c r="AG1986" s="173"/>
      <c r="AH1986" s="173"/>
      <c r="AI1986" s="173"/>
      <c r="AJ1986" s="173"/>
      <c r="AK1986" s="173"/>
      <c r="AL1986" s="173"/>
      <c r="AM1986" s="173"/>
      <c r="AN1986" s="173"/>
      <c r="AO1986" s="173"/>
      <c r="AP1986" s="198"/>
      <c r="AQ1986" s="198"/>
      <c r="AR1986" s="198"/>
      <c r="AS1986" s="198"/>
      <c r="AT1986" s="198"/>
      <c r="AU1986" s="198"/>
      <c r="AV1986" s="198"/>
      <c r="AW1986" s="198"/>
      <c r="AX1986" s="198"/>
      <c r="AY1986" s="198"/>
      <c r="AZ1986" s="198"/>
      <c r="BA1986" s="198"/>
      <c r="BB1986" s="198"/>
      <c r="BC1986" s="198"/>
      <c r="BD1986" s="198"/>
      <c r="BE1986" s="198"/>
      <c r="BF1986" s="198"/>
      <c r="BG1986" s="198"/>
      <c r="BH1986" s="198"/>
      <c r="BI1986" s="198"/>
      <c r="BJ1986" s="198"/>
      <c r="BK1986" s="198"/>
      <c r="BL1986" s="198"/>
      <c r="BM1986" s="198"/>
      <c r="BN1986" s="198"/>
      <c r="BO1986" s="198"/>
      <c r="BP1986" s="198"/>
      <c r="BQ1986" s="198"/>
      <c r="BR1986" s="198"/>
      <c r="BS1986" s="198"/>
      <c r="BT1986" s="198"/>
      <c r="BU1986" s="198"/>
      <c r="BV1986" s="198"/>
      <c r="BW1986" s="198"/>
      <c r="BX1986" s="198"/>
      <c r="BY1986" s="198"/>
      <c r="BZ1986" s="198"/>
    </row>
    <row r="1987" spans="4:78" x14ac:dyDescent="0.2">
      <c r="D1987" s="173"/>
      <c r="E1987" s="173"/>
      <c r="F1987" s="173"/>
      <c r="G1987" s="173"/>
      <c r="H1987" s="173"/>
      <c r="I1987" s="173"/>
      <c r="J1987" s="173"/>
      <c r="K1987" s="173"/>
      <c r="L1987" s="173"/>
      <c r="M1987" s="173"/>
      <c r="N1987" s="173"/>
      <c r="O1987" s="173"/>
      <c r="P1987" s="173"/>
      <c r="Q1987" s="173"/>
      <c r="R1987" s="173"/>
      <c r="S1987" s="173"/>
      <c r="T1987" s="173"/>
      <c r="U1987" s="173"/>
      <c r="V1987" s="173"/>
      <c r="W1987" s="173"/>
      <c r="X1987" s="173"/>
      <c r="Y1987" s="173"/>
      <c r="Z1987" s="173"/>
      <c r="AA1987" s="173"/>
      <c r="AB1987" s="173"/>
      <c r="AC1987" s="173"/>
      <c r="AD1987" s="173"/>
      <c r="AE1987" s="173"/>
      <c r="AF1987" s="173"/>
      <c r="AG1987" s="173"/>
      <c r="AH1987" s="173"/>
      <c r="AI1987" s="173"/>
      <c r="AJ1987" s="173"/>
      <c r="AK1987" s="173"/>
      <c r="AL1987" s="173"/>
      <c r="AM1987" s="173"/>
      <c r="AN1987" s="173"/>
      <c r="AO1987" s="173"/>
      <c r="AP1987" s="198"/>
      <c r="AQ1987" s="198"/>
      <c r="AR1987" s="198"/>
      <c r="AS1987" s="198"/>
      <c r="AT1987" s="198"/>
      <c r="AU1987" s="198"/>
      <c r="AV1987" s="198"/>
      <c r="AW1987" s="198"/>
      <c r="AX1987" s="198"/>
      <c r="AY1987" s="198"/>
      <c r="AZ1987" s="198"/>
      <c r="BA1987" s="198"/>
      <c r="BB1987" s="198"/>
      <c r="BC1987" s="198"/>
      <c r="BD1987" s="198"/>
      <c r="BE1987" s="198"/>
      <c r="BF1987" s="198"/>
      <c r="BG1987" s="198"/>
      <c r="BH1987" s="198"/>
      <c r="BI1987" s="198"/>
      <c r="BJ1987" s="198"/>
      <c r="BK1987" s="198"/>
      <c r="BL1987" s="198"/>
      <c r="BM1987" s="198"/>
      <c r="BN1987" s="198"/>
      <c r="BO1987" s="198"/>
      <c r="BP1987" s="198"/>
      <c r="BQ1987" s="198"/>
      <c r="BR1987" s="198"/>
      <c r="BS1987" s="198"/>
      <c r="BT1987" s="198"/>
      <c r="BU1987" s="198"/>
      <c r="BV1987" s="198"/>
      <c r="BW1987" s="198"/>
      <c r="BX1987" s="198"/>
      <c r="BY1987" s="198"/>
      <c r="BZ1987" s="198"/>
    </row>
    <row r="1988" spans="4:78" x14ac:dyDescent="0.2">
      <c r="D1988" s="173"/>
      <c r="E1988" s="173"/>
      <c r="F1988" s="173"/>
      <c r="G1988" s="173"/>
      <c r="H1988" s="173"/>
      <c r="I1988" s="173"/>
      <c r="J1988" s="173"/>
      <c r="K1988" s="173"/>
      <c r="L1988" s="173"/>
      <c r="M1988" s="173"/>
      <c r="N1988" s="173"/>
      <c r="O1988" s="173"/>
      <c r="P1988" s="173"/>
      <c r="Q1988" s="173"/>
      <c r="R1988" s="173"/>
      <c r="S1988" s="173"/>
      <c r="T1988" s="173"/>
      <c r="U1988" s="173"/>
      <c r="V1988" s="173"/>
      <c r="W1988" s="173"/>
      <c r="X1988" s="173"/>
      <c r="Y1988" s="173"/>
      <c r="Z1988" s="173"/>
      <c r="AA1988" s="173"/>
      <c r="AB1988" s="173"/>
      <c r="AC1988" s="173"/>
      <c r="AD1988" s="173"/>
      <c r="AE1988" s="173"/>
      <c r="AF1988" s="173"/>
      <c r="AG1988" s="173"/>
      <c r="AH1988" s="173"/>
      <c r="AI1988" s="173"/>
      <c r="AJ1988" s="173"/>
      <c r="AK1988" s="173"/>
      <c r="AL1988" s="173"/>
      <c r="AM1988" s="173"/>
      <c r="AN1988" s="173"/>
      <c r="AO1988" s="173"/>
      <c r="AP1988" s="198"/>
      <c r="AQ1988" s="198"/>
      <c r="AR1988" s="198"/>
      <c r="AS1988" s="198"/>
      <c r="AT1988" s="198"/>
      <c r="AU1988" s="198"/>
      <c r="AV1988" s="198"/>
      <c r="AW1988" s="198"/>
      <c r="AX1988" s="198"/>
      <c r="AY1988" s="198"/>
      <c r="AZ1988" s="198"/>
      <c r="BA1988" s="198"/>
      <c r="BB1988" s="198"/>
      <c r="BC1988" s="198"/>
      <c r="BD1988" s="198"/>
      <c r="BE1988" s="198"/>
      <c r="BF1988" s="198"/>
      <c r="BG1988" s="198"/>
      <c r="BH1988" s="198"/>
      <c r="BI1988" s="198"/>
      <c r="BJ1988" s="198"/>
      <c r="BK1988" s="198"/>
      <c r="BL1988" s="198"/>
      <c r="BM1988" s="198"/>
      <c r="BN1988" s="198"/>
      <c r="BO1988" s="198"/>
      <c r="BP1988" s="198"/>
      <c r="BQ1988" s="198"/>
      <c r="BR1988" s="198"/>
      <c r="BS1988" s="198"/>
      <c r="BT1988" s="198"/>
      <c r="BU1988" s="198"/>
      <c r="BV1988" s="198"/>
      <c r="BW1988" s="198"/>
      <c r="BX1988" s="198"/>
      <c r="BY1988" s="198"/>
      <c r="BZ1988" s="198"/>
    </row>
    <row r="1989" spans="4:78" x14ac:dyDescent="0.2">
      <c r="D1989" s="173"/>
      <c r="E1989" s="173"/>
      <c r="F1989" s="173"/>
      <c r="G1989" s="173"/>
      <c r="H1989" s="173"/>
      <c r="I1989" s="173"/>
      <c r="J1989" s="173"/>
      <c r="K1989" s="173"/>
      <c r="L1989" s="173"/>
      <c r="M1989" s="173"/>
      <c r="N1989" s="173"/>
      <c r="O1989" s="173"/>
      <c r="P1989" s="173"/>
      <c r="Q1989" s="173"/>
      <c r="R1989" s="173"/>
      <c r="S1989" s="173"/>
      <c r="T1989" s="173"/>
      <c r="U1989" s="173"/>
      <c r="V1989" s="173"/>
      <c r="W1989" s="173"/>
      <c r="X1989" s="173"/>
      <c r="Y1989" s="173"/>
      <c r="Z1989" s="173"/>
      <c r="AA1989" s="173"/>
      <c r="AB1989" s="173"/>
      <c r="AC1989" s="173"/>
      <c r="AD1989" s="173"/>
      <c r="AE1989" s="173"/>
      <c r="AF1989" s="173"/>
      <c r="AG1989" s="173"/>
      <c r="AH1989" s="173"/>
      <c r="AI1989" s="173"/>
      <c r="AJ1989" s="173"/>
      <c r="AK1989" s="173"/>
      <c r="AL1989" s="173"/>
      <c r="AM1989" s="173"/>
      <c r="AN1989" s="173"/>
      <c r="AO1989" s="173"/>
      <c r="AP1989" s="198"/>
      <c r="AQ1989" s="198"/>
      <c r="AR1989" s="198"/>
      <c r="AS1989" s="198"/>
      <c r="AT1989" s="198"/>
      <c r="AU1989" s="198"/>
      <c r="AV1989" s="198"/>
      <c r="AW1989" s="198"/>
      <c r="AX1989" s="198"/>
      <c r="AY1989" s="198"/>
      <c r="AZ1989" s="198"/>
      <c r="BA1989" s="198"/>
      <c r="BB1989" s="198"/>
      <c r="BC1989" s="198"/>
      <c r="BD1989" s="198"/>
      <c r="BE1989" s="198"/>
      <c r="BF1989" s="198"/>
      <c r="BG1989" s="198"/>
      <c r="BH1989" s="198"/>
      <c r="BI1989" s="198"/>
      <c r="BJ1989" s="198"/>
      <c r="BK1989" s="198"/>
      <c r="BL1989" s="198"/>
      <c r="BM1989" s="198"/>
      <c r="BN1989" s="198"/>
      <c r="BO1989" s="198"/>
      <c r="BP1989" s="198"/>
      <c r="BQ1989" s="198"/>
      <c r="BR1989" s="198"/>
      <c r="BS1989" s="198"/>
      <c r="BT1989" s="198"/>
      <c r="BU1989" s="198"/>
      <c r="BV1989" s="198"/>
      <c r="BW1989" s="198"/>
      <c r="BX1989" s="198"/>
      <c r="BY1989" s="198"/>
      <c r="BZ1989" s="198"/>
    </row>
    <row r="1990" spans="4:78" x14ac:dyDescent="0.2">
      <c r="D1990" s="173"/>
      <c r="E1990" s="173"/>
      <c r="F1990" s="173"/>
      <c r="G1990" s="173"/>
      <c r="H1990" s="173"/>
      <c r="I1990" s="173"/>
      <c r="J1990" s="173"/>
      <c r="K1990" s="173"/>
      <c r="L1990" s="173"/>
      <c r="M1990" s="173"/>
      <c r="N1990" s="173"/>
      <c r="O1990" s="173"/>
      <c r="P1990" s="173"/>
      <c r="Q1990" s="173"/>
      <c r="R1990" s="173"/>
      <c r="S1990" s="173"/>
      <c r="T1990" s="173"/>
      <c r="U1990" s="173"/>
      <c r="V1990" s="173"/>
      <c r="W1990" s="173"/>
      <c r="X1990" s="173"/>
      <c r="Y1990" s="173"/>
      <c r="Z1990" s="173"/>
      <c r="AA1990" s="173"/>
      <c r="AB1990" s="173"/>
      <c r="AC1990" s="173"/>
      <c r="AD1990" s="173"/>
      <c r="AE1990" s="173"/>
      <c r="AF1990" s="173"/>
      <c r="AG1990" s="173"/>
      <c r="AH1990" s="173"/>
      <c r="AI1990" s="173"/>
      <c r="AJ1990" s="173"/>
      <c r="AK1990" s="173"/>
      <c r="AL1990" s="173"/>
      <c r="AM1990" s="173"/>
      <c r="AN1990" s="173"/>
      <c r="AO1990" s="173"/>
      <c r="AP1990" s="198"/>
      <c r="AQ1990" s="198"/>
      <c r="AR1990" s="198"/>
      <c r="AS1990" s="198"/>
      <c r="AT1990" s="198"/>
      <c r="AU1990" s="198"/>
      <c r="AV1990" s="198"/>
      <c r="AW1990" s="198"/>
      <c r="AX1990" s="198"/>
      <c r="AY1990" s="198"/>
      <c r="AZ1990" s="198"/>
      <c r="BA1990" s="198"/>
      <c r="BB1990" s="198"/>
      <c r="BC1990" s="198"/>
      <c r="BD1990" s="198"/>
      <c r="BE1990" s="198"/>
      <c r="BF1990" s="198"/>
      <c r="BG1990" s="198"/>
      <c r="BH1990" s="198"/>
      <c r="BI1990" s="198"/>
      <c r="BJ1990" s="198"/>
      <c r="BK1990" s="198"/>
      <c r="BL1990" s="198"/>
      <c r="BM1990" s="198"/>
      <c r="BN1990" s="198"/>
      <c r="BO1990" s="198"/>
      <c r="BP1990" s="198"/>
      <c r="BQ1990" s="198"/>
      <c r="BR1990" s="198"/>
      <c r="BS1990" s="198"/>
      <c r="BT1990" s="198"/>
      <c r="BU1990" s="198"/>
      <c r="BV1990" s="198"/>
      <c r="BW1990" s="198"/>
      <c r="BX1990" s="198"/>
      <c r="BY1990" s="198"/>
      <c r="BZ1990" s="198"/>
    </row>
    <row r="1991" spans="4:78" x14ac:dyDescent="0.2">
      <c r="D1991" s="173"/>
      <c r="E1991" s="173"/>
      <c r="F1991" s="173"/>
      <c r="G1991" s="173"/>
      <c r="H1991" s="173"/>
      <c r="I1991" s="173"/>
      <c r="J1991" s="173"/>
      <c r="K1991" s="173"/>
      <c r="L1991" s="173"/>
      <c r="M1991" s="173"/>
      <c r="N1991" s="173"/>
      <c r="O1991" s="173"/>
      <c r="P1991" s="173"/>
      <c r="Q1991" s="173"/>
      <c r="R1991" s="173"/>
      <c r="S1991" s="173"/>
      <c r="T1991" s="173"/>
      <c r="U1991" s="173"/>
      <c r="V1991" s="173"/>
      <c r="W1991" s="173"/>
      <c r="X1991" s="173"/>
      <c r="Y1991" s="173"/>
      <c r="Z1991" s="173"/>
      <c r="AA1991" s="173"/>
      <c r="AB1991" s="173"/>
      <c r="AC1991" s="173"/>
      <c r="AD1991" s="173"/>
      <c r="AE1991" s="173"/>
      <c r="AF1991" s="173"/>
      <c r="AG1991" s="173"/>
      <c r="AH1991" s="173"/>
      <c r="AI1991" s="173"/>
      <c r="AJ1991" s="173"/>
      <c r="AK1991" s="173"/>
      <c r="AL1991" s="173"/>
      <c r="AM1991" s="173"/>
      <c r="AN1991" s="173"/>
      <c r="AO1991" s="173"/>
      <c r="AP1991" s="198"/>
      <c r="AQ1991" s="198"/>
      <c r="AR1991" s="198"/>
      <c r="AS1991" s="198"/>
      <c r="AT1991" s="198"/>
      <c r="AU1991" s="198"/>
      <c r="AV1991" s="198"/>
      <c r="AW1991" s="198"/>
      <c r="AX1991" s="198"/>
      <c r="AY1991" s="198"/>
      <c r="AZ1991" s="198"/>
      <c r="BA1991" s="198"/>
      <c r="BB1991" s="198"/>
      <c r="BC1991" s="198"/>
      <c r="BD1991" s="198"/>
      <c r="BE1991" s="198"/>
      <c r="BF1991" s="198"/>
      <c r="BG1991" s="198"/>
      <c r="BH1991" s="198"/>
      <c r="BI1991" s="198"/>
      <c r="BJ1991" s="198"/>
      <c r="BK1991" s="198"/>
      <c r="BL1991" s="198"/>
      <c r="BM1991" s="198"/>
      <c r="BN1991" s="198"/>
      <c r="BO1991" s="198"/>
      <c r="BP1991" s="198"/>
      <c r="BQ1991" s="198"/>
      <c r="BR1991" s="198"/>
      <c r="BS1991" s="198"/>
      <c r="BT1991" s="198"/>
      <c r="BU1991" s="198"/>
      <c r="BV1991" s="198"/>
      <c r="BW1991" s="198"/>
      <c r="BX1991" s="198"/>
      <c r="BY1991" s="198"/>
      <c r="BZ1991" s="198"/>
    </row>
    <row r="1992" spans="4:78" x14ac:dyDescent="0.2">
      <c r="D1992" s="173"/>
      <c r="E1992" s="173"/>
      <c r="F1992" s="173"/>
      <c r="G1992" s="173"/>
      <c r="H1992" s="173"/>
      <c r="I1992" s="173"/>
      <c r="J1992" s="173"/>
      <c r="K1992" s="173"/>
      <c r="L1992" s="173"/>
      <c r="M1992" s="173"/>
      <c r="N1992" s="173"/>
      <c r="O1992" s="173"/>
      <c r="P1992" s="173"/>
      <c r="Q1992" s="173"/>
      <c r="R1992" s="173"/>
      <c r="S1992" s="173"/>
      <c r="T1992" s="173"/>
      <c r="U1992" s="173"/>
      <c r="V1992" s="173"/>
      <c r="W1992" s="173"/>
      <c r="X1992" s="173"/>
      <c r="Y1992" s="173"/>
      <c r="Z1992" s="173"/>
      <c r="AA1992" s="173"/>
      <c r="AB1992" s="173"/>
      <c r="AC1992" s="173"/>
      <c r="AD1992" s="173"/>
      <c r="AE1992" s="173"/>
      <c r="AF1992" s="173"/>
      <c r="AG1992" s="173"/>
      <c r="AH1992" s="173"/>
      <c r="AI1992" s="173"/>
      <c r="AJ1992" s="173"/>
      <c r="AK1992" s="173"/>
      <c r="AL1992" s="173"/>
      <c r="AM1992" s="173"/>
      <c r="AN1992" s="173"/>
      <c r="AO1992" s="173"/>
      <c r="AP1992" s="198"/>
      <c r="AQ1992" s="198"/>
      <c r="AR1992" s="198"/>
      <c r="AS1992" s="198"/>
      <c r="AT1992" s="198"/>
      <c r="AU1992" s="198"/>
      <c r="AV1992" s="198"/>
      <c r="AW1992" s="198"/>
      <c r="AX1992" s="198"/>
      <c r="AY1992" s="198"/>
      <c r="AZ1992" s="198"/>
      <c r="BA1992" s="198"/>
      <c r="BB1992" s="198"/>
      <c r="BC1992" s="198"/>
      <c r="BD1992" s="198"/>
      <c r="BE1992" s="198"/>
      <c r="BF1992" s="198"/>
      <c r="BG1992" s="198"/>
      <c r="BH1992" s="198"/>
      <c r="BI1992" s="198"/>
      <c r="BJ1992" s="198"/>
      <c r="BK1992" s="198"/>
      <c r="BL1992" s="198"/>
      <c r="BM1992" s="198"/>
      <c r="BN1992" s="198"/>
      <c r="BO1992" s="198"/>
      <c r="BP1992" s="198"/>
      <c r="BQ1992" s="198"/>
      <c r="BR1992" s="198"/>
      <c r="BS1992" s="198"/>
      <c r="BT1992" s="198"/>
      <c r="BU1992" s="198"/>
      <c r="BV1992" s="198"/>
      <c r="BW1992" s="198"/>
      <c r="BX1992" s="198"/>
      <c r="BY1992" s="198"/>
      <c r="BZ1992" s="198"/>
    </row>
    <row r="1993" spans="4:78" x14ac:dyDescent="0.2">
      <c r="D1993" s="173"/>
      <c r="E1993" s="173"/>
      <c r="F1993" s="173"/>
      <c r="G1993" s="173"/>
      <c r="H1993" s="173"/>
      <c r="I1993" s="173"/>
      <c r="J1993" s="173"/>
      <c r="K1993" s="173"/>
      <c r="L1993" s="173"/>
      <c r="M1993" s="173"/>
      <c r="N1993" s="173"/>
      <c r="O1993" s="173"/>
      <c r="P1993" s="173"/>
      <c r="Q1993" s="173"/>
      <c r="R1993" s="173"/>
      <c r="S1993" s="173"/>
      <c r="T1993" s="173"/>
      <c r="U1993" s="173"/>
      <c r="V1993" s="173"/>
      <c r="W1993" s="173"/>
      <c r="X1993" s="173"/>
      <c r="Y1993" s="173"/>
      <c r="Z1993" s="173"/>
      <c r="AA1993" s="173"/>
      <c r="AB1993" s="173"/>
      <c r="AC1993" s="173"/>
      <c r="AD1993" s="173"/>
      <c r="AE1993" s="173"/>
      <c r="AF1993" s="173"/>
      <c r="AG1993" s="173"/>
      <c r="AH1993" s="173"/>
      <c r="AI1993" s="173"/>
      <c r="AJ1993" s="173"/>
      <c r="AK1993" s="173"/>
      <c r="AL1993" s="173"/>
      <c r="AM1993" s="173"/>
      <c r="AN1993" s="173"/>
      <c r="AO1993" s="173"/>
      <c r="AP1993" s="198"/>
      <c r="AQ1993" s="198"/>
      <c r="AR1993" s="198"/>
      <c r="AS1993" s="198"/>
      <c r="AT1993" s="198"/>
      <c r="AU1993" s="198"/>
      <c r="AV1993" s="198"/>
      <c r="AW1993" s="198"/>
      <c r="AX1993" s="198"/>
      <c r="AY1993" s="198"/>
      <c r="AZ1993" s="198"/>
      <c r="BA1993" s="198"/>
      <c r="BB1993" s="198"/>
      <c r="BC1993" s="198"/>
      <c r="BD1993" s="198"/>
      <c r="BE1993" s="198"/>
      <c r="BF1993" s="198"/>
      <c r="BG1993" s="198"/>
      <c r="BH1993" s="198"/>
      <c r="BI1993" s="198"/>
      <c r="BJ1993" s="198"/>
      <c r="BK1993" s="198"/>
      <c r="BL1993" s="198"/>
      <c r="BM1993" s="198"/>
      <c r="BN1993" s="198"/>
      <c r="BO1993" s="198"/>
      <c r="BP1993" s="198"/>
      <c r="BQ1993" s="198"/>
      <c r="BR1993" s="198"/>
      <c r="BS1993" s="198"/>
      <c r="BT1993" s="198"/>
      <c r="BU1993" s="198"/>
      <c r="BV1993" s="198"/>
      <c r="BW1993" s="198"/>
      <c r="BX1993" s="198"/>
      <c r="BY1993" s="198"/>
      <c r="BZ1993" s="198"/>
    </row>
    <row r="1994" spans="4:78" x14ac:dyDescent="0.2">
      <c r="D1994" s="173"/>
      <c r="E1994" s="173"/>
      <c r="F1994" s="173"/>
      <c r="G1994" s="173"/>
      <c r="H1994" s="173"/>
      <c r="I1994" s="173"/>
      <c r="J1994" s="173"/>
      <c r="K1994" s="173"/>
      <c r="L1994" s="173"/>
      <c r="M1994" s="173"/>
      <c r="N1994" s="173"/>
      <c r="O1994" s="173"/>
      <c r="P1994" s="173"/>
      <c r="Q1994" s="173"/>
      <c r="R1994" s="173"/>
      <c r="S1994" s="173"/>
      <c r="T1994" s="173"/>
      <c r="U1994" s="173"/>
      <c r="V1994" s="173"/>
      <c r="W1994" s="173"/>
      <c r="X1994" s="173"/>
      <c r="Y1994" s="173"/>
      <c r="Z1994" s="173"/>
      <c r="AA1994" s="173"/>
      <c r="AB1994" s="173"/>
      <c r="AC1994" s="173"/>
      <c r="AD1994" s="173"/>
      <c r="AE1994" s="173"/>
      <c r="AF1994" s="173"/>
      <c r="AG1994" s="173"/>
      <c r="AH1994" s="173"/>
      <c r="AI1994" s="173"/>
      <c r="AJ1994" s="173"/>
      <c r="AK1994" s="173"/>
      <c r="AL1994" s="173"/>
      <c r="AM1994" s="173"/>
      <c r="AN1994" s="173"/>
      <c r="AO1994" s="173"/>
      <c r="AP1994" s="198"/>
      <c r="AQ1994" s="198"/>
      <c r="AR1994" s="198"/>
      <c r="AS1994" s="198"/>
      <c r="AT1994" s="198"/>
      <c r="AU1994" s="198"/>
      <c r="AV1994" s="198"/>
      <c r="AW1994" s="198"/>
      <c r="AX1994" s="198"/>
      <c r="AY1994" s="198"/>
      <c r="AZ1994" s="198"/>
      <c r="BA1994" s="198"/>
      <c r="BB1994" s="198"/>
      <c r="BC1994" s="198"/>
      <c r="BD1994" s="198"/>
      <c r="BE1994" s="198"/>
      <c r="BF1994" s="198"/>
      <c r="BG1994" s="198"/>
      <c r="BH1994" s="198"/>
      <c r="BI1994" s="198"/>
      <c r="BJ1994" s="198"/>
      <c r="BK1994" s="198"/>
      <c r="BL1994" s="198"/>
      <c r="BM1994" s="198"/>
      <c r="BN1994" s="198"/>
      <c r="BO1994" s="198"/>
      <c r="BP1994" s="198"/>
      <c r="BQ1994" s="198"/>
      <c r="BR1994" s="198"/>
      <c r="BS1994" s="198"/>
      <c r="BT1994" s="198"/>
      <c r="BU1994" s="198"/>
      <c r="BV1994" s="198"/>
      <c r="BW1994" s="198"/>
      <c r="BX1994" s="198"/>
      <c r="BY1994" s="198"/>
      <c r="BZ1994" s="198"/>
    </row>
    <row r="1995" spans="4:78" x14ac:dyDescent="0.2">
      <c r="D1995" s="173"/>
      <c r="E1995" s="173"/>
      <c r="F1995" s="173"/>
      <c r="G1995" s="173"/>
      <c r="H1995" s="173"/>
      <c r="I1995" s="173"/>
      <c r="J1995" s="173"/>
      <c r="K1995" s="173"/>
      <c r="L1995" s="173"/>
      <c r="M1995" s="173"/>
      <c r="N1995" s="173"/>
      <c r="O1995" s="173"/>
      <c r="P1995" s="173"/>
      <c r="Q1995" s="173"/>
      <c r="R1995" s="173"/>
      <c r="S1995" s="173"/>
      <c r="T1995" s="173"/>
      <c r="U1995" s="173"/>
      <c r="V1995" s="173"/>
      <c r="W1995" s="173"/>
      <c r="X1995" s="173"/>
      <c r="Y1995" s="173"/>
      <c r="Z1995" s="173"/>
      <c r="AA1995" s="173"/>
      <c r="AB1995" s="173"/>
      <c r="AC1995" s="173"/>
      <c r="AD1995" s="173"/>
      <c r="AE1995" s="173"/>
      <c r="AF1995" s="173"/>
      <c r="AG1995" s="173"/>
      <c r="AH1995" s="173"/>
      <c r="AI1995" s="173"/>
      <c r="AJ1995" s="173"/>
      <c r="AK1995" s="173"/>
      <c r="AL1995" s="173"/>
      <c r="AM1995" s="173"/>
      <c r="AN1995" s="173"/>
      <c r="AO1995" s="173"/>
      <c r="AP1995" s="198"/>
      <c r="AQ1995" s="198"/>
      <c r="AR1995" s="198"/>
      <c r="AS1995" s="198"/>
      <c r="AT1995" s="198"/>
      <c r="AU1995" s="198"/>
      <c r="AV1995" s="198"/>
      <c r="AW1995" s="198"/>
      <c r="AX1995" s="198"/>
      <c r="AY1995" s="198"/>
      <c r="AZ1995" s="198"/>
      <c r="BA1995" s="198"/>
      <c r="BB1995" s="198"/>
      <c r="BC1995" s="198"/>
      <c r="BD1995" s="198"/>
      <c r="BE1995" s="198"/>
      <c r="BF1995" s="198"/>
      <c r="BG1995" s="198"/>
      <c r="BH1995" s="198"/>
      <c r="BI1995" s="198"/>
      <c r="BJ1995" s="198"/>
      <c r="BK1995" s="198"/>
      <c r="BL1995" s="198"/>
      <c r="BM1995" s="198"/>
      <c r="BN1995" s="198"/>
      <c r="BO1995" s="198"/>
      <c r="BP1995" s="198"/>
      <c r="BQ1995" s="198"/>
      <c r="BR1995" s="198"/>
      <c r="BS1995" s="198"/>
      <c r="BT1995" s="198"/>
      <c r="BU1995" s="198"/>
      <c r="BV1995" s="198"/>
      <c r="BW1995" s="198"/>
      <c r="BX1995" s="198"/>
      <c r="BY1995" s="198"/>
      <c r="BZ1995" s="198"/>
    </row>
    <row r="1996" spans="4:78" x14ac:dyDescent="0.2">
      <c r="D1996" s="173"/>
      <c r="E1996" s="173"/>
      <c r="F1996" s="173"/>
      <c r="G1996" s="173"/>
      <c r="H1996" s="173"/>
      <c r="I1996" s="173"/>
      <c r="J1996" s="173"/>
      <c r="K1996" s="173"/>
      <c r="L1996" s="173"/>
      <c r="M1996" s="173"/>
      <c r="N1996" s="173"/>
      <c r="O1996" s="173"/>
      <c r="P1996" s="173"/>
      <c r="Q1996" s="173"/>
      <c r="R1996" s="173"/>
      <c r="S1996" s="173"/>
      <c r="T1996" s="173"/>
      <c r="U1996" s="173"/>
      <c r="V1996" s="173"/>
      <c r="W1996" s="173"/>
      <c r="X1996" s="173"/>
      <c r="Y1996" s="173"/>
      <c r="Z1996" s="173"/>
      <c r="AA1996" s="173"/>
      <c r="AB1996" s="173"/>
      <c r="AC1996" s="173"/>
      <c r="AD1996" s="173"/>
      <c r="AE1996" s="173"/>
      <c r="AF1996" s="173"/>
      <c r="AG1996" s="173"/>
      <c r="AH1996" s="173"/>
      <c r="AI1996" s="173"/>
      <c r="AJ1996" s="173"/>
      <c r="AK1996" s="173"/>
      <c r="AL1996" s="173"/>
      <c r="AM1996" s="173"/>
      <c r="AN1996" s="173"/>
      <c r="AO1996" s="173"/>
      <c r="AP1996" s="198"/>
      <c r="AQ1996" s="198"/>
      <c r="AR1996" s="198"/>
      <c r="AS1996" s="198"/>
      <c r="AT1996" s="198"/>
      <c r="AU1996" s="198"/>
      <c r="AV1996" s="198"/>
      <c r="AW1996" s="198"/>
      <c r="AX1996" s="198"/>
      <c r="AY1996" s="198"/>
      <c r="AZ1996" s="198"/>
      <c r="BA1996" s="198"/>
      <c r="BB1996" s="198"/>
      <c r="BC1996" s="198"/>
      <c r="BD1996" s="198"/>
      <c r="BE1996" s="198"/>
      <c r="BF1996" s="198"/>
      <c r="BG1996" s="198"/>
      <c r="BH1996" s="198"/>
      <c r="BI1996" s="198"/>
      <c r="BJ1996" s="198"/>
      <c r="BK1996" s="198"/>
      <c r="BL1996" s="198"/>
      <c r="BM1996" s="198"/>
      <c r="BN1996" s="198"/>
      <c r="BO1996" s="198"/>
      <c r="BP1996" s="198"/>
      <c r="BQ1996" s="198"/>
      <c r="BR1996" s="198"/>
      <c r="BS1996" s="198"/>
      <c r="BT1996" s="198"/>
      <c r="BU1996" s="198"/>
      <c r="BV1996" s="198"/>
      <c r="BW1996" s="198"/>
      <c r="BX1996" s="198"/>
      <c r="BY1996" s="198"/>
      <c r="BZ1996" s="198"/>
    </row>
    <row r="1997" spans="4:78" x14ac:dyDescent="0.2">
      <c r="D1997" s="173"/>
      <c r="E1997" s="173"/>
      <c r="F1997" s="173"/>
      <c r="G1997" s="173"/>
      <c r="H1997" s="173"/>
      <c r="I1997" s="173"/>
      <c r="J1997" s="173"/>
      <c r="K1997" s="173"/>
      <c r="L1997" s="173"/>
      <c r="M1997" s="173"/>
      <c r="N1997" s="173"/>
      <c r="O1997" s="173"/>
      <c r="P1997" s="173"/>
      <c r="Q1997" s="173"/>
      <c r="R1997" s="173"/>
      <c r="S1997" s="173"/>
      <c r="T1997" s="173"/>
      <c r="U1997" s="173"/>
      <c r="V1997" s="173"/>
      <c r="W1997" s="173"/>
      <c r="X1997" s="173"/>
      <c r="Y1997" s="173"/>
      <c r="Z1997" s="173"/>
      <c r="AA1997" s="173"/>
      <c r="AB1997" s="173"/>
      <c r="AC1997" s="173"/>
      <c r="AD1997" s="173"/>
      <c r="AE1997" s="173"/>
      <c r="AF1997" s="173"/>
      <c r="AG1997" s="173"/>
      <c r="AH1997" s="173"/>
      <c r="AI1997" s="173"/>
      <c r="AJ1997" s="173"/>
      <c r="AK1997" s="173"/>
      <c r="AL1997" s="173"/>
      <c r="AM1997" s="173"/>
      <c r="AN1997" s="173"/>
      <c r="AO1997" s="173"/>
      <c r="AP1997" s="198"/>
      <c r="AQ1997" s="198"/>
      <c r="AR1997" s="198"/>
      <c r="AS1997" s="198"/>
      <c r="AT1997" s="198"/>
      <c r="AU1997" s="198"/>
      <c r="AV1997" s="198"/>
      <c r="AW1997" s="198"/>
      <c r="AX1997" s="198"/>
      <c r="AY1997" s="198"/>
      <c r="AZ1997" s="198"/>
      <c r="BA1997" s="198"/>
      <c r="BB1997" s="198"/>
      <c r="BC1997" s="198"/>
      <c r="BD1997" s="198"/>
      <c r="BE1997" s="198"/>
      <c r="BF1997" s="198"/>
      <c r="BG1997" s="198"/>
      <c r="BH1997" s="198"/>
      <c r="BI1997" s="198"/>
      <c r="BJ1997" s="198"/>
      <c r="BK1997" s="198"/>
      <c r="BL1997" s="198"/>
      <c r="BM1997" s="198"/>
      <c r="BN1997" s="198"/>
      <c r="BO1997" s="198"/>
      <c r="BP1997" s="198"/>
      <c r="BQ1997" s="198"/>
      <c r="BR1997" s="198"/>
      <c r="BS1997" s="198"/>
      <c r="BT1997" s="198"/>
      <c r="BU1997" s="198"/>
      <c r="BV1997" s="198"/>
      <c r="BW1997" s="198"/>
      <c r="BX1997" s="198"/>
      <c r="BY1997" s="198"/>
      <c r="BZ1997" s="198"/>
    </row>
    <row r="1998" spans="4:78" x14ac:dyDescent="0.2">
      <c r="D1998" s="173"/>
      <c r="E1998" s="173"/>
      <c r="F1998" s="173"/>
      <c r="G1998" s="173"/>
      <c r="H1998" s="173"/>
      <c r="I1998" s="173"/>
      <c r="J1998" s="173"/>
      <c r="K1998" s="173"/>
      <c r="L1998" s="173"/>
      <c r="M1998" s="173"/>
      <c r="N1998" s="173"/>
      <c r="O1998" s="173"/>
      <c r="P1998" s="173"/>
      <c r="Q1998" s="173"/>
      <c r="R1998" s="173"/>
      <c r="S1998" s="173"/>
      <c r="T1998" s="173"/>
      <c r="U1998" s="173"/>
      <c r="V1998" s="173"/>
      <c r="W1998" s="173"/>
      <c r="X1998" s="173"/>
      <c r="Y1998" s="173"/>
      <c r="Z1998" s="173"/>
      <c r="AA1998" s="173"/>
      <c r="AB1998" s="173"/>
      <c r="AC1998" s="173"/>
      <c r="AD1998" s="173"/>
      <c r="AE1998" s="173"/>
      <c r="AF1998" s="173"/>
      <c r="AG1998" s="173"/>
      <c r="AH1998" s="173"/>
      <c r="AI1998" s="173"/>
      <c r="AJ1998" s="173"/>
      <c r="AK1998" s="173"/>
      <c r="AL1998" s="173"/>
      <c r="AM1998" s="173"/>
      <c r="AN1998" s="173"/>
      <c r="AO1998" s="173"/>
      <c r="AP1998" s="198"/>
      <c r="AQ1998" s="198"/>
      <c r="AR1998" s="198"/>
      <c r="AS1998" s="198"/>
      <c r="AT1998" s="198"/>
      <c r="AU1998" s="198"/>
      <c r="AV1998" s="198"/>
      <c r="AW1998" s="198"/>
      <c r="AX1998" s="198"/>
      <c r="AY1998" s="198"/>
      <c r="AZ1998" s="198"/>
      <c r="BA1998" s="198"/>
      <c r="BB1998" s="198"/>
      <c r="BC1998" s="198"/>
      <c r="BD1998" s="198"/>
      <c r="BE1998" s="198"/>
      <c r="BF1998" s="198"/>
      <c r="BG1998" s="198"/>
      <c r="BH1998" s="198"/>
      <c r="BI1998" s="198"/>
      <c r="BJ1998" s="198"/>
      <c r="BK1998" s="198"/>
      <c r="BL1998" s="198"/>
      <c r="BM1998" s="198"/>
      <c r="BN1998" s="198"/>
      <c r="BO1998" s="198"/>
      <c r="BP1998" s="198"/>
      <c r="BQ1998" s="198"/>
      <c r="BR1998" s="198"/>
      <c r="BS1998" s="198"/>
      <c r="BT1998" s="198"/>
      <c r="BU1998" s="198"/>
      <c r="BV1998" s="198"/>
      <c r="BW1998" s="198"/>
      <c r="BX1998" s="198"/>
      <c r="BY1998" s="198"/>
      <c r="BZ1998" s="198"/>
    </row>
    <row r="1999" spans="4:78" x14ac:dyDescent="0.2">
      <c r="D1999" s="173"/>
      <c r="E1999" s="173"/>
      <c r="F1999" s="173"/>
      <c r="G1999" s="173"/>
      <c r="H1999" s="173"/>
      <c r="I1999" s="173"/>
      <c r="J1999" s="173"/>
      <c r="K1999" s="173"/>
      <c r="L1999" s="173"/>
      <c r="M1999" s="173"/>
      <c r="N1999" s="173"/>
      <c r="O1999" s="173"/>
      <c r="P1999" s="173"/>
      <c r="Q1999" s="173"/>
      <c r="R1999" s="173"/>
      <c r="S1999" s="173"/>
      <c r="T1999" s="173"/>
      <c r="U1999" s="173"/>
      <c r="V1999" s="173"/>
      <c r="W1999" s="173"/>
      <c r="X1999" s="173"/>
      <c r="Y1999" s="173"/>
      <c r="Z1999" s="173"/>
      <c r="AA1999" s="173"/>
      <c r="AB1999" s="173"/>
      <c r="AC1999" s="173"/>
      <c r="AD1999" s="173"/>
      <c r="AE1999" s="173"/>
      <c r="AF1999" s="173"/>
      <c r="AG1999" s="173"/>
      <c r="AH1999" s="173"/>
      <c r="AI1999" s="173"/>
      <c r="AJ1999" s="173"/>
      <c r="AK1999" s="173"/>
      <c r="AL1999" s="173"/>
      <c r="AM1999" s="173"/>
      <c r="AN1999" s="173"/>
      <c r="AO1999" s="173"/>
      <c r="AP1999" s="198"/>
      <c r="AQ1999" s="198"/>
      <c r="AR1999" s="198"/>
      <c r="AS1999" s="198"/>
      <c r="AT1999" s="198"/>
      <c r="AU1999" s="198"/>
      <c r="AV1999" s="198"/>
      <c r="AW1999" s="198"/>
      <c r="AX1999" s="198"/>
      <c r="AY1999" s="198"/>
      <c r="AZ1999" s="198"/>
      <c r="BA1999" s="198"/>
      <c r="BB1999" s="198"/>
      <c r="BC1999" s="198"/>
      <c r="BD1999" s="198"/>
      <c r="BE1999" s="198"/>
      <c r="BF1999" s="198"/>
      <c r="BG1999" s="198"/>
      <c r="BH1999" s="198"/>
      <c r="BI1999" s="198"/>
      <c r="BJ1999" s="198"/>
      <c r="BK1999" s="198"/>
      <c r="BL1999" s="198"/>
      <c r="BM1999" s="198"/>
      <c r="BN1999" s="198"/>
      <c r="BO1999" s="198"/>
      <c r="BP1999" s="198"/>
      <c r="BQ1999" s="198"/>
      <c r="BR1999" s="198"/>
      <c r="BS1999" s="198"/>
      <c r="BT1999" s="198"/>
      <c r="BU1999" s="198"/>
      <c r="BV1999" s="198"/>
      <c r="BW1999" s="198"/>
      <c r="BX1999" s="198"/>
      <c r="BY1999" s="198"/>
      <c r="BZ1999" s="198"/>
    </row>
    <row r="2000" spans="4:78" x14ac:dyDescent="0.2">
      <c r="D2000" s="173"/>
      <c r="E2000" s="173"/>
      <c r="F2000" s="173"/>
      <c r="G2000" s="173"/>
      <c r="H2000" s="173"/>
      <c r="I2000" s="173"/>
      <c r="J2000" s="173"/>
      <c r="K2000" s="173"/>
      <c r="L2000" s="173"/>
      <c r="M2000" s="173"/>
      <c r="N2000" s="173"/>
      <c r="O2000" s="173"/>
      <c r="P2000" s="173"/>
      <c r="Q2000" s="173"/>
      <c r="R2000" s="173"/>
      <c r="S2000" s="173"/>
      <c r="T2000" s="173"/>
      <c r="U2000" s="173"/>
      <c r="V2000" s="173"/>
      <c r="W2000" s="173"/>
      <c r="X2000" s="173"/>
      <c r="Y2000" s="173"/>
      <c r="Z2000" s="173"/>
      <c r="AA2000" s="173"/>
      <c r="AB2000" s="173"/>
      <c r="AC2000" s="173"/>
      <c r="AD2000" s="173"/>
      <c r="AE2000" s="173"/>
      <c r="AF2000" s="173"/>
      <c r="AG2000" s="173"/>
      <c r="AH2000" s="173"/>
      <c r="AI2000" s="173"/>
      <c r="AJ2000" s="173"/>
      <c r="AK2000" s="173"/>
      <c r="AL2000" s="173"/>
      <c r="AM2000" s="173"/>
      <c r="AN2000" s="173"/>
      <c r="AO2000" s="173"/>
      <c r="AP2000" s="198"/>
      <c r="AQ2000" s="198"/>
      <c r="AR2000" s="198"/>
      <c r="AS2000" s="198"/>
      <c r="AT2000" s="198"/>
      <c r="AU2000" s="198"/>
      <c r="AV2000" s="198"/>
      <c r="AW2000" s="198"/>
      <c r="AX2000" s="198"/>
      <c r="AY2000" s="198"/>
      <c r="AZ2000" s="198"/>
      <c r="BA2000" s="198"/>
      <c r="BB2000" s="198"/>
      <c r="BC2000" s="198"/>
      <c r="BD2000" s="198"/>
      <c r="BE2000" s="198"/>
      <c r="BF2000" s="198"/>
      <c r="BG2000" s="198"/>
      <c r="BH2000" s="198"/>
      <c r="BI2000" s="198"/>
      <c r="BJ2000" s="198"/>
      <c r="BK2000" s="198"/>
      <c r="BL2000" s="198"/>
      <c r="BM2000" s="198"/>
      <c r="BN2000" s="198"/>
      <c r="BO2000" s="198"/>
      <c r="BP2000" s="198"/>
      <c r="BQ2000" s="198"/>
      <c r="BR2000" s="198"/>
      <c r="BS2000" s="198"/>
      <c r="BT2000" s="198"/>
      <c r="BU2000" s="198"/>
      <c r="BV2000" s="198"/>
      <c r="BW2000" s="198"/>
      <c r="BX2000" s="198"/>
      <c r="BY2000" s="198"/>
      <c r="BZ2000" s="198"/>
    </row>
    <row r="2001" spans="4:78" x14ac:dyDescent="0.2">
      <c r="D2001" s="173"/>
      <c r="E2001" s="173"/>
      <c r="F2001" s="173"/>
      <c r="G2001" s="173"/>
      <c r="H2001" s="173"/>
      <c r="I2001" s="173"/>
      <c r="J2001" s="173"/>
      <c r="K2001" s="173"/>
      <c r="L2001" s="173"/>
      <c r="M2001" s="173"/>
      <c r="N2001" s="173"/>
      <c r="O2001" s="173"/>
      <c r="P2001" s="173"/>
      <c r="Q2001" s="173"/>
      <c r="R2001" s="173"/>
      <c r="S2001" s="173"/>
      <c r="T2001" s="173"/>
      <c r="U2001" s="173"/>
      <c r="V2001" s="173"/>
      <c r="W2001" s="173"/>
      <c r="X2001" s="173"/>
      <c r="Y2001" s="173"/>
      <c r="Z2001" s="173"/>
      <c r="AA2001" s="173"/>
      <c r="AB2001" s="173"/>
      <c r="AC2001" s="173"/>
      <c r="AD2001" s="173"/>
      <c r="AE2001" s="173"/>
      <c r="AF2001" s="173"/>
      <c r="AG2001" s="173"/>
      <c r="AH2001" s="173"/>
      <c r="AI2001" s="173"/>
      <c r="AJ2001" s="173"/>
      <c r="AK2001" s="173"/>
      <c r="AL2001" s="173"/>
      <c r="AM2001" s="173"/>
      <c r="AN2001" s="173"/>
      <c r="AO2001" s="173"/>
      <c r="AP2001" s="198"/>
      <c r="AQ2001" s="198"/>
      <c r="AR2001" s="198"/>
      <c r="AS2001" s="198"/>
      <c r="AT2001" s="198"/>
      <c r="AU2001" s="198"/>
      <c r="AV2001" s="198"/>
      <c r="AW2001" s="198"/>
      <c r="AX2001" s="198"/>
      <c r="AY2001" s="198"/>
      <c r="AZ2001" s="198"/>
      <c r="BA2001" s="198"/>
      <c r="BB2001" s="198"/>
      <c r="BC2001" s="198"/>
      <c r="BD2001" s="198"/>
      <c r="BE2001" s="198"/>
      <c r="BF2001" s="198"/>
      <c r="BG2001" s="198"/>
      <c r="BH2001" s="198"/>
      <c r="BI2001" s="198"/>
      <c r="BJ2001" s="198"/>
      <c r="BK2001" s="198"/>
      <c r="BL2001" s="198"/>
      <c r="BM2001" s="198"/>
      <c r="BN2001" s="198"/>
      <c r="BO2001" s="198"/>
      <c r="BP2001" s="198"/>
      <c r="BQ2001" s="198"/>
      <c r="BR2001" s="198"/>
      <c r="BS2001" s="198"/>
      <c r="BT2001" s="198"/>
      <c r="BU2001" s="198"/>
      <c r="BV2001" s="198"/>
      <c r="BW2001" s="198"/>
      <c r="BX2001" s="198"/>
      <c r="BY2001" s="198"/>
      <c r="BZ2001" s="198"/>
    </row>
    <row r="2002" spans="4:78" x14ac:dyDescent="0.2">
      <c r="D2002" s="173"/>
      <c r="E2002" s="173"/>
      <c r="F2002" s="173"/>
      <c r="G2002" s="173"/>
      <c r="H2002" s="173"/>
      <c r="I2002" s="173"/>
      <c r="J2002" s="173"/>
      <c r="K2002" s="173"/>
      <c r="L2002" s="173"/>
      <c r="M2002" s="173"/>
      <c r="N2002" s="173"/>
      <c r="O2002" s="173"/>
      <c r="P2002" s="173"/>
      <c r="Q2002" s="173"/>
      <c r="R2002" s="173"/>
      <c r="S2002" s="173"/>
      <c r="T2002" s="173"/>
      <c r="U2002" s="173"/>
      <c r="V2002" s="173"/>
      <c r="W2002" s="173"/>
      <c r="X2002" s="173"/>
      <c r="Y2002" s="173"/>
      <c r="Z2002" s="173"/>
      <c r="AA2002" s="173"/>
      <c r="AB2002" s="173"/>
      <c r="AC2002" s="173"/>
      <c r="AD2002" s="173"/>
      <c r="AE2002" s="173"/>
      <c r="AF2002" s="173"/>
      <c r="AG2002" s="173"/>
      <c r="AH2002" s="173"/>
      <c r="AI2002" s="173"/>
      <c r="AJ2002" s="173"/>
      <c r="AK2002" s="173"/>
      <c r="AL2002" s="173"/>
      <c r="AM2002" s="173"/>
      <c r="AN2002" s="173"/>
      <c r="AO2002" s="173"/>
      <c r="AP2002" s="198"/>
      <c r="AQ2002" s="198"/>
      <c r="AR2002" s="198"/>
      <c r="AS2002" s="198"/>
      <c r="AT2002" s="198"/>
      <c r="AU2002" s="198"/>
      <c r="AV2002" s="198"/>
      <c r="AW2002" s="198"/>
      <c r="AX2002" s="198"/>
      <c r="AY2002" s="198"/>
      <c r="AZ2002" s="198"/>
      <c r="BA2002" s="198"/>
      <c r="BB2002" s="198"/>
      <c r="BC2002" s="198"/>
      <c r="BD2002" s="198"/>
      <c r="BE2002" s="198"/>
      <c r="BF2002" s="198"/>
      <c r="BG2002" s="198"/>
      <c r="BH2002" s="198"/>
      <c r="BI2002" s="198"/>
      <c r="BJ2002" s="198"/>
      <c r="BK2002" s="198"/>
      <c r="BL2002" s="198"/>
      <c r="BM2002" s="198"/>
      <c r="BN2002" s="198"/>
      <c r="BO2002" s="198"/>
      <c r="BP2002" s="198"/>
      <c r="BQ2002" s="198"/>
      <c r="BR2002" s="198"/>
      <c r="BS2002" s="198"/>
      <c r="BT2002" s="198"/>
      <c r="BU2002" s="198"/>
      <c r="BV2002" s="198"/>
      <c r="BW2002" s="198"/>
      <c r="BX2002" s="198"/>
      <c r="BY2002" s="198"/>
      <c r="BZ2002" s="198"/>
    </row>
    <row r="2003" spans="4:78" x14ac:dyDescent="0.2">
      <c r="D2003" s="173"/>
      <c r="E2003" s="173"/>
      <c r="F2003" s="173"/>
      <c r="G2003" s="173"/>
      <c r="H2003" s="173"/>
      <c r="I2003" s="173"/>
      <c r="J2003" s="173"/>
      <c r="K2003" s="173"/>
      <c r="L2003" s="173"/>
      <c r="M2003" s="173"/>
      <c r="N2003" s="173"/>
      <c r="O2003" s="173"/>
      <c r="P2003" s="173"/>
      <c r="Q2003" s="173"/>
      <c r="R2003" s="173"/>
      <c r="S2003" s="173"/>
      <c r="T2003" s="173"/>
      <c r="U2003" s="173"/>
      <c r="V2003" s="173"/>
      <c r="W2003" s="173"/>
      <c r="X2003" s="173"/>
      <c r="Y2003" s="173"/>
      <c r="Z2003" s="173"/>
      <c r="AA2003" s="173"/>
      <c r="AB2003" s="173"/>
      <c r="AC2003" s="173"/>
      <c r="AD2003" s="173"/>
      <c r="AE2003" s="173"/>
      <c r="AF2003" s="173"/>
      <c r="AG2003" s="173"/>
      <c r="AH2003" s="173"/>
      <c r="AI2003" s="173"/>
      <c r="AJ2003" s="173"/>
      <c r="AK2003" s="173"/>
      <c r="AL2003" s="173"/>
      <c r="AM2003" s="173"/>
      <c r="AN2003" s="173"/>
      <c r="AO2003" s="173"/>
      <c r="AP2003" s="198"/>
      <c r="AQ2003" s="198"/>
      <c r="AR2003" s="198"/>
      <c r="AS2003" s="198"/>
      <c r="AT2003" s="198"/>
      <c r="AU2003" s="198"/>
      <c r="AV2003" s="198"/>
      <c r="AW2003" s="198"/>
      <c r="AX2003" s="198"/>
      <c r="AY2003" s="198"/>
      <c r="AZ2003" s="198"/>
      <c r="BA2003" s="198"/>
      <c r="BB2003" s="198"/>
      <c r="BC2003" s="198"/>
      <c r="BD2003" s="198"/>
      <c r="BE2003" s="198"/>
      <c r="BF2003" s="198"/>
      <c r="BG2003" s="198"/>
      <c r="BH2003" s="198"/>
      <c r="BI2003" s="198"/>
      <c r="BJ2003" s="198"/>
      <c r="BK2003" s="198"/>
      <c r="BL2003" s="198"/>
      <c r="BM2003" s="198"/>
      <c r="BN2003" s="198"/>
      <c r="BO2003" s="198"/>
      <c r="BP2003" s="198"/>
      <c r="BQ2003" s="198"/>
      <c r="BR2003" s="198"/>
      <c r="BS2003" s="198"/>
      <c r="BT2003" s="198"/>
      <c r="BU2003" s="198"/>
      <c r="BV2003" s="198"/>
      <c r="BW2003" s="198"/>
      <c r="BX2003" s="198"/>
      <c r="BY2003" s="198"/>
      <c r="BZ2003" s="198"/>
    </row>
    <row r="2004" spans="4:78" x14ac:dyDescent="0.2">
      <c r="D2004" s="173"/>
      <c r="E2004" s="173"/>
      <c r="F2004" s="173"/>
      <c r="G2004" s="173"/>
      <c r="H2004" s="173"/>
      <c r="I2004" s="173"/>
      <c r="J2004" s="173"/>
      <c r="K2004" s="173"/>
      <c r="L2004" s="173"/>
      <c r="M2004" s="173"/>
      <c r="N2004" s="173"/>
      <c r="O2004" s="173"/>
      <c r="P2004" s="173"/>
      <c r="Q2004" s="173"/>
      <c r="R2004" s="173"/>
      <c r="S2004" s="173"/>
      <c r="T2004" s="173"/>
      <c r="U2004" s="173"/>
      <c r="V2004" s="173"/>
      <c r="W2004" s="173"/>
      <c r="X2004" s="173"/>
      <c r="Y2004" s="173"/>
      <c r="Z2004" s="173"/>
      <c r="AA2004" s="173"/>
      <c r="AB2004" s="173"/>
      <c r="AC2004" s="173"/>
      <c r="AD2004" s="173"/>
      <c r="AE2004" s="173"/>
      <c r="AF2004" s="173"/>
      <c r="AG2004" s="173"/>
      <c r="AH2004" s="173"/>
      <c r="AI2004" s="173"/>
      <c r="AJ2004" s="173"/>
      <c r="AK2004" s="173"/>
      <c r="AL2004" s="173"/>
      <c r="AM2004" s="173"/>
      <c r="AN2004" s="173"/>
      <c r="AO2004" s="173"/>
      <c r="AP2004" s="198"/>
      <c r="AQ2004" s="198"/>
      <c r="AR2004" s="198"/>
      <c r="AS2004" s="198"/>
      <c r="AT2004" s="198"/>
      <c r="AU2004" s="198"/>
      <c r="AV2004" s="198"/>
      <c r="AW2004" s="198"/>
      <c r="AX2004" s="198"/>
      <c r="AY2004" s="198"/>
      <c r="AZ2004" s="198"/>
      <c r="BA2004" s="198"/>
      <c r="BB2004" s="198"/>
      <c r="BC2004" s="198"/>
      <c r="BD2004" s="198"/>
      <c r="BE2004" s="198"/>
      <c r="BF2004" s="198"/>
      <c r="BG2004" s="198"/>
      <c r="BH2004" s="198"/>
      <c r="BI2004" s="198"/>
      <c r="BJ2004" s="198"/>
      <c r="BK2004" s="198"/>
      <c r="BL2004" s="198"/>
      <c r="BM2004" s="198"/>
      <c r="BN2004" s="198"/>
      <c r="BO2004" s="198"/>
      <c r="BP2004" s="198"/>
      <c r="BQ2004" s="198"/>
      <c r="BR2004" s="198"/>
      <c r="BS2004" s="198"/>
      <c r="BT2004" s="198"/>
      <c r="BU2004" s="198"/>
      <c r="BV2004" s="198"/>
      <c r="BW2004" s="198"/>
      <c r="BX2004" s="198"/>
      <c r="BY2004" s="198"/>
      <c r="BZ2004" s="198"/>
    </row>
    <row r="2005" spans="4:78" x14ac:dyDescent="0.2">
      <c r="D2005" s="173"/>
      <c r="E2005" s="173"/>
      <c r="F2005" s="173"/>
      <c r="G2005" s="173"/>
      <c r="H2005" s="173"/>
      <c r="I2005" s="173"/>
      <c r="J2005" s="173"/>
      <c r="K2005" s="173"/>
      <c r="L2005" s="173"/>
      <c r="M2005" s="173"/>
      <c r="N2005" s="173"/>
      <c r="O2005" s="173"/>
      <c r="P2005" s="173"/>
      <c r="Q2005" s="173"/>
      <c r="R2005" s="173"/>
      <c r="S2005" s="173"/>
      <c r="T2005" s="173"/>
      <c r="U2005" s="173"/>
      <c r="V2005" s="173"/>
      <c r="W2005" s="173"/>
      <c r="X2005" s="173"/>
      <c r="Y2005" s="173"/>
      <c r="Z2005" s="173"/>
      <c r="AA2005" s="173"/>
      <c r="AB2005" s="173"/>
      <c r="AC2005" s="173"/>
      <c r="AD2005" s="173"/>
      <c r="AE2005" s="173"/>
      <c r="AF2005" s="173"/>
      <c r="AG2005" s="173"/>
      <c r="AH2005" s="173"/>
      <c r="AI2005" s="173"/>
      <c r="AJ2005" s="173"/>
      <c r="AK2005" s="173"/>
      <c r="AL2005" s="173"/>
      <c r="AM2005" s="173"/>
      <c r="AN2005" s="173"/>
      <c r="AO2005" s="173"/>
      <c r="AP2005" s="198"/>
      <c r="AQ2005" s="198"/>
      <c r="AR2005" s="198"/>
      <c r="AS2005" s="198"/>
      <c r="AT2005" s="198"/>
      <c r="AU2005" s="198"/>
      <c r="AV2005" s="198"/>
      <c r="AW2005" s="198"/>
      <c r="AX2005" s="198"/>
      <c r="AY2005" s="198"/>
      <c r="AZ2005" s="198"/>
      <c r="BA2005" s="198"/>
      <c r="BB2005" s="198"/>
      <c r="BC2005" s="198"/>
      <c r="BD2005" s="198"/>
      <c r="BE2005" s="198"/>
      <c r="BF2005" s="198"/>
      <c r="BG2005" s="198"/>
      <c r="BH2005" s="198"/>
      <c r="BI2005" s="198"/>
      <c r="BJ2005" s="198"/>
      <c r="BK2005" s="198"/>
      <c r="BL2005" s="198"/>
      <c r="BM2005" s="198"/>
      <c r="BN2005" s="198"/>
      <c r="BO2005" s="198"/>
      <c r="BP2005" s="198"/>
      <c r="BQ2005" s="198"/>
      <c r="BR2005" s="198"/>
      <c r="BS2005" s="198"/>
      <c r="BT2005" s="198"/>
      <c r="BU2005" s="198"/>
      <c r="BV2005" s="198"/>
      <c r="BW2005" s="198"/>
      <c r="BX2005" s="198"/>
      <c r="BY2005" s="198"/>
      <c r="BZ2005" s="198"/>
    </row>
    <row r="2006" spans="4:78" x14ac:dyDescent="0.2">
      <c r="D2006" s="173"/>
      <c r="E2006" s="173"/>
      <c r="F2006" s="173"/>
      <c r="G2006" s="173"/>
      <c r="H2006" s="173"/>
      <c r="I2006" s="173"/>
      <c r="J2006" s="173"/>
      <c r="K2006" s="173"/>
      <c r="L2006" s="173"/>
      <c r="M2006" s="173"/>
      <c r="N2006" s="173"/>
      <c r="O2006" s="173"/>
      <c r="P2006" s="173"/>
      <c r="Q2006" s="173"/>
      <c r="R2006" s="173"/>
      <c r="S2006" s="173"/>
      <c r="T2006" s="173"/>
      <c r="U2006" s="173"/>
      <c r="V2006" s="173"/>
      <c r="W2006" s="173"/>
      <c r="X2006" s="173"/>
      <c r="Y2006" s="173"/>
      <c r="Z2006" s="173"/>
      <c r="AA2006" s="173"/>
      <c r="AB2006" s="173"/>
      <c r="AC2006" s="173"/>
      <c r="AD2006" s="173"/>
      <c r="AE2006" s="173"/>
      <c r="AF2006" s="173"/>
      <c r="AG2006" s="173"/>
      <c r="AH2006" s="173"/>
      <c r="AI2006" s="173"/>
      <c r="AJ2006" s="173"/>
      <c r="AK2006" s="173"/>
      <c r="AL2006" s="173"/>
      <c r="AM2006" s="173"/>
      <c r="AN2006" s="173"/>
      <c r="AO2006" s="173"/>
      <c r="AP2006" s="198"/>
      <c r="AQ2006" s="198"/>
      <c r="AR2006" s="198"/>
      <c r="AS2006" s="198"/>
      <c r="AT2006" s="198"/>
      <c r="AU2006" s="198"/>
      <c r="AV2006" s="198"/>
      <c r="AW2006" s="198"/>
      <c r="AX2006" s="198"/>
      <c r="AY2006" s="198"/>
      <c r="AZ2006" s="198"/>
      <c r="BA2006" s="198"/>
      <c r="BB2006" s="198"/>
      <c r="BC2006" s="198"/>
      <c r="BD2006" s="198"/>
      <c r="BE2006" s="198"/>
      <c r="BF2006" s="198"/>
      <c r="BG2006" s="198"/>
      <c r="BH2006" s="198"/>
      <c r="BI2006" s="198"/>
      <c r="BJ2006" s="198"/>
      <c r="BK2006" s="198"/>
      <c r="BL2006" s="198"/>
      <c r="BM2006" s="198"/>
      <c r="BN2006" s="198"/>
      <c r="BO2006" s="198"/>
      <c r="BP2006" s="198"/>
      <c r="BQ2006" s="198"/>
      <c r="BR2006" s="198"/>
      <c r="BS2006" s="198"/>
      <c r="BT2006" s="198"/>
      <c r="BU2006" s="198"/>
      <c r="BV2006" s="198"/>
      <c r="BW2006" s="198"/>
      <c r="BX2006" s="198"/>
      <c r="BY2006" s="198"/>
      <c r="BZ2006" s="198"/>
    </row>
    <row r="2007" spans="4:78" x14ac:dyDescent="0.2">
      <c r="D2007" s="173"/>
      <c r="E2007" s="173"/>
      <c r="F2007" s="173"/>
      <c r="G2007" s="173"/>
      <c r="H2007" s="173"/>
      <c r="I2007" s="173"/>
      <c r="J2007" s="173"/>
      <c r="K2007" s="173"/>
      <c r="L2007" s="173"/>
      <c r="M2007" s="173"/>
      <c r="N2007" s="173"/>
      <c r="O2007" s="173"/>
      <c r="P2007" s="173"/>
      <c r="Q2007" s="173"/>
      <c r="R2007" s="173"/>
      <c r="S2007" s="173"/>
      <c r="T2007" s="173"/>
      <c r="U2007" s="173"/>
      <c r="V2007" s="173"/>
      <c r="W2007" s="173"/>
      <c r="X2007" s="173"/>
      <c r="Y2007" s="173"/>
      <c r="Z2007" s="173"/>
      <c r="AA2007" s="173"/>
      <c r="AB2007" s="173"/>
      <c r="AC2007" s="173"/>
      <c r="AD2007" s="173"/>
      <c r="AE2007" s="173"/>
      <c r="AF2007" s="173"/>
      <c r="AG2007" s="173"/>
      <c r="AH2007" s="173"/>
      <c r="AI2007" s="173"/>
      <c r="AJ2007" s="173"/>
      <c r="AK2007" s="173"/>
      <c r="AL2007" s="173"/>
      <c r="AM2007" s="173"/>
      <c r="AN2007" s="173"/>
      <c r="AO2007" s="173"/>
      <c r="AP2007" s="198"/>
      <c r="AQ2007" s="198"/>
      <c r="AR2007" s="198"/>
      <c r="AS2007" s="198"/>
      <c r="AT2007" s="198"/>
      <c r="AU2007" s="198"/>
      <c r="AV2007" s="198"/>
      <c r="AW2007" s="198"/>
      <c r="AX2007" s="198"/>
      <c r="AY2007" s="198"/>
      <c r="AZ2007" s="198"/>
      <c r="BA2007" s="198"/>
      <c r="BB2007" s="198"/>
      <c r="BC2007" s="198"/>
      <c r="BD2007" s="198"/>
      <c r="BE2007" s="198"/>
      <c r="BF2007" s="198"/>
      <c r="BG2007" s="198"/>
      <c r="BH2007" s="198"/>
      <c r="BI2007" s="198"/>
      <c r="BJ2007" s="198"/>
      <c r="BK2007" s="198"/>
      <c r="BL2007" s="198"/>
      <c r="BM2007" s="198"/>
      <c r="BN2007" s="198"/>
      <c r="BO2007" s="198"/>
      <c r="BP2007" s="198"/>
      <c r="BQ2007" s="198"/>
      <c r="BR2007" s="198"/>
      <c r="BS2007" s="198"/>
      <c r="BT2007" s="198"/>
      <c r="BU2007" s="198"/>
      <c r="BV2007" s="198"/>
      <c r="BW2007" s="198"/>
      <c r="BX2007" s="198"/>
      <c r="BY2007" s="198"/>
      <c r="BZ2007" s="198"/>
    </row>
    <row r="2008" spans="4:78" x14ac:dyDescent="0.2">
      <c r="D2008" s="173"/>
      <c r="E2008" s="173"/>
      <c r="F2008" s="173"/>
      <c r="G2008" s="173"/>
      <c r="H2008" s="173"/>
      <c r="I2008" s="173"/>
      <c r="J2008" s="173"/>
      <c r="K2008" s="173"/>
      <c r="L2008" s="173"/>
      <c r="M2008" s="173"/>
      <c r="N2008" s="173"/>
      <c r="O2008" s="173"/>
      <c r="P2008" s="173"/>
      <c r="Q2008" s="173"/>
      <c r="R2008" s="173"/>
      <c r="S2008" s="173"/>
      <c r="T2008" s="173"/>
      <c r="U2008" s="173"/>
      <c r="V2008" s="173"/>
      <c r="W2008" s="173"/>
      <c r="X2008" s="173"/>
      <c r="Y2008" s="173"/>
      <c r="Z2008" s="173"/>
      <c r="AA2008" s="173"/>
      <c r="AB2008" s="173"/>
      <c r="AC2008" s="173"/>
      <c r="AD2008" s="173"/>
      <c r="AE2008" s="173"/>
      <c r="AF2008" s="173"/>
      <c r="AG2008" s="173"/>
      <c r="AH2008" s="173"/>
      <c r="AI2008" s="173"/>
      <c r="AJ2008" s="173"/>
      <c r="AK2008" s="173"/>
      <c r="AL2008" s="173"/>
      <c r="AM2008" s="173"/>
      <c r="AN2008" s="173"/>
      <c r="AO2008" s="173"/>
      <c r="AP2008" s="198"/>
      <c r="AQ2008" s="198"/>
      <c r="AR2008" s="198"/>
      <c r="AS2008" s="198"/>
      <c r="AT2008" s="198"/>
      <c r="AU2008" s="198"/>
      <c r="AV2008" s="198"/>
      <c r="AW2008" s="198"/>
      <c r="AX2008" s="198"/>
      <c r="AY2008" s="198"/>
      <c r="AZ2008" s="198"/>
      <c r="BA2008" s="198"/>
      <c r="BB2008" s="198"/>
      <c r="BC2008" s="198"/>
      <c r="BD2008" s="198"/>
      <c r="BE2008" s="198"/>
      <c r="BF2008" s="198"/>
      <c r="BG2008" s="198"/>
      <c r="BH2008" s="198"/>
      <c r="BI2008" s="198"/>
      <c r="BJ2008" s="198"/>
      <c r="BK2008" s="198"/>
      <c r="BL2008" s="198"/>
      <c r="BM2008" s="198"/>
      <c r="BN2008" s="198"/>
      <c r="BO2008" s="198"/>
      <c r="BP2008" s="198"/>
      <c r="BQ2008" s="198"/>
      <c r="BR2008" s="198"/>
      <c r="BS2008" s="198"/>
      <c r="BT2008" s="198"/>
      <c r="BU2008" s="198"/>
      <c r="BV2008" s="198"/>
      <c r="BW2008" s="198"/>
      <c r="BX2008" s="198"/>
      <c r="BY2008" s="198"/>
      <c r="BZ2008" s="198"/>
    </row>
    <row r="2009" spans="4:78" x14ac:dyDescent="0.2">
      <c r="D2009" s="173"/>
      <c r="E2009" s="173"/>
      <c r="F2009" s="173"/>
      <c r="G2009" s="173"/>
      <c r="H2009" s="173"/>
      <c r="I2009" s="173"/>
      <c r="J2009" s="173"/>
      <c r="K2009" s="173"/>
      <c r="L2009" s="173"/>
      <c r="M2009" s="173"/>
      <c r="N2009" s="173"/>
      <c r="O2009" s="173"/>
      <c r="P2009" s="173"/>
      <c r="Q2009" s="173"/>
      <c r="R2009" s="173"/>
      <c r="S2009" s="173"/>
      <c r="T2009" s="173"/>
      <c r="U2009" s="173"/>
      <c r="V2009" s="173"/>
      <c r="W2009" s="173"/>
      <c r="X2009" s="173"/>
      <c r="Y2009" s="173"/>
      <c r="Z2009" s="173"/>
      <c r="AA2009" s="173"/>
      <c r="AB2009" s="173"/>
      <c r="AC2009" s="173"/>
      <c r="AD2009" s="173"/>
      <c r="AE2009" s="173"/>
      <c r="AF2009" s="173"/>
      <c r="AG2009" s="173"/>
      <c r="AH2009" s="173"/>
      <c r="AI2009" s="173"/>
      <c r="AJ2009" s="173"/>
      <c r="AK2009" s="173"/>
      <c r="AL2009" s="173"/>
      <c r="AM2009" s="173"/>
      <c r="AN2009" s="173"/>
      <c r="AO2009" s="173"/>
      <c r="AP2009" s="198"/>
      <c r="AQ2009" s="198"/>
      <c r="AR2009" s="198"/>
      <c r="AS2009" s="198"/>
      <c r="AT2009" s="198"/>
      <c r="AU2009" s="198"/>
      <c r="AV2009" s="198"/>
      <c r="AW2009" s="198"/>
      <c r="AX2009" s="198"/>
      <c r="AY2009" s="198"/>
      <c r="AZ2009" s="198"/>
      <c r="BA2009" s="198"/>
      <c r="BB2009" s="198"/>
      <c r="BC2009" s="198"/>
      <c r="BD2009" s="198"/>
      <c r="BE2009" s="198"/>
      <c r="BF2009" s="198"/>
      <c r="BG2009" s="198"/>
      <c r="BH2009" s="198"/>
      <c r="BI2009" s="198"/>
      <c r="BJ2009" s="198"/>
      <c r="BK2009" s="198"/>
      <c r="BL2009" s="198"/>
      <c r="BM2009" s="198"/>
      <c r="BN2009" s="198"/>
      <c r="BO2009" s="198"/>
      <c r="BP2009" s="198"/>
      <c r="BQ2009" s="198"/>
      <c r="BR2009" s="198"/>
      <c r="BS2009" s="198"/>
      <c r="BT2009" s="198"/>
      <c r="BU2009" s="198"/>
      <c r="BV2009" s="198"/>
      <c r="BW2009" s="198"/>
      <c r="BX2009" s="198"/>
      <c r="BY2009" s="198"/>
      <c r="BZ2009" s="198"/>
    </row>
    <row r="2010" spans="4:78" x14ac:dyDescent="0.2">
      <c r="D2010" s="173"/>
      <c r="E2010" s="173"/>
      <c r="F2010" s="173"/>
      <c r="G2010" s="173"/>
      <c r="H2010" s="173"/>
      <c r="I2010" s="173"/>
      <c r="J2010" s="173"/>
      <c r="K2010" s="173"/>
      <c r="L2010" s="173"/>
      <c r="M2010" s="173"/>
      <c r="N2010" s="173"/>
      <c r="O2010" s="173"/>
      <c r="P2010" s="173"/>
      <c r="Q2010" s="173"/>
      <c r="R2010" s="173"/>
      <c r="S2010" s="173"/>
      <c r="T2010" s="173"/>
      <c r="U2010" s="173"/>
      <c r="V2010" s="173"/>
      <c r="W2010" s="173"/>
      <c r="X2010" s="173"/>
      <c r="Y2010" s="173"/>
      <c r="Z2010" s="173"/>
      <c r="AA2010" s="173"/>
      <c r="AB2010" s="173"/>
      <c r="AC2010" s="173"/>
      <c r="AD2010" s="173"/>
      <c r="AE2010" s="173"/>
      <c r="AF2010" s="173"/>
      <c r="AG2010" s="173"/>
      <c r="AH2010" s="173"/>
      <c r="AI2010" s="173"/>
      <c r="AJ2010" s="173"/>
      <c r="AK2010" s="173"/>
      <c r="AL2010" s="173"/>
      <c r="AM2010" s="173"/>
      <c r="AN2010" s="173"/>
      <c r="AO2010" s="173"/>
      <c r="AP2010" s="198"/>
      <c r="AQ2010" s="198"/>
      <c r="AR2010" s="198"/>
      <c r="AS2010" s="198"/>
      <c r="AT2010" s="198"/>
      <c r="AU2010" s="198"/>
      <c r="AV2010" s="198"/>
      <c r="AW2010" s="198"/>
      <c r="AX2010" s="198"/>
      <c r="AY2010" s="198"/>
      <c r="AZ2010" s="198"/>
      <c r="BA2010" s="198"/>
      <c r="BB2010" s="198"/>
      <c r="BC2010" s="198"/>
      <c r="BD2010" s="198"/>
      <c r="BE2010" s="198"/>
      <c r="BF2010" s="198"/>
      <c r="BG2010" s="198"/>
      <c r="BH2010" s="198"/>
      <c r="BI2010" s="198"/>
      <c r="BJ2010" s="198"/>
      <c r="BK2010" s="198"/>
      <c r="BL2010" s="198"/>
      <c r="BM2010" s="198"/>
      <c r="BN2010" s="198"/>
      <c r="BO2010" s="198"/>
      <c r="BP2010" s="198"/>
      <c r="BQ2010" s="198"/>
      <c r="BR2010" s="198"/>
      <c r="BS2010" s="198"/>
      <c r="BT2010" s="198"/>
      <c r="BU2010" s="198"/>
      <c r="BV2010" s="198"/>
      <c r="BW2010" s="198"/>
      <c r="BX2010" s="198"/>
      <c r="BY2010" s="198"/>
      <c r="BZ2010" s="198"/>
    </row>
    <row r="2011" spans="4:78" x14ac:dyDescent="0.2">
      <c r="D2011" s="173"/>
      <c r="E2011" s="173"/>
      <c r="F2011" s="173"/>
      <c r="G2011" s="173"/>
      <c r="H2011" s="173"/>
      <c r="I2011" s="173"/>
      <c r="J2011" s="173"/>
      <c r="K2011" s="173"/>
      <c r="L2011" s="173"/>
      <c r="M2011" s="173"/>
      <c r="N2011" s="173"/>
      <c r="O2011" s="173"/>
      <c r="P2011" s="173"/>
      <c r="Q2011" s="173"/>
      <c r="R2011" s="173"/>
      <c r="S2011" s="173"/>
      <c r="T2011" s="173"/>
      <c r="U2011" s="173"/>
      <c r="V2011" s="173"/>
      <c r="W2011" s="173"/>
      <c r="X2011" s="173"/>
      <c r="Y2011" s="173"/>
      <c r="Z2011" s="173"/>
      <c r="AA2011" s="173"/>
      <c r="AB2011" s="173"/>
      <c r="AC2011" s="173"/>
      <c r="AD2011" s="173"/>
      <c r="AE2011" s="173"/>
      <c r="AF2011" s="173"/>
      <c r="AG2011" s="173"/>
      <c r="AH2011" s="173"/>
      <c r="AI2011" s="173"/>
      <c r="AJ2011" s="173"/>
      <c r="AK2011" s="173"/>
      <c r="AL2011" s="173"/>
      <c r="AM2011" s="173"/>
      <c r="AN2011" s="173"/>
      <c r="AO2011" s="173"/>
      <c r="AP2011" s="198"/>
      <c r="AQ2011" s="198"/>
      <c r="AR2011" s="198"/>
      <c r="AS2011" s="198"/>
      <c r="AT2011" s="198"/>
      <c r="AU2011" s="198"/>
      <c r="AV2011" s="198"/>
      <c r="AW2011" s="198"/>
      <c r="AX2011" s="198"/>
      <c r="AY2011" s="198"/>
      <c r="AZ2011" s="198"/>
      <c r="BA2011" s="198"/>
      <c r="BB2011" s="198"/>
      <c r="BC2011" s="198"/>
      <c r="BD2011" s="198"/>
      <c r="BE2011" s="198"/>
      <c r="BF2011" s="198"/>
      <c r="BG2011" s="198"/>
      <c r="BH2011" s="198"/>
      <c r="BI2011" s="198"/>
      <c r="BJ2011" s="198"/>
      <c r="BK2011" s="198"/>
      <c r="BL2011" s="198"/>
      <c r="BM2011" s="198"/>
      <c r="BN2011" s="198"/>
      <c r="BO2011" s="198"/>
      <c r="BP2011" s="198"/>
      <c r="BQ2011" s="198"/>
      <c r="BR2011" s="198"/>
      <c r="BS2011" s="198"/>
      <c r="BT2011" s="198"/>
      <c r="BU2011" s="198"/>
      <c r="BV2011" s="198"/>
      <c r="BW2011" s="198"/>
      <c r="BX2011" s="198"/>
      <c r="BY2011" s="198"/>
      <c r="BZ2011" s="198"/>
    </row>
    <row r="2012" spans="4:78" x14ac:dyDescent="0.2">
      <c r="D2012" s="173"/>
      <c r="E2012" s="173"/>
      <c r="F2012" s="173"/>
      <c r="G2012" s="173"/>
      <c r="H2012" s="173"/>
      <c r="I2012" s="173"/>
      <c r="J2012" s="173"/>
      <c r="K2012" s="173"/>
      <c r="L2012" s="173"/>
      <c r="M2012" s="173"/>
      <c r="N2012" s="173"/>
      <c r="O2012" s="173"/>
      <c r="P2012" s="173"/>
      <c r="Q2012" s="173"/>
      <c r="R2012" s="173"/>
      <c r="S2012" s="173"/>
      <c r="T2012" s="173"/>
      <c r="U2012" s="173"/>
      <c r="V2012" s="173"/>
      <c r="W2012" s="173"/>
      <c r="X2012" s="173"/>
      <c r="Y2012" s="173"/>
      <c r="Z2012" s="173"/>
      <c r="AA2012" s="173"/>
      <c r="AB2012" s="173"/>
      <c r="AC2012" s="173"/>
      <c r="AD2012" s="173"/>
      <c r="AE2012" s="173"/>
      <c r="AF2012" s="173"/>
      <c r="AG2012" s="173"/>
      <c r="AH2012" s="173"/>
      <c r="AI2012" s="173"/>
      <c r="AJ2012" s="173"/>
      <c r="AK2012" s="173"/>
      <c r="AL2012" s="173"/>
      <c r="AM2012" s="173"/>
      <c r="AN2012" s="173"/>
      <c r="AO2012" s="173"/>
      <c r="AP2012" s="198"/>
      <c r="AQ2012" s="198"/>
      <c r="AR2012" s="198"/>
      <c r="AS2012" s="198"/>
      <c r="AT2012" s="198"/>
      <c r="AU2012" s="198"/>
      <c r="AV2012" s="198"/>
      <c r="AW2012" s="198"/>
      <c r="AX2012" s="198"/>
      <c r="AY2012" s="198"/>
      <c r="AZ2012" s="198"/>
      <c r="BA2012" s="198"/>
      <c r="BB2012" s="198"/>
      <c r="BC2012" s="198"/>
      <c r="BD2012" s="198"/>
      <c r="BE2012" s="198"/>
      <c r="BF2012" s="198"/>
      <c r="BG2012" s="198"/>
      <c r="BH2012" s="198"/>
      <c r="BI2012" s="198"/>
      <c r="BJ2012" s="198"/>
      <c r="BK2012" s="198"/>
      <c r="BL2012" s="198"/>
      <c r="BM2012" s="198"/>
      <c r="BN2012" s="198"/>
      <c r="BO2012" s="198"/>
      <c r="BP2012" s="198"/>
      <c r="BQ2012" s="198"/>
      <c r="BR2012" s="198"/>
      <c r="BS2012" s="198"/>
      <c r="BT2012" s="198"/>
      <c r="BU2012" s="198"/>
      <c r="BV2012" s="198"/>
      <c r="BW2012" s="198"/>
      <c r="BX2012" s="198"/>
      <c r="BY2012" s="198"/>
      <c r="BZ2012" s="198"/>
    </row>
    <row r="2013" spans="4:78" x14ac:dyDescent="0.2">
      <c r="D2013" s="173"/>
      <c r="E2013" s="173"/>
      <c r="F2013" s="173"/>
      <c r="G2013" s="173"/>
      <c r="H2013" s="173"/>
      <c r="I2013" s="173"/>
      <c r="J2013" s="173"/>
      <c r="K2013" s="173"/>
      <c r="L2013" s="173"/>
      <c r="M2013" s="173"/>
      <c r="N2013" s="173"/>
      <c r="O2013" s="173"/>
      <c r="P2013" s="173"/>
      <c r="Q2013" s="173"/>
      <c r="R2013" s="173"/>
      <c r="S2013" s="173"/>
      <c r="T2013" s="173"/>
      <c r="U2013" s="173"/>
      <c r="V2013" s="173"/>
      <c r="W2013" s="173"/>
      <c r="X2013" s="173"/>
      <c r="Y2013" s="173"/>
      <c r="Z2013" s="173"/>
      <c r="AA2013" s="173"/>
      <c r="AB2013" s="173"/>
      <c r="AC2013" s="173"/>
      <c r="AD2013" s="173"/>
      <c r="AE2013" s="173"/>
      <c r="AF2013" s="173"/>
      <c r="AG2013" s="173"/>
      <c r="AH2013" s="173"/>
      <c r="AI2013" s="173"/>
      <c r="AJ2013" s="173"/>
      <c r="AK2013" s="173"/>
      <c r="AL2013" s="173"/>
      <c r="AM2013" s="173"/>
      <c r="AN2013" s="173"/>
      <c r="AO2013" s="173"/>
      <c r="AP2013" s="198"/>
      <c r="AQ2013" s="198"/>
      <c r="AR2013" s="198"/>
      <c r="AS2013" s="198"/>
      <c r="AT2013" s="198"/>
      <c r="AU2013" s="198"/>
      <c r="AV2013" s="198"/>
      <c r="AW2013" s="198"/>
      <c r="AX2013" s="198"/>
      <c r="AY2013" s="198"/>
      <c r="AZ2013" s="198"/>
      <c r="BA2013" s="198"/>
      <c r="BB2013" s="198"/>
      <c r="BC2013" s="198"/>
      <c r="BD2013" s="198"/>
      <c r="BE2013" s="198"/>
      <c r="BF2013" s="198"/>
      <c r="BG2013" s="198"/>
      <c r="BH2013" s="198"/>
      <c r="BI2013" s="198"/>
      <c r="BJ2013" s="198"/>
      <c r="BK2013" s="198"/>
      <c r="BL2013" s="198"/>
      <c r="BM2013" s="198"/>
      <c r="BN2013" s="198"/>
      <c r="BO2013" s="198"/>
      <c r="BP2013" s="198"/>
      <c r="BQ2013" s="198"/>
      <c r="BR2013" s="198"/>
      <c r="BS2013" s="198"/>
      <c r="BT2013" s="198"/>
      <c r="BU2013" s="198"/>
      <c r="BV2013" s="198"/>
      <c r="BW2013" s="198"/>
      <c r="BX2013" s="198"/>
      <c r="BY2013" s="198"/>
      <c r="BZ2013" s="198"/>
    </row>
    <row r="2014" spans="4:78" x14ac:dyDescent="0.2">
      <c r="D2014" s="173"/>
      <c r="E2014" s="173"/>
      <c r="F2014" s="173"/>
      <c r="G2014" s="173"/>
      <c r="H2014" s="173"/>
      <c r="I2014" s="173"/>
      <c r="J2014" s="173"/>
      <c r="K2014" s="173"/>
      <c r="L2014" s="173"/>
      <c r="M2014" s="173"/>
      <c r="N2014" s="173"/>
      <c r="O2014" s="173"/>
      <c r="P2014" s="173"/>
      <c r="Q2014" s="173"/>
      <c r="R2014" s="173"/>
      <c r="S2014" s="173"/>
      <c r="T2014" s="173"/>
      <c r="U2014" s="173"/>
      <c r="V2014" s="173"/>
      <c r="W2014" s="173"/>
      <c r="X2014" s="173"/>
      <c r="Y2014" s="173"/>
      <c r="Z2014" s="173"/>
      <c r="AA2014" s="173"/>
      <c r="AB2014" s="173"/>
      <c r="AC2014" s="173"/>
      <c r="AD2014" s="173"/>
      <c r="AE2014" s="173"/>
      <c r="AF2014" s="173"/>
      <c r="AG2014" s="173"/>
      <c r="AH2014" s="173"/>
      <c r="AI2014" s="173"/>
      <c r="AJ2014" s="173"/>
      <c r="AK2014" s="173"/>
      <c r="AL2014" s="173"/>
      <c r="AM2014" s="173"/>
      <c r="AN2014" s="173"/>
      <c r="AO2014" s="173"/>
      <c r="AP2014" s="198"/>
      <c r="AQ2014" s="198"/>
      <c r="AR2014" s="198"/>
      <c r="AS2014" s="198"/>
      <c r="AT2014" s="198"/>
      <c r="AU2014" s="198"/>
      <c r="AV2014" s="198"/>
      <c r="AW2014" s="198"/>
      <c r="AX2014" s="198"/>
      <c r="AY2014" s="198"/>
      <c r="AZ2014" s="198"/>
      <c r="BA2014" s="198"/>
      <c r="BB2014" s="198"/>
      <c r="BC2014" s="198"/>
      <c r="BD2014" s="198"/>
      <c r="BE2014" s="198"/>
      <c r="BF2014" s="198"/>
      <c r="BG2014" s="198"/>
      <c r="BH2014" s="198"/>
      <c r="BI2014" s="198"/>
      <c r="BJ2014" s="198"/>
      <c r="BK2014" s="198"/>
      <c r="BL2014" s="198"/>
      <c r="BM2014" s="198"/>
      <c r="BN2014" s="198"/>
      <c r="BO2014" s="198"/>
      <c r="BP2014" s="198"/>
      <c r="BQ2014" s="198"/>
      <c r="BR2014" s="198"/>
      <c r="BS2014" s="198"/>
      <c r="BT2014" s="198"/>
      <c r="BU2014" s="198"/>
      <c r="BV2014" s="198"/>
      <c r="BW2014" s="198"/>
      <c r="BX2014" s="198"/>
      <c r="BY2014" s="198"/>
      <c r="BZ2014" s="198"/>
    </row>
    <row r="2015" spans="4:78" x14ac:dyDescent="0.2">
      <c r="D2015" s="173"/>
      <c r="E2015" s="173"/>
      <c r="F2015" s="173"/>
      <c r="G2015" s="173"/>
      <c r="H2015" s="173"/>
      <c r="I2015" s="173"/>
      <c r="J2015" s="173"/>
      <c r="K2015" s="173"/>
      <c r="L2015" s="173"/>
      <c r="M2015" s="173"/>
      <c r="N2015" s="173"/>
      <c r="O2015" s="173"/>
      <c r="P2015" s="173"/>
      <c r="Q2015" s="173"/>
      <c r="R2015" s="173"/>
      <c r="S2015" s="173"/>
      <c r="T2015" s="173"/>
      <c r="U2015" s="173"/>
      <c r="V2015" s="173"/>
      <c r="W2015" s="173"/>
      <c r="X2015" s="173"/>
      <c r="Y2015" s="173"/>
      <c r="Z2015" s="173"/>
      <c r="AA2015" s="173"/>
      <c r="AB2015" s="173"/>
      <c r="AC2015" s="173"/>
      <c r="AD2015" s="173"/>
      <c r="AE2015" s="173"/>
      <c r="AF2015" s="173"/>
      <c r="AG2015" s="173"/>
      <c r="AH2015" s="173"/>
      <c r="AI2015" s="173"/>
      <c r="AJ2015" s="173"/>
      <c r="AK2015" s="173"/>
      <c r="AL2015" s="173"/>
      <c r="AM2015" s="173"/>
      <c r="AN2015" s="173"/>
      <c r="AO2015" s="173"/>
      <c r="AP2015" s="198"/>
      <c r="AQ2015" s="198"/>
      <c r="AR2015" s="198"/>
      <c r="AS2015" s="198"/>
      <c r="AT2015" s="198"/>
      <c r="AU2015" s="198"/>
      <c r="AV2015" s="198"/>
      <c r="AW2015" s="198"/>
      <c r="AX2015" s="198"/>
      <c r="AY2015" s="198"/>
      <c r="AZ2015" s="198"/>
      <c r="BA2015" s="198"/>
      <c r="BB2015" s="198"/>
      <c r="BC2015" s="198"/>
      <c r="BD2015" s="198"/>
      <c r="BE2015" s="198"/>
      <c r="BF2015" s="198"/>
      <c r="BG2015" s="198"/>
      <c r="BH2015" s="198"/>
      <c r="BI2015" s="198"/>
      <c r="BJ2015" s="198"/>
      <c r="BK2015" s="198"/>
      <c r="BL2015" s="198"/>
      <c r="BM2015" s="198"/>
      <c r="BN2015" s="198"/>
      <c r="BO2015" s="198"/>
      <c r="BP2015" s="198"/>
      <c r="BQ2015" s="198"/>
      <c r="BR2015" s="198"/>
      <c r="BS2015" s="198"/>
      <c r="BT2015" s="198"/>
      <c r="BU2015" s="198"/>
      <c r="BV2015" s="198"/>
      <c r="BW2015" s="198"/>
      <c r="BX2015" s="198"/>
      <c r="BY2015" s="198"/>
      <c r="BZ2015" s="198"/>
    </row>
    <row r="2016" spans="4:78" x14ac:dyDescent="0.2">
      <c r="D2016" s="173"/>
      <c r="E2016" s="173"/>
      <c r="F2016" s="173"/>
      <c r="G2016" s="173"/>
      <c r="H2016" s="173"/>
      <c r="I2016" s="173"/>
      <c r="J2016" s="173"/>
      <c r="K2016" s="173"/>
      <c r="L2016" s="173"/>
      <c r="M2016" s="173"/>
      <c r="N2016" s="173"/>
      <c r="O2016" s="173"/>
      <c r="P2016" s="173"/>
      <c r="Q2016" s="173"/>
      <c r="R2016" s="173"/>
      <c r="S2016" s="173"/>
      <c r="T2016" s="173"/>
      <c r="U2016" s="173"/>
      <c r="V2016" s="173"/>
      <c r="W2016" s="173"/>
      <c r="X2016" s="173"/>
      <c r="Y2016" s="173"/>
      <c r="Z2016" s="173"/>
      <c r="AA2016" s="173"/>
      <c r="AB2016" s="173"/>
      <c r="AC2016" s="173"/>
      <c r="AD2016" s="173"/>
      <c r="AE2016" s="173"/>
      <c r="AF2016" s="173"/>
      <c r="AG2016" s="173"/>
      <c r="AH2016" s="173"/>
      <c r="AI2016" s="173"/>
      <c r="AJ2016" s="173"/>
      <c r="AK2016" s="173"/>
      <c r="AL2016" s="173"/>
      <c r="AM2016" s="173"/>
      <c r="AN2016" s="173"/>
      <c r="AO2016" s="173"/>
      <c r="AP2016" s="198"/>
      <c r="AQ2016" s="198"/>
      <c r="AR2016" s="198"/>
      <c r="AS2016" s="198"/>
      <c r="AT2016" s="198"/>
      <c r="AU2016" s="198"/>
      <c r="AV2016" s="198"/>
      <c r="AW2016" s="198"/>
      <c r="AX2016" s="198"/>
      <c r="AY2016" s="198"/>
      <c r="AZ2016" s="198"/>
      <c r="BA2016" s="198"/>
      <c r="BB2016" s="198"/>
      <c r="BC2016" s="198"/>
      <c r="BD2016" s="198"/>
      <c r="BE2016" s="198"/>
      <c r="BF2016" s="198"/>
      <c r="BG2016" s="198"/>
      <c r="BH2016" s="198"/>
      <c r="BI2016" s="198"/>
      <c r="BJ2016" s="198"/>
      <c r="BK2016" s="198"/>
      <c r="BL2016" s="198"/>
      <c r="BM2016" s="198"/>
      <c r="BN2016" s="198"/>
      <c r="BO2016" s="198"/>
      <c r="BP2016" s="198"/>
      <c r="BQ2016" s="198"/>
      <c r="BR2016" s="198"/>
      <c r="BS2016" s="198"/>
      <c r="BT2016" s="198"/>
      <c r="BU2016" s="198"/>
      <c r="BV2016" s="198"/>
      <c r="BW2016" s="198"/>
      <c r="BX2016" s="198"/>
      <c r="BY2016" s="198"/>
      <c r="BZ2016" s="198"/>
    </row>
    <row r="2017" spans="4:78" x14ac:dyDescent="0.2">
      <c r="D2017" s="173"/>
      <c r="E2017" s="173"/>
      <c r="F2017" s="173"/>
      <c r="G2017" s="173"/>
      <c r="H2017" s="173"/>
      <c r="I2017" s="173"/>
      <c r="J2017" s="173"/>
      <c r="K2017" s="173"/>
      <c r="L2017" s="173"/>
      <c r="M2017" s="173"/>
      <c r="N2017" s="173"/>
      <c r="O2017" s="173"/>
      <c r="P2017" s="173"/>
      <c r="Q2017" s="173"/>
      <c r="R2017" s="173"/>
      <c r="S2017" s="173"/>
      <c r="T2017" s="173"/>
      <c r="U2017" s="173"/>
      <c r="V2017" s="173"/>
      <c r="W2017" s="173"/>
      <c r="X2017" s="173"/>
      <c r="Y2017" s="173"/>
      <c r="Z2017" s="173"/>
      <c r="AA2017" s="173"/>
      <c r="AB2017" s="173"/>
      <c r="AC2017" s="173"/>
      <c r="AD2017" s="173"/>
      <c r="AE2017" s="173"/>
      <c r="AF2017" s="173"/>
      <c r="AG2017" s="173"/>
      <c r="AH2017" s="173"/>
      <c r="AI2017" s="173"/>
      <c r="AJ2017" s="173"/>
      <c r="AK2017" s="173"/>
      <c r="AL2017" s="173"/>
      <c r="AM2017" s="173"/>
      <c r="AN2017" s="173"/>
      <c r="AO2017" s="173"/>
      <c r="AP2017" s="198"/>
      <c r="AQ2017" s="198"/>
      <c r="AR2017" s="198"/>
      <c r="AS2017" s="198"/>
      <c r="AT2017" s="198"/>
      <c r="AU2017" s="198"/>
      <c r="AV2017" s="198"/>
      <c r="AW2017" s="198"/>
      <c r="AX2017" s="198"/>
      <c r="AY2017" s="198"/>
      <c r="AZ2017" s="198"/>
      <c r="BA2017" s="198"/>
      <c r="BB2017" s="198"/>
      <c r="BC2017" s="198"/>
      <c r="BD2017" s="198"/>
      <c r="BE2017" s="198"/>
      <c r="BF2017" s="198"/>
      <c r="BG2017" s="198"/>
      <c r="BH2017" s="198"/>
      <c r="BI2017" s="198"/>
      <c r="BJ2017" s="198"/>
      <c r="BK2017" s="198"/>
      <c r="BL2017" s="198"/>
      <c r="BM2017" s="198"/>
      <c r="BN2017" s="198"/>
      <c r="BO2017" s="198"/>
      <c r="BP2017" s="198"/>
      <c r="BQ2017" s="198"/>
      <c r="BR2017" s="198"/>
      <c r="BS2017" s="198"/>
      <c r="BT2017" s="198"/>
      <c r="BU2017" s="198"/>
      <c r="BV2017" s="198"/>
      <c r="BW2017" s="198"/>
      <c r="BX2017" s="198"/>
      <c r="BY2017" s="198"/>
      <c r="BZ2017" s="198"/>
    </row>
    <row r="2018" spans="4:78" x14ac:dyDescent="0.2">
      <c r="D2018" s="173"/>
      <c r="E2018" s="173"/>
      <c r="F2018" s="173"/>
      <c r="G2018" s="173"/>
      <c r="H2018" s="173"/>
      <c r="I2018" s="173"/>
      <c r="J2018" s="173"/>
      <c r="K2018" s="173"/>
      <c r="L2018" s="173"/>
      <c r="M2018" s="173"/>
      <c r="N2018" s="173"/>
      <c r="O2018" s="173"/>
      <c r="P2018" s="173"/>
      <c r="Q2018" s="173"/>
      <c r="R2018" s="173"/>
      <c r="S2018" s="173"/>
      <c r="T2018" s="173"/>
      <c r="U2018" s="173"/>
      <c r="V2018" s="173"/>
      <c r="W2018" s="173"/>
      <c r="X2018" s="173"/>
      <c r="Y2018" s="173"/>
      <c r="Z2018" s="173"/>
      <c r="AA2018" s="173"/>
      <c r="AB2018" s="173"/>
      <c r="AC2018" s="173"/>
      <c r="AD2018" s="173"/>
      <c r="AE2018" s="173"/>
      <c r="AF2018" s="173"/>
      <c r="AG2018" s="173"/>
      <c r="AH2018" s="173"/>
      <c r="AI2018" s="173"/>
      <c r="AJ2018" s="173"/>
      <c r="AK2018" s="173"/>
      <c r="AL2018" s="173"/>
      <c r="AM2018" s="173"/>
      <c r="AN2018" s="173"/>
      <c r="AO2018" s="173"/>
      <c r="AP2018" s="198"/>
      <c r="AQ2018" s="198"/>
      <c r="AR2018" s="198"/>
      <c r="AS2018" s="198"/>
      <c r="AT2018" s="198"/>
      <c r="AU2018" s="198"/>
      <c r="AV2018" s="198"/>
      <c r="AW2018" s="198"/>
      <c r="AX2018" s="198"/>
      <c r="AY2018" s="198"/>
      <c r="AZ2018" s="198"/>
      <c r="BA2018" s="198"/>
      <c r="BB2018" s="198"/>
      <c r="BC2018" s="198"/>
      <c r="BD2018" s="198"/>
      <c r="BE2018" s="198"/>
      <c r="BF2018" s="198"/>
      <c r="BG2018" s="198"/>
      <c r="BH2018" s="198"/>
      <c r="BI2018" s="198"/>
      <c r="BJ2018" s="198"/>
      <c r="BK2018" s="198"/>
      <c r="BL2018" s="198"/>
      <c r="BM2018" s="198"/>
      <c r="BN2018" s="198"/>
      <c r="BO2018" s="198"/>
      <c r="BP2018" s="198"/>
      <c r="BQ2018" s="198"/>
      <c r="BR2018" s="198"/>
      <c r="BS2018" s="198"/>
      <c r="BT2018" s="198"/>
      <c r="BU2018" s="198"/>
      <c r="BV2018" s="198"/>
      <c r="BW2018" s="198"/>
      <c r="BX2018" s="198"/>
      <c r="BY2018" s="198"/>
      <c r="BZ2018" s="198"/>
    </row>
    <row r="2019" spans="4:78" x14ac:dyDescent="0.2">
      <c r="D2019" s="173"/>
      <c r="E2019" s="173"/>
      <c r="F2019" s="173"/>
      <c r="G2019" s="173"/>
      <c r="H2019" s="173"/>
      <c r="I2019" s="173"/>
      <c r="J2019" s="173"/>
      <c r="K2019" s="173"/>
      <c r="L2019" s="173"/>
      <c r="M2019" s="173"/>
      <c r="N2019" s="173"/>
      <c r="O2019" s="173"/>
      <c r="P2019" s="173"/>
      <c r="Q2019" s="173"/>
      <c r="R2019" s="173"/>
      <c r="S2019" s="173"/>
      <c r="T2019" s="173"/>
      <c r="U2019" s="173"/>
      <c r="V2019" s="173"/>
      <c r="W2019" s="173"/>
      <c r="X2019" s="173"/>
      <c r="Y2019" s="173"/>
      <c r="Z2019" s="173"/>
      <c r="AA2019" s="173"/>
      <c r="AB2019" s="173"/>
      <c r="AC2019" s="173"/>
      <c r="AD2019" s="173"/>
      <c r="AE2019" s="173"/>
      <c r="AF2019" s="173"/>
      <c r="AG2019" s="173"/>
      <c r="AH2019" s="173"/>
      <c r="AI2019" s="173"/>
      <c r="AJ2019" s="173"/>
      <c r="AK2019" s="173"/>
      <c r="AL2019" s="173"/>
      <c r="AM2019" s="173"/>
      <c r="AN2019" s="173"/>
      <c r="AO2019" s="173"/>
      <c r="AP2019" s="198"/>
      <c r="AQ2019" s="198"/>
      <c r="AR2019" s="198"/>
      <c r="AS2019" s="198"/>
      <c r="AT2019" s="198"/>
      <c r="AU2019" s="198"/>
      <c r="AV2019" s="198"/>
      <c r="AW2019" s="198"/>
      <c r="AX2019" s="198"/>
      <c r="AY2019" s="198"/>
      <c r="AZ2019" s="198"/>
      <c r="BA2019" s="198"/>
      <c r="BB2019" s="198"/>
      <c r="BC2019" s="198"/>
      <c r="BD2019" s="198"/>
      <c r="BE2019" s="198"/>
      <c r="BF2019" s="198"/>
      <c r="BG2019" s="198"/>
      <c r="BH2019" s="198"/>
      <c r="BI2019" s="198"/>
      <c r="BJ2019" s="198"/>
      <c r="BK2019" s="198"/>
      <c r="BL2019" s="198"/>
      <c r="BM2019" s="198"/>
      <c r="BN2019" s="198"/>
      <c r="BO2019" s="198"/>
      <c r="BP2019" s="198"/>
      <c r="BQ2019" s="198"/>
      <c r="BR2019" s="198"/>
      <c r="BS2019" s="198"/>
      <c r="BT2019" s="198"/>
      <c r="BU2019" s="198"/>
      <c r="BV2019" s="198"/>
      <c r="BW2019" s="198"/>
      <c r="BX2019" s="198"/>
      <c r="BY2019" s="198"/>
      <c r="BZ2019" s="198"/>
    </row>
    <row r="2020" spans="4:78" x14ac:dyDescent="0.2">
      <c r="D2020" s="173"/>
      <c r="E2020" s="173"/>
      <c r="F2020" s="173"/>
      <c r="G2020" s="173"/>
      <c r="H2020" s="173"/>
      <c r="I2020" s="173"/>
      <c r="J2020" s="173"/>
      <c r="K2020" s="173"/>
      <c r="L2020" s="173"/>
      <c r="M2020" s="173"/>
      <c r="N2020" s="173"/>
      <c r="O2020" s="173"/>
      <c r="P2020" s="173"/>
      <c r="Q2020" s="173"/>
      <c r="R2020" s="173"/>
      <c r="S2020" s="173"/>
      <c r="T2020" s="173"/>
      <c r="U2020" s="173"/>
      <c r="V2020" s="173"/>
      <c r="W2020" s="173"/>
      <c r="X2020" s="173"/>
      <c r="Y2020" s="173"/>
      <c r="Z2020" s="173"/>
      <c r="AA2020" s="173"/>
      <c r="AB2020" s="173"/>
      <c r="AC2020" s="173"/>
      <c r="AD2020" s="173"/>
      <c r="AE2020" s="173"/>
      <c r="AF2020" s="173"/>
      <c r="AG2020" s="173"/>
      <c r="AH2020" s="173"/>
      <c r="AI2020" s="173"/>
      <c r="AJ2020" s="173"/>
      <c r="AK2020" s="173"/>
      <c r="AL2020" s="173"/>
      <c r="AM2020" s="173"/>
      <c r="AN2020" s="173"/>
      <c r="AO2020" s="173"/>
      <c r="AP2020" s="198"/>
      <c r="AQ2020" s="198"/>
      <c r="AR2020" s="198"/>
      <c r="AS2020" s="198"/>
      <c r="AT2020" s="198"/>
      <c r="AU2020" s="198"/>
      <c r="AV2020" s="198"/>
      <c r="AW2020" s="198"/>
      <c r="AX2020" s="198"/>
      <c r="AY2020" s="198"/>
      <c r="AZ2020" s="198"/>
      <c r="BA2020" s="198"/>
      <c r="BB2020" s="198"/>
      <c r="BC2020" s="198"/>
      <c r="BD2020" s="198"/>
      <c r="BE2020" s="198"/>
      <c r="BF2020" s="198"/>
      <c r="BG2020" s="198"/>
      <c r="BH2020" s="198"/>
      <c r="BI2020" s="198"/>
      <c r="BJ2020" s="198"/>
      <c r="BK2020" s="198"/>
      <c r="BL2020" s="198"/>
      <c r="BM2020" s="198"/>
      <c r="BN2020" s="198"/>
      <c r="BO2020" s="198"/>
      <c r="BP2020" s="198"/>
      <c r="BQ2020" s="198"/>
      <c r="BR2020" s="198"/>
      <c r="BS2020" s="198"/>
      <c r="BT2020" s="198"/>
      <c r="BU2020" s="198"/>
      <c r="BV2020" s="198"/>
      <c r="BW2020" s="198"/>
      <c r="BX2020" s="198"/>
      <c r="BY2020" s="198"/>
      <c r="BZ2020" s="198"/>
    </row>
    <row r="2021" spans="4:78" x14ac:dyDescent="0.2">
      <c r="D2021" s="173"/>
      <c r="E2021" s="173"/>
      <c r="F2021" s="173"/>
      <c r="G2021" s="173"/>
      <c r="H2021" s="173"/>
      <c r="I2021" s="173"/>
      <c r="J2021" s="173"/>
      <c r="K2021" s="173"/>
      <c r="L2021" s="173"/>
      <c r="M2021" s="173"/>
      <c r="N2021" s="173"/>
      <c r="O2021" s="173"/>
      <c r="P2021" s="173"/>
      <c r="Q2021" s="173"/>
      <c r="R2021" s="173"/>
      <c r="S2021" s="173"/>
      <c r="T2021" s="173"/>
      <c r="U2021" s="173"/>
      <c r="V2021" s="173"/>
      <c r="W2021" s="173"/>
      <c r="X2021" s="173"/>
      <c r="Y2021" s="173"/>
      <c r="Z2021" s="173"/>
      <c r="AA2021" s="173"/>
      <c r="AB2021" s="173"/>
      <c r="AC2021" s="173"/>
      <c r="AD2021" s="173"/>
      <c r="AE2021" s="173"/>
      <c r="AF2021" s="173"/>
      <c r="AG2021" s="173"/>
      <c r="AH2021" s="173"/>
      <c r="AI2021" s="173"/>
      <c r="AJ2021" s="173"/>
      <c r="AK2021" s="173"/>
      <c r="AL2021" s="173"/>
      <c r="AM2021" s="173"/>
      <c r="AN2021" s="173"/>
      <c r="AO2021" s="173"/>
      <c r="AP2021" s="198"/>
      <c r="AQ2021" s="198"/>
      <c r="AR2021" s="198"/>
      <c r="AS2021" s="198"/>
      <c r="AT2021" s="198"/>
      <c r="AU2021" s="198"/>
      <c r="AV2021" s="198"/>
      <c r="AW2021" s="198"/>
      <c r="AX2021" s="198"/>
      <c r="AY2021" s="198"/>
      <c r="AZ2021" s="198"/>
      <c r="BA2021" s="198"/>
      <c r="BB2021" s="198"/>
      <c r="BC2021" s="198"/>
      <c r="BD2021" s="198"/>
      <c r="BE2021" s="198"/>
      <c r="BF2021" s="198"/>
      <c r="BG2021" s="198"/>
      <c r="BH2021" s="198"/>
      <c r="BI2021" s="198"/>
      <c r="BJ2021" s="198"/>
      <c r="BK2021" s="198"/>
      <c r="BL2021" s="198"/>
      <c r="BM2021" s="198"/>
      <c r="BN2021" s="198"/>
      <c r="BO2021" s="198"/>
      <c r="BP2021" s="198"/>
      <c r="BQ2021" s="198"/>
      <c r="BR2021" s="198"/>
      <c r="BS2021" s="198"/>
      <c r="BT2021" s="198"/>
      <c r="BU2021" s="198"/>
      <c r="BV2021" s="198"/>
      <c r="BW2021" s="198"/>
      <c r="BX2021" s="198"/>
      <c r="BY2021" s="198"/>
      <c r="BZ2021" s="198"/>
    </row>
    <row r="2022" spans="4:78" x14ac:dyDescent="0.2">
      <c r="D2022" s="173"/>
      <c r="E2022" s="173"/>
      <c r="F2022" s="173"/>
      <c r="G2022" s="173"/>
      <c r="H2022" s="173"/>
      <c r="I2022" s="173"/>
      <c r="J2022" s="173"/>
      <c r="K2022" s="173"/>
      <c r="L2022" s="173"/>
      <c r="M2022" s="173"/>
      <c r="N2022" s="173"/>
      <c r="O2022" s="173"/>
      <c r="P2022" s="173"/>
      <c r="Q2022" s="173"/>
      <c r="R2022" s="173"/>
      <c r="S2022" s="173"/>
      <c r="T2022" s="173"/>
      <c r="U2022" s="173"/>
      <c r="V2022" s="173"/>
      <c r="W2022" s="173"/>
      <c r="X2022" s="173"/>
      <c r="Y2022" s="173"/>
      <c r="Z2022" s="173"/>
      <c r="AA2022" s="173"/>
      <c r="AB2022" s="173"/>
      <c r="AC2022" s="173"/>
      <c r="AD2022" s="173"/>
      <c r="AE2022" s="173"/>
      <c r="AF2022" s="173"/>
      <c r="AG2022" s="173"/>
      <c r="AH2022" s="173"/>
      <c r="AI2022" s="173"/>
      <c r="AJ2022" s="173"/>
      <c r="AK2022" s="173"/>
      <c r="AL2022" s="173"/>
      <c r="AM2022" s="173"/>
      <c r="AN2022" s="173"/>
      <c r="AO2022" s="173"/>
      <c r="AP2022" s="198"/>
      <c r="AQ2022" s="198"/>
      <c r="AR2022" s="198"/>
      <c r="AS2022" s="198"/>
      <c r="AT2022" s="198"/>
      <c r="AU2022" s="198"/>
      <c r="AV2022" s="198"/>
      <c r="AW2022" s="198"/>
      <c r="AX2022" s="198"/>
      <c r="AY2022" s="198"/>
      <c r="AZ2022" s="198"/>
      <c r="BA2022" s="198"/>
      <c r="BB2022" s="198"/>
      <c r="BC2022" s="198"/>
      <c r="BD2022" s="198"/>
      <c r="BE2022" s="198"/>
      <c r="BF2022" s="198"/>
      <c r="BG2022" s="198"/>
      <c r="BH2022" s="198"/>
      <c r="BI2022" s="198"/>
      <c r="BJ2022" s="198"/>
      <c r="BK2022" s="198"/>
      <c r="BL2022" s="198"/>
      <c r="BM2022" s="198"/>
      <c r="BN2022" s="198"/>
      <c r="BO2022" s="198"/>
      <c r="BP2022" s="198"/>
      <c r="BQ2022" s="198"/>
      <c r="BR2022" s="198"/>
      <c r="BS2022" s="198"/>
      <c r="BT2022" s="198"/>
      <c r="BU2022" s="198"/>
      <c r="BV2022" s="198"/>
      <c r="BW2022" s="198"/>
      <c r="BX2022" s="198"/>
      <c r="BY2022" s="198"/>
      <c r="BZ2022" s="198"/>
    </row>
    <row r="2023" spans="4:78" x14ac:dyDescent="0.2">
      <c r="D2023" s="173"/>
      <c r="E2023" s="173"/>
      <c r="F2023" s="173"/>
      <c r="G2023" s="173"/>
      <c r="H2023" s="173"/>
      <c r="I2023" s="173"/>
      <c r="J2023" s="173"/>
      <c r="K2023" s="173"/>
      <c r="L2023" s="173"/>
      <c r="M2023" s="173"/>
      <c r="N2023" s="173"/>
      <c r="O2023" s="173"/>
      <c r="P2023" s="173"/>
      <c r="Q2023" s="173"/>
      <c r="R2023" s="173"/>
      <c r="S2023" s="173"/>
      <c r="T2023" s="173"/>
      <c r="U2023" s="173"/>
      <c r="V2023" s="173"/>
      <c r="W2023" s="173"/>
      <c r="X2023" s="173"/>
      <c r="Y2023" s="173"/>
      <c r="Z2023" s="173"/>
      <c r="AA2023" s="173"/>
      <c r="AB2023" s="173"/>
      <c r="AC2023" s="173"/>
      <c r="AD2023" s="173"/>
      <c r="AE2023" s="173"/>
      <c r="AF2023" s="173"/>
      <c r="AG2023" s="173"/>
      <c r="AH2023" s="173"/>
      <c r="AI2023" s="173"/>
      <c r="AJ2023" s="173"/>
      <c r="AK2023" s="173"/>
      <c r="AL2023" s="173"/>
      <c r="AM2023" s="173"/>
      <c r="AN2023" s="173"/>
      <c r="AO2023" s="173"/>
      <c r="AP2023" s="198"/>
      <c r="AQ2023" s="198"/>
      <c r="AR2023" s="198"/>
      <c r="AS2023" s="198"/>
      <c r="AT2023" s="198"/>
      <c r="AU2023" s="198"/>
      <c r="AV2023" s="198"/>
      <c r="AW2023" s="198"/>
      <c r="AX2023" s="198"/>
      <c r="AY2023" s="198"/>
      <c r="AZ2023" s="198"/>
      <c r="BA2023" s="198"/>
      <c r="BB2023" s="198"/>
      <c r="BC2023" s="198"/>
      <c r="BD2023" s="198"/>
      <c r="BE2023" s="198"/>
      <c r="BF2023" s="198"/>
      <c r="BG2023" s="198"/>
      <c r="BH2023" s="198"/>
      <c r="BI2023" s="198"/>
      <c r="BJ2023" s="198"/>
      <c r="BK2023" s="198"/>
      <c r="BL2023" s="198"/>
      <c r="BM2023" s="198"/>
      <c r="BN2023" s="198"/>
      <c r="BO2023" s="198"/>
      <c r="BP2023" s="198"/>
      <c r="BQ2023" s="198"/>
      <c r="BR2023" s="198"/>
      <c r="BS2023" s="198"/>
      <c r="BT2023" s="198"/>
      <c r="BU2023" s="198"/>
      <c r="BV2023" s="198"/>
      <c r="BW2023" s="198"/>
      <c r="BX2023" s="198"/>
      <c r="BY2023" s="198"/>
      <c r="BZ2023" s="198"/>
    </row>
    <row r="2024" spans="4:78" x14ac:dyDescent="0.2">
      <c r="D2024" s="173"/>
      <c r="E2024" s="173"/>
      <c r="F2024" s="173"/>
      <c r="G2024" s="173"/>
      <c r="H2024" s="173"/>
      <c r="I2024" s="173"/>
      <c r="J2024" s="173"/>
      <c r="K2024" s="173"/>
      <c r="L2024" s="173"/>
      <c r="M2024" s="173"/>
      <c r="N2024" s="173"/>
      <c r="O2024" s="173"/>
      <c r="P2024" s="173"/>
      <c r="Q2024" s="173"/>
      <c r="R2024" s="173"/>
      <c r="S2024" s="173"/>
      <c r="T2024" s="173"/>
      <c r="U2024" s="173"/>
      <c r="V2024" s="173"/>
      <c r="W2024" s="173"/>
      <c r="X2024" s="173"/>
      <c r="Y2024" s="173"/>
      <c r="Z2024" s="173"/>
      <c r="AA2024" s="173"/>
      <c r="AB2024" s="173"/>
      <c r="AC2024" s="173"/>
      <c r="AD2024" s="173"/>
      <c r="AE2024" s="173"/>
      <c r="AF2024" s="173"/>
      <c r="AG2024" s="173"/>
      <c r="AH2024" s="173"/>
      <c r="AI2024" s="173"/>
      <c r="AJ2024" s="173"/>
      <c r="AK2024" s="173"/>
      <c r="AL2024" s="173"/>
      <c r="AM2024" s="173"/>
      <c r="AN2024" s="173"/>
      <c r="AO2024" s="173"/>
      <c r="AP2024" s="198"/>
      <c r="AQ2024" s="198"/>
      <c r="AR2024" s="198"/>
      <c r="AS2024" s="198"/>
      <c r="AT2024" s="198"/>
      <c r="AU2024" s="198"/>
      <c r="AV2024" s="198"/>
      <c r="AW2024" s="198"/>
      <c r="AX2024" s="198"/>
      <c r="AY2024" s="198"/>
      <c r="AZ2024" s="198"/>
      <c r="BA2024" s="198"/>
      <c r="BB2024" s="198"/>
      <c r="BC2024" s="198"/>
      <c r="BD2024" s="198"/>
      <c r="BE2024" s="198"/>
      <c r="BF2024" s="198"/>
      <c r="BG2024" s="198"/>
      <c r="BH2024" s="198"/>
      <c r="BI2024" s="198"/>
      <c r="BJ2024" s="198"/>
      <c r="BK2024" s="198"/>
      <c r="BL2024" s="198"/>
      <c r="BM2024" s="198"/>
      <c r="BN2024" s="198"/>
      <c r="BO2024" s="198"/>
      <c r="BP2024" s="198"/>
      <c r="BQ2024" s="198"/>
      <c r="BR2024" s="198"/>
      <c r="BS2024" s="198"/>
      <c r="BT2024" s="198"/>
      <c r="BU2024" s="198"/>
      <c r="BV2024" s="198"/>
      <c r="BW2024" s="198"/>
      <c r="BX2024" s="198"/>
      <c r="BY2024" s="198"/>
      <c r="BZ2024" s="198"/>
    </row>
    <row r="2025" spans="4:78" x14ac:dyDescent="0.2">
      <c r="D2025" s="173"/>
      <c r="E2025" s="173"/>
      <c r="F2025" s="173"/>
      <c r="G2025" s="173"/>
      <c r="H2025" s="173"/>
      <c r="I2025" s="173"/>
      <c r="J2025" s="173"/>
      <c r="K2025" s="173"/>
      <c r="L2025" s="173"/>
      <c r="M2025" s="173"/>
      <c r="N2025" s="173"/>
      <c r="O2025" s="173"/>
      <c r="P2025" s="173"/>
      <c r="Q2025" s="173"/>
      <c r="R2025" s="173"/>
      <c r="S2025" s="173"/>
      <c r="T2025" s="173"/>
      <c r="U2025" s="173"/>
      <c r="V2025" s="173"/>
      <c r="W2025" s="173"/>
      <c r="X2025" s="173"/>
      <c r="Y2025" s="173"/>
      <c r="Z2025" s="173"/>
      <c r="AA2025" s="173"/>
      <c r="AB2025" s="173"/>
      <c r="AC2025" s="173"/>
      <c r="AD2025" s="173"/>
      <c r="AE2025" s="173"/>
      <c r="AF2025" s="173"/>
      <c r="AG2025" s="173"/>
      <c r="AH2025" s="173"/>
      <c r="AI2025" s="173"/>
      <c r="AJ2025" s="173"/>
      <c r="AK2025" s="173"/>
      <c r="AL2025" s="173"/>
      <c r="AM2025" s="173"/>
      <c r="AN2025" s="173"/>
      <c r="AO2025" s="173"/>
      <c r="AP2025" s="198"/>
      <c r="AQ2025" s="198"/>
      <c r="AR2025" s="198"/>
      <c r="AS2025" s="198"/>
      <c r="AT2025" s="198"/>
      <c r="AU2025" s="198"/>
      <c r="AV2025" s="198"/>
      <c r="AW2025" s="198"/>
      <c r="AX2025" s="198"/>
      <c r="AY2025" s="198"/>
      <c r="AZ2025" s="198"/>
      <c r="BA2025" s="198"/>
      <c r="BB2025" s="198"/>
      <c r="BC2025" s="198"/>
      <c r="BD2025" s="198"/>
      <c r="BE2025" s="198"/>
      <c r="BF2025" s="198"/>
      <c r="BG2025" s="198"/>
      <c r="BH2025" s="198"/>
      <c r="BI2025" s="198"/>
      <c r="BJ2025" s="198"/>
      <c r="BK2025" s="198"/>
      <c r="BL2025" s="198"/>
      <c r="BM2025" s="198"/>
      <c r="BN2025" s="198"/>
      <c r="BO2025" s="198"/>
      <c r="BP2025" s="198"/>
      <c r="BQ2025" s="198"/>
      <c r="BR2025" s="198"/>
      <c r="BS2025" s="198"/>
      <c r="BT2025" s="198"/>
      <c r="BU2025" s="198"/>
      <c r="BV2025" s="198"/>
      <c r="BW2025" s="198"/>
      <c r="BX2025" s="198"/>
      <c r="BY2025" s="198"/>
      <c r="BZ2025" s="198"/>
    </row>
    <row r="2026" spans="4:78" x14ac:dyDescent="0.2">
      <c r="D2026" s="173"/>
      <c r="E2026" s="173"/>
      <c r="F2026" s="173"/>
      <c r="G2026" s="173"/>
      <c r="H2026" s="173"/>
      <c r="I2026" s="173"/>
      <c r="J2026" s="173"/>
      <c r="K2026" s="173"/>
      <c r="L2026" s="173"/>
      <c r="M2026" s="173"/>
      <c r="N2026" s="173"/>
      <c r="O2026" s="173"/>
      <c r="P2026" s="173"/>
      <c r="Q2026" s="173"/>
      <c r="R2026" s="173"/>
      <c r="S2026" s="173"/>
      <c r="T2026" s="173"/>
      <c r="U2026" s="173"/>
      <c r="V2026" s="173"/>
      <c r="W2026" s="173"/>
      <c r="X2026" s="173"/>
      <c r="Y2026" s="173"/>
      <c r="Z2026" s="173"/>
      <c r="AA2026" s="173"/>
      <c r="AB2026" s="173"/>
      <c r="AC2026" s="173"/>
      <c r="AD2026" s="173"/>
      <c r="AE2026" s="173"/>
      <c r="AF2026" s="173"/>
      <c r="AG2026" s="173"/>
      <c r="AH2026" s="173"/>
      <c r="AI2026" s="173"/>
      <c r="AJ2026" s="173"/>
      <c r="AK2026" s="173"/>
      <c r="AL2026" s="173"/>
      <c r="AM2026" s="173"/>
      <c r="AN2026" s="173"/>
      <c r="AO2026" s="173"/>
      <c r="AP2026" s="198"/>
      <c r="AQ2026" s="198"/>
      <c r="AR2026" s="198"/>
      <c r="AS2026" s="198"/>
      <c r="AT2026" s="198"/>
      <c r="AU2026" s="198"/>
      <c r="AV2026" s="198"/>
      <c r="AW2026" s="198"/>
      <c r="AX2026" s="198"/>
      <c r="AY2026" s="198"/>
      <c r="AZ2026" s="198"/>
      <c r="BA2026" s="198"/>
      <c r="BB2026" s="198"/>
      <c r="BC2026" s="198"/>
      <c r="BD2026" s="198"/>
      <c r="BE2026" s="198"/>
      <c r="BF2026" s="198"/>
      <c r="BG2026" s="198"/>
      <c r="BH2026" s="198"/>
      <c r="BI2026" s="198"/>
      <c r="BJ2026" s="198"/>
      <c r="BK2026" s="198"/>
      <c r="BL2026" s="198"/>
      <c r="BM2026" s="198"/>
      <c r="BN2026" s="198"/>
      <c r="BO2026" s="198"/>
      <c r="BP2026" s="198"/>
      <c r="BQ2026" s="198"/>
      <c r="BR2026" s="198"/>
      <c r="BS2026" s="198"/>
      <c r="BT2026" s="198"/>
      <c r="BU2026" s="198"/>
      <c r="BV2026" s="198"/>
      <c r="BW2026" s="198"/>
      <c r="BX2026" s="198"/>
      <c r="BY2026" s="198"/>
      <c r="BZ2026" s="198"/>
    </row>
    <row r="2027" spans="4:78" x14ac:dyDescent="0.2">
      <c r="D2027" s="173"/>
      <c r="E2027" s="173"/>
      <c r="F2027" s="173"/>
      <c r="G2027" s="173"/>
      <c r="H2027" s="173"/>
      <c r="I2027" s="173"/>
      <c r="J2027" s="173"/>
      <c r="K2027" s="173"/>
      <c r="L2027" s="173"/>
      <c r="M2027" s="173"/>
      <c r="N2027" s="173"/>
      <c r="O2027" s="173"/>
      <c r="P2027" s="173"/>
      <c r="Q2027" s="173"/>
      <c r="R2027" s="173"/>
      <c r="S2027" s="173"/>
      <c r="T2027" s="173"/>
      <c r="U2027" s="173"/>
      <c r="V2027" s="173"/>
      <c r="W2027" s="173"/>
      <c r="X2027" s="173"/>
      <c r="Y2027" s="173"/>
      <c r="Z2027" s="173"/>
      <c r="AA2027" s="173"/>
      <c r="AB2027" s="173"/>
      <c r="AC2027" s="173"/>
      <c r="AD2027" s="173"/>
      <c r="AE2027" s="173"/>
      <c r="AF2027" s="173"/>
      <c r="AG2027" s="173"/>
      <c r="AH2027" s="173"/>
      <c r="AI2027" s="173"/>
      <c r="AJ2027" s="173"/>
      <c r="AK2027" s="173"/>
      <c r="AL2027" s="173"/>
      <c r="AM2027" s="173"/>
      <c r="AN2027" s="173"/>
      <c r="AO2027" s="173"/>
      <c r="AP2027" s="198"/>
      <c r="AQ2027" s="198"/>
      <c r="AR2027" s="198"/>
      <c r="AS2027" s="198"/>
      <c r="AT2027" s="198"/>
      <c r="AU2027" s="198"/>
      <c r="AV2027" s="198"/>
      <c r="AW2027" s="198"/>
      <c r="AX2027" s="198"/>
      <c r="AY2027" s="198"/>
      <c r="AZ2027" s="198"/>
      <c r="BA2027" s="198"/>
      <c r="BB2027" s="198"/>
      <c r="BC2027" s="198"/>
      <c r="BD2027" s="198"/>
      <c r="BE2027" s="198"/>
      <c r="BF2027" s="198"/>
      <c r="BG2027" s="198"/>
      <c r="BH2027" s="198"/>
      <c r="BI2027" s="198"/>
      <c r="BJ2027" s="198"/>
      <c r="BK2027" s="198"/>
      <c r="BL2027" s="198"/>
      <c r="BM2027" s="198"/>
      <c r="BN2027" s="198"/>
      <c r="BO2027" s="198"/>
      <c r="BP2027" s="198"/>
      <c r="BQ2027" s="198"/>
      <c r="BR2027" s="198"/>
      <c r="BS2027" s="198"/>
      <c r="BT2027" s="198"/>
      <c r="BU2027" s="198"/>
      <c r="BV2027" s="198"/>
      <c r="BW2027" s="198"/>
      <c r="BX2027" s="198"/>
      <c r="BY2027" s="198"/>
      <c r="BZ2027" s="198"/>
    </row>
    <row r="2028" spans="4:78" x14ac:dyDescent="0.2">
      <c r="D2028" s="173"/>
      <c r="E2028" s="173"/>
      <c r="F2028" s="173"/>
      <c r="G2028" s="173"/>
      <c r="H2028" s="173"/>
      <c r="I2028" s="173"/>
      <c r="J2028" s="173"/>
      <c r="K2028" s="173"/>
      <c r="L2028" s="173"/>
      <c r="M2028" s="173"/>
      <c r="N2028" s="173"/>
      <c r="O2028" s="173"/>
      <c r="P2028" s="173"/>
      <c r="Q2028" s="173"/>
      <c r="R2028" s="173"/>
      <c r="S2028" s="173"/>
      <c r="T2028" s="173"/>
      <c r="U2028" s="173"/>
      <c r="V2028" s="173"/>
      <c r="W2028" s="173"/>
      <c r="X2028" s="173"/>
      <c r="Y2028" s="173"/>
      <c r="Z2028" s="173"/>
      <c r="AA2028" s="173"/>
      <c r="AB2028" s="173"/>
      <c r="AC2028" s="173"/>
      <c r="AD2028" s="173"/>
      <c r="AE2028" s="173"/>
      <c r="AF2028" s="173"/>
      <c r="AG2028" s="173"/>
      <c r="AH2028" s="173"/>
      <c r="AI2028" s="173"/>
      <c r="AJ2028" s="173"/>
      <c r="AK2028" s="173"/>
      <c r="AL2028" s="173"/>
      <c r="AM2028" s="173"/>
      <c r="AN2028" s="173"/>
      <c r="AO2028" s="173"/>
      <c r="AP2028" s="198"/>
      <c r="AQ2028" s="198"/>
      <c r="AR2028" s="198"/>
      <c r="AS2028" s="198"/>
      <c r="AT2028" s="198"/>
      <c r="AU2028" s="198"/>
      <c r="AV2028" s="198"/>
      <c r="AW2028" s="198"/>
      <c r="AX2028" s="198"/>
      <c r="AY2028" s="198"/>
      <c r="AZ2028" s="198"/>
      <c r="BA2028" s="198"/>
      <c r="BB2028" s="198"/>
      <c r="BC2028" s="198"/>
      <c r="BD2028" s="198"/>
      <c r="BE2028" s="198"/>
      <c r="BF2028" s="198"/>
      <c r="BG2028" s="198"/>
      <c r="BH2028" s="198"/>
      <c r="BI2028" s="198"/>
      <c r="BJ2028" s="198"/>
      <c r="BK2028" s="198"/>
      <c r="BL2028" s="198"/>
      <c r="BM2028" s="198"/>
      <c r="BN2028" s="198"/>
      <c r="BO2028" s="198"/>
      <c r="BP2028" s="198"/>
      <c r="BQ2028" s="198"/>
      <c r="BR2028" s="198"/>
      <c r="BS2028" s="198"/>
      <c r="BT2028" s="198"/>
      <c r="BU2028" s="198"/>
      <c r="BV2028" s="198"/>
      <c r="BW2028" s="198"/>
      <c r="BX2028" s="198"/>
      <c r="BY2028" s="198"/>
      <c r="BZ2028" s="198"/>
    </row>
    <row r="2029" spans="4:78" x14ac:dyDescent="0.2">
      <c r="D2029" s="173"/>
      <c r="E2029" s="173"/>
      <c r="F2029" s="173"/>
      <c r="G2029" s="173"/>
      <c r="H2029" s="173"/>
      <c r="I2029" s="173"/>
      <c r="J2029" s="173"/>
      <c r="K2029" s="173"/>
      <c r="L2029" s="173"/>
      <c r="M2029" s="173"/>
      <c r="N2029" s="173"/>
      <c r="O2029" s="173"/>
      <c r="P2029" s="173"/>
      <c r="Q2029" s="173"/>
      <c r="R2029" s="173"/>
      <c r="S2029" s="173"/>
      <c r="T2029" s="173"/>
      <c r="U2029" s="173"/>
      <c r="V2029" s="173"/>
      <c r="W2029" s="173"/>
      <c r="X2029" s="173"/>
      <c r="Y2029" s="173"/>
      <c r="Z2029" s="173"/>
      <c r="AA2029" s="173"/>
      <c r="AB2029" s="173"/>
      <c r="AC2029" s="173"/>
      <c r="AD2029" s="173"/>
      <c r="AE2029" s="173"/>
      <c r="AF2029" s="173"/>
      <c r="AG2029" s="173"/>
      <c r="AH2029" s="173"/>
      <c r="AI2029" s="173"/>
      <c r="AJ2029" s="173"/>
      <c r="AK2029" s="173"/>
      <c r="AL2029" s="173"/>
      <c r="AM2029" s="173"/>
      <c r="AN2029" s="173"/>
      <c r="AO2029" s="173"/>
      <c r="AP2029" s="198"/>
      <c r="AQ2029" s="198"/>
      <c r="AR2029" s="198"/>
      <c r="AS2029" s="198"/>
      <c r="AT2029" s="198"/>
      <c r="AU2029" s="198"/>
      <c r="AV2029" s="198"/>
      <c r="AW2029" s="198"/>
      <c r="AX2029" s="198"/>
      <c r="AY2029" s="198"/>
      <c r="AZ2029" s="198"/>
      <c r="BA2029" s="198"/>
      <c r="BB2029" s="198"/>
      <c r="BC2029" s="198"/>
      <c r="BD2029" s="198"/>
      <c r="BE2029" s="198"/>
      <c r="BF2029" s="198"/>
      <c r="BG2029" s="198"/>
      <c r="BH2029" s="198"/>
      <c r="BI2029" s="198"/>
      <c r="BJ2029" s="198"/>
      <c r="BK2029" s="198"/>
      <c r="BL2029" s="198"/>
      <c r="BM2029" s="198"/>
      <c r="BN2029" s="198"/>
      <c r="BO2029" s="198"/>
      <c r="BP2029" s="198"/>
      <c r="BQ2029" s="198"/>
      <c r="BR2029" s="198"/>
      <c r="BS2029" s="198"/>
      <c r="BT2029" s="198"/>
      <c r="BU2029" s="198"/>
      <c r="BV2029" s="198"/>
      <c r="BW2029" s="198"/>
      <c r="BX2029" s="198"/>
      <c r="BY2029" s="198"/>
      <c r="BZ2029" s="198"/>
    </row>
    <row r="2030" spans="4:78" x14ac:dyDescent="0.2">
      <c r="D2030" s="173"/>
      <c r="E2030" s="173"/>
      <c r="F2030" s="173"/>
      <c r="G2030" s="173"/>
      <c r="H2030" s="173"/>
      <c r="I2030" s="173"/>
      <c r="J2030" s="173"/>
      <c r="K2030" s="173"/>
      <c r="L2030" s="173"/>
      <c r="M2030" s="173"/>
      <c r="N2030" s="173"/>
      <c r="O2030" s="173"/>
      <c r="P2030" s="173"/>
      <c r="Q2030" s="173"/>
      <c r="R2030" s="173"/>
      <c r="S2030" s="173"/>
      <c r="T2030" s="173"/>
      <c r="U2030" s="173"/>
      <c r="V2030" s="173"/>
      <c r="W2030" s="173"/>
      <c r="X2030" s="173"/>
      <c r="Y2030" s="173"/>
      <c r="Z2030" s="173"/>
      <c r="AA2030" s="173"/>
      <c r="AB2030" s="173"/>
      <c r="AC2030" s="173"/>
      <c r="AD2030" s="173"/>
      <c r="AE2030" s="173"/>
      <c r="AF2030" s="173"/>
      <c r="AG2030" s="173"/>
      <c r="AH2030" s="173"/>
      <c r="AI2030" s="173"/>
      <c r="AJ2030" s="173"/>
      <c r="AK2030" s="173"/>
      <c r="AL2030" s="173"/>
      <c r="AM2030" s="173"/>
      <c r="AN2030" s="173"/>
      <c r="AO2030" s="173"/>
      <c r="AP2030" s="198"/>
      <c r="AQ2030" s="198"/>
      <c r="AR2030" s="198"/>
      <c r="AS2030" s="198"/>
      <c r="AT2030" s="198"/>
      <c r="AU2030" s="198"/>
      <c r="AV2030" s="198"/>
      <c r="AW2030" s="198"/>
      <c r="AX2030" s="198"/>
      <c r="AY2030" s="198"/>
      <c r="AZ2030" s="198"/>
      <c r="BA2030" s="198"/>
      <c r="BB2030" s="198"/>
      <c r="BC2030" s="198"/>
      <c r="BD2030" s="198"/>
      <c r="BE2030" s="198"/>
      <c r="BF2030" s="198"/>
      <c r="BG2030" s="198"/>
      <c r="BH2030" s="198"/>
      <c r="BI2030" s="198"/>
      <c r="BJ2030" s="198"/>
      <c r="BK2030" s="198"/>
      <c r="BL2030" s="198"/>
      <c r="BM2030" s="198"/>
      <c r="BN2030" s="198"/>
      <c r="BO2030" s="198"/>
      <c r="BP2030" s="198"/>
      <c r="BQ2030" s="198"/>
      <c r="BR2030" s="198"/>
      <c r="BS2030" s="198"/>
      <c r="BT2030" s="198"/>
      <c r="BU2030" s="198"/>
      <c r="BV2030" s="198"/>
      <c r="BW2030" s="198"/>
      <c r="BX2030" s="198"/>
      <c r="BY2030" s="198"/>
      <c r="BZ2030" s="198"/>
    </row>
    <row r="2031" spans="4:78" x14ac:dyDescent="0.2">
      <c r="D2031" s="173"/>
      <c r="E2031" s="173"/>
      <c r="F2031" s="173"/>
      <c r="G2031" s="173"/>
      <c r="H2031" s="173"/>
      <c r="I2031" s="173"/>
      <c r="J2031" s="173"/>
      <c r="K2031" s="173"/>
      <c r="L2031" s="173"/>
      <c r="M2031" s="173"/>
      <c r="N2031" s="173"/>
      <c r="O2031" s="173"/>
      <c r="P2031" s="173"/>
      <c r="Q2031" s="173"/>
      <c r="R2031" s="173"/>
      <c r="S2031" s="173"/>
      <c r="T2031" s="173"/>
      <c r="U2031" s="173"/>
      <c r="V2031" s="173"/>
      <c r="W2031" s="173"/>
      <c r="X2031" s="173"/>
      <c r="Y2031" s="173"/>
      <c r="Z2031" s="173"/>
      <c r="AA2031" s="173"/>
      <c r="AB2031" s="173"/>
      <c r="AC2031" s="173"/>
      <c r="AD2031" s="173"/>
      <c r="AE2031" s="173"/>
      <c r="AF2031" s="173"/>
      <c r="AG2031" s="173"/>
      <c r="AH2031" s="173"/>
      <c r="AI2031" s="173"/>
      <c r="AJ2031" s="173"/>
      <c r="AK2031" s="173"/>
      <c r="AL2031" s="173"/>
      <c r="AM2031" s="173"/>
      <c r="AN2031" s="173"/>
      <c r="AO2031" s="173"/>
      <c r="AP2031" s="198"/>
      <c r="AQ2031" s="198"/>
      <c r="AR2031" s="198"/>
      <c r="AS2031" s="198"/>
      <c r="AT2031" s="198"/>
      <c r="AU2031" s="198"/>
      <c r="AV2031" s="198"/>
      <c r="AW2031" s="198"/>
      <c r="AX2031" s="198"/>
      <c r="AY2031" s="198"/>
      <c r="AZ2031" s="198"/>
      <c r="BA2031" s="198"/>
      <c r="BB2031" s="198"/>
      <c r="BC2031" s="198"/>
      <c r="BD2031" s="198"/>
      <c r="BE2031" s="198"/>
      <c r="BF2031" s="198"/>
      <c r="BG2031" s="198"/>
      <c r="BH2031" s="198"/>
      <c r="BI2031" s="198"/>
      <c r="BJ2031" s="198"/>
      <c r="BK2031" s="198"/>
      <c r="BL2031" s="198"/>
      <c r="BM2031" s="198"/>
      <c r="BN2031" s="198"/>
      <c r="BO2031" s="198"/>
      <c r="BP2031" s="198"/>
      <c r="BQ2031" s="198"/>
      <c r="BR2031" s="198"/>
      <c r="BS2031" s="198"/>
      <c r="BT2031" s="198"/>
      <c r="BU2031" s="198"/>
      <c r="BV2031" s="198"/>
      <c r="BW2031" s="198"/>
      <c r="BX2031" s="198"/>
      <c r="BY2031" s="198"/>
      <c r="BZ2031" s="198"/>
    </row>
    <row r="2032" spans="4:78" x14ac:dyDescent="0.2">
      <c r="D2032" s="173"/>
      <c r="E2032" s="173"/>
      <c r="F2032" s="173"/>
      <c r="G2032" s="173"/>
      <c r="H2032" s="173"/>
      <c r="I2032" s="173"/>
      <c r="J2032" s="173"/>
      <c r="K2032" s="173"/>
      <c r="L2032" s="173"/>
      <c r="M2032" s="173"/>
      <c r="N2032" s="173"/>
      <c r="O2032" s="173"/>
      <c r="P2032" s="173"/>
      <c r="Q2032" s="173"/>
      <c r="R2032" s="173"/>
      <c r="S2032" s="173"/>
      <c r="T2032" s="173"/>
      <c r="U2032" s="173"/>
      <c r="V2032" s="173"/>
      <c r="W2032" s="173"/>
      <c r="X2032" s="173"/>
      <c r="Y2032" s="173"/>
      <c r="Z2032" s="173"/>
      <c r="AA2032" s="173"/>
      <c r="AB2032" s="173"/>
      <c r="AC2032" s="173"/>
      <c r="AD2032" s="173"/>
      <c r="AE2032" s="173"/>
      <c r="AF2032" s="173"/>
      <c r="AG2032" s="173"/>
      <c r="AH2032" s="173"/>
      <c r="AI2032" s="173"/>
      <c r="AJ2032" s="173"/>
      <c r="AK2032" s="173"/>
      <c r="AL2032" s="173"/>
      <c r="AM2032" s="173"/>
      <c r="AN2032" s="173"/>
      <c r="AO2032" s="173"/>
      <c r="AP2032" s="198"/>
      <c r="AQ2032" s="198"/>
      <c r="AR2032" s="198"/>
      <c r="AS2032" s="198"/>
      <c r="AT2032" s="198"/>
      <c r="AU2032" s="198"/>
      <c r="AV2032" s="198"/>
      <c r="AW2032" s="198"/>
      <c r="AX2032" s="198"/>
      <c r="AY2032" s="198"/>
      <c r="AZ2032" s="198"/>
      <c r="BA2032" s="198"/>
      <c r="BB2032" s="198"/>
      <c r="BC2032" s="198"/>
      <c r="BD2032" s="198"/>
      <c r="BE2032" s="198"/>
      <c r="BF2032" s="198"/>
      <c r="BG2032" s="198"/>
      <c r="BH2032" s="198"/>
      <c r="BI2032" s="198"/>
      <c r="BJ2032" s="198"/>
      <c r="BK2032" s="198"/>
      <c r="BL2032" s="198"/>
      <c r="BM2032" s="198"/>
      <c r="BN2032" s="198"/>
      <c r="BO2032" s="198"/>
      <c r="BP2032" s="198"/>
      <c r="BQ2032" s="198"/>
      <c r="BR2032" s="198"/>
      <c r="BS2032" s="198"/>
      <c r="BT2032" s="198"/>
      <c r="BU2032" s="198"/>
      <c r="BV2032" s="198"/>
      <c r="BW2032" s="198"/>
      <c r="BX2032" s="198"/>
      <c r="BY2032" s="198"/>
      <c r="BZ2032" s="198"/>
    </row>
    <row r="2033" spans="4:78" x14ac:dyDescent="0.2">
      <c r="D2033" s="173"/>
      <c r="E2033" s="173"/>
      <c r="F2033" s="173"/>
      <c r="G2033" s="173"/>
      <c r="H2033" s="173"/>
      <c r="I2033" s="173"/>
      <c r="J2033" s="173"/>
      <c r="K2033" s="173"/>
      <c r="L2033" s="173"/>
      <c r="M2033" s="173"/>
      <c r="N2033" s="173"/>
      <c r="O2033" s="173"/>
      <c r="P2033" s="173"/>
      <c r="Q2033" s="173"/>
      <c r="R2033" s="173"/>
      <c r="S2033" s="173"/>
      <c r="T2033" s="173"/>
      <c r="U2033" s="173"/>
      <c r="V2033" s="173"/>
      <c r="W2033" s="173"/>
      <c r="X2033" s="173"/>
      <c r="Y2033" s="173"/>
      <c r="Z2033" s="173"/>
      <c r="AA2033" s="173"/>
      <c r="AB2033" s="173"/>
      <c r="AC2033" s="173"/>
      <c r="AD2033" s="173"/>
      <c r="AE2033" s="173"/>
      <c r="AF2033" s="173"/>
      <c r="AG2033" s="173"/>
      <c r="AH2033" s="173"/>
      <c r="AI2033" s="173"/>
      <c r="AJ2033" s="173"/>
      <c r="AK2033" s="173"/>
      <c r="AL2033" s="173"/>
      <c r="AM2033" s="173"/>
      <c r="AN2033" s="173"/>
      <c r="AO2033" s="173"/>
      <c r="AP2033" s="198"/>
      <c r="AQ2033" s="198"/>
      <c r="AR2033" s="198"/>
      <c r="AS2033" s="198"/>
      <c r="AT2033" s="198"/>
      <c r="AU2033" s="198"/>
      <c r="AV2033" s="198"/>
      <c r="AW2033" s="198"/>
      <c r="AX2033" s="198"/>
      <c r="AY2033" s="198"/>
      <c r="AZ2033" s="198"/>
      <c r="BA2033" s="198"/>
      <c r="BB2033" s="198"/>
      <c r="BC2033" s="198"/>
      <c r="BD2033" s="198"/>
      <c r="BE2033" s="198"/>
      <c r="BF2033" s="198"/>
      <c r="BG2033" s="198"/>
      <c r="BH2033" s="198"/>
      <c r="BI2033" s="198"/>
      <c r="BJ2033" s="198"/>
      <c r="BK2033" s="198"/>
      <c r="BL2033" s="198"/>
      <c r="BM2033" s="198"/>
      <c r="BN2033" s="198"/>
      <c r="BO2033" s="198"/>
      <c r="BP2033" s="198"/>
      <c r="BQ2033" s="198"/>
      <c r="BR2033" s="198"/>
      <c r="BS2033" s="198"/>
      <c r="BT2033" s="198"/>
      <c r="BU2033" s="198"/>
      <c r="BV2033" s="198"/>
      <c r="BW2033" s="198"/>
      <c r="BX2033" s="198"/>
      <c r="BY2033" s="198"/>
      <c r="BZ2033" s="198"/>
    </row>
    <row r="2034" spans="4:78" x14ac:dyDescent="0.2">
      <c r="D2034" s="173"/>
      <c r="E2034" s="173"/>
      <c r="F2034" s="173"/>
      <c r="G2034" s="173"/>
      <c r="H2034" s="173"/>
      <c r="I2034" s="173"/>
      <c r="J2034" s="173"/>
      <c r="K2034" s="173"/>
      <c r="L2034" s="173"/>
      <c r="M2034" s="173"/>
      <c r="N2034" s="173"/>
      <c r="O2034" s="173"/>
      <c r="P2034" s="173"/>
      <c r="Q2034" s="173"/>
      <c r="R2034" s="173"/>
      <c r="S2034" s="173"/>
      <c r="T2034" s="173"/>
      <c r="U2034" s="173"/>
      <c r="V2034" s="173"/>
      <c r="W2034" s="173"/>
      <c r="X2034" s="173"/>
      <c r="Y2034" s="173"/>
      <c r="Z2034" s="173"/>
      <c r="AA2034" s="173"/>
      <c r="AB2034" s="173"/>
      <c r="AC2034" s="173"/>
      <c r="AD2034" s="173"/>
      <c r="AE2034" s="173"/>
      <c r="AF2034" s="173"/>
      <c r="AG2034" s="173"/>
      <c r="AH2034" s="173"/>
      <c r="AI2034" s="173"/>
      <c r="AJ2034" s="173"/>
      <c r="AK2034" s="173"/>
      <c r="AL2034" s="173"/>
      <c r="AM2034" s="173"/>
      <c r="AN2034" s="173"/>
      <c r="AO2034" s="173"/>
      <c r="AP2034" s="198"/>
      <c r="AQ2034" s="198"/>
      <c r="AR2034" s="198"/>
      <c r="AS2034" s="198"/>
      <c r="AT2034" s="198"/>
      <c r="AU2034" s="198"/>
      <c r="AV2034" s="198"/>
      <c r="AW2034" s="198"/>
      <c r="AX2034" s="198"/>
      <c r="AY2034" s="198"/>
      <c r="AZ2034" s="198"/>
      <c r="BA2034" s="198"/>
      <c r="BB2034" s="198"/>
      <c r="BC2034" s="198"/>
      <c r="BD2034" s="198"/>
      <c r="BE2034" s="198"/>
      <c r="BF2034" s="198"/>
      <c r="BG2034" s="198"/>
      <c r="BH2034" s="198"/>
      <c r="BI2034" s="198"/>
      <c r="BJ2034" s="198"/>
      <c r="BK2034" s="198"/>
      <c r="BL2034" s="198"/>
      <c r="BM2034" s="198"/>
      <c r="BN2034" s="198"/>
      <c r="BO2034" s="198"/>
      <c r="BP2034" s="198"/>
      <c r="BQ2034" s="198"/>
      <c r="BR2034" s="198"/>
      <c r="BS2034" s="198"/>
      <c r="BT2034" s="198"/>
      <c r="BU2034" s="198"/>
      <c r="BV2034" s="198"/>
      <c r="BW2034" s="198"/>
      <c r="BX2034" s="198"/>
      <c r="BY2034" s="198"/>
      <c r="BZ2034" s="198"/>
    </row>
    <row r="2035" spans="4:78" x14ac:dyDescent="0.2">
      <c r="D2035" s="173"/>
      <c r="E2035" s="173"/>
      <c r="F2035" s="173"/>
      <c r="G2035" s="173"/>
      <c r="H2035" s="173"/>
      <c r="I2035" s="173"/>
      <c r="J2035" s="173"/>
      <c r="K2035" s="173"/>
      <c r="L2035" s="173"/>
      <c r="M2035" s="173"/>
      <c r="N2035" s="173"/>
      <c r="O2035" s="173"/>
      <c r="P2035" s="173"/>
      <c r="Q2035" s="173"/>
      <c r="R2035" s="173"/>
      <c r="S2035" s="173"/>
      <c r="T2035" s="173"/>
      <c r="U2035" s="173"/>
      <c r="V2035" s="173"/>
      <c r="W2035" s="173"/>
      <c r="X2035" s="173"/>
      <c r="Y2035" s="173"/>
      <c r="Z2035" s="173"/>
      <c r="AA2035" s="173"/>
      <c r="AB2035" s="173"/>
      <c r="AC2035" s="173"/>
      <c r="AD2035" s="173"/>
      <c r="AE2035" s="173"/>
      <c r="AF2035" s="173"/>
      <c r="AG2035" s="173"/>
      <c r="AH2035" s="173"/>
      <c r="AI2035" s="173"/>
      <c r="AJ2035" s="173"/>
      <c r="AK2035" s="173"/>
      <c r="AL2035" s="173"/>
      <c r="AM2035" s="173"/>
      <c r="AN2035" s="173"/>
      <c r="AO2035" s="173"/>
      <c r="AP2035" s="198"/>
      <c r="AQ2035" s="198"/>
      <c r="AR2035" s="198"/>
      <c r="AS2035" s="198"/>
      <c r="AT2035" s="198"/>
      <c r="AU2035" s="198"/>
      <c r="AV2035" s="198"/>
      <c r="AW2035" s="198"/>
      <c r="AX2035" s="198"/>
      <c r="AY2035" s="198"/>
      <c r="AZ2035" s="198"/>
      <c r="BA2035" s="198"/>
      <c r="BB2035" s="198"/>
      <c r="BC2035" s="198"/>
      <c r="BD2035" s="198"/>
      <c r="BE2035" s="198"/>
      <c r="BF2035" s="198"/>
      <c r="BG2035" s="198"/>
      <c r="BH2035" s="198"/>
      <c r="BI2035" s="198"/>
      <c r="BJ2035" s="198"/>
      <c r="BK2035" s="198"/>
      <c r="BL2035" s="198"/>
      <c r="BM2035" s="198"/>
      <c r="BN2035" s="198"/>
      <c r="BO2035" s="198"/>
      <c r="BP2035" s="198"/>
      <c r="BQ2035" s="198"/>
      <c r="BR2035" s="198"/>
      <c r="BS2035" s="198"/>
      <c r="BT2035" s="198"/>
      <c r="BU2035" s="198"/>
      <c r="BV2035" s="198"/>
      <c r="BW2035" s="198"/>
      <c r="BX2035" s="198"/>
      <c r="BY2035" s="198"/>
      <c r="BZ2035" s="198"/>
    </row>
    <row r="2036" spans="4:78" x14ac:dyDescent="0.2">
      <c r="D2036" s="173"/>
      <c r="E2036" s="173"/>
      <c r="F2036" s="173"/>
      <c r="G2036" s="173"/>
      <c r="H2036" s="173"/>
      <c r="I2036" s="173"/>
      <c r="J2036" s="173"/>
      <c r="K2036" s="173"/>
      <c r="L2036" s="173"/>
      <c r="M2036" s="173"/>
      <c r="N2036" s="173"/>
      <c r="O2036" s="173"/>
      <c r="P2036" s="173"/>
      <c r="Q2036" s="173"/>
      <c r="R2036" s="173"/>
      <c r="S2036" s="173"/>
      <c r="T2036" s="173"/>
      <c r="U2036" s="173"/>
      <c r="V2036" s="173"/>
      <c r="W2036" s="173"/>
      <c r="X2036" s="173"/>
      <c r="Y2036" s="173"/>
      <c r="Z2036" s="173"/>
      <c r="AA2036" s="173"/>
      <c r="AB2036" s="173"/>
      <c r="AC2036" s="173"/>
      <c r="AD2036" s="173"/>
      <c r="AE2036" s="173"/>
      <c r="AF2036" s="173"/>
      <c r="AG2036" s="173"/>
      <c r="AH2036" s="173"/>
      <c r="AI2036" s="173"/>
      <c r="AJ2036" s="173"/>
      <c r="AK2036" s="173"/>
      <c r="AL2036" s="173"/>
      <c r="AM2036" s="173"/>
      <c r="AN2036" s="173"/>
      <c r="AO2036" s="173"/>
      <c r="AP2036" s="198"/>
      <c r="AQ2036" s="198"/>
      <c r="AR2036" s="198"/>
      <c r="AS2036" s="198"/>
      <c r="AT2036" s="198"/>
      <c r="AU2036" s="198"/>
      <c r="AV2036" s="198"/>
      <c r="AW2036" s="198"/>
      <c r="AX2036" s="198"/>
      <c r="AY2036" s="198"/>
      <c r="AZ2036" s="198"/>
      <c r="BA2036" s="198"/>
      <c r="BB2036" s="198"/>
      <c r="BC2036" s="198"/>
      <c r="BD2036" s="198"/>
      <c r="BE2036" s="198"/>
      <c r="BF2036" s="198"/>
      <c r="BG2036" s="198"/>
      <c r="BH2036" s="198"/>
      <c r="BI2036" s="198"/>
      <c r="BJ2036" s="198"/>
      <c r="BK2036" s="198"/>
      <c r="BL2036" s="198"/>
      <c r="BM2036" s="198"/>
      <c r="BN2036" s="198"/>
      <c r="BO2036" s="198"/>
      <c r="BP2036" s="198"/>
      <c r="BQ2036" s="198"/>
      <c r="BR2036" s="198"/>
      <c r="BS2036" s="198"/>
      <c r="BT2036" s="198"/>
      <c r="BU2036" s="198"/>
      <c r="BV2036" s="198"/>
      <c r="BW2036" s="198"/>
      <c r="BX2036" s="198"/>
      <c r="BY2036" s="198"/>
      <c r="BZ2036" s="198"/>
    </row>
    <row r="2037" spans="4:78" x14ac:dyDescent="0.2">
      <c r="D2037" s="173"/>
      <c r="E2037" s="173"/>
      <c r="F2037" s="173"/>
      <c r="G2037" s="173"/>
      <c r="H2037" s="173"/>
      <c r="I2037" s="173"/>
      <c r="J2037" s="173"/>
      <c r="K2037" s="173"/>
      <c r="L2037" s="173"/>
      <c r="M2037" s="173"/>
      <c r="N2037" s="173"/>
      <c r="O2037" s="173"/>
      <c r="P2037" s="173"/>
      <c r="Q2037" s="173"/>
      <c r="R2037" s="173"/>
      <c r="S2037" s="173"/>
      <c r="T2037" s="173"/>
      <c r="U2037" s="173"/>
      <c r="V2037" s="173"/>
      <c r="W2037" s="173"/>
      <c r="X2037" s="173"/>
      <c r="Y2037" s="173"/>
      <c r="Z2037" s="173"/>
      <c r="AA2037" s="173"/>
      <c r="AB2037" s="173"/>
      <c r="AC2037" s="173"/>
      <c r="AD2037" s="173"/>
      <c r="AE2037" s="173"/>
      <c r="AF2037" s="173"/>
      <c r="AG2037" s="173"/>
      <c r="AH2037" s="173"/>
      <c r="AI2037" s="173"/>
      <c r="AJ2037" s="173"/>
      <c r="AK2037" s="173"/>
      <c r="AL2037" s="173"/>
      <c r="AM2037" s="173"/>
      <c r="AN2037" s="173"/>
      <c r="AO2037" s="173"/>
      <c r="AP2037" s="198"/>
      <c r="AQ2037" s="198"/>
      <c r="AR2037" s="198"/>
      <c r="AS2037" s="198"/>
      <c r="AT2037" s="198"/>
      <c r="AU2037" s="198"/>
      <c r="AV2037" s="198"/>
      <c r="AW2037" s="198"/>
      <c r="AX2037" s="198"/>
      <c r="AY2037" s="198"/>
      <c r="AZ2037" s="198"/>
      <c r="BA2037" s="198"/>
      <c r="BB2037" s="198"/>
      <c r="BC2037" s="198"/>
      <c r="BD2037" s="198"/>
      <c r="BE2037" s="198"/>
      <c r="BF2037" s="198"/>
      <c r="BG2037" s="198"/>
      <c r="BH2037" s="198"/>
      <c r="BI2037" s="198"/>
      <c r="BJ2037" s="198"/>
      <c r="BK2037" s="198"/>
      <c r="BL2037" s="198"/>
      <c r="BM2037" s="198"/>
      <c r="BN2037" s="198"/>
      <c r="BO2037" s="198"/>
      <c r="BP2037" s="198"/>
      <c r="BQ2037" s="198"/>
      <c r="BR2037" s="198"/>
      <c r="BS2037" s="198"/>
      <c r="BT2037" s="198"/>
      <c r="BU2037" s="198"/>
      <c r="BV2037" s="198"/>
      <c r="BW2037" s="198"/>
      <c r="BX2037" s="198"/>
      <c r="BY2037" s="198"/>
      <c r="BZ2037" s="198"/>
    </row>
    <row r="2038" spans="4:78" x14ac:dyDescent="0.2">
      <c r="D2038" s="173"/>
      <c r="E2038" s="173"/>
      <c r="F2038" s="173"/>
      <c r="G2038" s="173"/>
      <c r="H2038" s="173"/>
      <c r="I2038" s="173"/>
      <c r="J2038" s="173"/>
      <c r="K2038" s="173"/>
      <c r="L2038" s="173"/>
      <c r="M2038" s="173"/>
      <c r="N2038" s="173"/>
      <c r="O2038" s="173"/>
      <c r="P2038" s="173"/>
      <c r="Q2038" s="173"/>
      <c r="R2038" s="173"/>
      <c r="S2038" s="173"/>
      <c r="T2038" s="173"/>
      <c r="U2038" s="173"/>
      <c r="V2038" s="173"/>
      <c r="W2038" s="173"/>
      <c r="X2038" s="173"/>
      <c r="Y2038" s="173"/>
      <c r="Z2038" s="173"/>
      <c r="AA2038" s="173"/>
      <c r="AB2038" s="173"/>
      <c r="AC2038" s="173"/>
      <c r="AD2038" s="173"/>
      <c r="AE2038" s="173"/>
      <c r="AF2038" s="173"/>
      <c r="AG2038" s="173"/>
      <c r="AH2038" s="173"/>
      <c r="AI2038" s="173"/>
      <c r="AJ2038" s="173"/>
      <c r="AK2038" s="173"/>
      <c r="AL2038" s="173"/>
      <c r="AM2038" s="173"/>
      <c r="AN2038" s="173"/>
      <c r="AO2038" s="173"/>
      <c r="AP2038" s="198"/>
      <c r="AQ2038" s="198"/>
      <c r="AR2038" s="198"/>
      <c r="AS2038" s="198"/>
      <c r="AT2038" s="198"/>
      <c r="AU2038" s="198"/>
      <c r="AV2038" s="198"/>
      <c r="AW2038" s="198"/>
      <c r="AX2038" s="198"/>
      <c r="AY2038" s="198"/>
      <c r="AZ2038" s="198"/>
      <c r="BA2038" s="198"/>
      <c r="BB2038" s="198"/>
      <c r="BC2038" s="198"/>
      <c r="BD2038" s="198"/>
      <c r="BE2038" s="198"/>
      <c r="BF2038" s="198"/>
      <c r="BG2038" s="198"/>
      <c r="BH2038" s="198"/>
      <c r="BI2038" s="198"/>
      <c r="BJ2038" s="198"/>
      <c r="BK2038" s="198"/>
      <c r="BL2038" s="198"/>
      <c r="BM2038" s="198"/>
      <c r="BN2038" s="198"/>
      <c r="BO2038" s="198"/>
      <c r="BP2038" s="198"/>
      <c r="BQ2038" s="198"/>
      <c r="BR2038" s="198"/>
      <c r="BS2038" s="198"/>
      <c r="BT2038" s="198"/>
      <c r="BU2038" s="198"/>
      <c r="BV2038" s="198"/>
      <c r="BW2038" s="198"/>
      <c r="BX2038" s="198"/>
      <c r="BY2038" s="198"/>
      <c r="BZ2038" s="198"/>
    </row>
    <row r="2039" spans="4:78" x14ac:dyDescent="0.2">
      <c r="D2039" s="173"/>
      <c r="E2039" s="173"/>
      <c r="F2039" s="173"/>
      <c r="G2039" s="173"/>
      <c r="H2039" s="173"/>
      <c r="I2039" s="173"/>
      <c r="J2039" s="173"/>
      <c r="K2039" s="173"/>
      <c r="L2039" s="173"/>
      <c r="M2039" s="173"/>
      <c r="N2039" s="173"/>
      <c r="O2039" s="173"/>
      <c r="P2039" s="173"/>
      <c r="Q2039" s="173"/>
      <c r="R2039" s="173"/>
      <c r="S2039" s="173"/>
      <c r="T2039" s="173"/>
      <c r="U2039" s="173"/>
      <c r="V2039" s="173"/>
      <c r="W2039" s="173"/>
      <c r="X2039" s="173"/>
      <c r="Y2039" s="173"/>
      <c r="Z2039" s="173"/>
      <c r="AA2039" s="173"/>
      <c r="AB2039" s="173"/>
      <c r="AC2039" s="173"/>
      <c r="AD2039" s="173"/>
      <c r="AE2039" s="173"/>
      <c r="AF2039" s="173"/>
      <c r="AG2039" s="173"/>
      <c r="AH2039" s="173"/>
      <c r="AI2039" s="173"/>
      <c r="AJ2039" s="173"/>
      <c r="AK2039" s="173"/>
      <c r="AL2039" s="173"/>
      <c r="AM2039" s="173"/>
      <c r="AN2039" s="173"/>
      <c r="AO2039" s="173"/>
      <c r="AP2039" s="198"/>
      <c r="AQ2039" s="198"/>
      <c r="AR2039" s="198"/>
      <c r="AS2039" s="198"/>
      <c r="AT2039" s="198"/>
      <c r="AU2039" s="198"/>
      <c r="AV2039" s="198"/>
      <c r="AW2039" s="198"/>
      <c r="AX2039" s="198"/>
      <c r="AY2039" s="198"/>
      <c r="AZ2039" s="198"/>
      <c r="BA2039" s="198"/>
      <c r="BB2039" s="198"/>
      <c r="BC2039" s="198"/>
      <c r="BD2039" s="198"/>
      <c r="BE2039" s="198"/>
      <c r="BF2039" s="198"/>
      <c r="BG2039" s="198"/>
      <c r="BH2039" s="198"/>
      <c r="BI2039" s="198"/>
      <c r="BJ2039" s="198"/>
      <c r="BK2039" s="198"/>
      <c r="BL2039" s="198"/>
      <c r="BM2039" s="198"/>
      <c r="BN2039" s="198"/>
      <c r="BO2039" s="198"/>
      <c r="BP2039" s="198"/>
      <c r="BQ2039" s="198"/>
      <c r="BR2039" s="198"/>
      <c r="BS2039" s="198"/>
      <c r="BT2039" s="198"/>
      <c r="BU2039" s="198"/>
      <c r="BV2039" s="198"/>
      <c r="BW2039" s="198"/>
      <c r="BX2039" s="198"/>
      <c r="BY2039" s="198"/>
      <c r="BZ2039" s="198"/>
    </row>
    <row r="2040" spans="4:78" x14ac:dyDescent="0.2">
      <c r="D2040" s="173"/>
      <c r="E2040" s="173"/>
      <c r="F2040" s="173"/>
      <c r="G2040" s="173"/>
      <c r="H2040" s="173"/>
      <c r="I2040" s="173"/>
      <c r="J2040" s="173"/>
      <c r="K2040" s="173"/>
      <c r="L2040" s="173"/>
      <c r="M2040" s="173"/>
      <c r="N2040" s="173"/>
      <c r="O2040" s="173"/>
      <c r="P2040" s="173"/>
      <c r="Q2040" s="173"/>
      <c r="R2040" s="173"/>
      <c r="S2040" s="173"/>
      <c r="T2040" s="173"/>
      <c r="U2040" s="173"/>
      <c r="V2040" s="173"/>
      <c r="W2040" s="173"/>
      <c r="X2040" s="173"/>
      <c r="Y2040" s="173"/>
      <c r="Z2040" s="173"/>
      <c r="AA2040" s="173"/>
      <c r="AB2040" s="173"/>
      <c r="AC2040" s="173"/>
      <c r="AD2040" s="173"/>
      <c r="AE2040" s="173"/>
      <c r="AF2040" s="173"/>
      <c r="AG2040" s="173"/>
      <c r="AH2040" s="173"/>
      <c r="AI2040" s="173"/>
      <c r="AJ2040" s="173"/>
      <c r="AK2040" s="173"/>
      <c r="AL2040" s="173"/>
      <c r="AM2040" s="173"/>
      <c r="AN2040" s="173"/>
      <c r="AO2040" s="173"/>
      <c r="AP2040" s="198"/>
      <c r="AQ2040" s="198"/>
      <c r="AR2040" s="198"/>
      <c r="AS2040" s="198"/>
      <c r="AT2040" s="198"/>
      <c r="AU2040" s="198"/>
      <c r="AV2040" s="198"/>
      <c r="AW2040" s="198"/>
      <c r="AX2040" s="198"/>
      <c r="AY2040" s="198"/>
      <c r="AZ2040" s="198"/>
      <c r="BA2040" s="198"/>
      <c r="BB2040" s="198"/>
      <c r="BC2040" s="198"/>
      <c r="BD2040" s="198"/>
      <c r="BE2040" s="198"/>
      <c r="BF2040" s="198"/>
      <c r="BG2040" s="198"/>
      <c r="BH2040" s="198"/>
      <c r="BI2040" s="198"/>
      <c r="BJ2040" s="198"/>
      <c r="BK2040" s="198"/>
      <c r="BL2040" s="198"/>
      <c r="BM2040" s="198"/>
      <c r="BN2040" s="198"/>
      <c r="BO2040" s="198"/>
      <c r="BP2040" s="198"/>
      <c r="BQ2040" s="198"/>
      <c r="BR2040" s="198"/>
      <c r="BS2040" s="198"/>
      <c r="BT2040" s="198"/>
      <c r="BU2040" s="198"/>
      <c r="BV2040" s="198"/>
      <c r="BW2040" s="198"/>
      <c r="BX2040" s="198"/>
      <c r="BY2040" s="198"/>
      <c r="BZ2040" s="198"/>
    </row>
    <row r="2041" spans="4:78" x14ac:dyDescent="0.2">
      <c r="D2041" s="173"/>
      <c r="E2041" s="173"/>
      <c r="F2041" s="173"/>
      <c r="G2041" s="173"/>
      <c r="H2041" s="173"/>
      <c r="I2041" s="173"/>
      <c r="J2041" s="173"/>
      <c r="K2041" s="173"/>
      <c r="L2041" s="173"/>
      <c r="M2041" s="173"/>
      <c r="N2041" s="173"/>
      <c r="O2041" s="173"/>
      <c r="P2041" s="173"/>
      <c r="Q2041" s="173"/>
      <c r="R2041" s="173"/>
      <c r="S2041" s="173"/>
      <c r="T2041" s="173"/>
      <c r="U2041" s="173"/>
      <c r="V2041" s="173"/>
      <c r="W2041" s="173"/>
      <c r="X2041" s="173"/>
      <c r="Y2041" s="173"/>
      <c r="Z2041" s="173"/>
      <c r="AA2041" s="173"/>
      <c r="AB2041" s="173"/>
      <c r="AC2041" s="173"/>
      <c r="AD2041" s="173"/>
      <c r="AE2041" s="173"/>
      <c r="AF2041" s="173"/>
      <c r="AG2041" s="173"/>
      <c r="AH2041" s="173"/>
      <c r="AI2041" s="173"/>
      <c r="AJ2041" s="173"/>
      <c r="AK2041" s="173"/>
      <c r="AL2041" s="173"/>
      <c r="AM2041" s="173"/>
      <c r="AN2041" s="173"/>
      <c r="AO2041" s="173"/>
      <c r="AP2041" s="198"/>
      <c r="AQ2041" s="198"/>
      <c r="AR2041" s="198"/>
      <c r="AS2041" s="198"/>
      <c r="AT2041" s="198"/>
      <c r="AU2041" s="198"/>
      <c r="AV2041" s="198"/>
      <c r="AW2041" s="198"/>
      <c r="AX2041" s="198"/>
      <c r="AY2041" s="198"/>
      <c r="AZ2041" s="198"/>
      <c r="BA2041" s="198"/>
      <c r="BB2041" s="198"/>
      <c r="BC2041" s="198"/>
      <c r="BD2041" s="198"/>
      <c r="BE2041" s="198"/>
      <c r="BF2041" s="198"/>
      <c r="BG2041" s="198"/>
      <c r="BH2041" s="198"/>
      <c r="BI2041" s="198"/>
      <c r="BJ2041" s="198"/>
      <c r="BK2041" s="198"/>
      <c r="BL2041" s="198"/>
      <c r="BM2041" s="198"/>
      <c r="BN2041" s="198"/>
      <c r="BO2041" s="198"/>
      <c r="BP2041" s="198"/>
      <c r="BQ2041" s="198"/>
      <c r="BR2041" s="198"/>
      <c r="BS2041" s="198"/>
      <c r="BT2041" s="198"/>
      <c r="BU2041" s="198"/>
      <c r="BV2041" s="198"/>
      <c r="BW2041" s="198"/>
      <c r="BX2041" s="198"/>
      <c r="BY2041" s="198"/>
      <c r="BZ2041" s="198"/>
    </row>
    <row r="2042" spans="4:78" x14ac:dyDescent="0.2">
      <c r="D2042" s="173"/>
      <c r="E2042" s="173"/>
      <c r="F2042" s="173"/>
      <c r="G2042" s="173"/>
      <c r="H2042" s="173"/>
      <c r="I2042" s="173"/>
      <c r="J2042" s="173"/>
      <c r="K2042" s="173"/>
      <c r="L2042" s="173"/>
      <c r="M2042" s="173"/>
      <c r="N2042" s="173"/>
      <c r="O2042" s="173"/>
      <c r="P2042" s="173"/>
      <c r="Q2042" s="173"/>
      <c r="R2042" s="173"/>
      <c r="S2042" s="173"/>
      <c r="T2042" s="173"/>
      <c r="U2042" s="173"/>
      <c r="V2042" s="173"/>
      <c r="W2042" s="173"/>
      <c r="X2042" s="173"/>
      <c r="Y2042" s="173"/>
      <c r="Z2042" s="173"/>
      <c r="AA2042" s="173"/>
      <c r="AB2042" s="173"/>
      <c r="AC2042" s="173"/>
      <c r="AD2042" s="173"/>
      <c r="AE2042" s="173"/>
      <c r="AF2042" s="173"/>
      <c r="AG2042" s="173"/>
      <c r="AH2042" s="173"/>
      <c r="AI2042" s="173"/>
      <c r="AJ2042" s="173"/>
      <c r="AK2042" s="173"/>
      <c r="AL2042" s="173"/>
      <c r="AM2042" s="173"/>
      <c r="AN2042" s="173"/>
      <c r="AO2042" s="173"/>
      <c r="AP2042" s="198"/>
      <c r="AQ2042" s="198"/>
      <c r="AR2042" s="198"/>
      <c r="AS2042" s="198"/>
      <c r="AT2042" s="198"/>
      <c r="AU2042" s="198"/>
      <c r="AV2042" s="198"/>
      <c r="AW2042" s="198"/>
      <c r="AX2042" s="198"/>
      <c r="AY2042" s="198"/>
      <c r="AZ2042" s="198"/>
      <c r="BA2042" s="198"/>
      <c r="BB2042" s="198"/>
      <c r="BC2042" s="198"/>
      <c r="BD2042" s="198"/>
      <c r="BE2042" s="198"/>
      <c r="BF2042" s="198"/>
      <c r="BG2042" s="198"/>
      <c r="BH2042" s="198"/>
      <c r="BI2042" s="198"/>
      <c r="BJ2042" s="198"/>
      <c r="BK2042" s="198"/>
      <c r="BL2042" s="198"/>
      <c r="BM2042" s="198"/>
      <c r="BN2042" s="198"/>
      <c r="BO2042" s="198"/>
      <c r="BP2042" s="198"/>
      <c r="BQ2042" s="198"/>
      <c r="BR2042" s="198"/>
      <c r="BS2042" s="198"/>
      <c r="BT2042" s="198"/>
      <c r="BU2042" s="198"/>
      <c r="BV2042" s="198"/>
      <c r="BW2042" s="198"/>
      <c r="BX2042" s="198"/>
      <c r="BY2042" s="198"/>
      <c r="BZ2042" s="198"/>
    </row>
    <row r="2043" spans="4:78" x14ac:dyDescent="0.2">
      <c r="D2043" s="173"/>
      <c r="E2043" s="173"/>
      <c r="F2043" s="173"/>
      <c r="G2043" s="173"/>
      <c r="H2043" s="173"/>
      <c r="I2043" s="173"/>
      <c r="J2043" s="173"/>
      <c r="K2043" s="173"/>
      <c r="L2043" s="173"/>
      <c r="M2043" s="173"/>
      <c r="N2043" s="173"/>
      <c r="O2043" s="173"/>
      <c r="P2043" s="173"/>
      <c r="Q2043" s="173"/>
      <c r="R2043" s="173"/>
      <c r="S2043" s="173"/>
      <c r="T2043" s="173"/>
      <c r="U2043" s="173"/>
      <c r="V2043" s="173"/>
      <c r="W2043" s="173"/>
      <c r="X2043" s="173"/>
      <c r="Y2043" s="173"/>
      <c r="Z2043" s="173"/>
      <c r="AA2043" s="173"/>
      <c r="AB2043" s="173"/>
      <c r="AC2043" s="173"/>
      <c r="AD2043" s="173"/>
      <c r="AE2043" s="173"/>
      <c r="AF2043" s="173"/>
      <c r="AG2043" s="173"/>
      <c r="AH2043" s="173"/>
      <c r="AI2043" s="173"/>
      <c r="AJ2043" s="173"/>
      <c r="AK2043" s="173"/>
      <c r="AL2043" s="173"/>
      <c r="AM2043" s="173"/>
      <c r="AN2043" s="173"/>
      <c r="AO2043" s="173"/>
      <c r="AP2043" s="198"/>
      <c r="AQ2043" s="198"/>
      <c r="AR2043" s="198"/>
      <c r="AS2043" s="198"/>
      <c r="AT2043" s="198"/>
      <c r="AU2043" s="198"/>
      <c r="AV2043" s="198"/>
      <c r="AW2043" s="198"/>
      <c r="AX2043" s="198"/>
      <c r="AY2043" s="198"/>
      <c r="AZ2043" s="198"/>
      <c r="BA2043" s="198"/>
      <c r="BB2043" s="198"/>
      <c r="BC2043" s="198"/>
      <c r="BD2043" s="198"/>
      <c r="BE2043" s="198"/>
      <c r="BF2043" s="198"/>
      <c r="BG2043" s="198"/>
      <c r="BH2043" s="198"/>
      <c r="BI2043" s="198"/>
      <c r="BJ2043" s="198"/>
      <c r="BK2043" s="198"/>
      <c r="BL2043" s="198"/>
      <c r="BM2043" s="198"/>
      <c r="BN2043" s="198"/>
      <c r="BO2043" s="198"/>
      <c r="BP2043" s="198"/>
      <c r="BQ2043" s="198"/>
      <c r="BR2043" s="198"/>
      <c r="BS2043" s="198"/>
      <c r="BT2043" s="198"/>
      <c r="BU2043" s="198"/>
      <c r="BV2043" s="198"/>
      <c r="BW2043" s="198"/>
      <c r="BX2043" s="198"/>
      <c r="BY2043" s="198"/>
      <c r="BZ2043" s="198"/>
    </row>
    <row r="2044" spans="4:78" x14ac:dyDescent="0.2">
      <c r="D2044" s="173"/>
      <c r="E2044" s="173"/>
      <c r="F2044" s="173"/>
      <c r="G2044" s="173"/>
      <c r="H2044" s="173"/>
      <c r="I2044" s="173"/>
      <c r="J2044" s="173"/>
      <c r="K2044" s="173"/>
      <c r="L2044" s="173"/>
      <c r="M2044" s="173"/>
      <c r="N2044" s="173"/>
      <c r="O2044" s="173"/>
      <c r="P2044" s="173"/>
      <c r="Q2044" s="173"/>
      <c r="R2044" s="173"/>
      <c r="S2044" s="173"/>
      <c r="T2044" s="173"/>
      <c r="U2044" s="173"/>
      <c r="V2044" s="173"/>
      <c r="W2044" s="173"/>
      <c r="X2044" s="173"/>
      <c r="Y2044" s="173"/>
      <c r="Z2044" s="173"/>
      <c r="AA2044" s="173"/>
      <c r="AB2044" s="173"/>
      <c r="AC2044" s="173"/>
      <c r="AD2044" s="173"/>
      <c r="AE2044" s="173"/>
      <c r="AF2044" s="173"/>
      <c r="AG2044" s="173"/>
      <c r="AH2044" s="173"/>
      <c r="AI2044" s="173"/>
      <c r="AJ2044" s="173"/>
      <c r="AK2044" s="173"/>
      <c r="AL2044" s="173"/>
      <c r="AM2044" s="173"/>
      <c r="AN2044" s="173"/>
      <c r="AO2044" s="173"/>
      <c r="AP2044" s="198"/>
      <c r="AQ2044" s="198"/>
      <c r="AR2044" s="198"/>
      <c r="AS2044" s="198"/>
      <c r="AT2044" s="198"/>
      <c r="AU2044" s="198"/>
      <c r="AV2044" s="198"/>
      <c r="AW2044" s="198"/>
      <c r="AX2044" s="198"/>
      <c r="AY2044" s="198"/>
      <c r="AZ2044" s="198"/>
      <c r="BA2044" s="198"/>
      <c r="BB2044" s="198"/>
      <c r="BC2044" s="198"/>
      <c r="BD2044" s="198"/>
      <c r="BE2044" s="198"/>
      <c r="BF2044" s="198"/>
      <c r="BG2044" s="198"/>
      <c r="BH2044" s="198"/>
      <c r="BI2044" s="198"/>
      <c r="BJ2044" s="198"/>
      <c r="BK2044" s="198"/>
      <c r="BL2044" s="198"/>
      <c r="BM2044" s="198"/>
      <c r="BN2044" s="198"/>
      <c r="BO2044" s="198"/>
      <c r="BP2044" s="198"/>
      <c r="BQ2044" s="198"/>
      <c r="BR2044" s="198"/>
      <c r="BS2044" s="198"/>
      <c r="BT2044" s="198"/>
      <c r="BU2044" s="198"/>
      <c r="BV2044" s="198"/>
      <c r="BW2044" s="198"/>
      <c r="BX2044" s="198"/>
      <c r="BY2044" s="198"/>
      <c r="BZ2044" s="198"/>
    </row>
    <row r="2045" spans="4:78" x14ac:dyDescent="0.2">
      <c r="D2045" s="173"/>
      <c r="E2045" s="173"/>
      <c r="F2045" s="173"/>
      <c r="G2045" s="173"/>
      <c r="H2045" s="173"/>
      <c r="I2045" s="173"/>
      <c r="J2045" s="173"/>
      <c r="K2045" s="173"/>
      <c r="L2045" s="173"/>
      <c r="M2045" s="173"/>
      <c r="N2045" s="173"/>
      <c r="O2045" s="173"/>
      <c r="P2045" s="173"/>
      <c r="Q2045" s="173"/>
      <c r="R2045" s="173"/>
      <c r="S2045" s="173"/>
      <c r="T2045" s="173"/>
      <c r="U2045" s="173"/>
      <c r="V2045" s="173"/>
      <c r="W2045" s="173"/>
      <c r="X2045" s="173"/>
      <c r="Y2045" s="173"/>
      <c r="Z2045" s="173"/>
      <c r="AA2045" s="173"/>
      <c r="AB2045" s="173"/>
      <c r="AC2045" s="173"/>
      <c r="AD2045" s="173"/>
      <c r="AE2045" s="173"/>
      <c r="AF2045" s="173"/>
      <c r="AG2045" s="173"/>
      <c r="AH2045" s="173"/>
      <c r="AI2045" s="173"/>
      <c r="AJ2045" s="173"/>
      <c r="AK2045" s="173"/>
      <c r="AL2045" s="173"/>
      <c r="AM2045" s="173"/>
      <c r="AN2045" s="173"/>
      <c r="AO2045" s="173"/>
      <c r="AP2045" s="198"/>
      <c r="AQ2045" s="198"/>
      <c r="AR2045" s="198"/>
      <c r="AS2045" s="198"/>
      <c r="AT2045" s="198"/>
      <c r="AU2045" s="198"/>
      <c r="AV2045" s="198"/>
      <c r="AW2045" s="198"/>
      <c r="AX2045" s="198"/>
      <c r="AY2045" s="198"/>
      <c r="AZ2045" s="198"/>
      <c r="BA2045" s="198"/>
      <c r="BB2045" s="198"/>
      <c r="BC2045" s="198"/>
      <c r="BD2045" s="198"/>
      <c r="BE2045" s="198"/>
      <c r="BF2045" s="198"/>
      <c r="BG2045" s="198"/>
      <c r="BH2045" s="198"/>
      <c r="BI2045" s="198"/>
      <c r="BJ2045" s="198"/>
      <c r="BK2045" s="198"/>
      <c r="BL2045" s="198"/>
      <c r="BM2045" s="198"/>
      <c r="BN2045" s="198"/>
      <c r="BO2045" s="198"/>
      <c r="BP2045" s="198"/>
      <c r="BQ2045" s="198"/>
      <c r="BR2045" s="198"/>
      <c r="BS2045" s="198"/>
      <c r="BT2045" s="198"/>
      <c r="BU2045" s="198"/>
      <c r="BV2045" s="198"/>
      <c r="BW2045" s="198"/>
      <c r="BX2045" s="198"/>
      <c r="BY2045" s="198"/>
      <c r="BZ2045" s="198"/>
    </row>
    <row r="2046" spans="4:78" x14ac:dyDescent="0.2">
      <c r="D2046" s="173"/>
      <c r="E2046" s="173"/>
      <c r="F2046" s="173"/>
      <c r="G2046" s="173"/>
      <c r="H2046" s="173"/>
      <c r="I2046" s="173"/>
      <c r="J2046" s="173"/>
      <c r="K2046" s="173"/>
      <c r="L2046" s="173"/>
      <c r="M2046" s="173"/>
      <c r="N2046" s="173"/>
      <c r="O2046" s="173"/>
      <c r="P2046" s="173"/>
      <c r="Q2046" s="173"/>
      <c r="R2046" s="173"/>
      <c r="S2046" s="173"/>
      <c r="T2046" s="173"/>
      <c r="U2046" s="173"/>
      <c r="V2046" s="173"/>
      <c r="W2046" s="173"/>
      <c r="X2046" s="173"/>
      <c r="Y2046" s="173"/>
      <c r="Z2046" s="173"/>
      <c r="AA2046" s="173"/>
      <c r="AB2046" s="173"/>
      <c r="AC2046" s="173"/>
      <c r="AD2046" s="173"/>
      <c r="AE2046" s="173"/>
      <c r="AF2046" s="173"/>
      <c r="AG2046" s="173"/>
      <c r="AH2046" s="173"/>
      <c r="AI2046" s="173"/>
      <c r="AJ2046" s="173"/>
      <c r="AK2046" s="173"/>
      <c r="AL2046" s="173"/>
      <c r="AM2046" s="173"/>
      <c r="AN2046" s="173"/>
      <c r="AO2046" s="173"/>
      <c r="AP2046" s="198"/>
      <c r="AQ2046" s="198"/>
      <c r="AR2046" s="198"/>
      <c r="AS2046" s="198"/>
      <c r="AT2046" s="198"/>
      <c r="AU2046" s="198"/>
      <c r="AV2046" s="198"/>
      <c r="AW2046" s="198"/>
      <c r="AX2046" s="198"/>
      <c r="AY2046" s="198"/>
      <c r="AZ2046" s="198"/>
      <c r="BA2046" s="198"/>
      <c r="BB2046" s="198"/>
      <c r="BC2046" s="198"/>
      <c r="BD2046" s="198"/>
      <c r="BE2046" s="198"/>
      <c r="BF2046" s="198"/>
      <c r="BG2046" s="198"/>
      <c r="BH2046" s="198"/>
      <c r="BI2046" s="198"/>
      <c r="BJ2046" s="198"/>
      <c r="BK2046" s="198"/>
      <c r="BL2046" s="198"/>
      <c r="BM2046" s="198"/>
      <c r="BN2046" s="198"/>
      <c r="BO2046" s="198"/>
      <c r="BP2046" s="198"/>
      <c r="BQ2046" s="198"/>
      <c r="BR2046" s="198"/>
      <c r="BS2046" s="198"/>
      <c r="BT2046" s="198"/>
      <c r="BU2046" s="198"/>
      <c r="BV2046" s="198"/>
      <c r="BW2046" s="198"/>
      <c r="BX2046" s="198"/>
      <c r="BY2046" s="198"/>
      <c r="BZ2046" s="198"/>
    </row>
    <row r="2047" spans="4:78" x14ac:dyDescent="0.2">
      <c r="D2047" s="173"/>
      <c r="E2047" s="173"/>
      <c r="F2047" s="173"/>
      <c r="G2047" s="173"/>
      <c r="H2047" s="173"/>
      <c r="I2047" s="173"/>
      <c r="J2047" s="173"/>
      <c r="K2047" s="173"/>
      <c r="L2047" s="173"/>
      <c r="M2047" s="173"/>
      <c r="N2047" s="173"/>
      <c r="O2047" s="173"/>
      <c r="P2047" s="173"/>
      <c r="Q2047" s="173"/>
      <c r="R2047" s="173"/>
      <c r="S2047" s="173"/>
      <c r="T2047" s="173"/>
      <c r="U2047" s="173"/>
      <c r="V2047" s="173"/>
      <c r="W2047" s="173"/>
      <c r="X2047" s="173"/>
      <c r="Y2047" s="173"/>
      <c r="Z2047" s="173"/>
      <c r="AA2047" s="173"/>
      <c r="AB2047" s="173"/>
      <c r="AC2047" s="173"/>
      <c r="AD2047" s="173"/>
      <c r="AE2047" s="173"/>
      <c r="AF2047" s="173"/>
      <c r="AG2047" s="173"/>
      <c r="AH2047" s="173"/>
      <c r="AI2047" s="173"/>
      <c r="AJ2047" s="173"/>
      <c r="AK2047" s="173"/>
      <c r="AL2047" s="173"/>
      <c r="AM2047" s="173"/>
      <c r="AN2047" s="173"/>
      <c r="AO2047" s="173"/>
      <c r="AP2047" s="198"/>
      <c r="AQ2047" s="198"/>
      <c r="AR2047" s="198"/>
      <c r="AS2047" s="198"/>
      <c r="AT2047" s="198"/>
      <c r="AU2047" s="198"/>
      <c r="AV2047" s="198"/>
      <c r="AW2047" s="198"/>
      <c r="AX2047" s="198"/>
      <c r="AY2047" s="198"/>
      <c r="AZ2047" s="198"/>
      <c r="BA2047" s="198"/>
      <c r="BB2047" s="198"/>
      <c r="BC2047" s="198"/>
      <c r="BD2047" s="198"/>
      <c r="BE2047" s="198"/>
      <c r="BF2047" s="198"/>
      <c r="BG2047" s="198"/>
      <c r="BH2047" s="198"/>
      <c r="BI2047" s="198"/>
      <c r="BJ2047" s="198"/>
      <c r="BK2047" s="198"/>
      <c r="BL2047" s="198"/>
      <c r="BM2047" s="198"/>
      <c r="BN2047" s="198"/>
      <c r="BO2047" s="198"/>
      <c r="BP2047" s="198"/>
      <c r="BQ2047" s="198"/>
      <c r="BR2047" s="198"/>
      <c r="BS2047" s="198"/>
      <c r="BT2047" s="198"/>
      <c r="BU2047" s="198"/>
      <c r="BV2047" s="198"/>
      <c r="BW2047" s="198"/>
      <c r="BX2047" s="198"/>
      <c r="BY2047" s="198"/>
      <c r="BZ2047" s="198"/>
    </row>
    <row r="2048" spans="4:78" x14ac:dyDescent="0.2">
      <c r="D2048" s="173"/>
      <c r="E2048" s="173"/>
      <c r="F2048" s="173"/>
      <c r="G2048" s="173"/>
      <c r="H2048" s="173"/>
      <c r="I2048" s="173"/>
      <c r="J2048" s="173"/>
      <c r="K2048" s="173"/>
      <c r="L2048" s="173"/>
      <c r="M2048" s="173"/>
      <c r="N2048" s="173"/>
      <c r="O2048" s="173"/>
      <c r="P2048" s="173"/>
      <c r="Q2048" s="173"/>
      <c r="R2048" s="173"/>
      <c r="S2048" s="173"/>
      <c r="T2048" s="173"/>
      <c r="U2048" s="173"/>
      <c r="V2048" s="173"/>
      <c r="W2048" s="173"/>
      <c r="X2048" s="173"/>
      <c r="Y2048" s="173"/>
      <c r="Z2048" s="173"/>
      <c r="AA2048" s="173"/>
      <c r="AB2048" s="173"/>
      <c r="AC2048" s="173"/>
      <c r="AD2048" s="173"/>
      <c r="AE2048" s="173"/>
      <c r="AF2048" s="173"/>
      <c r="AG2048" s="173"/>
      <c r="AH2048" s="173"/>
      <c r="AI2048" s="173"/>
      <c r="AJ2048" s="173"/>
      <c r="AK2048" s="173"/>
      <c r="AL2048" s="173"/>
      <c r="AM2048" s="173"/>
      <c r="AN2048" s="173"/>
      <c r="AO2048" s="173"/>
      <c r="AP2048" s="198"/>
      <c r="AQ2048" s="198"/>
      <c r="AR2048" s="198"/>
      <c r="AS2048" s="198"/>
      <c r="AT2048" s="198"/>
      <c r="AU2048" s="198"/>
      <c r="AV2048" s="198"/>
      <c r="AW2048" s="198"/>
      <c r="AX2048" s="198"/>
      <c r="AY2048" s="198"/>
      <c r="AZ2048" s="198"/>
      <c r="BA2048" s="198"/>
      <c r="BB2048" s="198"/>
      <c r="BC2048" s="198"/>
      <c r="BD2048" s="198"/>
      <c r="BE2048" s="198"/>
      <c r="BF2048" s="198"/>
      <c r="BG2048" s="198"/>
      <c r="BH2048" s="198"/>
      <c r="BI2048" s="198"/>
      <c r="BJ2048" s="198"/>
      <c r="BK2048" s="198"/>
      <c r="BL2048" s="198"/>
      <c r="BM2048" s="198"/>
      <c r="BN2048" s="198"/>
      <c r="BO2048" s="198"/>
      <c r="BP2048" s="198"/>
      <c r="BQ2048" s="198"/>
      <c r="BR2048" s="198"/>
      <c r="BS2048" s="198"/>
      <c r="BT2048" s="198"/>
      <c r="BU2048" s="198"/>
      <c r="BV2048" s="198"/>
      <c r="BW2048" s="198"/>
      <c r="BX2048" s="198"/>
      <c r="BY2048" s="198"/>
      <c r="BZ2048" s="198"/>
    </row>
    <row r="2049" spans="4:78" x14ac:dyDescent="0.2">
      <c r="D2049" s="173"/>
      <c r="E2049" s="173"/>
      <c r="F2049" s="173"/>
      <c r="G2049" s="173"/>
      <c r="H2049" s="173"/>
      <c r="I2049" s="173"/>
      <c r="J2049" s="173"/>
      <c r="K2049" s="173"/>
      <c r="L2049" s="173"/>
      <c r="M2049" s="173"/>
      <c r="N2049" s="173"/>
      <c r="O2049" s="173"/>
      <c r="P2049" s="173"/>
      <c r="Q2049" s="173"/>
      <c r="R2049" s="173"/>
      <c r="S2049" s="173"/>
      <c r="T2049" s="173"/>
      <c r="U2049" s="173"/>
      <c r="V2049" s="173"/>
      <c r="W2049" s="173"/>
      <c r="X2049" s="173"/>
      <c r="Y2049" s="173"/>
      <c r="Z2049" s="173"/>
      <c r="AA2049" s="173"/>
      <c r="AB2049" s="173"/>
      <c r="AC2049" s="173"/>
      <c r="AD2049" s="173"/>
      <c r="AE2049" s="173"/>
      <c r="AF2049" s="173"/>
      <c r="AG2049" s="173"/>
      <c r="AH2049" s="173"/>
      <c r="AI2049" s="173"/>
      <c r="AJ2049" s="173"/>
      <c r="AK2049" s="173"/>
      <c r="AL2049" s="173"/>
      <c r="AM2049" s="173"/>
      <c r="AN2049" s="173"/>
      <c r="AO2049" s="173"/>
      <c r="AP2049" s="198"/>
      <c r="AQ2049" s="198"/>
      <c r="AR2049" s="198"/>
      <c r="AS2049" s="198"/>
      <c r="AT2049" s="198"/>
      <c r="AU2049" s="198"/>
      <c r="AV2049" s="198"/>
      <c r="AW2049" s="198"/>
      <c r="AX2049" s="198"/>
      <c r="AY2049" s="198"/>
      <c r="AZ2049" s="198"/>
      <c r="BA2049" s="198"/>
      <c r="BB2049" s="198"/>
      <c r="BC2049" s="198"/>
      <c r="BD2049" s="198"/>
      <c r="BE2049" s="198"/>
      <c r="BF2049" s="198"/>
      <c r="BG2049" s="198"/>
      <c r="BH2049" s="198"/>
      <c r="BI2049" s="198"/>
      <c r="BJ2049" s="198"/>
      <c r="BK2049" s="198"/>
      <c r="BL2049" s="198"/>
      <c r="BM2049" s="198"/>
      <c r="BN2049" s="198"/>
      <c r="BO2049" s="198"/>
      <c r="BP2049" s="198"/>
      <c r="BQ2049" s="198"/>
      <c r="BR2049" s="198"/>
      <c r="BS2049" s="198"/>
      <c r="BT2049" s="198"/>
      <c r="BU2049" s="198"/>
      <c r="BV2049" s="198"/>
      <c r="BW2049" s="198"/>
      <c r="BX2049" s="198"/>
      <c r="BY2049" s="198"/>
      <c r="BZ2049" s="198"/>
    </row>
    <row r="2050" spans="4:78" x14ac:dyDescent="0.2">
      <c r="D2050" s="173"/>
      <c r="E2050" s="173"/>
      <c r="F2050" s="173"/>
      <c r="G2050" s="173"/>
      <c r="H2050" s="173"/>
      <c r="I2050" s="173"/>
      <c r="J2050" s="173"/>
      <c r="K2050" s="173"/>
      <c r="L2050" s="173"/>
      <c r="M2050" s="173"/>
      <c r="N2050" s="173"/>
      <c r="O2050" s="173"/>
      <c r="P2050" s="173"/>
      <c r="Q2050" s="173"/>
      <c r="R2050" s="173"/>
      <c r="S2050" s="173"/>
      <c r="T2050" s="173"/>
      <c r="U2050" s="173"/>
      <c r="V2050" s="173"/>
      <c r="W2050" s="173"/>
      <c r="X2050" s="173"/>
      <c r="Y2050" s="173"/>
      <c r="Z2050" s="173"/>
      <c r="AA2050" s="173"/>
      <c r="AB2050" s="173"/>
      <c r="AC2050" s="173"/>
      <c r="AD2050" s="173"/>
      <c r="AE2050" s="173"/>
      <c r="AF2050" s="173"/>
      <c r="AG2050" s="173"/>
      <c r="AH2050" s="173"/>
      <c r="AI2050" s="173"/>
      <c r="AJ2050" s="173"/>
      <c r="AK2050" s="173"/>
      <c r="AL2050" s="173"/>
      <c r="AM2050" s="173"/>
      <c r="AN2050" s="173"/>
      <c r="AO2050" s="173"/>
      <c r="AP2050" s="198"/>
      <c r="AQ2050" s="198"/>
      <c r="AR2050" s="198"/>
      <c r="AS2050" s="198"/>
      <c r="AT2050" s="198"/>
      <c r="AU2050" s="198"/>
      <c r="AV2050" s="198"/>
      <c r="AW2050" s="198"/>
      <c r="AX2050" s="198"/>
      <c r="AY2050" s="198"/>
      <c r="AZ2050" s="198"/>
      <c r="BA2050" s="198"/>
      <c r="BB2050" s="198"/>
      <c r="BC2050" s="198"/>
      <c r="BD2050" s="198"/>
      <c r="BE2050" s="198"/>
      <c r="BF2050" s="198"/>
      <c r="BG2050" s="198"/>
      <c r="BH2050" s="198"/>
      <c r="BI2050" s="198"/>
      <c r="BJ2050" s="198"/>
      <c r="BK2050" s="198"/>
      <c r="BL2050" s="198"/>
      <c r="BM2050" s="198"/>
      <c r="BN2050" s="198"/>
      <c r="BO2050" s="198"/>
      <c r="BP2050" s="198"/>
      <c r="BQ2050" s="198"/>
      <c r="BR2050" s="198"/>
      <c r="BS2050" s="198"/>
      <c r="BT2050" s="198"/>
      <c r="BU2050" s="198"/>
      <c r="BV2050" s="198"/>
      <c r="BW2050" s="198"/>
      <c r="BX2050" s="198"/>
      <c r="BY2050" s="198"/>
      <c r="BZ2050" s="198"/>
    </row>
    <row r="2051" spans="4:78" x14ac:dyDescent="0.2">
      <c r="D2051" s="173"/>
      <c r="E2051" s="173"/>
      <c r="F2051" s="173"/>
      <c r="G2051" s="173"/>
      <c r="H2051" s="173"/>
      <c r="I2051" s="173"/>
      <c r="J2051" s="173"/>
      <c r="K2051" s="173"/>
      <c r="L2051" s="173"/>
      <c r="M2051" s="173"/>
      <c r="N2051" s="173"/>
      <c r="O2051" s="173"/>
      <c r="P2051" s="173"/>
      <c r="Q2051" s="173"/>
      <c r="R2051" s="173"/>
      <c r="S2051" s="173"/>
      <c r="T2051" s="173"/>
      <c r="U2051" s="173"/>
      <c r="V2051" s="173"/>
      <c r="W2051" s="173"/>
      <c r="X2051" s="173"/>
      <c r="Y2051" s="173"/>
      <c r="Z2051" s="173"/>
      <c r="AA2051" s="173"/>
      <c r="AB2051" s="173"/>
      <c r="AC2051" s="173"/>
      <c r="AD2051" s="173"/>
      <c r="AE2051" s="173"/>
      <c r="AF2051" s="173"/>
      <c r="AG2051" s="173"/>
      <c r="AH2051" s="173"/>
      <c r="AI2051" s="173"/>
      <c r="AJ2051" s="173"/>
      <c r="AK2051" s="173"/>
      <c r="AL2051" s="173"/>
      <c r="AM2051" s="173"/>
      <c r="AN2051" s="173"/>
      <c r="AO2051" s="173"/>
      <c r="AP2051" s="198"/>
      <c r="AQ2051" s="198"/>
      <c r="AR2051" s="198"/>
      <c r="AS2051" s="198"/>
      <c r="AT2051" s="198"/>
      <c r="AU2051" s="198"/>
      <c r="AV2051" s="198"/>
      <c r="AW2051" s="198"/>
      <c r="AX2051" s="198"/>
      <c r="AY2051" s="198"/>
      <c r="AZ2051" s="198"/>
      <c r="BA2051" s="198"/>
      <c r="BB2051" s="198"/>
      <c r="BC2051" s="198"/>
      <c r="BD2051" s="198"/>
      <c r="BE2051" s="198"/>
      <c r="BF2051" s="198"/>
      <c r="BG2051" s="198"/>
      <c r="BH2051" s="198"/>
      <c r="BI2051" s="198"/>
      <c r="BJ2051" s="198"/>
      <c r="BK2051" s="198"/>
      <c r="BL2051" s="198"/>
      <c r="BM2051" s="198"/>
      <c r="BN2051" s="198"/>
      <c r="BO2051" s="198"/>
      <c r="BP2051" s="198"/>
      <c r="BQ2051" s="198"/>
      <c r="BR2051" s="198"/>
      <c r="BS2051" s="198"/>
      <c r="BT2051" s="198"/>
      <c r="BU2051" s="198"/>
      <c r="BV2051" s="198"/>
      <c r="BW2051" s="198"/>
      <c r="BX2051" s="198"/>
      <c r="BY2051" s="198"/>
      <c r="BZ2051" s="198"/>
    </row>
    <row r="2052" spans="4:78" x14ac:dyDescent="0.2">
      <c r="D2052" s="173"/>
      <c r="E2052" s="173"/>
      <c r="F2052" s="173"/>
      <c r="G2052" s="173"/>
      <c r="H2052" s="173"/>
      <c r="I2052" s="173"/>
      <c r="J2052" s="173"/>
      <c r="K2052" s="173"/>
      <c r="L2052" s="173"/>
      <c r="M2052" s="173"/>
      <c r="N2052" s="173"/>
      <c r="O2052" s="173"/>
      <c r="P2052" s="173"/>
      <c r="Q2052" s="173"/>
      <c r="R2052" s="173"/>
      <c r="S2052" s="173"/>
      <c r="T2052" s="173"/>
      <c r="U2052" s="173"/>
      <c r="V2052" s="173"/>
      <c r="W2052" s="173"/>
      <c r="X2052" s="173"/>
      <c r="Y2052" s="173"/>
      <c r="Z2052" s="173"/>
      <c r="AA2052" s="173"/>
      <c r="AB2052" s="173"/>
      <c r="AC2052" s="173"/>
      <c r="AD2052" s="173"/>
      <c r="AE2052" s="173"/>
      <c r="AF2052" s="173"/>
      <c r="AG2052" s="173"/>
      <c r="AH2052" s="173"/>
      <c r="AI2052" s="173"/>
      <c r="AJ2052" s="173"/>
      <c r="AK2052" s="173"/>
      <c r="AL2052" s="173"/>
      <c r="AM2052" s="173"/>
      <c r="AN2052" s="173"/>
      <c r="AO2052" s="173"/>
      <c r="AP2052" s="198"/>
      <c r="AQ2052" s="198"/>
      <c r="AR2052" s="198"/>
      <c r="AS2052" s="198"/>
      <c r="AT2052" s="198"/>
      <c r="AU2052" s="198"/>
      <c r="AV2052" s="198"/>
      <c r="AW2052" s="198"/>
      <c r="AX2052" s="198"/>
      <c r="AY2052" s="198"/>
      <c r="AZ2052" s="198"/>
      <c r="BA2052" s="198"/>
      <c r="BB2052" s="198"/>
      <c r="BC2052" s="198"/>
      <c r="BD2052" s="198"/>
      <c r="BE2052" s="198"/>
      <c r="BF2052" s="198"/>
      <c r="BG2052" s="198"/>
      <c r="BH2052" s="198"/>
      <c r="BI2052" s="198"/>
      <c r="BJ2052" s="198"/>
      <c r="BK2052" s="198"/>
      <c r="BL2052" s="198"/>
      <c r="BM2052" s="198"/>
      <c r="BN2052" s="198"/>
      <c r="BO2052" s="198"/>
      <c r="BP2052" s="198"/>
      <c r="BQ2052" s="198"/>
      <c r="BR2052" s="198"/>
      <c r="BS2052" s="198"/>
      <c r="BT2052" s="198"/>
      <c r="BU2052" s="198"/>
      <c r="BV2052" s="198"/>
      <c r="BW2052" s="198"/>
      <c r="BX2052" s="198"/>
      <c r="BY2052" s="198"/>
      <c r="BZ2052" s="198"/>
    </row>
    <row r="2053" spans="4:78" x14ac:dyDescent="0.2">
      <c r="D2053" s="173"/>
      <c r="E2053" s="173"/>
      <c r="F2053" s="173"/>
      <c r="G2053" s="173"/>
      <c r="H2053" s="173"/>
      <c r="I2053" s="173"/>
      <c r="J2053" s="173"/>
      <c r="K2053" s="173"/>
      <c r="L2053" s="173"/>
      <c r="M2053" s="173"/>
      <c r="N2053" s="173"/>
      <c r="O2053" s="173"/>
      <c r="P2053" s="173"/>
      <c r="Q2053" s="173"/>
      <c r="R2053" s="173"/>
      <c r="S2053" s="173"/>
      <c r="T2053" s="173"/>
      <c r="U2053" s="173"/>
      <c r="V2053" s="173"/>
      <c r="W2053" s="173"/>
      <c r="X2053" s="173"/>
      <c r="Y2053" s="173"/>
      <c r="Z2053" s="173"/>
      <c r="AA2053" s="173"/>
      <c r="AB2053" s="173"/>
      <c r="AC2053" s="173"/>
      <c r="AD2053" s="173"/>
      <c r="AE2053" s="173"/>
      <c r="AF2053" s="173"/>
      <c r="AG2053" s="173"/>
      <c r="AH2053" s="173"/>
      <c r="AI2053" s="173"/>
      <c r="AJ2053" s="173"/>
      <c r="AK2053" s="173"/>
      <c r="AL2053" s="173"/>
      <c r="AM2053" s="173"/>
      <c r="AN2053" s="173"/>
      <c r="AO2053" s="173"/>
      <c r="AP2053" s="198"/>
      <c r="AQ2053" s="198"/>
      <c r="AR2053" s="198"/>
      <c r="AS2053" s="198"/>
      <c r="AT2053" s="198"/>
      <c r="AU2053" s="198"/>
      <c r="AV2053" s="198"/>
      <c r="AW2053" s="198"/>
      <c r="AX2053" s="198"/>
      <c r="AY2053" s="198"/>
      <c r="AZ2053" s="198"/>
      <c r="BA2053" s="198"/>
      <c r="BB2053" s="198"/>
      <c r="BC2053" s="198"/>
      <c r="BD2053" s="198"/>
      <c r="BE2053" s="198"/>
      <c r="BF2053" s="198"/>
      <c r="BG2053" s="198"/>
      <c r="BH2053" s="198"/>
      <c r="BI2053" s="198"/>
      <c r="BJ2053" s="198"/>
      <c r="BK2053" s="198"/>
      <c r="BL2053" s="198"/>
      <c r="BM2053" s="198"/>
      <c r="BN2053" s="198"/>
      <c r="BO2053" s="198"/>
      <c r="BP2053" s="198"/>
      <c r="BQ2053" s="198"/>
      <c r="BR2053" s="198"/>
      <c r="BS2053" s="198"/>
      <c r="BT2053" s="198"/>
      <c r="BU2053" s="198"/>
      <c r="BV2053" s="198"/>
      <c r="BW2053" s="198"/>
      <c r="BX2053" s="198"/>
      <c r="BY2053" s="198"/>
      <c r="BZ2053" s="198"/>
    </row>
    <row r="2054" spans="4:78" x14ac:dyDescent="0.2">
      <c r="D2054" s="173"/>
      <c r="E2054" s="173"/>
      <c r="F2054" s="173"/>
      <c r="G2054" s="173"/>
      <c r="H2054" s="173"/>
      <c r="I2054" s="173"/>
      <c r="J2054" s="173"/>
      <c r="K2054" s="173"/>
      <c r="L2054" s="173"/>
      <c r="M2054" s="173"/>
      <c r="N2054" s="173"/>
      <c r="O2054" s="173"/>
      <c r="P2054" s="173"/>
      <c r="Q2054" s="173"/>
      <c r="R2054" s="173"/>
      <c r="S2054" s="173"/>
      <c r="T2054" s="173"/>
      <c r="U2054" s="173"/>
      <c r="V2054" s="173"/>
      <c r="W2054" s="173"/>
      <c r="X2054" s="173"/>
      <c r="Y2054" s="173"/>
      <c r="Z2054" s="173"/>
      <c r="AA2054" s="173"/>
      <c r="AB2054" s="173"/>
      <c r="AC2054" s="173"/>
      <c r="AD2054" s="173"/>
      <c r="AE2054" s="173"/>
      <c r="AF2054" s="173"/>
      <c r="AG2054" s="173"/>
      <c r="AH2054" s="173"/>
      <c r="AI2054" s="173"/>
      <c r="AJ2054" s="173"/>
      <c r="AK2054" s="173"/>
      <c r="AL2054" s="173"/>
      <c r="AM2054" s="173"/>
      <c r="AN2054" s="173"/>
      <c r="AO2054" s="173"/>
      <c r="AP2054" s="198"/>
      <c r="AQ2054" s="198"/>
      <c r="AR2054" s="198"/>
      <c r="AS2054" s="198"/>
      <c r="AT2054" s="198"/>
      <c r="AU2054" s="198"/>
      <c r="AV2054" s="198"/>
      <c r="AW2054" s="198"/>
      <c r="AX2054" s="198"/>
      <c r="AY2054" s="198"/>
      <c r="AZ2054" s="198"/>
      <c r="BA2054" s="198"/>
      <c r="BB2054" s="198"/>
      <c r="BC2054" s="198"/>
      <c r="BD2054" s="198"/>
      <c r="BE2054" s="198"/>
      <c r="BF2054" s="198"/>
      <c r="BG2054" s="198"/>
      <c r="BH2054" s="198"/>
      <c r="BI2054" s="198"/>
      <c r="BJ2054" s="198"/>
      <c r="BK2054" s="198"/>
      <c r="BL2054" s="198"/>
      <c r="BM2054" s="198"/>
      <c r="BN2054" s="198"/>
      <c r="BO2054" s="198"/>
      <c r="BP2054" s="198"/>
      <c r="BQ2054" s="198"/>
      <c r="BR2054" s="198"/>
      <c r="BS2054" s="198"/>
      <c r="BT2054" s="198"/>
      <c r="BU2054" s="198"/>
      <c r="BV2054" s="198"/>
      <c r="BW2054" s="198"/>
      <c r="BX2054" s="198"/>
      <c r="BY2054" s="198"/>
      <c r="BZ2054" s="198"/>
    </row>
    <row r="2055" spans="4:78" x14ac:dyDescent="0.2">
      <c r="D2055" s="173"/>
      <c r="E2055" s="173"/>
      <c r="F2055" s="173"/>
      <c r="G2055" s="173"/>
      <c r="H2055" s="173"/>
      <c r="I2055" s="173"/>
      <c r="J2055" s="173"/>
      <c r="K2055" s="173"/>
      <c r="L2055" s="173"/>
      <c r="M2055" s="173"/>
      <c r="N2055" s="173"/>
      <c r="O2055" s="173"/>
      <c r="P2055" s="173"/>
      <c r="Q2055" s="173"/>
      <c r="R2055" s="173"/>
      <c r="S2055" s="173"/>
      <c r="T2055" s="173"/>
      <c r="U2055" s="173"/>
      <c r="V2055" s="173"/>
      <c r="W2055" s="173"/>
      <c r="X2055" s="173"/>
      <c r="Y2055" s="173"/>
      <c r="Z2055" s="173"/>
      <c r="AA2055" s="173"/>
      <c r="AB2055" s="173"/>
      <c r="AC2055" s="173"/>
      <c r="AD2055" s="173"/>
      <c r="AE2055" s="173"/>
      <c r="AF2055" s="173"/>
      <c r="AG2055" s="173"/>
      <c r="AH2055" s="173"/>
      <c r="AI2055" s="173"/>
      <c r="AJ2055" s="173"/>
      <c r="AK2055" s="173"/>
      <c r="AL2055" s="173"/>
      <c r="AM2055" s="173"/>
      <c r="AN2055" s="173"/>
      <c r="AO2055" s="173"/>
      <c r="AP2055" s="198"/>
      <c r="AQ2055" s="198"/>
      <c r="AR2055" s="198"/>
      <c r="AS2055" s="198"/>
      <c r="AT2055" s="198"/>
      <c r="AU2055" s="198"/>
      <c r="AV2055" s="198"/>
      <c r="AW2055" s="198"/>
      <c r="AX2055" s="198"/>
      <c r="AY2055" s="198"/>
      <c r="AZ2055" s="198"/>
      <c r="BA2055" s="198"/>
      <c r="BB2055" s="198"/>
      <c r="BC2055" s="198"/>
      <c r="BD2055" s="198"/>
      <c r="BE2055" s="198"/>
      <c r="BF2055" s="198"/>
      <c r="BG2055" s="198"/>
      <c r="BH2055" s="198"/>
      <c r="BI2055" s="198"/>
      <c r="BJ2055" s="198"/>
      <c r="BK2055" s="198"/>
      <c r="BL2055" s="198"/>
      <c r="BM2055" s="198"/>
      <c r="BN2055" s="198"/>
      <c r="BO2055" s="198"/>
      <c r="BP2055" s="198"/>
      <c r="BQ2055" s="198"/>
      <c r="BR2055" s="198"/>
      <c r="BS2055" s="198"/>
      <c r="BT2055" s="198"/>
      <c r="BU2055" s="198"/>
      <c r="BV2055" s="198"/>
      <c r="BW2055" s="198"/>
      <c r="BX2055" s="198"/>
      <c r="BY2055" s="198"/>
      <c r="BZ2055" s="198"/>
    </row>
    <row r="2056" spans="4:78" x14ac:dyDescent="0.2">
      <c r="D2056" s="173"/>
      <c r="E2056" s="173"/>
      <c r="F2056" s="173"/>
      <c r="G2056" s="173"/>
      <c r="H2056" s="173"/>
      <c r="I2056" s="173"/>
      <c r="J2056" s="173"/>
      <c r="K2056" s="173"/>
      <c r="L2056" s="173"/>
      <c r="M2056" s="173"/>
      <c r="N2056" s="173"/>
      <c r="O2056" s="173"/>
      <c r="P2056" s="173"/>
      <c r="Q2056" s="173"/>
      <c r="R2056" s="173"/>
      <c r="S2056" s="173"/>
      <c r="T2056" s="173"/>
      <c r="U2056" s="173"/>
      <c r="V2056" s="173"/>
      <c r="W2056" s="173"/>
      <c r="X2056" s="173"/>
      <c r="Y2056" s="173"/>
      <c r="Z2056" s="173"/>
      <c r="AA2056" s="173"/>
      <c r="AB2056" s="173"/>
      <c r="AC2056" s="173"/>
      <c r="AD2056" s="173"/>
      <c r="AE2056" s="173"/>
      <c r="AF2056" s="173"/>
      <c r="AG2056" s="173"/>
      <c r="AH2056" s="173"/>
      <c r="AI2056" s="173"/>
      <c r="AJ2056" s="173"/>
      <c r="AK2056" s="173"/>
      <c r="AL2056" s="173"/>
      <c r="AM2056" s="173"/>
      <c r="AN2056" s="173"/>
      <c r="AO2056" s="173"/>
      <c r="AP2056" s="198"/>
      <c r="AQ2056" s="198"/>
      <c r="AR2056" s="198"/>
      <c r="AS2056" s="198"/>
      <c r="AT2056" s="198"/>
      <c r="AU2056" s="198"/>
      <c r="AV2056" s="198"/>
      <c r="AW2056" s="198"/>
      <c r="AX2056" s="198"/>
      <c r="AY2056" s="198"/>
      <c r="AZ2056" s="198"/>
      <c r="BA2056" s="198"/>
      <c r="BB2056" s="198"/>
      <c r="BC2056" s="198"/>
      <c r="BD2056" s="198"/>
      <c r="BE2056" s="198"/>
      <c r="BF2056" s="198"/>
      <c r="BG2056" s="198"/>
      <c r="BH2056" s="198"/>
      <c r="BI2056" s="198"/>
      <c r="BJ2056" s="198"/>
      <c r="BK2056" s="198"/>
      <c r="BL2056" s="198"/>
      <c r="BM2056" s="198"/>
      <c r="BN2056" s="198"/>
      <c r="BO2056" s="198"/>
      <c r="BP2056" s="198"/>
      <c r="BQ2056" s="198"/>
      <c r="BR2056" s="198"/>
      <c r="BS2056" s="198"/>
      <c r="BT2056" s="198"/>
      <c r="BU2056" s="198"/>
      <c r="BV2056" s="198"/>
      <c r="BW2056" s="198"/>
      <c r="BX2056" s="198"/>
      <c r="BY2056" s="198"/>
      <c r="BZ2056" s="198"/>
    </row>
    <row r="2057" spans="4:78" x14ac:dyDescent="0.2">
      <c r="D2057" s="173"/>
      <c r="E2057" s="173"/>
      <c r="F2057" s="173"/>
      <c r="G2057" s="173"/>
      <c r="H2057" s="173"/>
      <c r="I2057" s="173"/>
      <c r="J2057" s="173"/>
      <c r="K2057" s="173"/>
      <c r="L2057" s="173"/>
      <c r="M2057" s="173"/>
      <c r="N2057" s="173"/>
      <c r="O2057" s="173"/>
      <c r="P2057" s="173"/>
      <c r="Q2057" s="173"/>
      <c r="R2057" s="173"/>
      <c r="S2057" s="173"/>
      <c r="T2057" s="173"/>
      <c r="U2057" s="173"/>
      <c r="V2057" s="173"/>
      <c r="W2057" s="173"/>
      <c r="X2057" s="173"/>
      <c r="Y2057" s="173"/>
      <c r="Z2057" s="173"/>
      <c r="AA2057" s="173"/>
      <c r="AB2057" s="173"/>
      <c r="AC2057" s="173"/>
      <c r="AD2057" s="173"/>
      <c r="AE2057" s="173"/>
      <c r="AF2057" s="173"/>
      <c r="AG2057" s="173"/>
      <c r="AH2057" s="173"/>
      <c r="AI2057" s="173"/>
      <c r="AJ2057" s="173"/>
      <c r="AK2057" s="173"/>
      <c r="AL2057" s="173"/>
      <c r="AM2057" s="173"/>
      <c r="AN2057" s="173"/>
      <c r="AO2057" s="173"/>
      <c r="AP2057" s="198"/>
      <c r="AQ2057" s="198"/>
      <c r="AR2057" s="198"/>
      <c r="AS2057" s="198"/>
      <c r="AT2057" s="198"/>
      <c r="AU2057" s="198"/>
      <c r="AV2057" s="198"/>
      <c r="AW2057" s="198"/>
      <c r="AX2057" s="198"/>
      <c r="AY2057" s="198"/>
      <c r="AZ2057" s="198"/>
      <c r="BA2057" s="198"/>
      <c r="BB2057" s="198"/>
      <c r="BC2057" s="198"/>
      <c r="BD2057" s="198"/>
      <c r="BE2057" s="198"/>
      <c r="BF2057" s="198"/>
      <c r="BG2057" s="198"/>
      <c r="BH2057" s="198"/>
      <c r="BI2057" s="198"/>
      <c r="BJ2057" s="198"/>
      <c r="BK2057" s="198"/>
      <c r="BL2057" s="198"/>
      <c r="BM2057" s="198"/>
      <c r="BN2057" s="198"/>
      <c r="BO2057" s="198"/>
      <c r="BP2057" s="198"/>
      <c r="BQ2057" s="198"/>
      <c r="BR2057" s="198"/>
      <c r="BS2057" s="198"/>
      <c r="BT2057" s="198"/>
      <c r="BU2057" s="198"/>
      <c r="BV2057" s="198"/>
      <c r="BW2057" s="198"/>
      <c r="BX2057" s="198"/>
      <c r="BY2057" s="198"/>
      <c r="BZ2057" s="198"/>
    </row>
    <row r="2058" spans="4:78" x14ac:dyDescent="0.2">
      <c r="D2058" s="173"/>
      <c r="E2058" s="173"/>
      <c r="F2058" s="173"/>
      <c r="G2058" s="173"/>
      <c r="H2058" s="173"/>
      <c r="I2058" s="173"/>
      <c r="J2058" s="173"/>
      <c r="K2058" s="173"/>
      <c r="L2058" s="173"/>
      <c r="M2058" s="173"/>
      <c r="N2058" s="173"/>
      <c r="O2058" s="173"/>
      <c r="P2058" s="173"/>
      <c r="Q2058" s="173"/>
      <c r="R2058" s="173"/>
      <c r="S2058" s="173"/>
      <c r="T2058" s="173"/>
      <c r="U2058" s="173"/>
      <c r="V2058" s="173"/>
      <c r="W2058" s="173"/>
      <c r="X2058" s="173"/>
      <c r="Y2058" s="173"/>
      <c r="Z2058" s="173"/>
      <c r="AA2058" s="173"/>
      <c r="AB2058" s="173"/>
      <c r="AC2058" s="173"/>
      <c r="AD2058" s="173"/>
      <c r="AE2058" s="173"/>
      <c r="AF2058" s="173"/>
      <c r="AG2058" s="173"/>
      <c r="AH2058" s="173"/>
      <c r="AI2058" s="173"/>
      <c r="AJ2058" s="173"/>
      <c r="AK2058" s="173"/>
      <c r="AL2058" s="173"/>
      <c r="AM2058" s="173"/>
      <c r="AN2058" s="173"/>
      <c r="AO2058" s="173"/>
      <c r="AP2058" s="198"/>
      <c r="AQ2058" s="198"/>
      <c r="AR2058" s="198"/>
      <c r="AS2058" s="198"/>
      <c r="AT2058" s="198"/>
      <c r="AU2058" s="198"/>
      <c r="AV2058" s="198"/>
      <c r="AW2058" s="198"/>
      <c r="AX2058" s="198"/>
      <c r="AY2058" s="198"/>
      <c r="AZ2058" s="198"/>
      <c r="BA2058" s="198"/>
      <c r="BB2058" s="198"/>
      <c r="BC2058" s="198"/>
      <c r="BD2058" s="198"/>
      <c r="BE2058" s="198"/>
      <c r="BF2058" s="198"/>
      <c r="BG2058" s="198"/>
      <c r="BH2058" s="198"/>
      <c r="BI2058" s="198"/>
      <c r="BJ2058" s="198"/>
      <c r="BK2058" s="198"/>
      <c r="BL2058" s="198"/>
      <c r="BM2058" s="198"/>
      <c r="BN2058" s="198"/>
      <c r="BO2058" s="198"/>
      <c r="BP2058" s="198"/>
      <c r="BQ2058" s="198"/>
      <c r="BR2058" s="198"/>
      <c r="BS2058" s="198"/>
      <c r="BT2058" s="198"/>
      <c r="BU2058" s="198"/>
      <c r="BV2058" s="198"/>
      <c r="BW2058" s="198"/>
      <c r="BX2058" s="198"/>
      <c r="BY2058" s="198"/>
      <c r="BZ2058" s="198"/>
    </row>
    <row r="2059" spans="4:78" x14ac:dyDescent="0.2">
      <c r="D2059" s="173"/>
      <c r="E2059" s="173"/>
      <c r="F2059" s="173"/>
      <c r="G2059" s="173"/>
      <c r="H2059" s="173"/>
      <c r="I2059" s="173"/>
      <c r="J2059" s="173"/>
      <c r="K2059" s="173"/>
      <c r="L2059" s="173"/>
      <c r="M2059" s="173"/>
      <c r="N2059" s="173"/>
      <c r="O2059" s="173"/>
      <c r="P2059" s="173"/>
      <c r="Q2059" s="173"/>
      <c r="R2059" s="173"/>
      <c r="S2059" s="173"/>
      <c r="T2059" s="173"/>
      <c r="U2059" s="173"/>
      <c r="V2059" s="173"/>
      <c r="W2059" s="173"/>
      <c r="X2059" s="173"/>
      <c r="Y2059" s="173"/>
      <c r="Z2059" s="173"/>
      <c r="AA2059" s="173"/>
      <c r="AB2059" s="173"/>
      <c r="AC2059" s="173"/>
      <c r="AD2059" s="173"/>
      <c r="AE2059" s="173"/>
      <c r="AF2059" s="173"/>
      <c r="AG2059" s="173"/>
      <c r="AH2059" s="173"/>
      <c r="AI2059" s="173"/>
      <c r="AJ2059" s="173"/>
      <c r="AK2059" s="173"/>
      <c r="AL2059" s="173"/>
      <c r="AM2059" s="173"/>
      <c r="AN2059" s="173"/>
      <c r="AO2059" s="173"/>
      <c r="AP2059" s="198"/>
      <c r="AQ2059" s="198"/>
      <c r="AR2059" s="198"/>
      <c r="AS2059" s="198"/>
      <c r="AT2059" s="198"/>
      <c r="AU2059" s="198"/>
      <c r="AV2059" s="198"/>
      <c r="AW2059" s="198"/>
      <c r="AX2059" s="198"/>
      <c r="AY2059" s="198"/>
      <c r="AZ2059" s="198"/>
      <c r="BA2059" s="198"/>
      <c r="BB2059" s="198"/>
      <c r="BC2059" s="198"/>
      <c r="BD2059" s="198"/>
      <c r="BE2059" s="198"/>
      <c r="BF2059" s="198"/>
      <c r="BG2059" s="198"/>
      <c r="BH2059" s="198"/>
      <c r="BI2059" s="198"/>
      <c r="BJ2059" s="198"/>
      <c r="BK2059" s="198"/>
      <c r="BL2059" s="198"/>
      <c r="BM2059" s="198"/>
      <c r="BN2059" s="198"/>
      <c r="BO2059" s="198"/>
      <c r="BP2059" s="198"/>
      <c r="BQ2059" s="198"/>
      <c r="BR2059" s="198"/>
      <c r="BS2059" s="198"/>
      <c r="BT2059" s="198"/>
      <c r="BU2059" s="198"/>
      <c r="BV2059" s="198"/>
      <c r="BW2059" s="198"/>
      <c r="BX2059" s="198"/>
      <c r="BY2059" s="198"/>
      <c r="BZ2059" s="198"/>
    </row>
    <row r="2060" spans="4:78" x14ac:dyDescent="0.2">
      <c r="D2060" s="173"/>
      <c r="E2060" s="173"/>
      <c r="F2060" s="173"/>
      <c r="G2060" s="173"/>
      <c r="H2060" s="173"/>
      <c r="I2060" s="173"/>
      <c r="J2060" s="173"/>
      <c r="K2060" s="173"/>
      <c r="L2060" s="173"/>
      <c r="M2060" s="173"/>
      <c r="N2060" s="173"/>
      <c r="O2060" s="173"/>
      <c r="P2060" s="173"/>
      <c r="Q2060" s="173"/>
      <c r="R2060" s="173"/>
      <c r="S2060" s="173"/>
      <c r="T2060" s="173"/>
      <c r="U2060" s="173"/>
      <c r="V2060" s="173"/>
      <c r="W2060" s="173"/>
      <c r="X2060" s="173"/>
      <c r="Y2060" s="173"/>
      <c r="Z2060" s="173"/>
      <c r="AA2060" s="173"/>
      <c r="AB2060" s="173"/>
      <c r="AC2060" s="173"/>
      <c r="AD2060" s="173"/>
      <c r="AE2060" s="173"/>
      <c r="AF2060" s="173"/>
      <c r="AG2060" s="173"/>
      <c r="AH2060" s="173"/>
      <c r="AI2060" s="173"/>
      <c r="AJ2060" s="173"/>
      <c r="AK2060" s="173"/>
      <c r="AL2060" s="173"/>
      <c r="AM2060" s="173"/>
      <c r="AN2060" s="173"/>
      <c r="AO2060" s="173"/>
      <c r="AP2060" s="198"/>
      <c r="AQ2060" s="198"/>
      <c r="AR2060" s="198"/>
      <c r="AS2060" s="198"/>
      <c r="AT2060" s="198"/>
      <c r="AU2060" s="198"/>
      <c r="AV2060" s="198"/>
      <c r="AW2060" s="198"/>
      <c r="AX2060" s="198"/>
      <c r="AY2060" s="198"/>
      <c r="AZ2060" s="198"/>
      <c r="BA2060" s="198"/>
      <c r="BB2060" s="198"/>
      <c r="BC2060" s="198"/>
      <c r="BD2060" s="198"/>
      <c r="BE2060" s="198"/>
      <c r="BF2060" s="198"/>
      <c r="BG2060" s="198"/>
      <c r="BH2060" s="198"/>
      <c r="BI2060" s="198"/>
      <c r="BJ2060" s="198"/>
      <c r="BK2060" s="198"/>
      <c r="BL2060" s="198"/>
      <c r="BM2060" s="198"/>
      <c r="BN2060" s="198"/>
      <c r="BO2060" s="198"/>
      <c r="BP2060" s="198"/>
      <c r="BQ2060" s="198"/>
      <c r="BR2060" s="198"/>
      <c r="BS2060" s="198"/>
      <c r="BT2060" s="198"/>
      <c r="BU2060" s="198"/>
      <c r="BV2060" s="198"/>
      <c r="BW2060" s="198"/>
      <c r="BX2060" s="198"/>
      <c r="BY2060" s="198"/>
      <c r="BZ2060" s="198"/>
    </row>
    <row r="2061" spans="4:78" x14ac:dyDescent="0.2">
      <c r="D2061" s="173"/>
      <c r="E2061" s="173"/>
      <c r="F2061" s="173"/>
      <c r="G2061" s="173"/>
      <c r="H2061" s="173"/>
      <c r="I2061" s="173"/>
      <c r="J2061" s="173"/>
      <c r="K2061" s="173"/>
      <c r="L2061" s="173"/>
      <c r="M2061" s="173"/>
      <c r="N2061" s="173"/>
      <c r="O2061" s="173"/>
      <c r="P2061" s="173"/>
      <c r="Q2061" s="173"/>
      <c r="R2061" s="173"/>
      <c r="S2061" s="173"/>
      <c r="T2061" s="173"/>
      <c r="U2061" s="173"/>
      <c r="V2061" s="173"/>
      <c r="W2061" s="173"/>
      <c r="X2061" s="173"/>
      <c r="Y2061" s="173"/>
      <c r="Z2061" s="173"/>
      <c r="AA2061" s="173"/>
      <c r="AB2061" s="173"/>
      <c r="AC2061" s="173"/>
      <c r="AD2061" s="173"/>
      <c r="AE2061" s="173"/>
      <c r="AF2061" s="173"/>
      <c r="AG2061" s="173"/>
      <c r="AH2061" s="173"/>
      <c r="AI2061" s="173"/>
      <c r="AJ2061" s="173"/>
      <c r="AK2061" s="173"/>
      <c r="AL2061" s="173"/>
      <c r="AM2061" s="173"/>
      <c r="AN2061" s="173"/>
      <c r="AO2061" s="173"/>
      <c r="AP2061" s="198"/>
      <c r="AQ2061" s="198"/>
      <c r="AR2061" s="198"/>
      <c r="AS2061" s="198"/>
      <c r="AT2061" s="198"/>
      <c r="AU2061" s="198"/>
      <c r="AV2061" s="198"/>
      <c r="AW2061" s="198"/>
      <c r="AX2061" s="198"/>
      <c r="AY2061" s="198"/>
      <c r="AZ2061" s="198"/>
      <c r="BA2061" s="198"/>
      <c r="BB2061" s="198"/>
      <c r="BC2061" s="198"/>
      <c r="BD2061" s="198"/>
      <c r="BE2061" s="198"/>
      <c r="BF2061" s="198"/>
      <c r="BG2061" s="198"/>
      <c r="BH2061" s="198"/>
      <c r="BI2061" s="198"/>
      <c r="BJ2061" s="198"/>
      <c r="BK2061" s="198"/>
      <c r="BL2061" s="198"/>
      <c r="BM2061" s="198"/>
      <c r="BN2061" s="198"/>
      <c r="BO2061" s="198"/>
      <c r="BP2061" s="198"/>
      <c r="BQ2061" s="198"/>
      <c r="BR2061" s="198"/>
      <c r="BS2061" s="198"/>
      <c r="BT2061" s="198"/>
      <c r="BU2061" s="198"/>
      <c r="BV2061" s="198"/>
      <c r="BW2061" s="198"/>
      <c r="BX2061" s="198"/>
      <c r="BY2061" s="198"/>
      <c r="BZ2061" s="198"/>
    </row>
    <row r="2062" spans="4:78" x14ac:dyDescent="0.2">
      <c r="D2062" s="173"/>
      <c r="E2062" s="173"/>
      <c r="F2062" s="173"/>
      <c r="G2062" s="173"/>
      <c r="H2062" s="173"/>
      <c r="I2062" s="173"/>
      <c r="J2062" s="173"/>
      <c r="K2062" s="173"/>
      <c r="L2062" s="173"/>
      <c r="M2062" s="173"/>
      <c r="N2062" s="173"/>
      <c r="O2062" s="173"/>
      <c r="P2062" s="173"/>
      <c r="Q2062" s="173"/>
      <c r="R2062" s="173"/>
      <c r="S2062" s="173"/>
      <c r="T2062" s="173"/>
      <c r="U2062" s="173"/>
      <c r="V2062" s="173"/>
      <c r="W2062" s="173"/>
      <c r="X2062" s="173"/>
      <c r="Y2062" s="173"/>
      <c r="Z2062" s="173"/>
      <c r="AA2062" s="173"/>
      <c r="AB2062" s="173"/>
      <c r="AC2062" s="173"/>
      <c r="AD2062" s="173"/>
      <c r="AE2062" s="173"/>
      <c r="AF2062" s="173"/>
      <c r="AG2062" s="173"/>
      <c r="AH2062" s="173"/>
      <c r="AI2062" s="173"/>
      <c r="AJ2062" s="173"/>
      <c r="AK2062" s="173"/>
      <c r="AL2062" s="173"/>
      <c r="AM2062" s="173"/>
      <c r="AN2062" s="173"/>
      <c r="AO2062" s="173"/>
      <c r="AP2062" s="198"/>
      <c r="AQ2062" s="198"/>
      <c r="AR2062" s="198"/>
      <c r="AS2062" s="198"/>
      <c r="AT2062" s="198"/>
      <c r="AU2062" s="198"/>
      <c r="AV2062" s="198"/>
      <c r="AW2062" s="198"/>
      <c r="AX2062" s="198"/>
      <c r="AY2062" s="198"/>
      <c r="AZ2062" s="198"/>
      <c r="BA2062" s="198"/>
      <c r="BB2062" s="198"/>
      <c r="BC2062" s="198"/>
      <c r="BD2062" s="198"/>
      <c r="BE2062" s="198"/>
      <c r="BF2062" s="198"/>
      <c r="BG2062" s="198"/>
      <c r="BH2062" s="198"/>
      <c r="BI2062" s="198"/>
      <c r="BJ2062" s="198"/>
      <c r="BK2062" s="198"/>
      <c r="BL2062" s="198"/>
      <c r="BM2062" s="198"/>
      <c r="BN2062" s="198"/>
      <c r="BO2062" s="198"/>
      <c r="BP2062" s="198"/>
      <c r="BQ2062" s="198"/>
      <c r="BR2062" s="198"/>
      <c r="BS2062" s="198"/>
      <c r="BT2062" s="198"/>
      <c r="BU2062" s="198"/>
      <c r="BV2062" s="198"/>
      <c r="BW2062" s="198"/>
      <c r="BX2062" s="198"/>
      <c r="BY2062" s="198"/>
      <c r="BZ2062" s="198"/>
    </row>
    <row r="2063" spans="4:78" x14ac:dyDescent="0.2">
      <c r="D2063" s="173"/>
      <c r="E2063" s="173"/>
      <c r="F2063" s="173"/>
      <c r="G2063" s="173"/>
      <c r="H2063" s="173"/>
      <c r="I2063" s="173"/>
      <c r="J2063" s="173"/>
      <c r="K2063" s="173"/>
      <c r="L2063" s="173"/>
      <c r="M2063" s="173"/>
      <c r="N2063" s="173"/>
      <c r="O2063" s="173"/>
      <c r="P2063" s="173"/>
      <c r="Q2063" s="173"/>
      <c r="R2063" s="173"/>
      <c r="S2063" s="173"/>
      <c r="T2063" s="173"/>
      <c r="U2063" s="173"/>
      <c r="V2063" s="173"/>
      <c r="W2063" s="173"/>
      <c r="X2063" s="173"/>
      <c r="Y2063" s="173"/>
      <c r="Z2063" s="173"/>
      <c r="AA2063" s="173"/>
      <c r="AB2063" s="173"/>
      <c r="AC2063" s="173"/>
      <c r="AD2063" s="173"/>
      <c r="AE2063" s="173"/>
      <c r="AF2063" s="173"/>
      <c r="AG2063" s="173"/>
      <c r="AH2063" s="173"/>
      <c r="AI2063" s="173"/>
      <c r="AJ2063" s="173"/>
      <c r="AK2063" s="173"/>
      <c r="AL2063" s="173"/>
      <c r="AM2063" s="173"/>
      <c r="AN2063" s="173"/>
      <c r="AO2063" s="173"/>
      <c r="AP2063" s="198"/>
      <c r="AQ2063" s="198"/>
      <c r="AR2063" s="198"/>
      <c r="AS2063" s="198"/>
      <c r="AT2063" s="198"/>
      <c r="AU2063" s="198"/>
      <c r="AV2063" s="198"/>
      <c r="AW2063" s="198"/>
      <c r="AX2063" s="198"/>
      <c r="AY2063" s="198"/>
      <c r="AZ2063" s="198"/>
      <c r="BA2063" s="198"/>
      <c r="BB2063" s="198"/>
      <c r="BC2063" s="198"/>
      <c r="BD2063" s="198"/>
      <c r="BE2063" s="198"/>
      <c r="BF2063" s="198"/>
      <c r="BG2063" s="198"/>
      <c r="BH2063" s="198"/>
      <c r="BI2063" s="198"/>
      <c r="BJ2063" s="198"/>
      <c r="BK2063" s="198"/>
      <c r="BL2063" s="198"/>
      <c r="BM2063" s="198"/>
      <c r="BN2063" s="198"/>
      <c r="BO2063" s="198"/>
      <c r="BP2063" s="198"/>
      <c r="BQ2063" s="198"/>
      <c r="BR2063" s="198"/>
      <c r="BS2063" s="198"/>
      <c r="BT2063" s="198"/>
      <c r="BU2063" s="198"/>
      <c r="BV2063" s="198"/>
      <c r="BW2063" s="198"/>
      <c r="BX2063" s="198"/>
      <c r="BY2063" s="198"/>
      <c r="BZ2063" s="198"/>
    </row>
    <row r="2064" spans="4:78" x14ac:dyDescent="0.2">
      <c r="D2064" s="173"/>
      <c r="E2064" s="173"/>
      <c r="F2064" s="173"/>
      <c r="G2064" s="173"/>
      <c r="H2064" s="173"/>
      <c r="I2064" s="173"/>
      <c r="J2064" s="173"/>
      <c r="K2064" s="173"/>
      <c r="L2064" s="173"/>
      <c r="M2064" s="173"/>
      <c r="N2064" s="173"/>
      <c r="O2064" s="173"/>
      <c r="P2064" s="173"/>
      <c r="Q2064" s="173"/>
      <c r="R2064" s="173"/>
      <c r="S2064" s="173"/>
      <c r="T2064" s="173"/>
      <c r="U2064" s="173"/>
      <c r="V2064" s="173"/>
      <c r="W2064" s="173"/>
      <c r="X2064" s="173"/>
      <c r="Y2064" s="173"/>
      <c r="Z2064" s="173"/>
      <c r="AA2064" s="173"/>
      <c r="AB2064" s="173"/>
      <c r="AC2064" s="173"/>
      <c r="AD2064" s="173"/>
      <c r="AE2064" s="173"/>
      <c r="AF2064" s="173"/>
      <c r="AG2064" s="173"/>
      <c r="AH2064" s="173"/>
      <c r="AI2064" s="173"/>
      <c r="AJ2064" s="173"/>
      <c r="AK2064" s="173"/>
      <c r="AL2064" s="173"/>
      <c r="AM2064" s="173"/>
      <c r="AN2064" s="173"/>
      <c r="AO2064" s="173"/>
      <c r="AP2064" s="198"/>
      <c r="AQ2064" s="198"/>
      <c r="AR2064" s="198"/>
      <c r="AS2064" s="198"/>
      <c r="AT2064" s="198"/>
      <c r="AU2064" s="198"/>
      <c r="AV2064" s="198"/>
      <c r="AW2064" s="198"/>
      <c r="AX2064" s="198"/>
      <c r="AY2064" s="198"/>
      <c r="AZ2064" s="198"/>
      <c r="BA2064" s="198"/>
      <c r="BB2064" s="198"/>
      <c r="BC2064" s="198"/>
      <c r="BD2064" s="198"/>
      <c r="BE2064" s="198"/>
      <c r="BF2064" s="198"/>
      <c r="BG2064" s="198"/>
      <c r="BH2064" s="198"/>
      <c r="BI2064" s="198"/>
      <c r="BJ2064" s="198"/>
      <c r="BK2064" s="198"/>
      <c r="BL2064" s="198"/>
      <c r="BM2064" s="198"/>
      <c r="BN2064" s="198"/>
      <c r="BO2064" s="198"/>
      <c r="BP2064" s="198"/>
      <c r="BQ2064" s="198"/>
      <c r="BR2064" s="198"/>
      <c r="BS2064" s="198"/>
      <c r="BT2064" s="198"/>
      <c r="BU2064" s="198"/>
      <c r="BV2064" s="198"/>
      <c r="BW2064" s="198"/>
      <c r="BX2064" s="198"/>
      <c r="BY2064" s="198"/>
      <c r="BZ2064" s="198"/>
    </row>
    <row r="2065" spans="4:78" x14ac:dyDescent="0.2">
      <c r="D2065" s="173"/>
      <c r="E2065" s="173"/>
      <c r="F2065" s="173"/>
      <c r="G2065" s="173"/>
      <c r="H2065" s="173"/>
      <c r="I2065" s="173"/>
      <c r="J2065" s="173"/>
      <c r="K2065" s="173"/>
      <c r="L2065" s="173"/>
      <c r="M2065" s="173"/>
      <c r="N2065" s="173"/>
      <c r="O2065" s="173"/>
      <c r="P2065" s="173"/>
      <c r="Q2065" s="173"/>
      <c r="R2065" s="173"/>
      <c r="S2065" s="173"/>
      <c r="T2065" s="173"/>
      <c r="U2065" s="173"/>
      <c r="V2065" s="173"/>
      <c r="W2065" s="173"/>
      <c r="X2065" s="173"/>
      <c r="Y2065" s="173"/>
      <c r="Z2065" s="173"/>
      <c r="AA2065" s="173"/>
      <c r="AB2065" s="173"/>
      <c r="AC2065" s="173"/>
      <c r="AD2065" s="173"/>
      <c r="AE2065" s="173"/>
      <c r="AF2065" s="173"/>
      <c r="AG2065" s="173"/>
      <c r="AH2065" s="173"/>
      <c r="AI2065" s="173"/>
      <c r="AJ2065" s="173"/>
      <c r="AK2065" s="173"/>
      <c r="AL2065" s="173"/>
      <c r="AM2065" s="173"/>
      <c r="AN2065" s="173"/>
      <c r="AO2065" s="173"/>
      <c r="AP2065" s="198"/>
      <c r="AQ2065" s="198"/>
      <c r="AR2065" s="198"/>
      <c r="AS2065" s="198"/>
      <c r="AT2065" s="198"/>
      <c r="AU2065" s="198"/>
      <c r="AV2065" s="198"/>
      <c r="AW2065" s="198"/>
      <c r="AX2065" s="198"/>
      <c r="AY2065" s="198"/>
      <c r="AZ2065" s="198"/>
      <c r="BA2065" s="198"/>
      <c r="BB2065" s="198"/>
      <c r="BC2065" s="198"/>
      <c r="BD2065" s="198"/>
      <c r="BE2065" s="198"/>
      <c r="BF2065" s="198"/>
      <c r="BG2065" s="198"/>
      <c r="BH2065" s="198"/>
      <c r="BI2065" s="198"/>
      <c r="BJ2065" s="198"/>
      <c r="BK2065" s="198"/>
      <c r="BL2065" s="198"/>
      <c r="BM2065" s="198"/>
      <c r="BN2065" s="198"/>
      <c r="BO2065" s="198"/>
      <c r="BP2065" s="198"/>
      <c r="BQ2065" s="198"/>
      <c r="BR2065" s="198"/>
      <c r="BS2065" s="198"/>
      <c r="BT2065" s="198"/>
      <c r="BU2065" s="198"/>
      <c r="BV2065" s="198"/>
      <c r="BW2065" s="198"/>
      <c r="BX2065" s="198"/>
      <c r="BY2065" s="198"/>
      <c r="BZ2065" s="198"/>
    </row>
    <row r="2066" spans="4:78" x14ac:dyDescent="0.2">
      <c r="D2066" s="173"/>
      <c r="E2066" s="173"/>
      <c r="F2066" s="173"/>
      <c r="G2066" s="173"/>
      <c r="H2066" s="173"/>
      <c r="I2066" s="173"/>
      <c r="J2066" s="173"/>
      <c r="K2066" s="173"/>
      <c r="L2066" s="173"/>
      <c r="M2066" s="173"/>
      <c r="N2066" s="173"/>
      <c r="O2066" s="173"/>
      <c r="P2066" s="173"/>
      <c r="Q2066" s="173"/>
      <c r="R2066" s="173"/>
      <c r="S2066" s="173"/>
      <c r="T2066" s="173"/>
      <c r="U2066" s="173"/>
      <c r="V2066" s="173"/>
      <c r="W2066" s="173"/>
      <c r="X2066" s="173"/>
      <c r="Y2066" s="173"/>
      <c r="Z2066" s="173"/>
      <c r="AA2066" s="173"/>
      <c r="AB2066" s="173"/>
      <c r="AC2066" s="173"/>
      <c r="AD2066" s="173"/>
      <c r="AE2066" s="173"/>
      <c r="AF2066" s="173"/>
      <c r="AG2066" s="173"/>
      <c r="AH2066" s="173"/>
      <c r="AI2066" s="173"/>
      <c r="AJ2066" s="173"/>
      <c r="AK2066" s="173"/>
      <c r="AL2066" s="173"/>
      <c r="AM2066" s="173"/>
      <c r="AN2066" s="173"/>
      <c r="AO2066" s="173"/>
      <c r="AP2066" s="198"/>
      <c r="AQ2066" s="198"/>
      <c r="AR2066" s="198"/>
      <c r="AS2066" s="198"/>
      <c r="AT2066" s="198"/>
      <c r="AU2066" s="198"/>
      <c r="AV2066" s="198"/>
      <c r="AW2066" s="198"/>
      <c r="AX2066" s="198"/>
      <c r="AY2066" s="198"/>
      <c r="AZ2066" s="198"/>
      <c r="BA2066" s="198"/>
      <c r="BB2066" s="198"/>
      <c r="BC2066" s="198"/>
      <c r="BD2066" s="198"/>
      <c r="BE2066" s="198"/>
      <c r="BF2066" s="198"/>
      <c r="BG2066" s="198"/>
      <c r="BH2066" s="198"/>
      <c r="BI2066" s="198"/>
      <c r="BJ2066" s="198"/>
      <c r="BK2066" s="198"/>
      <c r="BL2066" s="198"/>
      <c r="BM2066" s="198"/>
      <c r="BN2066" s="198"/>
      <c r="BO2066" s="198"/>
      <c r="BP2066" s="198"/>
      <c r="BQ2066" s="198"/>
      <c r="BR2066" s="198"/>
      <c r="BS2066" s="198"/>
      <c r="BT2066" s="198"/>
      <c r="BU2066" s="198"/>
      <c r="BV2066" s="198"/>
      <c r="BW2066" s="198"/>
      <c r="BX2066" s="198"/>
      <c r="BY2066" s="198"/>
      <c r="BZ2066" s="198"/>
    </row>
    <row r="2067" spans="4:78" x14ac:dyDescent="0.2">
      <c r="D2067" s="173"/>
      <c r="E2067" s="173"/>
      <c r="F2067" s="173"/>
      <c r="G2067" s="173"/>
      <c r="H2067" s="173"/>
      <c r="I2067" s="173"/>
      <c r="J2067" s="173"/>
      <c r="K2067" s="173"/>
      <c r="L2067" s="173"/>
      <c r="M2067" s="173"/>
      <c r="N2067" s="173"/>
      <c r="O2067" s="173"/>
      <c r="P2067" s="173"/>
      <c r="Q2067" s="173"/>
      <c r="R2067" s="173"/>
      <c r="S2067" s="173"/>
      <c r="T2067" s="173"/>
      <c r="U2067" s="173"/>
      <c r="V2067" s="173"/>
      <c r="W2067" s="173"/>
      <c r="X2067" s="173"/>
      <c r="Y2067" s="173"/>
      <c r="Z2067" s="173"/>
      <c r="AA2067" s="173"/>
      <c r="AB2067" s="173"/>
      <c r="AC2067" s="173"/>
      <c r="AD2067" s="173"/>
      <c r="AE2067" s="173"/>
      <c r="AF2067" s="173"/>
      <c r="AG2067" s="173"/>
      <c r="AH2067" s="173"/>
      <c r="AI2067" s="173"/>
      <c r="AJ2067" s="173"/>
      <c r="AK2067" s="173"/>
      <c r="AL2067" s="173"/>
      <c r="AM2067" s="173"/>
      <c r="AN2067" s="173"/>
      <c r="AO2067" s="173"/>
      <c r="AP2067" s="198"/>
      <c r="AQ2067" s="198"/>
      <c r="AR2067" s="198"/>
      <c r="AS2067" s="198"/>
      <c r="AT2067" s="198"/>
      <c r="AU2067" s="198"/>
      <c r="AV2067" s="198"/>
      <c r="AW2067" s="198"/>
      <c r="AX2067" s="198"/>
      <c r="AY2067" s="198"/>
      <c r="AZ2067" s="198"/>
      <c r="BA2067" s="198"/>
      <c r="BB2067" s="198"/>
      <c r="BC2067" s="198"/>
      <c r="BD2067" s="198"/>
      <c r="BE2067" s="198"/>
      <c r="BF2067" s="198"/>
      <c r="BG2067" s="198"/>
      <c r="BH2067" s="198"/>
      <c r="BI2067" s="198"/>
      <c r="BJ2067" s="198"/>
      <c r="BK2067" s="198"/>
      <c r="BL2067" s="198"/>
      <c r="BM2067" s="198"/>
      <c r="BN2067" s="198"/>
      <c r="BO2067" s="198"/>
      <c r="BP2067" s="198"/>
      <c r="BQ2067" s="198"/>
      <c r="BR2067" s="198"/>
      <c r="BS2067" s="198"/>
      <c r="BT2067" s="198"/>
      <c r="BU2067" s="198"/>
      <c r="BV2067" s="198"/>
      <c r="BW2067" s="198"/>
      <c r="BX2067" s="198"/>
      <c r="BY2067" s="198"/>
      <c r="BZ2067" s="198"/>
    </row>
    <row r="2068" spans="4:78" x14ac:dyDescent="0.2">
      <c r="D2068" s="173"/>
      <c r="E2068" s="173"/>
      <c r="F2068" s="173"/>
      <c r="G2068" s="173"/>
      <c r="H2068" s="173"/>
      <c r="I2068" s="173"/>
      <c r="J2068" s="173"/>
      <c r="K2068" s="173"/>
      <c r="L2068" s="173"/>
      <c r="M2068" s="173"/>
      <c r="N2068" s="173"/>
      <c r="O2068" s="173"/>
      <c r="P2068" s="173"/>
      <c r="Q2068" s="173"/>
      <c r="R2068" s="173"/>
      <c r="S2068" s="173"/>
      <c r="T2068" s="173"/>
      <c r="U2068" s="173"/>
      <c r="V2068" s="173"/>
      <c r="W2068" s="173"/>
      <c r="X2068" s="173"/>
      <c r="Y2068" s="173"/>
      <c r="Z2068" s="173"/>
      <c r="AA2068" s="173"/>
      <c r="AB2068" s="173"/>
      <c r="AC2068" s="173"/>
      <c r="AD2068" s="173"/>
      <c r="AE2068" s="173"/>
      <c r="AF2068" s="173"/>
      <c r="AG2068" s="173"/>
      <c r="AH2068" s="173"/>
      <c r="AI2068" s="173"/>
      <c r="AJ2068" s="173"/>
      <c r="AK2068" s="173"/>
      <c r="AL2068" s="173"/>
      <c r="AM2068" s="173"/>
      <c r="AN2068" s="173"/>
      <c r="AO2068" s="173"/>
      <c r="AP2068" s="198"/>
      <c r="AQ2068" s="198"/>
      <c r="AR2068" s="198"/>
      <c r="AS2068" s="198"/>
      <c r="AT2068" s="198"/>
      <c r="AU2068" s="198"/>
      <c r="AV2068" s="198"/>
      <c r="AW2068" s="198"/>
      <c r="AX2068" s="198"/>
      <c r="AY2068" s="198"/>
      <c r="AZ2068" s="198"/>
      <c r="BA2068" s="198"/>
      <c r="BB2068" s="198"/>
      <c r="BC2068" s="198"/>
      <c r="BD2068" s="198"/>
      <c r="BE2068" s="198"/>
      <c r="BF2068" s="198"/>
      <c r="BG2068" s="198"/>
      <c r="BH2068" s="198"/>
      <c r="BI2068" s="198"/>
      <c r="BJ2068" s="198"/>
      <c r="BK2068" s="198"/>
      <c r="BL2068" s="198"/>
      <c r="BM2068" s="198"/>
      <c r="BN2068" s="198"/>
      <c r="BO2068" s="198"/>
      <c r="BP2068" s="198"/>
      <c r="BQ2068" s="198"/>
      <c r="BR2068" s="198"/>
      <c r="BS2068" s="198"/>
      <c r="BT2068" s="198"/>
      <c r="BU2068" s="198"/>
      <c r="BV2068" s="198"/>
      <c r="BW2068" s="198"/>
      <c r="BX2068" s="198"/>
      <c r="BY2068" s="198"/>
      <c r="BZ2068" s="198"/>
    </row>
    <row r="2069" spans="4:78" x14ac:dyDescent="0.2">
      <c r="D2069" s="173"/>
      <c r="E2069" s="173"/>
      <c r="F2069" s="173"/>
      <c r="G2069" s="173"/>
      <c r="H2069" s="173"/>
      <c r="I2069" s="173"/>
      <c r="J2069" s="173"/>
      <c r="K2069" s="173"/>
      <c r="L2069" s="173"/>
      <c r="M2069" s="173"/>
      <c r="N2069" s="173"/>
      <c r="O2069" s="173"/>
      <c r="P2069" s="173"/>
      <c r="Q2069" s="173"/>
      <c r="R2069" s="173"/>
      <c r="S2069" s="173"/>
      <c r="T2069" s="173"/>
      <c r="U2069" s="173"/>
      <c r="V2069" s="173"/>
      <c r="W2069" s="173"/>
      <c r="X2069" s="173"/>
      <c r="Y2069" s="173"/>
      <c r="Z2069" s="173"/>
      <c r="AA2069" s="173"/>
      <c r="AB2069" s="173"/>
      <c r="AC2069" s="173"/>
      <c r="AD2069" s="173"/>
      <c r="AE2069" s="173"/>
      <c r="AF2069" s="173"/>
      <c r="AG2069" s="173"/>
      <c r="AH2069" s="173"/>
      <c r="AI2069" s="173"/>
      <c r="AJ2069" s="173"/>
      <c r="AK2069" s="173"/>
      <c r="AL2069" s="173"/>
      <c r="AM2069" s="173"/>
      <c r="AN2069" s="173"/>
      <c r="AO2069" s="173"/>
      <c r="AP2069" s="198"/>
      <c r="AQ2069" s="198"/>
      <c r="AR2069" s="198"/>
      <c r="AS2069" s="198"/>
      <c r="AT2069" s="198"/>
      <c r="AU2069" s="198"/>
      <c r="AV2069" s="198"/>
      <c r="AW2069" s="198"/>
      <c r="AX2069" s="198"/>
      <c r="AY2069" s="198"/>
      <c r="AZ2069" s="198"/>
      <c r="BA2069" s="198"/>
      <c r="BB2069" s="198"/>
      <c r="BC2069" s="198"/>
      <c r="BD2069" s="198"/>
      <c r="BE2069" s="198"/>
      <c r="BF2069" s="198"/>
      <c r="BG2069" s="198"/>
      <c r="BH2069" s="198"/>
      <c r="BI2069" s="198"/>
      <c r="BJ2069" s="198"/>
      <c r="BK2069" s="198"/>
      <c r="BL2069" s="198"/>
      <c r="BM2069" s="198"/>
      <c r="BN2069" s="198"/>
      <c r="BO2069" s="198"/>
      <c r="BP2069" s="198"/>
      <c r="BQ2069" s="198"/>
      <c r="BR2069" s="198"/>
      <c r="BS2069" s="198"/>
      <c r="BT2069" s="198"/>
      <c r="BU2069" s="198"/>
      <c r="BV2069" s="198"/>
      <c r="BW2069" s="198"/>
      <c r="BX2069" s="198"/>
      <c r="BY2069" s="198"/>
      <c r="BZ2069" s="198"/>
    </row>
    <row r="2070" spans="4:78" x14ac:dyDescent="0.2">
      <c r="D2070" s="173"/>
      <c r="E2070" s="173"/>
      <c r="F2070" s="173"/>
      <c r="G2070" s="173"/>
      <c r="H2070" s="173"/>
      <c r="I2070" s="173"/>
      <c r="J2070" s="173"/>
      <c r="K2070" s="173"/>
      <c r="L2070" s="173"/>
      <c r="M2070" s="173"/>
      <c r="N2070" s="173"/>
      <c r="O2070" s="173"/>
      <c r="P2070" s="173"/>
      <c r="Q2070" s="173"/>
      <c r="R2070" s="173"/>
      <c r="S2070" s="173"/>
      <c r="T2070" s="173"/>
      <c r="U2070" s="173"/>
      <c r="V2070" s="173"/>
      <c r="W2070" s="173"/>
      <c r="X2070" s="173"/>
      <c r="Y2070" s="173"/>
      <c r="Z2070" s="173"/>
      <c r="AA2070" s="173"/>
      <c r="AB2070" s="173"/>
      <c r="AC2070" s="173"/>
      <c r="AD2070" s="173"/>
      <c r="AE2070" s="173"/>
      <c r="AF2070" s="173"/>
      <c r="AG2070" s="173"/>
      <c r="AH2070" s="173"/>
      <c r="AI2070" s="173"/>
      <c r="AJ2070" s="173"/>
      <c r="AK2070" s="173"/>
      <c r="AL2070" s="173"/>
      <c r="AM2070" s="173"/>
      <c r="AN2070" s="173"/>
      <c r="AO2070" s="173"/>
      <c r="AP2070" s="198"/>
      <c r="AQ2070" s="198"/>
      <c r="AR2070" s="198"/>
      <c r="AS2070" s="198"/>
      <c r="AT2070" s="198"/>
      <c r="AU2070" s="198"/>
      <c r="AV2070" s="198"/>
      <c r="AW2070" s="198"/>
      <c r="AX2070" s="198"/>
      <c r="AY2070" s="198"/>
      <c r="AZ2070" s="198"/>
      <c r="BA2070" s="198"/>
      <c r="BB2070" s="198"/>
      <c r="BC2070" s="198"/>
      <c r="BD2070" s="198"/>
      <c r="BE2070" s="198"/>
      <c r="BF2070" s="198"/>
      <c r="BG2070" s="198"/>
      <c r="BH2070" s="198"/>
      <c r="BI2070" s="198"/>
      <c r="BJ2070" s="198"/>
      <c r="BK2070" s="198"/>
      <c r="BL2070" s="198"/>
      <c r="BM2070" s="198"/>
      <c r="BN2070" s="198"/>
      <c r="BO2070" s="198"/>
      <c r="BP2070" s="198"/>
      <c r="BQ2070" s="198"/>
      <c r="BR2070" s="198"/>
      <c r="BS2070" s="198"/>
      <c r="BT2070" s="198"/>
      <c r="BU2070" s="198"/>
      <c r="BV2070" s="198"/>
      <c r="BW2070" s="198"/>
      <c r="BX2070" s="198"/>
      <c r="BY2070" s="198"/>
      <c r="BZ2070" s="198"/>
    </row>
    <row r="2071" spans="4:78" x14ac:dyDescent="0.2">
      <c r="D2071" s="173"/>
      <c r="E2071" s="173"/>
      <c r="F2071" s="173"/>
      <c r="G2071" s="173"/>
      <c r="H2071" s="173"/>
      <c r="I2071" s="173"/>
      <c r="J2071" s="173"/>
      <c r="K2071" s="173"/>
      <c r="L2071" s="173"/>
      <c r="M2071" s="173"/>
      <c r="N2071" s="173"/>
      <c r="O2071" s="173"/>
      <c r="P2071" s="173"/>
      <c r="Q2071" s="173"/>
      <c r="R2071" s="173"/>
      <c r="S2071" s="173"/>
      <c r="T2071" s="173"/>
      <c r="U2071" s="173"/>
      <c r="V2071" s="173"/>
      <c r="W2071" s="173"/>
      <c r="X2071" s="173"/>
      <c r="Y2071" s="173"/>
      <c r="Z2071" s="173"/>
      <c r="AA2071" s="173"/>
      <c r="AB2071" s="173"/>
      <c r="AC2071" s="173"/>
      <c r="AD2071" s="173"/>
      <c r="AE2071" s="173"/>
      <c r="AF2071" s="173"/>
      <c r="AG2071" s="173"/>
      <c r="AH2071" s="173"/>
      <c r="AI2071" s="173"/>
      <c r="AJ2071" s="173"/>
      <c r="AK2071" s="173"/>
      <c r="AL2071" s="173"/>
      <c r="AM2071" s="173"/>
      <c r="AN2071" s="173"/>
      <c r="AO2071" s="173"/>
      <c r="AP2071" s="198"/>
      <c r="AQ2071" s="198"/>
      <c r="AR2071" s="198"/>
      <c r="AS2071" s="198"/>
      <c r="AT2071" s="198"/>
      <c r="AU2071" s="198"/>
      <c r="AV2071" s="198"/>
      <c r="AW2071" s="198"/>
      <c r="AX2071" s="198"/>
      <c r="AY2071" s="198"/>
      <c r="AZ2071" s="198"/>
      <c r="BA2071" s="198"/>
      <c r="BB2071" s="198"/>
      <c r="BC2071" s="198"/>
      <c r="BD2071" s="198"/>
      <c r="BE2071" s="198"/>
      <c r="BF2071" s="198"/>
      <c r="BG2071" s="198"/>
      <c r="BH2071" s="198"/>
      <c r="BI2071" s="198"/>
      <c r="BJ2071" s="198"/>
      <c r="BK2071" s="198"/>
      <c r="BL2071" s="198"/>
      <c r="BM2071" s="198"/>
      <c r="BN2071" s="198"/>
      <c r="BO2071" s="198"/>
      <c r="BP2071" s="198"/>
      <c r="BQ2071" s="198"/>
      <c r="BR2071" s="198"/>
      <c r="BS2071" s="198"/>
      <c r="BT2071" s="198"/>
      <c r="BU2071" s="198"/>
      <c r="BV2071" s="198"/>
      <c r="BW2071" s="198"/>
      <c r="BX2071" s="198"/>
      <c r="BY2071" s="198"/>
      <c r="BZ2071" s="198"/>
    </row>
    <row r="2072" spans="4:78" x14ac:dyDescent="0.2">
      <c r="D2072" s="173"/>
      <c r="E2072" s="173"/>
      <c r="F2072" s="173"/>
      <c r="G2072" s="173"/>
      <c r="H2072" s="173"/>
      <c r="I2072" s="173"/>
      <c r="J2072" s="173"/>
      <c r="K2072" s="173"/>
      <c r="L2072" s="173"/>
      <c r="M2072" s="173"/>
      <c r="N2072" s="173"/>
      <c r="O2072" s="173"/>
      <c r="P2072" s="173"/>
      <c r="Q2072" s="173"/>
      <c r="R2072" s="173"/>
      <c r="S2072" s="173"/>
      <c r="T2072" s="173"/>
      <c r="U2072" s="173"/>
      <c r="V2072" s="173"/>
      <c r="W2072" s="173"/>
      <c r="X2072" s="173"/>
      <c r="Y2072" s="173"/>
      <c r="Z2072" s="173"/>
      <c r="AA2072" s="173"/>
      <c r="AB2072" s="173"/>
      <c r="AC2072" s="173"/>
      <c r="AD2072" s="173"/>
      <c r="AE2072" s="173"/>
      <c r="AF2072" s="173"/>
      <c r="AG2072" s="173"/>
      <c r="AH2072" s="173"/>
      <c r="AI2072" s="173"/>
      <c r="AJ2072" s="173"/>
      <c r="AK2072" s="173"/>
      <c r="AL2072" s="173"/>
      <c r="AM2072" s="173"/>
      <c r="AN2072" s="173"/>
      <c r="AO2072" s="173"/>
      <c r="AP2072" s="198"/>
      <c r="AQ2072" s="198"/>
      <c r="AR2072" s="198"/>
      <c r="AS2072" s="198"/>
      <c r="AT2072" s="198"/>
      <c r="AU2072" s="198"/>
      <c r="AV2072" s="198"/>
      <c r="AW2072" s="198"/>
      <c r="AX2072" s="198"/>
      <c r="AY2072" s="198"/>
      <c r="AZ2072" s="198"/>
      <c r="BA2072" s="198"/>
      <c r="BB2072" s="198"/>
      <c r="BC2072" s="198"/>
      <c r="BD2072" s="198"/>
      <c r="BE2072" s="198"/>
      <c r="BF2072" s="198"/>
      <c r="BG2072" s="198"/>
      <c r="BH2072" s="198"/>
      <c r="BI2072" s="198"/>
      <c r="BJ2072" s="198"/>
      <c r="BK2072" s="198"/>
      <c r="BL2072" s="198"/>
      <c r="BM2072" s="198"/>
      <c r="BN2072" s="198"/>
      <c r="BO2072" s="198"/>
      <c r="BP2072" s="198"/>
      <c r="BQ2072" s="198"/>
      <c r="BR2072" s="198"/>
      <c r="BS2072" s="198"/>
      <c r="BT2072" s="198"/>
      <c r="BU2072" s="198"/>
      <c r="BV2072" s="198"/>
      <c r="BW2072" s="198"/>
      <c r="BX2072" s="198"/>
      <c r="BY2072" s="198"/>
      <c r="BZ2072" s="198"/>
    </row>
    <row r="2073" spans="4:78" x14ac:dyDescent="0.2">
      <c r="D2073" s="173"/>
      <c r="E2073" s="173"/>
      <c r="F2073" s="173"/>
      <c r="G2073" s="173"/>
      <c r="H2073" s="173"/>
      <c r="I2073" s="173"/>
      <c r="J2073" s="173"/>
      <c r="K2073" s="173"/>
      <c r="L2073" s="173"/>
      <c r="M2073" s="173"/>
      <c r="N2073" s="173"/>
      <c r="O2073" s="173"/>
      <c r="P2073" s="173"/>
      <c r="Q2073" s="173"/>
      <c r="R2073" s="173"/>
      <c r="S2073" s="173"/>
      <c r="T2073" s="173"/>
      <c r="U2073" s="173"/>
      <c r="V2073" s="173"/>
      <c r="W2073" s="173"/>
      <c r="X2073" s="173"/>
      <c r="Y2073" s="173"/>
      <c r="Z2073" s="173"/>
      <c r="AA2073" s="173"/>
      <c r="AB2073" s="173"/>
      <c r="AC2073" s="173"/>
      <c r="AD2073" s="173"/>
      <c r="AE2073" s="173"/>
      <c r="AF2073" s="173"/>
      <c r="AG2073" s="173"/>
      <c r="AH2073" s="173"/>
      <c r="AI2073" s="173"/>
      <c r="AJ2073" s="173"/>
      <c r="AK2073" s="173"/>
      <c r="AL2073" s="173"/>
      <c r="AM2073" s="173"/>
      <c r="AN2073" s="173"/>
      <c r="AO2073" s="173"/>
      <c r="AP2073" s="198"/>
      <c r="AQ2073" s="198"/>
      <c r="AR2073" s="198"/>
      <c r="AS2073" s="198"/>
      <c r="AT2073" s="198"/>
      <c r="AU2073" s="198"/>
      <c r="AV2073" s="198"/>
      <c r="AW2073" s="198"/>
      <c r="AX2073" s="198"/>
      <c r="AY2073" s="198"/>
      <c r="AZ2073" s="198"/>
      <c r="BA2073" s="198"/>
      <c r="BB2073" s="198"/>
      <c r="BC2073" s="198"/>
      <c r="BD2073" s="198"/>
      <c r="BE2073" s="198"/>
      <c r="BF2073" s="198"/>
      <c r="BG2073" s="198"/>
      <c r="BH2073" s="198"/>
      <c r="BI2073" s="198"/>
      <c r="BJ2073" s="198"/>
      <c r="BK2073" s="198"/>
      <c r="BL2073" s="198"/>
      <c r="BM2073" s="198"/>
      <c r="BN2073" s="198"/>
      <c r="BO2073" s="198"/>
      <c r="BP2073" s="198"/>
      <c r="BQ2073" s="198"/>
      <c r="BR2073" s="198"/>
      <c r="BS2073" s="198"/>
      <c r="BT2073" s="198"/>
      <c r="BU2073" s="198"/>
      <c r="BV2073" s="198"/>
      <c r="BW2073" s="198"/>
      <c r="BX2073" s="198"/>
      <c r="BY2073" s="198"/>
      <c r="BZ2073" s="198"/>
    </row>
    <row r="2074" spans="4:78" x14ac:dyDescent="0.2">
      <c r="D2074" s="173"/>
      <c r="E2074" s="173"/>
      <c r="F2074" s="173"/>
      <c r="G2074" s="173"/>
      <c r="H2074" s="173"/>
      <c r="I2074" s="173"/>
      <c r="J2074" s="173"/>
      <c r="K2074" s="173"/>
      <c r="L2074" s="173"/>
      <c r="M2074" s="173"/>
      <c r="N2074" s="173"/>
      <c r="O2074" s="173"/>
      <c r="P2074" s="173"/>
      <c r="Q2074" s="173"/>
      <c r="R2074" s="173"/>
      <c r="S2074" s="173"/>
      <c r="T2074" s="173"/>
      <c r="U2074" s="173"/>
      <c r="V2074" s="173"/>
      <c r="W2074" s="173"/>
      <c r="X2074" s="173"/>
      <c r="Y2074" s="173"/>
      <c r="Z2074" s="173"/>
      <c r="AA2074" s="173"/>
      <c r="AB2074" s="173"/>
      <c r="AC2074" s="173"/>
      <c r="AD2074" s="173"/>
      <c r="AE2074" s="173"/>
      <c r="AF2074" s="173"/>
      <c r="AG2074" s="173"/>
      <c r="AH2074" s="173"/>
      <c r="AI2074" s="173"/>
      <c r="AJ2074" s="173"/>
      <c r="AK2074" s="173"/>
      <c r="AL2074" s="173"/>
      <c r="AM2074" s="173"/>
      <c r="AN2074" s="173"/>
      <c r="AO2074" s="173"/>
      <c r="AP2074" s="198"/>
      <c r="AQ2074" s="198"/>
      <c r="AR2074" s="198"/>
      <c r="AS2074" s="198"/>
      <c r="AT2074" s="198"/>
      <c r="AU2074" s="198"/>
      <c r="AV2074" s="198"/>
      <c r="AW2074" s="198"/>
      <c r="AX2074" s="198"/>
      <c r="AY2074" s="198"/>
      <c r="AZ2074" s="198"/>
      <c r="BA2074" s="198"/>
      <c r="BB2074" s="198"/>
      <c r="BC2074" s="198"/>
      <c r="BD2074" s="198"/>
      <c r="BE2074" s="198"/>
      <c r="BF2074" s="198"/>
      <c r="BG2074" s="198"/>
      <c r="BH2074" s="198"/>
      <c r="BI2074" s="198"/>
      <c r="BJ2074" s="198"/>
      <c r="BK2074" s="198"/>
      <c r="BL2074" s="198"/>
      <c r="BM2074" s="198"/>
      <c r="BN2074" s="198"/>
      <c r="BO2074" s="198"/>
      <c r="BP2074" s="198"/>
      <c r="BQ2074" s="198"/>
      <c r="BR2074" s="198"/>
      <c r="BS2074" s="198"/>
      <c r="BT2074" s="198"/>
      <c r="BU2074" s="198"/>
      <c r="BV2074" s="198"/>
      <c r="BW2074" s="198"/>
      <c r="BX2074" s="198"/>
      <c r="BY2074" s="198"/>
      <c r="BZ2074" s="198"/>
    </row>
    <row r="2075" spans="4:78" x14ac:dyDescent="0.2">
      <c r="D2075" s="173"/>
      <c r="E2075" s="173"/>
      <c r="F2075" s="173"/>
      <c r="G2075" s="173"/>
      <c r="H2075" s="173"/>
      <c r="I2075" s="173"/>
      <c r="J2075" s="173"/>
      <c r="K2075" s="173"/>
      <c r="L2075" s="173"/>
      <c r="M2075" s="173"/>
      <c r="N2075" s="173"/>
      <c r="O2075" s="173"/>
      <c r="P2075" s="173"/>
      <c r="Q2075" s="173"/>
      <c r="R2075" s="173"/>
      <c r="S2075" s="173"/>
      <c r="T2075" s="173"/>
      <c r="U2075" s="173"/>
      <c r="V2075" s="173"/>
      <c r="W2075" s="173"/>
      <c r="X2075" s="173"/>
      <c r="Y2075" s="173"/>
      <c r="Z2075" s="173"/>
      <c r="AA2075" s="173"/>
      <c r="AB2075" s="173"/>
      <c r="AC2075" s="173"/>
      <c r="AD2075" s="173"/>
      <c r="AE2075" s="173"/>
      <c r="AF2075" s="173"/>
      <c r="AG2075" s="173"/>
      <c r="AH2075" s="173"/>
      <c r="AI2075" s="173"/>
      <c r="AJ2075" s="173"/>
      <c r="AK2075" s="173"/>
      <c r="AL2075" s="173"/>
      <c r="AM2075" s="173"/>
      <c r="AN2075" s="173"/>
      <c r="AO2075" s="173"/>
      <c r="AP2075" s="198"/>
      <c r="AQ2075" s="198"/>
      <c r="AR2075" s="198"/>
      <c r="AS2075" s="198"/>
      <c r="AT2075" s="198"/>
      <c r="AU2075" s="198"/>
      <c r="AV2075" s="198"/>
      <c r="AW2075" s="198"/>
      <c r="AX2075" s="198"/>
      <c r="AY2075" s="198"/>
      <c r="AZ2075" s="198"/>
      <c r="BA2075" s="198"/>
      <c r="BB2075" s="198"/>
      <c r="BC2075" s="198"/>
      <c r="BD2075" s="198"/>
      <c r="BE2075" s="198"/>
      <c r="BF2075" s="198"/>
      <c r="BG2075" s="198"/>
      <c r="BH2075" s="198"/>
      <c r="BI2075" s="198"/>
      <c r="BJ2075" s="198"/>
      <c r="BK2075" s="198"/>
      <c r="BL2075" s="198"/>
      <c r="BM2075" s="198"/>
      <c r="BN2075" s="198"/>
      <c r="BO2075" s="198"/>
      <c r="BP2075" s="198"/>
      <c r="BQ2075" s="198"/>
      <c r="BR2075" s="198"/>
      <c r="BS2075" s="198"/>
      <c r="BT2075" s="198"/>
      <c r="BU2075" s="198"/>
      <c r="BV2075" s="198"/>
      <c r="BW2075" s="198"/>
      <c r="BX2075" s="198"/>
      <c r="BY2075" s="198"/>
      <c r="BZ2075" s="198"/>
    </row>
    <row r="2076" spans="4:78" x14ac:dyDescent="0.2">
      <c r="D2076" s="173"/>
      <c r="E2076" s="173"/>
      <c r="F2076" s="173"/>
      <c r="G2076" s="173"/>
      <c r="H2076" s="173"/>
      <c r="I2076" s="173"/>
      <c r="J2076" s="173"/>
      <c r="K2076" s="173"/>
      <c r="L2076" s="173"/>
      <c r="M2076" s="173"/>
      <c r="N2076" s="173"/>
      <c r="O2076" s="173"/>
      <c r="P2076" s="173"/>
      <c r="Q2076" s="173"/>
      <c r="R2076" s="173"/>
      <c r="S2076" s="173"/>
      <c r="T2076" s="173"/>
      <c r="U2076" s="173"/>
      <c r="V2076" s="173"/>
      <c r="W2076" s="173"/>
      <c r="X2076" s="173"/>
      <c r="Y2076" s="173"/>
      <c r="Z2076" s="173"/>
      <c r="AA2076" s="173"/>
      <c r="AB2076" s="173"/>
      <c r="AC2076" s="173"/>
      <c r="AD2076" s="173"/>
      <c r="AE2076" s="173"/>
      <c r="AF2076" s="173"/>
      <c r="AG2076" s="173"/>
      <c r="AH2076" s="173"/>
      <c r="AI2076" s="173"/>
      <c r="AJ2076" s="173"/>
      <c r="AK2076" s="173"/>
      <c r="AL2076" s="173"/>
      <c r="AM2076" s="173"/>
      <c r="AN2076" s="173"/>
      <c r="AO2076" s="173"/>
      <c r="AP2076" s="198"/>
      <c r="AQ2076" s="198"/>
      <c r="AR2076" s="198"/>
      <c r="AS2076" s="198"/>
      <c r="AT2076" s="198"/>
      <c r="AU2076" s="198"/>
      <c r="AV2076" s="198"/>
      <c r="AW2076" s="198"/>
      <c r="AX2076" s="198"/>
      <c r="AY2076" s="198"/>
      <c r="AZ2076" s="198"/>
      <c r="BA2076" s="198"/>
      <c r="BB2076" s="198"/>
      <c r="BC2076" s="198"/>
      <c r="BD2076" s="198"/>
      <c r="BE2076" s="198"/>
      <c r="BF2076" s="198"/>
      <c r="BG2076" s="198"/>
      <c r="BH2076" s="198"/>
      <c r="BI2076" s="198"/>
      <c r="BJ2076" s="198"/>
      <c r="BK2076" s="198"/>
      <c r="BL2076" s="198"/>
      <c r="BM2076" s="198"/>
      <c r="BN2076" s="198"/>
      <c r="BO2076" s="198"/>
      <c r="BP2076" s="198"/>
      <c r="BQ2076" s="198"/>
      <c r="BR2076" s="198"/>
      <c r="BS2076" s="198"/>
      <c r="BT2076" s="198"/>
      <c r="BU2076" s="198"/>
      <c r="BV2076" s="198"/>
      <c r="BW2076" s="198"/>
      <c r="BX2076" s="198"/>
      <c r="BY2076" s="198"/>
      <c r="BZ2076" s="198"/>
    </row>
    <row r="2077" spans="4:78" x14ac:dyDescent="0.2">
      <c r="D2077" s="173"/>
      <c r="E2077" s="173"/>
      <c r="F2077" s="173"/>
      <c r="G2077" s="173"/>
      <c r="H2077" s="173"/>
      <c r="I2077" s="173"/>
      <c r="J2077" s="173"/>
      <c r="K2077" s="173"/>
      <c r="L2077" s="173"/>
      <c r="M2077" s="173"/>
      <c r="N2077" s="173"/>
      <c r="O2077" s="173"/>
      <c r="P2077" s="173"/>
      <c r="Q2077" s="173"/>
      <c r="R2077" s="173"/>
      <c r="S2077" s="173"/>
      <c r="T2077" s="173"/>
      <c r="U2077" s="173"/>
      <c r="V2077" s="173"/>
      <c r="W2077" s="173"/>
      <c r="X2077" s="173"/>
      <c r="Y2077" s="173"/>
      <c r="Z2077" s="173"/>
      <c r="AA2077" s="173"/>
      <c r="AB2077" s="173"/>
      <c r="AC2077" s="173"/>
      <c r="AD2077" s="173"/>
      <c r="AE2077" s="173"/>
      <c r="AF2077" s="173"/>
      <c r="AG2077" s="173"/>
      <c r="AH2077" s="173"/>
      <c r="AI2077" s="173"/>
      <c r="AJ2077" s="173"/>
      <c r="AK2077" s="173"/>
      <c r="AL2077" s="173"/>
      <c r="AM2077" s="173"/>
      <c r="AN2077" s="173"/>
      <c r="AO2077" s="173"/>
      <c r="AP2077" s="198"/>
      <c r="AQ2077" s="198"/>
      <c r="AR2077" s="198"/>
      <c r="AS2077" s="198"/>
      <c r="AT2077" s="198"/>
      <c r="AU2077" s="198"/>
      <c r="AV2077" s="198"/>
      <c r="AW2077" s="198"/>
      <c r="AX2077" s="198"/>
      <c r="AY2077" s="198"/>
      <c r="AZ2077" s="198"/>
      <c r="BA2077" s="198"/>
      <c r="BB2077" s="198"/>
      <c r="BC2077" s="198"/>
      <c r="BD2077" s="198"/>
      <c r="BE2077" s="198"/>
      <c r="BF2077" s="198"/>
      <c r="BG2077" s="198"/>
      <c r="BH2077" s="198"/>
      <c r="BI2077" s="198"/>
      <c r="BJ2077" s="198"/>
      <c r="BK2077" s="198"/>
      <c r="BL2077" s="198"/>
      <c r="BM2077" s="198"/>
      <c r="BN2077" s="198"/>
      <c r="BO2077" s="198"/>
      <c r="BP2077" s="198"/>
      <c r="BQ2077" s="198"/>
      <c r="BR2077" s="198"/>
      <c r="BS2077" s="198"/>
      <c r="BT2077" s="198"/>
      <c r="BU2077" s="198"/>
      <c r="BV2077" s="198"/>
      <c r="BW2077" s="198"/>
      <c r="BX2077" s="198"/>
      <c r="BY2077" s="198"/>
      <c r="BZ2077" s="198"/>
    </row>
    <row r="2078" spans="4:78" x14ac:dyDescent="0.2">
      <c r="D2078" s="173"/>
      <c r="E2078" s="173"/>
      <c r="F2078" s="173"/>
      <c r="G2078" s="173"/>
      <c r="H2078" s="173"/>
      <c r="I2078" s="173"/>
      <c r="J2078" s="173"/>
      <c r="K2078" s="173"/>
      <c r="L2078" s="173"/>
      <c r="M2078" s="173"/>
      <c r="N2078" s="173"/>
      <c r="O2078" s="173"/>
      <c r="P2078" s="173"/>
      <c r="Q2078" s="173"/>
      <c r="R2078" s="173"/>
      <c r="S2078" s="173"/>
      <c r="T2078" s="173"/>
      <c r="U2078" s="173"/>
      <c r="V2078" s="173"/>
      <c r="W2078" s="173"/>
      <c r="X2078" s="173"/>
      <c r="Y2078" s="173"/>
      <c r="Z2078" s="173"/>
      <c r="AA2078" s="173"/>
      <c r="AB2078" s="173"/>
      <c r="AC2078" s="173"/>
      <c r="AD2078" s="173"/>
      <c r="AE2078" s="173"/>
      <c r="AF2078" s="173"/>
      <c r="AG2078" s="173"/>
      <c r="AH2078" s="173"/>
      <c r="AI2078" s="173"/>
      <c r="AJ2078" s="173"/>
      <c r="AK2078" s="173"/>
      <c r="AL2078" s="173"/>
      <c r="AM2078" s="173"/>
      <c r="AN2078" s="173"/>
      <c r="AO2078" s="173"/>
      <c r="AP2078" s="198"/>
      <c r="AQ2078" s="198"/>
      <c r="AR2078" s="198"/>
      <c r="AS2078" s="198"/>
      <c r="AT2078" s="198"/>
      <c r="AU2078" s="198"/>
      <c r="AV2078" s="198"/>
      <c r="AW2078" s="198"/>
      <c r="AX2078" s="198"/>
      <c r="AY2078" s="198"/>
      <c r="AZ2078" s="198"/>
      <c r="BA2078" s="198"/>
      <c r="BB2078" s="198"/>
      <c r="BC2078" s="198"/>
      <c r="BD2078" s="198"/>
      <c r="BE2078" s="198"/>
      <c r="BF2078" s="198"/>
      <c r="BG2078" s="198"/>
      <c r="BH2078" s="198"/>
      <c r="BI2078" s="198"/>
      <c r="BJ2078" s="198"/>
      <c r="BK2078" s="198"/>
      <c r="BL2078" s="198"/>
      <c r="BM2078" s="198"/>
      <c r="BN2078" s="198"/>
      <c r="BO2078" s="198"/>
      <c r="BP2078" s="198"/>
      <c r="BQ2078" s="198"/>
      <c r="BR2078" s="198"/>
      <c r="BS2078" s="198"/>
      <c r="BT2078" s="198"/>
      <c r="BU2078" s="198"/>
      <c r="BV2078" s="198"/>
      <c r="BW2078" s="198"/>
      <c r="BX2078" s="198"/>
      <c r="BY2078" s="198"/>
      <c r="BZ2078" s="198"/>
    </row>
    <row r="2079" spans="4:78" x14ac:dyDescent="0.2">
      <c r="D2079" s="173"/>
      <c r="E2079" s="173"/>
      <c r="F2079" s="173"/>
      <c r="G2079" s="173"/>
      <c r="H2079" s="173"/>
      <c r="I2079" s="173"/>
      <c r="J2079" s="173"/>
      <c r="K2079" s="173"/>
      <c r="L2079" s="173"/>
      <c r="M2079" s="173"/>
      <c r="N2079" s="173"/>
      <c r="O2079" s="173"/>
      <c r="P2079" s="173"/>
      <c r="Q2079" s="173"/>
      <c r="R2079" s="173"/>
      <c r="S2079" s="173"/>
      <c r="T2079" s="173"/>
      <c r="U2079" s="173"/>
      <c r="V2079" s="173"/>
      <c r="W2079" s="173"/>
      <c r="X2079" s="173"/>
      <c r="Y2079" s="173"/>
      <c r="Z2079" s="173"/>
      <c r="AA2079" s="173"/>
      <c r="AB2079" s="173"/>
      <c r="AC2079" s="173"/>
      <c r="AD2079" s="173"/>
      <c r="AE2079" s="173"/>
      <c r="AF2079" s="173"/>
      <c r="AG2079" s="173"/>
      <c r="AH2079" s="173"/>
      <c r="AI2079" s="173"/>
      <c r="AJ2079" s="173"/>
      <c r="AK2079" s="173"/>
      <c r="AL2079" s="173"/>
      <c r="AM2079" s="173"/>
      <c r="AN2079" s="173"/>
      <c r="AO2079" s="173"/>
      <c r="AP2079" s="198"/>
      <c r="AQ2079" s="198"/>
      <c r="AR2079" s="198"/>
      <c r="AS2079" s="198"/>
      <c r="AT2079" s="198"/>
      <c r="AU2079" s="198"/>
      <c r="AV2079" s="198"/>
      <c r="AW2079" s="198"/>
      <c r="AX2079" s="198"/>
      <c r="AY2079" s="198"/>
      <c r="AZ2079" s="198"/>
      <c r="BA2079" s="198"/>
      <c r="BB2079" s="198"/>
      <c r="BC2079" s="198"/>
      <c r="BD2079" s="198"/>
      <c r="BE2079" s="198"/>
      <c r="BF2079" s="198"/>
      <c r="BG2079" s="198"/>
      <c r="BH2079" s="198"/>
      <c r="BI2079" s="198"/>
      <c r="BJ2079" s="198"/>
      <c r="BK2079" s="198"/>
      <c r="BL2079" s="198"/>
      <c r="BM2079" s="198"/>
      <c r="BN2079" s="198"/>
      <c r="BO2079" s="198"/>
      <c r="BP2079" s="198"/>
      <c r="BQ2079" s="198"/>
      <c r="BR2079" s="198"/>
      <c r="BS2079" s="198"/>
      <c r="BT2079" s="198"/>
      <c r="BU2079" s="198"/>
      <c r="BV2079" s="198"/>
      <c r="BW2079" s="198"/>
      <c r="BX2079" s="198"/>
      <c r="BY2079" s="198"/>
      <c r="BZ2079" s="198"/>
    </row>
    <row r="2080" spans="4:78" x14ac:dyDescent="0.2">
      <c r="D2080" s="173"/>
      <c r="E2080" s="173"/>
      <c r="F2080" s="173"/>
      <c r="G2080" s="173"/>
      <c r="H2080" s="173"/>
      <c r="I2080" s="173"/>
      <c r="J2080" s="173"/>
      <c r="K2080" s="173"/>
      <c r="L2080" s="173"/>
      <c r="M2080" s="173"/>
      <c r="N2080" s="173"/>
      <c r="O2080" s="173"/>
      <c r="P2080" s="173"/>
      <c r="Q2080" s="173"/>
      <c r="R2080" s="173"/>
      <c r="S2080" s="173"/>
      <c r="T2080" s="173"/>
      <c r="U2080" s="173"/>
      <c r="V2080" s="173"/>
      <c r="W2080" s="173"/>
      <c r="X2080" s="173"/>
      <c r="Y2080" s="173"/>
      <c r="Z2080" s="173"/>
      <c r="AA2080" s="173"/>
      <c r="AB2080" s="173"/>
      <c r="AC2080" s="173"/>
      <c r="AD2080" s="173"/>
      <c r="AE2080" s="173"/>
      <c r="AF2080" s="173"/>
      <c r="AG2080" s="173"/>
      <c r="AH2080" s="173"/>
      <c r="AI2080" s="173"/>
      <c r="AJ2080" s="173"/>
      <c r="AK2080" s="173"/>
      <c r="AL2080" s="173"/>
      <c r="AM2080" s="173"/>
      <c r="AN2080" s="173"/>
      <c r="AO2080" s="173"/>
      <c r="AP2080" s="198"/>
      <c r="AQ2080" s="198"/>
      <c r="AR2080" s="198"/>
      <c r="AS2080" s="198"/>
      <c r="AT2080" s="198"/>
      <c r="AU2080" s="198"/>
      <c r="AV2080" s="198"/>
      <c r="AW2080" s="198"/>
      <c r="AX2080" s="198"/>
      <c r="AY2080" s="198"/>
      <c r="AZ2080" s="198"/>
      <c r="BA2080" s="198"/>
      <c r="BB2080" s="198"/>
      <c r="BC2080" s="198"/>
      <c r="BD2080" s="198"/>
      <c r="BE2080" s="198"/>
      <c r="BF2080" s="198"/>
      <c r="BG2080" s="198"/>
      <c r="BH2080" s="198"/>
      <c r="BI2080" s="198"/>
      <c r="BJ2080" s="198"/>
      <c r="BK2080" s="198"/>
      <c r="BL2080" s="198"/>
      <c r="BM2080" s="198"/>
      <c r="BN2080" s="198"/>
      <c r="BO2080" s="198"/>
      <c r="BP2080" s="198"/>
      <c r="BQ2080" s="198"/>
      <c r="BR2080" s="198"/>
      <c r="BS2080" s="198"/>
      <c r="BT2080" s="198"/>
      <c r="BU2080" s="198"/>
      <c r="BV2080" s="198"/>
      <c r="BW2080" s="198"/>
      <c r="BX2080" s="198"/>
      <c r="BY2080" s="198"/>
      <c r="BZ2080" s="198"/>
    </row>
    <row r="2081" spans="4:78" x14ac:dyDescent="0.2">
      <c r="D2081" s="173"/>
      <c r="E2081" s="173"/>
      <c r="F2081" s="173"/>
      <c r="G2081" s="173"/>
      <c r="H2081" s="173"/>
      <c r="I2081" s="173"/>
      <c r="J2081" s="173"/>
      <c r="K2081" s="173"/>
      <c r="L2081" s="173"/>
      <c r="M2081" s="173"/>
      <c r="N2081" s="173"/>
      <c r="O2081" s="173"/>
      <c r="P2081" s="173"/>
      <c r="Q2081" s="173"/>
      <c r="R2081" s="173"/>
      <c r="S2081" s="173"/>
      <c r="T2081" s="173"/>
      <c r="U2081" s="173"/>
      <c r="V2081" s="173"/>
      <c r="W2081" s="173"/>
      <c r="X2081" s="173"/>
      <c r="Y2081" s="173"/>
      <c r="Z2081" s="173"/>
      <c r="AA2081" s="173"/>
      <c r="AB2081" s="173"/>
      <c r="AC2081" s="173"/>
      <c r="AD2081" s="173"/>
      <c r="AE2081" s="173"/>
      <c r="AF2081" s="173"/>
      <c r="AG2081" s="173"/>
      <c r="AH2081" s="173"/>
      <c r="AI2081" s="173"/>
      <c r="AJ2081" s="173"/>
      <c r="AK2081" s="173"/>
      <c r="AL2081" s="173"/>
      <c r="AM2081" s="173"/>
      <c r="AN2081" s="173"/>
      <c r="AO2081" s="173"/>
      <c r="AP2081" s="198"/>
      <c r="AQ2081" s="198"/>
      <c r="AR2081" s="198"/>
      <c r="AS2081" s="198"/>
      <c r="AT2081" s="198"/>
      <c r="AU2081" s="198"/>
      <c r="AV2081" s="198"/>
      <c r="AW2081" s="198"/>
      <c r="AX2081" s="198"/>
      <c r="AY2081" s="198"/>
      <c r="AZ2081" s="198"/>
      <c r="BA2081" s="198"/>
      <c r="BB2081" s="198"/>
      <c r="BC2081" s="198"/>
      <c r="BD2081" s="198"/>
      <c r="BE2081" s="198"/>
      <c r="BF2081" s="198"/>
      <c r="BG2081" s="198"/>
      <c r="BH2081" s="198"/>
      <c r="BI2081" s="198"/>
      <c r="BJ2081" s="198"/>
      <c r="BK2081" s="198"/>
      <c r="BL2081" s="198"/>
      <c r="BM2081" s="198"/>
      <c r="BN2081" s="198"/>
      <c r="BO2081" s="198"/>
      <c r="BP2081" s="198"/>
      <c r="BQ2081" s="198"/>
      <c r="BR2081" s="198"/>
      <c r="BS2081" s="198"/>
      <c r="BT2081" s="198"/>
      <c r="BU2081" s="198"/>
      <c r="BV2081" s="198"/>
      <c r="BW2081" s="198"/>
      <c r="BX2081" s="198"/>
      <c r="BY2081" s="198"/>
      <c r="BZ2081" s="198"/>
    </row>
    <row r="2082" spans="4:78" x14ac:dyDescent="0.2">
      <c r="D2082" s="173"/>
      <c r="E2082" s="173"/>
      <c r="F2082" s="173"/>
      <c r="G2082" s="173"/>
      <c r="H2082" s="173"/>
      <c r="I2082" s="173"/>
      <c r="J2082" s="173"/>
      <c r="K2082" s="173"/>
      <c r="L2082" s="173"/>
      <c r="M2082" s="173"/>
      <c r="N2082" s="173"/>
      <c r="O2082" s="173"/>
      <c r="P2082" s="173"/>
      <c r="Q2082" s="173"/>
      <c r="R2082" s="173"/>
      <c r="S2082" s="173"/>
      <c r="T2082" s="173"/>
      <c r="U2082" s="173"/>
      <c r="V2082" s="173"/>
      <c r="W2082" s="173"/>
      <c r="X2082" s="173"/>
      <c r="Y2082" s="173"/>
      <c r="Z2082" s="173"/>
      <c r="AA2082" s="173"/>
      <c r="AB2082" s="173"/>
      <c r="AC2082" s="173"/>
      <c r="AD2082" s="173"/>
      <c r="AE2082" s="173"/>
      <c r="AF2082" s="173"/>
      <c r="AG2082" s="173"/>
      <c r="AH2082" s="173"/>
      <c r="AI2082" s="173"/>
      <c r="AJ2082" s="173"/>
      <c r="AK2082" s="173"/>
      <c r="AL2082" s="173"/>
      <c r="AM2082" s="173"/>
      <c r="AN2082" s="173"/>
      <c r="AO2082" s="173"/>
      <c r="AP2082" s="198"/>
      <c r="AQ2082" s="198"/>
      <c r="AR2082" s="198"/>
      <c r="AS2082" s="198"/>
      <c r="AT2082" s="198"/>
      <c r="AU2082" s="198"/>
      <c r="AV2082" s="198"/>
      <c r="AW2082" s="198"/>
      <c r="AX2082" s="198"/>
      <c r="AY2082" s="198"/>
      <c r="AZ2082" s="198"/>
      <c r="BA2082" s="198"/>
      <c r="BB2082" s="198"/>
      <c r="BC2082" s="198"/>
      <c r="BD2082" s="198"/>
      <c r="BE2082" s="198"/>
      <c r="BF2082" s="198"/>
      <c r="BG2082" s="198"/>
      <c r="BH2082" s="198"/>
      <c r="BI2082" s="198"/>
      <c r="BJ2082" s="198"/>
      <c r="BK2082" s="198"/>
      <c r="BL2082" s="198"/>
      <c r="BM2082" s="198"/>
      <c r="BN2082" s="198"/>
      <c r="BO2082" s="198"/>
      <c r="BP2082" s="198"/>
      <c r="BQ2082" s="198"/>
      <c r="BR2082" s="198"/>
      <c r="BS2082" s="198"/>
      <c r="BT2082" s="198"/>
      <c r="BU2082" s="198"/>
      <c r="BV2082" s="198"/>
      <c r="BW2082" s="198"/>
      <c r="BX2082" s="198"/>
      <c r="BY2082" s="198"/>
      <c r="BZ2082" s="198"/>
    </row>
    <row r="2083" spans="4:78" x14ac:dyDescent="0.2">
      <c r="D2083" s="173"/>
      <c r="E2083" s="173"/>
      <c r="F2083" s="173"/>
      <c r="G2083" s="173"/>
      <c r="H2083" s="173"/>
      <c r="I2083" s="173"/>
      <c r="J2083" s="173"/>
      <c r="K2083" s="173"/>
      <c r="L2083" s="173"/>
      <c r="M2083" s="173"/>
      <c r="N2083" s="173"/>
      <c r="O2083" s="173"/>
      <c r="P2083" s="173"/>
      <c r="Q2083" s="173"/>
      <c r="R2083" s="173"/>
      <c r="S2083" s="173"/>
      <c r="T2083" s="173"/>
      <c r="U2083" s="173"/>
      <c r="V2083" s="173"/>
      <c r="W2083" s="173"/>
      <c r="X2083" s="173"/>
      <c r="Y2083" s="173"/>
      <c r="Z2083" s="173"/>
      <c r="AA2083" s="173"/>
      <c r="AB2083" s="173"/>
      <c r="AC2083" s="173"/>
      <c r="AD2083" s="173"/>
      <c r="AE2083" s="173"/>
      <c r="AF2083" s="173"/>
      <c r="AG2083" s="173"/>
      <c r="AH2083" s="173"/>
      <c r="AI2083" s="173"/>
      <c r="AJ2083" s="173"/>
      <c r="AK2083" s="173"/>
      <c r="AL2083" s="173"/>
      <c r="AM2083" s="173"/>
      <c r="AN2083" s="173"/>
      <c r="AO2083" s="173"/>
      <c r="AP2083" s="198"/>
      <c r="AQ2083" s="198"/>
      <c r="AR2083" s="198"/>
      <c r="AS2083" s="198"/>
      <c r="AT2083" s="198"/>
      <c r="AU2083" s="198"/>
      <c r="AV2083" s="198"/>
      <c r="AW2083" s="198"/>
      <c r="AX2083" s="198"/>
      <c r="AY2083" s="198"/>
      <c r="AZ2083" s="198"/>
      <c r="BA2083" s="198"/>
      <c r="BB2083" s="198"/>
      <c r="BC2083" s="198"/>
      <c r="BD2083" s="198"/>
      <c r="BE2083" s="198"/>
      <c r="BF2083" s="198"/>
      <c r="BG2083" s="198"/>
      <c r="BH2083" s="198"/>
      <c r="BI2083" s="198"/>
      <c r="BJ2083" s="198"/>
      <c r="BK2083" s="198"/>
      <c r="BL2083" s="198"/>
      <c r="BM2083" s="198"/>
      <c r="BN2083" s="198"/>
      <c r="BO2083" s="198"/>
      <c r="BP2083" s="198"/>
      <c r="BQ2083" s="198"/>
      <c r="BR2083" s="198"/>
      <c r="BS2083" s="198"/>
      <c r="BT2083" s="198"/>
      <c r="BU2083" s="198"/>
      <c r="BV2083" s="198"/>
      <c r="BW2083" s="198"/>
      <c r="BX2083" s="198"/>
      <c r="BY2083" s="198"/>
      <c r="BZ2083" s="198"/>
    </row>
    <row r="2084" spans="4:78" x14ac:dyDescent="0.2">
      <c r="D2084" s="173"/>
      <c r="E2084" s="173"/>
      <c r="F2084" s="173"/>
      <c r="G2084" s="173"/>
      <c r="H2084" s="173"/>
      <c r="I2084" s="173"/>
      <c r="J2084" s="173"/>
      <c r="K2084" s="173"/>
      <c r="L2084" s="173"/>
      <c r="M2084" s="173"/>
      <c r="N2084" s="173"/>
      <c r="O2084" s="173"/>
      <c r="P2084" s="173"/>
      <c r="Q2084" s="173"/>
      <c r="R2084" s="173"/>
      <c r="S2084" s="173"/>
      <c r="T2084" s="173"/>
      <c r="U2084" s="173"/>
      <c r="V2084" s="173"/>
      <c r="W2084" s="173"/>
      <c r="X2084" s="173"/>
      <c r="Y2084" s="173"/>
      <c r="Z2084" s="173"/>
      <c r="AA2084" s="173"/>
      <c r="AB2084" s="173"/>
      <c r="AC2084" s="173"/>
      <c r="AD2084" s="173"/>
      <c r="AE2084" s="173"/>
      <c r="AF2084" s="173"/>
      <c r="AG2084" s="173"/>
      <c r="AH2084" s="173"/>
      <c r="AI2084" s="173"/>
      <c r="AJ2084" s="173"/>
      <c r="AK2084" s="173"/>
      <c r="AL2084" s="173"/>
      <c r="AM2084" s="173"/>
      <c r="AN2084" s="173"/>
      <c r="AO2084" s="173"/>
      <c r="AP2084" s="198"/>
      <c r="AQ2084" s="198"/>
      <c r="AR2084" s="198"/>
      <c r="AS2084" s="198"/>
      <c r="AT2084" s="198"/>
      <c r="AU2084" s="198"/>
      <c r="AV2084" s="198"/>
      <c r="AW2084" s="198"/>
      <c r="AX2084" s="198"/>
      <c r="AY2084" s="198"/>
      <c r="AZ2084" s="198"/>
      <c r="BA2084" s="198"/>
      <c r="BB2084" s="198"/>
      <c r="BC2084" s="198"/>
      <c r="BD2084" s="198"/>
      <c r="BE2084" s="198"/>
      <c r="BF2084" s="198"/>
      <c r="BG2084" s="198"/>
      <c r="BH2084" s="198"/>
      <c r="BI2084" s="198"/>
      <c r="BJ2084" s="198"/>
      <c r="BK2084" s="198"/>
      <c r="BL2084" s="198"/>
      <c r="BM2084" s="198"/>
      <c r="BN2084" s="198"/>
      <c r="BO2084" s="198"/>
      <c r="BP2084" s="198"/>
      <c r="BQ2084" s="198"/>
      <c r="BR2084" s="198"/>
      <c r="BS2084" s="198"/>
      <c r="BT2084" s="198"/>
      <c r="BU2084" s="198"/>
      <c r="BV2084" s="198"/>
      <c r="BW2084" s="198"/>
      <c r="BX2084" s="198"/>
      <c r="BY2084" s="198"/>
      <c r="BZ2084" s="198"/>
    </row>
    <row r="2085" spans="4:78" x14ac:dyDescent="0.2">
      <c r="D2085" s="173"/>
      <c r="E2085" s="173"/>
      <c r="F2085" s="173"/>
      <c r="G2085" s="173"/>
      <c r="H2085" s="173"/>
      <c r="I2085" s="173"/>
      <c r="J2085" s="173"/>
      <c r="K2085" s="173"/>
      <c r="L2085" s="173"/>
      <c r="M2085" s="173"/>
      <c r="N2085" s="173"/>
      <c r="O2085" s="173"/>
      <c r="P2085" s="173"/>
      <c r="Q2085" s="173"/>
      <c r="R2085" s="173"/>
      <c r="S2085" s="173"/>
      <c r="T2085" s="173"/>
      <c r="U2085" s="173"/>
      <c r="V2085" s="173"/>
      <c r="W2085" s="173"/>
      <c r="X2085" s="173"/>
      <c r="Y2085" s="173"/>
      <c r="Z2085" s="173"/>
      <c r="AA2085" s="173"/>
      <c r="AB2085" s="173"/>
      <c r="AC2085" s="173"/>
      <c r="AD2085" s="173"/>
      <c r="AE2085" s="173"/>
      <c r="AF2085" s="173"/>
      <c r="AG2085" s="173"/>
      <c r="AH2085" s="173"/>
      <c r="AI2085" s="173"/>
      <c r="AJ2085" s="173"/>
      <c r="AK2085" s="173"/>
      <c r="AL2085" s="173"/>
      <c r="AM2085" s="173"/>
      <c r="AN2085" s="173"/>
      <c r="AO2085" s="173"/>
      <c r="AP2085" s="198"/>
      <c r="AQ2085" s="198"/>
      <c r="AR2085" s="198"/>
      <c r="AS2085" s="198"/>
      <c r="AT2085" s="198"/>
      <c r="AU2085" s="198"/>
      <c r="AV2085" s="198"/>
      <c r="AW2085" s="198"/>
      <c r="AX2085" s="198"/>
      <c r="AY2085" s="198"/>
      <c r="AZ2085" s="198"/>
      <c r="BA2085" s="198"/>
      <c r="BB2085" s="198"/>
      <c r="BC2085" s="198"/>
      <c r="BD2085" s="198"/>
      <c r="BE2085" s="198"/>
      <c r="BF2085" s="198"/>
      <c r="BG2085" s="198"/>
      <c r="BH2085" s="198"/>
      <c r="BI2085" s="198"/>
      <c r="BJ2085" s="198"/>
      <c r="BK2085" s="198"/>
      <c r="BL2085" s="198"/>
      <c r="BM2085" s="198"/>
      <c r="BN2085" s="198"/>
      <c r="BO2085" s="198"/>
      <c r="BP2085" s="198"/>
      <c r="BQ2085" s="198"/>
      <c r="BR2085" s="198"/>
      <c r="BS2085" s="198"/>
      <c r="BT2085" s="198"/>
      <c r="BU2085" s="198"/>
      <c r="BV2085" s="198"/>
      <c r="BW2085" s="198"/>
      <c r="BX2085" s="198"/>
      <c r="BY2085" s="198"/>
      <c r="BZ2085" s="198"/>
    </row>
    <row r="2086" spans="4:78" x14ac:dyDescent="0.2">
      <c r="D2086" s="173"/>
      <c r="E2086" s="173"/>
      <c r="F2086" s="173"/>
      <c r="G2086" s="173"/>
      <c r="H2086" s="173"/>
      <c r="I2086" s="173"/>
      <c r="J2086" s="173"/>
      <c r="K2086" s="173"/>
      <c r="L2086" s="173"/>
      <c r="M2086" s="173"/>
      <c r="N2086" s="173"/>
      <c r="O2086" s="173"/>
      <c r="P2086" s="173"/>
      <c r="Q2086" s="173"/>
      <c r="R2086" s="173"/>
      <c r="S2086" s="173"/>
      <c r="T2086" s="173"/>
      <c r="U2086" s="173"/>
      <c r="V2086" s="173"/>
      <c r="W2086" s="173"/>
      <c r="X2086" s="173"/>
      <c r="Y2086" s="173"/>
      <c r="Z2086" s="173"/>
      <c r="AA2086" s="173"/>
      <c r="AB2086" s="173"/>
      <c r="AC2086" s="173"/>
      <c r="AD2086" s="173"/>
      <c r="AE2086" s="173"/>
      <c r="AF2086" s="173"/>
      <c r="AG2086" s="173"/>
      <c r="AH2086" s="173"/>
      <c r="AI2086" s="173"/>
      <c r="AJ2086" s="173"/>
      <c r="AK2086" s="173"/>
      <c r="AL2086" s="173"/>
      <c r="AM2086" s="173"/>
      <c r="AN2086" s="173"/>
      <c r="AO2086" s="173"/>
      <c r="AP2086" s="198"/>
      <c r="AQ2086" s="198"/>
      <c r="AR2086" s="198"/>
      <c r="AS2086" s="198"/>
      <c r="AT2086" s="198"/>
      <c r="AU2086" s="198"/>
      <c r="AV2086" s="198"/>
      <c r="AW2086" s="198"/>
      <c r="AX2086" s="198"/>
      <c r="AY2086" s="198"/>
      <c r="AZ2086" s="198"/>
      <c r="BA2086" s="198"/>
      <c r="BB2086" s="198"/>
      <c r="BC2086" s="198"/>
      <c r="BD2086" s="198"/>
      <c r="BE2086" s="198"/>
      <c r="BF2086" s="198"/>
      <c r="BG2086" s="198"/>
      <c r="BH2086" s="198"/>
      <c r="BI2086" s="198"/>
      <c r="BJ2086" s="198"/>
      <c r="BK2086" s="198"/>
      <c r="BL2086" s="198"/>
      <c r="BM2086" s="198"/>
      <c r="BN2086" s="198"/>
      <c r="BO2086" s="198"/>
      <c r="BP2086" s="198"/>
      <c r="BQ2086" s="198"/>
      <c r="BR2086" s="198"/>
      <c r="BS2086" s="198"/>
      <c r="BT2086" s="198"/>
      <c r="BU2086" s="198"/>
      <c r="BV2086" s="198"/>
      <c r="BW2086" s="198"/>
      <c r="BX2086" s="198"/>
      <c r="BY2086" s="198"/>
      <c r="BZ2086" s="198"/>
    </row>
    <row r="2087" spans="4:78" x14ac:dyDescent="0.2">
      <c r="D2087" s="173"/>
      <c r="E2087" s="173"/>
      <c r="F2087" s="173"/>
      <c r="G2087" s="173"/>
      <c r="H2087" s="173"/>
      <c r="I2087" s="173"/>
      <c r="J2087" s="173"/>
      <c r="K2087" s="173"/>
      <c r="L2087" s="173"/>
      <c r="M2087" s="173"/>
      <c r="N2087" s="173"/>
      <c r="O2087" s="173"/>
      <c r="P2087" s="173"/>
      <c r="Q2087" s="173"/>
      <c r="R2087" s="173"/>
      <c r="S2087" s="173"/>
      <c r="T2087" s="173"/>
      <c r="U2087" s="173"/>
      <c r="V2087" s="173"/>
      <c r="W2087" s="173"/>
      <c r="X2087" s="173"/>
      <c r="Y2087" s="173"/>
      <c r="Z2087" s="173"/>
      <c r="AA2087" s="173"/>
      <c r="AB2087" s="173"/>
      <c r="AC2087" s="173"/>
      <c r="AD2087" s="173"/>
      <c r="AE2087" s="173"/>
      <c r="AF2087" s="173"/>
      <c r="AG2087" s="173"/>
      <c r="AH2087" s="173"/>
      <c r="AI2087" s="173"/>
      <c r="AJ2087" s="173"/>
      <c r="AK2087" s="173"/>
      <c r="AL2087" s="173"/>
      <c r="AM2087" s="173"/>
      <c r="AN2087" s="173"/>
      <c r="AO2087" s="173"/>
      <c r="AP2087" s="198"/>
      <c r="AQ2087" s="198"/>
      <c r="AR2087" s="198"/>
      <c r="AS2087" s="198"/>
      <c r="AT2087" s="198"/>
      <c r="AU2087" s="198"/>
      <c r="AV2087" s="198"/>
      <c r="AW2087" s="198"/>
      <c r="AX2087" s="198"/>
      <c r="AY2087" s="198"/>
      <c r="AZ2087" s="198"/>
      <c r="BA2087" s="198"/>
      <c r="BB2087" s="198"/>
      <c r="BC2087" s="198"/>
      <c r="BD2087" s="198"/>
      <c r="BE2087" s="198"/>
      <c r="BF2087" s="198"/>
      <c r="BG2087" s="198"/>
      <c r="BH2087" s="198"/>
      <c r="BI2087" s="198"/>
      <c r="BJ2087" s="198"/>
      <c r="BK2087" s="198"/>
      <c r="BL2087" s="198"/>
      <c r="BM2087" s="198"/>
      <c r="BN2087" s="198"/>
      <c r="BO2087" s="198"/>
      <c r="BP2087" s="198"/>
      <c r="BQ2087" s="198"/>
      <c r="BR2087" s="198"/>
      <c r="BS2087" s="198"/>
      <c r="BT2087" s="198"/>
      <c r="BU2087" s="198"/>
      <c r="BV2087" s="198"/>
      <c r="BW2087" s="198"/>
      <c r="BX2087" s="198"/>
      <c r="BY2087" s="198"/>
      <c r="BZ2087" s="198"/>
    </row>
    <row r="2088" spans="4:78" x14ac:dyDescent="0.2">
      <c r="D2088" s="173"/>
      <c r="E2088" s="173"/>
      <c r="F2088" s="173"/>
      <c r="G2088" s="173"/>
      <c r="H2088" s="173"/>
      <c r="I2088" s="173"/>
      <c r="J2088" s="173"/>
      <c r="K2088" s="173"/>
      <c r="L2088" s="173"/>
      <c r="M2088" s="173"/>
      <c r="N2088" s="173"/>
      <c r="O2088" s="173"/>
      <c r="P2088" s="173"/>
      <c r="Q2088" s="173"/>
      <c r="R2088" s="173"/>
      <c r="S2088" s="173"/>
      <c r="T2088" s="173"/>
      <c r="U2088" s="173"/>
      <c r="V2088" s="173"/>
      <c r="W2088" s="173"/>
      <c r="X2088" s="173"/>
      <c r="Y2088" s="173"/>
      <c r="Z2088" s="173"/>
      <c r="AA2088" s="173"/>
      <c r="AB2088" s="173"/>
      <c r="AC2088" s="173"/>
      <c r="AD2088" s="173"/>
      <c r="AE2088" s="173"/>
      <c r="AF2088" s="173"/>
      <c r="AG2088" s="173"/>
      <c r="AH2088" s="173"/>
      <c r="AI2088" s="173"/>
      <c r="AJ2088" s="173"/>
      <c r="AK2088" s="173"/>
      <c r="AL2088" s="173"/>
      <c r="AM2088" s="173"/>
      <c r="AN2088" s="173"/>
      <c r="AO2088" s="173"/>
      <c r="AP2088" s="198"/>
      <c r="AQ2088" s="198"/>
      <c r="AR2088" s="198"/>
      <c r="AS2088" s="198"/>
      <c r="AT2088" s="198"/>
      <c r="AU2088" s="198"/>
      <c r="AV2088" s="198"/>
      <c r="AW2088" s="198"/>
      <c r="AX2088" s="198"/>
      <c r="AY2088" s="198"/>
      <c r="AZ2088" s="198"/>
      <c r="BA2088" s="198"/>
      <c r="BB2088" s="198"/>
      <c r="BC2088" s="198"/>
      <c r="BD2088" s="198"/>
      <c r="BE2088" s="198"/>
      <c r="BF2088" s="198"/>
      <c r="BG2088" s="198"/>
      <c r="BH2088" s="198"/>
      <c r="BI2088" s="198"/>
      <c r="BJ2088" s="198"/>
      <c r="BK2088" s="198"/>
      <c r="BL2088" s="198"/>
      <c r="BM2088" s="198"/>
      <c r="BN2088" s="198"/>
      <c r="BO2088" s="198"/>
      <c r="BP2088" s="198"/>
      <c r="BQ2088" s="198"/>
      <c r="BR2088" s="198"/>
      <c r="BS2088" s="198"/>
      <c r="BT2088" s="198"/>
      <c r="BU2088" s="198"/>
      <c r="BV2088" s="198"/>
      <c r="BW2088" s="198"/>
      <c r="BX2088" s="198"/>
      <c r="BY2088" s="198"/>
      <c r="BZ2088" s="198"/>
    </row>
    <row r="2089" spans="4:78" x14ac:dyDescent="0.2">
      <c r="D2089" s="173"/>
      <c r="E2089" s="173"/>
      <c r="F2089" s="173"/>
      <c r="G2089" s="173"/>
      <c r="H2089" s="173"/>
      <c r="I2089" s="173"/>
      <c r="J2089" s="173"/>
      <c r="K2089" s="173"/>
      <c r="L2089" s="173"/>
      <c r="M2089" s="173"/>
      <c r="N2089" s="173"/>
      <c r="O2089" s="173"/>
      <c r="P2089" s="173"/>
      <c r="Q2089" s="173"/>
      <c r="R2089" s="173"/>
      <c r="S2089" s="173"/>
      <c r="T2089" s="173"/>
      <c r="U2089" s="173"/>
      <c r="V2089" s="173"/>
      <c r="W2089" s="173"/>
      <c r="X2089" s="173"/>
      <c r="Y2089" s="173"/>
      <c r="Z2089" s="173"/>
      <c r="AA2089" s="173"/>
      <c r="AB2089" s="173"/>
      <c r="AC2089" s="173"/>
      <c r="AD2089" s="173"/>
      <c r="AE2089" s="173"/>
      <c r="AF2089" s="173"/>
      <c r="AG2089" s="173"/>
      <c r="AH2089" s="173"/>
      <c r="AI2089" s="173"/>
      <c r="AJ2089" s="173"/>
      <c r="AK2089" s="173"/>
      <c r="AL2089" s="173"/>
      <c r="AM2089" s="173"/>
      <c r="AN2089" s="173"/>
      <c r="AO2089" s="173"/>
      <c r="AP2089" s="198"/>
      <c r="AQ2089" s="198"/>
      <c r="AR2089" s="198"/>
      <c r="AS2089" s="198"/>
      <c r="AT2089" s="198"/>
      <c r="AU2089" s="198"/>
      <c r="AV2089" s="198"/>
      <c r="AW2089" s="198"/>
      <c r="AX2089" s="198"/>
      <c r="AY2089" s="198"/>
      <c r="AZ2089" s="198"/>
      <c r="BA2089" s="198"/>
      <c r="BB2089" s="198"/>
      <c r="BC2089" s="198"/>
      <c r="BD2089" s="198"/>
      <c r="BE2089" s="198"/>
      <c r="BF2089" s="198"/>
      <c r="BG2089" s="198"/>
      <c r="BH2089" s="198"/>
      <c r="BI2089" s="198"/>
      <c r="BJ2089" s="198"/>
      <c r="BK2089" s="198"/>
      <c r="BL2089" s="198"/>
      <c r="BM2089" s="198"/>
      <c r="BN2089" s="198"/>
      <c r="BO2089" s="198"/>
      <c r="BP2089" s="198"/>
      <c r="BQ2089" s="198"/>
      <c r="BR2089" s="198"/>
      <c r="BS2089" s="198"/>
      <c r="BT2089" s="198"/>
      <c r="BU2089" s="198"/>
      <c r="BV2089" s="198"/>
      <c r="BW2089" s="198"/>
      <c r="BX2089" s="198"/>
      <c r="BY2089" s="198"/>
      <c r="BZ2089" s="198"/>
    </row>
    <row r="2090" spans="4:78" x14ac:dyDescent="0.2">
      <c r="D2090" s="173"/>
      <c r="E2090" s="173"/>
      <c r="F2090" s="173"/>
      <c r="G2090" s="173"/>
      <c r="H2090" s="173"/>
      <c r="I2090" s="173"/>
      <c r="J2090" s="173"/>
      <c r="K2090" s="173"/>
      <c r="L2090" s="173"/>
      <c r="M2090" s="173"/>
      <c r="N2090" s="173"/>
      <c r="O2090" s="173"/>
      <c r="P2090" s="173"/>
      <c r="Q2090" s="173"/>
      <c r="R2090" s="173"/>
      <c r="S2090" s="173"/>
      <c r="T2090" s="173"/>
      <c r="U2090" s="173"/>
      <c r="V2090" s="173"/>
      <c r="W2090" s="173"/>
      <c r="X2090" s="173"/>
      <c r="Y2090" s="173"/>
      <c r="Z2090" s="173"/>
      <c r="AA2090" s="173"/>
      <c r="AB2090" s="173"/>
      <c r="AC2090" s="173"/>
      <c r="AD2090" s="173"/>
      <c r="AE2090" s="173"/>
      <c r="AF2090" s="173"/>
      <c r="AG2090" s="173"/>
      <c r="AH2090" s="173"/>
      <c r="AI2090" s="173"/>
      <c r="AJ2090" s="173"/>
      <c r="AK2090" s="173"/>
      <c r="AL2090" s="173"/>
      <c r="AM2090" s="173"/>
      <c r="AN2090" s="173"/>
      <c r="AO2090" s="173"/>
      <c r="AP2090" s="198"/>
      <c r="AQ2090" s="198"/>
      <c r="AR2090" s="198"/>
      <c r="AS2090" s="198"/>
      <c r="AT2090" s="198"/>
      <c r="AU2090" s="198"/>
      <c r="AV2090" s="198"/>
      <c r="AW2090" s="198"/>
      <c r="AX2090" s="198"/>
      <c r="AY2090" s="198"/>
      <c r="AZ2090" s="198"/>
      <c r="BA2090" s="198"/>
      <c r="BB2090" s="198"/>
      <c r="BC2090" s="198"/>
      <c r="BD2090" s="198"/>
      <c r="BE2090" s="198"/>
      <c r="BF2090" s="198"/>
      <c r="BG2090" s="198"/>
      <c r="BH2090" s="198"/>
      <c r="BI2090" s="198"/>
      <c r="BJ2090" s="198"/>
      <c r="BK2090" s="198"/>
      <c r="BL2090" s="198"/>
      <c r="BM2090" s="198"/>
      <c r="BN2090" s="198"/>
      <c r="BO2090" s="198"/>
      <c r="BP2090" s="198"/>
      <c r="BQ2090" s="198"/>
      <c r="BR2090" s="198"/>
      <c r="BS2090" s="198"/>
      <c r="BT2090" s="198"/>
      <c r="BU2090" s="198"/>
      <c r="BV2090" s="198"/>
      <c r="BW2090" s="198"/>
      <c r="BX2090" s="198"/>
      <c r="BY2090" s="198"/>
      <c r="BZ2090" s="198"/>
    </row>
    <row r="2091" spans="4:78" x14ac:dyDescent="0.2">
      <c r="D2091" s="173"/>
      <c r="E2091" s="173"/>
      <c r="F2091" s="173"/>
      <c r="G2091" s="173"/>
      <c r="H2091" s="173"/>
      <c r="I2091" s="173"/>
      <c r="J2091" s="173"/>
      <c r="K2091" s="173"/>
      <c r="L2091" s="173"/>
      <c r="M2091" s="173"/>
      <c r="N2091" s="173"/>
      <c r="O2091" s="173"/>
      <c r="P2091" s="173"/>
      <c r="Q2091" s="173"/>
      <c r="R2091" s="173"/>
      <c r="S2091" s="173"/>
      <c r="T2091" s="173"/>
      <c r="U2091" s="173"/>
      <c r="V2091" s="173"/>
      <c r="W2091" s="173"/>
      <c r="X2091" s="173"/>
      <c r="Y2091" s="173"/>
      <c r="Z2091" s="173"/>
      <c r="AA2091" s="173"/>
      <c r="AB2091" s="173"/>
      <c r="AC2091" s="173"/>
      <c r="AD2091" s="173"/>
      <c r="AE2091" s="173"/>
      <c r="AF2091" s="173"/>
      <c r="AG2091" s="173"/>
      <c r="AH2091" s="173"/>
      <c r="AI2091" s="173"/>
      <c r="AJ2091" s="173"/>
      <c r="AK2091" s="173"/>
      <c r="AL2091" s="173"/>
      <c r="AM2091" s="173"/>
      <c r="AN2091" s="173"/>
      <c r="AO2091" s="173"/>
      <c r="AP2091" s="198"/>
      <c r="AQ2091" s="198"/>
      <c r="AR2091" s="198"/>
      <c r="AS2091" s="198"/>
      <c r="AT2091" s="198"/>
      <c r="AU2091" s="198"/>
      <c r="AV2091" s="198"/>
      <c r="AW2091" s="198"/>
      <c r="AX2091" s="198"/>
      <c r="AY2091" s="198"/>
      <c r="AZ2091" s="198"/>
      <c r="BA2091" s="198"/>
      <c r="BB2091" s="198"/>
      <c r="BC2091" s="198"/>
      <c r="BD2091" s="198"/>
      <c r="BE2091" s="198"/>
      <c r="BF2091" s="198"/>
      <c r="BG2091" s="198"/>
      <c r="BH2091" s="198"/>
      <c r="BI2091" s="198"/>
      <c r="BJ2091" s="198"/>
      <c r="BK2091" s="198"/>
      <c r="BL2091" s="198"/>
      <c r="BM2091" s="198"/>
      <c r="BN2091" s="198"/>
      <c r="BO2091" s="198"/>
      <c r="BP2091" s="198"/>
      <c r="BQ2091" s="198"/>
      <c r="BR2091" s="198"/>
      <c r="BS2091" s="198"/>
      <c r="BT2091" s="198"/>
      <c r="BU2091" s="198"/>
      <c r="BV2091" s="198"/>
      <c r="BW2091" s="198"/>
      <c r="BX2091" s="198"/>
      <c r="BY2091" s="198"/>
      <c r="BZ2091" s="198"/>
    </row>
    <row r="2092" spans="4:78" x14ac:dyDescent="0.2">
      <c r="D2092" s="173"/>
      <c r="E2092" s="173"/>
      <c r="F2092" s="173"/>
      <c r="G2092" s="173"/>
      <c r="H2092" s="173"/>
      <c r="I2092" s="173"/>
      <c r="J2092" s="173"/>
      <c r="K2092" s="173"/>
      <c r="L2092" s="173"/>
      <c r="M2092" s="173"/>
      <c r="N2092" s="173"/>
      <c r="O2092" s="173"/>
      <c r="P2092" s="173"/>
      <c r="Q2092" s="173"/>
      <c r="R2092" s="173"/>
      <c r="S2092" s="173"/>
      <c r="T2092" s="173"/>
      <c r="U2092" s="173"/>
      <c r="V2092" s="173"/>
      <c r="W2092" s="173"/>
      <c r="X2092" s="173"/>
      <c r="Y2092" s="173"/>
      <c r="Z2092" s="173"/>
      <c r="AA2092" s="173"/>
      <c r="AB2092" s="173"/>
      <c r="AC2092" s="173"/>
      <c r="AD2092" s="173"/>
      <c r="AE2092" s="173"/>
      <c r="AF2092" s="173"/>
      <c r="AG2092" s="173"/>
      <c r="AH2092" s="173"/>
      <c r="AI2092" s="173"/>
      <c r="AJ2092" s="173"/>
      <c r="AK2092" s="173"/>
      <c r="AL2092" s="173"/>
      <c r="AM2092" s="173"/>
      <c r="AN2092" s="173"/>
      <c r="AO2092" s="173"/>
      <c r="AP2092" s="198"/>
      <c r="AQ2092" s="198"/>
      <c r="AR2092" s="198"/>
      <c r="AS2092" s="198"/>
      <c r="AT2092" s="198"/>
      <c r="AU2092" s="198"/>
      <c r="AV2092" s="198"/>
      <c r="AW2092" s="198"/>
      <c r="AX2092" s="198"/>
      <c r="AY2092" s="198"/>
      <c r="AZ2092" s="198"/>
      <c r="BA2092" s="198"/>
      <c r="BB2092" s="198"/>
      <c r="BC2092" s="198"/>
      <c r="BD2092" s="198"/>
      <c r="BE2092" s="198"/>
      <c r="BF2092" s="198"/>
      <c r="BG2092" s="198"/>
      <c r="BH2092" s="198"/>
      <c r="BI2092" s="198"/>
      <c r="BJ2092" s="198"/>
      <c r="BK2092" s="198"/>
      <c r="BL2092" s="198"/>
      <c r="BM2092" s="198"/>
      <c r="BN2092" s="198"/>
      <c r="BO2092" s="198"/>
      <c r="BP2092" s="198"/>
      <c r="BQ2092" s="198"/>
      <c r="BR2092" s="198"/>
      <c r="BS2092" s="198"/>
      <c r="BT2092" s="198"/>
      <c r="BU2092" s="198"/>
      <c r="BV2092" s="198"/>
      <c r="BW2092" s="198"/>
      <c r="BX2092" s="198"/>
      <c r="BY2092" s="198"/>
      <c r="BZ2092" s="198"/>
    </row>
    <row r="2093" spans="4:78" x14ac:dyDescent="0.2">
      <c r="D2093" s="173"/>
      <c r="E2093" s="173"/>
      <c r="F2093" s="173"/>
      <c r="G2093" s="173"/>
      <c r="H2093" s="173"/>
      <c r="I2093" s="173"/>
      <c r="J2093" s="173"/>
      <c r="K2093" s="173"/>
      <c r="L2093" s="173"/>
      <c r="M2093" s="173"/>
      <c r="N2093" s="173"/>
      <c r="O2093" s="173"/>
      <c r="P2093" s="173"/>
      <c r="Q2093" s="173"/>
      <c r="R2093" s="173"/>
      <c r="S2093" s="173"/>
      <c r="T2093" s="173"/>
      <c r="U2093" s="173"/>
      <c r="V2093" s="173"/>
      <c r="W2093" s="173"/>
      <c r="X2093" s="173"/>
      <c r="Y2093" s="173"/>
      <c r="Z2093" s="173"/>
      <c r="AA2093" s="173"/>
      <c r="AB2093" s="173"/>
      <c r="AC2093" s="173"/>
      <c r="AD2093" s="173"/>
      <c r="AE2093" s="173"/>
      <c r="AF2093" s="173"/>
      <c r="AG2093" s="173"/>
      <c r="AH2093" s="173"/>
      <c r="AI2093" s="173"/>
      <c r="AJ2093" s="173"/>
      <c r="AK2093" s="173"/>
      <c r="AL2093" s="173"/>
      <c r="AM2093" s="173"/>
      <c r="AN2093" s="173"/>
      <c r="AO2093" s="173"/>
      <c r="AP2093" s="198"/>
      <c r="AQ2093" s="198"/>
      <c r="AR2093" s="198"/>
      <c r="AS2093" s="198"/>
      <c r="AT2093" s="198"/>
      <c r="AU2093" s="198"/>
      <c r="AV2093" s="198"/>
      <c r="AW2093" s="198"/>
      <c r="AX2093" s="198"/>
      <c r="AY2093" s="198"/>
      <c r="AZ2093" s="198"/>
      <c r="BA2093" s="198"/>
      <c r="BB2093" s="198"/>
      <c r="BC2093" s="198"/>
      <c r="BD2093" s="198"/>
      <c r="BE2093" s="198"/>
      <c r="BF2093" s="198"/>
      <c r="BG2093" s="198"/>
      <c r="BH2093" s="198"/>
      <c r="BI2093" s="198"/>
      <c r="BJ2093" s="198"/>
      <c r="BK2093" s="198"/>
      <c r="BL2093" s="198"/>
      <c r="BM2093" s="198"/>
      <c r="BN2093" s="198"/>
      <c r="BO2093" s="198"/>
      <c r="BP2093" s="198"/>
      <c r="BQ2093" s="198"/>
      <c r="BR2093" s="198"/>
      <c r="BS2093" s="198"/>
      <c r="BT2093" s="198"/>
      <c r="BU2093" s="198"/>
      <c r="BV2093" s="198"/>
      <c r="BW2093" s="198"/>
      <c r="BX2093" s="198"/>
      <c r="BY2093" s="198"/>
      <c r="BZ2093" s="198"/>
    </row>
    <row r="2094" spans="4:78" x14ac:dyDescent="0.2">
      <c r="D2094" s="173"/>
      <c r="E2094" s="173"/>
      <c r="F2094" s="173"/>
      <c r="G2094" s="173"/>
      <c r="H2094" s="173"/>
      <c r="I2094" s="173"/>
      <c r="J2094" s="173"/>
      <c r="K2094" s="173"/>
      <c r="L2094" s="173"/>
      <c r="M2094" s="173"/>
      <c r="N2094" s="173"/>
      <c r="O2094" s="173"/>
      <c r="P2094" s="173"/>
      <c r="Q2094" s="173"/>
      <c r="R2094" s="173"/>
      <c r="S2094" s="173"/>
      <c r="T2094" s="173"/>
      <c r="U2094" s="173"/>
      <c r="V2094" s="173"/>
      <c r="W2094" s="173"/>
      <c r="X2094" s="173"/>
      <c r="Y2094" s="173"/>
      <c r="Z2094" s="173"/>
      <c r="AA2094" s="173"/>
      <c r="AB2094" s="173"/>
      <c r="AC2094" s="173"/>
      <c r="AD2094" s="173"/>
      <c r="AE2094" s="173"/>
      <c r="AF2094" s="173"/>
      <c r="AG2094" s="173"/>
      <c r="AH2094" s="173"/>
      <c r="AI2094" s="173"/>
      <c r="AJ2094" s="173"/>
      <c r="AK2094" s="173"/>
      <c r="AL2094" s="173"/>
      <c r="AM2094" s="173"/>
      <c r="AN2094" s="173"/>
      <c r="AO2094" s="173"/>
      <c r="AP2094" s="198"/>
      <c r="AQ2094" s="198"/>
      <c r="AR2094" s="198"/>
      <c r="AS2094" s="198"/>
      <c r="AT2094" s="198"/>
      <c r="AU2094" s="198"/>
      <c r="AV2094" s="198"/>
      <c r="AW2094" s="198"/>
      <c r="AX2094" s="198"/>
      <c r="AY2094" s="198"/>
      <c r="AZ2094" s="198"/>
      <c r="BA2094" s="198"/>
      <c r="BB2094" s="198"/>
      <c r="BC2094" s="198"/>
      <c r="BD2094" s="198"/>
      <c r="BE2094" s="198"/>
      <c r="BF2094" s="198"/>
      <c r="BG2094" s="198"/>
      <c r="BH2094" s="198"/>
      <c r="BI2094" s="198"/>
      <c r="BJ2094" s="198"/>
      <c r="BK2094" s="198"/>
      <c r="BL2094" s="198"/>
      <c r="BM2094" s="198"/>
      <c r="BN2094" s="198"/>
      <c r="BO2094" s="198"/>
      <c r="BP2094" s="198"/>
      <c r="BQ2094" s="198"/>
      <c r="BR2094" s="198"/>
      <c r="BS2094" s="198"/>
      <c r="BT2094" s="198"/>
      <c r="BU2094" s="198"/>
      <c r="BV2094" s="198"/>
      <c r="BW2094" s="198"/>
      <c r="BX2094" s="198"/>
      <c r="BY2094" s="198"/>
      <c r="BZ2094" s="198"/>
    </row>
    <row r="2095" spans="4:78" x14ac:dyDescent="0.2">
      <c r="D2095" s="173"/>
      <c r="E2095" s="173"/>
      <c r="F2095" s="173"/>
      <c r="G2095" s="173"/>
      <c r="H2095" s="173"/>
      <c r="I2095" s="173"/>
      <c r="J2095" s="173"/>
      <c r="K2095" s="173"/>
      <c r="L2095" s="173"/>
      <c r="M2095" s="173"/>
      <c r="N2095" s="173"/>
      <c r="O2095" s="173"/>
      <c r="P2095" s="173"/>
      <c r="Q2095" s="173"/>
      <c r="R2095" s="173"/>
      <c r="S2095" s="173"/>
      <c r="T2095" s="173"/>
      <c r="U2095" s="173"/>
      <c r="V2095" s="173"/>
      <c r="W2095" s="173"/>
      <c r="X2095" s="173"/>
      <c r="Y2095" s="173"/>
      <c r="Z2095" s="173"/>
      <c r="AA2095" s="173"/>
      <c r="AB2095" s="173"/>
      <c r="AC2095" s="173"/>
      <c r="AD2095" s="173"/>
      <c r="AE2095" s="173"/>
      <c r="AF2095" s="173"/>
      <c r="AG2095" s="173"/>
      <c r="AH2095" s="173"/>
      <c r="AI2095" s="173"/>
      <c r="AJ2095" s="173"/>
      <c r="AK2095" s="173"/>
      <c r="AL2095" s="173"/>
      <c r="AM2095" s="173"/>
      <c r="AN2095" s="173"/>
      <c r="AO2095" s="173"/>
      <c r="AP2095" s="198"/>
      <c r="AQ2095" s="198"/>
      <c r="AR2095" s="198"/>
      <c r="AS2095" s="198"/>
      <c r="AT2095" s="198"/>
      <c r="AU2095" s="198"/>
      <c r="AV2095" s="198"/>
      <c r="AW2095" s="198"/>
      <c r="AX2095" s="198"/>
      <c r="AY2095" s="198"/>
      <c r="AZ2095" s="198"/>
      <c r="BA2095" s="198"/>
      <c r="BB2095" s="198"/>
      <c r="BC2095" s="198"/>
      <c r="BD2095" s="198"/>
      <c r="BE2095" s="198"/>
      <c r="BF2095" s="198"/>
      <c r="BG2095" s="198"/>
      <c r="BH2095" s="198"/>
      <c r="BI2095" s="198"/>
      <c r="BJ2095" s="198"/>
      <c r="BK2095" s="198"/>
      <c r="BL2095" s="198"/>
      <c r="BM2095" s="198"/>
      <c r="BN2095" s="198"/>
      <c r="BO2095" s="198"/>
      <c r="BP2095" s="198"/>
      <c r="BQ2095" s="198"/>
      <c r="BR2095" s="198"/>
      <c r="BS2095" s="198"/>
      <c r="BT2095" s="198"/>
      <c r="BU2095" s="198"/>
      <c r="BV2095" s="198"/>
      <c r="BW2095" s="198"/>
      <c r="BX2095" s="198"/>
      <c r="BY2095" s="198"/>
      <c r="BZ2095" s="198"/>
    </row>
    <row r="2096" spans="4:78" x14ac:dyDescent="0.2">
      <c r="D2096" s="173"/>
      <c r="E2096" s="173"/>
      <c r="F2096" s="173"/>
      <c r="G2096" s="173"/>
      <c r="H2096" s="173"/>
      <c r="I2096" s="173"/>
      <c r="J2096" s="173"/>
      <c r="K2096" s="173"/>
      <c r="L2096" s="173"/>
      <c r="M2096" s="173"/>
      <c r="N2096" s="173"/>
      <c r="O2096" s="173"/>
      <c r="P2096" s="173"/>
      <c r="Q2096" s="173"/>
      <c r="R2096" s="173"/>
      <c r="S2096" s="173"/>
      <c r="T2096" s="173"/>
      <c r="U2096" s="173"/>
      <c r="V2096" s="173"/>
      <c r="W2096" s="173"/>
      <c r="X2096" s="173"/>
      <c r="Y2096" s="173"/>
      <c r="Z2096" s="173"/>
      <c r="AA2096" s="173"/>
      <c r="AB2096" s="173"/>
      <c r="AC2096" s="173"/>
      <c r="AD2096" s="173"/>
      <c r="AE2096" s="173"/>
      <c r="AF2096" s="173"/>
      <c r="AG2096" s="173"/>
      <c r="AH2096" s="173"/>
      <c r="AI2096" s="173"/>
      <c r="AJ2096" s="173"/>
      <c r="AK2096" s="173"/>
      <c r="AL2096" s="173"/>
      <c r="AM2096" s="173"/>
      <c r="AN2096" s="173"/>
      <c r="AO2096" s="173"/>
      <c r="AP2096" s="198"/>
      <c r="AQ2096" s="198"/>
      <c r="AR2096" s="198"/>
      <c r="AS2096" s="198"/>
      <c r="AT2096" s="198"/>
      <c r="AU2096" s="198"/>
      <c r="AV2096" s="198"/>
      <c r="AW2096" s="198"/>
      <c r="AX2096" s="198"/>
      <c r="AY2096" s="198"/>
      <c r="AZ2096" s="198"/>
      <c r="BA2096" s="198"/>
      <c r="BB2096" s="198"/>
      <c r="BC2096" s="198"/>
      <c r="BD2096" s="198"/>
      <c r="BE2096" s="198"/>
      <c r="BF2096" s="198"/>
      <c r="BG2096" s="198"/>
      <c r="BH2096" s="198"/>
      <c r="BI2096" s="198"/>
      <c r="BJ2096" s="198"/>
      <c r="BK2096" s="198"/>
      <c r="BL2096" s="198"/>
      <c r="BM2096" s="198"/>
      <c r="BN2096" s="198"/>
      <c r="BO2096" s="198"/>
      <c r="BP2096" s="198"/>
      <c r="BQ2096" s="198"/>
      <c r="BR2096" s="198"/>
      <c r="BS2096" s="198"/>
      <c r="BT2096" s="198"/>
      <c r="BU2096" s="198"/>
      <c r="BV2096" s="198"/>
      <c r="BW2096" s="198"/>
      <c r="BX2096" s="198"/>
      <c r="BY2096" s="198"/>
      <c r="BZ2096" s="198"/>
    </row>
    <row r="2097" spans="4:78" x14ac:dyDescent="0.2">
      <c r="D2097" s="173"/>
      <c r="E2097" s="173"/>
      <c r="F2097" s="173"/>
      <c r="G2097" s="173"/>
      <c r="H2097" s="173"/>
      <c r="I2097" s="173"/>
      <c r="J2097" s="173"/>
      <c r="K2097" s="173"/>
      <c r="L2097" s="173"/>
      <c r="M2097" s="173"/>
      <c r="N2097" s="173"/>
      <c r="O2097" s="173"/>
      <c r="P2097" s="173"/>
      <c r="Q2097" s="173"/>
      <c r="R2097" s="173"/>
      <c r="S2097" s="173"/>
      <c r="T2097" s="173"/>
      <c r="U2097" s="173"/>
      <c r="V2097" s="173"/>
      <c r="W2097" s="173"/>
      <c r="X2097" s="173"/>
      <c r="Y2097" s="173"/>
      <c r="Z2097" s="173"/>
      <c r="AA2097" s="173"/>
      <c r="AB2097" s="173"/>
      <c r="AC2097" s="173"/>
      <c r="AD2097" s="173"/>
      <c r="AE2097" s="173"/>
      <c r="AF2097" s="173"/>
      <c r="AG2097" s="173"/>
      <c r="AH2097" s="173"/>
      <c r="AI2097" s="173"/>
      <c r="AJ2097" s="173"/>
      <c r="AK2097" s="173"/>
      <c r="AL2097" s="173"/>
      <c r="AM2097" s="173"/>
      <c r="AN2097" s="173"/>
      <c r="AO2097" s="173"/>
      <c r="AP2097" s="198"/>
      <c r="AQ2097" s="198"/>
      <c r="AR2097" s="198"/>
      <c r="AS2097" s="198"/>
      <c r="AT2097" s="198"/>
      <c r="AU2097" s="198"/>
      <c r="AV2097" s="198"/>
      <c r="AW2097" s="198"/>
      <c r="AX2097" s="198"/>
      <c r="AY2097" s="198"/>
      <c r="AZ2097" s="198"/>
      <c r="BA2097" s="198"/>
      <c r="BB2097" s="198"/>
      <c r="BC2097" s="198"/>
      <c r="BD2097" s="198"/>
      <c r="BE2097" s="198"/>
      <c r="BF2097" s="198"/>
      <c r="BG2097" s="198"/>
      <c r="BH2097" s="198"/>
      <c r="BI2097" s="198"/>
      <c r="BJ2097" s="198"/>
      <c r="BK2097" s="198"/>
      <c r="BL2097" s="198"/>
      <c r="BM2097" s="198"/>
      <c r="BN2097" s="198"/>
      <c r="BO2097" s="198"/>
      <c r="BP2097" s="198"/>
      <c r="BQ2097" s="198"/>
      <c r="BR2097" s="198"/>
      <c r="BS2097" s="198"/>
      <c r="BT2097" s="198"/>
      <c r="BU2097" s="198"/>
      <c r="BV2097" s="198"/>
      <c r="BW2097" s="198"/>
      <c r="BX2097" s="198"/>
      <c r="BY2097" s="198"/>
      <c r="BZ2097" s="198"/>
    </row>
    <row r="2098" spans="4:78" x14ac:dyDescent="0.2">
      <c r="D2098" s="173"/>
      <c r="E2098" s="173"/>
      <c r="F2098" s="173"/>
      <c r="G2098" s="173"/>
      <c r="H2098" s="173"/>
      <c r="I2098" s="173"/>
      <c r="J2098" s="173"/>
      <c r="K2098" s="173"/>
      <c r="L2098" s="173"/>
      <c r="M2098" s="173"/>
      <c r="N2098" s="173"/>
      <c r="O2098" s="173"/>
      <c r="P2098" s="173"/>
      <c r="Q2098" s="173"/>
      <c r="R2098" s="173"/>
      <c r="S2098" s="173"/>
      <c r="T2098" s="173"/>
      <c r="U2098" s="173"/>
      <c r="V2098" s="173"/>
      <c r="W2098" s="173"/>
      <c r="X2098" s="173"/>
      <c r="Y2098" s="173"/>
      <c r="Z2098" s="173"/>
      <c r="AA2098" s="173"/>
      <c r="AB2098" s="173"/>
      <c r="AC2098" s="173"/>
      <c r="AD2098" s="173"/>
      <c r="AE2098" s="173"/>
      <c r="AF2098" s="173"/>
      <c r="AG2098" s="173"/>
      <c r="AH2098" s="173"/>
      <c r="AI2098" s="173"/>
      <c r="AJ2098" s="173"/>
      <c r="AK2098" s="173"/>
      <c r="AL2098" s="173"/>
      <c r="AM2098" s="173"/>
      <c r="AN2098" s="173"/>
      <c r="AO2098" s="173"/>
      <c r="AP2098" s="198"/>
      <c r="AQ2098" s="198"/>
      <c r="AR2098" s="198"/>
      <c r="AS2098" s="198"/>
      <c r="AT2098" s="198"/>
      <c r="AU2098" s="198"/>
      <c r="AV2098" s="198"/>
      <c r="AW2098" s="198"/>
      <c r="AX2098" s="198"/>
      <c r="AY2098" s="198"/>
      <c r="AZ2098" s="198"/>
      <c r="BA2098" s="198"/>
      <c r="BB2098" s="198"/>
      <c r="BC2098" s="198"/>
      <c r="BD2098" s="198"/>
      <c r="BE2098" s="198"/>
      <c r="BF2098" s="198"/>
      <c r="BG2098" s="198"/>
      <c r="BH2098" s="198"/>
      <c r="BI2098" s="198"/>
      <c r="BJ2098" s="198"/>
      <c r="BK2098" s="198"/>
      <c r="BL2098" s="198"/>
      <c r="BM2098" s="198"/>
      <c r="BN2098" s="198"/>
      <c r="BO2098" s="198"/>
      <c r="BP2098" s="198"/>
      <c r="BQ2098" s="198"/>
      <c r="BR2098" s="198"/>
      <c r="BS2098" s="198"/>
      <c r="BT2098" s="198"/>
      <c r="BU2098" s="198"/>
      <c r="BV2098" s="198"/>
      <c r="BW2098" s="198"/>
      <c r="BX2098" s="198"/>
      <c r="BY2098" s="198"/>
      <c r="BZ2098" s="198"/>
    </row>
    <row r="2099" spans="4:78" x14ac:dyDescent="0.2">
      <c r="D2099" s="173"/>
      <c r="E2099" s="173"/>
      <c r="F2099" s="173"/>
      <c r="G2099" s="173"/>
      <c r="H2099" s="173"/>
      <c r="I2099" s="173"/>
      <c r="J2099" s="173"/>
      <c r="K2099" s="173"/>
      <c r="L2099" s="173"/>
      <c r="M2099" s="173"/>
      <c r="N2099" s="173"/>
      <c r="O2099" s="173"/>
      <c r="P2099" s="173"/>
      <c r="Q2099" s="173"/>
      <c r="R2099" s="173"/>
      <c r="S2099" s="173"/>
      <c r="T2099" s="173"/>
      <c r="U2099" s="173"/>
      <c r="V2099" s="173"/>
      <c r="W2099" s="173"/>
      <c r="X2099" s="173"/>
      <c r="Y2099" s="173"/>
      <c r="Z2099" s="173"/>
      <c r="AA2099" s="173"/>
      <c r="AB2099" s="173"/>
      <c r="AC2099" s="173"/>
      <c r="AD2099" s="173"/>
      <c r="AE2099" s="173"/>
      <c r="AF2099" s="173"/>
      <c r="AG2099" s="173"/>
      <c r="AH2099" s="173"/>
      <c r="AI2099" s="173"/>
      <c r="AJ2099" s="173"/>
      <c r="AK2099" s="173"/>
      <c r="AL2099" s="173"/>
      <c r="AM2099" s="173"/>
      <c r="AN2099" s="173"/>
      <c r="AO2099" s="173"/>
      <c r="AP2099" s="198"/>
      <c r="AQ2099" s="198"/>
      <c r="AR2099" s="198"/>
      <c r="AS2099" s="198"/>
      <c r="AT2099" s="198"/>
      <c r="AU2099" s="198"/>
      <c r="AV2099" s="198"/>
      <c r="AW2099" s="198"/>
      <c r="AX2099" s="198"/>
      <c r="AY2099" s="198"/>
      <c r="AZ2099" s="198"/>
      <c r="BA2099" s="198"/>
      <c r="BB2099" s="198"/>
      <c r="BC2099" s="198"/>
      <c r="BD2099" s="198"/>
      <c r="BE2099" s="198"/>
      <c r="BF2099" s="198"/>
      <c r="BG2099" s="198"/>
      <c r="BH2099" s="198"/>
      <c r="BI2099" s="198"/>
      <c r="BJ2099" s="198"/>
      <c r="BK2099" s="198"/>
      <c r="BL2099" s="198"/>
      <c r="BM2099" s="198"/>
      <c r="BN2099" s="198"/>
      <c r="BO2099" s="198"/>
      <c r="BP2099" s="198"/>
      <c r="BQ2099" s="198"/>
      <c r="BR2099" s="198"/>
      <c r="BS2099" s="198"/>
      <c r="BT2099" s="198"/>
      <c r="BU2099" s="198"/>
      <c r="BV2099" s="198"/>
      <c r="BW2099" s="198"/>
      <c r="BX2099" s="198"/>
      <c r="BY2099" s="198"/>
      <c r="BZ2099" s="198"/>
    </row>
    <row r="2100" spans="4:78" x14ac:dyDescent="0.2">
      <c r="D2100" s="173"/>
      <c r="E2100" s="173"/>
      <c r="F2100" s="173"/>
      <c r="G2100" s="173"/>
      <c r="H2100" s="173"/>
      <c r="I2100" s="173"/>
      <c r="J2100" s="173"/>
      <c r="K2100" s="173"/>
      <c r="L2100" s="173"/>
      <c r="M2100" s="173"/>
      <c r="N2100" s="173"/>
      <c r="O2100" s="173"/>
      <c r="P2100" s="173"/>
      <c r="Q2100" s="173"/>
      <c r="R2100" s="173"/>
      <c r="S2100" s="173"/>
      <c r="T2100" s="173"/>
      <c r="U2100" s="173"/>
      <c r="V2100" s="173"/>
      <c r="W2100" s="173"/>
      <c r="X2100" s="173"/>
      <c r="Y2100" s="173"/>
      <c r="Z2100" s="173"/>
      <c r="AA2100" s="173"/>
      <c r="AB2100" s="173"/>
      <c r="AC2100" s="173"/>
      <c r="AD2100" s="173"/>
      <c r="AE2100" s="173"/>
      <c r="AF2100" s="173"/>
      <c r="AG2100" s="173"/>
      <c r="AH2100" s="173"/>
      <c r="AI2100" s="173"/>
      <c r="AJ2100" s="173"/>
      <c r="AK2100" s="173"/>
      <c r="AL2100" s="173"/>
      <c r="AM2100" s="173"/>
      <c r="AN2100" s="173"/>
      <c r="AO2100" s="173"/>
      <c r="AP2100" s="198"/>
      <c r="AQ2100" s="198"/>
      <c r="AR2100" s="198"/>
      <c r="AS2100" s="198"/>
      <c r="AT2100" s="198"/>
      <c r="AU2100" s="198"/>
      <c r="AV2100" s="198"/>
      <c r="AW2100" s="198"/>
      <c r="AX2100" s="198"/>
      <c r="AY2100" s="198"/>
      <c r="AZ2100" s="198"/>
      <c r="BA2100" s="198"/>
      <c r="BB2100" s="198"/>
      <c r="BC2100" s="198"/>
      <c r="BD2100" s="198"/>
      <c r="BE2100" s="198"/>
      <c r="BF2100" s="198"/>
      <c r="BG2100" s="198"/>
      <c r="BH2100" s="198"/>
      <c r="BI2100" s="198"/>
      <c r="BJ2100" s="198"/>
      <c r="BK2100" s="198"/>
      <c r="BL2100" s="198"/>
      <c r="BM2100" s="198"/>
      <c r="BN2100" s="198"/>
      <c r="BO2100" s="198"/>
      <c r="BP2100" s="198"/>
      <c r="BQ2100" s="198"/>
      <c r="BR2100" s="198"/>
      <c r="BS2100" s="198"/>
      <c r="BT2100" s="198"/>
      <c r="BU2100" s="198"/>
      <c r="BV2100" s="198"/>
      <c r="BW2100" s="198"/>
      <c r="BX2100" s="198"/>
      <c r="BY2100" s="198"/>
      <c r="BZ2100" s="198"/>
    </row>
    <row r="2101" spans="4:78" x14ac:dyDescent="0.2">
      <c r="D2101" s="173"/>
      <c r="E2101" s="173"/>
      <c r="F2101" s="173"/>
      <c r="G2101" s="173"/>
      <c r="H2101" s="173"/>
      <c r="I2101" s="173"/>
      <c r="J2101" s="173"/>
      <c r="K2101" s="173"/>
      <c r="L2101" s="173"/>
      <c r="M2101" s="173"/>
      <c r="N2101" s="173"/>
      <c r="O2101" s="173"/>
      <c r="P2101" s="173"/>
      <c r="Q2101" s="173"/>
      <c r="R2101" s="173"/>
      <c r="S2101" s="173"/>
      <c r="T2101" s="173"/>
      <c r="U2101" s="173"/>
      <c r="V2101" s="173"/>
      <c r="W2101" s="173"/>
      <c r="X2101" s="173"/>
      <c r="Y2101" s="173"/>
      <c r="Z2101" s="173"/>
      <c r="AA2101" s="173"/>
      <c r="AB2101" s="173"/>
      <c r="AC2101" s="173"/>
      <c r="AD2101" s="173"/>
      <c r="AE2101" s="173"/>
      <c r="AF2101" s="173"/>
      <c r="AG2101" s="173"/>
      <c r="AH2101" s="173"/>
      <c r="AI2101" s="173"/>
      <c r="AJ2101" s="173"/>
      <c r="AK2101" s="173"/>
      <c r="AL2101" s="173"/>
      <c r="AM2101" s="173"/>
      <c r="AN2101" s="173"/>
      <c r="AO2101" s="173"/>
      <c r="AP2101" s="198"/>
      <c r="AQ2101" s="198"/>
      <c r="AR2101" s="198"/>
      <c r="AS2101" s="198"/>
      <c r="AT2101" s="198"/>
      <c r="AU2101" s="198"/>
      <c r="AV2101" s="198"/>
      <c r="AW2101" s="198"/>
      <c r="AX2101" s="198"/>
      <c r="AY2101" s="198"/>
      <c r="AZ2101" s="198"/>
      <c r="BA2101" s="198"/>
      <c r="BB2101" s="198"/>
      <c r="BC2101" s="198"/>
      <c r="BD2101" s="198"/>
      <c r="BE2101" s="198"/>
      <c r="BF2101" s="198"/>
      <c r="BG2101" s="198"/>
      <c r="BH2101" s="198"/>
      <c r="BI2101" s="198"/>
      <c r="BJ2101" s="198"/>
      <c r="BK2101" s="198"/>
      <c r="BL2101" s="198"/>
      <c r="BM2101" s="198"/>
      <c r="BN2101" s="198"/>
      <c r="BO2101" s="198"/>
      <c r="BP2101" s="198"/>
      <c r="BQ2101" s="198"/>
      <c r="BR2101" s="198"/>
      <c r="BS2101" s="198"/>
      <c r="BT2101" s="198"/>
      <c r="BU2101" s="198"/>
      <c r="BV2101" s="198"/>
      <c r="BW2101" s="198"/>
      <c r="BX2101" s="198"/>
      <c r="BY2101" s="198"/>
      <c r="BZ2101" s="198"/>
    </row>
    <row r="2102" spans="4:78" x14ac:dyDescent="0.2">
      <c r="D2102" s="173"/>
      <c r="E2102" s="173"/>
      <c r="F2102" s="173"/>
      <c r="G2102" s="173"/>
      <c r="H2102" s="173"/>
      <c r="I2102" s="173"/>
      <c r="J2102" s="173"/>
      <c r="K2102" s="173"/>
      <c r="L2102" s="173"/>
      <c r="M2102" s="173"/>
      <c r="N2102" s="173"/>
      <c r="O2102" s="173"/>
      <c r="P2102" s="173"/>
      <c r="Q2102" s="173"/>
      <c r="R2102" s="173"/>
      <c r="S2102" s="173"/>
      <c r="T2102" s="173"/>
      <c r="U2102" s="173"/>
      <c r="V2102" s="173"/>
      <c r="W2102" s="173"/>
      <c r="X2102" s="173"/>
      <c r="Y2102" s="173"/>
      <c r="Z2102" s="173"/>
      <c r="AA2102" s="173"/>
      <c r="AB2102" s="173"/>
      <c r="AC2102" s="173"/>
      <c r="AD2102" s="173"/>
      <c r="AE2102" s="173"/>
      <c r="AF2102" s="173"/>
      <c r="AG2102" s="173"/>
      <c r="AH2102" s="173"/>
      <c r="AI2102" s="173"/>
      <c r="AJ2102" s="173"/>
      <c r="AK2102" s="173"/>
      <c r="AL2102" s="173"/>
      <c r="AM2102" s="173"/>
      <c r="AN2102" s="173"/>
      <c r="AO2102" s="173"/>
      <c r="AP2102" s="198"/>
      <c r="AQ2102" s="198"/>
      <c r="AR2102" s="198"/>
      <c r="AS2102" s="198"/>
      <c r="AT2102" s="198"/>
      <c r="AU2102" s="198"/>
      <c r="AV2102" s="198"/>
      <c r="AW2102" s="198"/>
      <c r="AX2102" s="198"/>
      <c r="AY2102" s="198"/>
      <c r="AZ2102" s="198"/>
      <c r="BA2102" s="198"/>
      <c r="BB2102" s="198"/>
      <c r="BC2102" s="198"/>
      <c r="BD2102" s="198"/>
      <c r="BE2102" s="198"/>
      <c r="BF2102" s="198"/>
      <c r="BG2102" s="198"/>
      <c r="BH2102" s="198"/>
      <c r="BI2102" s="198"/>
      <c r="BJ2102" s="198"/>
      <c r="BK2102" s="198"/>
      <c r="BL2102" s="198"/>
      <c r="BM2102" s="198"/>
      <c r="BN2102" s="198"/>
      <c r="BO2102" s="198"/>
      <c r="BP2102" s="198"/>
      <c r="BQ2102" s="198"/>
      <c r="BR2102" s="198"/>
      <c r="BS2102" s="198"/>
      <c r="BT2102" s="198"/>
      <c r="BU2102" s="198"/>
      <c r="BV2102" s="198"/>
      <c r="BW2102" s="198"/>
      <c r="BX2102" s="198"/>
      <c r="BY2102" s="198"/>
      <c r="BZ2102" s="198"/>
    </row>
    <row r="2103" spans="4:78" x14ac:dyDescent="0.2">
      <c r="D2103" s="173"/>
      <c r="E2103" s="173"/>
      <c r="F2103" s="173"/>
      <c r="G2103" s="173"/>
      <c r="H2103" s="173"/>
      <c r="I2103" s="173"/>
      <c r="J2103" s="173"/>
      <c r="K2103" s="173"/>
      <c r="L2103" s="173"/>
      <c r="M2103" s="173"/>
      <c r="N2103" s="173"/>
      <c r="O2103" s="173"/>
      <c r="P2103" s="173"/>
      <c r="Q2103" s="173"/>
      <c r="R2103" s="173"/>
      <c r="S2103" s="173"/>
      <c r="T2103" s="173"/>
      <c r="U2103" s="173"/>
      <c r="V2103" s="173"/>
      <c r="W2103" s="173"/>
      <c r="X2103" s="173"/>
      <c r="Y2103" s="173"/>
      <c r="Z2103" s="173"/>
      <c r="AA2103" s="173"/>
      <c r="AB2103" s="173"/>
      <c r="AC2103" s="173"/>
      <c r="AD2103" s="173"/>
      <c r="AE2103" s="173"/>
      <c r="AF2103" s="173"/>
      <c r="AG2103" s="173"/>
      <c r="AH2103" s="173"/>
      <c r="AI2103" s="173"/>
      <c r="AJ2103" s="173"/>
      <c r="AK2103" s="173"/>
      <c r="AL2103" s="173"/>
      <c r="AM2103" s="173"/>
      <c r="AN2103" s="173"/>
      <c r="AO2103" s="173"/>
      <c r="AP2103" s="198"/>
      <c r="AQ2103" s="198"/>
      <c r="AR2103" s="198"/>
      <c r="AS2103" s="198"/>
      <c r="AT2103" s="198"/>
      <c r="AU2103" s="198"/>
      <c r="AV2103" s="198"/>
      <c r="AW2103" s="198"/>
      <c r="AX2103" s="198"/>
      <c r="AY2103" s="198"/>
      <c r="AZ2103" s="198"/>
      <c r="BA2103" s="198"/>
      <c r="BB2103" s="198"/>
      <c r="BC2103" s="198"/>
      <c r="BD2103" s="198"/>
      <c r="BE2103" s="198"/>
      <c r="BF2103" s="198"/>
      <c r="BG2103" s="198"/>
      <c r="BH2103" s="198"/>
      <c r="BI2103" s="198"/>
      <c r="BJ2103" s="198"/>
      <c r="BK2103" s="198"/>
      <c r="BL2103" s="198"/>
      <c r="BM2103" s="198"/>
      <c r="BN2103" s="198"/>
      <c r="BO2103" s="198"/>
      <c r="BP2103" s="198"/>
      <c r="BQ2103" s="198"/>
      <c r="BR2103" s="198"/>
      <c r="BS2103" s="198"/>
      <c r="BT2103" s="198"/>
      <c r="BU2103" s="198"/>
      <c r="BV2103" s="198"/>
      <c r="BW2103" s="198"/>
      <c r="BX2103" s="198"/>
      <c r="BY2103" s="198"/>
      <c r="BZ2103" s="198"/>
    </row>
    <row r="2104" spans="4:78" x14ac:dyDescent="0.2">
      <c r="D2104" s="173"/>
      <c r="E2104" s="173"/>
      <c r="F2104" s="173"/>
      <c r="G2104" s="173"/>
      <c r="H2104" s="173"/>
      <c r="I2104" s="173"/>
      <c r="J2104" s="173"/>
      <c r="K2104" s="173"/>
      <c r="L2104" s="173"/>
      <c r="M2104" s="173"/>
      <c r="N2104" s="173"/>
      <c r="O2104" s="173"/>
      <c r="P2104" s="173"/>
      <c r="Q2104" s="173"/>
      <c r="R2104" s="173"/>
      <c r="S2104" s="173"/>
      <c r="T2104" s="173"/>
      <c r="U2104" s="173"/>
      <c r="V2104" s="173"/>
      <c r="W2104" s="173"/>
      <c r="X2104" s="173"/>
      <c r="Y2104" s="173"/>
      <c r="Z2104" s="173"/>
      <c r="AA2104" s="173"/>
      <c r="AB2104" s="173"/>
      <c r="AC2104" s="173"/>
      <c r="AD2104" s="173"/>
      <c r="AE2104" s="173"/>
      <c r="AF2104" s="173"/>
      <c r="AG2104" s="173"/>
      <c r="AH2104" s="173"/>
      <c r="AI2104" s="173"/>
      <c r="AJ2104" s="173"/>
      <c r="AK2104" s="173"/>
      <c r="AL2104" s="173"/>
      <c r="AM2104" s="173"/>
      <c r="AN2104" s="173"/>
      <c r="AO2104" s="173"/>
      <c r="AP2104" s="198"/>
      <c r="AQ2104" s="198"/>
      <c r="AR2104" s="198"/>
      <c r="AS2104" s="198"/>
      <c r="AT2104" s="198"/>
      <c r="AU2104" s="198"/>
      <c r="AV2104" s="198"/>
      <c r="AW2104" s="198"/>
      <c r="AX2104" s="198"/>
      <c r="AY2104" s="198"/>
      <c r="AZ2104" s="198"/>
      <c r="BA2104" s="198"/>
      <c r="BB2104" s="198"/>
      <c r="BC2104" s="198"/>
      <c r="BD2104" s="198"/>
      <c r="BE2104" s="198"/>
      <c r="BF2104" s="198"/>
      <c r="BG2104" s="198"/>
      <c r="BH2104" s="198"/>
      <c r="BI2104" s="198"/>
      <c r="BJ2104" s="198"/>
      <c r="BK2104" s="198"/>
      <c r="BL2104" s="198"/>
      <c r="BM2104" s="198"/>
      <c r="BN2104" s="198"/>
      <c r="BO2104" s="198"/>
      <c r="BP2104" s="198"/>
      <c r="BQ2104" s="198"/>
      <c r="BR2104" s="198"/>
      <c r="BS2104" s="198"/>
      <c r="BT2104" s="198"/>
      <c r="BU2104" s="198"/>
      <c r="BV2104" s="198"/>
      <c r="BW2104" s="198"/>
      <c r="BX2104" s="198"/>
      <c r="BY2104" s="198"/>
      <c r="BZ2104" s="198"/>
    </row>
    <row r="2105" spans="4:78" x14ac:dyDescent="0.2">
      <c r="D2105" s="173"/>
      <c r="E2105" s="173"/>
      <c r="F2105" s="173"/>
      <c r="G2105" s="173"/>
      <c r="H2105" s="173"/>
      <c r="I2105" s="173"/>
      <c r="J2105" s="173"/>
      <c r="K2105" s="173"/>
      <c r="L2105" s="173"/>
      <c r="M2105" s="173"/>
      <c r="N2105" s="173"/>
      <c r="O2105" s="173"/>
      <c r="P2105" s="173"/>
      <c r="Q2105" s="173"/>
      <c r="R2105" s="173"/>
      <c r="S2105" s="173"/>
      <c r="T2105" s="173"/>
      <c r="U2105" s="173"/>
      <c r="V2105" s="173"/>
      <c r="W2105" s="173"/>
      <c r="X2105" s="173"/>
      <c r="Y2105" s="173"/>
      <c r="Z2105" s="173"/>
      <c r="AA2105" s="173"/>
      <c r="AB2105" s="173"/>
      <c r="AC2105" s="173"/>
      <c r="AD2105" s="173"/>
      <c r="AE2105" s="173"/>
      <c r="AF2105" s="173"/>
      <c r="AG2105" s="173"/>
      <c r="AH2105" s="173"/>
      <c r="AI2105" s="173"/>
      <c r="AJ2105" s="173"/>
      <c r="AK2105" s="173"/>
      <c r="AL2105" s="173"/>
      <c r="AM2105" s="173"/>
      <c r="AN2105" s="173"/>
      <c r="AO2105" s="173"/>
      <c r="AP2105" s="198"/>
      <c r="AQ2105" s="198"/>
      <c r="AR2105" s="198"/>
      <c r="AS2105" s="198"/>
      <c r="AT2105" s="198"/>
      <c r="AU2105" s="198"/>
      <c r="AV2105" s="198"/>
      <c r="AW2105" s="198"/>
      <c r="AX2105" s="198"/>
      <c r="AY2105" s="198"/>
      <c r="AZ2105" s="198"/>
      <c r="BA2105" s="198"/>
      <c r="BB2105" s="198"/>
      <c r="BC2105" s="198"/>
      <c r="BD2105" s="198"/>
      <c r="BE2105" s="198"/>
      <c r="BF2105" s="198"/>
      <c r="BG2105" s="198"/>
      <c r="BH2105" s="198"/>
      <c r="BI2105" s="198"/>
      <c r="BJ2105" s="198"/>
      <c r="BK2105" s="198"/>
      <c r="BL2105" s="198"/>
      <c r="BM2105" s="198"/>
      <c r="BN2105" s="198"/>
      <c r="BO2105" s="198"/>
      <c r="BP2105" s="198"/>
      <c r="BQ2105" s="198"/>
      <c r="BR2105" s="198"/>
      <c r="BS2105" s="198"/>
      <c r="BT2105" s="198"/>
      <c r="BU2105" s="198"/>
      <c r="BV2105" s="198"/>
      <c r="BW2105" s="198"/>
      <c r="BX2105" s="198"/>
      <c r="BY2105" s="198"/>
      <c r="BZ2105" s="198"/>
    </row>
    <row r="2106" spans="4:78" x14ac:dyDescent="0.2">
      <c r="D2106" s="173"/>
      <c r="E2106" s="173"/>
      <c r="F2106" s="173"/>
      <c r="G2106" s="173"/>
      <c r="H2106" s="173"/>
      <c r="I2106" s="173"/>
      <c r="J2106" s="173"/>
      <c r="K2106" s="173"/>
      <c r="L2106" s="173"/>
      <c r="M2106" s="173"/>
      <c r="N2106" s="173"/>
      <c r="O2106" s="173"/>
      <c r="P2106" s="173"/>
      <c r="Q2106" s="173"/>
      <c r="R2106" s="173"/>
      <c r="S2106" s="173"/>
      <c r="T2106" s="173"/>
      <c r="U2106" s="173"/>
      <c r="V2106" s="173"/>
      <c r="W2106" s="173"/>
      <c r="X2106" s="173"/>
      <c r="Y2106" s="173"/>
      <c r="Z2106" s="173"/>
      <c r="AA2106" s="173"/>
      <c r="AB2106" s="173"/>
      <c r="AC2106" s="173"/>
      <c r="AD2106" s="173"/>
      <c r="AE2106" s="173"/>
      <c r="AF2106" s="173"/>
      <c r="AG2106" s="173"/>
      <c r="AH2106" s="173"/>
      <c r="AI2106" s="173"/>
      <c r="AJ2106" s="173"/>
      <c r="AK2106" s="173"/>
      <c r="AL2106" s="173"/>
      <c r="AM2106" s="173"/>
      <c r="AN2106" s="173"/>
      <c r="AO2106" s="173"/>
      <c r="AP2106" s="198"/>
      <c r="AQ2106" s="198"/>
      <c r="AR2106" s="198"/>
      <c r="AS2106" s="198"/>
      <c r="AT2106" s="198"/>
      <c r="AU2106" s="198"/>
      <c r="AV2106" s="198"/>
      <c r="AW2106" s="198"/>
      <c r="AX2106" s="198"/>
      <c r="AY2106" s="198"/>
      <c r="AZ2106" s="198"/>
      <c r="BA2106" s="198"/>
      <c r="BB2106" s="198"/>
      <c r="BC2106" s="198"/>
      <c r="BD2106" s="198"/>
      <c r="BE2106" s="198"/>
      <c r="BF2106" s="198"/>
      <c r="BG2106" s="198"/>
      <c r="BH2106" s="198"/>
      <c r="BI2106" s="198"/>
      <c r="BJ2106" s="198"/>
      <c r="BK2106" s="198"/>
      <c r="BL2106" s="198"/>
      <c r="BM2106" s="198"/>
      <c r="BN2106" s="198"/>
      <c r="BO2106" s="198"/>
      <c r="BP2106" s="198"/>
      <c r="BQ2106" s="198"/>
      <c r="BR2106" s="198"/>
      <c r="BS2106" s="198"/>
      <c r="BT2106" s="198"/>
      <c r="BU2106" s="198"/>
      <c r="BV2106" s="198"/>
      <c r="BW2106" s="198"/>
      <c r="BX2106" s="198"/>
      <c r="BY2106" s="198"/>
      <c r="BZ2106" s="198"/>
    </row>
    <row r="2107" spans="4:78" x14ac:dyDescent="0.2">
      <c r="D2107" s="173"/>
      <c r="E2107" s="173"/>
      <c r="F2107" s="173"/>
      <c r="G2107" s="173"/>
      <c r="H2107" s="173"/>
      <c r="I2107" s="173"/>
      <c r="J2107" s="173"/>
      <c r="K2107" s="173"/>
      <c r="L2107" s="173"/>
      <c r="M2107" s="173"/>
      <c r="N2107" s="173"/>
      <c r="O2107" s="173"/>
      <c r="P2107" s="173"/>
      <c r="Q2107" s="173"/>
      <c r="R2107" s="173"/>
      <c r="S2107" s="173"/>
      <c r="T2107" s="173"/>
      <c r="U2107" s="173"/>
      <c r="V2107" s="173"/>
      <c r="W2107" s="173"/>
      <c r="X2107" s="173"/>
      <c r="Y2107" s="173"/>
      <c r="Z2107" s="173"/>
      <c r="AA2107" s="173"/>
      <c r="AB2107" s="173"/>
      <c r="AC2107" s="173"/>
      <c r="AD2107" s="173"/>
      <c r="AE2107" s="173"/>
      <c r="AF2107" s="173"/>
      <c r="AG2107" s="173"/>
      <c r="AH2107" s="173"/>
      <c r="AI2107" s="173"/>
      <c r="AJ2107" s="173"/>
      <c r="AK2107" s="173"/>
      <c r="AL2107" s="173"/>
      <c r="AM2107" s="173"/>
      <c r="AN2107" s="173"/>
      <c r="AO2107" s="173"/>
      <c r="AP2107" s="198"/>
      <c r="AQ2107" s="198"/>
      <c r="AR2107" s="198"/>
      <c r="AS2107" s="198"/>
      <c r="AT2107" s="198"/>
      <c r="AU2107" s="198"/>
      <c r="AV2107" s="198"/>
      <c r="AW2107" s="198"/>
      <c r="AX2107" s="198"/>
      <c r="AY2107" s="198"/>
      <c r="AZ2107" s="198"/>
      <c r="BA2107" s="198"/>
      <c r="BB2107" s="198"/>
      <c r="BC2107" s="198"/>
      <c r="BD2107" s="198"/>
      <c r="BE2107" s="198"/>
      <c r="BF2107" s="198"/>
      <c r="BG2107" s="198"/>
      <c r="BH2107" s="198"/>
      <c r="BI2107" s="198"/>
      <c r="BJ2107" s="198"/>
      <c r="BK2107" s="198"/>
      <c r="BL2107" s="198"/>
      <c r="BM2107" s="198"/>
      <c r="BN2107" s="198"/>
      <c r="BO2107" s="198"/>
      <c r="BP2107" s="198"/>
      <c r="BQ2107" s="198"/>
      <c r="BR2107" s="198"/>
      <c r="BS2107" s="198"/>
      <c r="BT2107" s="198"/>
      <c r="BU2107" s="198"/>
      <c r="BV2107" s="198"/>
      <c r="BW2107" s="198"/>
      <c r="BX2107" s="198"/>
      <c r="BY2107" s="198"/>
      <c r="BZ2107" s="198"/>
    </row>
    <row r="2108" spans="4:78" x14ac:dyDescent="0.2">
      <c r="D2108" s="173"/>
      <c r="E2108" s="173"/>
      <c r="F2108" s="173"/>
      <c r="G2108" s="173"/>
      <c r="H2108" s="173"/>
      <c r="I2108" s="173"/>
      <c r="J2108" s="173"/>
      <c r="K2108" s="173"/>
      <c r="L2108" s="173"/>
      <c r="M2108" s="173"/>
      <c r="N2108" s="173"/>
      <c r="O2108" s="173"/>
      <c r="P2108" s="173"/>
      <c r="Q2108" s="173"/>
      <c r="R2108" s="173"/>
      <c r="S2108" s="173"/>
      <c r="T2108" s="173"/>
      <c r="U2108" s="173"/>
      <c r="V2108" s="173"/>
      <c r="W2108" s="173"/>
      <c r="X2108" s="173"/>
      <c r="Y2108" s="173"/>
      <c r="Z2108" s="173"/>
      <c r="AA2108" s="173"/>
      <c r="AB2108" s="173"/>
      <c r="AC2108" s="173"/>
      <c r="AD2108" s="173"/>
      <c r="AE2108" s="173"/>
      <c r="AF2108" s="173"/>
      <c r="AG2108" s="173"/>
      <c r="AH2108" s="173"/>
      <c r="AI2108" s="173"/>
      <c r="AJ2108" s="173"/>
      <c r="AK2108" s="173"/>
      <c r="AL2108" s="173"/>
      <c r="AM2108" s="173"/>
      <c r="AN2108" s="173"/>
      <c r="AO2108" s="173"/>
      <c r="AP2108" s="198"/>
      <c r="AQ2108" s="198"/>
      <c r="AR2108" s="198"/>
      <c r="AS2108" s="198"/>
      <c r="AT2108" s="198"/>
      <c r="AU2108" s="198"/>
      <c r="AV2108" s="198"/>
      <c r="AW2108" s="198"/>
      <c r="AX2108" s="198"/>
      <c r="AY2108" s="198"/>
      <c r="AZ2108" s="198"/>
      <c r="BA2108" s="198"/>
      <c r="BB2108" s="198"/>
      <c r="BC2108" s="198"/>
      <c r="BD2108" s="198"/>
      <c r="BE2108" s="198"/>
      <c r="BF2108" s="198"/>
      <c r="BG2108" s="198"/>
      <c r="BH2108" s="198"/>
      <c r="BI2108" s="198"/>
      <c r="BJ2108" s="198"/>
      <c r="BK2108" s="198"/>
      <c r="BL2108" s="198"/>
      <c r="BM2108" s="198"/>
      <c r="BN2108" s="198"/>
      <c r="BO2108" s="198"/>
      <c r="BP2108" s="198"/>
      <c r="BQ2108" s="198"/>
      <c r="BR2108" s="198"/>
      <c r="BS2108" s="198"/>
      <c r="BT2108" s="198"/>
      <c r="BU2108" s="198"/>
      <c r="BV2108" s="198"/>
      <c r="BW2108" s="198"/>
      <c r="BX2108" s="198"/>
      <c r="BY2108" s="198"/>
      <c r="BZ2108" s="198"/>
    </row>
    <row r="2109" spans="4:78" x14ac:dyDescent="0.2">
      <c r="D2109" s="173"/>
      <c r="E2109" s="173"/>
      <c r="F2109" s="173"/>
      <c r="G2109" s="173"/>
      <c r="H2109" s="173"/>
      <c r="I2109" s="173"/>
      <c r="J2109" s="173"/>
      <c r="K2109" s="173"/>
      <c r="L2109" s="173"/>
      <c r="M2109" s="173"/>
      <c r="N2109" s="173"/>
      <c r="O2109" s="173"/>
      <c r="P2109" s="173"/>
      <c r="Q2109" s="173"/>
      <c r="R2109" s="173"/>
      <c r="S2109" s="173"/>
      <c r="T2109" s="173"/>
      <c r="U2109" s="173"/>
      <c r="V2109" s="173"/>
      <c r="W2109" s="173"/>
      <c r="X2109" s="173"/>
      <c r="Y2109" s="173"/>
      <c r="Z2109" s="173"/>
      <c r="AA2109" s="173"/>
      <c r="AB2109" s="173"/>
      <c r="AC2109" s="173"/>
      <c r="AD2109" s="173"/>
      <c r="AE2109" s="173"/>
      <c r="AF2109" s="173"/>
      <c r="AG2109" s="173"/>
      <c r="AH2109" s="173"/>
      <c r="AI2109" s="173"/>
      <c r="AJ2109" s="173"/>
      <c r="AK2109" s="173"/>
      <c r="AL2109" s="173"/>
      <c r="AM2109" s="173"/>
      <c r="AN2109" s="173"/>
      <c r="AO2109" s="173"/>
      <c r="AP2109" s="198"/>
      <c r="AQ2109" s="198"/>
      <c r="AR2109" s="198"/>
      <c r="AS2109" s="198"/>
      <c r="AT2109" s="198"/>
      <c r="AU2109" s="198"/>
      <c r="AV2109" s="198"/>
      <c r="AW2109" s="198"/>
      <c r="AX2109" s="198"/>
      <c r="AY2109" s="198"/>
      <c r="AZ2109" s="198"/>
      <c r="BA2109" s="198"/>
      <c r="BB2109" s="198"/>
      <c r="BC2109" s="198"/>
      <c r="BD2109" s="198"/>
      <c r="BE2109" s="198"/>
      <c r="BF2109" s="198"/>
      <c r="BG2109" s="198"/>
      <c r="BH2109" s="198"/>
      <c r="BI2109" s="198"/>
      <c r="BJ2109" s="198"/>
      <c r="BK2109" s="198"/>
      <c r="BL2109" s="198"/>
      <c r="BM2109" s="198"/>
      <c r="BN2109" s="198"/>
      <c r="BO2109" s="198"/>
      <c r="BP2109" s="198"/>
      <c r="BQ2109" s="198"/>
      <c r="BR2109" s="198"/>
      <c r="BS2109" s="198"/>
      <c r="BT2109" s="198"/>
      <c r="BU2109" s="198"/>
      <c r="BV2109" s="198"/>
      <c r="BW2109" s="198"/>
      <c r="BX2109" s="198"/>
      <c r="BY2109" s="198"/>
      <c r="BZ2109" s="198"/>
    </row>
    <row r="2110" spans="4:78" x14ac:dyDescent="0.2">
      <c r="D2110" s="173"/>
      <c r="E2110" s="173"/>
      <c r="F2110" s="173"/>
      <c r="G2110" s="173"/>
      <c r="H2110" s="173"/>
      <c r="I2110" s="173"/>
      <c r="J2110" s="173"/>
      <c r="K2110" s="173"/>
      <c r="L2110" s="173"/>
      <c r="M2110" s="173"/>
      <c r="N2110" s="173"/>
      <c r="O2110" s="173"/>
      <c r="P2110" s="173"/>
      <c r="Q2110" s="173"/>
      <c r="R2110" s="173"/>
      <c r="S2110" s="173"/>
      <c r="T2110" s="173"/>
      <c r="U2110" s="173"/>
      <c r="V2110" s="173"/>
      <c r="W2110" s="173"/>
      <c r="X2110" s="173"/>
      <c r="Y2110" s="173"/>
      <c r="Z2110" s="173"/>
      <c r="AA2110" s="173"/>
      <c r="AB2110" s="173"/>
      <c r="AC2110" s="173"/>
      <c r="AD2110" s="173"/>
      <c r="AE2110" s="173"/>
      <c r="AF2110" s="173"/>
      <c r="AG2110" s="173"/>
      <c r="AH2110" s="173"/>
      <c r="AI2110" s="173"/>
      <c r="AJ2110" s="173"/>
      <c r="AK2110" s="173"/>
      <c r="AL2110" s="173"/>
      <c r="AM2110" s="173"/>
      <c r="AN2110" s="173"/>
      <c r="AO2110" s="173"/>
      <c r="AP2110" s="198"/>
      <c r="AQ2110" s="198"/>
      <c r="AR2110" s="198"/>
      <c r="AS2110" s="198"/>
      <c r="AT2110" s="198"/>
      <c r="AU2110" s="198"/>
      <c r="AV2110" s="198"/>
      <c r="AW2110" s="198"/>
      <c r="AX2110" s="198"/>
      <c r="AY2110" s="198"/>
      <c r="AZ2110" s="198"/>
      <c r="BA2110" s="198"/>
      <c r="BB2110" s="198"/>
      <c r="BC2110" s="198"/>
      <c r="BD2110" s="198"/>
      <c r="BE2110" s="198"/>
      <c r="BF2110" s="198"/>
      <c r="BG2110" s="198"/>
      <c r="BH2110" s="198"/>
      <c r="BI2110" s="198"/>
      <c r="BJ2110" s="198"/>
      <c r="BK2110" s="198"/>
      <c r="BL2110" s="198"/>
      <c r="BM2110" s="198"/>
      <c r="BN2110" s="198"/>
      <c r="BO2110" s="198"/>
      <c r="BP2110" s="198"/>
      <c r="BQ2110" s="198"/>
      <c r="BR2110" s="198"/>
      <c r="BS2110" s="198"/>
      <c r="BT2110" s="198"/>
      <c r="BU2110" s="198"/>
      <c r="BV2110" s="198"/>
      <c r="BW2110" s="198"/>
      <c r="BX2110" s="198"/>
      <c r="BY2110" s="198"/>
      <c r="BZ2110" s="198"/>
    </row>
    <row r="2111" spans="4:78" x14ac:dyDescent="0.2">
      <c r="D2111" s="173"/>
      <c r="E2111" s="173"/>
      <c r="F2111" s="173"/>
      <c r="G2111" s="173"/>
      <c r="H2111" s="173"/>
      <c r="I2111" s="173"/>
      <c r="J2111" s="173"/>
      <c r="K2111" s="173"/>
      <c r="L2111" s="173"/>
      <c r="M2111" s="173"/>
      <c r="N2111" s="173"/>
      <c r="O2111" s="173"/>
      <c r="P2111" s="173"/>
      <c r="Q2111" s="173"/>
      <c r="R2111" s="173"/>
      <c r="S2111" s="173"/>
      <c r="T2111" s="173"/>
      <c r="U2111" s="173"/>
      <c r="V2111" s="173"/>
      <c r="W2111" s="173"/>
      <c r="X2111" s="173"/>
      <c r="Y2111" s="173"/>
      <c r="Z2111" s="173"/>
      <c r="AA2111" s="173"/>
      <c r="AB2111" s="173"/>
      <c r="AC2111" s="173"/>
      <c r="AD2111" s="173"/>
      <c r="AE2111" s="173"/>
      <c r="AF2111" s="173"/>
      <c r="AG2111" s="173"/>
      <c r="AH2111" s="173"/>
      <c r="AI2111" s="173"/>
      <c r="AJ2111" s="173"/>
      <c r="AK2111" s="173"/>
      <c r="AL2111" s="173"/>
      <c r="AM2111" s="173"/>
      <c r="AN2111" s="173"/>
      <c r="AO2111" s="173"/>
      <c r="AP2111" s="198"/>
      <c r="AQ2111" s="198"/>
      <c r="AR2111" s="198"/>
      <c r="AS2111" s="198"/>
      <c r="AT2111" s="198"/>
      <c r="AU2111" s="198"/>
      <c r="AV2111" s="198"/>
      <c r="AW2111" s="198"/>
      <c r="AX2111" s="198"/>
      <c r="AY2111" s="198"/>
      <c r="AZ2111" s="198"/>
      <c r="BA2111" s="198"/>
      <c r="BB2111" s="198"/>
      <c r="BC2111" s="198"/>
      <c r="BD2111" s="198"/>
      <c r="BE2111" s="198"/>
      <c r="BF2111" s="198"/>
      <c r="BG2111" s="198"/>
      <c r="BH2111" s="198"/>
      <c r="BI2111" s="198"/>
      <c r="BJ2111" s="198"/>
      <c r="BK2111" s="198"/>
      <c r="BL2111" s="198"/>
      <c r="BM2111" s="198"/>
      <c r="BN2111" s="198"/>
      <c r="BO2111" s="198"/>
      <c r="BP2111" s="198"/>
      <c r="BQ2111" s="198"/>
      <c r="BR2111" s="198"/>
      <c r="BS2111" s="198"/>
      <c r="BT2111" s="198"/>
      <c r="BU2111" s="198"/>
      <c r="BV2111" s="198"/>
      <c r="BW2111" s="198"/>
      <c r="BX2111" s="198"/>
      <c r="BY2111" s="198"/>
      <c r="BZ2111" s="198"/>
    </row>
    <row r="2112" spans="4:78" x14ac:dyDescent="0.2">
      <c r="D2112" s="173"/>
      <c r="E2112" s="173"/>
      <c r="F2112" s="173"/>
      <c r="G2112" s="173"/>
      <c r="H2112" s="173"/>
      <c r="I2112" s="173"/>
      <c r="J2112" s="173"/>
      <c r="K2112" s="173"/>
      <c r="L2112" s="173"/>
      <c r="M2112" s="173"/>
      <c r="N2112" s="173"/>
      <c r="O2112" s="173"/>
      <c r="P2112" s="173"/>
      <c r="Q2112" s="173"/>
      <c r="R2112" s="173"/>
      <c r="S2112" s="173"/>
      <c r="T2112" s="173"/>
      <c r="U2112" s="173"/>
      <c r="V2112" s="173"/>
      <c r="W2112" s="173"/>
      <c r="X2112" s="173"/>
      <c r="Y2112" s="173"/>
      <c r="Z2112" s="173"/>
      <c r="AA2112" s="173"/>
      <c r="AB2112" s="173"/>
      <c r="AC2112" s="173"/>
      <c r="AD2112" s="173"/>
      <c r="AE2112" s="173"/>
      <c r="AF2112" s="173"/>
      <c r="AG2112" s="173"/>
      <c r="AH2112" s="173"/>
      <c r="AI2112" s="173"/>
      <c r="AJ2112" s="173"/>
      <c r="AK2112" s="173"/>
      <c r="AL2112" s="173"/>
      <c r="AM2112" s="173"/>
      <c r="AN2112" s="173"/>
      <c r="AO2112" s="173"/>
      <c r="AP2112" s="198"/>
      <c r="AQ2112" s="198"/>
      <c r="AR2112" s="198"/>
      <c r="AS2112" s="198"/>
      <c r="AT2112" s="198"/>
      <c r="AU2112" s="198"/>
      <c r="AV2112" s="198"/>
      <c r="AW2112" s="198"/>
      <c r="AX2112" s="198"/>
      <c r="AY2112" s="198"/>
      <c r="AZ2112" s="198"/>
      <c r="BA2112" s="198"/>
      <c r="BB2112" s="198"/>
      <c r="BC2112" s="198"/>
      <c r="BD2112" s="198"/>
      <c r="BE2112" s="198"/>
      <c r="BF2112" s="198"/>
      <c r="BG2112" s="198"/>
      <c r="BH2112" s="198"/>
      <c r="BI2112" s="198"/>
      <c r="BJ2112" s="198"/>
      <c r="BK2112" s="198"/>
      <c r="BL2112" s="198"/>
      <c r="BM2112" s="198"/>
      <c r="BN2112" s="198"/>
      <c r="BO2112" s="198"/>
      <c r="BP2112" s="198"/>
      <c r="BQ2112" s="198"/>
      <c r="BR2112" s="198"/>
      <c r="BS2112" s="198"/>
      <c r="BT2112" s="198"/>
      <c r="BU2112" s="198"/>
      <c r="BV2112" s="198"/>
      <c r="BW2112" s="198"/>
      <c r="BX2112" s="198"/>
      <c r="BY2112" s="198"/>
      <c r="BZ2112" s="198"/>
    </row>
    <row r="2113" spans="4:78" x14ac:dyDescent="0.2">
      <c r="D2113" s="173"/>
      <c r="E2113" s="173"/>
      <c r="F2113" s="173"/>
      <c r="G2113" s="173"/>
      <c r="H2113" s="173"/>
      <c r="I2113" s="173"/>
      <c r="J2113" s="173"/>
      <c r="K2113" s="173"/>
      <c r="L2113" s="173"/>
      <c r="M2113" s="173"/>
      <c r="N2113" s="173"/>
      <c r="O2113" s="173"/>
      <c r="P2113" s="173"/>
      <c r="Q2113" s="173"/>
      <c r="R2113" s="173"/>
      <c r="S2113" s="173"/>
      <c r="T2113" s="173"/>
      <c r="U2113" s="173"/>
      <c r="V2113" s="173"/>
      <c r="W2113" s="173"/>
      <c r="X2113" s="173"/>
      <c r="Y2113" s="173"/>
      <c r="Z2113" s="173"/>
      <c r="AA2113" s="173"/>
      <c r="AB2113" s="173"/>
      <c r="AC2113" s="173"/>
      <c r="AD2113" s="173"/>
      <c r="AE2113" s="173"/>
      <c r="AF2113" s="173"/>
      <c r="AG2113" s="173"/>
      <c r="AH2113" s="173"/>
      <c r="AI2113" s="173"/>
      <c r="AJ2113" s="173"/>
      <c r="AK2113" s="173"/>
      <c r="AL2113" s="173"/>
      <c r="AM2113" s="173"/>
      <c r="AN2113" s="173"/>
      <c r="AO2113" s="173"/>
      <c r="AP2113" s="198"/>
      <c r="AQ2113" s="198"/>
      <c r="AR2113" s="198"/>
      <c r="AS2113" s="198"/>
      <c r="AT2113" s="198"/>
      <c r="AU2113" s="198"/>
      <c r="AV2113" s="198"/>
      <c r="AW2113" s="198"/>
      <c r="AX2113" s="198"/>
      <c r="AY2113" s="198"/>
      <c r="AZ2113" s="198"/>
      <c r="BA2113" s="198"/>
      <c r="BB2113" s="198"/>
      <c r="BC2113" s="198"/>
      <c r="BD2113" s="198"/>
      <c r="BE2113" s="198"/>
      <c r="BF2113" s="198"/>
      <c r="BG2113" s="198"/>
      <c r="BH2113" s="198"/>
      <c r="BI2113" s="198"/>
      <c r="BJ2113" s="198"/>
      <c r="BK2113" s="198"/>
      <c r="BL2113" s="198"/>
      <c r="BM2113" s="198"/>
      <c r="BN2113" s="198"/>
      <c r="BO2113" s="198"/>
      <c r="BP2113" s="198"/>
      <c r="BQ2113" s="198"/>
      <c r="BR2113" s="198"/>
      <c r="BS2113" s="198"/>
      <c r="BT2113" s="198"/>
      <c r="BU2113" s="198"/>
      <c r="BV2113" s="198"/>
      <c r="BW2113" s="198"/>
      <c r="BX2113" s="198"/>
      <c r="BY2113" s="198"/>
      <c r="BZ2113" s="198"/>
    </row>
    <row r="2114" spans="4:78" x14ac:dyDescent="0.2">
      <c r="D2114" s="173"/>
      <c r="E2114" s="173"/>
      <c r="F2114" s="173"/>
      <c r="G2114" s="173"/>
      <c r="H2114" s="173"/>
      <c r="I2114" s="173"/>
      <c r="J2114" s="173"/>
      <c r="K2114" s="173"/>
      <c r="L2114" s="173"/>
      <c r="M2114" s="173"/>
      <c r="N2114" s="173"/>
      <c r="O2114" s="173"/>
      <c r="P2114" s="173"/>
      <c r="Q2114" s="173"/>
      <c r="R2114" s="173"/>
      <c r="S2114" s="173"/>
      <c r="T2114" s="173"/>
      <c r="U2114" s="173"/>
      <c r="V2114" s="173"/>
      <c r="W2114" s="173"/>
      <c r="X2114" s="173"/>
      <c r="Y2114" s="173"/>
      <c r="Z2114" s="173"/>
      <c r="AA2114" s="173"/>
      <c r="AB2114" s="173"/>
      <c r="AC2114" s="173"/>
      <c r="AD2114" s="173"/>
      <c r="AE2114" s="173"/>
      <c r="AF2114" s="173"/>
      <c r="AG2114" s="173"/>
      <c r="AH2114" s="173"/>
      <c r="AI2114" s="173"/>
      <c r="AJ2114" s="173"/>
      <c r="AK2114" s="173"/>
      <c r="AL2114" s="173"/>
      <c r="AM2114" s="173"/>
      <c r="AN2114" s="173"/>
      <c r="AO2114" s="173"/>
      <c r="AP2114" s="198"/>
      <c r="AQ2114" s="198"/>
      <c r="AR2114" s="198"/>
      <c r="AS2114" s="198"/>
      <c r="AT2114" s="198"/>
      <c r="AU2114" s="198"/>
      <c r="AV2114" s="198"/>
      <c r="AW2114" s="198"/>
      <c r="AX2114" s="198"/>
      <c r="AY2114" s="198"/>
      <c r="AZ2114" s="198"/>
      <c r="BA2114" s="198"/>
      <c r="BB2114" s="198"/>
      <c r="BC2114" s="198"/>
      <c r="BD2114" s="198"/>
      <c r="BE2114" s="198"/>
      <c r="BF2114" s="198"/>
      <c r="BG2114" s="198"/>
      <c r="BH2114" s="198"/>
      <c r="BI2114" s="198"/>
      <c r="BJ2114" s="198"/>
      <c r="BK2114" s="198"/>
      <c r="BL2114" s="198"/>
      <c r="BM2114" s="198"/>
      <c r="BN2114" s="198"/>
      <c r="BO2114" s="198"/>
      <c r="BP2114" s="198"/>
      <c r="BQ2114" s="198"/>
      <c r="BR2114" s="198"/>
      <c r="BS2114" s="198"/>
      <c r="BT2114" s="198"/>
      <c r="BU2114" s="198"/>
      <c r="BV2114" s="198"/>
      <c r="BW2114" s="198"/>
      <c r="BX2114" s="198"/>
      <c r="BY2114" s="198"/>
      <c r="BZ2114" s="198"/>
    </row>
    <row r="2115" spans="4:78" x14ac:dyDescent="0.2">
      <c r="D2115" s="173"/>
      <c r="E2115" s="173"/>
      <c r="F2115" s="173"/>
      <c r="G2115" s="173"/>
      <c r="H2115" s="173"/>
      <c r="I2115" s="173"/>
      <c r="J2115" s="173"/>
      <c r="K2115" s="173"/>
      <c r="L2115" s="173"/>
      <c r="M2115" s="173"/>
      <c r="N2115" s="173"/>
      <c r="O2115" s="173"/>
      <c r="P2115" s="173"/>
      <c r="Q2115" s="173"/>
      <c r="R2115" s="173"/>
      <c r="S2115" s="173"/>
      <c r="T2115" s="173"/>
      <c r="U2115" s="173"/>
      <c r="V2115" s="173"/>
      <c r="W2115" s="173"/>
      <c r="X2115" s="173"/>
      <c r="Y2115" s="173"/>
      <c r="Z2115" s="173"/>
      <c r="AA2115" s="173"/>
      <c r="AB2115" s="173"/>
      <c r="AC2115" s="173"/>
      <c r="AD2115" s="173"/>
      <c r="AE2115" s="173"/>
      <c r="AF2115" s="173"/>
      <c r="AG2115" s="173"/>
      <c r="AH2115" s="173"/>
      <c r="AI2115" s="173"/>
      <c r="AJ2115" s="173"/>
      <c r="AK2115" s="173"/>
      <c r="AL2115" s="173"/>
      <c r="AM2115" s="173"/>
      <c r="AN2115" s="173"/>
      <c r="AO2115" s="173"/>
      <c r="AP2115" s="198"/>
      <c r="AQ2115" s="198"/>
      <c r="AR2115" s="198"/>
      <c r="AS2115" s="198"/>
      <c r="AT2115" s="198"/>
      <c r="AU2115" s="198"/>
      <c r="AV2115" s="198"/>
      <c r="AW2115" s="198"/>
      <c r="AX2115" s="198"/>
      <c r="AY2115" s="198"/>
      <c r="AZ2115" s="198"/>
      <c r="BA2115" s="198"/>
      <c r="BB2115" s="198"/>
      <c r="BC2115" s="198"/>
      <c r="BD2115" s="198"/>
      <c r="BE2115" s="198"/>
      <c r="BF2115" s="198"/>
      <c r="BG2115" s="198"/>
      <c r="BH2115" s="198"/>
      <c r="BI2115" s="198"/>
      <c r="BJ2115" s="198"/>
      <c r="BK2115" s="198"/>
      <c r="BL2115" s="198"/>
      <c r="BM2115" s="198"/>
      <c r="BN2115" s="198"/>
      <c r="BO2115" s="198"/>
      <c r="BP2115" s="198"/>
      <c r="BQ2115" s="198"/>
      <c r="BR2115" s="198"/>
      <c r="BS2115" s="198"/>
      <c r="BT2115" s="198"/>
      <c r="BU2115" s="198"/>
      <c r="BV2115" s="198"/>
      <c r="BW2115" s="198"/>
      <c r="BX2115" s="198"/>
      <c r="BY2115" s="198"/>
      <c r="BZ2115" s="198"/>
    </row>
    <row r="2116" spans="4:78" x14ac:dyDescent="0.2">
      <c r="D2116" s="173"/>
      <c r="E2116" s="173"/>
      <c r="F2116" s="173"/>
      <c r="G2116" s="173"/>
      <c r="H2116" s="173"/>
      <c r="I2116" s="173"/>
      <c r="J2116" s="173"/>
      <c r="K2116" s="173"/>
      <c r="L2116" s="173"/>
      <c r="M2116" s="173"/>
      <c r="N2116" s="173"/>
      <c r="O2116" s="173"/>
      <c r="P2116" s="173"/>
      <c r="Q2116" s="173"/>
      <c r="R2116" s="173"/>
      <c r="S2116" s="173"/>
      <c r="T2116" s="173"/>
      <c r="U2116" s="173"/>
      <c r="V2116" s="173"/>
      <c r="W2116" s="173"/>
      <c r="X2116" s="173"/>
      <c r="Y2116" s="173"/>
      <c r="Z2116" s="173"/>
      <c r="AA2116" s="173"/>
      <c r="AB2116" s="173"/>
      <c r="AC2116" s="173"/>
      <c r="AD2116" s="173"/>
      <c r="AE2116" s="173"/>
      <c r="AF2116" s="173"/>
      <c r="AG2116" s="173"/>
      <c r="AH2116" s="173"/>
      <c r="AI2116" s="173"/>
      <c r="AJ2116" s="173"/>
      <c r="AK2116" s="173"/>
      <c r="AL2116" s="173"/>
      <c r="AM2116" s="173"/>
      <c r="AN2116" s="173"/>
      <c r="AO2116" s="173"/>
      <c r="AP2116" s="198"/>
      <c r="AQ2116" s="198"/>
      <c r="AR2116" s="198"/>
      <c r="AS2116" s="198"/>
      <c r="AT2116" s="198"/>
      <c r="AU2116" s="198"/>
      <c r="AV2116" s="198"/>
      <c r="AW2116" s="198"/>
      <c r="AX2116" s="198"/>
      <c r="AY2116" s="198"/>
      <c r="AZ2116" s="198"/>
      <c r="BA2116" s="198"/>
      <c r="BB2116" s="198"/>
      <c r="BC2116" s="198"/>
      <c r="BD2116" s="198"/>
      <c r="BE2116" s="198"/>
      <c r="BF2116" s="198"/>
      <c r="BG2116" s="198"/>
      <c r="BH2116" s="198"/>
      <c r="BI2116" s="198"/>
      <c r="BJ2116" s="198"/>
      <c r="BK2116" s="198"/>
      <c r="BL2116" s="198"/>
      <c r="BM2116" s="198"/>
      <c r="BN2116" s="198"/>
      <c r="BO2116" s="198"/>
      <c r="BP2116" s="198"/>
      <c r="BQ2116" s="198"/>
      <c r="BR2116" s="198"/>
      <c r="BS2116" s="198"/>
      <c r="BT2116" s="198"/>
      <c r="BU2116" s="198"/>
      <c r="BV2116" s="198"/>
      <c r="BW2116" s="198"/>
      <c r="BX2116" s="198"/>
      <c r="BY2116" s="198"/>
      <c r="BZ2116" s="198"/>
    </row>
    <row r="2117" spans="4:78" x14ac:dyDescent="0.2">
      <c r="D2117" s="173"/>
      <c r="E2117" s="173"/>
      <c r="F2117" s="173"/>
      <c r="G2117" s="173"/>
      <c r="H2117" s="173"/>
      <c r="I2117" s="173"/>
      <c r="J2117" s="173"/>
      <c r="K2117" s="173"/>
      <c r="L2117" s="173"/>
      <c r="M2117" s="173"/>
      <c r="N2117" s="173"/>
      <c r="O2117" s="173"/>
      <c r="P2117" s="173"/>
      <c r="Q2117" s="173"/>
      <c r="R2117" s="173"/>
      <c r="S2117" s="173"/>
      <c r="T2117" s="173"/>
      <c r="U2117" s="173"/>
      <c r="V2117" s="173"/>
      <c r="W2117" s="173"/>
      <c r="X2117" s="173"/>
      <c r="Y2117" s="173"/>
      <c r="Z2117" s="173"/>
      <c r="AA2117" s="173"/>
      <c r="AB2117" s="173"/>
      <c r="AC2117" s="173"/>
      <c r="AD2117" s="173"/>
      <c r="AE2117" s="173"/>
      <c r="AF2117" s="173"/>
      <c r="AG2117" s="173"/>
      <c r="AH2117" s="173"/>
      <c r="AI2117" s="173"/>
      <c r="AJ2117" s="173"/>
      <c r="AK2117" s="173"/>
      <c r="AL2117" s="173"/>
      <c r="AM2117" s="173"/>
      <c r="AN2117" s="173"/>
      <c r="AO2117" s="173"/>
      <c r="AP2117" s="198"/>
      <c r="AQ2117" s="198"/>
      <c r="AR2117" s="198"/>
      <c r="AS2117" s="198"/>
      <c r="AT2117" s="198"/>
      <c r="AU2117" s="198"/>
      <c r="AV2117" s="198"/>
      <c r="AW2117" s="198"/>
      <c r="AX2117" s="198"/>
      <c r="AY2117" s="198"/>
      <c r="AZ2117" s="198"/>
      <c r="BA2117" s="198"/>
      <c r="BB2117" s="198"/>
      <c r="BC2117" s="198"/>
      <c r="BD2117" s="198"/>
      <c r="BE2117" s="198"/>
      <c r="BF2117" s="198"/>
      <c r="BG2117" s="198"/>
      <c r="BH2117" s="198"/>
      <c r="BI2117" s="198"/>
      <c r="BJ2117" s="198"/>
      <c r="BK2117" s="198"/>
      <c r="BL2117" s="198"/>
      <c r="BM2117" s="198"/>
      <c r="BN2117" s="198"/>
      <c r="BO2117" s="198"/>
      <c r="BP2117" s="198"/>
      <c r="BQ2117" s="198"/>
      <c r="BR2117" s="198"/>
      <c r="BS2117" s="198"/>
      <c r="BT2117" s="198"/>
      <c r="BU2117" s="198"/>
      <c r="BV2117" s="198"/>
      <c r="BW2117" s="198"/>
      <c r="BX2117" s="198"/>
      <c r="BY2117" s="198"/>
      <c r="BZ2117" s="198"/>
    </row>
    <row r="2118" spans="4:78" x14ac:dyDescent="0.2">
      <c r="D2118" s="173"/>
      <c r="E2118" s="173"/>
      <c r="F2118" s="173"/>
      <c r="G2118" s="173"/>
      <c r="H2118" s="173"/>
      <c r="I2118" s="173"/>
      <c r="J2118" s="173"/>
      <c r="K2118" s="173"/>
      <c r="L2118" s="173"/>
      <c r="M2118" s="173"/>
      <c r="N2118" s="173"/>
      <c r="O2118" s="173"/>
      <c r="P2118" s="173"/>
      <c r="Q2118" s="173"/>
      <c r="R2118" s="173"/>
      <c r="S2118" s="173"/>
      <c r="T2118" s="173"/>
      <c r="U2118" s="173"/>
      <c r="V2118" s="173"/>
      <c r="W2118" s="173"/>
      <c r="X2118" s="173"/>
      <c r="Y2118" s="173"/>
      <c r="Z2118" s="173"/>
      <c r="AA2118" s="173"/>
      <c r="AB2118" s="173"/>
      <c r="AC2118" s="173"/>
      <c r="AD2118" s="173"/>
      <c r="AE2118" s="173"/>
      <c r="AF2118" s="173"/>
      <c r="AG2118" s="173"/>
      <c r="AH2118" s="173"/>
      <c r="AI2118" s="173"/>
      <c r="AJ2118" s="173"/>
      <c r="AK2118" s="173"/>
      <c r="AL2118" s="173"/>
      <c r="AM2118" s="173"/>
      <c r="AN2118" s="173"/>
      <c r="AO2118" s="173"/>
      <c r="AP2118" s="198"/>
      <c r="AQ2118" s="198"/>
      <c r="AR2118" s="198"/>
      <c r="AS2118" s="198"/>
      <c r="AT2118" s="198"/>
      <c r="AU2118" s="198"/>
      <c r="AV2118" s="198"/>
      <c r="AW2118" s="198"/>
      <c r="AX2118" s="198"/>
      <c r="AY2118" s="198"/>
      <c r="AZ2118" s="198"/>
      <c r="BA2118" s="198"/>
      <c r="BB2118" s="198"/>
      <c r="BC2118" s="198"/>
      <c r="BD2118" s="198"/>
      <c r="BE2118" s="198"/>
      <c r="BF2118" s="198"/>
      <c r="BG2118" s="198"/>
      <c r="BH2118" s="198"/>
      <c r="BI2118" s="198"/>
      <c r="BJ2118" s="198"/>
      <c r="BK2118" s="198"/>
      <c r="BL2118" s="198"/>
      <c r="BM2118" s="198"/>
      <c r="BN2118" s="198"/>
      <c r="BO2118" s="198"/>
      <c r="BP2118" s="198"/>
      <c r="BQ2118" s="198"/>
      <c r="BR2118" s="198"/>
      <c r="BS2118" s="198"/>
      <c r="BT2118" s="198"/>
      <c r="BU2118" s="198"/>
      <c r="BV2118" s="198"/>
      <c r="BW2118" s="198"/>
      <c r="BX2118" s="198"/>
      <c r="BY2118" s="198"/>
      <c r="BZ2118" s="198"/>
    </row>
    <row r="2119" spans="4:78" x14ac:dyDescent="0.2">
      <c r="D2119" s="173"/>
      <c r="E2119" s="173"/>
      <c r="F2119" s="173"/>
      <c r="G2119" s="173"/>
      <c r="H2119" s="173"/>
      <c r="I2119" s="173"/>
      <c r="J2119" s="173"/>
      <c r="K2119" s="173"/>
      <c r="L2119" s="173"/>
      <c r="M2119" s="173"/>
      <c r="N2119" s="173"/>
      <c r="O2119" s="173"/>
      <c r="P2119" s="173"/>
      <c r="Q2119" s="173"/>
      <c r="R2119" s="173"/>
      <c r="S2119" s="173"/>
      <c r="T2119" s="173"/>
      <c r="U2119" s="173"/>
      <c r="V2119" s="173"/>
      <c r="W2119" s="173"/>
      <c r="X2119" s="173"/>
      <c r="Y2119" s="173"/>
      <c r="Z2119" s="173"/>
      <c r="AA2119" s="173"/>
      <c r="AB2119" s="173"/>
      <c r="AC2119" s="173"/>
      <c r="AD2119" s="173"/>
      <c r="AE2119" s="173"/>
      <c r="AF2119" s="173"/>
      <c r="AG2119" s="173"/>
      <c r="AH2119" s="173"/>
      <c r="AI2119" s="173"/>
      <c r="AJ2119" s="173"/>
      <c r="AK2119" s="173"/>
      <c r="AL2119" s="173"/>
      <c r="AM2119" s="173"/>
      <c r="AN2119" s="173"/>
      <c r="AO2119" s="173"/>
      <c r="AP2119" s="198"/>
      <c r="AQ2119" s="198"/>
      <c r="AR2119" s="198"/>
      <c r="AS2119" s="198"/>
      <c r="AT2119" s="198"/>
      <c r="AU2119" s="198"/>
      <c r="AV2119" s="198"/>
      <c r="AW2119" s="198"/>
      <c r="AX2119" s="198"/>
      <c r="AY2119" s="198"/>
      <c r="AZ2119" s="198"/>
      <c r="BA2119" s="198"/>
      <c r="BB2119" s="198"/>
      <c r="BC2119" s="198"/>
      <c r="BD2119" s="198"/>
      <c r="BE2119" s="198"/>
      <c r="BF2119" s="198"/>
      <c r="BG2119" s="198"/>
      <c r="BH2119" s="198"/>
      <c r="BI2119" s="198"/>
      <c r="BJ2119" s="198"/>
      <c r="BK2119" s="198"/>
      <c r="BL2119" s="198"/>
      <c r="BM2119" s="198"/>
      <c r="BN2119" s="198"/>
      <c r="BO2119" s="198"/>
      <c r="BP2119" s="198"/>
      <c r="BQ2119" s="198"/>
      <c r="BR2119" s="198"/>
      <c r="BS2119" s="198"/>
      <c r="BT2119" s="198"/>
      <c r="BU2119" s="198"/>
      <c r="BV2119" s="198"/>
      <c r="BW2119" s="198"/>
      <c r="BX2119" s="198"/>
      <c r="BY2119" s="198"/>
      <c r="BZ2119" s="198"/>
    </row>
    <row r="2120" spans="4:78" x14ac:dyDescent="0.2">
      <c r="D2120" s="173"/>
      <c r="E2120" s="173"/>
      <c r="F2120" s="173"/>
      <c r="G2120" s="173"/>
      <c r="H2120" s="173"/>
      <c r="I2120" s="173"/>
      <c r="J2120" s="173"/>
      <c r="K2120" s="173"/>
      <c r="L2120" s="173"/>
      <c r="M2120" s="173"/>
      <c r="N2120" s="173"/>
      <c r="O2120" s="173"/>
      <c r="P2120" s="173"/>
      <c r="Q2120" s="173"/>
      <c r="R2120" s="173"/>
      <c r="S2120" s="173"/>
      <c r="T2120" s="173"/>
      <c r="U2120" s="173"/>
      <c r="V2120" s="173"/>
      <c r="W2120" s="173"/>
      <c r="X2120" s="173"/>
      <c r="Y2120" s="173"/>
      <c r="Z2120" s="173"/>
      <c r="AA2120" s="173"/>
      <c r="AB2120" s="173"/>
      <c r="AC2120" s="173"/>
      <c r="AD2120" s="173"/>
      <c r="AE2120" s="173"/>
      <c r="AF2120" s="173"/>
      <c r="AG2120" s="173"/>
      <c r="AH2120" s="173"/>
      <c r="AI2120" s="173"/>
      <c r="AJ2120" s="173"/>
      <c r="AK2120" s="173"/>
      <c r="AL2120" s="173"/>
      <c r="AM2120" s="173"/>
      <c r="AN2120" s="173"/>
      <c r="AO2120" s="173"/>
      <c r="AP2120" s="198"/>
      <c r="AQ2120" s="198"/>
      <c r="AR2120" s="198"/>
      <c r="AS2120" s="198"/>
      <c r="AT2120" s="198"/>
      <c r="AU2120" s="198"/>
      <c r="AV2120" s="198"/>
      <c r="AW2120" s="198"/>
      <c r="AX2120" s="198"/>
      <c r="AY2120" s="198"/>
      <c r="AZ2120" s="198"/>
      <c r="BA2120" s="198"/>
      <c r="BB2120" s="198"/>
      <c r="BC2120" s="198"/>
      <c r="BD2120" s="198"/>
      <c r="BE2120" s="198"/>
      <c r="BF2120" s="198"/>
      <c r="BG2120" s="198"/>
      <c r="BH2120" s="198"/>
      <c r="BI2120" s="198"/>
      <c r="BJ2120" s="198"/>
      <c r="BK2120" s="198"/>
      <c r="BL2120" s="198"/>
      <c r="BM2120" s="198"/>
      <c r="BN2120" s="198"/>
      <c r="BO2120" s="198"/>
      <c r="BP2120" s="198"/>
      <c r="BQ2120" s="198"/>
      <c r="BR2120" s="198"/>
      <c r="BS2120" s="198"/>
      <c r="BT2120" s="198"/>
      <c r="BU2120" s="198"/>
      <c r="BV2120" s="198"/>
      <c r="BW2120" s="198"/>
      <c r="BX2120" s="198"/>
      <c r="BY2120" s="198"/>
      <c r="BZ2120" s="198"/>
    </row>
    <row r="2121" spans="4:78" x14ac:dyDescent="0.2">
      <c r="D2121" s="173"/>
      <c r="E2121" s="173"/>
      <c r="F2121" s="173"/>
      <c r="G2121" s="173"/>
      <c r="H2121" s="173"/>
      <c r="I2121" s="173"/>
      <c r="J2121" s="173"/>
      <c r="K2121" s="173"/>
      <c r="L2121" s="173"/>
      <c r="M2121" s="173"/>
      <c r="N2121" s="173"/>
      <c r="O2121" s="173"/>
      <c r="P2121" s="173"/>
      <c r="Q2121" s="173"/>
      <c r="R2121" s="173"/>
      <c r="S2121" s="173"/>
      <c r="T2121" s="173"/>
      <c r="U2121" s="173"/>
      <c r="V2121" s="173"/>
      <c r="W2121" s="173"/>
      <c r="X2121" s="173"/>
      <c r="Y2121" s="173"/>
      <c r="Z2121" s="173"/>
      <c r="AA2121" s="173"/>
      <c r="AB2121" s="173"/>
      <c r="AC2121" s="173"/>
      <c r="AD2121" s="173"/>
      <c r="AE2121" s="173"/>
      <c r="AF2121" s="173"/>
      <c r="AG2121" s="173"/>
      <c r="AH2121" s="173"/>
      <c r="AI2121" s="173"/>
      <c r="AJ2121" s="173"/>
      <c r="AK2121" s="173"/>
      <c r="AL2121" s="173"/>
      <c r="AM2121" s="173"/>
      <c r="AN2121" s="173"/>
      <c r="AO2121" s="173"/>
      <c r="AP2121" s="198"/>
      <c r="AQ2121" s="198"/>
      <c r="AR2121" s="198"/>
      <c r="AS2121" s="198"/>
      <c r="AT2121" s="198"/>
      <c r="AU2121" s="198"/>
      <c r="AV2121" s="198"/>
      <c r="AW2121" s="198"/>
      <c r="AX2121" s="198"/>
      <c r="AY2121" s="198"/>
      <c r="AZ2121" s="198"/>
      <c r="BA2121" s="198"/>
      <c r="BB2121" s="198"/>
      <c r="BC2121" s="198"/>
      <c r="BD2121" s="198"/>
      <c r="BE2121" s="198"/>
      <c r="BF2121" s="198"/>
      <c r="BG2121" s="198"/>
      <c r="BH2121" s="198"/>
      <c r="BI2121" s="198"/>
      <c r="BJ2121" s="198"/>
      <c r="BK2121" s="198"/>
      <c r="BL2121" s="198"/>
      <c r="BM2121" s="198"/>
      <c r="BN2121" s="198"/>
      <c r="BO2121" s="198"/>
      <c r="BP2121" s="198"/>
      <c r="BQ2121" s="198"/>
      <c r="BR2121" s="198"/>
      <c r="BS2121" s="198"/>
      <c r="BT2121" s="198"/>
      <c r="BU2121" s="198"/>
      <c r="BV2121" s="198"/>
      <c r="BW2121" s="198"/>
      <c r="BX2121" s="198"/>
      <c r="BY2121" s="198"/>
      <c r="BZ2121" s="198"/>
    </row>
    <row r="2122" spans="4:78" x14ac:dyDescent="0.2">
      <c r="D2122" s="173"/>
      <c r="E2122" s="173"/>
      <c r="F2122" s="173"/>
      <c r="G2122" s="173"/>
      <c r="H2122" s="173"/>
      <c r="I2122" s="173"/>
      <c r="J2122" s="173"/>
      <c r="K2122" s="173"/>
      <c r="L2122" s="173"/>
      <c r="M2122" s="173"/>
      <c r="N2122" s="173"/>
      <c r="O2122" s="173"/>
      <c r="P2122" s="173"/>
      <c r="Q2122" s="173"/>
      <c r="R2122" s="173"/>
      <c r="S2122" s="173"/>
      <c r="T2122" s="173"/>
      <c r="U2122" s="173"/>
      <c r="V2122" s="173"/>
      <c r="W2122" s="173"/>
      <c r="X2122" s="173"/>
      <c r="Y2122" s="173"/>
      <c r="Z2122" s="173"/>
      <c r="AA2122" s="173"/>
      <c r="AB2122" s="173"/>
      <c r="AC2122" s="173"/>
      <c r="AD2122" s="173"/>
      <c r="AE2122" s="173"/>
      <c r="AF2122" s="173"/>
      <c r="AG2122" s="173"/>
      <c r="AH2122" s="173"/>
      <c r="AI2122" s="173"/>
      <c r="AJ2122" s="173"/>
      <c r="AK2122" s="173"/>
      <c r="AL2122" s="173"/>
      <c r="AM2122" s="173"/>
      <c r="AN2122" s="173"/>
      <c r="AO2122" s="173"/>
      <c r="AP2122" s="198"/>
      <c r="AQ2122" s="198"/>
      <c r="AR2122" s="198"/>
      <c r="AS2122" s="198"/>
      <c r="AT2122" s="198"/>
      <c r="AU2122" s="198"/>
      <c r="AV2122" s="198"/>
      <c r="AW2122" s="198"/>
      <c r="AX2122" s="198"/>
      <c r="AY2122" s="198"/>
      <c r="AZ2122" s="198"/>
      <c r="BA2122" s="198"/>
      <c r="BB2122" s="198"/>
      <c r="BC2122" s="198"/>
      <c r="BD2122" s="198"/>
      <c r="BE2122" s="198"/>
      <c r="BF2122" s="198"/>
      <c r="BG2122" s="198"/>
      <c r="BH2122" s="198"/>
      <c r="BI2122" s="198"/>
      <c r="BJ2122" s="198"/>
      <c r="BK2122" s="198"/>
      <c r="BL2122" s="198"/>
      <c r="BM2122" s="198"/>
      <c r="BN2122" s="198"/>
      <c r="BO2122" s="198"/>
      <c r="BP2122" s="198"/>
      <c r="BQ2122" s="198"/>
      <c r="BR2122" s="198"/>
      <c r="BS2122" s="198"/>
      <c r="BT2122" s="198"/>
      <c r="BU2122" s="198"/>
      <c r="BV2122" s="198"/>
      <c r="BW2122" s="198"/>
      <c r="BX2122" s="198"/>
      <c r="BY2122" s="198"/>
      <c r="BZ2122" s="198"/>
    </row>
    <row r="2123" spans="4:78" x14ac:dyDescent="0.2">
      <c r="D2123" s="173"/>
      <c r="E2123" s="173"/>
      <c r="F2123" s="173"/>
      <c r="G2123" s="173"/>
      <c r="H2123" s="173"/>
      <c r="I2123" s="173"/>
      <c r="J2123" s="173"/>
      <c r="K2123" s="173"/>
      <c r="L2123" s="173"/>
      <c r="M2123" s="173"/>
      <c r="N2123" s="173"/>
      <c r="O2123" s="173"/>
      <c r="P2123" s="173"/>
      <c r="Q2123" s="173"/>
      <c r="R2123" s="173"/>
      <c r="S2123" s="173"/>
      <c r="T2123" s="173"/>
      <c r="U2123" s="173"/>
      <c r="V2123" s="173"/>
      <c r="W2123" s="173"/>
      <c r="X2123" s="173"/>
      <c r="Y2123" s="173"/>
      <c r="Z2123" s="173"/>
      <c r="AA2123" s="173"/>
      <c r="AB2123" s="173"/>
      <c r="AC2123" s="173"/>
      <c r="AD2123" s="173"/>
      <c r="AE2123" s="173"/>
      <c r="AF2123" s="173"/>
      <c r="AG2123" s="173"/>
      <c r="AH2123" s="173"/>
      <c r="AI2123" s="173"/>
      <c r="AJ2123" s="173"/>
      <c r="AK2123" s="173"/>
      <c r="AL2123" s="173"/>
      <c r="AM2123" s="173"/>
      <c r="AN2123" s="173"/>
      <c r="AO2123" s="173"/>
      <c r="AP2123" s="198"/>
      <c r="AQ2123" s="198"/>
      <c r="AR2123" s="198"/>
      <c r="AS2123" s="198"/>
      <c r="AT2123" s="198"/>
      <c r="AU2123" s="198"/>
      <c r="AV2123" s="198"/>
      <c r="AW2123" s="198"/>
      <c r="AX2123" s="198"/>
      <c r="AY2123" s="198"/>
      <c r="AZ2123" s="198"/>
      <c r="BA2123" s="198"/>
      <c r="BB2123" s="198"/>
      <c r="BC2123" s="198"/>
      <c r="BD2123" s="198"/>
      <c r="BE2123" s="198"/>
      <c r="BF2123" s="198"/>
      <c r="BG2123" s="198"/>
      <c r="BH2123" s="198"/>
      <c r="BI2123" s="198"/>
      <c r="BJ2123" s="198"/>
      <c r="BK2123" s="198"/>
      <c r="BL2123" s="198"/>
      <c r="BM2123" s="198"/>
      <c r="BN2123" s="198"/>
      <c r="BO2123" s="198"/>
      <c r="BP2123" s="198"/>
      <c r="BQ2123" s="198"/>
      <c r="BR2123" s="198"/>
      <c r="BS2123" s="198"/>
      <c r="BT2123" s="198"/>
      <c r="BU2123" s="198"/>
      <c r="BV2123" s="198"/>
      <c r="BW2123" s="198"/>
      <c r="BX2123" s="198"/>
      <c r="BY2123" s="198"/>
      <c r="BZ2123" s="198"/>
    </row>
    <row r="2124" spans="4:78" x14ac:dyDescent="0.2">
      <c r="D2124" s="173"/>
      <c r="E2124" s="173"/>
      <c r="F2124" s="173"/>
      <c r="G2124" s="173"/>
      <c r="H2124" s="173"/>
      <c r="I2124" s="173"/>
      <c r="J2124" s="173"/>
      <c r="K2124" s="173"/>
      <c r="L2124" s="173"/>
      <c r="M2124" s="173"/>
      <c r="N2124" s="173"/>
      <c r="O2124" s="173"/>
      <c r="P2124" s="173"/>
      <c r="Q2124" s="173"/>
      <c r="R2124" s="173"/>
      <c r="S2124" s="173"/>
      <c r="T2124" s="173"/>
      <c r="U2124" s="173"/>
      <c r="V2124" s="173"/>
      <c r="W2124" s="173"/>
      <c r="X2124" s="173"/>
      <c r="Y2124" s="173"/>
      <c r="Z2124" s="173"/>
      <c r="AA2124" s="173"/>
      <c r="AB2124" s="173"/>
      <c r="AC2124" s="173"/>
      <c r="AD2124" s="173"/>
      <c r="AE2124" s="173"/>
      <c r="AF2124" s="173"/>
      <c r="AG2124" s="173"/>
      <c r="AH2124" s="173"/>
      <c r="AI2124" s="173"/>
      <c r="AJ2124" s="173"/>
      <c r="AK2124" s="173"/>
      <c r="AL2124" s="173"/>
      <c r="AM2124" s="173"/>
      <c r="AN2124" s="173"/>
      <c r="AO2124" s="173"/>
      <c r="AP2124" s="198"/>
      <c r="AQ2124" s="198"/>
      <c r="AR2124" s="198"/>
      <c r="AS2124" s="198"/>
      <c r="AT2124" s="198"/>
      <c r="AU2124" s="198"/>
      <c r="AV2124" s="198"/>
      <c r="AW2124" s="198"/>
      <c r="AX2124" s="198"/>
      <c r="AY2124" s="198"/>
      <c r="AZ2124" s="198"/>
      <c r="BA2124" s="198"/>
      <c r="BB2124" s="198"/>
      <c r="BC2124" s="198"/>
      <c r="BD2124" s="198"/>
      <c r="BE2124" s="198"/>
      <c r="BF2124" s="198"/>
      <c r="BG2124" s="198"/>
      <c r="BH2124" s="198"/>
      <c r="BI2124" s="198"/>
      <c r="BJ2124" s="198"/>
      <c r="BK2124" s="198"/>
      <c r="BL2124" s="198"/>
      <c r="BM2124" s="198"/>
      <c r="BN2124" s="198"/>
      <c r="BO2124" s="198"/>
      <c r="BP2124" s="198"/>
      <c r="BQ2124" s="198"/>
      <c r="BR2124" s="198"/>
      <c r="BS2124" s="198"/>
      <c r="BT2124" s="198"/>
      <c r="BU2124" s="198"/>
      <c r="BV2124" s="198"/>
      <c r="BW2124" s="198"/>
      <c r="BX2124" s="198"/>
      <c r="BY2124" s="198"/>
      <c r="BZ2124" s="198"/>
    </row>
    <row r="2125" spans="4:78" x14ac:dyDescent="0.2">
      <c r="D2125" s="173"/>
      <c r="E2125" s="173"/>
      <c r="F2125" s="173"/>
      <c r="G2125" s="173"/>
      <c r="H2125" s="173"/>
      <c r="I2125" s="173"/>
      <c r="J2125" s="173"/>
      <c r="K2125" s="173"/>
      <c r="L2125" s="173"/>
      <c r="M2125" s="173"/>
      <c r="N2125" s="173"/>
      <c r="O2125" s="173"/>
      <c r="P2125" s="173"/>
      <c r="Q2125" s="173"/>
      <c r="R2125" s="173"/>
      <c r="S2125" s="173"/>
      <c r="T2125" s="173"/>
      <c r="U2125" s="173"/>
      <c r="V2125" s="173"/>
      <c r="W2125" s="173"/>
      <c r="X2125" s="173"/>
      <c r="Y2125" s="173"/>
      <c r="Z2125" s="173"/>
      <c r="AA2125" s="173"/>
      <c r="AB2125" s="173"/>
      <c r="AC2125" s="173"/>
      <c r="AD2125" s="173"/>
      <c r="AE2125" s="173"/>
      <c r="AF2125" s="173"/>
      <c r="AG2125" s="173"/>
      <c r="AH2125" s="173"/>
      <c r="AI2125" s="173"/>
      <c r="AJ2125" s="173"/>
      <c r="AK2125" s="173"/>
      <c r="AL2125" s="173"/>
      <c r="AM2125" s="173"/>
      <c r="AN2125" s="173"/>
      <c r="AO2125" s="173"/>
      <c r="AP2125" s="198"/>
      <c r="AQ2125" s="198"/>
      <c r="AR2125" s="198"/>
      <c r="AS2125" s="198"/>
      <c r="AT2125" s="198"/>
      <c r="AU2125" s="198"/>
      <c r="AV2125" s="198"/>
      <c r="AW2125" s="198"/>
      <c r="AX2125" s="198"/>
      <c r="AY2125" s="198"/>
      <c r="AZ2125" s="198"/>
      <c r="BA2125" s="198"/>
      <c r="BB2125" s="198"/>
      <c r="BC2125" s="198"/>
      <c r="BD2125" s="198"/>
      <c r="BE2125" s="198"/>
      <c r="BF2125" s="198"/>
      <c r="BG2125" s="198"/>
      <c r="BH2125" s="198"/>
      <c r="BI2125" s="198"/>
      <c r="BJ2125" s="198"/>
      <c r="BK2125" s="198"/>
      <c r="BL2125" s="198"/>
      <c r="BM2125" s="198"/>
      <c r="BN2125" s="198"/>
      <c r="BO2125" s="198"/>
      <c r="BP2125" s="198"/>
      <c r="BQ2125" s="198"/>
      <c r="BR2125" s="198"/>
      <c r="BS2125" s="198"/>
      <c r="BT2125" s="198"/>
      <c r="BU2125" s="198"/>
      <c r="BV2125" s="198"/>
      <c r="BW2125" s="198"/>
      <c r="BX2125" s="198"/>
      <c r="BY2125" s="198"/>
      <c r="BZ2125" s="198"/>
    </row>
    <row r="2126" spans="4:78" x14ac:dyDescent="0.2">
      <c r="D2126" s="173"/>
      <c r="E2126" s="173"/>
      <c r="F2126" s="173"/>
      <c r="G2126" s="173"/>
      <c r="H2126" s="173"/>
      <c r="I2126" s="173"/>
      <c r="J2126" s="173"/>
      <c r="K2126" s="173"/>
      <c r="L2126" s="173"/>
      <c r="M2126" s="173"/>
      <c r="N2126" s="173"/>
      <c r="O2126" s="173"/>
      <c r="P2126" s="173"/>
      <c r="Q2126" s="173"/>
      <c r="R2126" s="173"/>
      <c r="S2126" s="173"/>
      <c r="T2126" s="173"/>
      <c r="U2126" s="173"/>
      <c r="V2126" s="173"/>
      <c r="W2126" s="173"/>
      <c r="X2126" s="173"/>
      <c r="Y2126" s="173"/>
      <c r="Z2126" s="173"/>
      <c r="AA2126" s="173"/>
      <c r="AB2126" s="173"/>
      <c r="AC2126" s="173"/>
      <c r="AD2126" s="173"/>
      <c r="AE2126" s="173"/>
      <c r="AF2126" s="173"/>
      <c r="AG2126" s="173"/>
      <c r="AH2126" s="173"/>
      <c r="AI2126" s="173"/>
      <c r="AJ2126" s="173"/>
      <c r="AK2126" s="173"/>
      <c r="AL2126" s="173"/>
      <c r="AM2126" s="173"/>
      <c r="AN2126" s="173"/>
      <c r="AO2126" s="173"/>
      <c r="AP2126" s="198"/>
      <c r="AQ2126" s="198"/>
      <c r="AR2126" s="198"/>
      <c r="AS2126" s="198"/>
      <c r="AT2126" s="198"/>
      <c r="AU2126" s="198"/>
      <c r="AV2126" s="198"/>
      <c r="AW2126" s="198"/>
      <c r="AX2126" s="198"/>
      <c r="AY2126" s="198"/>
      <c r="AZ2126" s="198"/>
      <c r="BA2126" s="198"/>
      <c r="BB2126" s="198"/>
      <c r="BC2126" s="198"/>
      <c r="BD2126" s="198"/>
      <c r="BE2126" s="198"/>
      <c r="BF2126" s="198"/>
      <c r="BG2126" s="198"/>
      <c r="BH2126" s="198"/>
      <c r="BI2126" s="198"/>
      <c r="BJ2126" s="198"/>
      <c r="BK2126" s="198"/>
      <c r="BL2126" s="198"/>
      <c r="BM2126" s="198"/>
      <c r="BN2126" s="198"/>
      <c r="BO2126" s="198"/>
      <c r="BP2126" s="198"/>
      <c r="BQ2126" s="198"/>
      <c r="BR2126" s="198"/>
      <c r="BS2126" s="198"/>
      <c r="BT2126" s="198"/>
      <c r="BU2126" s="198"/>
      <c r="BV2126" s="198"/>
      <c r="BW2126" s="198"/>
      <c r="BX2126" s="198"/>
      <c r="BY2126" s="198"/>
      <c r="BZ2126" s="198"/>
    </row>
    <row r="2127" spans="4:78" x14ac:dyDescent="0.2">
      <c r="D2127" s="173"/>
      <c r="E2127" s="173"/>
      <c r="F2127" s="173"/>
      <c r="G2127" s="173"/>
      <c r="H2127" s="173"/>
      <c r="I2127" s="173"/>
      <c r="J2127" s="173"/>
      <c r="K2127" s="173"/>
      <c r="L2127" s="173"/>
      <c r="M2127" s="173"/>
      <c r="N2127" s="173"/>
      <c r="O2127" s="173"/>
      <c r="P2127" s="173"/>
      <c r="Q2127" s="173"/>
      <c r="R2127" s="173"/>
      <c r="S2127" s="173"/>
      <c r="T2127" s="173"/>
      <c r="U2127" s="173"/>
      <c r="V2127" s="173"/>
      <c r="W2127" s="173"/>
      <c r="X2127" s="173"/>
      <c r="Y2127" s="173"/>
      <c r="Z2127" s="173"/>
      <c r="AA2127" s="173"/>
      <c r="AB2127" s="173"/>
      <c r="AC2127" s="173"/>
      <c r="AD2127" s="173"/>
      <c r="AE2127" s="173"/>
      <c r="AF2127" s="173"/>
      <c r="AG2127" s="173"/>
      <c r="AH2127" s="173"/>
      <c r="AI2127" s="173"/>
      <c r="AJ2127" s="173"/>
      <c r="AK2127" s="173"/>
      <c r="AL2127" s="173"/>
      <c r="AM2127" s="173"/>
      <c r="AN2127" s="173"/>
      <c r="AO2127" s="173"/>
      <c r="AP2127" s="198"/>
      <c r="AQ2127" s="198"/>
      <c r="AR2127" s="198"/>
      <c r="AS2127" s="198"/>
      <c r="AT2127" s="198"/>
      <c r="AU2127" s="198"/>
      <c r="AV2127" s="198"/>
      <c r="AW2127" s="198"/>
      <c r="AX2127" s="198"/>
      <c r="AY2127" s="198"/>
      <c r="AZ2127" s="198"/>
      <c r="BA2127" s="198"/>
      <c r="BB2127" s="198"/>
      <c r="BC2127" s="198"/>
      <c r="BD2127" s="198"/>
      <c r="BE2127" s="198"/>
      <c r="BF2127" s="198"/>
      <c r="BG2127" s="198"/>
      <c r="BH2127" s="198"/>
      <c r="BI2127" s="198"/>
      <c r="BJ2127" s="198"/>
      <c r="BK2127" s="198"/>
      <c r="BL2127" s="198"/>
      <c r="BM2127" s="198"/>
      <c r="BN2127" s="198"/>
      <c r="BO2127" s="198"/>
      <c r="BP2127" s="198"/>
      <c r="BQ2127" s="198"/>
      <c r="BR2127" s="198"/>
      <c r="BS2127" s="198"/>
      <c r="BT2127" s="198"/>
      <c r="BU2127" s="198"/>
      <c r="BV2127" s="198"/>
      <c r="BW2127" s="198"/>
      <c r="BX2127" s="198"/>
      <c r="BY2127" s="198"/>
      <c r="BZ2127" s="198"/>
    </row>
    <row r="2128" spans="4:78" x14ac:dyDescent="0.2">
      <c r="D2128" s="173"/>
      <c r="E2128" s="173"/>
      <c r="F2128" s="173"/>
      <c r="G2128" s="173"/>
      <c r="H2128" s="173"/>
      <c r="I2128" s="173"/>
      <c r="J2128" s="173"/>
      <c r="K2128" s="173"/>
      <c r="L2128" s="173"/>
      <c r="M2128" s="173"/>
      <c r="N2128" s="173"/>
      <c r="O2128" s="173"/>
      <c r="P2128" s="173"/>
      <c r="Q2128" s="173"/>
      <c r="R2128" s="173"/>
      <c r="S2128" s="173"/>
      <c r="T2128" s="173"/>
      <c r="U2128" s="173"/>
      <c r="V2128" s="173"/>
      <c r="W2128" s="173"/>
      <c r="X2128" s="173"/>
      <c r="Y2128" s="173"/>
      <c r="Z2128" s="173"/>
      <c r="AA2128" s="173"/>
      <c r="AB2128" s="173"/>
      <c r="AC2128" s="173"/>
      <c r="AD2128" s="173"/>
      <c r="AE2128" s="173"/>
      <c r="AF2128" s="173"/>
      <c r="AG2128" s="173"/>
      <c r="AH2128" s="173"/>
      <c r="AI2128" s="173"/>
      <c r="AJ2128" s="173"/>
      <c r="AK2128" s="173"/>
      <c r="AL2128" s="173"/>
      <c r="AM2128" s="173"/>
      <c r="AN2128" s="173"/>
      <c r="AO2128" s="173"/>
      <c r="AP2128" s="198"/>
      <c r="AQ2128" s="198"/>
      <c r="AR2128" s="198"/>
      <c r="AS2128" s="198"/>
      <c r="AT2128" s="198"/>
      <c r="AU2128" s="198"/>
      <c r="AV2128" s="198"/>
      <c r="AW2128" s="198"/>
      <c r="AX2128" s="198"/>
      <c r="AY2128" s="198"/>
      <c r="AZ2128" s="198"/>
      <c r="BA2128" s="198"/>
      <c r="BB2128" s="198"/>
      <c r="BC2128" s="198"/>
      <c r="BD2128" s="198"/>
      <c r="BE2128" s="198"/>
      <c r="BF2128" s="198"/>
      <c r="BG2128" s="198"/>
      <c r="BH2128" s="198"/>
      <c r="BI2128" s="198"/>
      <c r="BJ2128" s="198"/>
      <c r="BK2128" s="198"/>
      <c r="BL2128" s="198"/>
      <c r="BM2128" s="198"/>
      <c r="BN2128" s="198"/>
      <c r="BO2128" s="198"/>
      <c r="BP2128" s="198"/>
      <c r="BQ2128" s="198"/>
      <c r="BR2128" s="198"/>
      <c r="BS2128" s="198"/>
      <c r="BT2128" s="198"/>
      <c r="BU2128" s="198"/>
      <c r="BV2128" s="198"/>
      <c r="BW2128" s="198"/>
      <c r="BX2128" s="198"/>
      <c r="BY2128" s="198"/>
      <c r="BZ2128" s="198"/>
    </row>
    <row r="2129" spans="4:78" x14ac:dyDescent="0.2">
      <c r="D2129" s="173"/>
      <c r="E2129" s="173"/>
      <c r="F2129" s="173"/>
      <c r="G2129" s="173"/>
      <c r="H2129" s="173"/>
      <c r="I2129" s="173"/>
      <c r="J2129" s="173"/>
      <c r="K2129" s="173"/>
      <c r="L2129" s="173"/>
      <c r="M2129" s="173"/>
      <c r="N2129" s="173"/>
      <c r="O2129" s="173"/>
      <c r="P2129" s="173"/>
      <c r="Q2129" s="173"/>
      <c r="R2129" s="173"/>
      <c r="S2129" s="173"/>
      <c r="T2129" s="173"/>
      <c r="U2129" s="173"/>
      <c r="V2129" s="173"/>
      <c r="W2129" s="173"/>
      <c r="X2129" s="173"/>
      <c r="Y2129" s="173"/>
      <c r="Z2129" s="173"/>
      <c r="AA2129" s="173"/>
      <c r="AB2129" s="173"/>
      <c r="AC2129" s="173"/>
      <c r="AD2129" s="173"/>
      <c r="AE2129" s="173"/>
      <c r="AF2129" s="173"/>
      <c r="AG2129" s="173"/>
      <c r="AH2129" s="173"/>
      <c r="AI2129" s="173"/>
      <c r="AJ2129" s="173"/>
      <c r="AK2129" s="173"/>
      <c r="AL2129" s="173"/>
      <c r="AM2129" s="173"/>
      <c r="AN2129" s="173"/>
      <c r="AO2129" s="173"/>
      <c r="AP2129" s="198"/>
      <c r="AQ2129" s="198"/>
      <c r="AR2129" s="198"/>
      <c r="AS2129" s="198"/>
      <c r="AT2129" s="198"/>
      <c r="AU2129" s="198"/>
      <c r="AV2129" s="198"/>
      <c r="AW2129" s="198"/>
      <c r="AX2129" s="198"/>
      <c r="AY2129" s="198"/>
      <c r="AZ2129" s="198"/>
      <c r="BA2129" s="198"/>
      <c r="BB2129" s="198"/>
      <c r="BC2129" s="198"/>
      <c r="BD2129" s="198"/>
      <c r="BE2129" s="198"/>
      <c r="BF2129" s="198"/>
      <c r="BG2129" s="198"/>
      <c r="BH2129" s="198"/>
      <c r="BI2129" s="198"/>
      <c r="BJ2129" s="198"/>
      <c r="BK2129" s="198"/>
      <c r="BL2129" s="198"/>
      <c r="BM2129" s="198"/>
      <c r="BN2129" s="198"/>
      <c r="BO2129" s="198"/>
      <c r="BP2129" s="198"/>
      <c r="BQ2129" s="198"/>
      <c r="BR2129" s="198"/>
      <c r="BS2129" s="198"/>
      <c r="BT2129" s="198"/>
      <c r="BU2129" s="198"/>
      <c r="BV2129" s="198"/>
      <c r="BW2129" s="198"/>
      <c r="BX2129" s="198"/>
      <c r="BY2129" s="198"/>
      <c r="BZ2129" s="198"/>
    </row>
    <row r="2130" spans="4:78" x14ac:dyDescent="0.2">
      <c r="D2130" s="173"/>
      <c r="E2130" s="173"/>
      <c r="F2130" s="173"/>
      <c r="G2130" s="173"/>
      <c r="H2130" s="173"/>
      <c r="I2130" s="173"/>
      <c r="J2130" s="173"/>
      <c r="K2130" s="173"/>
      <c r="L2130" s="173"/>
      <c r="M2130" s="173"/>
      <c r="N2130" s="173"/>
      <c r="O2130" s="173"/>
      <c r="P2130" s="173"/>
      <c r="Q2130" s="173"/>
      <c r="R2130" s="173"/>
      <c r="S2130" s="173"/>
      <c r="T2130" s="173"/>
      <c r="U2130" s="173"/>
      <c r="V2130" s="173"/>
      <c r="W2130" s="173"/>
      <c r="X2130" s="173"/>
      <c r="Y2130" s="173"/>
      <c r="Z2130" s="173"/>
      <c r="AA2130" s="173"/>
      <c r="AB2130" s="173"/>
      <c r="AC2130" s="173"/>
      <c r="AD2130" s="173"/>
      <c r="AE2130" s="173"/>
      <c r="AF2130" s="173"/>
      <c r="AG2130" s="173"/>
      <c r="AH2130" s="173"/>
      <c r="AI2130" s="173"/>
      <c r="AJ2130" s="173"/>
      <c r="AK2130" s="173"/>
      <c r="AL2130" s="173"/>
      <c r="AM2130" s="173"/>
      <c r="AN2130" s="173"/>
      <c r="AO2130" s="173"/>
      <c r="AP2130" s="198"/>
      <c r="AQ2130" s="198"/>
      <c r="AR2130" s="198"/>
      <c r="AS2130" s="198"/>
      <c r="AT2130" s="198"/>
      <c r="AU2130" s="198"/>
      <c r="AV2130" s="198"/>
      <c r="AW2130" s="198"/>
      <c r="AX2130" s="198"/>
      <c r="AY2130" s="198"/>
      <c r="AZ2130" s="198"/>
      <c r="BA2130" s="198"/>
      <c r="BB2130" s="198"/>
      <c r="BC2130" s="198"/>
      <c r="BD2130" s="198"/>
      <c r="BE2130" s="198"/>
      <c r="BF2130" s="198"/>
      <c r="BG2130" s="198"/>
      <c r="BH2130" s="198"/>
      <c r="BI2130" s="198"/>
      <c r="BJ2130" s="198"/>
      <c r="BK2130" s="198"/>
      <c r="BL2130" s="198"/>
      <c r="BM2130" s="198"/>
      <c r="BN2130" s="198"/>
      <c r="BO2130" s="198"/>
      <c r="BP2130" s="198"/>
      <c r="BQ2130" s="198"/>
      <c r="BR2130" s="198"/>
      <c r="BS2130" s="198"/>
      <c r="BT2130" s="198"/>
      <c r="BU2130" s="198"/>
      <c r="BV2130" s="198"/>
      <c r="BW2130" s="198"/>
      <c r="BX2130" s="198"/>
      <c r="BY2130" s="198"/>
      <c r="BZ2130" s="198"/>
    </row>
    <row r="2131" spans="4:78" x14ac:dyDescent="0.2">
      <c r="D2131" s="173"/>
      <c r="E2131" s="173"/>
      <c r="F2131" s="173"/>
      <c r="G2131" s="173"/>
      <c r="H2131" s="173"/>
      <c r="I2131" s="173"/>
      <c r="J2131" s="173"/>
      <c r="K2131" s="173"/>
      <c r="L2131" s="173"/>
      <c r="M2131" s="173"/>
      <c r="N2131" s="173"/>
      <c r="O2131" s="173"/>
      <c r="P2131" s="173"/>
      <c r="Q2131" s="173"/>
      <c r="R2131" s="173"/>
      <c r="S2131" s="173"/>
      <c r="T2131" s="173"/>
      <c r="U2131" s="173"/>
      <c r="V2131" s="173"/>
      <c r="W2131" s="173"/>
      <c r="X2131" s="173"/>
      <c r="Y2131" s="173"/>
      <c r="Z2131" s="173"/>
      <c r="AA2131" s="173"/>
      <c r="AB2131" s="173"/>
      <c r="AC2131" s="173"/>
      <c r="AD2131" s="173"/>
      <c r="AE2131" s="173"/>
      <c r="AF2131" s="173"/>
      <c r="AG2131" s="173"/>
      <c r="AH2131" s="173"/>
      <c r="AI2131" s="173"/>
      <c r="AJ2131" s="173"/>
      <c r="AK2131" s="173"/>
      <c r="AL2131" s="173"/>
      <c r="AM2131" s="173"/>
      <c r="AN2131" s="173"/>
      <c r="AO2131" s="173"/>
      <c r="AP2131" s="198"/>
      <c r="AQ2131" s="198"/>
      <c r="AR2131" s="198"/>
      <c r="AS2131" s="198"/>
      <c r="AT2131" s="198"/>
      <c r="AU2131" s="198"/>
      <c r="AV2131" s="198"/>
      <c r="AW2131" s="198"/>
      <c r="AX2131" s="198"/>
      <c r="AY2131" s="198"/>
      <c r="AZ2131" s="198"/>
      <c r="BA2131" s="198"/>
      <c r="BB2131" s="198"/>
      <c r="BC2131" s="198"/>
      <c r="BD2131" s="198"/>
      <c r="BE2131" s="198"/>
      <c r="BF2131" s="198"/>
      <c r="BG2131" s="198"/>
      <c r="BH2131" s="198"/>
      <c r="BI2131" s="198"/>
      <c r="BJ2131" s="198"/>
      <c r="BK2131" s="198"/>
      <c r="BL2131" s="198"/>
      <c r="BM2131" s="198"/>
      <c r="BN2131" s="198"/>
      <c r="BO2131" s="198"/>
      <c r="BP2131" s="198"/>
      <c r="BQ2131" s="198"/>
      <c r="BR2131" s="198"/>
      <c r="BS2131" s="198"/>
      <c r="BT2131" s="198"/>
      <c r="BU2131" s="198"/>
      <c r="BV2131" s="198"/>
      <c r="BW2131" s="198"/>
      <c r="BX2131" s="198"/>
      <c r="BY2131" s="198"/>
      <c r="BZ2131" s="198"/>
    </row>
    <row r="2132" spans="4:78" x14ac:dyDescent="0.2">
      <c r="D2132" s="173"/>
      <c r="E2132" s="173"/>
      <c r="F2132" s="173"/>
      <c r="G2132" s="173"/>
      <c r="H2132" s="173"/>
      <c r="I2132" s="173"/>
      <c r="J2132" s="173"/>
      <c r="K2132" s="173"/>
      <c r="L2132" s="173"/>
      <c r="M2132" s="173"/>
      <c r="N2132" s="173"/>
      <c r="O2132" s="173"/>
      <c r="P2132" s="173"/>
      <c r="Q2132" s="173"/>
      <c r="R2132" s="173"/>
      <c r="S2132" s="173"/>
      <c r="T2132" s="173"/>
      <c r="U2132" s="173"/>
      <c r="V2132" s="173"/>
      <c r="W2132" s="173"/>
      <c r="X2132" s="173"/>
      <c r="Y2132" s="173"/>
      <c r="Z2132" s="173"/>
      <c r="AA2132" s="173"/>
      <c r="AB2132" s="173"/>
      <c r="AC2132" s="173"/>
      <c r="AD2132" s="173"/>
      <c r="AE2132" s="173"/>
      <c r="AF2132" s="173"/>
      <c r="AG2132" s="173"/>
      <c r="AH2132" s="173"/>
      <c r="AI2132" s="173"/>
      <c r="AJ2132" s="173"/>
      <c r="AK2132" s="173"/>
      <c r="AL2132" s="173"/>
      <c r="AM2132" s="173"/>
      <c r="AN2132" s="173"/>
      <c r="AO2132" s="173"/>
      <c r="AP2132" s="198"/>
      <c r="AQ2132" s="198"/>
      <c r="AR2132" s="198"/>
      <c r="AS2132" s="198"/>
      <c r="AT2132" s="198"/>
      <c r="AU2132" s="198"/>
      <c r="AV2132" s="198"/>
      <c r="AW2132" s="198"/>
      <c r="AX2132" s="198"/>
      <c r="AY2132" s="198"/>
      <c r="AZ2132" s="198"/>
      <c r="BA2132" s="198"/>
      <c r="BB2132" s="198"/>
      <c r="BC2132" s="198"/>
      <c r="BD2132" s="198"/>
      <c r="BE2132" s="198"/>
      <c r="BF2132" s="198"/>
      <c r="BG2132" s="198"/>
      <c r="BH2132" s="198"/>
      <c r="BI2132" s="198"/>
      <c r="BJ2132" s="198"/>
      <c r="BK2132" s="198"/>
      <c r="BL2132" s="198"/>
      <c r="BM2132" s="198"/>
      <c r="BN2132" s="198"/>
      <c r="BO2132" s="198"/>
      <c r="BP2132" s="198"/>
      <c r="BQ2132" s="198"/>
      <c r="BR2132" s="198"/>
      <c r="BS2132" s="198"/>
      <c r="BT2132" s="198"/>
      <c r="BU2132" s="198"/>
      <c r="BV2132" s="198"/>
      <c r="BW2132" s="198"/>
      <c r="BX2132" s="198"/>
      <c r="BY2132" s="198"/>
      <c r="BZ2132" s="198"/>
    </row>
    <row r="2133" spans="4:78" x14ac:dyDescent="0.2">
      <c r="D2133" s="173"/>
      <c r="E2133" s="173"/>
      <c r="F2133" s="173"/>
      <c r="G2133" s="173"/>
      <c r="H2133" s="173"/>
      <c r="I2133" s="173"/>
      <c r="J2133" s="173"/>
      <c r="K2133" s="173"/>
      <c r="L2133" s="173"/>
      <c r="M2133" s="173"/>
      <c r="N2133" s="173"/>
      <c r="O2133" s="173"/>
      <c r="P2133" s="173"/>
      <c r="Q2133" s="173"/>
      <c r="R2133" s="173"/>
      <c r="S2133" s="173"/>
      <c r="T2133" s="173"/>
      <c r="U2133" s="173"/>
      <c r="V2133" s="173"/>
      <c r="W2133" s="173"/>
      <c r="X2133" s="173"/>
      <c r="Y2133" s="173"/>
      <c r="Z2133" s="173"/>
      <c r="AA2133" s="173"/>
      <c r="AB2133" s="173"/>
      <c r="AC2133" s="173"/>
      <c r="AD2133" s="173"/>
      <c r="AE2133" s="173"/>
      <c r="AF2133" s="173"/>
      <c r="AG2133" s="173"/>
      <c r="AH2133" s="173"/>
      <c r="AI2133" s="173"/>
      <c r="AJ2133" s="173"/>
      <c r="AK2133" s="173"/>
      <c r="AL2133" s="173"/>
      <c r="AM2133" s="173"/>
      <c r="AN2133" s="173"/>
      <c r="AO2133" s="173"/>
      <c r="AP2133" s="198"/>
      <c r="AQ2133" s="198"/>
      <c r="AR2133" s="198"/>
      <c r="AS2133" s="198"/>
      <c r="AT2133" s="198"/>
      <c r="AU2133" s="198"/>
      <c r="AV2133" s="198"/>
      <c r="AW2133" s="198"/>
      <c r="AX2133" s="198"/>
      <c r="AY2133" s="198"/>
      <c r="AZ2133" s="198"/>
      <c r="BA2133" s="198"/>
      <c r="BB2133" s="198"/>
      <c r="BC2133" s="198"/>
      <c r="BD2133" s="198"/>
      <c r="BE2133" s="198"/>
      <c r="BF2133" s="198"/>
      <c r="BG2133" s="198"/>
      <c r="BH2133" s="198"/>
      <c r="BI2133" s="198"/>
      <c r="BJ2133" s="198"/>
      <c r="BK2133" s="198"/>
      <c r="BL2133" s="198"/>
      <c r="BM2133" s="198"/>
      <c r="BN2133" s="198"/>
      <c r="BO2133" s="198"/>
      <c r="BP2133" s="198"/>
      <c r="BQ2133" s="198"/>
      <c r="BR2133" s="198"/>
      <c r="BS2133" s="198"/>
      <c r="BT2133" s="198"/>
      <c r="BU2133" s="198"/>
      <c r="BV2133" s="198"/>
      <c r="BW2133" s="198"/>
      <c r="BX2133" s="198"/>
      <c r="BY2133" s="198"/>
      <c r="BZ2133" s="198"/>
    </row>
    <row r="2134" spans="4:78" x14ac:dyDescent="0.2">
      <c r="D2134" s="173"/>
      <c r="E2134" s="173"/>
      <c r="F2134" s="173"/>
      <c r="G2134" s="173"/>
      <c r="H2134" s="173"/>
      <c r="I2134" s="173"/>
      <c r="J2134" s="173"/>
      <c r="K2134" s="173"/>
      <c r="L2134" s="173"/>
      <c r="M2134" s="173"/>
      <c r="N2134" s="173"/>
      <c r="O2134" s="173"/>
      <c r="P2134" s="173"/>
      <c r="Q2134" s="173"/>
      <c r="R2134" s="173"/>
      <c r="S2134" s="173"/>
      <c r="T2134" s="173"/>
      <c r="U2134" s="173"/>
      <c r="V2134" s="173"/>
      <c r="W2134" s="173"/>
      <c r="X2134" s="173"/>
      <c r="Y2134" s="173"/>
      <c r="Z2134" s="173"/>
      <c r="AA2134" s="173"/>
      <c r="AB2134" s="173"/>
      <c r="AC2134" s="173"/>
      <c r="AD2134" s="173"/>
      <c r="AE2134" s="173"/>
      <c r="AF2134" s="173"/>
      <c r="AG2134" s="173"/>
      <c r="AH2134" s="173"/>
      <c r="AI2134" s="173"/>
      <c r="AJ2134" s="173"/>
      <c r="AK2134" s="173"/>
      <c r="AL2134" s="173"/>
      <c r="AM2134" s="173"/>
      <c r="AN2134" s="173"/>
      <c r="AO2134" s="173"/>
      <c r="AP2134" s="198"/>
      <c r="AQ2134" s="198"/>
      <c r="AR2134" s="198"/>
      <c r="AS2134" s="198"/>
      <c r="AT2134" s="198"/>
      <c r="AU2134" s="198"/>
      <c r="AV2134" s="198"/>
      <c r="AW2134" s="198"/>
      <c r="AX2134" s="198"/>
      <c r="AY2134" s="198"/>
      <c r="AZ2134" s="198"/>
      <c r="BA2134" s="198"/>
      <c r="BB2134" s="198"/>
      <c r="BC2134" s="198"/>
      <c r="BD2134" s="198"/>
      <c r="BE2134" s="198"/>
      <c r="BF2134" s="198"/>
      <c r="BG2134" s="198"/>
      <c r="BH2134" s="198"/>
      <c r="BI2134" s="198"/>
      <c r="BJ2134" s="198"/>
      <c r="BK2134" s="198"/>
      <c r="BL2134" s="198"/>
      <c r="BM2134" s="198"/>
      <c r="BN2134" s="198"/>
      <c r="BO2134" s="198"/>
      <c r="BP2134" s="198"/>
      <c r="BQ2134" s="198"/>
      <c r="BR2134" s="198"/>
      <c r="BS2134" s="198"/>
      <c r="BT2134" s="198"/>
      <c r="BU2134" s="198"/>
      <c r="BV2134" s="198"/>
      <c r="BW2134" s="198"/>
      <c r="BX2134" s="198"/>
      <c r="BY2134" s="198"/>
      <c r="BZ2134" s="198"/>
    </row>
    <row r="2135" spans="4:78" x14ac:dyDescent="0.2">
      <c r="D2135" s="173"/>
      <c r="E2135" s="173"/>
      <c r="F2135" s="173"/>
      <c r="G2135" s="173"/>
      <c r="H2135" s="173"/>
      <c r="I2135" s="173"/>
      <c r="J2135" s="173"/>
      <c r="K2135" s="173"/>
      <c r="L2135" s="173"/>
      <c r="M2135" s="173"/>
      <c r="N2135" s="173"/>
      <c r="O2135" s="173"/>
      <c r="P2135" s="173"/>
      <c r="Q2135" s="173"/>
      <c r="R2135" s="173"/>
      <c r="S2135" s="173"/>
      <c r="T2135" s="173"/>
      <c r="U2135" s="173"/>
      <c r="V2135" s="173"/>
      <c r="W2135" s="173"/>
      <c r="X2135" s="173"/>
      <c r="Y2135" s="173"/>
      <c r="Z2135" s="173"/>
      <c r="AA2135" s="173"/>
      <c r="AB2135" s="173"/>
      <c r="AC2135" s="173"/>
      <c r="AD2135" s="173"/>
      <c r="AE2135" s="173"/>
      <c r="AF2135" s="173"/>
      <c r="AG2135" s="173"/>
      <c r="AH2135" s="173"/>
      <c r="AI2135" s="173"/>
      <c r="AJ2135" s="173"/>
      <c r="AK2135" s="173"/>
      <c r="AL2135" s="173"/>
      <c r="AM2135" s="173"/>
      <c r="AN2135" s="173"/>
      <c r="AO2135" s="173"/>
      <c r="AP2135" s="198"/>
      <c r="AQ2135" s="198"/>
      <c r="AR2135" s="198"/>
      <c r="AS2135" s="198"/>
      <c r="AT2135" s="198"/>
      <c r="AU2135" s="198"/>
      <c r="AV2135" s="198"/>
      <c r="AW2135" s="198"/>
      <c r="AX2135" s="198"/>
      <c r="AY2135" s="198"/>
      <c r="AZ2135" s="198"/>
      <c r="BA2135" s="198"/>
      <c r="BB2135" s="198"/>
      <c r="BC2135" s="198"/>
      <c r="BD2135" s="198"/>
      <c r="BE2135" s="198"/>
      <c r="BF2135" s="198"/>
      <c r="BG2135" s="198"/>
      <c r="BH2135" s="198"/>
      <c r="BI2135" s="198"/>
      <c r="BJ2135" s="198"/>
      <c r="BK2135" s="198"/>
      <c r="BL2135" s="198"/>
      <c r="BM2135" s="198"/>
      <c r="BN2135" s="198"/>
      <c r="BO2135" s="198"/>
      <c r="BP2135" s="198"/>
      <c r="BQ2135" s="198"/>
      <c r="BR2135" s="198"/>
      <c r="BS2135" s="198"/>
      <c r="BT2135" s="198"/>
      <c r="BU2135" s="198"/>
      <c r="BV2135" s="198"/>
      <c r="BW2135" s="198"/>
      <c r="BX2135" s="198"/>
      <c r="BY2135" s="198"/>
      <c r="BZ2135" s="198"/>
    </row>
    <row r="2136" spans="4:78" x14ac:dyDescent="0.2">
      <c r="D2136" s="173"/>
      <c r="E2136" s="173"/>
      <c r="F2136" s="173"/>
      <c r="G2136" s="173"/>
      <c r="H2136" s="173"/>
      <c r="I2136" s="173"/>
      <c r="J2136" s="173"/>
      <c r="K2136" s="173"/>
      <c r="L2136" s="173"/>
      <c r="M2136" s="173"/>
      <c r="N2136" s="173"/>
      <c r="O2136" s="173"/>
      <c r="P2136" s="173"/>
      <c r="Q2136" s="173"/>
      <c r="R2136" s="173"/>
      <c r="S2136" s="173"/>
      <c r="T2136" s="173"/>
      <c r="U2136" s="173"/>
      <c r="V2136" s="173"/>
      <c r="W2136" s="173"/>
      <c r="X2136" s="173"/>
      <c r="Y2136" s="173"/>
      <c r="Z2136" s="173"/>
      <c r="AA2136" s="173"/>
      <c r="AB2136" s="173"/>
      <c r="AC2136" s="173"/>
      <c r="AD2136" s="173"/>
      <c r="AE2136" s="173"/>
      <c r="AF2136" s="173"/>
      <c r="AG2136" s="173"/>
      <c r="AH2136" s="173"/>
      <c r="AI2136" s="173"/>
      <c r="AJ2136" s="173"/>
      <c r="AK2136" s="173"/>
      <c r="AL2136" s="173"/>
      <c r="AM2136" s="173"/>
      <c r="AN2136" s="173"/>
      <c r="AO2136" s="173"/>
      <c r="AP2136" s="198"/>
      <c r="AQ2136" s="198"/>
      <c r="AR2136" s="198"/>
      <c r="AS2136" s="198"/>
      <c r="AT2136" s="198"/>
      <c r="AU2136" s="198"/>
      <c r="AV2136" s="198"/>
      <c r="AW2136" s="198"/>
      <c r="AX2136" s="198"/>
      <c r="AY2136" s="198"/>
      <c r="AZ2136" s="198"/>
      <c r="BA2136" s="198"/>
      <c r="BB2136" s="198"/>
      <c r="BC2136" s="198"/>
      <c r="BD2136" s="198"/>
      <c r="BE2136" s="198"/>
      <c r="BF2136" s="198"/>
      <c r="BG2136" s="198"/>
      <c r="BH2136" s="198"/>
      <c r="BI2136" s="198"/>
      <c r="BJ2136" s="198"/>
      <c r="BK2136" s="198"/>
      <c r="BL2136" s="198"/>
      <c r="BM2136" s="198"/>
      <c r="BN2136" s="198"/>
      <c r="BO2136" s="198"/>
      <c r="BP2136" s="198"/>
      <c r="BQ2136" s="198"/>
      <c r="BR2136" s="198"/>
      <c r="BS2136" s="198"/>
      <c r="BT2136" s="198"/>
      <c r="BU2136" s="198"/>
      <c r="BV2136" s="198"/>
      <c r="BW2136" s="198"/>
      <c r="BX2136" s="198"/>
      <c r="BY2136" s="198"/>
      <c r="BZ2136" s="198"/>
    </row>
    <row r="2137" spans="4:78" x14ac:dyDescent="0.2">
      <c r="D2137" s="173"/>
      <c r="E2137" s="173"/>
      <c r="F2137" s="173"/>
      <c r="G2137" s="173"/>
      <c r="H2137" s="173"/>
      <c r="I2137" s="173"/>
      <c r="J2137" s="173"/>
      <c r="K2137" s="173"/>
      <c r="L2137" s="173"/>
      <c r="M2137" s="173"/>
      <c r="N2137" s="173"/>
      <c r="O2137" s="173"/>
      <c r="P2137" s="173"/>
      <c r="Q2137" s="173"/>
      <c r="R2137" s="173"/>
      <c r="S2137" s="173"/>
      <c r="T2137" s="173"/>
      <c r="U2137" s="173"/>
      <c r="V2137" s="173"/>
      <c r="W2137" s="173"/>
      <c r="X2137" s="173"/>
      <c r="Y2137" s="173"/>
      <c r="Z2137" s="173"/>
      <c r="AA2137" s="173"/>
      <c r="AB2137" s="173"/>
      <c r="AC2137" s="173"/>
      <c r="AD2137" s="173"/>
      <c r="AE2137" s="173"/>
      <c r="AF2137" s="173"/>
      <c r="AG2137" s="173"/>
      <c r="AH2137" s="173"/>
      <c r="AI2137" s="173"/>
      <c r="AJ2137" s="173"/>
      <c r="AK2137" s="173"/>
      <c r="AL2137" s="173"/>
      <c r="AM2137" s="173"/>
      <c r="AN2137" s="173"/>
      <c r="AO2137" s="173"/>
      <c r="AP2137" s="198"/>
      <c r="AQ2137" s="198"/>
      <c r="AR2137" s="198"/>
      <c r="AS2137" s="198"/>
      <c r="AT2137" s="198"/>
      <c r="AU2137" s="198"/>
      <c r="AV2137" s="198"/>
      <c r="AW2137" s="198"/>
      <c r="AX2137" s="198"/>
      <c r="AY2137" s="198"/>
      <c r="AZ2137" s="198"/>
      <c r="BA2137" s="198"/>
      <c r="BB2137" s="198"/>
      <c r="BC2137" s="198"/>
      <c r="BD2137" s="198"/>
      <c r="BE2137" s="198"/>
      <c r="BF2137" s="198"/>
      <c r="BG2137" s="198"/>
      <c r="BH2137" s="198"/>
      <c r="BI2137" s="198"/>
      <c r="BJ2137" s="198"/>
      <c r="BK2137" s="198"/>
      <c r="BL2137" s="198"/>
      <c r="BM2137" s="198"/>
      <c r="BN2137" s="198"/>
      <c r="BO2137" s="198"/>
      <c r="BP2137" s="198"/>
      <c r="BQ2137" s="198"/>
      <c r="BR2137" s="198"/>
      <c r="BS2137" s="198"/>
      <c r="BT2137" s="198"/>
      <c r="BU2137" s="198"/>
      <c r="BV2137" s="198"/>
      <c r="BW2137" s="198"/>
      <c r="BX2137" s="198"/>
      <c r="BY2137" s="198"/>
      <c r="BZ2137" s="198"/>
    </row>
    <row r="2138" spans="4:78" x14ac:dyDescent="0.2">
      <c r="D2138" s="173"/>
      <c r="E2138" s="173"/>
      <c r="F2138" s="173"/>
      <c r="G2138" s="173"/>
      <c r="H2138" s="173"/>
      <c r="I2138" s="173"/>
      <c r="J2138" s="173"/>
      <c r="K2138" s="173"/>
      <c r="L2138" s="173"/>
      <c r="M2138" s="173"/>
      <c r="N2138" s="173"/>
      <c r="O2138" s="173"/>
      <c r="P2138" s="173"/>
      <c r="Q2138" s="173"/>
      <c r="R2138" s="173"/>
      <c r="S2138" s="173"/>
      <c r="T2138" s="173"/>
      <c r="U2138" s="173"/>
      <c r="V2138" s="173"/>
      <c r="W2138" s="173"/>
      <c r="X2138" s="173"/>
      <c r="Y2138" s="173"/>
      <c r="Z2138" s="173"/>
      <c r="AA2138" s="173"/>
      <c r="AB2138" s="173"/>
      <c r="AC2138" s="173"/>
      <c r="AD2138" s="173"/>
      <c r="AE2138" s="173"/>
      <c r="AF2138" s="173"/>
      <c r="AG2138" s="173"/>
      <c r="AH2138" s="173"/>
      <c r="AI2138" s="173"/>
      <c r="AJ2138" s="173"/>
      <c r="AK2138" s="173"/>
      <c r="AL2138" s="173"/>
      <c r="AM2138" s="173"/>
      <c r="AN2138" s="173"/>
      <c r="AO2138" s="173"/>
      <c r="AP2138" s="198"/>
      <c r="AQ2138" s="198"/>
      <c r="AR2138" s="198"/>
      <c r="AS2138" s="198"/>
      <c r="AT2138" s="198"/>
      <c r="AU2138" s="198"/>
      <c r="AV2138" s="198"/>
      <c r="AW2138" s="198"/>
      <c r="AX2138" s="198"/>
      <c r="AY2138" s="198"/>
      <c r="AZ2138" s="198"/>
      <c r="BA2138" s="198"/>
      <c r="BB2138" s="198"/>
      <c r="BC2138" s="198"/>
      <c r="BD2138" s="198"/>
      <c r="BE2138" s="198"/>
      <c r="BF2138" s="198"/>
      <c r="BG2138" s="198"/>
      <c r="BH2138" s="198"/>
      <c r="BI2138" s="198"/>
      <c r="BJ2138" s="198"/>
      <c r="BK2138" s="198"/>
      <c r="BL2138" s="198"/>
      <c r="BM2138" s="198"/>
      <c r="BN2138" s="198"/>
      <c r="BO2138" s="198"/>
      <c r="BP2138" s="198"/>
      <c r="BQ2138" s="198"/>
      <c r="BR2138" s="198"/>
      <c r="BS2138" s="198"/>
      <c r="BT2138" s="198"/>
      <c r="BU2138" s="198"/>
      <c r="BV2138" s="198"/>
      <c r="BW2138" s="198"/>
      <c r="BX2138" s="198"/>
      <c r="BY2138" s="198"/>
      <c r="BZ2138" s="198"/>
    </row>
    <row r="2139" spans="4:78" x14ac:dyDescent="0.2">
      <c r="D2139" s="173"/>
      <c r="E2139" s="173"/>
      <c r="F2139" s="173"/>
      <c r="G2139" s="173"/>
      <c r="H2139" s="173"/>
      <c r="I2139" s="173"/>
      <c r="J2139" s="173"/>
      <c r="K2139" s="173"/>
      <c r="L2139" s="173"/>
      <c r="M2139" s="173"/>
      <c r="N2139" s="173"/>
      <c r="O2139" s="173"/>
      <c r="P2139" s="173"/>
      <c r="Q2139" s="173"/>
      <c r="R2139" s="173"/>
      <c r="S2139" s="173"/>
      <c r="T2139" s="173"/>
      <c r="U2139" s="173"/>
      <c r="V2139" s="173"/>
      <c r="W2139" s="173"/>
      <c r="X2139" s="173"/>
      <c r="Y2139" s="173"/>
      <c r="Z2139" s="173"/>
      <c r="AA2139" s="173"/>
      <c r="AB2139" s="173"/>
      <c r="AC2139" s="173"/>
      <c r="AD2139" s="173"/>
      <c r="AE2139" s="173"/>
      <c r="AF2139" s="173"/>
      <c r="AG2139" s="173"/>
      <c r="AH2139" s="173"/>
      <c r="AI2139" s="173"/>
      <c r="AJ2139" s="173"/>
      <c r="AK2139" s="173"/>
      <c r="AL2139" s="173"/>
      <c r="AM2139" s="173"/>
      <c r="AN2139" s="173"/>
      <c r="AO2139" s="173"/>
      <c r="AP2139" s="198"/>
      <c r="AQ2139" s="198"/>
      <c r="AR2139" s="198"/>
      <c r="AS2139" s="198"/>
      <c r="AT2139" s="198"/>
      <c r="AU2139" s="198"/>
      <c r="AV2139" s="198"/>
      <c r="AW2139" s="198"/>
      <c r="AX2139" s="198"/>
      <c r="AY2139" s="198"/>
      <c r="AZ2139" s="198"/>
      <c r="BA2139" s="198"/>
      <c r="BB2139" s="198"/>
      <c r="BC2139" s="198"/>
      <c r="BD2139" s="198"/>
      <c r="BE2139" s="198"/>
      <c r="BF2139" s="198"/>
      <c r="BG2139" s="198"/>
      <c r="BH2139" s="198"/>
      <c r="BI2139" s="198"/>
      <c r="BJ2139" s="198"/>
      <c r="BK2139" s="198"/>
      <c r="BL2139" s="198"/>
      <c r="BM2139" s="198"/>
      <c r="BN2139" s="198"/>
      <c r="BO2139" s="198"/>
      <c r="BP2139" s="198"/>
      <c r="BQ2139" s="198"/>
      <c r="BR2139" s="198"/>
      <c r="BS2139" s="198"/>
      <c r="BT2139" s="198"/>
      <c r="BU2139" s="198"/>
      <c r="BV2139" s="198"/>
      <c r="BW2139" s="198"/>
      <c r="BX2139" s="198"/>
      <c r="BY2139" s="198"/>
      <c r="BZ2139" s="198"/>
    </row>
    <row r="2140" spans="4:78" x14ac:dyDescent="0.2">
      <c r="D2140" s="173"/>
      <c r="E2140" s="173"/>
      <c r="F2140" s="173"/>
      <c r="G2140" s="173"/>
      <c r="H2140" s="173"/>
      <c r="I2140" s="173"/>
      <c r="J2140" s="173"/>
      <c r="K2140" s="173"/>
      <c r="L2140" s="173"/>
      <c r="M2140" s="173"/>
      <c r="N2140" s="173"/>
      <c r="O2140" s="173"/>
      <c r="P2140" s="173"/>
      <c r="Q2140" s="173"/>
      <c r="R2140" s="173"/>
      <c r="S2140" s="173"/>
      <c r="T2140" s="173"/>
      <c r="U2140" s="173"/>
      <c r="V2140" s="173"/>
      <c r="W2140" s="173"/>
      <c r="X2140" s="173"/>
      <c r="Y2140" s="173"/>
      <c r="Z2140" s="173"/>
      <c r="AA2140" s="173"/>
      <c r="AB2140" s="173"/>
      <c r="AC2140" s="173"/>
      <c r="AD2140" s="173"/>
      <c r="AE2140" s="173"/>
      <c r="AF2140" s="173"/>
      <c r="AG2140" s="173"/>
      <c r="AH2140" s="173"/>
      <c r="AI2140" s="173"/>
      <c r="AJ2140" s="173"/>
      <c r="AK2140" s="173"/>
      <c r="AL2140" s="173"/>
      <c r="AM2140" s="173"/>
      <c r="AN2140" s="173"/>
      <c r="AO2140" s="173"/>
      <c r="AP2140" s="198"/>
      <c r="AQ2140" s="198"/>
      <c r="AR2140" s="198"/>
      <c r="AS2140" s="198"/>
      <c r="AT2140" s="198"/>
      <c r="AU2140" s="198"/>
      <c r="AV2140" s="198"/>
      <c r="AW2140" s="198"/>
      <c r="AX2140" s="198"/>
      <c r="AY2140" s="198"/>
      <c r="AZ2140" s="198"/>
      <c r="BA2140" s="198"/>
      <c r="BB2140" s="198"/>
      <c r="BC2140" s="198"/>
      <c r="BD2140" s="198"/>
      <c r="BE2140" s="198"/>
      <c r="BF2140" s="198"/>
      <c r="BG2140" s="198"/>
      <c r="BH2140" s="198"/>
      <c r="BI2140" s="198"/>
      <c r="BJ2140" s="198"/>
      <c r="BK2140" s="198"/>
      <c r="BL2140" s="198"/>
      <c r="BM2140" s="198"/>
      <c r="BN2140" s="198"/>
      <c r="BO2140" s="198"/>
      <c r="BP2140" s="198"/>
      <c r="BQ2140" s="198"/>
      <c r="BR2140" s="198"/>
      <c r="BS2140" s="198"/>
      <c r="BT2140" s="198"/>
      <c r="BU2140" s="198"/>
      <c r="BV2140" s="198"/>
      <c r="BW2140" s="198"/>
      <c r="BX2140" s="198"/>
      <c r="BY2140" s="198"/>
      <c r="BZ2140" s="198"/>
    </row>
    <row r="2141" spans="4:78" x14ac:dyDescent="0.2">
      <c r="D2141" s="173"/>
      <c r="E2141" s="173"/>
      <c r="F2141" s="173"/>
      <c r="G2141" s="173"/>
      <c r="H2141" s="173"/>
      <c r="I2141" s="173"/>
      <c r="J2141" s="173"/>
      <c r="K2141" s="173"/>
      <c r="L2141" s="173"/>
      <c r="M2141" s="173"/>
      <c r="N2141" s="173"/>
      <c r="O2141" s="173"/>
      <c r="P2141" s="173"/>
      <c r="Q2141" s="173"/>
      <c r="R2141" s="173"/>
      <c r="S2141" s="173"/>
      <c r="T2141" s="173"/>
      <c r="U2141" s="173"/>
      <c r="V2141" s="173"/>
      <c r="W2141" s="173"/>
      <c r="X2141" s="173"/>
      <c r="Y2141" s="173"/>
      <c r="Z2141" s="173"/>
      <c r="AA2141" s="173"/>
      <c r="AB2141" s="173"/>
      <c r="AC2141" s="173"/>
      <c r="AD2141" s="173"/>
      <c r="AE2141" s="173"/>
      <c r="AF2141" s="173"/>
      <c r="AG2141" s="173"/>
      <c r="AH2141" s="173"/>
      <c r="AI2141" s="173"/>
      <c r="AJ2141" s="173"/>
      <c r="AK2141" s="173"/>
      <c r="AL2141" s="173"/>
      <c r="AM2141" s="173"/>
      <c r="AN2141" s="173"/>
      <c r="AO2141" s="173"/>
      <c r="AP2141" s="198"/>
      <c r="AQ2141" s="198"/>
      <c r="AR2141" s="198"/>
      <c r="AS2141" s="198"/>
      <c r="AT2141" s="198"/>
      <c r="AU2141" s="198"/>
      <c r="AV2141" s="198"/>
      <c r="AW2141" s="198"/>
      <c r="AX2141" s="198"/>
      <c r="AY2141" s="198"/>
      <c r="AZ2141" s="198"/>
      <c r="BA2141" s="198"/>
      <c r="BB2141" s="198"/>
      <c r="BC2141" s="198"/>
      <c r="BD2141" s="198"/>
      <c r="BE2141" s="198"/>
      <c r="BF2141" s="198"/>
      <c r="BG2141" s="198"/>
      <c r="BH2141" s="198"/>
      <c r="BI2141" s="198"/>
      <c r="BJ2141" s="198"/>
      <c r="BK2141" s="198"/>
      <c r="BL2141" s="198"/>
      <c r="BM2141" s="198"/>
      <c r="BN2141" s="198"/>
      <c r="BO2141" s="198"/>
      <c r="BP2141" s="198"/>
      <c r="BQ2141" s="198"/>
      <c r="BR2141" s="198"/>
      <c r="BS2141" s="198"/>
      <c r="BT2141" s="198"/>
      <c r="BU2141" s="198"/>
      <c r="BV2141" s="198"/>
      <c r="BW2141" s="198"/>
      <c r="BX2141" s="198"/>
      <c r="BY2141" s="198"/>
      <c r="BZ2141" s="198"/>
    </row>
    <row r="2142" spans="4:78" x14ac:dyDescent="0.2">
      <c r="D2142" s="173"/>
      <c r="E2142" s="173"/>
      <c r="F2142" s="173"/>
      <c r="G2142" s="173"/>
      <c r="H2142" s="173"/>
      <c r="I2142" s="173"/>
      <c r="J2142" s="173"/>
      <c r="K2142" s="173"/>
      <c r="L2142" s="173"/>
      <c r="M2142" s="173"/>
      <c r="N2142" s="173"/>
      <c r="O2142" s="173"/>
      <c r="P2142" s="173"/>
      <c r="Q2142" s="173"/>
      <c r="R2142" s="173"/>
      <c r="S2142" s="173"/>
      <c r="T2142" s="173"/>
      <c r="U2142" s="173"/>
      <c r="V2142" s="173"/>
      <c r="W2142" s="173"/>
      <c r="X2142" s="173"/>
      <c r="Y2142" s="173"/>
      <c r="Z2142" s="173"/>
      <c r="AA2142" s="173"/>
      <c r="AB2142" s="173"/>
      <c r="AC2142" s="173"/>
      <c r="AD2142" s="173"/>
      <c r="AE2142" s="173"/>
      <c r="AF2142" s="173"/>
      <c r="AG2142" s="173"/>
      <c r="AH2142" s="173"/>
      <c r="AI2142" s="173"/>
      <c r="AJ2142" s="173"/>
      <c r="AK2142" s="173"/>
      <c r="AL2142" s="173"/>
      <c r="AM2142" s="173"/>
      <c r="AN2142" s="173"/>
      <c r="AO2142" s="173"/>
      <c r="AP2142" s="198"/>
      <c r="AQ2142" s="198"/>
      <c r="AR2142" s="198"/>
      <c r="AS2142" s="198"/>
      <c r="AT2142" s="198"/>
      <c r="AU2142" s="198"/>
      <c r="AV2142" s="198"/>
      <c r="AW2142" s="198"/>
      <c r="AX2142" s="198"/>
      <c r="AY2142" s="198"/>
      <c r="AZ2142" s="198"/>
      <c r="BA2142" s="198"/>
      <c r="BB2142" s="198"/>
      <c r="BC2142" s="198"/>
      <c r="BD2142" s="198"/>
      <c r="BE2142" s="198"/>
      <c r="BF2142" s="198"/>
      <c r="BG2142" s="198"/>
      <c r="BH2142" s="198"/>
      <c r="BI2142" s="198"/>
      <c r="BJ2142" s="198"/>
      <c r="BK2142" s="198"/>
      <c r="BL2142" s="198"/>
      <c r="BM2142" s="198"/>
      <c r="BN2142" s="198"/>
      <c r="BO2142" s="198"/>
      <c r="BP2142" s="198"/>
      <c r="BQ2142" s="198"/>
      <c r="BR2142" s="198"/>
      <c r="BS2142" s="198"/>
      <c r="BT2142" s="198"/>
      <c r="BU2142" s="198"/>
      <c r="BV2142" s="198"/>
      <c r="BW2142" s="198"/>
      <c r="BX2142" s="198"/>
      <c r="BY2142" s="198"/>
      <c r="BZ2142" s="198"/>
    </row>
    <row r="2143" spans="4:78" x14ac:dyDescent="0.2">
      <c r="D2143" s="173"/>
      <c r="E2143" s="173"/>
      <c r="F2143" s="173"/>
      <c r="G2143" s="173"/>
      <c r="H2143" s="173"/>
      <c r="I2143" s="173"/>
      <c r="J2143" s="173"/>
      <c r="K2143" s="173"/>
      <c r="L2143" s="173"/>
      <c r="M2143" s="173"/>
      <c r="N2143" s="173"/>
      <c r="O2143" s="173"/>
      <c r="P2143" s="173"/>
      <c r="Q2143" s="173"/>
      <c r="R2143" s="173"/>
      <c r="S2143" s="173"/>
      <c r="T2143" s="173"/>
      <c r="U2143" s="173"/>
      <c r="V2143" s="173"/>
      <c r="W2143" s="173"/>
      <c r="X2143" s="173"/>
      <c r="Y2143" s="173"/>
      <c r="Z2143" s="173"/>
      <c r="AA2143" s="173"/>
      <c r="AB2143" s="173"/>
      <c r="AC2143" s="173"/>
      <c r="AD2143" s="173"/>
      <c r="AE2143" s="173"/>
      <c r="AF2143" s="173"/>
      <c r="AG2143" s="173"/>
      <c r="AH2143" s="173"/>
      <c r="AI2143" s="173"/>
      <c r="AJ2143" s="173"/>
      <c r="AK2143" s="173"/>
      <c r="AL2143" s="173"/>
      <c r="AM2143" s="173"/>
      <c r="AN2143" s="173"/>
      <c r="AO2143" s="173"/>
      <c r="AP2143" s="198"/>
      <c r="AQ2143" s="198"/>
      <c r="AR2143" s="198"/>
      <c r="AS2143" s="198"/>
      <c r="AT2143" s="198"/>
      <c r="AU2143" s="198"/>
      <c r="AV2143" s="198"/>
      <c r="AW2143" s="198"/>
      <c r="AX2143" s="198"/>
      <c r="AY2143" s="198"/>
      <c r="AZ2143" s="198"/>
      <c r="BA2143" s="198"/>
      <c r="BB2143" s="198"/>
      <c r="BC2143" s="198"/>
      <c r="BD2143" s="198"/>
      <c r="BE2143" s="198"/>
      <c r="BF2143" s="198"/>
      <c r="BG2143" s="198"/>
      <c r="BH2143" s="198"/>
      <c r="BI2143" s="198"/>
      <c r="BJ2143" s="198"/>
      <c r="BK2143" s="198"/>
      <c r="BL2143" s="198"/>
      <c r="BM2143" s="198"/>
      <c r="BN2143" s="198"/>
      <c r="BO2143" s="198"/>
      <c r="BP2143" s="198"/>
      <c r="BQ2143" s="198"/>
      <c r="BR2143" s="198"/>
      <c r="BS2143" s="198"/>
      <c r="BT2143" s="198"/>
      <c r="BU2143" s="198"/>
      <c r="BV2143" s="198"/>
      <c r="BW2143" s="198"/>
      <c r="BX2143" s="198"/>
      <c r="BY2143" s="198"/>
      <c r="BZ2143" s="198"/>
    </row>
    <row r="2144" spans="4:78" x14ac:dyDescent="0.2">
      <c r="D2144" s="173"/>
      <c r="E2144" s="173"/>
      <c r="F2144" s="173"/>
      <c r="G2144" s="173"/>
      <c r="H2144" s="173"/>
      <c r="I2144" s="173"/>
      <c r="J2144" s="173"/>
      <c r="K2144" s="173"/>
      <c r="L2144" s="173"/>
      <c r="M2144" s="173"/>
      <c r="N2144" s="173"/>
      <c r="O2144" s="173"/>
      <c r="P2144" s="173"/>
      <c r="Q2144" s="173"/>
      <c r="R2144" s="173"/>
      <c r="S2144" s="173"/>
      <c r="T2144" s="173"/>
      <c r="U2144" s="173"/>
      <c r="V2144" s="173"/>
      <c r="W2144" s="173"/>
      <c r="X2144" s="173"/>
      <c r="Y2144" s="173"/>
      <c r="Z2144" s="173"/>
      <c r="AA2144" s="173"/>
      <c r="AB2144" s="173"/>
      <c r="AC2144" s="173"/>
      <c r="AD2144" s="173"/>
      <c r="AE2144" s="173"/>
      <c r="AF2144" s="173"/>
      <c r="AG2144" s="173"/>
      <c r="AH2144" s="173"/>
      <c r="AI2144" s="173"/>
      <c r="AJ2144" s="173"/>
      <c r="AK2144" s="173"/>
      <c r="AL2144" s="173"/>
      <c r="AM2144" s="173"/>
      <c r="AN2144" s="173"/>
      <c r="AO2144" s="173"/>
      <c r="AP2144" s="198"/>
      <c r="AQ2144" s="198"/>
      <c r="AR2144" s="198"/>
      <c r="AS2144" s="198"/>
      <c r="AT2144" s="198"/>
      <c r="AU2144" s="198"/>
      <c r="AV2144" s="198"/>
      <c r="AW2144" s="198"/>
      <c r="AX2144" s="198"/>
      <c r="AY2144" s="198"/>
      <c r="AZ2144" s="198"/>
      <c r="BA2144" s="198"/>
      <c r="BB2144" s="198"/>
      <c r="BC2144" s="198"/>
      <c r="BD2144" s="198"/>
      <c r="BE2144" s="198"/>
      <c r="BF2144" s="198"/>
      <c r="BG2144" s="198"/>
      <c r="BH2144" s="198"/>
      <c r="BI2144" s="198"/>
      <c r="BJ2144" s="198"/>
      <c r="BK2144" s="198"/>
      <c r="BL2144" s="198"/>
      <c r="BM2144" s="198"/>
      <c r="BN2144" s="198"/>
      <c r="BO2144" s="198"/>
      <c r="BP2144" s="198"/>
      <c r="BQ2144" s="198"/>
      <c r="BR2144" s="198"/>
      <c r="BS2144" s="198"/>
      <c r="BT2144" s="198"/>
      <c r="BU2144" s="198"/>
      <c r="BV2144" s="198"/>
      <c r="BW2144" s="198"/>
      <c r="BX2144" s="198"/>
      <c r="BY2144" s="198"/>
      <c r="BZ2144" s="198"/>
    </row>
    <row r="2145" spans="4:78" x14ac:dyDescent="0.2">
      <c r="D2145" s="173"/>
      <c r="E2145" s="173"/>
      <c r="F2145" s="173"/>
      <c r="G2145" s="173"/>
      <c r="H2145" s="173"/>
      <c r="I2145" s="173"/>
      <c r="J2145" s="173"/>
      <c r="K2145" s="173"/>
      <c r="L2145" s="173"/>
      <c r="M2145" s="173"/>
      <c r="N2145" s="173"/>
      <c r="O2145" s="173"/>
      <c r="P2145" s="173"/>
      <c r="Q2145" s="173"/>
      <c r="R2145" s="173"/>
      <c r="S2145" s="173"/>
      <c r="T2145" s="173"/>
      <c r="U2145" s="173"/>
      <c r="V2145" s="173"/>
      <c r="W2145" s="173"/>
      <c r="X2145" s="173"/>
      <c r="Y2145" s="173"/>
      <c r="Z2145" s="173"/>
      <c r="AA2145" s="173"/>
      <c r="AB2145" s="173"/>
      <c r="AC2145" s="173"/>
      <c r="AD2145" s="173"/>
      <c r="AE2145" s="173"/>
      <c r="AF2145" s="173"/>
      <c r="AG2145" s="173"/>
      <c r="AH2145" s="173"/>
      <c r="AI2145" s="173"/>
      <c r="AJ2145" s="173"/>
      <c r="AK2145" s="173"/>
      <c r="AL2145" s="173"/>
      <c r="AM2145" s="173"/>
      <c r="AN2145" s="173"/>
      <c r="AO2145" s="173"/>
      <c r="AP2145" s="198"/>
      <c r="AQ2145" s="198"/>
      <c r="AR2145" s="198"/>
      <c r="AS2145" s="198"/>
      <c r="AT2145" s="198"/>
      <c r="AU2145" s="198"/>
      <c r="AV2145" s="198"/>
      <c r="AW2145" s="198"/>
      <c r="AX2145" s="198"/>
      <c r="AY2145" s="198"/>
      <c r="AZ2145" s="198"/>
      <c r="BA2145" s="198"/>
      <c r="BB2145" s="198"/>
      <c r="BC2145" s="198"/>
      <c r="BD2145" s="198"/>
      <c r="BE2145" s="198"/>
      <c r="BF2145" s="198"/>
      <c r="BG2145" s="198"/>
      <c r="BH2145" s="198"/>
      <c r="BI2145" s="198"/>
      <c r="BJ2145" s="198"/>
      <c r="BK2145" s="198"/>
      <c r="BL2145" s="198"/>
      <c r="BM2145" s="198"/>
      <c r="BN2145" s="198"/>
      <c r="BO2145" s="198"/>
      <c r="BP2145" s="198"/>
      <c r="BQ2145" s="198"/>
      <c r="BR2145" s="198"/>
      <c r="BS2145" s="198"/>
      <c r="BT2145" s="198"/>
      <c r="BU2145" s="198"/>
      <c r="BV2145" s="198"/>
      <c r="BW2145" s="198"/>
      <c r="BX2145" s="198"/>
      <c r="BY2145" s="198"/>
      <c r="BZ2145" s="198"/>
    </row>
    <row r="2146" spans="4:78" x14ac:dyDescent="0.2">
      <c r="D2146" s="173"/>
      <c r="E2146" s="173"/>
      <c r="F2146" s="173"/>
      <c r="G2146" s="173"/>
      <c r="H2146" s="173"/>
      <c r="I2146" s="173"/>
      <c r="J2146" s="173"/>
      <c r="K2146" s="173"/>
      <c r="L2146" s="173"/>
      <c r="M2146" s="173"/>
      <c r="N2146" s="173"/>
      <c r="O2146" s="173"/>
      <c r="P2146" s="173"/>
      <c r="Q2146" s="173"/>
      <c r="R2146" s="173"/>
      <c r="S2146" s="173"/>
      <c r="T2146" s="173"/>
      <c r="U2146" s="173"/>
      <c r="V2146" s="173"/>
      <c r="W2146" s="173"/>
      <c r="X2146" s="173"/>
      <c r="Y2146" s="173"/>
      <c r="Z2146" s="173"/>
      <c r="AA2146" s="173"/>
      <c r="AB2146" s="173"/>
      <c r="AC2146" s="173"/>
      <c r="AD2146" s="173"/>
      <c r="AE2146" s="173"/>
      <c r="AF2146" s="173"/>
      <c r="AG2146" s="173"/>
      <c r="AH2146" s="173"/>
      <c r="AI2146" s="173"/>
      <c r="AJ2146" s="173"/>
      <c r="AK2146" s="173"/>
      <c r="AL2146" s="173"/>
      <c r="AM2146" s="173"/>
      <c r="AN2146" s="173"/>
      <c r="AO2146" s="173"/>
      <c r="AP2146" s="198"/>
      <c r="AQ2146" s="198"/>
      <c r="AR2146" s="198"/>
      <c r="AS2146" s="198"/>
      <c r="AT2146" s="198"/>
      <c r="AU2146" s="198"/>
      <c r="AV2146" s="198"/>
      <c r="AW2146" s="198"/>
      <c r="AX2146" s="198"/>
      <c r="AY2146" s="198"/>
      <c r="AZ2146" s="198"/>
      <c r="BA2146" s="198"/>
      <c r="BB2146" s="198"/>
      <c r="BC2146" s="198"/>
      <c r="BD2146" s="198"/>
      <c r="BE2146" s="198"/>
      <c r="BF2146" s="198"/>
      <c r="BG2146" s="198"/>
      <c r="BH2146" s="198"/>
      <c r="BI2146" s="198"/>
      <c r="BJ2146" s="198"/>
      <c r="BK2146" s="198"/>
      <c r="BL2146" s="198"/>
      <c r="BM2146" s="198"/>
      <c r="BN2146" s="198"/>
      <c r="BO2146" s="198"/>
      <c r="BP2146" s="198"/>
      <c r="BQ2146" s="198"/>
      <c r="BR2146" s="198"/>
      <c r="BS2146" s="198"/>
      <c r="BT2146" s="198"/>
      <c r="BU2146" s="198"/>
      <c r="BV2146" s="198"/>
      <c r="BW2146" s="198"/>
      <c r="BX2146" s="198"/>
      <c r="BY2146" s="198"/>
      <c r="BZ2146" s="198"/>
    </row>
    <row r="2147" spans="4:78" x14ac:dyDescent="0.2">
      <c r="D2147" s="173"/>
      <c r="E2147" s="173"/>
      <c r="F2147" s="173"/>
      <c r="G2147" s="173"/>
      <c r="H2147" s="173"/>
      <c r="I2147" s="173"/>
      <c r="J2147" s="173"/>
      <c r="K2147" s="173"/>
      <c r="L2147" s="173"/>
      <c r="M2147" s="173"/>
      <c r="N2147" s="173"/>
      <c r="O2147" s="173"/>
      <c r="P2147" s="173"/>
      <c r="Q2147" s="173"/>
      <c r="R2147" s="173"/>
      <c r="S2147" s="173"/>
      <c r="T2147" s="173"/>
      <c r="U2147" s="173"/>
      <c r="V2147" s="173"/>
      <c r="W2147" s="173"/>
      <c r="X2147" s="173"/>
      <c r="Y2147" s="173"/>
      <c r="Z2147" s="173"/>
      <c r="AA2147" s="173"/>
      <c r="AB2147" s="173"/>
      <c r="AC2147" s="173"/>
      <c r="AD2147" s="173"/>
      <c r="AE2147" s="173"/>
      <c r="AF2147" s="173"/>
      <c r="AG2147" s="173"/>
      <c r="AH2147" s="173"/>
      <c r="AI2147" s="173"/>
      <c r="AJ2147" s="173"/>
      <c r="AK2147" s="173"/>
      <c r="AL2147" s="173"/>
      <c r="AM2147" s="173"/>
      <c r="AN2147" s="173"/>
      <c r="AO2147" s="173"/>
      <c r="AP2147" s="198"/>
      <c r="AQ2147" s="198"/>
      <c r="AR2147" s="198"/>
      <c r="AS2147" s="198"/>
      <c r="AT2147" s="198"/>
      <c r="AU2147" s="198"/>
      <c r="AV2147" s="198"/>
      <c r="AW2147" s="198"/>
      <c r="AX2147" s="198"/>
      <c r="AY2147" s="198"/>
      <c r="AZ2147" s="198"/>
      <c r="BA2147" s="198"/>
      <c r="BB2147" s="198"/>
      <c r="BC2147" s="198"/>
      <c r="BD2147" s="198"/>
      <c r="BE2147" s="198"/>
      <c r="BF2147" s="198"/>
      <c r="BG2147" s="198"/>
      <c r="BH2147" s="198"/>
      <c r="BI2147" s="198"/>
      <c r="BJ2147" s="198"/>
      <c r="BK2147" s="198"/>
      <c r="BL2147" s="198"/>
      <c r="BM2147" s="198"/>
      <c r="BN2147" s="198"/>
      <c r="BO2147" s="198"/>
      <c r="BP2147" s="198"/>
      <c r="BQ2147" s="198"/>
      <c r="BR2147" s="198"/>
      <c r="BS2147" s="198"/>
      <c r="BT2147" s="198"/>
      <c r="BU2147" s="198"/>
      <c r="BV2147" s="198"/>
      <c r="BW2147" s="198"/>
      <c r="BX2147" s="198"/>
      <c r="BY2147" s="198"/>
      <c r="BZ2147" s="198"/>
    </row>
    <row r="2148" spans="4:78" x14ac:dyDescent="0.2">
      <c r="D2148" s="173"/>
      <c r="E2148" s="173"/>
      <c r="F2148" s="173"/>
      <c r="G2148" s="173"/>
      <c r="H2148" s="173"/>
      <c r="I2148" s="173"/>
      <c r="J2148" s="173"/>
      <c r="K2148" s="173"/>
      <c r="L2148" s="173"/>
      <c r="M2148" s="173"/>
      <c r="N2148" s="173"/>
      <c r="O2148" s="173"/>
      <c r="P2148" s="173"/>
      <c r="Q2148" s="173"/>
      <c r="R2148" s="173"/>
      <c r="S2148" s="173"/>
      <c r="T2148" s="173"/>
      <c r="U2148" s="173"/>
      <c r="V2148" s="173"/>
      <c r="W2148" s="173"/>
      <c r="X2148" s="173"/>
      <c r="Y2148" s="173"/>
      <c r="Z2148" s="173"/>
      <c r="AA2148" s="173"/>
      <c r="AB2148" s="173"/>
      <c r="AC2148" s="173"/>
      <c r="AD2148" s="173"/>
      <c r="AE2148" s="173"/>
      <c r="AF2148" s="173"/>
      <c r="AG2148" s="173"/>
      <c r="AH2148" s="173"/>
      <c r="AI2148" s="173"/>
      <c r="AJ2148" s="173"/>
      <c r="AK2148" s="173"/>
      <c r="AL2148" s="173"/>
      <c r="AM2148" s="173"/>
      <c r="AN2148" s="173"/>
      <c r="AO2148" s="173"/>
      <c r="AP2148" s="198"/>
      <c r="AQ2148" s="198"/>
      <c r="AR2148" s="198"/>
      <c r="AS2148" s="198"/>
      <c r="AT2148" s="198"/>
      <c r="AU2148" s="198"/>
      <c r="AV2148" s="198"/>
      <c r="AW2148" s="198"/>
      <c r="AX2148" s="198"/>
      <c r="AY2148" s="198"/>
      <c r="AZ2148" s="198"/>
      <c r="BA2148" s="198"/>
      <c r="BB2148" s="198"/>
      <c r="BC2148" s="198"/>
      <c r="BD2148" s="198"/>
      <c r="BE2148" s="198"/>
      <c r="BF2148" s="198"/>
      <c r="BG2148" s="198"/>
      <c r="BH2148" s="198"/>
      <c r="BI2148" s="198"/>
      <c r="BJ2148" s="198"/>
      <c r="BK2148" s="198"/>
      <c r="BL2148" s="198"/>
      <c r="BM2148" s="198"/>
      <c r="BN2148" s="198"/>
      <c r="BO2148" s="198"/>
      <c r="BP2148" s="198"/>
      <c r="BQ2148" s="198"/>
      <c r="BR2148" s="198"/>
      <c r="BS2148" s="198"/>
      <c r="BT2148" s="198"/>
      <c r="BU2148" s="198"/>
      <c r="BV2148" s="198"/>
      <c r="BW2148" s="198"/>
      <c r="BX2148" s="198"/>
      <c r="BY2148" s="198"/>
      <c r="BZ2148" s="198"/>
    </row>
    <row r="2149" spans="4:78" x14ac:dyDescent="0.2">
      <c r="D2149" s="173"/>
      <c r="E2149" s="173"/>
      <c r="F2149" s="173"/>
      <c r="G2149" s="173"/>
      <c r="H2149" s="173"/>
      <c r="I2149" s="173"/>
      <c r="J2149" s="173"/>
      <c r="K2149" s="173"/>
      <c r="L2149" s="173"/>
      <c r="M2149" s="173"/>
      <c r="N2149" s="173"/>
      <c r="O2149" s="173"/>
      <c r="P2149" s="173"/>
      <c r="Q2149" s="173"/>
      <c r="R2149" s="173"/>
      <c r="S2149" s="173"/>
      <c r="T2149" s="173"/>
      <c r="U2149" s="173"/>
      <c r="V2149" s="173"/>
      <c r="W2149" s="173"/>
      <c r="X2149" s="173"/>
      <c r="Y2149" s="173"/>
      <c r="Z2149" s="173"/>
      <c r="AA2149" s="173"/>
      <c r="AB2149" s="173"/>
      <c r="AC2149" s="173"/>
      <c r="AD2149" s="173"/>
      <c r="AE2149" s="173"/>
      <c r="AF2149" s="173"/>
      <c r="AG2149" s="173"/>
      <c r="AH2149" s="173"/>
      <c r="AI2149" s="173"/>
      <c r="AJ2149" s="173"/>
      <c r="AK2149" s="173"/>
      <c r="AL2149" s="173"/>
      <c r="AM2149" s="173"/>
      <c r="AN2149" s="173"/>
      <c r="AO2149" s="173"/>
      <c r="AP2149" s="198"/>
      <c r="AQ2149" s="198"/>
      <c r="AR2149" s="198"/>
      <c r="AS2149" s="198"/>
      <c r="AT2149" s="198"/>
      <c r="AU2149" s="198"/>
      <c r="AV2149" s="198"/>
      <c r="AW2149" s="198"/>
      <c r="AX2149" s="198"/>
      <c r="AY2149" s="198"/>
      <c r="AZ2149" s="198"/>
      <c r="BA2149" s="198"/>
      <c r="BB2149" s="198"/>
      <c r="BC2149" s="198"/>
      <c r="BD2149" s="198"/>
      <c r="BE2149" s="198"/>
      <c r="BF2149" s="198"/>
      <c r="BG2149" s="198"/>
      <c r="BH2149" s="198"/>
      <c r="BI2149" s="198"/>
      <c r="BJ2149" s="198"/>
      <c r="BK2149" s="198"/>
      <c r="BL2149" s="198"/>
      <c r="BM2149" s="198"/>
      <c r="BN2149" s="198"/>
      <c r="BO2149" s="198"/>
      <c r="BP2149" s="198"/>
      <c r="BQ2149" s="198"/>
      <c r="BR2149" s="198"/>
      <c r="BS2149" s="198"/>
      <c r="BT2149" s="198"/>
      <c r="BU2149" s="198"/>
      <c r="BV2149" s="198"/>
      <c r="BW2149" s="198"/>
      <c r="BX2149" s="198"/>
      <c r="BY2149" s="198"/>
      <c r="BZ2149" s="198"/>
    </row>
    <row r="2150" spans="4:78" x14ac:dyDescent="0.2">
      <c r="D2150" s="173"/>
      <c r="E2150" s="173"/>
      <c r="F2150" s="173"/>
      <c r="G2150" s="173"/>
      <c r="H2150" s="173"/>
      <c r="I2150" s="173"/>
      <c r="J2150" s="173"/>
      <c r="K2150" s="173"/>
      <c r="L2150" s="173"/>
      <c r="M2150" s="173"/>
      <c r="N2150" s="173"/>
      <c r="O2150" s="173"/>
      <c r="P2150" s="173"/>
      <c r="Q2150" s="173"/>
      <c r="R2150" s="173"/>
      <c r="S2150" s="173"/>
      <c r="T2150" s="173"/>
      <c r="U2150" s="173"/>
      <c r="V2150" s="173"/>
      <c r="W2150" s="173"/>
      <c r="X2150" s="173"/>
      <c r="Y2150" s="173"/>
      <c r="Z2150" s="173"/>
      <c r="AA2150" s="173"/>
      <c r="AB2150" s="173"/>
      <c r="AC2150" s="173"/>
      <c r="AD2150" s="173"/>
      <c r="AE2150" s="173"/>
      <c r="AF2150" s="173"/>
      <c r="AG2150" s="173"/>
      <c r="AH2150" s="173"/>
      <c r="AI2150" s="173"/>
      <c r="AJ2150" s="173"/>
      <c r="AK2150" s="173"/>
      <c r="AL2150" s="173"/>
      <c r="AM2150" s="173"/>
      <c r="AN2150" s="173"/>
      <c r="AO2150" s="173"/>
      <c r="AP2150" s="198"/>
      <c r="AQ2150" s="198"/>
      <c r="AR2150" s="198"/>
      <c r="AS2150" s="198"/>
      <c r="AT2150" s="198"/>
      <c r="AU2150" s="198"/>
      <c r="AV2150" s="198"/>
      <c r="AW2150" s="198"/>
      <c r="AX2150" s="198"/>
      <c r="AY2150" s="198"/>
      <c r="AZ2150" s="198"/>
      <c r="BA2150" s="198"/>
      <c r="BB2150" s="198"/>
      <c r="BC2150" s="198"/>
      <c r="BD2150" s="198"/>
      <c r="BE2150" s="198"/>
      <c r="BF2150" s="198"/>
      <c r="BG2150" s="198"/>
      <c r="BH2150" s="198"/>
      <c r="BI2150" s="198"/>
      <c r="BJ2150" s="198"/>
      <c r="BK2150" s="198"/>
      <c r="BL2150" s="198"/>
      <c r="BM2150" s="198"/>
      <c r="BN2150" s="198"/>
      <c r="BO2150" s="198"/>
      <c r="BP2150" s="198"/>
      <c r="BQ2150" s="198"/>
      <c r="BR2150" s="198"/>
      <c r="BS2150" s="198"/>
      <c r="BT2150" s="198"/>
      <c r="BU2150" s="198"/>
      <c r="BV2150" s="198"/>
      <c r="BW2150" s="198"/>
      <c r="BX2150" s="198"/>
      <c r="BY2150" s="198"/>
      <c r="BZ2150" s="198"/>
    </row>
    <row r="2151" spans="4:78" x14ac:dyDescent="0.2">
      <c r="D2151" s="173"/>
      <c r="E2151" s="173"/>
      <c r="F2151" s="173"/>
      <c r="G2151" s="173"/>
      <c r="H2151" s="173"/>
      <c r="I2151" s="173"/>
      <c r="J2151" s="173"/>
      <c r="K2151" s="173"/>
      <c r="L2151" s="173"/>
      <c r="M2151" s="173"/>
      <c r="N2151" s="173"/>
      <c r="O2151" s="173"/>
      <c r="P2151" s="173"/>
      <c r="Q2151" s="173"/>
      <c r="R2151" s="173"/>
      <c r="S2151" s="173"/>
      <c r="T2151" s="173"/>
      <c r="U2151" s="173"/>
      <c r="V2151" s="173"/>
      <c r="W2151" s="173"/>
      <c r="X2151" s="173"/>
      <c r="Y2151" s="173"/>
      <c r="Z2151" s="173"/>
      <c r="AA2151" s="173"/>
      <c r="AB2151" s="173"/>
      <c r="AC2151" s="173"/>
      <c r="AD2151" s="173"/>
      <c r="AE2151" s="173"/>
      <c r="AF2151" s="173"/>
      <c r="AG2151" s="173"/>
      <c r="AH2151" s="173"/>
      <c r="AI2151" s="173"/>
      <c r="AJ2151" s="173"/>
      <c r="AK2151" s="173"/>
      <c r="AL2151" s="173"/>
      <c r="AM2151" s="173"/>
      <c r="AN2151" s="173"/>
      <c r="AO2151" s="173"/>
      <c r="AP2151" s="198"/>
      <c r="AQ2151" s="198"/>
      <c r="AR2151" s="198"/>
      <c r="AS2151" s="198"/>
      <c r="AT2151" s="198"/>
      <c r="AU2151" s="198"/>
      <c r="AV2151" s="198"/>
      <c r="AW2151" s="198"/>
      <c r="AX2151" s="198"/>
      <c r="AY2151" s="198"/>
      <c r="AZ2151" s="198"/>
      <c r="BA2151" s="198"/>
      <c r="BB2151" s="198"/>
      <c r="BC2151" s="198"/>
      <c r="BD2151" s="198"/>
      <c r="BE2151" s="198"/>
      <c r="BF2151" s="198"/>
      <c r="BG2151" s="198"/>
      <c r="BH2151" s="198"/>
      <c r="BI2151" s="198"/>
      <c r="BJ2151" s="198"/>
      <c r="BK2151" s="198"/>
      <c r="BL2151" s="198"/>
      <c r="BM2151" s="198"/>
      <c r="BN2151" s="198"/>
      <c r="BO2151" s="198"/>
      <c r="BP2151" s="198"/>
      <c r="BQ2151" s="198"/>
      <c r="BR2151" s="198"/>
      <c r="BS2151" s="198"/>
      <c r="BT2151" s="198"/>
      <c r="BU2151" s="198"/>
      <c r="BV2151" s="198"/>
      <c r="BW2151" s="198"/>
      <c r="BX2151" s="198"/>
      <c r="BY2151" s="198"/>
      <c r="BZ2151" s="198"/>
    </row>
    <row r="2152" spans="4:78" x14ac:dyDescent="0.2">
      <c r="D2152" s="173"/>
      <c r="E2152" s="173"/>
      <c r="F2152" s="173"/>
      <c r="G2152" s="173"/>
      <c r="H2152" s="173"/>
      <c r="I2152" s="173"/>
      <c r="J2152" s="173"/>
      <c r="K2152" s="173"/>
      <c r="L2152" s="173"/>
      <c r="M2152" s="173"/>
      <c r="N2152" s="173"/>
      <c r="O2152" s="173"/>
      <c r="P2152" s="173"/>
      <c r="Q2152" s="173"/>
      <c r="R2152" s="173"/>
      <c r="S2152" s="173"/>
      <c r="T2152" s="173"/>
      <c r="U2152" s="173"/>
      <c r="V2152" s="173"/>
      <c r="W2152" s="173"/>
      <c r="X2152" s="173"/>
      <c r="Y2152" s="173"/>
      <c r="Z2152" s="173"/>
      <c r="AA2152" s="173"/>
      <c r="AB2152" s="173"/>
      <c r="AC2152" s="173"/>
      <c r="AD2152" s="173"/>
      <c r="AE2152" s="173"/>
      <c r="AF2152" s="173"/>
      <c r="AG2152" s="173"/>
      <c r="AH2152" s="173"/>
      <c r="AI2152" s="173"/>
      <c r="AJ2152" s="173"/>
      <c r="AK2152" s="173"/>
      <c r="AL2152" s="173"/>
      <c r="AM2152" s="173"/>
      <c r="AN2152" s="173"/>
      <c r="AO2152" s="173"/>
      <c r="AP2152" s="198"/>
      <c r="AQ2152" s="198"/>
      <c r="AR2152" s="198"/>
      <c r="AS2152" s="198"/>
      <c r="AT2152" s="198"/>
      <c r="AU2152" s="198"/>
      <c r="AV2152" s="198"/>
      <c r="AW2152" s="198"/>
      <c r="AX2152" s="198"/>
      <c r="AY2152" s="198"/>
      <c r="AZ2152" s="198"/>
      <c r="BA2152" s="198"/>
      <c r="BB2152" s="198"/>
      <c r="BC2152" s="198"/>
      <c r="BD2152" s="198"/>
      <c r="BE2152" s="198"/>
      <c r="BF2152" s="198"/>
      <c r="BG2152" s="198"/>
      <c r="BH2152" s="198"/>
      <c r="BI2152" s="198"/>
      <c r="BJ2152" s="198"/>
      <c r="BK2152" s="198"/>
      <c r="BL2152" s="198"/>
      <c r="BM2152" s="198"/>
      <c r="BN2152" s="198"/>
      <c r="BO2152" s="198"/>
      <c r="BP2152" s="198"/>
      <c r="BQ2152" s="198"/>
      <c r="BR2152" s="198"/>
      <c r="BS2152" s="198"/>
      <c r="BT2152" s="198"/>
      <c r="BU2152" s="198"/>
      <c r="BV2152" s="198"/>
      <c r="BW2152" s="198"/>
      <c r="BX2152" s="198"/>
      <c r="BY2152" s="198"/>
      <c r="BZ2152" s="198"/>
    </row>
    <row r="2153" spans="4:78" x14ac:dyDescent="0.2">
      <c r="D2153" s="173"/>
      <c r="E2153" s="173"/>
      <c r="F2153" s="173"/>
      <c r="G2153" s="173"/>
      <c r="H2153" s="173"/>
      <c r="I2153" s="173"/>
      <c r="J2153" s="173"/>
      <c r="K2153" s="173"/>
      <c r="L2153" s="173"/>
      <c r="M2153" s="173"/>
      <c r="N2153" s="173"/>
      <c r="O2153" s="173"/>
      <c r="P2153" s="173"/>
      <c r="Q2153" s="173"/>
      <c r="R2153" s="173"/>
      <c r="S2153" s="173"/>
      <c r="T2153" s="173"/>
      <c r="U2153" s="173"/>
      <c r="V2153" s="173"/>
      <c r="W2153" s="173"/>
      <c r="X2153" s="173"/>
      <c r="Y2153" s="173"/>
      <c r="Z2153" s="173"/>
      <c r="AA2153" s="173"/>
      <c r="AB2153" s="173"/>
      <c r="AC2153" s="173"/>
      <c r="AD2153" s="173"/>
      <c r="AE2153" s="173"/>
      <c r="AF2153" s="173"/>
      <c r="AG2153" s="173"/>
      <c r="AH2153" s="173"/>
      <c r="AI2153" s="173"/>
      <c r="AJ2153" s="173"/>
      <c r="AK2153" s="173"/>
      <c r="AL2153" s="173"/>
      <c r="AM2153" s="173"/>
      <c r="AN2153" s="173"/>
      <c r="AO2153" s="173"/>
      <c r="AP2153" s="198"/>
      <c r="AQ2153" s="198"/>
      <c r="AR2153" s="198"/>
      <c r="AS2153" s="198"/>
      <c r="AT2153" s="198"/>
      <c r="AU2153" s="198"/>
      <c r="AV2153" s="198"/>
      <c r="AW2153" s="198"/>
      <c r="AX2153" s="198"/>
      <c r="AY2153" s="198"/>
      <c r="AZ2153" s="198"/>
      <c r="BA2153" s="198"/>
      <c r="BB2153" s="198"/>
      <c r="BC2153" s="198"/>
      <c r="BD2153" s="198"/>
      <c r="BE2153" s="198"/>
      <c r="BF2153" s="198"/>
      <c r="BG2153" s="198"/>
      <c r="BH2153" s="198"/>
      <c r="BI2153" s="198"/>
      <c r="BJ2153" s="198"/>
      <c r="BK2153" s="198"/>
      <c r="BL2153" s="198"/>
      <c r="BM2153" s="198"/>
      <c r="BN2153" s="198"/>
      <c r="BO2153" s="198"/>
      <c r="BP2153" s="198"/>
      <c r="BQ2153" s="198"/>
      <c r="BR2153" s="198"/>
      <c r="BS2153" s="198"/>
      <c r="BT2153" s="198"/>
      <c r="BU2153" s="198"/>
      <c r="BV2153" s="198"/>
      <c r="BW2153" s="198"/>
      <c r="BX2153" s="198"/>
      <c r="BY2153" s="198"/>
      <c r="BZ2153" s="198"/>
    </row>
    <row r="2154" spans="4:78" x14ac:dyDescent="0.2">
      <c r="D2154" s="173"/>
      <c r="E2154" s="173"/>
      <c r="F2154" s="173"/>
      <c r="G2154" s="173"/>
      <c r="H2154" s="173"/>
      <c r="I2154" s="173"/>
      <c r="J2154" s="173"/>
      <c r="K2154" s="173"/>
      <c r="L2154" s="173"/>
      <c r="M2154" s="173"/>
      <c r="N2154" s="173"/>
      <c r="O2154" s="173"/>
      <c r="P2154" s="173"/>
      <c r="Q2154" s="173"/>
      <c r="R2154" s="173"/>
      <c r="S2154" s="173"/>
      <c r="T2154" s="173"/>
      <c r="U2154" s="173"/>
      <c r="V2154" s="173"/>
      <c r="W2154" s="173"/>
      <c r="X2154" s="173"/>
      <c r="Y2154" s="173"/>
      <c r="Z2154" s="173"/>
      <c r="AA2154" s="173"/>
      <c r="AB2154" s="173"/>
      <c r="AC2154" s="173"/>
      <c r="AD2154" s="173"/>
      <c r="AE2154" s="173"/>
      <c r="AF2154" s="173"/>
      <c r="AG2154" s="173"/>
      <c r="AH2154" s="173"/>
      <c r="AI2154" s="173"/>
      <c r="AJ2154" s="173"/>
      <c r="AK2154" s="173"/>
      <c r="AL2154" s="173"/>
      <c r="AM2154" s="173"/>
      <c r="AN2154" s="173"/>
      <c r="AO2154" s="173"/>
      <c r="AP2154" s="198"/>
      <c r="AQ2154" s="198"/>
      <c r="AR2154" s="198"/>
      <c r="AS2154" s="198"/>
      <c r="AT2154" s="198"/>
      <c r="AU2154" s="198"/>
      <c r="AV2154" s="198"/>
      <c r="AW2154" s="198"/>
      <c r="AX2154" s="198"/>
      <c r="AY2154" s="198"/>
      <c r="AZ2154" s="198"/>
      <c r="BA2154" s="198"/>
      <c r="BB2154" s="198"/>
      <c r="BC2154" s="198"/>
      <c r="BD2154" s="198"/>
      <c r="BE2154" s="198"/>
      <c r="BF2154" s="198"/>
      <c r="BG2154" s="198"/>
      <c r="BH2154" s="198"/>
      <c r="BI2154" s="198"/>
      <c r="BJ2154" s="198"/>
      <c r="BK2154" s="198"/>
      <c r="BL2154" s="198"/>
      <c r="BM2154" s="198"/>
      <c r="BN2154" s="198"/>
      <c r="BO2154" s="198"/>
      <c r="BP2154" s="198"/>
      <c r="BQ2154" s="198"/>
      <c r="BR2154" s="198"/>
      <c r="BS2154" s="198"/>
      <c r="BT2154" s="198"/>
      <c r="BU2154" s="198"/>
      <c r="BV2154" s="198"/>
      <c r="BW2154" s="198"/>
      <c r="BX2154" s="198"/>
      <c r="BY2154" s="198"/>
      <c r="BZ2154" s="198"/>
    </row>
    <row r="2155" spans="4:78" x14ac:dyDescent="0.2">
      <c r="D2155" s="173"/>
      <c r="E2155" s="173"/>
      <c r="F2155" s="173"/>
      <c r="G2155" s="173"/>
      <c r="H2155" s="173"/>
      <c r="I2155" s="173"/>
      <c r="J2155" s="173"/>
      <c r="K2155" s="173"/>
      <c r="L2155" s="173"/>
      <c r="M2155" s="173"/>
      <c r="N2155" s="173"/>
      <c r="O2155" s="173"/>
      <c r="P2155" s="173"/>
      <c r="Q2155" s="173"/>
      <c r="R2155" s="173"/>
      <c r="S2155" s="173"/>
      <c r="T2155" s="173"/>
      <c r="U2155" s="173"/>
      <c r="V2155" s="173"/>
      <c r="W2155" s="173"/>
      <c r="X2155" s="173"/>
      <c r="Y2155" s="173"/>
      <c r="Z2155" s="173"/>
      <c r="AA2155" s="173"/>
      <c r="AB2155" s="173"/>
      <c r="AC2155" s="173"/>
      <c r="AD2155" s="173"/>
      <c r="AE2155" s="173"/>
      <c r="AF2155" s="173"/>
      <c r="AG2155" s="173"/>
      <c r="AH2155" s="173"/>
      <c r="AI2155" s="173"/>
      <c r="AJ2155" s="173"/>
      <c r="AK2155" s="173"/>
      <c r="AL2155" s="173"/>
      <c r="AM2155" s="173"/>
      <c r="AN2155" s="173"/>
      <c r="AO2155" s="173"/>
      <c r="AP2155" s="198"/>
      <c r="AQ2155" s="198"/>
      <c r="AR2155" s="198"/>
      <c r="AS2155" s="198"/>
      <c r="AT2155" s="198"/>
      <c r="AU2155" s="198"/>
      <c r="AV2155" s="198"/>
      <c r="AW2155" s="198"/>
      <c r="AX2155" s="198"/>
      <c r="AY2155" s="198"/>
      <c r="AZ2155" s="198"/>
      <c r="BA2155" s="198"/>
      <c r="BB2155" s="198"/>
      <c r="BC2155" s="198"/>
      <c r="BD2155" s="198"/>
      <c r="BE2155" s="198"/>
      <c r="BF2155" s="198"/>
      <c r="BG2155" s="198"/>
      <c r="BH2155" s="198"/>
      <c r="BI2155" s="198"/>
      <c r="BJ2155" s="198"/>
      <c r="BK2155" s="198"/>
      <c r="BL2155" s="198"/>
      <c r="BM2155" s="198"/>
      <c r="BN2155" s="198"/>
      <c r="BO2155" s="198"/>
      <c r="BP2155" s="198"/>
      <c r="BQ2155" s="198"/>
      <c r="BR2155" s="198"/>
      <c r="BS2155" s="198"/>
      <c r="BT2155" s="198"/>
      <c r="BU2155" s="198"/>
      <c r="BV2155" s="198"/>
      <c r="BW2155" s="198"/>
      <c r="BX2155" s="198"/>
      <c r="BY2155" s="198"/>
      <c r="BZ2155" s="198"/>
    </row>
    <row r="2156" spans="4:78" x14ac:dyDescent="0.2">
      <c r="D2156" s="173"/>
      <c r="E2156" s="173"/>
      <c r="F2156" s="173"/>
      <c r="G2156" s="173"/>
      <c r="H2156" s="173"/>
      <c r="I2156" s="173"/>
      <c r="J2156" s="173"/>
      <c r="K2156" s="173"/>
      <c r="L2156" s="173"/>
      <c r="M2156" s="173"/>
      <c r="N2156" s="173"/>
      <c r="O2156" s="173"/>
      <c r="P2156" s="173"/>
      <c r="Q2156" s="173"/>
      <c r="R2156" s="173"/>
      <c r="S2156" s="173"/>
      <c r="T2156" s="173"/>
      <c r="U2156" s="173"/>
      <c r="V2156" s="173"/>
      <c r="W2156" s="173"/>
      <c r="X2156" s="173"/>
      <c r="Y2156" s="173"/>
      <c r="Z2156" s="173"/>
      <c r="AA2156" s="173"/>
      <c r="AB2156" s="173"/>
      <c r="AC2156" s="173"/>
      <c r="AD2156" s="173"/>
      <c r="AE2156" s="173"/>
      <c r="AF2156" s="173"/>
      <c r="AG2156" s="173"/>
      <c r="AH2156" s="173"/>
      <c r="AI2156" s="173"/>
      <c r="AJ2156" s="173"/>
      <c r="AK2156" s="173"/>
      <c r="AL2156" s="173"/>
      <c r="AM2156" s="173"/>
      <c r="AN2156" s="173"/>
      <c r="AO2156" s="173"/>
      <c r="AP2156" s="198"/>
      <c r="AQ2156" s="198"/>
      <c r="AR2156" s="198"/>
      <c r="AS2156" s="198"/>
      <c r="AT2156" s="198"/>
      <c r="AU2156" s="198"/>
      <c r="AV2156" s="198"/>
      <c r="AW2156" s="198"/>
      <c r="AX2156" s="198"/>
      <c r="AY2156" s="198"/>
      <c r="AZ2156" s="198"/>
      <c r="BA2156" s="198"/>
      <c r="BB2156" s="198"/>
      <c r="BC2156" s="198"/>
      <c r="BD2156" s="198"/>
      <c r="BE2156" s="198"/>
      <c r="BF2156" s="198"/>
      <c r="BG2156" s="198"/>
      <c r="BH2156" s="198"/>
      <c r="BI2156" s="198"/>
      <c r="BJ2156" s="198"/>
      <c r="BK2156" s="198"/>
      <c r="BL2156" s="198"/>
      <c r="BM2156" s="198"/>
      <c r="BN2156" s="198"/>
      <c r="BO2156" s="198"/>
      <c r="BP2156" s="198"/>
      <c r="BQ2156" s="198"/>
      <c r="BR2156" s="198"/>
      <c r="BS2156" s="198"/>
      <c r="BT2156" s="198"/>
      <c r="BU2156" s="198"/>
      <c r="BV2156" s="198"/>
      <c r="BW2156" s="198"/>
      <c r="BX2156" s="198"/>
      <c r="BY2156" s="198"/>
      <c r="BZ2156" s="198"/>
    </row>
    <row r="2157" spans="4:78" x14ac:dyDescent="0.2">
      <c r="D2157" s="173"/>
      <c r="E2157" s="173"/>
      <c r="F2157" s="173"/>
      <c r="G2157" s="173"/>
      <c r="H2157" s="173"/>
      <c r="I2157" s="173"/>
      <c r="J2157" s="173"/>
      <c r="K2157" s="173"/>
      <c r="L2157" s="173"/>
      <c r="M2157" s="173"/>
      <c r="N2157" s="173"/>
      <c r="O2157" s="173"/>
      <c r="P2157" s="173"/>
      <c r="Q2157" s="173"/>
      <c r="R2157" s="173"/>
      <c r="S2157" s="173"/>
      <c r="T2157" s="173"/>
      <c r="U2157" s="173"/>
      <c r="V2157" s="173"/>
      <c r="W2157" s="173"/>
      <c r="X2157" s="173"/>
      <c r="Y2157" s="173"/>
      <c r="Z2157" s="173"/>
      <c r="AA2157" s="173"/>
      <c r="AB2157" s="173"/>
      <c r="AC2157" s="173"/>
      <c r="AD2157" s="173"/>
      <c r="AE2157" s="173"/>
      <c r="AF2157" s="173"/>
      <c r="AG2157" s="173"/>
      <c r="AH2157" s="173"/>
      <c r="AI2157" s="173"/>
      <c r="AJ2157" s="173"/>
      <c r="AK2157" s="173"/>
      <c r="AL2157" s="173"/>
      <c r="AM2157" s="173"/>
      <c r="AN2157" s="173"/>
      <c r="AO2157" s="173"/>
      <c r="AP2157" s="198"/>
      <c r="AQ2157" s="198"/>
      <c r="AR2157" s="198"/>
      <c r="AS2157" s="198"/>
      <c r="AT2157" s="198"/>
      <c r="AU2157" s="198"/>
      <c r="AV2157" s="198"/>
      <c r="AW2157" s="198"/>
      <c r="AX2157" s="198"/>
      <c r="AY2157" s="198"/>
      <c r="AZ2157" s="198"/>
      <c r="BA2157" s="198"/>
      <c r="BB2157" s="198"/>
      <c r="BC2157" s="198"/>
      <c r="BD2157" s="198"/>
      <c r="BE2157" s="198"/>
      <c r="BF2157" s="198"/>
      <c r="BG2157" s="198"/>
      <c r="BH2157" s="198"/>
      <c r="BI2157" s="198"/>
      <c r="BJ2157" s="198"/>
      <c r="BK2157" s="198"/>
      <c r="BL2157" s="198"/>
      <c r="BM2157" s="198"/>
      <c r="BN2157" s="198"/>
      <c r="BO2157" s="198"/>
      <c r="BP2157" s="198"/>
      <c r="BQ2157" s="198"/>
      <c r="BR2157" s="198"/>
      <c r="BS2157" s="198"/>
      <c r="BT2157" s="198"/>
      <c r="BU2157" s="198"/>
      <c r="BV2157" s="198"/>
      <c r="BW2157" s="198"/>
      <c r="BX2157" s="198"/>
      <c r="BY2157" s="198"/>
      <c r="BZ2157" s="198"/>
    </row>
    <row r="2158" spans="4:78" x14ac:dyDescent="0.2">
      <c r="D2158" s="173"/>
      <c r="E2158" s="173"/>
      <c r="F2158" s="173"/>
      <c r="G2158" s="173"/>
      <c r="H2158" s="173"/>
      <c r="I2158" s="173"/>
      <c r="J2158" s="173"/>
      <c r="K2158" s="173"/>
      <c r="L2158" s="173"/>
      <c r="M2158" s="173"/>
      <c r="N2158" s="173"/>
      <c r="O2158" s="173"/>
      <c r="P2158" s="173"/>
      <c r="Q2158" s="173"/>
      <c r="R2158" s="173"/>
      <c r="S2158" s="173"/>
      <c r="T2158" s="173"/>
      <c r="U2158" s="173"/>
      <c r="V2158" s="173"/>
      <c r="W2158" s="173"/>
      <c r="X2158" s="173"/>
      <c r="Y2158" s="173"/>
      <c r="Z2158" s="173"/>
      <c r="AA2158" s="173"/>
      <c r="AB2158" s="173"/>
      <c r="AC2158" s="173"/>
      <c r="AD2158" s="173"/>
      <c r="AE2158" s="173"/>
      <c r="AF2158" s="173"/>
      <c r="AG2158" s="173"/>
      <c r="AH2158" s="173"/>
      <c r="AI2158" s="173"/>
      <c r="AJ2158" s="173"/>
      <c r="AK2158" s="173"/>
      <c r="AL2158" s="173"/>
      <c r="AM2158" s="173"/>
      <c r="AN2158" s="173"/>
      <c r="AO2158" s="173"/>
      <c r="AP2158" s="198"/>
      <c r="AQ2158" s="198"/>
      <c r="AR2158" s="198"/>
      <c r="AS2158" s="198"/>
      <c r="AT2158" s="198"/>
      <c r="AU2158" s="198"/>
      <c r="AV2158" s="198"/>
      <c r="AW2158" s="198"/>
      <c r="AX2158" s="198"/>
      <c r="AY2158" s="198"/>
      <c r="AZ2158" s="198"/>
      <c r="BA2158" s="198"/>
      <c r="BB2158" s="198"/>
      <c r="BC2158" s="198"/>
      <c r="BD2158" s="198"/>
      <c r="BE2158" s="198"/>
      <c r="BF2158" s="198"/>
      <c r="BG2158" s="198"/>
      <c r="BH2158" s="198"/>
      <c r="BI2158" s="198"/>
      <c r="BJ2158" s="198"/>
      <c r="BK2158" s="198"/>
      <c r="BL2158" s="198"/>
      <c r="BM2158" s="198"/>
      <c r="BN2158" s="198"/>
      <c r="BO2158" s="198"/>
      <c r="BP2158" s="198"/>
      <c r="BQ2158" s="198"/>
      <c r="BR2158" s="198"/>
      <c r="BS2158" s="198"/>
      <c r="BT2158" s="198"/>
      <c r="BU2158" s="198"/>
      <c r="BV2158" s="198"/>
      <c r="BW2158" s="198"/>
      <c r="BX2158" s="198"/>
      <c r="BY2158" s="198"/>
      <c r="BZ2158" s="198"/>
    </row>
    <row r="2159" spans="4:78" x14ac:dyDescent="0.2">
      <c r="D2159" s="173"/>
      <c r="E2159" s="173"/>
      <c r="F2159" s="173"/>
      <c r="G2159" s="173"/>
      <c r="H2159" s="173"/>
      <c r="I2159" s="173"/>
      <c r="J2159" s="173"/>
      <c r="K2159" s="173"/>
      <c r="L2159" s="173"/>
      <c r="M2159" s="173"/>
      <c r="N2159" s="173"/>
      <c r="O2159" s="173"/>
      <c r="P2159" s="173"/>
      <c r="Q2159" s="173"/>
      <c r="R2159" s="173"/>
      <c r="S2159" s="173"/>
      <c r="T2159" s="173"/>
      <c r="U2159" s="173"/>
      <c r="V2159" s="173"/>
      <c r="W2159" s="173"/>
      <c r="X2159" s="173"/>
      <c r="Y2159" s="173"/>
      <c r="Z2159" s="173"/>
      <c r="AA2159" s="173"/>
      <c r="AB2159" s="173"/>
      <c r="AC2159" s="173"/>
      <c r="AD2159" s="173"/>
      <c r="AE2159" s="173"/>
      <c r="AF2159" s="173"/>
      <c r="AG2159" s="173"/>
      <c r="AH2159" s="173"/>
      <c r="AI2159" s="173"/>
      <c r="AJ2159" s="173"/>
      <c r="AK2159" s="173"/>
      <c r="AL2159" s="173"/>
      <c r="AM2159" s="173"/>
      <c r="AN2159" s="173"/>
      <c r="AO2159" s="173"/>
      <c r="AP2159" s="198"/>
      <c r="AQ2159" s="198"/>
      <c r="AR2159" s="198"/>
      <c r="AS2159" s="198"/>
      <c r="AT2159" s="198"/>
      <c r="AU2159" s="198"/>
      <c r="AV2159" s="198"/>
      <c r="AW2159" s="198"/>
      <c r="AX2159" s="198"/>
      <c r="AY2159" s="198"/>
      <c r="AZ2159" s="198"/>
      <c r="BA2159" s="198"/>
      <c r="BB2159" s="198"/>
      <c r="BC2159" s="198"/>
      <c r="BD2159" s="198"/>
      <c r="BE2159" s="198"/>
      <c r="BF2159" s="198"/>
      <c r="BG2159" s="198"/>
      <c r="BH2159" s="198"/>
      <c r="BI2159" s="198"/>
      <c r="BJ2159" s="198"/>
      <c r="BK2159" s="198"/>
      <c r="BL2159" s="198"/>
      <c r="BM2159" s="198"/>
      <c r="BN2159" s="198"/>
      <c r="BO2159" s="198"/>
      <c r="BP2159" s="198"/>
      <c r="BQ2159" s="198"/>
      <c r="BR2159" s="198"/>
      <c r="BS2159" s="198"/>
      <c r="BT2159" s="198"/>
      <c r="BU2159" s="198"/>
      <c r="BV2159" s="198"/>
      <c r="BW2159" s="198"/>
      <c r="BX2159" s="198"/>
      <c r="BY2159" s="198"/>
      <c r="BZ2159" s="198"/>
    </row>
    <row r="2160" spans="4:78" x14ac:dyDescent="0.2">
      <c r="D2160" s="173"/>
      <c r="E2160" s="173"/>
      <c r="F2160" s="173"/>
      <c r="G2160" s="173"/>
      <c r="H2160" s="173"/>
      <c r="I2160" s="173"/>
      <c r="J2160" s="173"/>
      <c r="K2160" s="173"/>
      <c r="L2160" s="173"/>
      <c r="M2160" s="173"/>
      <c r="N2160" s="173"/>
      <c r="O2160" s="173"/>
      <c r="P2160" s="173"/>
      <c r="Q2160" s="173"/>
      <c r="R2160" s="173"/>
      <c r="S2160" s="173"/>
      <c r="T2160" s="173"/>
      <c r="U2160" s="173"/>
      <c r="V2160" s="173"/>
      <c r="W2160" s="173"/>
      <c r="X2160" s="173"/>
      <c r="Y2160" s="173"/>
      <c r="Z2160" s="173"/>
      <c r="AA2160" s="173"/>
      <c r="AB2160" s="173"/>
      <c r="AC2160" s="173"/>
      <c r="AD2160" s="173"/>
      <c r="AE2160" s="173"/>
      <c r="AF2160" s="173"/>
      <c r="AG2160" s="173"/>
      <c r="AH2160" s="173"/>
      <c r="AI2160" s="173"/>
      <c r="AJ2160" s="173"/>
      <c r="AK2160" s="173"/>
      <c r="AL2160" s="173"/>
      <c r="AM2160" s="173"/>
      <c r="AN2160" s="173"/>
      <c r="AO2160" s="173"/>
      <c r="AP2160" s="198"/>
      <c r="AQ2160" s="198"/>
      <c r="AR2160" s="198"/>
      <c r="AS2160" s="198"/>
      <c r="AT2160" s="198"/>
      <c r="AU2160" s="198"/>
      <c r="AV2160" s="198"/>
      <c r="AW2160" s="198"/>
      <c r="AX2160" s="198"/>
      <c r="AY2160" s="198"/>
      <c r="AZ2160" s="198"/>
      <c r="BA2160" s="198"/>
      <c r="BB2160" s="198"/>
      <c r="BC2160" s="198"/>
      <c r="BD2160" s="198"/>
      <c r="BE2160" s="198"/>
      <c r="BF2160" s="198"/>
      <c r="BG2160" s="198"/>
      <c r="BH2160" s="198"/>
      <c r="BI2160" s="198"/>
      <c r="BJ2160" s="198"/>
      <c r="BK2160" s="198"/>
      <c r="BL2160" s="198"/>
      <c r="BM2160" s="198"/>
      <c r="BN2160" s="198"/>
      <c r="BO2160" s="198"/>
      <c r="BP2160" s="198"/>
      <c r="BQ2160" s="198"/>
      <c r="BR2160" s="198"/>
      <c r="BS2160" s="198"/>
      <c r="BT2160" s="198"/>
      <c r="BU2160" s="198"/>
      <c r="BV2160" s="198"/>
      <c r="BW2160" s="198"/>
      <c r="BX2160" s="198"/>
      <c r="BY2160" s="198"/>
      <c r="BZ2160" s="198"/>
    </row>
    <row r="2161" spans="4:78" x14ac:dyDescent="0.2">
      <c r="D2161" s="173"/>
      <c r="E2161" s="173"/>
      <c r="F2161" s="173"/>
      <c r="G2161" s="173"/>
      <c r="H2161" s="173"/>
      <c r="I2161" s="173"/>
      <c r="J2161" s="173"/>
      <c r="K2161" s="173"/>
      <c r="L2161" s="173"/>
      <c r="M2161" s="173"/>
      <c r="N2161" s="173"/>
      <c r="O2161" s="173"/>
      <c r="P2161" s="173"/>
      <c r="Q2161" s="173"/>
      <c r="R2161" s="173"/>
      <c r="S2161" s="173"/>
      <c r="T2161" s="173"/>
      <c r="U2161" s="173"/>
      <c r="V2161" s="173"/>
      <c r="W2161" s="173"/>
      <c r="X2161" s="173"/>
      <c r="Y2161" s="173"/>
      <c r="Z2161" s="173"/>
      <c r="AA2161" s="173"/>
      <c r="AB2161" s="173"/>
      <c r="AC2161" s="173"/>
      <c r="AD2161" s="173"/>
      <c r="AE2161" s="173"/>
      <c r="AF2161" s="173"/>
      <c r="AG2161" s="173"/>
      <c r="AH2161" s="173"/>
      <c r="AI2161" s="173"/>
      <c r="AJ2161" s="173"/>
      <c r="AK2161" s="173"/>
      <c r="AL2161" s="173"/>
      <c r="AM2161" s="173"/>
      <c r="AN2161" s="173"/>
      <c r="AO2161" s="173"/>
      <c r="AP2161" s="198"/>
      <c r="AQ2161" s="198"/>
      <c r="AR2161" s="198"/>
      <c r="AS2161" s="198"/>
      <c r="AT2161" s="198"/>
      <c r="AU2161" s="198"/>
      <c r="AV2161" s="198"/>
      <c r="AW2161" s="198"/>
      <c r="AX2161" s="198"/>
      <c r="AY2161" s="198"/>
      <c r="AZ2161" s="198"/>
      <c r="BA2161" s="198"/>
      <c r="BB2161" s="198"/>
      <c r="BC2161" s="198"/>
      <c r="BD2161" s="198"/>
      <c r="BE2161" s="198"/>
      <c r="BF2161" s="198"/>
      <c r="BG2161" s="198"/>
      <c r="BH2161" s="198"/>
      <c r="BI2161" s="198"/>
      <c r="BJ2161" s="198"/>
      <c r="BK2161" s="198"/>
      <c r="BL2161" s="198"/>
      <c r="BM2161" s="198"/>
      <c r="BN2161" s="198"/>
      <c r="BO2161" s="198"/>
      <c r="BP2161" s="198"/>
      <c r="BQ2161" s="198"/>
      <c r="BR2161" s="198"/>
      <c r="BS2161" s="198"/>
      <c r="BT2161" s="198"/>
      <c r="BU2161" s="198"/>
      <c r="BV2161" s="198"/>
      <c r="BW2161" s="198"/>
      <c r="BX2161" s="198"/>
      <c r="BY2161" s="198"/>
      <c r="BZ2161" s="198"/>
    </row>
    <row r="2162" spans="4:78" x14ac:dyDescent="0.2">
      <c r="D2162" s="173"/>
      <c r="E2162" s="173"/>
      <c r="F2162" s="173"/>
      <c r="G2162" s="173"/>
      <c r="H2162" s="173"/>
      <c r="I2162" s="173"/>
      <c r="J2162" s="173"/>
      <c r="K2162" s="173"/>
      <c r="L2162" s="173"/>
      <c r="M2162" s="173"/>
      <c r="N2162" s="173"/>
      <c r="O2162" s="173"/>
      <c r="P2162" s="173"/>
      <c r="Q2162" s="173"/>
      <c r="R2162" s="173"/>
      <c r="S2162" s="173"/>
      <c r="T2162" s="173"/>
      <c r="U2162" s="173"/>
      <c r="V2162" s="173"/>
      <c r="W2162" s="173"/>
      <c r="X2162" s="173"/>
      <c r="Y2162" s="173"/>
      <c r="Z2162" s="173"/>
      <c r="AA2162" s="173"/>
      <c r="AB2162" s="173"/>
      <c r="AC2162" s="173"/>
      <c r="AD2162" s="173"/>
      <c r="AE2162" s="173"/>
      <c r="AF2162" s="173"/>
      <c r="AG2162" s="173"/>
      <c r="AH2162" s="173"/>
      <c r="AI2162" s="173"/>
      <c r="AJ2162" s="173"/>
      <c r="AK2162" s="173"/>
      <c r="AL2162" s="173"/>
      <c r="AM2162" s="173"/>
      <c r="AN2162" s="173"/>
      <c r="AO2162" s="173"/>
      <c r="AP2162" s="198"/>
      <c r="AQ2162" s="198"/>
      <c r="AR2162" s="198"/>
      <c r="AS2162" s="198"/>
      <c r="AT2162" s="198"/>
      <c r="AU2162" s="198"/>
      <c r="AV2162" s="198"/>
      <c r="AW2162" s="198"/>
      <c r="AX2162" s="198"/>
      <c r="AY2162" s="198"/>
      <c r="AZ2162" s="198"/>
      <c r="BA2162" s="198"/>
      <c r="BB2162" s="198"/>
      <c r="BC2162" s="198"/>
      <c r="BD2162" s="198"/>
      <c r="BE2162" s="198"/>
      <c r="BF2162" s="198"/>
      <c r="BG2162" s="198"/>
      <c r="BH2162" s="198"/>
      <c r="BI2162" s="198"/>
      <c r="BJ2162" s="198"/>
      <c r="BK2162" s="198"/>
      <c r="BL2162" s="198"/>
      <c r="BM2162" s="198"/>
      <c r="BN2162" s="198"/>
      <c r="BO2162" s="198"/>
      <c r="BP2162" s="198"/>
      <c r="BQ2162" s="198"/>
      <c r="BR2162" s="198"/>
      <c r="BS2162" s="198"/>
      <c r="BT2162" s="198"/>
      <c r="BU2162" s="198"/>
      <c r="BV2162" s="198"/>
      <c r="BW2162" s="198"/>
      <c r="BX2162" s="198"/>
      <c r="BY2162" s="198"/>
      <c r="BZ2162" s="198"/>
    </row>
    <row r="2163" spans="4:78" x14ac:dyDescent="0.2">
      <c r="D2163" s="173"/>
      <c r="E2163" s="173"/>
      <c r="F2163" s="173"/>
      <c r="G2163" s="173"/>
      <c r="H2163" s="173"/>
      <c r="I2163" s="173"/>
      <c r="J2163" s="173"/>
      <c r="K2163" s="173"/>
      <c r="L2163" s="173"/>
      <c r="M2163" s="173"/>
      <c r="N2163" s="173"/>
      <c r="O2163" s="173"/>
      <c r="P2163" s="173"/>
      <c r="Q2163" s="173"/>
      <c r="R2163" s="173"/>
      <c r="S2163" s="173"/>
      <c r="T2163" s="173"/>
      <c r="U2163" s="173"/>
      <c r="V2163" s="173"/>
      <c r="W2163" s="173"/>
      <c r="X2163" s="173"/>
      <c r="Y2163" s="173"/>
      <c r="Z2163" s="173"/>
      <c r="AA2163" s="173"/>
      <c r="AB2163" s="173"/>
      <c r="AC2163" s="173"/>
      <c r="AD2163" s="173"/>
      <c r="AE2163" s="173"/>
      <c r="AF2163" s="173"/>
      <c r="AG2163" s="173"/>
      <c r="AH2163" s="173"/>
      <c r="AI2163" s="173"/>
      <c r="AJ2163" s="173"/>
      <c r="AK2163" s="173"/>
      <c r="AL2163" s="173"/>
      <c r="AM2163" s="173"/>
      <c r="AN2163" s="173"/>
      <c r="AO2163" s="173"/>
      <c r="AP2163" s="198"/>
      <c r="AQ2163" s="198"/>
      <c r="AR2163" s="198"/>
      <c r="AS2163" s="198"/>
      <c r="AT2163" s="198"/>
      <c r="AU2163" s="198"/>
      <c r="AV2163" s="198"/>
      <c r="AW2163" s="198"/>
      <c r="AX2163" s="198"/>
      <c r="AY2163" s="198"/>
      <c r="AZ2163" s="198"/>
      <c r="BA2163" s="198"/>
      <c r="BB2163" s="198"/>
      <c r="BC2163" s="198"/>
      <c r="BD2163" s="198"/>
      <c r="BE2163" s="198"/>
      <c r="BF2163" s="198"/>
      <c r="BG2163" s="198"/>
      <c r="BH2163" s="198"/>
      <c r="BI2163" s="198"/>
      <c r="BJ2163" s="198"/>
      <c r="BK2163" s="198"/>
      <c r="BL2163" s="198"/>
      <c r="BM2163" s="198"/>
      <c r="BN2163" s="198"/>
      <c r="BO2163" s="198"/>
      <c r="BP2163" s="198"/>
      <c r="BQ2163" s="198"/>
      <c r="BR2163" s="198"/>
      <c r="BS2163" s="198"/>
      <c r="BT2163" s="198"/>
      <c r="BU2163" s="198"/>
      <c r="BV2163" s="198"/>
      <c r="BW2163" s="198"/>
      <c r="BX2163" s="198"/>
      <c r="BY2163" s="198"/>
      <c r="BZ2163" s="198"/>
    </row>
    <row r="2164" spans="4:78" x14ac:dyDescent="0.2">
      <c r="D2164" s="173"/>
      <c r="E2164" s="173"/>
      <c r="F2164" s="173"/>
      <c r="G2164" s="173"/>
      <c r="H2164" s="173"/>
      <c r="I2164" s="173"/>
      <c r="J2164" s="173"/>
      <c r="K2164" s="173"/>
      <c r="L2164" s="173"/>
      <c r="M2164" s="173"/>
      <c r="N2164" s="173"/>
      <c r="O2164" s="173"/>
      <c r="P2164" s="173"/>
      <c r="Q2164" s="173"/>
      <c r="R2164" s="173"/>
      <c r="S2164" s="173"/>
      <c r="T2164" s="173"/>
      <c r="U2164" s="173"/>
      <c r="V2164" s="173"/>
      <c r="W2164" s="173"/>
      <c r="X2164" s="173"/>
      <c r="Y2164" s="173"/>
      <c r="Z2164" s="173"/>
      <c r="AA2164" s="173"/>
      <c r="AB2164" s="173"/>
      <c r="AC2164" s="173"/>
      <c r="AD2164" s="173"/>
      <c r="AE2164" s="173"/>
      <c r="AF2164" s="173"/>
      <c r="AG2164" s="173"/>
      <c r="AH2164" s="173"/>
      <c r="AI2164" s="173"/>
      <c r="AJ2164" s="173"/>
      <c r="AK2164" s="173"/>
      <c r="AL2164" s="173"/>
      <c r="AM2164" s="173"/>
      <c r="AN2164" s="173"/>
      <c r="AO2164" s="173"/>
      <c r="AP2164" s="198"/>
      <c r="AQ2164" s="198"/>
      <c r="AR2164" s="198"/>
      <c r="AS2164" s="198"/>
      <c r="AT2164" s="198"/>
      <c r="AU2164" s="198"/>
      <c r="AV2164" s="198"/>
      <c r="AW2164" s="198"/>
      <c r="AX2164" s="198"/>
      <c r="AY2164" s="198"/>
      <c r="AZ2164" s="198"/>
      <c r="BA2164" s="198"/>
      <c r="BB2164" s="198"/>
      <c r="BC2164" s="198"/>
      <c r="BD2164" s="198"/>
      <c r="BE2164" s="198"/>
      <c r="BF2164" s="198"/>
      <c r="BG2164" s="198"/>
      <c r="BH2164" s="198"/>
      <c r="BI2164" s="198"/>
      <c r="BJ2164" s="198"/>
      <c r="BK2164" s="198"/>
      <c r="BL2164" s="198"/>
      <c r="BM2164" s="198"/>
      <c r="BN2164" s="198"/>
      <c r="BO2164" s="198"/>
      <c r="BP2164" s="198"/>
      <c r="BQ2164" s="198"/>
      <c r="BR2164" s="198"/>
      <c r="BS2164" s="198"/>
      <c r="BT2164" s="198"/>
      <c r="BU2164" s="198"/>
      <c r="BV2164" s="198"/>
      <c r="BW2164" s="198"/>
      <c r="BX2164" s="198"/>
      <c r="BY2164" s="198"/>
      <c r="BZ2164" s="198"/>
    </row>
    <row r="2165" spans="4:78" x14ac:dyDescent="0.2">
      <c r="D2165" s="173"/>
      <c r="E2165" s="173"/>
      <c r="F2165" s="173"/>
      <c r="G2165" s="173"/>
      <c r="H2165" s="173"/>
      <c r="I2165" s="173"/>
      <c r="J2165" s="173"/>
      <c r="K2165" s="173"/>
      <c r="L2165" s="173"/>
      <c r="M2165" s="173"/>
      <c r="N2165" s="173"/>
      <c r="O2165" s="173"/>
      <c r="P2165" s="173"/>
      <c r="Q2165" s="173"/>
      <c r="R2165" s="173"/>
      <c r="S2165" s="173"/>
      <c r="T2165" s="173"/>
      <c r="U2165" s="173"/>
      <c r="V2165" s="173"/>
      <c r="W2165" s="173"/>
      <c r="X2165" s="173"/>
      <c r="Y2165" s="173"/>
      <c r="Z2165" s="173"/>
      <c r="AA2165" s="173"/>
      <c r="AB2165" s="173"/>
      <c r="AC2165" s="173"/>
      <c r="AD2165" s="173"/>
      <c r="AE2165" s="173"/>
      <c r="AF2165" s="173"/>
      <c r="AG2165" s="173"/>
      <c r="AH2165" s="173"/>
      <c r="AI2165" s="173"/>
      <c r="AJ2165" s="173"/>
      <c r="AK2165" s="173"/>
      <c r="AL2165" s="173"/>
      <c r="AM2165" s="173"/>
      <c r="AN2165" s="173"/>
      <c r="AO2165" s="173"/>
      <c r="AP2165" s="198"/>
      <c r="AQ2165" s="198"/>
      <c r="AR2165" s="198"/>
      <c r="AS2165" s="198"/>
      <c r="AT2165" s="198"/>
      <c r="AU2165" s="198"/>
      <c r="AV2165" s="198"/>
      <c r="AW2165" s="198"/>
      <c r="AX2165" s="198"/>
      <c r="AY2165" s="198"/>
      <c r="AZ2165" s="198"/>
      <c r="BA2165" s="198"/>
      <c r="BB2165" s="198"/>
      <c r="BC2165" s="198"/>
      <c r="BD2165" s="198"/>
      <c r="BE2165" s="198"/>
      <c r="BF2165" s="198"/>
      <c r="BG2165" s="198"/>
      <c r="BH2165" s="198"/>
      <c r="BI2165" s="198"/>
      <c r="BJ2165" s="198"/>
      <c r="BK2165" s="198"/>
      <c r="BL2165" s="198"/>
      <c r="BM2165" s="198"/>
      <c r="BN2165" s="198"/>
      <c r="BO2165" s="198"/>
      <c r="BP2165" s="198"/>
      <c r="BQ2165" s="198"/>
      <c r="BR2165" s="198"/>
      <c r="BS2165" s="198"/>
      <c r="BT2165" s="198"/>
      <c r="BU2165" s="198"/>
      <c r="BV2165" s="198"/>
      <c r="BW2165" s="198"/>
      <c r="BX2165" s="198"/>
      <c r="BY2165" s="198"/>
      <c r="BZ2165" s="198"/>
    </row>
    <row r="2166" spans="4:78" x14ac:dyDescent="0.2">
      <c r="D2166" s="173"/>
      <c r="E2166" s="173"/>
      <c r="F2166" s="173"/>
      <c r="G2166" s="173"/>
      <c r="H2166" s="173"/>
      <c r="I2166" s="173"/>
      <c r="J2166" s="173"/>
      <c r="K2166" s="173"/>
      <c r="L2166" s="173"/>
      <c r="M2166" s="173"/>
      <c r="N2166" s="173"/>
      <c r="O2166" s="173"/>
      <c r="P2166" s="173"/>
      <c r="Q2166" s="173"/>
      <c r="R2166" s="173"/>
      <c r="S2166" s="173"/>
      <c r="T2166" s="173"/>
      <c r="U2166" s="173"/>
      <c r="V2166" s="173"/>
      <c r="W2166" s="173"/>
      <c r="X2166" s="173"/>
      <c r="Y2166" s="173"/>
      <c r="Z2166" s="173"/>
      <c r="AA2166" s="173"/>
      <c r="AB2166" s="173"/>
      <c r="AC2166" s="173"/>
      <c r="AD2166" s="173"/>
      <c r="AE2166" s="173"/>
      <c r="AF2166" s="173"/>
      <c r="AG2166" s="173"/>
      <c r="AH2166" s="173"/>
      <c r="AI2166" s="173"/>
      <c r="AJ2166" s="173"/>
      <c r="AK2166" s="173"/>
      <c r="AL2166" s="173"/>
      <c r="AM2166" s="173"/>
      <c r="AN2166" s="173"/>
      <c r="AO2166" s="173"/>
      <c r="AP2166" s="198"/>
      <c r="AQ2166" s="198"/>
      <c r="AR2166" s="198"/>
      <c r="AS2166" s="198"/>
      <c r="AT2166" s="198"/>
      <c r="AU2166" s="198"/>
      <c r="AV2166" s="198"/>
      <c r="AW2166" s="198"/>
      <c r="AX2166" s="198"/>
      <c r="AY2166" s="198"/>
      <c r="AZ2166" s="198"/>
      <c r="BA2166" s="198"/>
      <c r="BB2166" s="198"/>
      <c r="BC2166" s="198"/>
      <c r="BD2166" s="198"/>
      <c r="BE2166" s="198"/>
      <c r="BF2166" s="198"/>
      <c r="BG2166" s="198"/>
      <c r="BH2166" s="198"/>
      <c r="BI2166" s="198"/>
      <c r="BJ2166" s="198"/>
      <c r="BK2166" s="198"/>
      <c r="BL2166" s="198"/>
      <c r="BM2166" s="198"/>
      <c r="BN2166" s="198"/>
      <c r="BO2166" s="198"/>
      <c r="BP2166" s="198"/>
      <c r="BQ2166" s="198"/>
      <c r="BR2166" s="198"/>
      <c r="BS2166" s="198"/>
      <c r="BT2166" s="198"/>
      <c r="BU2166" s="198"/>
      <c r="BV2166" s="198"/>
      <c r="BW2166" s="198"/>
      <c r="BX2166" s="198"/>
      <c r="BY2166" s="198"/>
      <c r="BZ2166" s="198"/>
    </row>
    <row r="2167" spans="4:78" x14ac:dyDescent="0.2">
      <c r="D2167" s="173"/>
      <c r="E2167" s="173"/>
      <c r="F2167" s="173"/>
      <c r="G2167" s="173"/>
      <c r="H2167" s="173"/>
      <c r="I2167" s="173"/>
      <c r="J2167" s="173"/>
      <c r="K2167" s="173"/>
      <c r="L2167" s="173"/>
      <c r="M2167" s="173"/>
      <c r="N2167" s="173"/>
      <c r="O2167" s="173"/>
      <c r="P2167" s="173"/>
      <c r="Q2167" s="173"/>
      <c r="R2167" s="173"/>
      <c r="S2167" s="173"/>
      <c r="T2167" s="173"/>
      <c r="U2167" s="173"/>
      <c r="V2167" s="173"/>
      <c r="W2167" s="173"/>
      <c r="X2167" s="173"/>
      <c r="Y2167" s="173"/>
      <c r="Z2167" s="173"/>
      <c r="AA2167" s="173"/>
      <c r="AB2167" s="173"/>
      <c r="AC2167" s="173"/>
      <c r="AD2167" s="173"/>
      <c r="AE2167" s="173"/>
      <c r="AF2167" s="173"/>
      <c r="AG2167" s="173"/>
      <c r="AH2167" s="173"/>
      <c r="AI2167" s="173"/>
      <c r="AJ2167" s="173"/>
      <c r="AK2167" s="173"/>
      <c r="AL2167" s="173"/>
      <c r="AM2167" s="173"/>
      <c r="AN2167" s="173"/>
      <c r="AO2167" s="173"/>
      <c r="AP2167" s="198"/>
      <c r="AQ2167" s="198"/>
      <c r="AR2167" s="198"/>
      <c r="AS2167" s="198"/>
      <c r="AT2167" s="198"/>
      <c r="AU2167" s="198"/>
      <c r="AV2167" s="198"/>
      <c r="AW2167" s="198"/>
      <c r="AX2167" s="198"/>
      <c r="AY2167" s="198"/>
      <c r="AZ2167" s="198"/>
      <c r="BA2167" s="198"/>
      <c r="BB2167" s="198"/>
      <c r="BC2167" s="198"/>
      <c r="BD2167" s="198"/>
      <c r="BE2167" s="198"/>
      <c r="BF2167" s="198"/>
      <c r="BG2167" s="198"/>
      <c r="BH2167" s="198"/>
      <c r="BI2167" s="198"/>
      <c r="BJ2167" s="198"/>
      <c r="BK2167" s="198"/>
      <c r="BL2167" s="198"/>
      <c r="BM2167" s="198"/>
      <c r="BN2167" s="198"/>
      <c r="BO2167" s="198"/>
      <c r="BP2167" s="198"/>
      <c r="BQ2167" s="198"/>
      <c r="BR2167" s="198"/>
      <c r="BS2167" s="198"/>
      <c r="BT2167" s="198"/>
      <c r="BU2167" s="198"/>
      <c r="BV2167" s="198"/>
      <c r="BW2167" s="198"/>
      <c r="BX2167" s="198"/>
      <c r="BY2167" s="198"/>
      <c r="BZ2167" s="198"/>
    </row>
    <row r="2168" spans="4:78" x14ac:dyDescent="0.2">
      <c r="D2168" s="173"/>
      <c r="E2168" s="173"/>
      <c r="F2168" s="173"/>
      <c r="G2168" s="173"/>
      <c r="H2168" s="173"/>
      <c r="I2168" s="173"/>
      <c r="J2168" s="173"/>
      <c r="K2168" s="173"/>
      <c r="L2168" s="173"/>
      <c r="M2168" s="173"/>
      <c r="N2168" s="173"/>
      <c r="O2168" s="173"/>
      <c r="P2168" s="173"/>
      <c r="Q2168" s="173"/>
      <c r="R2168" s="173"/>
      <c r="S2168" s="173"/>
      <c r="T2168" s="173"/>
      <c r="U2168" s="173"/>
      <c r="V2168" s="173"/>
      <c r="W2168" s="173"/>
      <c r="X2168" s="173"/>
      <c r="Y2168" s="173"/>
      <c r="Z2168" s="173"/>
      <c r="AA2168" s="173"/>
      <c r="AB2168" s="173"/>
      <c r="AC2168" s="173"/>
      <c r="AD2168" s="173"/>
      <c r="AE2168" s="173"/>
      <c r="AF2168" s="173"/>
      <c r="AG2168" s="173"/>
      <c r="AH2168" s="173"/>
      <c r="AI2168" s="173"/>
      <c r="AJ2168" s="173"/>
      <c r="AK2168" s="173"/>
      <c r="AL2168" s="173"/>
      <c r="AM2168" s="173"/>
      <c r="AN2168" s="173"/>
      <c r="AO2168" s="173"/>
      <c r="AP2168" s="198"/>
      <c r="AQ2168" s="198"/>
      <c r="AR2168" s="198"/>
      <c r="AS2168" s="198"/>
      <c r="AT2168" s="198"/>
      <c r="AU2168" s="198"/>
      <c r="AV2168" s="198"/>
      <c r="AW2168" s="198"/>
      <c r="AX2168" s="198"/>
      <c r="AY2168" s="198"/>
      <c r="AZ2168" s="198"/>
      <c r="BA2168" s="198"/>
      <c r="BB2168" s="198"/>
      <c r="BC2168" s="198"/>
      <c r="BD2168" s="198"/>
      <c r="BE2168" s="198"/>
      <c r="BF2168" s="198"/>
      <c r="BG2168" s="198"/>
      <c r="BH2168" s="198"/>
      <c r="BI2168" s="198"/>
      <c r="BJ2168" s="198"/>
      <c r="BK2168" s="198"/>
      <c r="BL2168" s="198"/>
      <c r="BM2168" s="198"/>
      <c r="BN2168" s="198"/>
      <c r="BO2168" s="198"/>
      <c r="BP2168" s="198"/>
      <c r="BQ2168" s="198"/>
      <c r="BR2168" s="198"/>
      <c r="BS2168" s="198"/>
      <c r="BT2168" s="198"/>
      <c r="BU2168" s="198"/>
      <c r="BV2168" s="198"/>
      <c r="BW2168" s="198"/>
      <c r="BX2168" s="198"/>
      <c r="BY2168" s="198"/>
      <c r="BZ2168" s="198"/>
    </row>
    <row r="2169" spans="4:78" x14ac:dyDescent="0.2">
      <c r="D2169" s="173"/>
      <c r="E2169" s="173"/>
      <c r="F2169" s="173"/>
      <c r="G2169" s="173"/>
      <c r="H2169" s="173"/>
      <c r="I2169" s="173"/>
      <c r="J2169" s="173"/>
      <c r="K2169" s="173"/>
      <c r="L2169" s="173"/>
      <c r="M2169" s="173"/>
      <c r="N2169" s="173"/>
      <c r="O2169" s="173"/>
      <c r="P2169" s="173"/>
      <c r="Q2169" s="173"/>
      <c r="R2169" s="173"/>
      <c r="S2169" s="173"/>
      <c r="T2169" s="173"/>
      <c r="U2169" s="173"/>
      <c r="V2169" s="173"/>
      <c r="W2169" s="173"/>
      <c r="X2169" s="173"/>
      <c r="Y2169" s="173"/>
      <c r="Z2169" s="173"/>
      <c r="AA2169" s="173"/>
      <c r="AB2169" s="173"/>
      <c r="AC2169" s="173"/>
      <c r="AD2169" s="173"/>
      <c r="AE2169" s="173"/>
      <c r="AF2169" s="173"/>
      <c r="AG2169" s="173"/>
      <c r="AH2169" s="173"/>
      <c r="AI2169" s="173"/>
      <c r="AJ2169" s="173"/>
      <c r="AK2169" s="173"/>
      <c r="AL2169" s="173"/>
      <c r="AM2169" s="173"/>
      <c r="AN2169" s="173"/>
      <c r="AO2169" s="173"/>
      <c r="AP2169" s="198"/>
      <c r="AQ2169" s="198"/>
      <c r="AR2169" s="198"/>
      <c r="AS2169" s="198"/>
      <c r="AT2169" s="198"/>
      <c r="AU2169" s="198"/>
      <c r="AV2169" s="198"/>
      <c r="AW2169" s="198"/>
      <c r="AX2169" s="198"/>
      <c r="AY2169" s="198"/>
      <c r="AZ2169" s="198"/>
      <c r="BA2169" s="198"/>
      <c r="BB2169" s="198"/>
      <c r="BC2169" s="198"/>
      <c r="BD2169" s="198"/>
      <c r="BE2169" s="198"/>
      <c r="BF2169" s="198"/>
      <c r="BG2169" s="198"/>
      <c r="BH2169" s="198"/>
      <c r="BI2169" s="198"/>
      <c r="BJ2169" s="198"/>
      <c r="BK2169" s="198"/>
      <c r="BL2169" s="198"/>
      <c r="BM2169" s="198"/>
      <c r="BN2169" s="198"/>
      <c r="BO2169" s="198"/>
      <c r="BP2169" s="198"/>
      <c r="BQ2169" s="198"/>
      <c r="BR2169" s="198"/>
      <c r="BS2169" s="198"/>
      <c r="BT2169" s="198"/>
      <c r="BU2169" s="198"/>
      <c r="BV2169" s="198"/>
      <c r="BW2169" s="198"/>
      <c r="BX2169" s="198"/>
      <c r="BY2169" s="198"/>
      <c r="BZ2169" s="198"/>
    </row>
    <row r="2170" spans="4:78" x14ac:dyDescent="0.2">
      <c r="D2170" s="173"/>
      <c r="E2170" s="173"/>
      <c r="F2170" s="173"/>
      <c r="G2170" s="173"/>
      <c r="H2170" s="173"/>
      <c r="I2170" s="173"/>
      <c r="J2170" s="173"/>
      <c r="K2170" s="173"/>
      <c r="L2170" s="173"/>
      <c r="M2170" s="173"/>
      <c r="N2170" s="173"/>
      <c r="O2170" s="173"/>
      <c r="P2170" s="173"/>
      <c r="Q2170" s="173"/>
      <c r="R2170" s="173"/>
      <c r="S2170" s="173"/>
      <c r="T2170" s="173"/>
      <c r="U2170" s="173"/>
      <c r="V2170" s="173"/>
      <c r="W2170" s="173"/>
      <c r="X2170" s="173"/>
      <c r="Y2170" s="173"/>
      <c r="Z2170" s="173"/>
      <c r="AA2170" s="173"/>
      <c r="AB2170" s="173"/>
      <c r="AC2170" s="173"/>
      <c r="AD2170" s="173"/>
      <c r="AE2170" s="173"/>
      <c r="AF2170" s="173"/>
      <c r="AG2170" s="173"/>
      <c r="AH2170" s="173"/>
      <c r="AI2170" s="173"/>
      <c r="AJ2170" s="173"/>
      <c r="AK2170" s="173"/>
      <c r="AL2170" s="173"/>
      <c r="AM2170" s="173"/>
      <c r="AN2170" s="173"/>
      <c r="AO2170" s="173"/>
      <c r="AP2170" s="198"/>
      <c r="AQ2170" s="198"/>
      <c r="AR2170" s="198"/>
      <c r="AS2170" s="198"/>
      <c r="AT2170" s="198"/>
      <c r="AU2170" s="198"/>
      <c r="AV2170" s="198"/>
      <c r="AW2170" s="198"/>
      <c r="AX2170" s="198"/>
      <c r="AY2170" s="198"/>
      <c r="AZ2170" s="198"/>
      <c r="BA2170" s="198"/>
      <c r="BB2170" s="198"/>
      <c r="BC2170" s="198"/>
      <c r="BD2170" s="198"/>
      <c r="BE2170" s="198"/>
      <c r="BF2170" s="198"/>
      <c r="BG2170" s="198"/>
      <c r="BH2170" s="198"/>
      <c r="BI2170" s="198"/>
      <c r="BJ2170" s="198"/>
      <c r="BK2170" s="198"/>
      <c r="BL2170" s="198"/>
      <c r="BM2170" s="198"/>
      <c r="BN2170" s="198"/>
      <c r="BO2170" s="198"/>
      <c r="BP2170" s="198"/>
      <c r="BQ2170" s="198"/>
      <c r="BR2170" s="198"/>
      <c r="BS2170" s="198"/>
      <c r="BT2170" s="198"/>
      <c r="BU2170" s="198"/>
      <c r="BV2170" s="198"/>
      <c r="BW2170" s="198"/>
      <c r="BX2170" s="198"/>
      <c r="BY2170" s="198"/>
      <c r="BZ2170" s="198"/>
    </row>
    <row r="2171" spans="4:78" x14ac:dyDescent="0.2">
      <c r="D2171" s="173"/>
      <c r="E2171" s="173"/>
      <c r="F2171" s="173"/>
      <c r="G2171" s="173"/>
      <c r="H2171" s="173"/>
      <c r="I2171" s="173"/>
      <c r="J2171" s="173"/>
      <c r="K2171" s="173"/>
      <c r="L2171" s="173"/>
      <c r="M2171" s="173"/>
      <c r="N2171" s="173"/>
      <c r="O2171" s="173"/>
      <c r="P2171" s="173"/>
      <c r="Q2171" s="173"/>
      <c r="R2171" s="173"/>
      <c r="S2171" s="173"/>
      <c r="T2171" s="173"/>
      <c r="U2171" s="173"/>
      <c r="V2171" s="173"/>
      <c r="W2171" s="173"/>
      <c r="X2171" s="173"/>
      <c r="Y2171" s="173"/>
      <c r="Z2171" s="173"/>
      <c r="AA2171" s="173"/>
      <c r="AB2171" s="173"/>
      <c r="AC2171" s="173"/>
      <c r="AD2171" s="173"/>
      <c r="AE2171" s="173"/>
      <c r="AF2171" s="173"/>
      <c r="AG2171" s="173"/>
      <c r="AH2171" s="173"/>
      <c r="AI2171" s="173"/>
      <c r="AJ2171" s="173"/>
      <c r="AK2171" s="173"/>
      <c r="AL2171" s="173"/>
      <c r="AM2171" s="173"/>
      <c r="AN2171" s="173"/>
      <c r="AO2171" s="173"/>
      <c r="AP2171" s="198"/>
      <c r="AQ2171" s="198"/>
      <c r="AR2171" s="198"/>
      <c r="AS2171" s="198"/>
      <c r="AT2171" s="198"/>
      <c r="AU2171" s="198"/>
      <c r="AV2171" s="198"/>
      <c r="AW2171" s="198"/>
      <c r="AX2171" s="198"/>
      <c r="AY2171" s="198"/>
      <c r="AZ2171" s="198"/>
      <c r="BA2171" s="198"/>
      <c r="BB2171" s="198"/>
      <c r="BC2171" s="198"/>
      <c r="BD2171" s="198"/>
      <c r="BE2171" s="198"/>
      <c r="BF2171" s="198"/>
      <c r="BG2171" s="198"/>
      <c r="BH2171" s="198"/>
      <c r="BI2171" s="198"/>
      <c r="BJ2171" s="198"/>
      <c r="BK2171" s="198"/>
      <c r="BL2171" s="198"/>
      <c r="BM2171" s="198"/>
      <c r="BN2171" s="198"/>
      <c r="BO2171" s="198"/>
      <c r="BP2171" s="198"/>
      <c r="BQ2171" s="198"/>
      <c r="BR2171" s="198"/>
      <c r="BS2171" s="198"/>
      <c r="BT2171" s="198"/>
      <c r="BU2171" s="198"/>
      <c r="BV2171" s="198"/>
      <c r="BW2171" s="198"/>
      <c r="BX2171" s="198"/>
      <c r="BY2171" s="198"/>
      <c r="BZ2171" s="198"/>
    </row>
    <row r="2172" spans="4:78" x14ac:dyDescent="0.2">
      <c r="D2172" s="173"/>
      <c r="E2172" s="173"/>
      <c r="F2172" s="173"/>
      <c r="G2172" s="173"/>
      <c r="H2172" s="173"/>
      <c r="I2172" s="173"/>
      <c r="J2172" s="173"/>
      <c r="K2172" s="173"/>
      <c r="L2172" s="173"/>
      <c r="M2172" s="173"/>
      <c r="N2172" s="173"/>
      <c r="O2172" s="173"/>
      <c r="P2172" s="173"/>
      <c r="Q2172" s="173"/>
      <c r="R2172" s="173"/>
      <c r="S2172" s="173"/>
      <c r="T2172" s="173"/>
      <c r="U2172" s="173"/>
      <c r="V2172" s="173"/>
      <c r="W2172" s="173"/>
      <c r="X2172" s="173"/>
      <c r="Y2172" s="173"/>
      <c r="Z2172" s="173"/>
      <c r="AA2172" s="173"/>
      <c r="AB2172" s="173"/>
      <c r="AC2172" s="173"/>
      <c r="AD2172" s="173"/>
      <c r="AE2172" s="173"/>
      <c r="AF2172" s="173"/>
      <c r="AG2172" s="173"/>
      <c r="AH2172" s="173"/>
      <c r="AI2172" s="173"/>
      <c r="AJ2172" s="173"/>
      <c r="AK2172" s="173"/>
      <c r="AL2172" s="173"/>
      <c r="AM2172" s="173"/>
      <c r="AN2172" s="173"/>
      <c r="AO2172" s="173"/>
      <c r="AP2172" s="198"/>
      <c r="AQ2172" s="198"/>
      <c r="AR2172" s="198"/>
      <c r="AS2172" s="198"/>
      <c r="AT2172" s="198"/>
      <c r="AU2172" s="198"/>
      <c r="AV2172" s="198"/>
      <c r="AW2172" s="198"/>
      <c r="AX2172" s="198"/>
      <c r="AY2172" s="198"/>
      <c r="AZ2172" s="198"/>
      <c r="BA2172" s="198"/>
      <c r="BB2172" s="198"/>
      <c r="BC2172" s="198"/>
      <c r="BD2172" s="198"/>
      <c r="BE2172" s="198"/>
      <c r="BF2172" s="198"/>
      <c r="BG2172" s="198"/>
      <c r="BH2172" s="198"/>
      <c r="BI2172" s="198"/>
      <c r="BJ2172" s="198"/>
      <c r="BK2172" s="198"/>
      <c r="BL2172" s="198"/>
      <c r="BM2172" s="198"/>
      <c r="BN2172" s="198"/>
      <c r="BO2172" s="198"/>
      <c r="BP2172" s="198"/>
      <c r="BQ2172" s="198"/>
      <c r="BR2172" s="198"/>
      <c r="BS2172" s="198"/>
      <c r="BT2172" s="198"/>
      <c r="BU2172" s="198"/>
      <c r="BV2172" s="198"/>
      <c r="BW2172" s="198"/>
      <c r="BX2172" s="198"/>
      <c r="BY2172" s="198"/>
      <c r="BZ2172" s="198"/>
    </row>
    <row r="2173" spans="4:78" x14ac:dyDescent="0.2">
      <c r="D2173" s="173"/>
      <c r="E2173" s="173"/>
      <c r="F2173" s="173"/>
      <c r="G2173" s="173"/>
      <c r="H2173" s="173"/>
      <c r="I2173" s="173"/>
      <c r="J2173" s="173"/>
      <c r="K2173" s="173"/>
      <c r="L2173" s="173"/>
      <c r="M2173" s="173"/>
      <c r="N2173" s="173"/>
      <c r="O2173" s="173"/>
      <c r="P2173" s="173"/>
      <c r="Q2173" s="173"/>
      <c r="R2173" s="173"/>
      <c r="S2173" s="173"/>
      <c r="T2173" s="173"/>
      <c r="U2173" s="173"/>
      <c r="V2173" s="173"/>
      <c r="W2173" s="173"/>
      <c r="X2173" s="173"/>
      <c r="Y2173" s="173"/>
      <c r="Z2173" s="173"/>
      <c r="AA2173" s="173"/>
      <c r="AB2173" s="173"/>
      <c r="AC2173" s="173"/>
      <c r="AD2173" s="173"/>
      <c r="AE2173" s="173"/>
      <c r="AF2173" s="173"/>
      <c r="AG2173" s="173"/>
      <c r="AH2173" s="173"/>
      <c r="AI2173" s="173"/>
      <c r="AJ2173" s="173"/>
      <c r="AK2173" s="173"/>
      <c r="AL2173" s="173"/>
      <c r="AM2173" s="173"/>
      <c r="AN2173" s="173"/>
      <c r="AO2173" s="173"/>
      <c r="AP2173" s="198"/>
      <c r="AQ2173" s="198"/>
      <c r="AR2173" s="198"/>
      <c r="AS2173" s="198"/>
      <c r="AT2173" s="198"/>
      <c r="AU2173" s="198"/>
      <c r="AV2173" s="198"/>
      <c r="AW2173" s="198"/>
      <c r="AX2173" s="198"/>
      <c r="AY2173" s="198"/>
      <c r="AZ2173" s="198"/>
      <c r="BA2173" s="198"/>
      <c r="BB2173" s="198"/>
      <c r="BC2173" s="198"/>
      <c r="BD2173" s="198"/>
      <c r="BE2173" s="198"/>
      <c r="BF2173" s="198"/>
      <c r="BG2173" s="198"/>
      <c r="BH2173" s="198"/>
      <c r="BI2173" s="198"/>
      <c r="BJ2173" s="198"/>
      <c r="BK2173" s="198"/>
      <c r="BL2173" s="198"/>
      <c r="BM2173" s="198"/>
      <c r="BN2173" s="198"/>
      <c r="BO2173" s="198"/>
      <c r="BP2173" s="198"/>
      <c r="BQ2173" s="198"/>
      <c r="BR2173" s="198"/>
      <c r="BS2173" s="198"/>
      <c r="BT2173" s="198"/>
      <c r="BU2173" s="198"/>
      <c r="BV2173" s="198"/>
      <c r="BW2173" s="198"/>
      <c r="BX2173" s="198"/>
      <c r="BY2173" s="198"/>
      <c r="BZ2173" s="198"/>
    </row>
    <row r="2174" spans="4:78" x14ac:dyDescent="0.2">
      <c r="D2174" s="173"/>
      <c r="E2174" s="173"/>
      <c r="F2174" s="173"/>
      <c r="G2174" s="173"/>
      <c r="H2174" s="173"/>
      <c r="I2174" s="173"/>
      <c r="J2174" s="173"/>
      <c r="K2174" s="173"/>
      <c r="L2174" s="173"/>
      <c r="M2174" s="173"/>
      <c r="N2174" s="173"/>
      <c r="O2174" s="173"/>
      <c r="P2174" s="173"/>
      <c r="Q2174" s="173"/>
      <c r="R2174" s="173"/>
      <c r="S2174" s="173"/>
      <c r="T2174" s="173"/>
      <c r="U2174" s="173"/>
      <c r="V2174" s="173"/>
      <c r="W2174" s="173"/>
      <c r="X2174" s="173"/>
      <c r="Y2174" s="173"/>
      <c r="Z2174" s="173"/>
      <c r="AA2174" s="173"/>
      <c r="AB2174" s="173"/>
      <c r="AC2174" s="173"/>
      <c r="AD2174" s="173"/>
      <c r="AE2174" s="173"/>
      <c r="AF2174" s="173"/>
      <c r="AG2174" s="173"/>
      <c r="AH2174" s="173"/>
      <c r="AI2174" s="173"/>
      <c r="AJ2174" s="173"/>
      <c r="AK2174" s="173"/>
      <c r="AL2174" s="173"/>
      <c r="AM2174" s="173"/>
      <c r="AN2174" s="173"/>
      <c r="AO2174" s="173"/>
      <c r="AP2174" s="198"/>
      <c r="AQ2174" s="198"/>
      <c r="AR2174" s="198"/>
      <c r="AS2174" s="198"/>
      <c r="AT2174" s="198"/>
      <c r="AU2174" s="198"/>
      <c r="AV2174" s="198"/>
      <c r="AW2174" s="198"/>
      <c r="AX2174" s="198"/>
      <c r="AY2174" s="198"/>
      <c r="AZ2174" s="198"/>
      <c r="BA2174" s="198"/>
      <c r="BB2174" s="198"/>
      <c r="BC2174" s="198"/>
      <c r="BD2174" s="198"/>
      <c r="BE2174" s="198"/>
      <c r="BF2174" s="198"/>
      <c r="BG2174" s="198"/>
      <c r="BH2174" s="198"/>
      <c r="BI2174" s="198"/>
      <c r="BJ2174" s="198"/>
      <c r="BK2174" s="198"/>
      <c r="BL2174" s="198"/>
      <c r="BM2174" s="198"/>
      <c r="BN2174" s="198"/>
      <c r="BO2174" s="198"/>
      <c r="BP2174" s="198"/>
      <c r="BQ2174" s="198"/>
      <c r="BR2174" s="198"/>
      <c r="BS2174" s="198"/>
      <c r="BT2174" s="198"/>
      <c r="BU2174" s="198"/>
      <c r="BV2174" s="198"/>
      <c r="BW2174" s="198"/>
      <c r="BX2174" s="198"/>
      <c r="BY2174" s="198"/>
      <c r="BZ2174" s="198"/>
    </row>
    <row r="2175" spans="4:78" x14ac:dyDescent="0.2">
      <c r="D2175" s="173"/>
      <c r="E2175" s="173"/>
      <c r="F2175" s="173"/>
      <c r="G2175" s="173"/>
      <c r="H2175" s="173"/>
      <c r="I2175" s="173"/>
      <c r="J2175" s="173"/>
      <c r="K2175" s="173"/>
      <c r="L2175" s="173"/>
      <c r="M2175" s="173"/>
      <c r="N2175" s="173"/>
      <c r="O2175" s="173"/>
      <c r="P2175" s="173"/>
      <c r="Q2175" s="173"/>
      <c r="R2175" s="173"/>
      <c r="S2175" s="173"/>
      <c r="T2175" s="173"/>
      <c r="U2175" s="173"/>
      <c r="V2175" s="173"/>
      <c r="W2175" s="173"/>
      <c r="X2175" s="173"/>
      <c r="Y2175" s="173"/>
      <c r="Z2175" s="173"/>
      <c r="AA2175" s="173"/>
      <c r="AB2175" s="173"/>
      <c r="AC2175" s="173"/>
      <c r="AD2175" s="173"/>
      <c r="AE2175" s="173"/>
      <c r="AF2175" s="173"/>
      <c r="AG2175" s="173"/>
      <c r="AH2175" s="173"/>
      <c r="AI2175" s="173"/>
      <c r="AJ2175" s="173"/>
      <c r="AK2175" s="173"/>
      <c r="AL2175" s="173"/>
      <c r="AM2175" s="173"/>
      <c r="AN2175" s="173"/>
      <c r="AO2175" s="173"/>
      <c r="AP2175" s="198"/>
      <c r="AQ2175" s="198"/>
      <c r="AR2175" s="198"/>
      <c r="AS2175" s="198"/>
      <c r="AT2175" s="198"/>
      <c r="AU2175" s="198"/>
      <c r="AV2175" s="198"/>
      <c r="AW2175" s="198"/>
      <c r="AX2175" s="198"/>
      <c r="AY2175" s="198"/>
      <c r="AZ2175" s="198"/>
      <c r="BA2175" s="198"/>
      <c r="BB2175" s="198"/>
      <c r="BC2175" s="198"/>
      <c r="BD2175" s="198"/>
      <c r="BE2175" s="198"/>
      <c r="BF2175" s="198"/>
      <c r="BG2175" s="198"/>
      <c r="BH2175" s="198"/>
      <c r="BI2175" s="198"/>
      <c r="BJ2175" s="198"/>
      <c r="BK2175" s="198"/>
      <c r="BL2175" s="198"/>
      <c r="BM2175" s="198"/>
      <c r="BN2175" s="198"/>
      <c r="BO2175" s="198"/>
      <c r="BP2175" s="198"/>
      <c r="BQ2175" s="198"/>
      <c r="BR2175" s="198"/>
      <c r="BS2175" s="198"/>
      <c r="BT2175" s="198"/>
      <c r="BU2175" s="198"/>
      <c r="BV2175" s="198"/>
      <c r="BW2175" s="198"/>
      <c r="BX2175" s="198"/>
      <c r="BY2175" s="198"/>
      <c r="BZ2175" s="198"/>
    </row>
    <row r="2176" spans="4:78" x14ac:dyDescent="0.2">
      <c r="D2176" s="173"/>
      <c r="E2176" s="173"/>
      <c r="F2176" s="173"/>
      <c r="G2176" s="173"/>
      <c r="H2176" s="173"/>
      <c r="I2176" s="173"/>
      <c r="J2176" s="173"/>
      <c r="K2176" s="173"/>
      <c r="L2176" s="173"/>
      <c r="M2176" s="173"/>
      <c r="N2176" s="173"/>
      <c r="O2176" s="173"/>
      <c r="P2176" s="173"/>
      <c r="Q2176" s="173"/>
      <c r="R2176" s="173"/>
      <c r="S2176" s="173"/>
      <c r="T2176" s="173"/>
      <c r="U2176" s="173"/>
      <c r="V2176" s="173"/>
      <c r="W2176" s="173"/>
      <c r="X2176" s="173"/>
      <c r="Y2176" s="173"/>
      <c r="Z2176" s="173"/>
      <c r="AA2176" s="173"/>
      <c r="AB2176" s="173"/>
      <c r="AC2176" s="173"/>
      <c r="AD2176" s="173"/>
      <c r="AE2176" s="173"/>
      <c r="AF2176" s="173"/>
      <c r="AG2176" s="173"/>
      <c r="AH2176" s="173"/>
      <c r="AI2176" s="173"/>
      <c r="AJ2176" s="173"/>
      <c r="AK2176" s="173"/>
      <c r="AL2176" s="173"/>
      <c r="AM2176" s="173"/>
      <c r="AN2176" s="173"/>
      <c r="AO2176" s="173"/>
      <c r="AP2176" s="198"/>
      <c r="AQ2176" s="198"/>
      <c r="AR2176" s="198"/>
      <c r="AS2176" s="198"/>
      <c r="AT2176" s="198"/>
      <c r="AU2176" s="198"/>
      <c r="AV2176" s="198"/>
      <c r="AW2176" s="198"/>
      <c r="AX2176" s="198"/>
      <c r="AY2176" s="198"/>
      <c r="AZ2176" s="198"/>
      <c r="BA2176" s="198"/>
      <c r="BB2176" s="198"/>
      <c r="BC2176" s="198"/>
      <c r="BD2176" s="198"/>
      <c r="BE2176" s="198"/>
      <c r="BF2176" s="198"/>
      <c r="BG2176" s="198"/>
      <c r="BH2176" s="198"/>
      <c r="BI2176" s="198"/>
      <c r="BJ2176" s="198"/>
      <c r="BK2176" s="198"/>
      <c r="BL2176" s="198"/>
      <c r="BM2176" s="198"/>
      <c r="BN2176" s="198"/>
      <c r="BO2176" s="198"/>
      <c r="BP2176" s="198"/>
      <c r="BQ2176" s="198"/>
      <c r="BR2176" s="198"/>
      <c r="BS2176" s="198"/>
      <c r="BT2176" s="198"/>
      <c r="BU2176" s="198"/>
      <c r="BV2176" s="198"/>
      <c r="BW2176" s="198"/>
      <c r="BX2176" s="198"/>
      <c r="BY2176" s="198"/>
      <c r="BZ2176" s="198"/>
    </row>
    <row r="2177" spans="4:78" x14ac:dyDescent="0.2">
      <c r="D2177" s="173"/>
      <c r="E2177" s="173"/>
      <c r="F2177" s="173"/>
      <c r="G2177" s="173"/>
      <c r="H2177" s="173"/>
      <c r="I2177" s="173"/>
      <c r="J2177" s="173"/>
      <c r="K2177" s="173"/>
      <c r="L2177" s="173"/>
      <c r="M2177" s="173"/>
      <c r="N2177" s="173"/>
      <c r="O2177" s="173"/>
      <c r="P2177" s="173"/>
      <c r="Q2177" s="173"/>
      <c r="R2177" s="173"/>
      <c r="S2177" s="173"/>
      <c r="T2177" s="173"/>
      <c r="U2177" s="173"/>
      <c r="V2177" s="173"/>
      <c r="W2177" s="173"/>
      <c r="X2177" s="173"/>
      <c r="Y2177" s="173"/>
      <c r="Z2177" s="173"/>
      <c r="AA2177" s="173"/>
      <c r="AB2177" s="173"/>
      <c r="AC2177" s="173"/>
      <c r="AD2177" s="173"/>
      <c r="AE2177" s="173"/>
      <c r="AF2177" s="173"/>
      <c r="AG2177" s="173"/>
      <c r="AH2177" s="173"/>
      <c r="AI2177" s="173"/>
      <c r="AJ2177" s="173"/>
      <c r="AK2177" s="173"/>
      <c r="AL2177" s="173"/>
      <c r="AM2177" s="173"/>
      <c r="AN2177" s="173"/>
      <c r="AO2177" s="173"/>
      <c r="AP2177" s="198"/>
      <c r="AQ2177" s="198"/>
      <c r="AR2177" s="198"/>
      <c r="AS2177" s="198"/>
      <c r="AT2177" s="198"/>
      <c r="AU2177" s="198"/>
      <c r="AV2177" s="198"/>
      <c r="AW2177" s="198"/>
      <c r="AX2177" s="198"/>
      <c r="AY2177" s="198"/>
      <c r="AZ2177" s="198"/>
      <c r="BA2177" s="198"/>
      <c r="BB2177" s="198"/>
      <c r="BC2177" s="198"/>
      <c r="BD2177" s="198"/>
      <c r="BE2177" s="198"/>
      <c r="BF2177" s="198"/>
      <c r="BG2177" s="198"/>
      <c r="BH2177" s="198"/>
      <c r="BI2177" s="198"/>
      <c r="BJ2177" s="198"/>
      <c r="BK2177" s="198"/>
      <c r="BL2177" s="198"/>
      <c r="BM2177" s="198"/>
      <c r="BN2177" s="198"/>
      <c r="BO2177" s="198"/>
      <c r="BP2177" s="198"/>
      <c r="BQ2177" s="198"/>
      <c r="BR2177" s="198"/>
      <c r="BS2177" s="198"/>
      <c r="BT2177" s="198"/>
      <c r="BU2177" s="198"/>
      <c r="BV2177" s="198"/>
      <c r="BW2177" s="198"/>
      <c r="BX2177" s="198"/>
      <c r="BY2177" s="198"/>
      <c r="BZ2177" s="198"/>
    </row>
    <row r="2178" spans="4:78" x14ac:dyDescent="0.2">
      <c r="D2178" s="173"/>
      <c r="E2178" s="173"/>
      <c r="F2178" s="173"/>
      <c r="G2178" s="173"/>
      <c r="H2178" s="173"/>
      <c r="I2178" s="173"/>
      <c r="J2178" s="173"/>
      <c r="K2178" s="173"/>
      <c r="L2178" s="173"/>
      <c r="M2178" s="173"/>
      <c r="N2178" s="173"/>
      <c r="O2178" s="173"/>
      <c r="P2178" s="173"/>
      <c r="Q2178" s="173"/>
      <c r="R2178" s="173"/>
      <c r="S2178" s="173"/>
      <c r="T2178" s="173"/>
      <c r="U2178" s="173"/>
      <c r="V2178" s="173"/>
      <c r="W2178" s="173"/>
      <c r="X2178" s="173"/>
      <c r="Y2178" s="173"/>
      <c r="Z2178" s="173"/>
      <c r="AA2178" s="173"/>
      <c r="AB2178" s="173"/>
      <c r="AC2178" s="173"/>
      <c r="AD2178" s="173"/>
      <c r="AE2178" s="173"/>
      <c r="AF2178" s="173"/>
      <c r="AG2178" s="173"/>
      <c r="AH2178" s="173"/>
      <c r="AI2178" s="173"/>
      <c r="AJ2178" s="173"/>
      <c r="AK2178" s="173"/>
      <c r="AL2178" s="173"/>
      <c r="AM2178" s="173"/>
      <c r="AN2178" s="173"/>
      <c r="AO2178" s="173"/>
      <c r="AP2178" s="198"/>
      <c r="AQ2178" s="198"/>
      <c r="AR2178" s="198"/>
      <c r="AS2178" s="198"/>
      <c r="AT2178" s="198"/>
      <c r="AU2178" s="198"/>
      <c r="AV2178" s="198"/>
      <c r="AW2178" s="198"/>
      <c r="AX2178" s="198"/>
      <c r="AY2178" s="198"/>
      <c r="AZ2178" s="198"/>
      <c r="BA2178" s="198"/>
      <c r="BB2178" s="198"/>
      <c r="BC2178" s="198"/>
      <c r="BD2178" s="198"/>
      <c r="BE2178" s="198"/>
      <c r="BF2178" s="198"/>
      <c r="BG2178" s="198"/>
      <c r="BH2178" s="198"/>
      <c r="BI2178" s="198"/>
      <c r="BJ2178" s="198"/>
      <c r="BK2178" s="198"/>
      <c r="BL2178" s="198"/>
      <c r="BM2178" s="198"/>
      <c r="BN2178" s="198"/>
      <c r="BO2178" s="198"/>
      <c r="BP2178" s="198"/>
      <c r="BQ2178" s="198"/>
      <c r="BR2178" s="198"/>
      <c r="BS2178" s="198"/>
      <c r="BT2178" s="198"/>
      <c r="BU2178" s="198"/>
      <c r="BV2178" s="198"/>
      <c r="BW2178" s="198"/>
      <c r="BX2178" s="198"/>
      <c r="BY2178" s="198"/>
      <c r="BZ2178" s="198"/>
    </row>
    <row r="2179" spans="4:78" x14ac:dyDescent="0.2">
      <c r="D2179" s="173"/>
      <c r="E2179" s="173"/>
      <c r="F2179" s="173"/>
      <c r="G2179" s="173"/>
      <c r="H2179" s="173"/>
      <c r="I2179" s="173"/>
      <c r="J2179" s="173"/>
      <c r="K2179" s="173"/>
      <c r="L2179" s="173"/>
      <c r="M2179" s="173"/>
      <c r="N2179" s="173"/>
      <c r="O2179" s="173"/>
      <c r="P2179" s="173"/>
      <c r="Q2179" s="173"/>
      <c r="R2179" s="173"/>
      <c r="S2179" s="173"/>
      <c r="T2179" s="173"/>
      <c r="U2179" s="173"/>
      <c r="V2179" s="173"/>
      <c r="W2179" s="173"/>
      <c r="X2179" s="173"/>
      <c r="Y2179" s="173"/>
      <c r="Z2179" s="173"/>
      <c r="AA2179" s="173"/>
      <c r="AB2179" s="173"/>
      <c r="AC2179" s="173"/>
      <c r="AD2179" s="173"/>
      <c r="AE2179" s="173"/>
      <c r="AF2179" s="173"/>
      <c r="AG2179" s="173"/>
      <c r="AH2179" s="173"/>
      <c r="AI2179" s="173"/>
      <c r="AJ2179" s="173"/>
      <c r="AK2179" s="173"/>
      <c r="AL2179" s="173"/>
      <c r="AM2179" s="173"/>
      <c r="AN2179" s="173"/>
      <c r="AO2179" s="173"/>
      <c r="AP2179" s="198"/>
      <c r="AQ2179" s="198"/>
      <c r="AR2179" s="198"/>
      <c r="AS2179" s="198"/>
      <c r="AT2179" s="198"/>
      <c r="AU2179" s="198"/>
      <c r="AV2179" s="198"/>
      <c r="AW2179" s="198"/>
      <c r="AX2179" s="198"/>
      <c r="AY2179" s="198"/>
      <c r="AZ2179" s="198"/>
      <c r="BA2179" s="198"/>
      <c r="BB2179" s="198"/>
      <c r="BC2179" s="198"/>
      <c r="BD2179" s="198"/>
      <c r="BE2179" s="198"/>
      <c r="BF2179" s="198"/>
      <c r="BG2179" s="198"/>
      <c r="BH2179" s="198"/>
      <c r="BI2179" s="198"/>
      <c r="BJ2179" s="198"/>
      <c r="BK2179" s="198"/>
      <c r="BL2179" s="198"/>
      <c r="BM2179" s="198"/>
      <c r="BN2179" s="198"/>
      <c r="BO2179" s="198"/>
      <c r="BP2179" s="198"/>
      <c r="BQ2179" s="198"/>
      <c r="BR2179" s="198"/>
      <c r="BS2179" s="198"/>
      <c r="BT2179" s="198"/>
      <c r="BU2179" s="198"/>
      <c r="BV2179" s="198"/>
      <c r="BW2179" s="198"/>
      <c r="BX2179" s="198"/>
      <c r="BY2179" s="198"/>
      <c r="BZ2179" s="198"/>
    </row>
    <row r="2180" spans="4:78" x14ac:dyDescent="0.2">
      <c r="D2180" s="173"/>
      <c r="E2180" s="173"/>
      <c r="F2180" s="173"/>
      <c r="G2180" s="173"/>
      <c r="H2180" s="173"/>
      <c r="I2180" s="173"/>
      <c r="J2180" s="173"/>
      <c r="K2180" s="173"/>
      <c r="L2180" s="173"/>
      <c r="M2180" s="173"/>
      <c r="N2180" s="173"/>
      <c r="O2180" s="173"/>
      <c r="P2180" s="173"/>
      <c r="Q2180" s="173"/>
      <c r="R2180" s="173"/>
      <c r="S2180" s="173"/>
      <c r="T2180" s="173"/>
      <c r="U2180" s="173"/>
      <c r="V2180" s="173"/>
      <c r="W2180" s="173"/>
      <c r="X2180" s="173"/>
      <c r="Y2180" s="173"/>
      <c r="Z2180" s="173"/>
      <c r="AA2180" s="173"/>
      <c r="AB2180" s="173"/>
      <c r="AC2180" s="173"/>
      <c r="AD2180" s="173"/>
      <c r="AE2180" s="173"/>
      <c r="AF2180" s="173"/>
      <c r="AG2180" s="173"/>
      <c r="AH2180" s="173"/>
      <c r="AI2180" s="173"/>
      <c r="AJ2180" s="173"/>
      <c r="AK2180" s="173"/>
      <c r="AL2180" s="173"/>
      <c r="AM2180" s="173"/>
      <c r="AN2180" s="173"/>
      <c r="AO2180" s="173"/>
      <c r="AP2180" s="198"/>
      <c r="AQ2180" s="198"/>
      <c r="AR2180" s="198"/>
      <c r="AS2180" s="198"/>
      <c r="AT2180" s="198"/>
      <c r="AU2180" s="198"/>
      <c r="AV2180" s="198"/>
      <c r="AW2180" s="198"/>
      <c r="AX2180" s="198"/>
      <c r="AY2180" s="198"/>
      <c r="AZ2180" s="198"/>
      <c r="BA2180" s="198"/>
      <c r="BB2180" s="198"/>
      <c r="BC2180" s="198"/>
      <c r="BD2180" s="198"/>
      <c r="BE2180" s="198"/>
      <c r="BF2180" s="198"/>
      <c r="BG2180" s="198"/>
      <c r="BH2180" s="198"/>
      <c r="BI2180" s="198"/>
      <c r="BJ2180" s="198"/>
      <c r="BK2180" s="198"/>
      <c r="BL2180" s="198"/>
      <c r="BM2180" s="198"/>
      <c r="BN2180" s="198"/>
      <c r="BO2180" s="198"/>
      <c r="BP2180" s="198"/>
      <c r="BQ2180" s="198"/>
      <c r="BR2180" s="198"/>
      <c r="BS2180" s="198"/>
      <c r="BT2180" s="198"/>
      <c r="BU2180" s="198"/>
      <c r="BV2180" s="198"/>
      <c r="BW2180" s="198"/>
      <c r="BX2180" s="198"/>
      <c r="BY2180" s="198"/>
      <c r="BZ2180" s="198"/>
    </row>
    <row r="2181" spans="4:78" x14ac:dyDescent="0.2">
      <c r="D2181" s="173"/>
      <c r="E2181" s="173"/>
      <c r="F2181" s="173"/>
      <c r="G2181" s="173"/>
      <c r="H2181" s="173"/>
      <c r="I2181" s="173"/>
      <c r="J2181" s="173"/>
      <c r="K2181" s="173"/>
      <c r="L2181" s="173"/>
      <c r="M2181" s="173"/>
      <c r="N2181" s="173"/>
      <c r="O2181" s="173"/>
      <c r="P2181" s="173"/>
      <c r="Q2181" s="173"/>
      <c r="R2181" s="173"/>
      <c r="S2181" s="173"/>
      <c r="T2181" s="173"/>
      <c r="U2181" s="173"/>
      <c r="V2181" s="173"/>
      <c r="W2181" s="173"/>
      <c r="X2181" s="173"/>
      <c r="Y2181" s="173"/>
      <c r="Z2181" s="173"/>
      <c r="AA2181" s="173"/>
      <c r="AB2181" s="173"/>
      <c r="AC2181" s="173"/>
      <c r="AD2181" s="173"/>
      <c r="AE2181" s="173"/>
      <c r="AF2181" s="173"/>
      <c r="AG2181" s="173"/>
      <c r="AH2181" s="173"/>
      <c r="AI2181" s="173"/>
      <c r="AJ2181" s="173"/>
      <c r="AK2181" s="173"/>
      <c r="AL2181" s="173"/>
      <c r="AM2181" s="173"/>
      <c r="AN2181" s="173"/>
      <c r="AO2181" s="173"/>
      <c r="AP2181" s="198"/>
      <c r="AQ2181" s="198"/>
      <c r="AR2181" s="198"/>
      <c r="AS2181" s="198"/>
      <c r="AT2181" s="198"/>
      <c r="AU2181" s="198"/>
      <c r="AV2181" s="198"/>
      <c r="AW2181" s="198"/>
      <c r="AX2181" s="198"/>
      <c r="AY2181" s="198"/>
      <c r="AZ2181" s="198"/>
      <c r="BA2181" s="198"/>
      <c r="BB2181" s="198"/>
      <c r="BC2181" s="198"/>
      <c r="BD2181" s="198"/>
      <c r="BE2181" s="198"/>
      <c r="BF2181" s="198"/>
      <c r="BG2181" s="198"/>
      <c r="BH2181" s="198"/>
      <c r="BI2181" s="198"/>
      <c r="BJ2181" s="198"/>
      <c r="BK2181" s="198"/>
      <c r="BL2181" s="198"/>
      <c r="BM2181" s="198"/>
      <c r="BN2181" s="198"/>
      <c r="BO2181" s="198"/>
      <c r="BP2181" s="198"/>
      <c r="BQ2181" s="198"/>
      <c r="BR2181" s="198"/>
      <c r="BS2181" s="198"/>
      <c r="BT2181" s="198"/>
      <c r="BU2181" s="198"/>
      <c r="BV2181" s="198"/>
      <c r="BW2181" s="198"/>
      <c r="BX2181" s="198"/>
      <c r="BY2181" s="198"/>
      <c r="BZ2181" s="198"/>
    </row>
    <row r="2182" spans="4:78" x14ac:dyDescent="0.2">
      <c r="D2182" s="173"/>
      <c r="E2182" s="173"/>
      <c r="F2182" s="173"/>
      <c r="G2182" s="173"/>
      <c r="H2182" s="173"/>
      <c r="I2182" s="173"/>
      <c r="J2182" s="173"/>
      <c r="K2182" s="173"/>
      <c r="L2182" s="173"/>
      <c r="M2182" s="173"/>
      <c r="N2182" s="173"/>
      <c r="O2182" s="173"/>
      <c r="P2182" s="173"/>
      <c r="Q2182" s="173"/>
      <c r="R2182" s="173"/>
      <c r="S2182" s="173"/>
      <c r="T2182" s="173"/>
      <c r="U2182" s="173"/>
      <c r="V2182" s="173"/>
      <c r="W2182" s="173"/>
      <c r="X2182" s="173"/>
      <c r="Y2182" s="173"/>
      <c r="Z2182" s="173"/>
      <c r="AA2182" s="173"/>
      <c r="AB2182" s="173"/>
      <c r="AC2182" s="173"/>
      <c r="AD2182" s="173"/>
      <c r="AE2182" s="173"/>
      <c r="AF2182" s="173"/>
      <c r="AG2182" s="173"/>
      <c r="AH2182" s="173"/>
      <c r="AI2182" s="173"/>
      <c r="AJ2182" s="173"/>
      <c r="AK2182" s="173"/>
      <c r="AL2182" s="173"/>
      <c r="AM2182" s="173"/>
      <c r="AN2182" s="173"/>
      <c r="AO2182" s="173"/>
      <c r="AP2182" s="198"/>
      <c r="AQ2182" s="198"/>
      <c r="AR2182" s="198"/>
      <c r="AS2182" s="198"/>
      <c r="AT2182" s="198"/>
      <c r="AU2182" s="198"/>
      <c r="AV2182" s="198"/>
      <c r="AW2182" s="198"/>
      <c r="AX2182" s="198"/>
      <c r="AY2182" s="198"/>
      <c r="AZ2182" s="198"/>
      <c r="BA2182" s="198"/>
      <c r="BB2182" s="198"/>
      <c r="BC2182" s="198"/>
      <c r="BD2182" s="198"/>
      <c r="BE2182" s="198"/>
      <c r="BF2182" s="198"/>
      <c r="BG2182" s="198"/>
      <c r="BH2182" s="198"/>
      <c r="BI2182" s="198"/>
      <c r="BJ2182" s="198"/>
      <c r="BK2182" s="198"/>
      <c r="BL2182" s="198"/>
      <c r="BM2182" s="198"/>
      <c r="BN2182" s="198"/>
      <c r="BO2182" s="198"/>
      <c r="BP2182" s="198"/>
      <c r="BQ2182" s="198"/>
      <c r="BR2182" s="198"/>
      <c r="BS2182" s="198"/>
      <c r="BT2182" s="198"/>
      <c r="BU2182" s="198"/>
      <c r="BV2182" s="198"/>
      <c r="BW2182" s="198"/>
      <c r="BX2182" s="198"/>
      <c r="BY2182" s="198"/>
      <c r="BZ2182" s="198"/>
    </row>
    <row r="2183" spans="4:78" x14ac:dyDescent="0.2">
      <c r="D2183" s="173"/>
      <c r="E2183" s="173"/>
      <c r="F2183" s="173"/>
      <c r="G2183" s="173"/>
      <c r="H2183" s="173"/>
      <c r="I2183" s="173"/>
      <c r="J2183" s="173"/>
      <c r="K2183" s="173"/>
      <c r="L2183" s="173"/>
      <c r="M2183" s="173"/>
      <c r="N2183" s="173"/>
      <c r="O2183" s="173"/>
      <c r="P2183" s="173"/>
      <c r="Q2183" s="173"/>
      <c r="R2183" s="173"/>
      <c r="S2183" s="173"/>
      <c r="T2183" s="173"/>
      <c r="U2183" s="173"/>
      <c r="V2183" s="173"/>
      <c r="W2183" s="173"/>
      <c r="X2183" s="173"/>
      <c r="Y2183" s="173"/>
      <c r="Z2183" s="173"/>
      <c r="AA2183" s="173"/>
      <c r="AB2183" s="173"/>
      <c r="AC2183" s="173"/>
      <c r="AD2183" s="173"/>
      <c r="AE2183" s="173"/>
      <c r="AF2183" s="173"/>
      <c r="AG2183" s="173"/>
      <c r="AH2183" s="173"/>
      <c r="AI2183" s="173"/>
      <c r="AJ2183" s="173"/>
      <c r="AK2183" s="173"/>
      <c r="AL2183" s="173"/>
      <c r="AM2183" s="173"/>
      <c r="AN2183" s="173"/>
      <c r="AO2183" s="173"/>
      <c r="AP2183" s="198"/>
      <c r="AQ2183" s="198"/>
      <c r="AR2183" s="198"/>
      <c r="AS2183" s="198"/>
      <c r="AT2183" s="198"/>
      <c r="AU2183" s="198"/>
      <c r="AV2183" s="198"/>
      <c r="AW2183" s="198"/>
      <c r="AX2183" s="198"/>
      <c r="AY2183" s="198"/>
      <c r="AZ2183" s="198"/>
      <c r="BA2183" s="198"/>
      <c r="BB2183" s="198"/>
      <c r="BC2183" s="198"/>
      <c r="BD2183" s="198"/>
      <c r="BE2183" s="198"/>
      <c r="BF2183" s="198"/>
      <c r="BG2183" s="198"/>
      <c r="BH2183" s="198"/>
      <c r="BI2183" s="198"/>
      <c r="BJ2183" s="198"/>
      <c r="BK2183" s="198"/>
      <c r="BL2183" s="198"/>
      <c r="BM2183" s="198"/>
      <c r="BN2183" s="198"/>
      <c r="BO2183" s="198"/>
      <c r="BP2183" s="198"/>
      <c r="BQ2183" s="198"/>
      <c r="BR2183" s="198"/>
      <c r="BS2183" s="198"/>
      <c r="BT2183" s="198"/>
      <c r="BU2183" s="198"/>
      <c r="BV2183" s="198"/>
      <c r="BW2183" s="198"/>
      <c r="BX2183" s="198"/>
      <c r="BY2183" s="198"/>
      <c r="BZ2183" s="198"/>
    </row>
    <row r="2184" spans="4:78" x14ac:dyDescent="0.2">
      <c r="D2184" s="173"/>
      <c r="E2184" s="173"/>
      <c r="F2184" s="173"/>
      <c r="G2184" s="173"/>
      <c r="H2184" s="173"/>
      <c r="I2184" s="173"/>
      <c r="J2184" s="173"/>
      <c r="K2184" s="173"/>
      <c r="L2184" s="173"/>
      <c r="M2184" s="173"/>
      <c r="N2184" s="173"/>
      <c r="O2184" s="173"/>
      <c r="P2184" s="173"/>
      <c r="Q2184" s="173"/>
      <c r="R2184" s="173"/>
      <c r="S2184" s="173"/>
      <c r="T2184" s="173"/>
      <c r="U2184" s="173"/>
      <c r="V2184" s="173"/>
      <c r="W2184" s="173"/>
      <c r="X2184" s="173"/>
      <c r="Y2184" s="173"/>
      <c r="Z2184" s="173"/>
      <c r="AA2184" s="173"/>
      <c r="AB2184" s="173"/>
      <c r="AC2184" s="173"/>
      <c r="AD2184" s="173"/>
      <c r="AE2184" s="173"/>
      <c r="AF2184" s="173"/>
      <c r="AG2184" s="173"/>
      <c r="AH2184" s="173"/>
      <c r="AI2184" s="173"/>
      <c r="AJ2184" s="173"/>
      <c r="AK2184" s="173"/>
      <c r="AL2184" s="173"/>
      <c r="AM2184" s="173"/>
      <c r="AN2184" s="173"/>
      <c r="AO2184" s="173"/>
      <c r="AP2184" s="198"/>
      <c r="AQ2184" s="198"/>
      <c r="AR2184" s="198"/>
      <c r="AS2184" s="198"/>
      <c r="AT2184" s="198"/>
      <c r="AU2184" s="198"/>
      <c r="AV2184" s="198"/>
      <c r="AW2184" s="198"/>
      <c r="AX2184" s="198"/>
      <c r="AY2184" s="198"/>
      <c r="AZ2184" s="198"/>
      <c r="BA2184" s="198"/>
      <c r="BB2184" s="198"/>
      <c r="BC2184" s="198"/>
      <c r="BD2184" s="198"/>
      <c r="BE2184" s="198"/>
      <c r="BF2184" s="198"/>
      <c r="BG2184" s="198"/>
      <c r="BH2184" s="198"/>
      <c r="BI2184" s="198"/>
      <c r="BJ2184" s="198"/>
      <c r="BK2184" s="198"/>
      <c r="BL2184" s="198"/>
      <c r="BM2184" s="198"/>
      <c r="BN2184" s="198"/>
      <c r="BO2184" s="198"/>
      <c r="BP2184" s="198"/>
      <c r="BQ2184" s="198"/>
      <c r="BR2184" s="198"/>
      <c r="BS2184" s="198"/>
      <c r="BT2184" s="198"/>
      <c r="BU2184" s="198"/>
      <c r="BV2184" s="198"/>
      <c r="BW2184" s="198"/>
      <c r="BX2184" s="198"/>
      <c r="BY2184" s="198"/>
      <c r="BZ2184" s="198"/>
    </row>
    <row r="2185" spans="4:78" x14ac:dyDescent="0.2">
      <c r="D2185" s="173"/>
      <c r="E2185" s="173"/>
      <c r="F2185" s="173"/>
      <c r="G2185" s="173"/>
      <c r="H2185" s="173"/>
      <c r="I2185" s="173"/>
      <c r="J2185" s="173"/>
      <c r="K2185" s="173"/>
      <c r="L2185" s="173"/>
      <c r="M2185" s="173"/>
      <c r="N2185" s="173"/>
      <c r="O2185" s="173"/>
      <c r="P2185" s="173"/>
      <c r="Q2185" s="173"/>
      <c r="R2185" s="173"/>
      <c r="S2185" s="173"/>
      <c r="T2185" s="173"/>
      <c r="U2185" s="173"/>
      <c r="V2185" s="173"/>
      <c r="W2185" s="173"/>
      <c r="X2185" s="173"/>
      <c r="Y2185" s="173"/>
      <c r="Z2185" s="173"/>
      <c r="AA2185" s="173"/>
      <c r="AB2185" s="173"/>
      <c r="AC2185" s="173"/>
      <c r="AD2185" s="173"/>
      <c r="AE2185" s="173"/>
      <c r="AF2185" s="173"/>
      <c r="AG2185" s="173"/>
      <c r="AH2185" s="173"/>
      <c r="AI2185" s="173"/>
      <c r="AJ2185" s="173"/>
      <c r="AK2185" s="173"/>
      <c r="AL2185" s="173"/>
      <c r="AM2185" s="173"/>
      <c r="AN2185" s="173"/>
      <c r="AO2185" s="173"/>
      <c r="AP2185" s="198"/>
      <c r="AQ2185" s="198"/>
      <c r="AR2185" s="198"/>
      <c r="AS2185" s="198"/>
      <c r="AT2185" s="198"/>
      <c r="AU2185" s="198"/>
      <c r="AV2185" s="198"/>
      <c r="AW2185" s="198"/>
      <c r="AX2185" s="198"/>
      <c r="AY2185" s="198"/>
      <c r="AZ2185" s="198"/>
      <c r="BA2185" s="198"/>
      <c r="BB2185" s="198"/>
      <c r="BC2185" s="198"/>
      <c r="BD2185" s="198"/>
      <c r="BE2185" s="198"/>
      <c r="BF2185" s="198"/>
      <c r="BG2185" s="198"/>
      <c r="BH2185" s="198"/>
      <c r="BI2185" s="198"/>
      <c r="BJ2185" s="198"/>
      <c r="BK2185" s="198"/>
      <c r="BL2185" s="198"/>
      <c r="BM2185" s="198"/>
      <c r="BN2185" s="198"/>
      <c r="BO2185" s="198"/>
      <c r="BP2185" s="198"/>
      <c r="BQ2185" s="198"/>
      <c r="BR2185" s="198"/>
      <c r="BS2185" s="198"/>
      <c r="BT2185" s="198"/>
      <c r="BU2185" s="198"/>
      <c r="BV2185" s="198"/>
      <c r="BW2185" s="198"/>
      <c r="BX2185" s="198"/>
      <c r="BY2185" s="198"/>
      <c r="BZ2185" s="198"/>
    </row>
    <row r="2186" spans="4:78" x14ac:dyDescent="0.2">
      <c r="D2186" s="173"/>
      <c r="E2186" s="173"/>
      <c r="F2186" s="173"/>
      <c r="G2186" s="173"/>
      <c r="H2186" s="173"/>
      <c r="I2186" s="173"/>
      <c r="J2186" s="173"/>
      <c r="K2186" s="173"/>
      <c r="L2186" s="173"/>
      <c r="M2186" s="173"/>
      <c r="N2186" s="173"/>
      <c r="O2186" s="173"/>
      <c r="P2186" s="173"/>
      <c r="Q2186" s="173"/>
      <c r="R2186" s="173"/>
      <c r="S2186" s="173"/>
      <c r="T2186" s="173"/>
      <c r="U2186" s="173"/>
      <c r="V2186" s="173"/>
      <c r="W2186" s="173"/>
      <c r="X2186" s="173"/>
      <c r="Y2186" s="173"/>
      <c r="Z2186" s="173"/>
      <c r="AA2186" s="173"/>
      <c r="AB2186" s="173"/>
      <c r="AC2186" s="173"/>
      <c r="AD2186" s="173"/>
      <c r="AE2186" s="173"/>
      <c r="AF2186" s="173"/>
      <c r="AG2186" s="173"/>
      <c r="AH2186" s="173"/>
      <c r="AI2186" s="173"/>
      <c r="AJ2186" s="173"/>
      <c r="AK2186" s="173"/>
      <c r="AL2186" s="173"/>
      <c r="AM2186" s="173"/>
      <c r="AN2186" s="173"/>
      <c r="AO2186" s="173"/>
      <c r="AP2186" s="198"/>
      <c r="AQ2186" s="198"/>
      <c r="AR2186" s="198"/>
      <c r="AS2186" s="198"/>
      <c r="AT2186" s="198"/>
      <c r="AU2186" s="198"/>
      <c r="AV2186" s="198"/>
      <c r="AW2186" s="198"/>
      <c r="AX2186" s="198"/>
      <c r="AY2186" s="198"/>
      <c r="AZ2186" s="198"/>
      <c r="BA2186" s="198"/>
      <c r="BB2186" s="198"/>
      <c r="BC2186" s="198"/>
      <c r="BD2186" s="198"/>
      <c r="BE2186" s="198"/>
      <c r="BF2186" s="198"/>
      <c r="BG2186" s="198"/>
      <c r="BH2186" s="198"/>
      <c r="BI2186" s="198"/>
      <c r="BJ2186" s="198"/>
      <c r="BK2186" s="198"/>
      <c r="BL2186" s="198"/>
      <c r="BM2186" s="198"/>
      <c r="BN2186" s="198"/>
      <c r="BO2186" s="198"/>
      <c r="BP2186" s="198"/>
      <c r="BQ2186" s="198"/>
      <c r="BR2186" s="198"/>
      <c r="BS2186" s="198"/>
      <c r="BT2186" s="198"/>
      <c r="BU2186" s="198"/>
      <c r="BV2186" s="198"/>
      <c r="BW2186" s="198"/>
      <c r="BX2186" s="198"/>
      <c r="BY2186" s="198"/>
      <c r="BZ2186" s="198"/>
    </row>
    <row r="2187" spans="4:78" x14ac:dyDescent="0.2">
      <c r="D2187" s="173"/>
      <c r="E2187" s="173"/>
      <c r="F2187" s="173"/>
      <c r="G2187" s="173"/>
      <c r="H2187" s="173"/>
      <c r="I2187" s="173"/>
      <c r="J2187" s="173"/>
      <c r="K2187" s="173"/>
      <c r="L2187" s="173"/>
      <c r="M2187" s="173"/>
      <c r="N2187" s="173"/>
      <c r="O2187" s="173"/>
      <c r="P2187" s="173"/>
      <c r="Q2187" s="173"/>
      <c r="R2187" s="173"/>
      <c r="S2187" s="173"/>
      <c r="T2187" s="173"/>
      <c r="U2187" s="173"/>
      <c r="V2187" s="173"/>
      <c r="W2187" s="173"/>
      <c r="X2187" s="173"/>
      <c r="Y2187" s="173"/>
      <c r="Z2187" s="173"/>
      <c r="AA2187" s="173"/>
      <c r="AB2187" s="173"/>
      <c r="AC2187" s="173"/>
      <c r="AD2187" s="173"/>
      <c r="AE2187" s="173"/>
      <c r="AF2187" s="173"/>
      <c r="AG2187" s="173"/>
      <c r="AH2187" s="173"/>
      <c r="AI2187" s="173"/>
      <c r="AJ2187" s="173"/>
      <c r="AK2187" s="173"/>
      <c r="AL2187" s="173"/>
      <c r="AM2187" s="173"/>
      <c r="AN2187" s="173"/>
      <c r="AO2187" s="173"/>
      <c r="AP2187" s="198"/>
      <c r="AQ2187" s="198"/>
      <c r="AR2187" s="198"/>
      <c r="AS2187" s="198"/>
      <c r="AT2187" s="198"/>
      <c r="AU2187" s="198"/>
      <c r="AV2187" s="198"/>
      <c r="AW2187" s="198"/>
      <c r="AX2187" s="198"/>
      <c r="AY2187" s="198"/>
      <c r="AZ2187" s="198"/>
      <c r="BA2187" s="198"/>
      <c r="BB2187" s="198"/>
      <c r="BC2187" s="198"/>
      <c r="BD2187" s="198"/>
      <c r="BE2187" s="198"/>
      <c r="BF2187" s="198"/>
      <c r="BG2187" s="198"/>
      <c r="BH2187" s="198"/>
      <c r="BI2187" s="198"/>
      <c r="BJ2187" s="198"/>
      <c r="BK2187" s="198"/>
      <c r="BL2187" s="198"/>
      <c r="BM2187" s="198"/>
      <c r="BN2187" s="198"/>
      <c r="BO2187" s="198"/>
      <c r="BP2187" s="198"/>
      <c r="BQ2187" s="198"/>
      <c r="BR2187" s="198"/>
      <c r="BS2187" s="198"/>
      <c r="BT2187" s="198"/>
      <c r="BU2187" s="198"/>
      <c r="BV2187" s="198"/>
      <c r="BW2187" s="198"/>
      <c r="BX2187" s="198"/>
      <c r="BY2187" s="198"/>
      <c r="BZ2187" s="198"/>
    </row>
    <row r="2188" spans="4:78" x14ac:dyDescent="0.2">
      <c r="D2188" s="173"/>
      <c r="E2188" s="173"/>
      <c r="F2188" s="173"/>
      <c r="G2188" s="173"/>
      <c r="H2188" s="173"/>
      <c r="I2188" s="173"/>
      <c r="J2188" s="173"/>
      <c r="K2188" s="173"/>
      <c r="L2188" s="173"/>
      <c r="M2188" s="173"/>
      <c r="N2188" s="173"/>
      <c r="O2188" s="173"/>
      <c r="P2188" s="173"/>
      <c r="Q2188" s="173"/>
      <c r="R2188" s="173"/>
      <c r="S2188" s="173"/>
      <c r="T2188" s="173"/>
      <c r="U2188" s="173"/>
      <c r="V2188" s="173"/>
      <c r="W2188" s="173"/>
      <c r="X2188" s="173"/>
      <c r="Y2188" s="173"/>
      <c r="Z2188" s="173"/>
      <c r="AA2188" s="173"/>
      <c r="AB2188" s="173"/>
      <c r="AC2188" s="173"/>
      <c r="AD2188" s="173"/>
      <c r="AE2188" s="173"/>
      <c r="AF2188" s="173"/>
      <c r="AG2188" s="173"/>
      <c r="AH2188" s="173"/>
      <c r="AI2188" s="173"/>
      <c r="AJ2188" s="173"/>
      <c r="AK2188" s="173"/>
      <c r="AL2188" s="173"/>
      <c r="AM2188" s="173"/>
      <c r="AN2188" s="173"/>
      <c r="AO2188" s="173"/>
      <c r="AP2188" s="198"/>
      <c r="AQ2188" s="198"/>
      <c r="AR2188" s="198"/>
      <c r="AS2188" s="198"/>
      <c r="AT2188" s="198"/>
      <c r="AU2188" s="198"/>
      <c r="AV2188" s="198"/>
      <c r="AW2188" s="198"/>
      <c r="AX2188" s="198"/>
      <c r="AY2188" s="198"/>
      <c r="AZ2188" s="198"/>
      <c r="BA2188" s="198"/>
      <c r="BB2188" s="198"/>
      <c r="BC2188" s="198"/>
      <c r="BD2188" s="198"/>
      <c r="BE2188" s="198"/>
      <c r="BF2188" s="198"/>
      <c r="BG2188" s="198"/>
      <c r="BH2188" s="198"/>
      <c r="BI2188" s="198"/>
      <c r="BJ2188" s="198"/>
      <c r="BK2188" s="198"/>
      <c r="BL2188" s="198"/>
      <c r="BM2188" s="198"/>
      <c r="BN2188" s="198"/>
      <c r="BO2188" s="198"/>
      <c r="BP2188" s="198"/>
      <c r="BQ2188" s="198"/>
      <c r="BR2188" s="198"/>
      <c r="BS2188" s="198"/>
      <c r="BT2188" s="198"/>
      <c r="BU2188" s="198"/>
      <c r="BV2188" s="198"/>
      <c r="BW2188" s="198"/>
      <c r="BX2188" s="198"/>
      <c r="BY2188" s="198"/>
      <c r="BZ2188" s="198"/>
    </row>
    <row r="2189" spans="4:78" x14ac:dyDescent="0.2">
      <c r="D2189" s="173"/>
      <c r="E2189" s="173"/>
      <c r="F2189" s="173"/>
      <c r="G2189" s="173"/>
      <c r="H2189" s="173"/>
      <c r="I2189" s="173"/>
      <c r="J2189" s="173"/>
      <c r="K2189" s="173"/>
      <c r="L2189" s="173"/>
      <c r="M2189" s="173"/>
      <c r="N2189" s="173"/>
      <c r="O2189" s="173"/>
      <c r="P2189" s="173"/>
      <c r="Q2189" s="173"/>
      <c r="R2189" s="173"/>
      <c r="S2189" s="173"/>
      <c r="T2189" s="173"/>
      <c r="U2189" s="173"/>
      <c r="V2189" s="173"/>
      <c r="W2189" s="173"/>
      <c r="X2189" s="173"/>
      <c r="Y2189" s="173"/>
      <c r="Z2189" s="173"/>
      <c r="AA2189" s="173"/>
      <c r="AB2189" s="173"/>
      <c r="AC2189" s="173"/>
      <c r="AD2189" s="173"/>
      <c r="AE2189" s="173"/>
      <c r="AF2189" s="173"/>
      <c r="AG2189" s="173"/>
      <c r="AH2189" s="173"/>
      <c r="AI2189" s="173"/>
      <c r="AJ2189" s="173"/>
      <c r="AK2189" s="173"/>
      <c r="AL2189" s="173"/>
      <c r="AM2189" s="173"/>
      <c r="AN2189" s="173"/>
      <c r="AO2189" s="173"/>
      <c r="AP2189" s="198"/>
      <c r="AQ2189" s="198"/>
      <c r="AR2189" s="198"/>
      <c r="AS2189" s="198"/>
      <c r="AT2189" s="198"/>
      <c r="AU2189" s="198"/>
      <c r="AV2189" s="198"/>
      <c r="AW2189" s="198"/>
      <c r="AX2189" s="198"/>
      <c r="AY2189" s="198"/>
      <c r="AZ2189" s="198"/>
      <c r="BA2189" s="198"/>
      <c r="BB2189" s="198"/>
      <c r="BC2189" s="198"/>
      <c r="BD2189" s="198"/>
      <c r="BE2189" s="198"/>
      <c r="BF2189" s="198"/>
      <c r="BG2189" s="198"/>
      <c r="BH2189" s="198"/>
      <c r="BI2189" s="198"/>
      <c r="BJ2189" s="198"/>
      <c r="BK2189" s="198"/>
      <c r="BL2189" s="198"/>
      <c r="BM2189" s="198"/>
      <c r="BN2189" s="198"/>
      <c r="BO2189" s="198"/>
      <c r="BP2189" s="198"/>
      <c r="BQ2189" s="198"/>
      <c r="BR2189" s="198"/>
      <c r="BS2189" s="198"/>
      <c r="BT2189" s="198"/>
      <c r="BU2189" s="198"/>
      <c r="BV2189" s="198"/>
      <c r="BW2189" s="198"/>
      <c r="BX2189" s="198"/>
      <c r="BY2189" s="198"/>
      <c r="BZ2189" s="198"/>
    </row>
    <row r="2190" spans="4:78" x14ac:dyDescent="0.2">
      <c r="D2190" s="173"/>
      <c r="E2190" s="173"/>
      <c r="F2190" s="173"/>
      <c r="G2190" s="173"/>
      <c r="H2190" s="173"/>
      <c r="I2190" s="173"/>
      <c r="J2190" s="173"/>
      <c r="K2190" s="173"/>
      <c r="L2190" s="173"/>
      <c r="M2190" s="173"/>
      <c r="N2190" s="173"/>
      <c r="O2190" s="173"/>
      <c r="P2190" s="173"/>
      <c r="Q2190" s="173"/>
      <c r="R2190" s="173"/>
      <c r="S2190" s="173"/>
      <c r="T2190" s="173"/>
      <c r="U2190" s="173"/>
      <c r="V2190" s="173"/>
      <c r="W2190" s="173"/>
      <c r="X2190" s="173"/>
      <c r="Y2190" s="173"/>
      <c r="Z2190" s="173"/>
      <c r="AA2190" s="173"/>
      <c r="AB2190" s="173"/>
      <c r="AC2190" s="173"/>
      <c r="AD2190" s="173"/>
      <c r="AE2190" s="173"/>
      <c r="AF2190" s="173"/>
      <c r="AG2190" s="173"/>
      <c r="AH2190" s="173"/>
      <c r="AI2190" s="173"/>
      <c r="AJ2190" s="173"/>
      <c r="AK2190" s="173"/>
      <c r="AL2190" s="173"/>
      <c r="AM2190" s="173"/>
      <c r="AN2190" s="173"/>
      <c r="AO2190" s="173"/>
      <c r="AP2190" s="198"/>
      <c r="AQ2190" s="198"/>
      <c r="AR2190" s="198"/>
      <c r="AS2190" s="198"/>
      <c r="AT2190" s="198"/>
      <c r="AU2190" s="198"/>
      <c r="AV2190" s="198"/>
      <c r="AW2190" s="198"/>
      <c r="AX2190" s="198"/>
      <c r="AY2190" s="198"/>
      <c r="AZ2190" s="198"/>
      <c r="BA2190" s="198"/>
      <c r="BB2190" s="198"/>
      <c r="BC2190" s="198"/>
      <c r="BD2190" s="198"/>
      <c r="BE2190" s="198"/>
      <c r="BF2190" s="198"/>
      <c r="BG2190" s="198"/>
      <c r="BH2190" s="198"/>
      <c r="BI2190" s="198"/>
      <c r="BJ2190" s="198"/>
      <c r="BK2190" s="198"/>
      <c r="BL2190" s="198"/>
      <c r="BM2190" s="198"/>
      <c r="BN2190" s="198"/>
      <c r="BO2190" s="198"/>
      <c r="BP2190" s="198"/>
      <c r="BQ2190" s="198"/>
      <c r="BR2190" s="198"/>
      <c r="BS2190" s="198"/>
      <c r="BT2190" s="198"/>
      <c r="BU2190" s="198"/>
      <c r="BV2190" s="198"/>
      <c r="BW2190" s="198"/>
      <c r="BX2190" s="198"/>
      <c r="BY2190" s="198"/>
      <c r="BZ2190" s="198"/>
    </row>
    <row r="2191" spans="4:78" x14ac:dyDescent="0.2">
      <c r="D2191" s="173"/>
      <c r="E2191" s="173"/>
      <c r="F2191" s="173"/>
      <c r="G2191" s="173"/>
      <c r="H2191" s="173"/>
      <c r="I2191" s="173"/>
      <c r="J2191" s="173"/>
      <c r="K2191" s="173"/>
      <c r="L2191" s="173"/>
      <c r="M2191" s="173"/>
      <c r="N2191" s="173"/>
      <c r="O2191" s="173"/>
      <c r="P2191" s="173"/>
      <c r="Q2191" s="173"/>
      <c r="R2191" s="173"/>
      <c r="S2191" s="173"/>
      <c r="T2191" s="173"/>
      <c r="U2191" s="173"/>
      <c r="V2191" s="173"/>
      <c r="W2191" s="173"/>
      <c r="X2191" s="173"/>
      <c r="Y2191" s="173"/>
      <c r="Z2191" s="173"/>
      <c r="AA2191" s="173"/>
      <c r="AB2191" s="173"/>
      <c r="AC2191" s="173"/>
      <c r="AD2191" s="173"/>
      <c r="AE2191" s="173"/>
      <c r="AF2191" s="173"/>
      <c r="AG2191" s="173"/>
      <c r="AH2191" s="173"/>
      <c r="AI2191" s="173"/>
      <c r="AJ2191" s="173"/>
      <c r="AK2191" s="173"/>
      <c r="AL2191" s="173"/>
      <c r="AM2191" s="173"/>
      <c r="AN2191" s="173"/>
      <c r="AO2191" s="173"/>
      <c r="AP2191" s="198"/>
      <c r="AQ2191" s="198"/>
      <c r="AR2191" s="198"/>
      <c r="AS2191" s="198"/>
      <c r="AT2191" s="198"/>
      <c r="AU2191" s="198"/>
      <c r="AV2191" s="198"/>
      <c r="AW2191" s="198"/>
      <c r="AX2191" s="198"/>
      <c r="AY2191" s="198"/>
      <c r="AZ2191" s="198"/>
      <c r="BA2191" s="198"/>
      <c r="BB2191" s="198"/>
      <c r="BC2191" s="198"/>
      <c r="BD2191" s="198"/>
      <c r="BE2191" s="198"/>
      <c r="BF2191" s="198"/>
      <c r="BG2191" s="198"/>
      <c r="BH2191" s="198"/>
      <c r="BI2191" s="198"/>
      <c r="BJ2191" s="198"/>
      <c r="BK2191" s="198"/>
      <c r="BL2191" s="198"/>
      <c r="BM2191" s="198"/>
      <c r="BN2191" s="198"/>
      <c r="BO2191" s="198"/>
      <c r="BP2191" s="198"/>
      <c r="BQ2191" s="198"/>
      <c r="BR2191" s="198"/>
      <c r="BS2191" s="198"/>
      <c r="BT2191" s="198"/>
      <c r="BU2191" s="198"/>
      <c r="BV2191" s="198"/>
      <c r="BW2191" s="198"/>
      <c r="BX2191" s="198"/>
      <c r="BY2191" s="198"/>
      <c r="BZ2191" s="198"/>
    </row>
    <row r="2192" spans="4:78" x14ac:dyDescent="0.2">
      <c r="D2192" s="173"/>
      <c r="E2192" s="173"/>
      <c r="F2192" s="173"/>
      <c r="G2192" s="173"/>
      <c r="H2192" s="173"/>
      <c r="I2192" s="173"/>
      <c r="J2192" s="173"/>
      <c r="K2192" s="173"/>
      <c r="L2192" s="173"/>
      <c r="M2192" s="173"/>
      <c r="N2192" s="173"/>
      <c r="O2192" s="173"/>
      <c r="P2192" s="173"/>
      <c r="Q2192" s="173"/>
      <c r="R2192" s="173"/>
      <c r="S2192" s="173"/>
      <c r="T2192" s="173"/>
      <c r="U2192" s="173"/>
      <c r="V2192" s="173"/>
      <c r="W2192" s="173"/>
      <c r="X2192" s="173"/>
      <c r="Y2192" s="173"/>
      <c r="Z2192" s="173"/>
      <c r="AA2192" s="173"/>
      <c r="AB2192" s="173"/>
      <c r="AC2192" s="173"/>
      <c r="AD2192" s="173"/>
      <c r="AE2192" s="173"/>
      <c r="AF2192" s="173"/>
      <c r="AG2192" s="173"/>
      <c r="AH2192" s="173"/>
      <c r="AI2192" s="173"/>
      <c r="AJ2192" s="173"/>
      <c r="AK2192" s="173"/>
      <c r="AL2192" s="173"/>
      <c r="AM2192" s="173"/>
      <c r="AN2192" s="173"/>
      <c r="AO2192" s="173"/>
      <c r="AP2192" s="198"/>
      <c r="AQ2192" s="198"/>
      <c r="AR2192" s="198"/>
      <c r="AS2192" s="198"/>
      <c r="AT2192" s="198"/>
      <c r="AU2192" s="198"/>
      <c r="AV2192" s="198"/>
      <c r="AW2192" s="198"/>
      <c r="AX2192" s="198"/>
      <c r="AY2192" s="198"/>
      <c r="AZ2192" s="198"/>
      <c r="BA2192" s="198"/>
      <c r="BB2192" s="198"/>
      <c r="BC2192" s="198"/>
      <c r="BD2192" s="198"/>
      <c r="BE2192" s="198"/>
      <c r="BF2192" s="198"/>
      <c r="BG2192" s="198"/>
      <c r="BH2192" s="198"/>
      <c r="BI2192" s="198"/>
      <c r="BJ2192" s="198"/>
      <c r="BK2192" s="198"/>
      <c r="BL2192" s="198"/>
      <c r="BM2192" s="198"/>
      <c r="BN2192" s="198"/>
      <c r="BO2192" s="198"/>
      <c r="BP2192" s="198"/>
      <c r="BQ2192" s="198"/>
      <c r="BR2192" s="198"/>
      <c r="BS2192" s="198"/>
      <c r="BT2192" s="198"/>
      <c r="BU2192" s="198"/>
      <c r="BV2192" s="198"/>
      <c r="BW2192" s="198"/>
      <c r="BX2192" s="198"/>
      <c r="BY2192" s="198"/>
      <c r="BZ2192" s="198"/>
    </row>
    <row r="2193" spans="4:78" x14ac:dyDescent="0.2">
      <c r="D2193" s="173"/>
      <c r="E2193" s="173"/>
      <c r="F2193" s="173"/>
      <c r="G2193" s="173"/>
      <c r="H2193" s="173"/>
      <c r="I2193" s="173"/>
      <c r="J2193" s="173"/>
      <c r="K2193" s="173"/>
      <c r="L2193" s="173"/>
      <c r="M2193" s="173"/>
      <c r="N2193" s="173"/>
      <c r="O2193" s="173"/>
      <c r="P2193" s="173"/>
      <c r="Q2193" s="173"/>
      <c r="R2193" s="173"/>
      <c r="S2193" s="173"/>
      <c r="T2193" s="173"/>
      <c r="U2193" s="173"/>
      <c r="V2193" s="173"/>
      <c r="W2193" s="173"/>
      <c r="X2193" s="173"/>
      <c r="Y2193" s="173"/>
      <c r="Z2193" s="173"/>
      <c r="AA2193" s="173"/>
      <c r="AB2193" s="173"/>
      <c r="AC2193" s="173"/>
      <c r="AD2193" s="173"/>
      <c r="AE2193" s="173"/>
      <c r="AF2193" s="173"/>
      <c r="AG2193" s="173"/>
      <c r="AH2193" s="173"/>
      <c r="AI2193" s="173"/>
      <c r="AJ2193" s="173"/>
      <c r="AK2193" s="173"/>
      <c r="AL2193" s="173"/>
      <c r="AM2193" s="173"/>
      <c r="AN2193" s="173"/>
      <c r="AO2193" s="173"/>
      <c r="AP2193" s="198"/>
      <c r="AQ2193" s="198"/>
      <c r="AR2193" s="198"/>
      <c r="AS2193" s="198"/>
      <c r="AT2193" s="198"/>
      <c r="AU2193" s="198"/>
      <c r="AV2193" s="198"/>
      <c r="AW2193" s="198"/>
      <c r="AX2193" s="198"/>
      <c r="AY2193" s="198"/>
      <c r="AZ2193" s="198"/>
      <c r="BA2193" s="198"/>
      <c r="BB2193" s="198"/>
      <c r="BC2193" s="198"/>
      <c r="BD2193" s="198"/>
      <c r="BE2193" s="198"/>
      <c r="BF2193" s="198"/>
      <c r="BG2193" s="198"/>
      <c r="BH2193" s="198"/>
      <c r="BI2193" s="198"/>
      <c r="BJ2193" s="198"/>
      <c r="BK2193" s="198"/>
      <c r="BL2193" s="198"/>
      <c r="BM2193" s="198"/>
      <c r="BN2193" s="198"/>
      <c r="BO2193" s="198"/>
      <c r="BP2193" s="198"/>
      <c r="BQ2193" s="198"/>
      <c r="BR2193" s="198"/>
      <c r="BS2193" s="198"/>
      <c r="BT2193" s="198"/>
      <c r="BU2193" s="198"/>
      <c r="BV2193" s="198"/>
      <c r="BW2193" s="198"/>
      <c r="BX2193" s="198"/>
      <c r="BY2193" s="198"/>
      <c r="BZ2193" s="198"/>
    </row>
    <row r="2194" spans="4:78" x14ac:dyDescent="0.2">
      <c r="D2194" s="173"/>
      <c r="E2194" s="173"/>
      <c r="F2194" s="173"/>
      <c r="G2194" s="173"/>
      <c r="H2194" s="173"/>
      <c r="I2194" s="173"/>
      <c r="J2194" s="173"/>
      <c r="K2194" s="173"/>
      <c r="L2194" s="173"/>
      <c r="M2194" s="173"/>
      <c r="N2194" s="173"/>
      <c r="O2194" s="173"/>
      <c r="P2194" s="173"/>
      <c r="Q2194" s="173"/>
      <c r="R2194" s="173"/>
      <c r="S2194" s="173"/>
      <c r="T2194" s="173"/>
      <c r="U2194" s="173"/>
      <c r="V2194" s="173"/>
      <c r="W2194" s="173"/>
      <c r="X2194" s="173"/>
      <c r="Y2194" s="173"/>
      <c r="Z2194" s="173"/>
      <c r="AA2194" s="173"/>
      <c r="AB2194" s="173"/>
      <c r="AC2194" s="173"/>
      <c r="AD2194" s="173"/>
      <c r="AE2194" s="173"/>
      <c r="AF2194" s="173"/>
      <c r="AG2194" s="173"/>
      <c r="AH2194" s="173"/>
      <c r="AI2194" s="173"/>
      <c r="AJ2194" s="173"/>
      <c r="AK2194" s="173"/>
      <c r="AL2194" s="173"/>
      <c r="AM2194" s="173"/>
      <c r="AN2194" s="173"/>
      <c r="AO2194" s="173"/>
      <c r="AP2194" s="198"/>
      <c r="AQ2194" s="198"/>
      <c r="AR2194" s="198"/>
      <c r="AS2194" s="198"/>
      <c r="AT2194" s="198"/>
      <c r="AU2194" s="198"/>
      <c r="AV2194" s="198"/>
      <c r="AW2194" s="198"/>
      <c r="AX2194" s="198"/>
      <c r="AY2194" s="198"/>
      <c r="AZ2194" s="198"/>
      <c r="BA2194" s="198"/>
      <c r="BB2194" s="198"/>
      <c r="BC2194" s="198"/>
      <c r="BD2194" s="198"/>
      <c r="BE2194" s="198"/>
      <c r="BF2194" s="198"/>
      <c r="BG2194" s="198"/>
      <c r="BH2194" s="198"/>
      <c r="BI2194" s="198"/>
      <c r="BJ2194" s="198"/>
      <c r="BK2194" s="198"/>
      <c r="BL2194" s="198"/>
      <c r="BM2194" s="198"/>
      <c r="BN2194" s="198"/>
      <c r="BO2194" s="198"/>
      <c r="BP2194" s="198"/>
      <c r="BQ2194" s="198"/>
      <c r="BR2194" s="198"/>
      <c r="BS2194" s="198"/>
      <c r="BT2194" s="198"/>
      <c r="BU2194" s="198"/>
      <c r="BV2194" s="198"/>
      <c r="BW2194" s="198"/>
      <c r="BX2194" s="198"/>
      <c r="BY2194" s="198"/>
      <c r="BZ2194" s="198"/>
    </row>
    <row r="2195" spans="4:78" x14ac:dyDescent="0.2">
      <c r="D2195" s="173"/>
      <c r="E2195" s="173"/>
      <c r="F2195" s="173"/>
      <c r="G2195" s="173"/>
      <c r="H2195" s="173"/>
      <c r="I2195" s="173"/>
      <c r="J2195" s="173"/>
      <c r="K2195" s="173"/>
      <c r="L2195" s="173"/>
      <c r="M2195" s="173"/>
      <c r="N2195" s="173"/>
      <c r="O2195" s="173"/>
      <c r="P2195" s="173"/>
      <c r="Q2195" s="173"/>
      <c r="R2195" s="173"/>
      <c r="S2195" s="173"/>
      <c r="T2195" s="173"/>
      <c r="U2195" s="173"/>
      <c r="V2195" s="173"/>
      <c r="W2195" s="173"/>
      <c r="X2195" s="173"/>
      <c r="Y2195" s="173"/>
      <c r="Z2195" s="173"/>
      <c r="AA2195" s="173"/>
      <c r="AB2195" s="173"/>
      <c r="AC2195" s="173"/>
      <c r="AD2195" s="173"/>
      <c r="AE2195" s="173"/>
      <c r="AF2195" s="173"/>
      <c r="AG2195" s="173"/>
      <c r="AH2195" s="173"/>
      <c r="AI2195" s="173"/>
      <c r="AJ2195" s="173"/>
      <c r="AK2195" s="173"/>
      <c r="AL2195" s="173"/>
      <c r="AM2195" s="173"/>
      <c r="AN2195" s="173"/>
      <c r="AO2195" s="173"/>
      <c r="AP2195" s="198"/>
      <c r="AQ2195" s="198"/>
      <c r="AR2195" s="198"/>
      <c r="AS2195" s="198"/>
      <c r="AT2195" s="198"/>
      <c r="AU2195" s="198"/>
      <c r="AV2195" s="198"/>
      <c r="AW2195" s="198"/>
      <c r="AX2195" s="198"/>
      <c r="AY2195" s="198"/>
      <c r="AZ2195" s="198"/>
      <c r="BA2195" s="198"/>
      <c r="BB2195" s="198"/>
      <c r="BC2195" s="198"/>
      <c r="BD2195" s="198"/>
      <c r="BE2195" s="198"/>
      <c r="BF2195" s="198"/>
      <c r="BG2195" s="198"/>
      <c r="BH2195" s="198"/>
      <c r="BI2195" s="198"/>
      <c r="BJ2195" s="198"/>
      <c r="BK2195" s="198"/>
      <c r="BL2195" s="198"/>
      <c r="BM2195" s="198"/>
      <c r="BN2195" s="198"/>
      <c r="BO2195" s="198"/>
      <c r="BP2195" s="198"/>
      <c r="BQ2195" s="198"/>
      <c r="BR2195" s="198"/>
      <c r="BS2195" s="198"/>
      <c r="BT2195" s="198"/>
      <c r="BU2195" s="198"/>
      <c r="BV2195" s="198"/>
      <c r="BW2195" s="198"/>
      <c r="BX2195" s="198"/>
      <c r="BY2195" s="198"/>
      <c r="BZ2195" s="198"/>
    </row>
    <row r="2196" spans="4:78" x14ac:dyDescent="0.2">
      <c r="D2196" s="173"/>
      <c r="E2196" s="173"/>
      <c r="F2196" s="173"/>
      <c r="G2196" s="173"/>
      <c r="H2196" s="173"/>
      <c r="I2196" s="173"/>
      <c r="J2196" s="173"/>
      <c r="K2196" s="173"/>
      <c r="L2196" s="173"/>
      <c r="M2196" s="173"/>
      <c r="N2196" s="173"/>
      <c r="O2196" s="173"/>
      <c r="P2196" s="173"/>
      <c r="Q2196" s="173"/>
      <c r="R2196" s="173"/>
      <c r="S2196" s="173"/>
      <c r="T2196" s="173"/>
      <c r="U2196" s="173"/>
      <c r="V2196" s="173"/>
      <c r="W2196" s="173"/>
      <c r="X2196" s="173"/>
      <c r="Y2196" s="173"/>
      <c r="Z2196" s="173"/>
      <c r="AA2196" s="173"/>
      <c r="AB2196" s="173"/>
      <c r="AC2196" s="173"/>
      <c r="AD2196" s="173"/>
      <c r="AE2196" s="173"/>
      <c r="AF2196" s="173"/>
      <c r="AG2196" s="173"/>
      <c r="AH2196" s="173"/>
      <c r="AI2196" s="173"/>
      <c r="AJ2196" s="173"/>
      <c r="AK2196" s="173"/>
      <c r="AL2196" s="173"/>
      <c r="AM2196" s="173"/>
      <c r="AN2196" s="173"/>
      <c r="AO2196" s="173"/>
      <c r="AP2196" s="198"/>
      <c r="AQ2196" s="198"/>
      <c r="AR2196" s="198"/>
      <c r="AS2196" s="198"/>
      <c r="AT2196" s="198"/>
      <c r="AU2196" s="198"/>
      <c r="AV2196" s="198"/>
      <c r="AW2196" s="198"/>
      <c r="AX2196" s="198"/>
      <c r="AY2196" s="198"/>
      <c r="AZ2196" s="198"/>
      <c r="BA2196" s="198"/>
      <c r="BB2196" s="198"/>
      <c r="BC2196" s="198"/>
      <c r="BD2196" s="198"/>
      <c r="BE2196" s="198"/>
      <c r="BF2196" s="198"/>
      <c r="BG2196" s="198"/>
      <c r="BH2196" s="198"/>
      <c r="BI2196" s="198"/>
      <c r="BJ2196" s="198"/>
      <c r="BK2196" s="198"/>
      <c r="BL2196" s="198"/>
      <c r="BM2196" s="198"/>
      <c r="BN2196" s="198"/>
      <c r="BO2196" s="198"/>
      <c r="BP2196" s="198"/>
      <c r="BQ2196" s="198"/>
      <c r="BR2196" s="198"/>
      <c r="BS2196" s="198"/>
      <c r="BT2196" s="198"/>
      <c r="BU2196" s="198"/>
      <c r="BV2196" s="198"/>
      <c r="BW2196" s="198"/>
      <c r="BX2196" s="198"/>
      <c r="BY2196" s="198"/>
      <c r="BZ2196" s="198"/>
    </row>
    <row r="2197" spans="4:78" x14ac:dyDescent="0.2">
      <c r="D2197" s="173"/>
      <c r="E2197" s="173"/>
      <c r="F2197" s="173"/>
      <c r="G2197" s="173"/>
      <c r="H2197" s="173"/>
      <c r="I2197" s="173"/>
      <c r="J2197" s="173"/>
      <c r="K2197" s="173"/>
      <c r="L2197" s="173"/>
      <c r="M2197" s="173"/>
      <c r="N2197" s="173"/>
      <c r="O2197" s="173"/>
      <c r="P2197" s="173"/>
      <c r="Q2197" s="173"/>
      <c r="R2197" s="173"/>
      <c r="S2197" s="173"/>
      <c r="T2197" s="173"/>
      <c r="U2197" s="173"/>
      <c r="V2197" s="173"/>
      <c r="W2197" s="173"/>
      <c r="X2197" s="173"/>
      <c r="Y2197" s="173"/>
      <c r="Z2197" s="173"/>
      <c r="AA2197" s="173"/>
      <c r="AB2197" s="173"/>
      <c r="AC2197" s="173"/>
      <c r="AD2197" s="173"/>
      <c r="AE2197" s="173"/>
      <c r="AF2197" s="173"/>
      <c r="AG2197" s="173"/>
      <c r="AH2197" s="173"/>
      <c r="AI2197" s="173"/>
      <c r="AJ2197" s="173"/>
      <c r="AK2197" s="173"/>
      <c r="AL2197" s="173"/>
      <c r="AM2197" s="173"/>
      <c r="AN2197" s="173"/>
      <c r="AO2197" s="173"/>
      <c r="AP2197" s="198"/>
      <c r="AQ2197" s="198"/>
      <c r="AR2197" s="198"/>
      <c r="AS2197" s="198"/>
      <c r="AT2197" s="198"/>
      <c r="AU2197" s="198"/>
      <c r="AV2197" s="198"/>
      <c r="AW2197" s="198"/>
      <c r="AX2197" s="198"/>
      <c r="AY2197" s="198"/>
      <c r="AZ2197" s="198"/>
      <c r="BA2197" s="198"/>
      <c r="BB2197" s="198"/>
      <c r="BC2197" s="198"/>
      <c r="BD2197" s="198"/>
      <c r="BE2197" s="198"/>
      <c r="BF2197" s="198"/>
      <c r="BG2197" s="198"/>
      <c r="BH2197" s="198"/>
      <c r="BI2197" s="198"/>
      <c r="BJ2197" s="198"/>
      <c r="BK2197" s="198"/>
      <c r="BL2197" s="198"/>
      <c r="BM2197" s="198"/>
      <c r="BN2197" s="198"/>
      <c r="BO2197" s="198"/>
      <c r="BP2197" s="198"/>
      <c r="BQ2197" s="198"/>
      <c r="BR2197" s="198"/>
      <c r="BS2197" s="198"/>
      <c r="BT2197" s="198"/>
      <c r="BU2197" s="198"/>
      <c r="BV2197" s="198"/>
      <c r="BW2197" s="198"/>
      <c r="BX2197" s="198"/>
      <c r="BY2197" s="198"/>
      <c r="BZ2197" s="198"/>
    </row>
    <row r="2198" spans="4:78" x14ac:dyDescent="0.2">
      <c r="D2198" s="173"/>
      <c r="E2198" s="173"/>
      <c r="F2198" s="173"/>
      <c r="G2198" s="173"/>
      <c r="H2198" s="173"/>
      <c r="I2198" s="173"/>
      <c r="J2198" s="173"/>
      <c r="K2198" s="173"/>
      <c r="L2198" s="173"/>
      <c r="M2198" s="173"/>
      <c r="N2198" s="173"/>
      <c r="O2198" s="173"/>
      <c r="P2198" s="173"/>
      <c r="Q2198" s="173"/>
      <c r="R2198" s="173"/>
      <c r="S2198" s="173"/>
      <c r="T2198" s="173"/>
      <c r="U2198" s="173"/>
      <c r="V2198" s="173"/>
      <c r="W2198" s="173"/>
      <c r="X2198" s="173"/>
      <c r="Y2198" s="173"/>
      <c r="Z2198" s="173"/>
      <c r="AA2198" s="173"/>
      <c r="AB2198" s="173"/>
      <c r="AC2198" s="173"/>
      <c r="AD2198" s="173"/>
      <c r="AE2198" s="173"/>
      <c r="AF2198" s="173"/>
      <c r="AG2198" s="173"/>
      <c r="AH2198" s="173"/>
      <c r="AI2198" s="173"/>
      <c r="AJ2198" s="173"/>
      <c r="AK2198" s="173"/>
      <c r="AL2198" s="173"/>
      <c r="AM2198" s="173"/>
      <c r="AN2198" s="173"/>
      <c r="AO2198" s="173"/>
      <c r="AP2198" s="198"/>
      <c r="AQ2198" s="198"/>
      <c r="AR2198" s="198"/>
      <c r="AS2198" s="198"/>
      <c r="AT2198" s="198"/>
      <c r="AU2198" s="198"/>
      <c r="AV2198" s="198"/>
      <c r="AW2198" s="198"/>
      <c r="AX2198" s="198"/>
      <c r="AY2198" s="198"/>
      <c r="AZ2198" s="198"/>
      <c r="BA2198" s="198"/>
      <c r="BB2198" s="198"/>
      <c r="BC2198" s="198"/>
      <c r="BD2198" s="198"/>
      <c r="BE2198" s="198"/>
      <c r="BF2198" s="198"/>
      <c r="BG2198" s="198"/>
      <c r="BH2198" s="198"/>
      <c r="BI2198" s="198"/>
      <c r="BJ2198" s="198"/>
      <c r="BK2198" s="198"/>
      <c r="BL2198" s="198"/>
      <c r="BM2198" s="198"/>
      <c r="BN2198" s="198"/>
      <c r="BO2198" s="198"/>
      <c r="BP2198" s="198"/>
      <c r="BQ2198" s="198"/>
      <c r="BR2198" s="198"/>
      <c r="BS2198" s="198"/>
      <c r="BT2198" s="198"/>
      <c r="BU2198" s="198"/>
      <c r="BV2198" s="198"/>
      <c r="BW2198" s="198"/>
      <c r="BX2198" s="198"/>
      <c r="BY2198" s="198"/>
      <c r="BZ2198" s="198"/>
    </row>
    <row r="2199" spans="4:78" x14ac:dyDescent="0.2">
      <c r="D2199" s="173"/>
      <c r="E2199" s="173"/>
      <c r="F2199" s="173"/>
      <c r="G2199" s="173"/>
      <c r="H2199" s="173"/>
      <c r="I2199" s="173"/>
      <c r="J2199" s="173"/>
      <c r="K2199" s="173"/>
      <c r="L2199" s="173"/>
      <c r="M2199" s="173"/>
      <c r="N2199" s="173"/>
      <c r="O2199" s="173"/>
      <c r="P2199" s="173"/>
      <c r="Q2199" s="173"/>
      <c r="R2199" s="173"/>
      <c r="S2199" s="173"/>
      <c r="T2199" s="173"/>
      <c r="U2199" s="173"/>
      <c r="V2199" s="173"/>
      <c r="W2199" s="173"/>
      <c r="X2199" s="173"/>
      <c r="Y2199" s="173"/>
      <c r="Z2199" s="173"/>
      <c r="AA2199" s="173"/>
      <c r="AB2199" s="173"/>
      <c r="AC2199" s="173"/>
      <c r="AD2199" s="173"/>
      <c r="AE2199" s="173"/>
      <c r="AF2199" s="173"/>
      <c r="AG2199" s="173"/>
      <c r="AH2199" s="173"/>
      <c r="AI2199" s="173"/>
      <c r="AJ2199" s="173"/>
      <c r="AK2199" s="173"/>
      <c r="AL2199" s="173"/>
      <c r="AM2199" s="173"/>
      <c r="AN2199" s="173"/>
      <c r="AO2199" s="173"/>
      <c r="AP2199" s="198"/>
      <c r="AQ2199" s="198"/>
      <c r="AR2199" s="198"/>
      <c r="AS2199" s="198"/>
      <c r="AT2199" s="198"/>
      <c r="AU2199" s="198"/>
      <c r="AV2199" s="198"/>
      <c r="AW2199" s="198"/>
      <c r="AX2199" s="198"/>
      <c r="AY2199" s="198"/>
      <c r="AZ2199" s="198"/>
      <c r="BA2199" s="198"/>
      <c r="BB2199" s="198"/>
      <c r="BC2199" s="198"/>
      <c r="BD2199" s="198"/>
      <c r="BE2199" s="198"/>
      <c r="BF2199" s="198"/>
      <c r="BG2199" s="198"/>
      <c r="BH2199" s="198"/>
      <c r="BI2199" s="198"/>
      <c r="BJ2199" s="198"/>
      <c r="BK2199" s="198"/>
      <c r="BL2199" s="198"/>
      <c r="BM2199" s="198"/>
      <c r="BN2199" s="198"/>
      <c r="BO2199" s="198"/>
      <c r="BP2199" s="198"/>
      <c r="BQ2199" s="198"/>
      <c r="BR2199" s="198"/>
      <c r="BS2199" s="198"/>
      <c r="BT2199" s="198"/>
      <c r="BU2199" s="198"/>
      <c r="BV2199" s="198"/>
      <c r="BW2199" s="198"/>
      <c r="BX2199" s="198"/>
      <c r="BY2199" s="198"/>
      <c r="BZ2199" s="198"/>
    </row>
    <row r="2200" spans="4:78" x14ac:dyDescent="0.2">
      <c r="D2200" s="173"/>
      <c r="E2200" s="173"/>
      <c r="F2200" s="173"/>
      <c r="G2200" s="173"/>
      <c r="H2200" s="173"/>
      <c r="I2200" s="173"/>
      <c r="J2200" s="173"/>
      <c r="K2200" s="173"/>
      <c r="L2200" s="173"/>
      <c r="M2200" s="173"/>
      <c r="N2200" s="173"/>
      <c r="O2200" s="173"/>
      <c r="P2200" s="173"/>
      <c r="Q2200" s="173"/>
      <c r="R2200" s="173"/>
      <c r="S2200" s="173"/>
      <c r="T2200" s="173"/>
      <c r="U2200" s="173"/>
      <c r="V2200" s="173"/>
      <c r="W2200" s="173"/>
      <c r="X2200" s="173"/>
      <c r="Y2200" s="173"/>
      <c r="Z2200" s="173"/>
      <c r="AA2200" s="173"/>
      <c r="AB2200" s="173"/>
      <c r="AC2200" s="173"/>
      <c r="AD2200" s="173"/>
      <c r="AE2200" s="173"/>
      <c r="AF2200" s="173"/>
      <c r="AG2200" s="173"/>
      <c r="AH2200" s="173"/>
      <c r="AI2200" s="173"/>
      <c r="AJ2200" s="173"/>
      <c r="AK2200" s="173"/>
      <c r="AL2200" s="173"/>
      <c r="AM2200" s="173"/>
      <c r="AN2200" s="173"/>
      <c r="AO2200" s="173"/>
      <c r="AP2200" s="198"/>
      <c r="AQ2200" s="198"/>
      <c r="AR2200" s="198"/>
      <c r="AS2200" s="198"/>
      <c r="AT2200" s="198"/>
      <c r="AU2200" s="198"/>
      <c r="AV2200" s="198"/>
      <c r="AW2200" s="198"/>
      <c r="AX2200" s="198"/>
      <c r="AY2200" s="198"/>
      <c r="AZ2200" s="198"/>
      <c r="BA2200" s="198"/>
      <c r="BB2200" s="198"/>
      <c r="BC2200" s="198"/>
      <c r="BD2200" s="198"/>
      <c r="BE2200" s="198"/>
      <c r="BF2200" s="198"/>
      <c r="BG2200" s="198"/>
      <c r="BH2200" s="198"/>
      <c r="BI2200" s="198"/>
      <c r="BJ2200" s="198"/>
      <c r="BK2200" s="198"/>
      <c r="BL2200" s="198"/>
      <c r="BM2200" s="198"/>
      <c r="BN2200" s="198"/>
      <c r="BO2200" s="198"/>
      <c r="BP2200" s="198"/>
      <c r="BQ2200" s="198"/>
      <c r="BR2200" s="198"/>
      <c r="BS2200" s="198"/>
      <c r="BT2200" s="198"/>
      <c r="BU2200" s="198"/>
      <c r="BV2200" s="198"/>
      <c r="BW2200" s="198"/>
      <c r="BX2200" s="198"/>
      <c r="BY2200" s="198"/>
      <c r="BZ2200" s="198"/>
    </row>
    <row r="2201" spans="4:78" x14ac:dyDescent="0.2">
      <c r="D2201" s="173"/>
      <c r="E2201" s="173"/>
      <c r="F2201" s="173"/>
      <c r="G2201" s="173"/>
      <c r="H2201" s="173"/>
      <c r="I2201" s="173"/>
      <c r="J2201" s="173"/>
      <c r="K2201" s="173"/>
      <c r="L2201" s="173"/>
      <c r="M2201" s="173"/>
      <c r="N2201" s="173"/>
      <c r="O2201" s="173"/>
      <c r="P2201" s="173"/>
      <c r="Q2201" s="173"/>
      <c r="R2201" s="173"/>
      <c r="S2201" s="173"/>
      <c r="T2201" s="173"/>
      <c r="U2201" s="173"/>
      <c r="V2201" s="173"/>
      <c r="W2201" s="173"/>
      <c r="X2201" s="173"/>
      <c r="Y2201" s="173"/>
      <c r="Z2201" s="173"/>
      <c r="AA2201" s="173"/>
      <c r="AB2201" s="173"/>
      <c r="AC2201" s="173"/>
      <c r="AD2201" s="173"/>
      <c r="AE2201" s="173"/>
      <c r="AF2201" s="173"/>
      <c r="AG2201" s="173"/>
      <c r="AH2201" s="173"/>
      <c r="AI2201" s="173"/>
      <c r="AJ2201" s="173"/>
      <c r="AK2201" s="173"/>
      <c r="AL2201" s="173"/>
      <c r="AM2201" s="173"/>
      <c r="AN2201" s="173"/>
      <c r="AO2201" s="173"/>
      <c r="AP2201" s="198"/>
      <c r="AQ2201" s="198"/>
      <c r="AR2201" s="198"/>
      <c r="AS2201" s="198"/>
      <c r="AT2201" s="198"/>
      <c r="AU2201" s="198"/>
      <c r="AV2201" s="198"/>
      <c r="AW2201" s="198"/>
      <c r="AX2201" s="198"/>
      <c r="AY2201" s="198"/>
      <c r="AZ2201" s="198"/>
      <c r="BA2201" s="198"/>
      <c r="BB2201" s="198"/>
      <c r="BC2201" s="198"/>
      <c r="BD2201" s="198"/>
      <c r="BE2201" s="198"/>
      <c r="BF2201" s="198"/>
      <c r="BG2201" s="198"/>
      <c r="BH2201" s="198"/>
      <c r="BI2201" s="198"/>
      <c r="BJ2201" s="198"/>
      <c r="BK2201" s="198"/>
      <c r="BL2201" s="198"/>
      <c r="BM2201" s="198"/>
      <c r="BN2201" s="198"/>
      <c r="BO2201" s="198"/>
      <c r="BP2201" s="198"/>
      <c r="BQ2201" s="198"/>
      <c r="BR2201" s="198"/>
      <c r="BS2201" s="198"/>
      <c r="BT2201" s="198"/>
      <c r="BU2201" s="198"/>
      <c r="BV2201" s="198"/>
      <c r="BW2201" s="198"/>
      <c r="BX2201" s="198"/>
      <c r="BY2201" s="198"/>
      <c r="BZ2201" s="198"/>
    </row>
    <row r="2202" spans="4:78" x14ac:dyDescent="0.2">
      <c r="D2202" s="173"/>
      <c r="E2202" s="173"/>
      <c r="F2202" s="173"/>
      <c r="G2202" s="173"/>
      <c r="H2202" s="173"/>
      <c r="I2202" s="173"/>
      <c r="J2202" s="173"/>
      <c r="K2202" s="173"/>
      <c r="L2202" s="173"/>
      <c r="M2202" s="173"/>
      <c r="N2202" s="173"/>
      <c r="O2202" s="173"/>
      <c r="P2202" s="173"/>
      <c r="Q2202" s="173"/>
      <c r="R2202" s="173"/>
      <c r="S2202" s="173"/>
      <c r="T2202" s="173"/>
      <c r="U2202" s="173"/>
      <c r="V2202" s="173"/>
      <c r="W2202" s="173"/>
      <c r="X2202" s="173"/>
      <c r="Y2202" s="173"/>
      <c r="Z2202" s="173"/>
      <c r="AA2202" s="173"/>
      <c r="AB2202" s="173"/>
      <c r="AC2202" s="173"/>
      <c r="AD2202" s="173"/>
      <c r="AE2202" s="173"/>
      <c r="AF2202" s="173"/>
      <c r="AG2202" s="173"/>
      <c r="AH2202" s="173"/>
      <c r="AI2202" s="173"/>
      <c r="AJ2202" s="173"/>
      <c r="AK2202" s="173"/>
      <c r="AL2202" s="173"/>
      <c r="AM2202" s="173"/>
      <c r="AN2202" s="173"/>
      <c r="AO2202" s="173"/>
      <c r="AP2202" s="198"/>
      <c r="AQ2202" s="198"/>
      <c r="AR2202" s="198"/>
      <c r="AS2202" s="198"/>
      <c r="AT2202" s="198"/>
      <c r="AU2202" s="198"/>
      <c r="AV2202" s="198"/>
      <c r="AW2202" s="198"/>
      <c r="AX2202" s="198"/>
      <c r="AY2202" s="198"/>
      <c r="AZ2202" s="198"/>
      <c r="BA2202" s="198"/>
      <c r="BB2202" s="198"/>
      <c r="BC2202" s="198"/>
      <c r="BD2202" s="198"/>
      <c r="BE2202" s="198"/>
      <c r="BF2202" s="198"/>
      <c r="BG2202" s="198"/>
      <c r="BH2202" s="198"/>
      <c r="BI2202" s="198"/>
      <c r="BJ2202" s="198"/>
      <c r="BK2202" s="198"/>
      <c r="BL2202" s="198"/>
      <c r="BM2202" s="198"/>
      <c r="BN2202" s="198"/>
      <c r="BO2202" s="198"/>
      <c r="BP2202" s="198"/>
      <c r="BQ2202" s="198"/>
      <c r="BR2202" s="198"/>
      <c r="BS2202" s="198"/>
      <c r="BT2202" s="198"/>
      <c r="BU2202" s="198"/>
      <c r="BV2202" s="198"/>
      <c r="BW2202" s="198"/>
      <c r="BX2202" s="198"/>
      <c r="BY2202" s="198"/>
      <c r="BZ2202" s="198"/>
    </row>
    <row r="2203" spans="4:78" x14ac:dyDescent="0.2">
      <c r="D2203" s="173"/>
      <c r="E2203" s="173"/>
      <c r="F2203" s="173"/>
      <c r="G2203" s="173"/>
      <c r="H2203" s="173"/>
      <c r="I2203" s="173"/>
      <c r="J2203" s="173"/>
      <c r="K2203" s="173"/>
      <c r="L2203" s="173"/>
      <c r="M2203" s="173"/>
      <c r="N2203" s="173"/>
      <c r="O2203" s="173"/>
      <c r="P2203" s="173"/>
      <c r="Q2203" s="173"/>
      <c r="R2203" s="173"/>
      <c r="S2203" s="173"/>
      <c r="T2203" s="173"/>
      <c r="U2203" s="173"/>
      <c r="V2203" s="173"/>
      <c r="W2203" s="173"/>
      <c r="X2203" s="173"/>
      <c r="Y2203" s="173"/>
      <c r="Z2203" s="173"/>
      <c r="AA2203" s="173"/>
      <c r="AB2203" s="173"/>
      <c r="AC2203" s="173"/>
      <c r="AD2203" s="173"/>
      <c r="AE2203" s="173"/>
      <c r="AF2203" s="173"/>
      <c r="AG2203" s="173"/>
      <c r="AH2203" s="173"/>
      <c r="AI2203" s="173"/>
      <c r="AJ2203" s="173"/>
      <c r="AK2203" s="173"/>
      <c r="AL2203" s="173"/>
      <c r="AM2203" s="173"/>
      <c r="AN2203" s="173"/>
      <c r="AO2203" s="173"/>
      <c r="AP2203" s="198"/>
      <c r="AQ2203" s="198"/>
      <c r="AR2203" s="198"/>
      <c r="AS2203" s="198"/>
      <c r="AT2203" s="198"/>
      <c r="AU2203" s="198"/>
      <c r="AV2203" s="198"/>
      <c r="AW2203" s="198"/>
      <c r="AX2203" s="198"/>
      <c r="AY2203" s="198"/>
      <c r="AZ2203" s="198"/>
      <c r="BA2203" s="198"/>
      <c r="BB2203" s="198"/>
      <c r="BC2203" s="198"/>
      <c r="BD2203" s="198"/>
      <c r="BE2203" s="198"/>
      <c r="BF2203" s="198"/>
      <c r="BG2203" s="198"/>
      <c r="BH2203" s="198"/>
      <c r="BI2203" s="198"/>
      <c r="BJ2203" s="198"/>
      <c r="BK2203" s="198"/>
      <c r="BL2203" s="198"/>
      <c r="BM2203" s="198"/>
      <c r="BN2203" s="198"/>
      <c r="BO2203" s="198"/>
      <c r="BP2203" s="198"/>
      <c r="BQ2203" s="198"/>
      <c r="BR2203" s="198"/>
      <c r="BS2203" s="198"/>
      <c r="BT2203" s="198"/>
      <c r="BU2203" s="198"/>
      <c r="BV2203" s="198"/>
      <c r="BW2203" s="198"/>
      <c r="BX2203" s="198"/>
      <c r="BY2203" s="198"/>
      <c r="BZ2203" s="198"/>
    </row>
    <row r="2204" spans="4:78" x14ac:dyDescent="0.2">
      <c r="D2204" s="173"/>
      <c r="E2204" s="173"/>
      <c r="F2204" s="173"/>
      <c r="G2204" s="173"/>
      <c r="H2204" s="173"/>
      <c r="I2204" s="173"/>
      <c r="J2204" s="173"/>
      <c r="K2204" s="173"/>
      <c r="L2204" s="173"/>
      <c r="M2204" s="173"/>
      <c r="N2204" s="173"/>
      <c r="O2204" s="173"/>
      <c r="P2204" s="173"/>
      <c r="Q2204" s="173"/>
      <c r="R2204" s="173"/>
      <c r="S2204" s="173"/>
      <c r="T2204" s="173"/>
      <c r="U2204" s="173"/>
      <c r="V2204" s="173"/>
      <c r="W2204" s="173"/>
      <c r="X2204" s="173"/>
      <c r="Y2204" s="173"/>
      <c r="Z2204" s="173"/>
      <c r="AA2204" s="173"/>
      <c r="AB2204" s="173"/>
      <c r="AC2204" s="173"/>
      <c r="AD2204" s="173"/>
      <c r="AE2204" s="173"/>
      <c r="AF2204" s="173"/>
      <c r="AG2204" s="173"/>
      <c r="AH2204" s="173"/>
      <c r="AI2204" s="173"/>
      <c r="AJ2204" s="173"/>
      <c r="AK2204" s="173"/>
      <c r="AL2204" s="173"/>
      <c r="AM2204" s="173"/>
      <c r="AN2204" s="173"/>
      <c r="AO2204" s="173"/>
      <c r="AP2204" s="198"/>
      <c r="AQ2204" s="198"/>
      <c r="AR2204" s="198"/>
      <c r="AS2204" s="198"/>
      <c r="AT2204" s="198"/>
      <c r="AU2204" s="198"/>
      <c r="AV2204" s="198"/>
      <c r="AW2204" s="198"/>
      <c r="AX2204" s="198"/>
      <c r="AY2204" s="198"/>
      <c r="AZ2204" s="198"/>
      <c r="BA2204" s="198"/>
      <c r="BB2204" s="198"/>
      <c r="BC2204" s="198"/>
      <c r="BD2204" s="198"/>
      <c r="BE2204" s="198"/>
      <c r="BF2204" s="198"/>
      <c r="BG2204" s="198"/>
      <c r="BH2204" s="198"/>
      <c r="BI2204" s="198"/>
      <c r="BJ2204" s="198"/>
      <c r="BK2204" s="198"/>
      <c r="BL2204" s="198"/>
      <c r="BM2204" s="198"/>
      <c r="BN2204" s="198"/>
      <c r="BO2204" s="198"/>
      <c r="BP2204" s="198"/>
      <c r="BQ2204" s="198"/>
      <c r="BR2204" s="198"/>
      <c r="BS2204" s="198"/>
      <c r="BT2204" s="198"/>
      <c r="BU2204" s="198"/>
      <c r="BV2204" s="198"/>
      <c r="BW2204" s="198"/>
      <c r="BX2204" s="198"/>
      <c r="BY2204" s="198"/>
      <c r="BZ2204" s="198"/>
    </row>
    <row r="2205" spans="4:78" x14ac:dyDescent="0.2">
      <c r="D2205" s="173"/>
      <c r="E2205" s="173"/>
      <c r="F2205" s="173"/>
      <c r="G2205" s="173"/>
      <c r="H2205" s="173"/>
      <c r="I2205" s="173"/>
      <c r="J2205" s="173"/>
      <c r="K2205" s="173"/>
      <c r="L2205" s="173"/>
      <c r="M2205" s="173"/>
      <c r="N2205" s="173"/>
      <c r="O2205" s="173"/>
      <c r="P2205" s="173"/>
      <c r="Q2205" s="173"/>
      <c r="R2205" s="173"/>
      <c r="S2205" s="173"/>
      <c r="T2205" s="173"/>
      <c r="U2205" s="173"/>
      <c r="V2205" s="173"/>
      <c r="W2205" s="173"/>
      <c r="X2205" s="173"/>
      <c r="Y2205" s="173"/>
      <c r="Z2205" s="173"/>
      <c r="AA2205" s="173"/>
      <c r="AB2205" s="173"/>
      <c r="AC2205" s="173"/>
      <c r="AD2205" s="173"/>
      <c r="AE2205" s="173"/>
      <c r="AF2205" s="173"/>
      <c r="AG2205" s="173"/>
      <c r="AH2205" s="173"/>
      <c r="AI2205" s="173"/>
      <c r="AJ2205" s="173"/>
      <c r="AK2205" s="173"/>
      <c r="AL2205" s="173"/>
      <c r="AM2205" s="173"/>
      <c r="AN2205" s="173"/>
      <c r="AO2205" s="173"/>
      <c r="AP2205" s="198"/>
      <c r="AQ2205" s="198"/>
      <c r="AR2205" s="198"/>
      <c r="AS2205" s="198"/>
      <c r="AT2205" s="198"/>
      <c r="AU2205" s="198"/>
      <c r="AV2205" s="198"/>
      <c r="AW2205" s="198"/>
      <c r="AX2205" s="198"/>
      <c r="AY2205" s="198"/>
      <c r="AZ2205" s="198"/>
      <c r="BA2205" s="198"/>
      <c r="BB2205" s="198"/>
      <c r="BC2205" s="198"/>
      <c r="BD2205" s="198"/>
      <c r="BE2205" s="198"/>
      <c r="BF2205" s="198"/>
      <c r="BG2205" s="198"/>
      <c r="BH2205" s="198"/>
      <c r="BI2205" s="198"/>
      <c r="BJ2205" s="198"/>
      <c r="BK2205" s="198"/>
      <c r="BL2205" s="198"/>
      <c r="BM2205" s="198"/>
      <c r="BN2205" s="198"/>
      <c r="BO2205" s="198"/>
      <c r="BP2205" s="198"/>
      <c r="BQ2205" s="198"/>
      <c r="BR2205" s="198"/>
      <c r="BS2205" s="198"/>
      <c r="BT2205" s="198"/>
      <c r="BU2205" s="198"/>
      <c r="BV2205" s="198"/>
      <c r="BW2205" s="198"/>
      <c r="BX2205" s="198"/>
      <c r="BY2205" s="198"/>
      <c r="BZ2205" s="198"/>
    </row>
    <row r="2206" spans="4:78" x14ac:dyDescent="0.2">
      <c r="D2206" s="173"/>
      <c r="E2206" s="173"/>
      <c r="F2206" s="173"/>
      <c r="G2206" s="173"/>
      <c r="H2206" s="173"/>
      <c r="I2206" s="173"/>
      <c r="J2206" s="173"/>
      <c r="K2206" s="173"/>
      <c r="L2206" s="173"/>
      <c r="M2206" s="173"/>
      <c r="N2206" s="173"/>
      <c r="O2206" s="173"/>
      <c r="P2206" s="173"/>
      <c r="Q2206" s="173"/>
      <c r="R2206" s="173"/>
      <c r="S2206" s="173"/>
      <c r="T2206" s="173"/>
      <c r="U2206" s="173"/>
      <c r="V2206" s="173"/>
      <c r="W2206" s="173"/>
      <c r="X2206" s="173"/>
      <c r="Y2206" s="173"/>
      <c r="Z2206" s="173"/>
      <c r="AA2206" s="173"/>
      <c r="AB2206" s="173"/>
      <c r="AC2206" s="173"/>
      <c r="AD2206" s="173"/>
      <c r="AE2206" s="173"/>
      <c r="AF2206" s="173"/>
      <c r="AG2206" s="173"/>
      <c r="AH2206" s="173"/>
      <c r="AI2206" s="173"/>
      <c r="AJ2206" s="173"/>
      <c r="AK2206" s="173"/>
      <c r="AL2206" s="173"/>
      <c r="AM2206" s="173"/>
      <c r="AN2206" s="173"/>
      <c r="AO2206" s="173"/>
      <c r="AP2206" s="198"/>
      <c r="AQ2206" s="198"/>
      <c r="AR2206" s="198"/>
      <c r="AS2206" s="198"/>
      <c r="AT2206" s="198"/>
      <c r="AU2206" s="198"/>
      <c r="AV2206" s="198"/>
      <c r="AW2206" s="198"/>
      <c r="AX2206" s="198"/>
      <c r="AY2206" s="198"/>
      <c r="AZ2206" s="198"/>
      <c r="BA2206" s="198"/>
      <c r="BB2206" s="198"/>
      <c r="BC2206" s="198"/>
      <c r="BD2206" s="198"/>
      <c r="BE2206" s="198"/>
      <c r="BF2206" s="198"/>
      <c r="BG2206" s="198"/>
      <c r="BH2206" s="198"/>
      <c r="BI2206" s="198"/>
      <c r="BJ2206" s="198"/>
      <c r="BK2206" s="198"/>
      <c r="BL2206" s="198"/>
      <c r="BM2206" s="198"/>
      <c r="BN2206" s="198"/>
      <c r="BO2206" s="198"/>
      <c r="BP2206" s="198"/>
      <c r="BQ2206" s="198"/>
      <c r="BR2206" s="198"/>
      <c r="BS2206" s="198"/>
      <c r="BT2206" s="198"/>
      <c r="BU2206" s="198"/>
      <c r="BV2206" s="198"/>
      <c r="BW2206" s="198"/>
      <c r="BX2206" s="198"/>
      <c r="BY2206" s="198"/>
      <c r="BZ2206" s="198"/>
    </row>
    <row r="2207" spans="4:78" x14ac:dyDescent="0.2">
      <c r="D2207" s="173"/>
      <c r="E2207" s="173"/>
      <c r="F2207" s="173"/>
      <c r="G2207" s="173"/>
      <c r="H2207" s="173"/>
      <c r="I2207" s="173"/>
      <c r="J2207" s="173"/>
      <c r="K2207" s="173"/>
      <c r="L2207" s="173"/>
      <c r="M2207" s="173"/>
      <c r="N2207" s="173"/>
      <c r="O2207" s="173"/>
      <c r="P2207" s="173"/>
      <c r="Q2207" s="173"/>
      <c r="R2207" s="173"/>
      <c r="S2207" s="173"/>
      <c r="T2207" s="173"/>
      <c r="U2207" s="173"/>
      <c r="V2207" s="173"/>
      <c r="W2207" s="173"/>
      <c r="X2207" s="173"/>
      <c r="Y2207" s="173"/>
      <c r="Z2207" s="173"/>
      <c r="AA2207" s="173"/>
      <c r="AB2207" s="173"/>
      <c r="AC2207" s="173"/>
      <c r="AD2207" s="173"/>
      <c r="AE2207" s="173"/>
      <c r="AF2207" s="173"/>
      <c r="AG2207" s="173"/>
      <c r="AH2207" s="173"/>
      <c r="AI2207" s="173"/>
      <c r="AJ2207" s="173"/>
      <c r="AK2207" s="173"/>
      <c r="AL2207" s="173"/>
      <c r="AM2207" s="173"/>
      <c r="AN2207" s="173"/>
      <c r="AO2207" s="173"/>
      <c r="AP2207" s="198"/>
      <c r="AQ2207" s="198"/>
      <c r="AR2207" s="198"/>
      <c r="AS2207" s="198"/>
      <c r="AT2207" s="198"/>
      <c r="AU2207" s="198"/>
      <c r="AV2207" s="198"/>
      <c r="AW2207" s="198"/>
      <c r="AX2207" s="198"/>
      <c r="AY2207" s="198"/>
      <c r="AZ2207" s="198"/>
      <c r="BA2207" s="198"/>
      <c r="BB2207" s="198"/>
      <c r="BC2207" s="198"/>
      <c r="BD2207" s="198"/>
      <c r="BE2207" s="198"/>
      <c r="BF2207" s="198"/>
      <c r="BG2207" s="198"/>
      <c r="BH2207" s="198"/>
      <c r="BI2207" s="198"/>
      <c r="BJ2207" s="198"/>
      <c r="BK2207" s="198"/>
      <c r="BL2207" s="198"/>
      <c r="BM2207" s="198"/>
      <c r="BN2207" s="198"/>
      <c r="BO2207" s="198"/>
      <c r="BP2207" s="198"/>
      <c r="BQ2207" s="198"/>
      <c r="BR2207" s="198"/>
      <c r="BS2207" s="198"/>
      <c r="BT2207" s="198"/>
      <c r="BU2207" s="198"/>
      <c r="BV2207" s="198"/>
      <c r="BW2207" s="198"/>
      <c r="BX2207" s="198"/>
      <c r="BY2207" s="198"/>
      <c r="BZ2207" s="198"/>
    </row>
    <row r="2208" spans="4:78" x14ac:dyDescent="0.2">
      <c r="D2208" s="173"/>
      <c r="E2208" s="173"/>
      <c r="F2208" s="173"/>
      <c r="G2208" s="173"/>
      <c r="H2208" s="173"/>
      <c r="I2208" s="173"/>
      <c r="J2208" s="173"/>
      <c r="K2208" s="173"/>
      <c r="L2208" s="173"/>
      <c r="M2208" s="173"/>
      <c r="N2208" s="173"/>
      <c r="O2208" s="173"/>
      <c r="P2208" s="173"/>
      <c r="Q2208" s="173"/>
      <c r="R2208" s="173"/>
      <c r="S2208" s="173"/>
      <c r="T2208" s="173"/>
      <c r="U2208" s="173"/>
      <c r="V2208" s="173"/>
      <c r="W2208" s="173"/>
      <c r="X2208" s="173"/>
      <c r="Y2208" s="173"/>
      <c r="Z2208" s="173"/>
      <c r="AA2208" s="173"/>
      <c r="AB2208" s="173"/>
      <c r="AC2208" s="173"/>
      <c r="AD2208" s="173"/>
      <c r="AE2208" s="173"/>
      <c r="AF2208" s="173"/>
      <c r="AG2208" s="173"/>
      <c r="AH2208" s="173"/>
      <c r="AI2208" s="173"/>
      <c r="AJ2208" s="173"/>
      <c r="AK2208" s="173"/>
      <c r="AL2208" s="173"/>
      <c r="AM2208" s="173"/>
      <c r="AN2208" s="173"/>
      <c r="AO2208" s="173"/>
      <c r="AP2208" s="198"/>
      <c r="AQ2208" s="198"/>
      <c r="AR2208" s="198"/>
      <c r="AS2208" s="198"/>
      <c r="AT2208" s="198"/>
      <c r="AU2208" s="198"/>
      <c r="AV2208" s="198"/>
      <c r="AW2208" s="198"/>
      <c r="AX2208" s="198"/>
      <c r="AY2208" s="198"/>
      <c r="AZ2208" s="198"/>
      <c r="BA2208" s="198"/>
      <c r="BB2208" s="198"/>
      <c r="BC2208" s="198"/>
      <c r="BD2208" s="198"/>
      <c r="BE2208" s="198"/>
      <c r="BF2208" s="198"/>
      <c r="BG2208" s="198"/>
      <c r="BH2208" s="198"/>
      <c r="BI2208" s="198"/>
      <c r="BJ2208" s="198"/>
      <c r="BK2208" s="198"/>
      <c r="BL2208" s="198"/>
      <c r="BM2208" s="198"/>
      <c r="BN2208" s="198"/>
      <c r="BO2208" s="198"/>
      <c r="BP2208" s="198"/>
      <c r="BQ2208" s="198"/>
      <c r="BR2208" s="198"/>
      <c r="BS2208" s="198"/>
      <c r="BT2208" s="198"/>
      <c r="BU2208" s="198"/>
      <c r="BV2208" s="198"/>
      <c r="BW2208" s="198"/>
      <c r="BX2208" s="198"/>
      <c r="BY2208" s="198"/>
      <c r="BZ2208" s="198"/>
    </row>
    <row r="2209" spans="4:78" x14ac:dyDescent="0.2">
      <c r="D2209" s="173"/>
      <c r="E2209" s="173"/>
      <c r="F2209" s="173"/>
      <c r="G2209" s="173"/>
      <c r="H2209" s="173"/>
      <c r="I2209" s="173"/>
      <c r="J2209" s="173"/>
      <c r="K2209" s="173"/>
      <c r="L2209" s="173"/>
      <c r="M2209" s="173"/>
      <c r="N2209" s="173"/>
      <c r="O2209" s="173"/>
      <c r="P2209" s="173"/>
      <c r="Q2209" s="173"/>
      <c r="R2209" s="173"/>
      <c r="S2209" s="173"/>
      <c r="T2209" s="173"/>
      <c r="U2209" s="173"/>
      <c r="V2209" s="173"/>
      <c r="W2209" s="173"/>
      <c r="X2209" s="173"/>
      <c r="Y2209" s="173"/>
      <c r="Z2209" s="173"/>
      <c r="AA2209" s="173"/>
      <c r="AB2209" s="173"/>
      <c r="AC2209" s="173"/>
      <c r="AD2209" s="173"/>
      <c r="AE2209" s="173"/>
      <c r="AF2209" s="173"/>
      <c r="AG2209" s="173"/>
      <c r="AH2209" s="173"/>
      <c r="AI2209" s="173"/>
      <c r="AJ2209" s="173"/>
      <c r="AK2209" s="173"/>
      <c r="AL2209" s="173"/>
      <c r="AM2209" s="173"/>
      <c r="AN2209" s="173"/>
      <c r="AO2209" s="173"/>
      <c r="AP2209" s="198"/>
      <c r="AQ2209" s="198"/>
      <c r="AR2209" s="198"/>
      <c r="AS2209" s="198"/>
      <c r="AT2209" s="198"/>
      <c r="AU2209" s="198"/>
      <c r="AV2209" s="198"/>
      <c r="AW2209" s="198"/>
      <c r="AX2209" s="198"/>
      <c r="AY2209" s="198"/>
      <c r="AZ2209" s="198"/>
      <c r="BA2209" s="198"/>
      <c r="BB2209" s="198"/>
      <c r="BC2209" s="198"/>
      <c r="BD2209" s="198"/>
      <c r="BE2209" s="198"/>
      <c r="BF2209" s="198"/>
      <c r="BG2209" s="198"/>
      <c r="BH2209" s="198"/>
      <c r="BI2209" s="198"/>
      <c r="BJ2209" s="198"/>
      <c r="BK2209" s="198"/>
      <c r="BL2209" s="198"/>
      <c r="BM2209" s="198"/>
      <c r="BN2209" s="198"/>
      <c r="BO2209" s="198"/>
      <c r="BP2209" s="198"/>
      <c r="BQ2209" s="198"/>
      <c r="BR2209" s="198"/>
      <c r="BS2209" s="198"/>
      <c r="BT2209" s="198"/>
      <c r="BU2209" s="198"/>
      <c r="BV2209" s="198"/>
      <c r="BW2209" s="198"/>
      <c r="BX2209" s="198"/>
      <c r="BY2209" s="198"/>
      <c r="BZ2209" s="198"/>
    </row>
    <row r="2210" spans="4:78" x14ac:dyDescent="0.2">
      <c r="D2210" s="173"/>
      <c r="E2210" s="173"/>
      <c r="F2210" s="173"/>
      <c r="G2210" s="173"/>
      <c r="H2210" s="173"/>
      <c r="I2210" s="173"/>
      <c r="J2210" s="173"/>
      <c r="K2210" s="173"/>
      <c r="L2210" s="173"/>
      <c r="M2210" s="173"/>
      <c r="N2210" s="173"/>
      <c r="O2210" s="173"/>
      <c r="P2210" s="173"/>
      <c r="Q2210" s="173"/>
      <c r="R2210" s="173"/>
      <c r="S2210" s="173"/>
      <c r="T2210" s="173"/>
      <c r="U2210" s="173"/>
      <c r="V2210" s="173"/>
      <c r="W2210" s="173"/>
      <c r="X2210" s="173"/>
      <c r="Y2210" s="173"/>
      <c r="Z2210" s="173"/>
      <c r="AA2210" s="173"/>
      <c r="AB2210" s="173"/>
      <c r="AC2210" s="173"/>
      <c r="AD2210" s="173"/>
      <c r="AE2210" s="173"/>
      <c r="AF2210" s="173"/>
      <c r="AG2210" s="173"/>
      <c r="AH2210" s="173"/>
      <c r="AI2210" s="173"/>
      <c r="AJ2210" s="173"/>
      <c r="AK2210" s="173"/>
      <c r="AL2210" s="173"/>
      <c r="AM2210" s="173"/>
      <c r="AN2210" s="173"/>
      <c r="AO2210" s="173"/>
      <c r="AP2210" s="198"/>
      <c r="AQ2210" s="198"/>
      <c r="AR2210" s="198"/>
      <c r="AS2210" s="198"/>
      <c r="AT2210" s="198"/>
      <c r="AU2210" s="198"/>
      <c r="AV2210" s="198"/>
      <c r="AW2210" s="198"/>
      <c r="AX2210" s="198"/>
      <c r="AY2210" s="198"/>
      <c r="AZ2210" s="198"/>
      <c r="BA2210" s="198"/>
      <c r="BB2210" s="198"/>
      <c r="BC2210" s="198"/>
      <c r="BD2210" s="198"/>
      <c r="BE2210" s="198"/>
      <c r="BF2210" s="198"/>
      <c r="BG2210" s="198"/>
      <c r="BH2210" s="198"/>
      <c r="BI2210" s="198"/>
      <c r="BJ2210" s="198"/>
      <c r="BK2210" s="198"/>
      <c r="BL2210" s="198"/>
      <c r="BM2210" s="198"/>
      <c r="BN2210" s="198"/>
      <c r="BO2210" s="198"/>
      <c r="BP2210" s="198"/>
      <c r="BQ2210" s="198"/>
      <c r="BR2210" s="198"/>
      <c r="BS2210" s="198"/>
      <c r="BT2210" s="198"/>
      <c r="BU2210" s="198"/>
      <c r="BV2210" s="198"/>
      <c r="BW2210" s="198"/>
      <c r="BX2210" s="198"/>
      <c r="BY2210" s="198"/>
      <c r="BZ2210" s="198"/>
    </row>
    <row r="2211" spans="4:78" x14ac:dyDescent="0.2">
      <c r="D2211" s="173"/>
      <c r="E2211" s="173"/>
      <c r="F2211" s="173"/>
      <c r="G2211" s="173"/>
      <c r="H2211" s="173"/>
      <c r="I2211" s="173"/>
      <c r="J2211" s="173"/>
      <c r="K2211" s="173"/>
      <c r="L2211" s="173"/>
      <c r="M2211" s="173"/>
      <c r="N2211" s="173"/>
      <c r="O2211" s="173"/>
      <c r="P2211" s="173"/>
      <c r="Q2211" s="173"/>
      <c r="R2211" s="173"/>
      <c r="S2211" s="173"/>
      <c r="T2211" s="173"/>
      <c r="U2211" s="173"/>
      <c r="V2211" s="173"/>
      <c r="W2211" s="173"/>
      <c r="X2211" s="173"/>
      <c r="Y2211" s="173"/>
      <c r="Z2211" s="173"/>
      <c r="AA2211" s="173"/>
      <c r="AB2211" s="173"/>
      <c r="AC2211" s="173"/>
      <c r="AD2211" s="173"/>
      <c r="AE2211" s="173"/>
      <c r="AF2211" s="173"/>
      <c r="AG2211" s="173"/>
      <c r="AH2211" s="173"/>
      <c r="AI2211" s="173"/>
      <c r="AJ2211" s="173"/>
      <c r="AK2211" s="173"/>
      <c r="AL2211" s="173"/>
      <c r="AM2211" s="173"/>
      <c r="AN2211" s="173"/>
      <c r="AO2211" s="173"/>
      <c r="AP2211" s="198"/>
      <c r="AQ2211" s="198"/>
      <c r="AR2211" s="198"/>
      <c r="AS2211" s="198"/>
      <c r="AT2211" s="198"/>
      <c r="AU2211" s="198"/>
      <c r="AV2211" s="198"/>
      <c r="AW2211" s="198"/>
      <c r="AX2211" s="198"/>
      <c r="AY2211" s="198"/>
      <c r="AZ2211" s="198"/>
      <c r="BA2211" s="198"/>
      <c r="BB2211" s="198"/>
      <c r="BC2211" s="198"/>
      <c r="BD2211" s="198"/>
      <c r="BE2211" s="198"/>
      <c r="BF2211" s="198"/>
      <c r="BG2211" s="198"/>
      <c r="BH2211" s="198"/>
      <c r="BI2211" s="198"/>
      <c r="BJ2211" s="198"/>
      <c r="BK2211" s="198"/>
      <c r="BL2211" s="198"/>
      <c r="BM2211" s="198"/>
      <c r="BN2211" s="198"/>
      <c r="BO2211" s="198"/>
      <c r="BP2211" s="198"/>
      <c r="BQ2211" s="198"/>
      <c r="BR2211" s="198"/>
      <c r="BS2211" s="198"/>
      <c r="BT2211" s="198"/>
      <c r="BU2211" s="198"/>
      <c r="BV2211" s="198"/>
      <c r="BW2211" s="198"/>
      <c r="BX2211" s="198"/>
      <c r="BY2211" s="198"/>
      <c r="BZ2211" s="198"/>
    </row>
    <row r="2212" spans="4:78" x14ac:dyDescent="0.2">
      <c r="D2212" s="173"/>
      <c r="E2212" s="173"/>
      <c r="F2212" s="173"/>
      <c r="G2212" s="173"/>
      <c r="H2212" s="173"/>
      <c r="I2212" s="173"/>
      <c r="J2212" s="173"/>
      <c r="K2212" s="173"/>
      <c r="L2212" s="173"/>
      <c r="M2212" s="173"/>
      <c r="N2212" s="173"/>
      <c r="O2212" s="173"/>
      <c r="P2212" s="173"/>
      <c r="Q2212" s="173"/>
      <c r="R2212" s="173"/>
      <c r="S2212" s="173"/>
      <c r="T2212" s="173"/>
      <c r="U2212" s="173"/>
      <c r="V2212" s="173"/>
      <c r="W2212" s="173"/>
      <c r="X2212" s="173"/>
      <c r="Y2212" s="173"/>
      <c r="Z2212" s="173"/>
      <c r="AA2212" s="173"/>
      <c r="AB2212" s="173"/>
      <c r="AC2212" s="173"/>
      <c r="AD2212" s="173"/>
      <c r="AE2212" s="173"/>
      <c r="AF2212" s="173"/>
      <c r="AG2212" s="173"/>
      <c r="AH2212" s="173"/>
      <c r="AI2212" s="173"/>
      <c r="AJ2212" s="173"/>
      <c r="AK2212" s="173"/>
      <c r="AL2212" s="173"/>
      <c r="AM2212" s="173"/>
      <c r="AN2212" s="173"/>
      <c r="AO2212" s="173"/>
      <c r="AP2212" s="198"/>
      <c r="AQ2212" s="198"/>
      <c r="AR2212" s="198"/>
      <c r="AS2212" s="198"/>
      <c r="AT2212" s="198"/>
      <c r="AU2212" s="198"/>
      <c r="AV2212" s="198"/>
      <c r="AW2212" s="198"/>
      <c r="AX2212" s="198"/>
      <c r="AY2212" s="198"/>
      <c r="AZ2212" s="198"/>
      <c r="BA2212" s="198"/>
      <c r="BB2212" s="198"/>
      <c r="BC2212" s="198"/>
      <c r="BD2212" s="198"/>
      <c r="BE2212" s="198"/>
      <c r="BF2212" s="198"/>
      <c r="BG2212" s="198"/>
      <c r="BH2212" s="198"/>
      <c r="BI2212" s="198"/>
      <c r="BJ2212" s="198"/>
      <c r="BK2212" s="198"/>
      <c r="BL2212" s="198"/>
      <c r="BM2212" s="198"/>
      <c r="BN2212" s="198"/>
      <c r="BO2212" s="198"/>
      <c r="BP2212" s="198"/>
      <c r="BQ2212" s="198"/>
      <c r="BR2212" s="198"/>
      <c r="BS2212" s="198"/>
      <c r="BT2212" s="198"/>
      <c r="BU2212" s="198"/>
      <c r="BV2212" s="198"/>
      <c r="BW2212" s="198"/>
      <c r="BX2212" s="198"/>
      <c r="BY2212" s="198"/>
      <c r="BZ2212" s="198"/>
    </row>
    <row r="2213" spans="4:78" x14ac:dyDescent="0.2">
      <c r="D2213" s="173"/>
      <c r="E2213" s="173"/>
      <c r="F2213" s="173"/>
      <c r="G2213" s="173"/>
      <c r="H2213" s="173"/>
      <c r="I2213" s="173"/>
      <c r="J2213" s="173"/>
      <c r="K2213" s="173"/>
      <c r="L2213" s="173"/>
      <c r="M2213" s="173"/>
      <c r="N2213" s="173"/>
      <c r="O2213" s="173"/>
      <c r="P2213" s="173"/>
      <c r="Q2213" s="173"/>
      <c r="R2213" s="173"/>
      <c r="S2213" s="173"/>
      <c r="T2213" s="173"/>
      <c r="U2213" s="173"/>
      <c r="V2213" s="173"/>
      <c r="W2213" s="173"/>
      <c r="X2213" s="173"/>
      <c r="Y2213" s="173"/>
      <c r="Z2213" s="173"/>
      <c r="AA2213" s="173"/>
      <c r="AB2213" s="173"/>
      <c r="AC2213" s="173"/>
      <c r="AD2213" s="173"/>
      <c r="AE2213" s="173"/>
      <c r="AF2213" s="173"/>
      <c r="AG2213" s="173"/>
      <c r="AH2213" s="173"/>
      <c r="AI2213" s="173"/>
      <c r="AJ2213" s="173"/>
      <c r="AK2213" s="173"/>
      <c r="AL2213" s="173"/>
      <c r="AM2213" s="173"/>
      <c r="AN2213" s="173"/>
      <c r="AO2213" s="173"/>
      <c r="AP2213" s="198"/>
      <c r="AQ2213" s="198"/>
      <c r="AR2213" s="198"/>
      <c r="AS2213" s="198"/>
      <c r="AT2213" s="198"/>
      <c r="AU2213" s="198"/>
      <c r="AV2213" s="198"/>
      <c r="AW2213" s="198"/>
      <c r="AX2213" s="198"/>
      <c r="AY2213" s="198"/>
      <c r="AZ2213" s="198"/>
      <c r="BA2213" s="198"/>
      <c r="BB2213" s="198"/>
      <c r="BC2213" s="198"/>
      <c r="BD2213" s="198"/>
      <c r="BE2213" s="198"/>
      <c r="BF2213" s="198"/>
      <c r="BG2213" s="198"/>
      <c r="BH2213" s="198"/>
      <c r="BI2213" s="198"/>
      <c r="BJ2213" s="198"/>
      <c r="BK2213" s="198"/>
      <c r="BL2213" s="198"/>
      <c r="BM2213" s="198"/>
      <c r="BN2213" s="198"/>
      <c r="BO2213" s="198"/>
      <c r="BP2213" s="198"/>
      <c r="BQ2213" s="198"/>
      <c r="BR2213" s="198"/>
      <c r="BS2213" s="198"/>
      <c r="BT2213" s="198"/>
      <c r="BU2213" s="198"/>
      <c r="BV2213" s="198"/>
      <c r="BW2213" s="198"/>
      <c r="BX2213" s="198"/>
      <c r="BY2213" s="198"/>
      <c r="BZ2213" s="198"/>
    </row>
    <row r="2214" spans="4:78" x14ac:dyDescent="0.2">
      <c r="D2214" s="173"/>
      <c r="E2214" s="173"/>
      <c r="F2214" s="173"/>
      <c r="G2214" s="173"/>
      <c r="H2214" s="173"/>
      <c r="I2214" s="173"/>
      <c r="J2214" s="173"/>
      <c r="K2214" s="173"/>
      <c r="L2214" s="173"/>
      <c r="M2214" s="173"/>
      <c r="N2214" s="173"/>
      <c r="O2214" s="173"/>
      <c r="P2214" s="173"/>
      <c r="Q2214" s="173"/>
      <c r="R2214" s="173"/>
      <c r="S2214" s="173"/>
      <c r="T2214" s="173"/>
      <c r="U2214" s="173"/>
      <c r="V2214" s="173"/>
      <c r="W2214" s="173"/>
      <c r="X2214" s="173"/>
      <c r="Y2214" s="173"/>
      <c r="Z2214" s="173"/>
      <c r="AA2214" s="173"/>
      <c r="AB2214" s="173"/>
      <c r="AC2214" s="173"/>
      <c r="AD2214" s="173"/>
      <c r="AE2214" s="173"/>
      <c r="AF2214" s="173"/>
      <c r="AG2214" s="173"/>
      <c r="AH2214" s="173"/>
      <c r="AI2214" s="173"/>
      <c r="AJ2214" s="173"/>
      <c r="AK2214" s="173"/>
      <c r="AL2214" s="173"/>
      <c r="AM2214" s="173"/>
      <c r="AN2214" s="173"/>
      <c r="AO2214" s="173"/>
      <c r="AP2214" s="198"/>
      <c r="AQ2214" s="198"/>
      <c r="AR2214" s="198"/>
      <c r="AS2214" s="198"/>
      <c r="AT2214" s="198"/>
      <c r="AU2214" s="198"/>
      <c r="AV2214" s="198"/>
      <c r="AW2214" s="198"/>
      <c r="AX2214" s="198"/>
      <c r="AY2214" s="198"/>
      <c r="AZ2214" s="198"/>
      <c r="BA2214" s="198"/>
      <c r="BB2214" s="198"/>
      <c r="BC2214" s="198"/>
      <c r="BD2214" s="198"/>
      <c r="BE2214" s="198"/>
      <c r="BF2214" s="198"/>
      <c r="BG2214" s="198"/>
      <c r="BH2214" s="198"/>
      <c r="BI2214" s="198"/>
      <c r="BJ2214" s="198"/>
      <c r="BK2214" s="198"/>
      <c r="BL2214" s="198"/>
      <c r="BM2214" s="198"/>
      <c r="BN2214" s="198"/>
      <c r="BO2214" s="198"/>
      <c r="BP2214" s="198"/>
      <c r="BQ2214" s="198"/>
      <c r="BR2214" s="198"/>
      <c r="BS2214" s="198"/>
      <c r="BT2214" s="198"/>
      <c r="BU2214" s="198"/>
      <c r="BV2214" s="198"/>
      <c r="BW2214" s="198"/>
      <c r="BX2214" s="198"/>
      <c r="BY2214" s="198"/>
      <c r="BZ2214" s="198"/>
    </row>
    <row r="2215" spans="4:78" x14ac:dyDescent="0.2">
      <c r="D2215" s="173"/>
      <c r="E2215" s="173"/>
      <c r="F2215" s="173"/>
      <c r="G2215" s="173"/>
      <c r="H2215" s="173"/>
      <c r="I2215" s="173"/>
      <c r="J2215" s="173"/>
      <c r="K2215" s="173"/>
      <c r="L2215" s="173"/>
      <c r="M2215" s="173"/>
      <c r="N2215" s="173"/>
      <c r="O2215" s="173"/>
      <c r="P2215" s="173"/>
      <c r="Q2215" s="173"/>
      <c r="R2215" s="173"/>
      <c r="S2215" s="173"/>
      <c r="T2215" s="173"/>
      <c r="U2215" s="173"/>
      <c r="V2215" s="173"/>
      <c r="W2215" s="173"/>
      <c r="X2215" s="173"/>
      <c r="Y2215" s="173"/>
      <c r="Z2215" s="173"/>
      <c r="AA2215" s="173"/>
      <c r="AB2215" s="173"/>
      <c r="AC2215" s="173"/>
      <c r="AD2215" s="173"/>
      <c r="AE2215" s="173"/>
      <c r="AF2215" s="173"/>
      <c r="AG2215" s="173"/>
      <c r="AH2215" s="173"/>
      <c r="AI2215" s="173"/>
      <c r="AJ2215" s="173"/>
      <c r="AK2215" s="173"/>
      <c r="AL2215" s="173"/>
      <c r="AM2215" s="173"/>
      <c r="AN2215" s="173"/>
      <c r="AO2215" s="173"/>
      <c r="AP2215" s="198"/>
      <c r="AQ2215" s="198"/>
      <c r="AR2215" s="198"/>
      <c r="AS2215" s="198"/>
      <c r="AT2215" s="198"/>
      <c r="AU2215" s="198"/>
      <c r="AV2215" s="198"/>
      <c r="AW2215" s="198"/>
      <c r="AX2215" s="198"/>
      <c r="AY2215" s="198"/>
      <c r="AZ2215" s="198"/>
      <c r="BA2215" s="198"/>
      <c r="BB2215" s="198"/>
      <c r="BC2215" s="198"/>
      <c r="BD2215" s="198"/>
      <c r="BE2215" s="198"/>
      <c r="BF2215" s="198"/>
      <c r="BG2215" s="198"/>
      <c r="BH2215" s="198"/>
      <c r="BI2215" s="198"/>
      <c r="BJ2215" s="198"/>
      <c r="BK2215" s="198"/>
      <c r="BL2215" s="198"/>
      <c r="BM2215" s="198"/>
      <c r="BN2215" s="198"/>
      <c r="BO2215" s="198"/>
      <c r="BP2215" s="198"/>
      <c r="BQ2215" s="198"/>
      <c r="BR2215" s="198"/>
      <c r="BS2215" s="198"/>
      <c r="BT2215" s="198"/>
      <c r="BU2215" s="198"/>
      <c r="BV2215" s="198"/>
      <c r="BW2215" s="198"/>
      <c r="BX2215" s="198"/>
      <c r="BY2215" s="198"/>
      <c r="BZ2215" s="198"/>
    </row>
    <row r="2216" spans="4:78" x14ac:dyDescent="0.2">
      <c r="D2216" s="173"/>
      <c r="E2216" s="173"/>
      <c r="F2216" s="173"/>
      <c r="G2216" s="173"/>
      <c r="H2216" s="173"/>
      <c r="I2216" s="173"/>
      <c r="J2216" s="173"/>
      <c r="K2216" s="173"/>
      <c r="L2216" s="173"/>
      <c r="M2216" s="173"/>
      <c r="N2216" s="173"/>
      <c r="O2216" s="173"/>
      <c r="P2216" s="173"/>
      <c r="Q2216" s="173"/>
      <c r="R2216" s="173"/>
      <c r="S2216" s="173"/>
      <c r="T2216" s="173"/>
      <c r="U2216" s="173"/>
      <c r="V2216" s="173"/>
      <c r="W2216" s="173"/>
      <c r="X2216" s="173"/>
      <c r="Y2216" s="173"/>
      <c r="Z2216" s="173"/>
      <c r="AA2216" s="173"/>
      <c r="AB2216" s="173"/>
      <c r="AC2216" s="173"/>
      <c r="AD2216" s="173"/>
      <c r="AE2216" s="173"/>
      <c r="AF2216" s="173"/>
      <c r="AG2216" s="173"/>
      <c r="AH2216" s="173"/>
      <c r="AI2216" s="173"/>
      <c r="AJ2216" s="173"/>
      <c r="AK2216" s="173"/>
      <c r="AL2216" s="173"/>
      <c r="AM2216" s="173"/>
      <c r="AN2216" s="173"/>
      <c r="AO2216" s="173"/>
      <c r="AP2216" s="198"/>
      <c r="AQ2216" s="198"/>
      <c r="AR2216" s="198"/>
      <c r="AS2216" s="198"/>
      <c r="AT2216" s="198"/>
      <c r="AU2216" s="198"/>
      <c r="AV2216" s="198"/>
      <c r="AW2216" s="198"/>
      <c r="AX2216" s="198"/>
      <c r="AY2216" s="198"/>
      <c r="AZ2216" s="198"/>
      <c r="BA2216" s="198"/>
      <c r="BB2216" s="198"/>
      <c r="BC2216" s="198"/>
      <c r="BD2216" s="198"/>
      <c r="BE2216" s="198"/>
      <c r="BF2216" s="198"/>
      <c r="BG2216" s="198"/>
      <c r="BH2216" s="198"/>
      <c r="BI2216" s="198"/>
      <c r="BJ2216" s="198"/>
      <c r="BK2216" s="198"/>
      <c r="BL2216" s="198"/>
      <c r="BM2216" s="198"/>
      <c r="BN2216" s="198"/>
      <c r="BO2216" s="198"/>
      <c r="BP2216" s="198"/>
      <c r="BQ2216" s="198"/>
      <c r="BR2216" s="198"/>
      <c r="BS2216" s="198"/>
      <c r="BT2216" s="198"/>
      <c r="BU2216" s="198"/>
      <c r="BV2216" s="198"/>
      <c r="BW2216" s="198"/>
      <c r="BX2216" s="198"/>
      <c r="BY2216" s="198"/>
      <c r="BZ2216" s="198"/>
    </row>
    <row r="2217" spans="4:78" x14ac:dyDescent="0.2">
      <c r="D2217" s="173"/>
      <c r="E2217" s="173"/>
      <c r="F2217" s="173"/>
      <c r="G2217" s="173"/>
      <c r="H2217" s="173"/>
      <c r="I2217" s="173"/>
      <c r="J2217" s="173"/>
      <c r="K2217" s="173"/>
      <c r="L2217" s="173"/>
      <c r="M2217" s="173"/>
      <c r="N2217" s="173"/>
      <c r="O2217" s="173"/>
      <c r="P2217" s="173"/>
      <c r="Q2217" s="173"/>
      <c r="R2217" s="173"/>
      <c r="S2217" s="173"/>
      <c r="T2217" s="173"/>
      <c r="U2217" s="173"/>
      <c r="V2217" s="173"/>
      <c r="W2217" s="173"/>
      <c r="X2217" s="173"/>
      <c r="Y2217" s="173"/>
      <c r="Z2217" s="173"/>
      <c r="AA2217" s="173"/>
      <c r="AB2217" s="173"/>
      <c r="AC2217" s="173"/>
      <c r="AD2217" s="173"/>
      <c r="AE2217" s="173"/>
      <c r="AF2217" s="173"/>
      <c r="AG2217" s="173"/>
      <c r="AH2217" s="173"/>
      <c r="AI2217" s="173"/>
      <c r="AJ2217" s="173"/>
      <c r="AK2217" s="173"/>
      <c r="AL2217" s="173"/>
      <c r="AM2217" s="173"/>
      <c r="AN2217" s="173"/>
      <c r="AO2217" s="173"/>
      <c r="AP2217" s="198"/>
      <c r="AQ2217" s="198"/>
      <c r="AR2217" s="198"/>
      <c r="AS2217" s="198"/>
      <c r="AT2217" s="198"/>
      <c r="AU2217" s="198"/>
      <c r="AV2217" s="198"/>
      <c r="AW2217" s="198"/>
      <c r="AX2217" s="198"/>
      <c r="AY2217" s="198"/>
      <c r="AZ2217" s="198"/>
      <c r="BA2217" s="198"/>
      <c r="BB2217" s="198"/>
      <c r="BC2217" s="198"/>
      <c r="BD2217" s="198"/>
      <c r="BE2217" s="198"/>
      <c r="BF2217" s="198"/>
      <c r="BG2217" s="198"/>
      <c r="BH2217" s="198"/>
      <c r="BI2217" s="198"/>
      <c r="BJ2217" s="198"/>
      <c r="BK2217" s="198"/>
      <c r="BL2217" s="198"/>
      <c r="BM2217" s="198"/>
      <c r="BN2217" s="198"/>
      <c r="BO2217" s="198"/>
      <c r="BP2217" s="198"/>
      <c r="BQ2217" s="198"/>
      <c r="BR2217" s="198"/>
      <c r="BS2217" s="198"/>
      <c r="BT2217" s="198"/>
      <c r="BU2217" s="198"/>
      <c r="BV2217" s="198"/>
      <c r="BW2217" s="198"/>
      <c r="BX2217" s="198"/>
      <c r="BY2217" s="198"/>
      <c r="BZ2217" s="198"/>
    </row>
    <row r="2218" spans="4:78" x14ac:dyDescent="0.2">
      <c r="D2218" s="173"/>
      <c r="E2218" s="173"/>
      <c r="F2218" s="173"/>
      <c r="G2218" s="173"/>
      <c r="H2218" s="173"/>
      <c r="I2218" s="173"/>
      <c r="J2218" s="173"/>
      <c r="K2218" s="173"/>
      <c r="L2218" s="173"/>
      <c r="M2218" s="173"/>
      <c r="N2218" s="173"/>
      <c r="O2218" s="173"/>
      <c r="P2218" s="173"/>
      <c r="Q2218" s="173"/>
      <c r="R2218" s="173"/>
      <c r="S2218" s="173"/>
      <c r="T2218" s="173"/>
      <c r="U2218" s="173"/>
      <c r="V2218" s="173"/>
      <c r="W2218" s="173"/>
      <c r="X2218" s="173"/>
      <c r="Y2218" s="173"/>
      <c r="Z2218" s="173"/>
      <c r="AA2218" s="173"/>
      <c r="AB2218" s="173"/>
      <c r="AC2218" s="173"/>
      <c r="AD2218" s="173"/>
      <c r="AE2218" s="173"/>
      <c r="AF2218" s="173"/>
      <c r="AG2218" s="173"/>
      <c r="AH2218" s="173"/>
      <c r="AI2218" s="173"/>
      <c r="AJ2218" s="173"/>
      <c r="AK2218" s="173"/>
      <c r="AL2218" s="173"/>
      <c r="AM2218" s="173"/>
      <c r="AN2218" s="173"/>
      <c r="AO2218" s="173"/>
      <c r="AP2218" s="198"/>
      <c r="AQ2218" s="198"/>
      <c r="AR2218" s="198"/>
      <c r="AS2218" s="198"/>
      <c r="AT2218" s="198"/>
      <c r="AU2218" s="198"/>
      <c r="AV2218" s="198"/>
      <c r="AW2218" s="198"/>
      <c r="AX2218" s="198"/>
      <c r="AY2218" s="198"/>
      <c r="AZ2218" s="198"/>
      <c r="BA2218" s="198"/>
      <c r="BB2218" s="198"/>
      <c r="BC2218" s="198"/>
      <c r="BD2218" s="198"/>
      <c r="BE2218" s="198"/>
      <c r="BF2218" s="198"/>
      <c r="BG2218" s="198"/>
      <c r="BH2218" s="198"/>
      <c r="BI2218" s="198"/>
      <c r="BJ2218" s="198"/>
      <c r="BK2218" s="198"/>
      <c r="BL2218" s="198"/>
      <c r="BM2218" s="198"/>
      <c r="BN2218" s="198"/>
      <c r="BO2218" s="198"/>
      <c r="BP2218" s="198"/>
      <c r="BQ2218" s="198"/>
      <c r="BR2218" s="198"/>
      <c r="BS2218" s="198"/>
      <c r="BT2218" s="198"/>
      <c r="BU2218" s="198"/>
      <c r="BV2218" s="198"/>
      <c r="BW2218" s="198"/>
      <c r="BX2218" s="198"/>
      <c r="BY2218" s="198"/>
      <c r="BZ2218" s="198"/>
    </row>
    <row r="2219" spans="4:78" x14ac:dyDescent="0.2">
      <c r="D2219" s="173"/>
      <c r="E2219" s="173"/>
      <c r="F2219" s="173"/>
      <c r="G2219" s="173"/>
      <c r="H2219" s="173"/>
      <c r="I2219" s="173"/>
      <c r="J2219" s="173"/>
      <c r="K2219" s="173"/>
      <c r="L2219" s="173"/>
      <c r="M2219" s="173"/>
      <c r="N2219" s="173"/>
      <c r="O2219" s="173"/>
      <c r="P2219" s="173"/>
      <c r="Q2219" s="173"/>
      <c r="R2219" s="173"/>
      <c r="S2219" s="173"/>
      <c r="T2219" s="173"/>
      <c r="U2219" s="173"/>
      <c r="V2219" s="173"/>
      <c r="W2219" s="173"/>
      <c r="X2219" s="173"/>
      <c r="Y2219" s="173"/>
      <c r="Z2219" s="173"/>
      <c r="AA2219" s="173"/>
      <c r="AB2219" s="173"/>
      <c r="AC2219" s="173"/>
      <c r="AD2219" s="173"/>
      <c r="AE2219" s="173"/>
      <c r="AF2219" s="173"/>
      <c r="AG2219" s="173"/>
      <c r="AH2219" s="173"/>
      <c r="AI2219" s="173"/>
      <c r="AJ2219" s="173"/>
      <c r="AK2219" s="173"/>
      <c r="AL2219" s="173"/>
      <c r="AM2219" s="173"/>
      <c r="AN2219" s="173"/>
      <c r="AO2219" s="173"/>
      <c r="AP2219" s="198"/>
      <c r="AQ2219" s="198"/>
      <c r="AR2219" s="198"/>
      <c r="AS2219" s="198"/>
      <c r="AT2219" s="198"/>
      <c r="AU2219" s="198"/>
      <c r="AV2219" s="198"/>
      <c r="AW2219" s="198"/>
      <c r="AX2219" s="198"/>
      <c r="AY2219" s="198"/>
      <c r="AZ2219" s="198"/>
      <c r="BA2219" s="198"/>
      <c r="BB2219" s="198"/>
      <c r="BC2219" s="198"/>
      <c r="BD2219" s="198"/>
      <c r="BE2219" s="198"/>
      <c r="BF2219" s="198"/>
      <c r="BG2219" s="198"/>
      <c r="BH2219" s="198"/>
      <c r="BI2219" s="198"/>
      <c r="BJ2219" s="198"/>
      <c r="BK2219" s="198"/>
      <c r="BL2219" s="198"/>
      <c r="BM2219" s="198"/>
      <c r="BN2219" s="198"/>
      <c r="BO2219" s="198"/>
      <c r="BP2219" s="198"/>
      <c r="BQ2219" s="198"/>
      <c r="BR2219" s="198"/>
      <c r="BS2219" s="198"/>
      <c r="BT2219" s="198"/>
      <c r="BU2219" s="198"/>
      <c r="BV2219" s="198"/>
      <c r="BW2219" s="198"/>
      <c r="BX2219" s="198"/>
      <c r="BY2219" s="198"/>
      <c r="BZ2219" s="198"/>
    </row>
    <row r="2220" spans="4:78" x14ac:dyDescent="0.2">
      <c r="D2220" s="173"/>
      <c r="E2220" s="173"/>
      <c r="F2220" s="173"/>
      <c r="G2220" s="173"/>
      <c r="H2220" s="173"/>
      <c r="I2220" s="173"/>
      <c r="J2220" s="173"/>
      <c r="K2220" s="173"/>
      <c r="L2220" s="173"/>
      <c r="M2220" s="173"/>
      <c r="N2220" s="173"/>
      <c r="O2220" s="173"/>
      <c r="P2220" s="173"/>
      <c r="Q2220" s="173"/>
      <c r="R2220" s="173"/>
      <c r="S2220" s="173"/>
      <c r="T2220" s="173"/>
      <c r="U2220" s="173"/>
      <c r="V2220" s="173"/>
      <c r="W2220" s="173"/>
      <c r="X2220" s="173"/>
      <c r="Y2220" s="173"/>
      <c r="Z2220" s="173"/>
      <c r="AA2220" s="173"/>
      <c r="AB2220" s="173"/>
      <c r="AC2220" s="173"/>
      <c r="AD2220" s="173"/>
      <c r="AE2220" s="173"/>
      <c r="AF2220" s="173"/>
      <c r="AG2220" s="173"/>
      <c r="AH2220" s="173"/>
      <c r="AI2220" s="173"/>
      <c r="AJ2220" s="173"/>
      <c r="AK2220" s="173"/>
      <c r="AL2220" s="173"/>
      <c r="AM2220" s="173"/>
      <c r="AN2220" s="173"/>
      <c r="AO2220" s="173"/>
      <c r="AP2220" s="198"/>
      <c r="AQ2220" s="198"/>
      <c r="AR2220" s="198"/>
      <c r="AS2220" s="198"/>
      <c r="AT2220" s="198"/>
      <c r="AU2220" s="198"/>
      <c r="AV2220" s="198"/>
      <c r="AW2220" s="198"/>
      <c r="AX2220" s="198"/>
      <c r="AY2220" s="198"/>
      <c r="AZ2220" s="198"/>
      <c r="BA2220" s="198"/>
      <c r="BB2220" s="198"/>
      <c r="BC2220" s="198"/>
      <c r="BD2220" s="198"/>
      <c r="BE2220" s="198"/>
      <c r="BF2220" s="198"/>
      <c r="BG2220" s="198"/>
      <c r="BH2220" s="198"/>
      <c r="BI2220" s="198"/>
      <c r="BJ2220" s="198"/>
      <c r="BK2220" s="198"/>
      <c r="BL2220" s="198"/>
      <c r="BM2220" s="198"/>
      <c r="BN2220" s="198"/>
      <c r="BO2220" s="198"/>
      <c r="BP2220" s="198"/>
      <c r="BQ2220" s="198"/>
      <c r="BR2220" s="198"/>
      <c r="BS2220" s="198"/>
      <c r="BT2220" s="198"/>
      <c r="BU2220" s="198"/>
      <c r="BV2220" s="198"/>
      <c r="BW2220" s="198"/>
      <c r="BX2220" s="198"/>
      <c r="BY2220" s="198"/>
      <c r="BZ2220" s="198"/>
    </row>
    <row r="2221" spans="4:78" x14ac:dyDescent="0.2">
      <c r="D2221" s="173"/>
      <c r="E2221" s="173"/>
      <c r="F2221" s="173"/>
      <c r="G2221" s="173"/>
      <c r="H2221" s="173"/>
      <c r="I2221" s="173"/>
      <c r="J2221" s="173"/>
      <c r="K2221" s="173"/>
      <c r="L2221" s="173"/>
      <c r="M2221" s="173"/>
      <c r="N2221" s="173"/>
      <c r="O2221" s="173"/>
      <c r="P2221" s="173"/>
      <c r="Q2221" s="173"/>
      <c r="R2221" s="173"/>
      <c r="S2221" s="173"/>
      <c r="T2221" s="173"/>
      <c r="U2221" s="173"/>
      <c r="V2221" s="173"/>
      <c r="W2221" s="173"/>
      <c r="X2221" s="173"/>
      <c r="Y2221" s="173"/>
      <c r="Z2221" s="173"/>
      <c r="AA2221" s="173"/>
      <c r="AB2221" s="173"/>
      <c r="AC2221" s="173"/>
      <c r="AD2221" s="173"/>
      <c r="AE2221" s="173"/>
      <c r="AF2221" s="173"/>
      <c r="AG2221" s="173"/>
      <c r="AH2221" s="173"/>
      <c r="AI2221" s="173"/>
      <c r="AJ2221" s="173"/>
      <c r="AK2221" s="173"/>
      <c r="AL2221" s="173"/>
      <c r="AM2221" s="173"/>
      <c r="AN2221" s="173"/>
      <c r="AO2221" s="173"/>
      <c r="AP2221" s="198"/>
      <c r="AQ2221" s="198"/>
      <c r="AR2221" s="198"/>
      <c r="AS2221" s="198"/>
      <c r="AT2221" s="198"/>
      <c r="AU2221" s="198"/>
      <c r="AV2221" s="198"/>
      <c r="AW2221" s="198"/>
      <c r="AX2221" s="198"/>
      <c r="AY2221" s="198"/>
      <c r="AZ2221" s="198"/>
      <c r="BA2221" s="198"/>
      <c r="BB2221" s="198"/>
      <c r="BC2221" s="198"/>
      <c r="BD2221" s="198"/>
      <c r="BE2221" s="198"/>
      <c r="BF2221" s="198"/>
      <c r="BG2221" s="198"/>
      <c r="BH2221" s="198"/>
      <c r="BI2221" s="198"/>
      <c r="BJ2221" s="198"/>
      <c r="BK2221" s="198"/>
      <c r="BL2221" s="198"/>
      <c r="BM2221" s="198"/>
      <c r="BN2221" s="198"/>
      <c r="BO2221" s="198"/>
      <c r="BP2221" s="198"/>
      <c r="BQ2221" s="198"/>
      <c r="BR2221" s="198"/>
      <c r="BS2221" s="198"/>
      <c r="BT2221" s="198"/>
      <c r="BU2221" s="198"/>
      <c r="BV2221" s="198"/>
      <c r="BW2221" s="198"/>
      <c r="BX2221" s="198"/>
      <c r="BY2221" s="198"/>
      <c r="BZ2221" s="198"/>
    </row>
    <row r="2222" spans="4:78" x14ac:dyDescent="0.2">
      <c r="D2222" s="173"/>
      <c r="E2222" s="173"/>
      <c r="F2222" s="173"/>
      <c r="G2222" s="173"/>
      <c r="H2222" s="173"/>
      <c r="I2222" s="173"/>
      <c r="J2222" s="173"/>
      <c r="K2222" s="173"/>
      <c r="L2222" s="173"/>
      <c r="M2222" s="173"/>
      <c r="N2222" s="173"/>
      <c r="O2222" s="173"/>
      <c r="P2222" s="173"/>
      <c r="Q2222" s="173"/>
      <c r="R2222" s="173"/>
      <c r="S2222" s="173"/>
      <c r="T2222" s="173"/>
      <c r="U2222" s="173"/>
      <c r="V2222" s="173"/>
      <c r="W2222" s="173"/>
      <c r="X2222" s="173"/>
      <c r="Y2222" s="173"/>
      <c r="Z2222" s="173"/>
      <c r="AA2222" s="173"/>
      <c r="AB2222" s="173"/>
      <c r="AC2222" s="173"/>
      <c r="AD2222" s="173"/>
      <c r="AE2222" s="173"/>
      <c r="AF2222" s="173"/>
      <c r="AG2222" s="173"/>
      <c r="AH2222" s="173"/>
      <c r="AI2222" s="173"/>
      <c r="AJ2222" s="173"/>
      <c r="AK2222" s="173"/>
      <c r="AL2222" s="173"/>
      <c r="AM2222" s="173"/>
      <c r="AN2222" s="173"/>
      <c r="AO2222" s="173"/>
      <c r="AP2222" s="198"/>
      <c r="AQ2222" s="198"/>
      <c r="AR2222" s="198"/>
      <c r="AS2222" s="198"/>
      <c r="AT2222" s="198"/>
      <c r="AU2222" s="198"/>
      <c r="AV2222" s="198"/>
      <c r="AW2222" s="198"/>
      <c r="AX2222" s="198"/>
      <c r="AY2222" s="198"/>
      <c r="AZ2222" s="198"/>
      <c r="BA2222" s="198"/>
      <c r="BB2222" s="198"/>
      <c r="BC2222" s="198"/>
      <c r="BD2222" s="198"/>
      <c r="BE2222" s="198"/>
      <c r="BF2222" s="198"/>
      <c r="BG2222" s="198"/>
      <c r="BH2222" s="198"/>
      <c r="BI2222" s="198"/>
      <c r="BJ2222" s="198"/>
      <c r="BK2222" s="198"/>
      <c r="BL2222" s="198"/>
      <c r="BM2222" s="198"/>
      <c r="BN2222" s="198"/>
      <c r="BO2222" s="198"/>
      <c r="BP2222" s="198"/>
      <c r="BQ2222" s="198"/>
      <c r="BR2222" s="198"/>
      <c r="BS2222" s="198"/>
      <c r="BT2222" s="198"/>
      <c r="BU2222" s="198"/>
      <c r="BV2222" s="198"/>
      <c r="BW2222" s="198"/>
      <c r="BX2222" s="198"/>
      <c r="BY2222" s="198"/>
      <c r="BZ2222" s="198"/>
    </row>
    <row r="2223" spans="4:78" x14ac:dyDescent="0.2">
      <c r="D2223" s="173"/>
      <c r="E2223" s="173"/>
      <c r="F2223" s="173"/>
      <c r="G2223" s="173"/>
      <c r="H2223" s="173"/>
      <c r="I2223" s="173"/>
      <c r="J2223" s="173"/>
      <c r="K2223" s="173"/>
      <c r="L2223" s="173"/>
      <c r="M2223" s="173"/>
      <c r="N2223" s="173"/>
      <c r="O2223" s="173"/>
      <c r="P2223" s="173"/>
      <c r="Q2223" s="173"/>
      <c r="R2223" s="173"/>
      <c r="S2223" s="173"/>
      <c r="T2223" s="173"/>
      <c r="U2223" s="173"/>
      <c r="V2223" s="173"/>
      <c r="W2223" s="173"/>
      <c r="X2223" s="173"/>
      <c r="Y2223" s="173"/>
      <c r="Z2223" s="173"/>
      <c r="AA2223" s="173"/>
      <c r="AB2223" s="173"/>
      <c r="AC2223" s="173"/>
      <c r="AD2223" s="173"/>
      <c r="AE2223" s="173"/>
      <c r="AF2223" s="173"/>
      <c r="AG2223" s="173"/>
      <c r="AH2223" s="173"/>
      <c r="AI2223" s="173"/>
      <c r="AJ2223" s="173"/>
      <c r="AK2223" s="173"/>
      <c r="AL2223" s="173"/>
      <c r="AM2223" s="173"/>
      <c r="AN2223" s="173"/>
      <c r="AO2223" s="173"/>
      <c r="AP2223" s="198"/>
      <c r="AQ2223" s="198"/>
      <c r="AR2223" s="198"/>
      <c r="AS2223" s="198"/>
      <c r="AT2223" s="198"/>
      <c r="AU2223" s="198"/>
      <c r="AV2223" s="198"/>
      <c r="AW2223" s="198"/>
      <c r="AX2223" s="198"/>
      <c r="AY2223" s="198"/>
      <c r="AZ2223" s="198"/>
      <c r="BA2223" s="198"/>
      <c r="BB2223" s="198"/>
      <c r="BC2223" s="198"/>
      <c r="BD2223" s="198"/>
      <c r="BE2223" s="198"/>
      <c r="BF2223" s="198"/>
      <c r="BG2223" s="198"/>
      <c r="BH2223" s="198"/>
      <c r="BI2223" s="198"/>
      <c r="BJ2223" s="198"/>
      <c r="BK2223" s="198"/>
      <c r="BL2223" s="198"/>
      <c r="BM2223" s="198"/>
      <c r="BN2223" s="198"/>
      <c r="BO2223" s="198"/>
      <c r="BP2223" s="198"/>
      <c r="BQ2223" s="198"/>
      <c r="BR2223" s="198"/>
      <c r="BS2223" s="198"/>
      <c r="BT2223" s="198"/>
      <c r="BU2223" s="198"/>
      <c r="BV2223" s="198"/>
      <c r="BW2223" s="198"/>
      <c r="BX2223" s="198"/>
      <c r="BY2223" s="198"/>
      <c r="BZ2223" s="198"/>
    </row>
    <row r="2224" spans="4:78" x14ac:dyDescent="0.2">
      <c r="D2224" s="173"/>
      <c r="E2224" s="173"/>
      <c r="F2224" s="173"/>
      <c r="G2224" s="173"/>
      <c r="H2224" s="173"/>
      <c r="I2224" s="173"/>
      <c r="J2224" s="173"/>
      <c r="K2224" s="173"/>
      <c r="L2224" s="173"/>
      <c r="M2224" s="173"/>
      <c r="N2224" s="173"/>
      <c r="O2224" s="173"/>
      <c r="P2224" s="173"/>
      <c r="Q2224" s="173"/>
      <c r="R2224" s="173"/>
      <c r="S2224" s="173"/>
      <c r="T2224" s="173"/>
      <c r="U2224" s="173"/>
      <c r="V2224" s="173"/>
      <c r="W2224" s="173"/>
      <c r="X2224" s="173"/>
      <c r="Y2224" s="173"/>
      <c r="Z2224" s="173"/>
      <c r="AA2224" s="173"/>
      <c r="AB2224" s="173"/>
      <c r="AC2224" s="173"/>
      <c r="AD2224" s="173"/>
      <c r="AE2224" s="173"/>
      <c r="AF2224" s="173"/>
      <c r="AG2224" s="173"/>
      <c r="AH2224" s="173"/>
      <c r="AI2224" s="173"/>
      <c r="AJ2224" s="173"/>
      <c r="AK2224" s="173"/>
      <c r="AL2224" s="173"/>
      <c r="AM2224" s="173"/>
      <c r="AN2224" s="173"/>
      <c r="AO2224" s="173"/>
      <c r="AP2224" s="198"/>
      <c r="AQ2224" s="198"/>
      <c r="AR2224" s="198"/>
      <c r="AS2224" s="198"/>
      <c r="AT2224" s="198"/>
      <c r="AU2224" s="198"/>
      <c r="AV2224" s="198"/>
      <c r="AW2224" s="198"/>
      <c r="AX2224" s="198"/>
      <c r="AY2224" s="198"/>
      <c r="AZ2224" s="198"/>
      <c r="BA2224" s="198"/>
      <c r="BB2224" s="198"/>
      <c r="BC2224" s="198"/>
      <c r="BD2224" s="198"/>
      <c r="BE2224" s="198"/>
      <c r="BF2224" s="198"/>
      <c r="BG2224" s="198"/>
      <c r="BH2224" s="198"/>
      <c r="BI2224" s="198"/>
      <c r="BJ2224" s="198"/>
      <c r="BK2224" s="198"/>
      <c r="BL2224" s="198"/>
      <c r="BM2224" s="198"/>
      <c r="BN2224" s="198"/>
      <c r="BO2224" s="198"/>
      <c r="BP2224" s="198"/>
      <c r="BQ2224" s="198"/>
      <c r="BR2224" s="198"/>
      <c r="BS2224" s="198"/>
      <c r="BT2224" s="198"/>
      <c r="BU2224" s="198"/>
      <c r="BV2224" s="198"/>
      <c r="BW2224" s="198"/>
      <c r="BX2224" s="198"/>
      <c r="BY2224" s="198"/>
      <c r="BZ2224" s="198"/>
    </row>
    <row r="2225" spans="4:78" x14ac:dyDescent="0.2">
      <c r="D2225" s="173"/>
      <c r="E2225" s="173"/>
      <c r="F2225" s="173"/>
      <c r="G2225" s="173"/>
      <c r="H2225" s="173"/>
      <c r="I2225" s="173"/>
      <c r="J2225" s="173"/>
      <c r="K2225" s="173"/>
      <c r="L2225" s="173"/>
      <c r="M2225" s="173"/>
      <c r="N2225" s="173"/>
      <c r="O2225" s="173"/>
      <c r="P2225" s="173"/>
      <c r="Q2225" s="173"/>
      <c r="R2225" s="173"/>
      <c r="S2225" s="173"/>
      <c r="T2225" s="173"/>
      <c r="U2225" s="173"/>
      <c r="V2225" s="173"/>
      <c r="W2225" s="173"/>
      <c r="X2225" s="173"/>
      <c r="Y2225" s="173"/>
      <c r="Z2225" s="173"/>
      <c r="AA2225" s="173"/>
      <c r="AB2225" s="173"/>
      <c r="AC2225" s="173"/>
      <c r="AD2225" s="173"/>
      <c r="AE2225" s="173"/>
      <c r="AF2225" s="173"/>
      <c r="AG2225" s="173"/>
      <c r="AH2225" s="173"/>
      <c r="AI2225" s="173"/>
      <c r="AJ2225" s="173"/>
      <c r="AK2225" s="173"/>
      <c r="AL2225" s="173"/>
      <c r="AM2225" s="173"/>
      <c r="AN2225" s="173"/>
      <c r="AO2225" s="173"/>
      <c r="AP2225" s="198"/>
      <c r="AQ2225" s="198"/>
      <c r="AR2225" s="198"/>
      <c r="AS2225" s="198"/>
      <c r="AT2225" s="198"/>
      <c r="AU2225" s="198"/>
      <c r="AV2225" s="198"/>
      <c r="AW2225" s="198"/>
      <c r="AX2225" s="198"/>
      <c r="AY2225" s="198"/>
      <c r="AZ2225" s="198"/>
      <c r="BA2225" s="198"/>
      <c r="BB2225" s="198"/>
      <c r="BC2225" s="198"/>
      <c r="BD2225" s="198"/>
      <c r="BE2225" s="198"/>
      <c r="BF2225" s="198"/>
      <c r="BG2225" s="198"/>
      <c r="BH2225" s="198"/>
      <c r="BI2225" s="198"/>
      <c r="BJ2225" s="198"/>
      <c r="BK2225" s="198"/>
      <c r="BL2225" s="198"/>
      <c r="BM2225" s="198"/>
      <c r="BN2225" s="198"/>
      <c r="BO2225" s="198"/>
      <c r="BP2225" s="198"/>
      <c r="BQ2225" s="198"/>
      <c r="BR2225" s="198"/>
      <c r="BS2225" s="198"/>
      <c r="BT2225" s="198"/>
      <c r="BU2225" s="198"/>
      <c r="BV2225" s="198"/>
      <c r="BW2225" s="198"/>
      <c r="BX2225" s="198"/>
      <c r="BY2225" s="198"/>
      <c r="BZ2225" s="198"/>
    </row>
    <row r="2226" spans="4:78" x14ac:dyDescent="0.2">
      <c r="D2226" s="173"/>
      <c r="E2226" s="173"/>
      <c r="F2226" s="173"/>
      <c r="G2226" s="173"/>
      <c r="H2226" s="173"/>
      <c r="I2226" s="173"/>
      <c r="J2226" s="173"/>
      <c r="K2226" s="173"/>
      <c r="L2226" s="173"/>
      <c r="M2226" s="173"/>
      <c r="N2226" s="173"/>
      <c r="O2226" s="173"/>
      <c r="P2226" s="173"/>
      <c r="Q2226" s="173"/>
      <c r="R2226" s="173"/>
      <c r="S2226" s="173"/>
      <c r="T2226" s="173"/>
      <c r="U2226" s="173"/>
      <c r="V2226" s="173"/>
      <c r="W2226" s="173"/>
      <c r="X2226" s="173"/>
      <c r="Y2226" s="173"/>
      <c r="Z2226" s="173"/>
      <c r="AA2226" s="173"/>
      <c r="AB2226" s="173"/>
      <c r="AC2226" s="173"/>
      <c r="AD2226" s="173"/>
      <c r="AE2226" s="173"/>
      <c r="AF2226" s="173"/>
      <c r="AG2226" s="173"/>
      <c r="AH2226" s="173"/>
      <c r="AI2226" s="173"/>
      <c r="AJ2226" s="173"/>
      <c r="AK2226" s="173"/>
      <c r="AL2226" s="173"/>
      <c r="AM2226" s="173"/>
      <c r="AN2226" s="173"/>
      <c r="AO2226" s="173"/>
      <c r="AP2226" s="198"/>
      <c r="AQ2226" s="198"/>
      <c r="AR2226" s="198"/>
      <c r="AS2226" s="198"/>
      <c r="AT2226" s="198"/>
      <c r="AU2226" s="198"/>
      <c r="AV2226" s="198"/>
      <c r="AW2226" s="198"/>
      <c r="AX2226" s="198"/>
      <c r="AY2226" s="198"/>
      <c r="AZ2226" s="198"/>
      <c r="BA2226" s="198"/>
      <c r="BB2226" s="198"/>
      <c r="BC2226" s="198"/>
      <c r="BD2226" s="198"/>
      <c r="BE2226" s="198"/>
      <c r="BF2226" s="198"/>
      <c r="BG2226" s="198"/>
      <c r="BH2226" s="198"/>
      <c r="BI2226" s="198"/>
      <c r="BJ2226" s="198"/>
      <c r="BK2226" s="198"/>
      <c r="BL2226" s="198"/>
      <c r="BM2226" s="198"/>
      <c r="BN2226" s="198"/>
      <c r="BO2226" s="198"/>
      <c r="BP2226" s="198"/>
      <c r="BQ2226" s="198"/>
      <c r="BR2226" s="198"/>
      <c r="BS2226" s="198"/>
      <c r="BT2226" s="198"/>
      <c r="BU2226" s="198"/>
      <c r="BV2226" s="198"/>
      <c r="BW2226" s="198"/>
      <c r="BX2226" s="198"/>
      <c r="BY2226" s="198"/>
      <c r="BZ2226" s="198"/>
    </row>
    <row r="2227" spans="4:78" x14ac:dyDescent="0.2">
      <c r="D2227" s="173"/>
      <c r="E2227" s="173"/>
      <c r="F2227" s="173"/>
      <c r="G2227" s="173"/>
      <c r="H2227" s="173"/>
      <c r="I2227" s="173"/>
      <c r="J2227" s="173"/>
      <c r="K2227" s="173"/>
      <c r="L2227" s="173"/>
      <c r="M2227" s="173"/>
      <c r="N2227" s="173"/>
      <c r="O2227" s="173"/>
      <c r="P2227" s="173"/>
      <c r="Q2227" s="173"/>
      <c r="R2227" s="173"/>
      <c r="S2227" s="173"/>
      <c r="T2227" s="173"/>
      <c r="U2227" s="173"/>
      <c r="V2227" s="173"/>
      <c r="W2227" s="173"/>
      <c r="X2227" s="173"/>
      <c r="Y2227" s="173"/>
      <c r="Z2227" s="173"/>
      <c r="AA2227" s="173"/>
      <c r="AB2227" s="173"/>
      <c r="AC2227" s="173"/>
      <c r="AD2227" s="173"/>
      <c r="AE2227" s="173"/>
      <c r="AF2227" s="173"/>
      <c r="AG2227" s="173"/>
      <c r="AH2227" s="173"/>
      <c r="AI2227" s="173"/>
      <c r="AJ2227" s="173"/>
      <c r="AK2227" s="173"/>
      <c r="AL2227" s="173"/>
      <c r="AM2227" s="173"/>
      <c r="AN2227" s="173"/>
      <c r="AO2227" s="173"/>
      <c r="AP2227" s="198"/>
      <c r="AQ2227" s="198"/>
      <c r="AR2227" s="198"/>
      <c r="AS2227" s="198"/>
      <c r="AT2227" s="198"/>
      <c r="AU2227" s="198"/>
      <c r="AV2227" s="198"/>
      <c r="AW2227" s="198"/>
      <c r="AX2227" s="198"/>
      <c r="AY2227" s="198"/>
      <c r="AZ2227" s="198"/>
      <c r="BA2227" s="198"/>
      <c r="BB2227" s="198"/>
      <c r="BC2227" s="198"/>
      <c r="BD2227" s="198"/>
      <c r="BE2227" s="198"/>
      <c r="BF2227" s="198"/>
      <c r="BG2227" s="198"/>
      <c r="BH2227" s="198"/>
      <c r="BI2227" s="198"/>
      <c r="BJ2227" s="198"/>
      <c r="BK2227" s="198"/>
      <c r="BL2227" s="198"/>
      <c r="BM2227" s="198"/>
      <c r="BN2227" s="198"/>
      <c r="BO2227" s="198"/>
      <c r="BP2227" s="198"/>
      <c r="BQ2227" s="198"/>
      <c r="BR2227" s="198"/>
      <c r="BS2227" s="198"/>
      <c r="BT2227" s="198"/>
      <c r="BU2227" s="198"/>
      <c r="BV2227" s="198"/>
      <c r="BW2227" s="198"/>
      <c r="BX2227" s="198"/>
      <c r="BY2227" s="198"/>
      <c r="BZ2227" s="198"/>
    </row>
    <row r="2228" spans="4:78" x14ac:dyDescent="0.2">
      <c r="D2228" s="173"/>
      <c r="E2228" s="173"/>
      <c r="F2228" s="173"/>
      <c r="G2228" s="173"/>
      <c r="H2228" s="173"/>
      <c r="I2228" s="173"/>
      <c r="J2228" s="173"/>
      <c r="K2228" s="173"/>
      <c r="L2228" s="173"/>
      <c r="M2228" s="173"/>
      <c r="N2228" s="173"/>
      <c r="O2228" s="173"/>
      <c r="P2228" s="173"/>
      <c r="Q2228" s="173"/>
      <c r="R2228" s="173"/>
      <c r="S2228" s="173"/>
      <c r="T2228" s="173"/>
      <c r="U2228" s="173"/>
      <c r="V2228" s="173"/>
      <c r="W2228" s="173"/>
      <c r="X2228" s="173"/>
      <c r="Y2228" s="173"/>
      <c r="Z2228" s="173"/>
      <c r="AA2228" s="173"/>
      <c r="AB2228" s="173"/>
      <c r="AC2228" s="173"/>
      <c r="AD2228" s="173"/>
      <c r="AE2228" s="173"/>
      <c r="AF2228" s="173"/>
      <c r="AG2228" s="173"/>
      <c r="AH2228" s="173"/>
      <c r="AI2228" s="173"/>
      <c r="AJ2228" s="173"/>
      <c r="AK2228" s="173"/>
      <c r="AL2228" s="173"/>
      <c r="AM2228" s="173"/>
      <c r="AN2228" s="173"/>
      <c r="AO2228" s="173"/>
      <c r="AP2228" s="198"/>
      <c r="AQ2228" s="198"/>
      <c r="AR2228" s="198"/>
      <c r="AS2228" s="198"/>
      <c r="AT2228" s="198"/>
      <c r="AU2228" s="198"/>
      <c r="AV2228" s="198"/>
      <c r="AW2228" s="198"/>
      <c r="AX2228" s="198"/>
      <c r="AY2228" s="198"/>
      <c r="AZ2228" s="198"/>
      <c r="BA2228" s="198"/>
      <c r="BB2228" s="198"/>
      <c r="BC2228" s="198"/>
      <c r="BD2228" s="198"/>
      <c r="BE2228" s="198"/>
      <c r="BF2228" s="198"/>
      <c r="BG2228" s="198"/>
      <c r="BH2228" s="198"/>
      <c r="BI2228" s="198"/>
      <c r="BJ2228" s="198"/>
      <c r="BK2228" s="198"/>
      <c r="BL2228" s="198"/>
      <c r="BM2228" s="198"/>
      <c r="BN2228" s="198"/>
      <c r="BO2228" s="198"/>
      <c r="BP2228" s="198"/>
      <c r="BQ2228" s="198"/>
      <c r="BR2228" s="198"/>
      <c r="BS2228" s="198"/>
      <c r="BT2228" s="198"/>
      <c r="BU2228" s="198"/>
      <c r="BV2228" s="198"/>
      <c r="BW2228" s="198"/>
      <c r="BX2228" s="198"/>
      <c r="BY2228" s="198"/>
      <c r="BZ2228" s="198"/>
    </row>
    <row r="2229" spans="4:78" x14ac:dyDescent="0.2">
      <c r="D2229" s="173"/>
      <c r="E2229" s="173"/>
      <c r="F2229" s="173"/>
      <c r="G2229" s="173"/>
      <c r="H2229" s="173"/>
      <c r="I2229" s="173"/>
      <c r="J2229" s="173"/>
      <c r="K2229" s="173"/>
      <c r="L2229" s="173"/>
      <c r="M2229" s="173"/>
      <c r="N2229" s="173"/>
      <c r="O2229" s="173"/>
      <c r="P2229" s="173"/>
      <c r="Q2229" s="173"/>
      <c r="R2229" s="173"/>
      <c r="S2229" s="173"/>
      <c r="T2229" s="173"/>
      <c r="U2229" s="173"/>
      <c r="V2229" s="173"/>
      <c r="W2229" s="173"/>
      <c r="X2229" s="173"/>
      <c r="Y2229" s="173"/>
      <c r="Z2229" s="173"/>
      <c r="AA2229" s="173"/>
      <c r="AB2229" s="173"/>
      <c r="AC2229" s="173"/>
      <c r="AD2229" s="173"/>
      <c r="AE2229" s="173"/>
      <c r="AF2229" s="173"/>
      <c r="AG2229" s="173"/>
      <c r="AH2229" s="173"/>
      <c r="AI2229" s="173"/>
      <c r="AJ2229" s="173"/>
      <c r="AK2229" s="173"/>
      <c r="AL2229" s="173"/>
      <c r="AM2229" s="173"/>
      <c r="AN2229" s="173"/>
      <c r="AO2229" s="173"/>
      <c r="AP2229" s="198"/>
      <c r="AQ2229" s="198"/>
      <c r="AR2229" s="198"/>
      <c r="AS2229" s="198"/>
      <c r="AT2229" s="198"/>
      <c r="AU2229" s="198"/>
      <c r="AV2229" s="198"/>
      <c r="AW2229" s="198"/>
      <c r="AX2229" s="198"/>
      <c r="AY2229" s="198"/>
      <c r="AZ2229" s="198"/>
      <c r="BA2229" s="198"/>
      <c r="BB2229" s="198"/>
      <c r="BC2229" s="198"/>
      <c r="BD2229" s="198"/>
      <c r="BE2229" s="198"/>
      <c r="BF2229" s="198"/>
      <c r="BG2229" s="198"/>
      <c r="BH2229" s="198"/>
      <c r="BI2229" s="198"/>
      <c r="BJ2229" s="198"/>
      <c r="BK2229" s="198"/>
      <c r="BL2229" s="198"/>
      <c r="BM2229" s="198"/>
      <c r="BN2229" s="198"/>
      <c r="BO2229" s="198"/>
      <c r="BP2229" s="198"/>
      <c r="BQ2229" s="198"/>
      <c r="BR2229" s="198"/>
      <c r="BS2229" s="198"/>
      <c r="BT2229" s="198"/>
      <c r="BU2229" s="198"/>
      <c r="BV2229" s="198"/>
      <c r="BW2229" s="198"/>
      <c r="BX2229" s="198"/>
      <c r="BY2229" s="198"/>
      <c r="BZ2229" s="198"/>
    </row>
    <row r="2230" spans="4:78" x14ac:dyDescent="0.2">
      <c r="D2230" s="173"/>
      <c r="E2230" s="173"/>
      <c r="F2230" s="173"/>
      <c r="G2230" s="173"/>
      <c r="H2230" s="173"/>
      <c r="I2230" s="173"/>
      <c r="J2230" s="173"/>
      <c r="K2230" s="173"/>
      <c r="L2230" s="173"/>
      <c r="M2230" s="173"/>
      <c r="N2230" s="173"/>
      <c r="O2230" s="173"/>
      <c r="P2230" s="173"/>
      <c r="Q2230" s="173"/>
      <c r="R2230" s="173"/>
      <c r="S2230" s="173"/>
      <c r="T2230" s="173"/>
      <c r="U2230" s="173"/>
      <c r="V2230" s="173"/>
      <c r="W2230" s="173"/>
      <c r="X2230" s="173"/>
      <c r="Y2230" s="173"/>
      <c r="Z2230" s="173"/>
      <c r="AA2230" s="173"/>
      <c r="AB2230" s="173"/>
      <c r="AC2230" s="173"/>
      <c r="AD2230" s="173"/>
      <c r="AE2230" s="173"/>
      <c r="AF2230" s="173"/>
      <c r="AG2230" s="173"/>
      <c r="AH2230" s="173"/>
      <c r="AI2230" s="173"/>
      <c r="AJ2230" s="173"/>
      <c r="AK2230" s="173"/>
      <c r="AL2230" s="173"/>
      <c r="AM2230" s="173"/>
      <c r="AN2230" s="173"/>
      <c r="AO2230" s="173"/>
      <c r="AP2230" s="198"/>
      <c r="AQ2230" s="198"/>
      <c r="AR2230" s="198"/>
      <c r="AS2230" s="198"/>
      <c r="AT2230" s="198"/>
      <c r="AU2230" s="198"/>
      <c r="AV2230" s="198"/>
      <c r="AW2230" s="198"/>
      <c r="AX2230" s="198"/>
      <c r="AY2230" s="198"/>
      <c r="AZ2230" s="198"/>
      <c r="BA2230" s="198"/>
      <c r="BB2230" s="198"/>
      <c r="BC2230" s="198"/>
      <c r="BD2230" s="198"/>
      <c r="BE2230" s="198"/>
      <c r="BF2230" s="198"/>
      <c r="BG2230" s="198"/>
      <c r="BH2230" s="198"/>
      <c r="BI2230" s="198"/>
      <c r="BJ2230" s="198"/>
      <c r="BK2230" s="198"/>
      <c r="BL2230" s="198"/>
      <c r="BM2230" s="198"/>
      <c r="BN2230" s="198"/>
      <c r="BO2230" s="198"/>
      <c r="BP2230" s="198"/>
      <c r="BQ2230" s="198"/>
      <c r="BR2230" s="198"/>
      <c r="BS2230" s="198"/>
      <c r="BT2230" s="198"/>
      <c r="BU2230" s="198"/>
      <c r="BV2230" s="198"/>
      <c r="BW2230" s="198"/>
      <c r="BX2230" s="198"/>
      <c r="BY2230" s="198"/>
      <c r="BZ2230" s="198"/>
    </row>
    <row r="2231" spans="4:78" x14ac:dyDescent="0.2">
      <c r="D2231" s="173"/>
      <c r="E2231" s="173"/>
      <c r="F2231" s="173"/>
      <c r="G2231" s="173"/>
      <c r="H2231" s="173"/>
      <c r="I2231" s="173"/>
      <c r="J2231" s="173"/>
      <c r="K2231" s="173"/>
      <c r="L2231" s="173"/>
      <c r="M2231" s="173"/>
      <c r="N2231" s="173"/>
      <c r="O2231" s="173"/>
      <c r="P2231" s="173"/>
      <c r="Q2231" s="173"/>
      <c r="R2231" s="173"/>
      <c r="S2231" s="173"/>
      <c r="T2231" s="173"/>
      <c r="U2231" s="173"/>
      <c r="V2231" s="173"/>
      <c r="W2231" s="173"/>
      <c r="X2231" s="173"/>
      <c r="Y2231" s="173"/>
      <c r="Z2231" s="173"/>
      <c r="AA2231" s="173"/>
      <c r="AB2231" s="173"/>
      <c r="AC2231" s="173"/>
      <c r="AD2231" s="173"/>
      <c r="AE2231" s="173"/>
      <c r="AF2231" s="173"/>
      <c r="AG2231" s="173"/>
      <c r="AH2231" s="173"/>
      <c r="AI2231" s="173"/>
      <c r="AJ2231" s="173"/>
      <c r="AK2231" s="173"/>
      <c r="AL2231" s="173"/>
      <c r="AM2231" s="173"/>
      <c r="AN2231" s="173"/>
      <c r="AO2231" s="173"/>
      <c r="AP2231" s="198"/>
      <c r="AQ2231" s="198"/>
      <c r="AR2231" s="198"/>
      <c r="AS2231" s="198"/>
      <c r="AT2231" s="198"/>
      <c r="AU2231" s="198"/>
      <c r="AV2231" s="198"/>
      <c r="AW2231" s="198"/>
      <c r="AX2231" s="198"/>
      <c r="AY2231" s="198"/>
      <c r="AZ2231" s="198"/>
      <c r="BA2231" s="198"/>
      <c r="BB2231" s="198"/>
      <c r="BC2231" s="198"/>
      <c r="BD2231" s="198"/>
      <c r="BE2231" s="198"/>
      <c r="BF2231" s="198"/>
      <c r="BG2231" s="198"/>
      <c r="BH2231" s="198"/>
      <c r="BI2231" s="198"/>
      <c r="BJ2231" s="198"/>
      <c r="BK2231" s="198"/>
      <c r="BL2231" s="198"/>
      <c r="BM2231" s="198"/>
      <c r="BN2231" s="198"/>
      <c r="BO2231" s="198"/>
      <c r="BP2231" s="198"/>
      <c r="BQ2231" s="198"/>
      <c r="BR2231" s="198"/>
      <c r="BS2231" s="198"/>
      <c r="BT2231" s="198"/>
      <c r="BU2231" s="198"/>
      <c r="BV2231" s="198"/>
      <c r="BW2231" s="198"/>
      <c r="BX2231" s="198"/>
      <c r="BY2231" s="198"/>
      <c r="BZ2231" s="198"/>
    </row>
    <row r="2232" spans="4:78" x14ac:dyDescent="0.2">
      <c r="D2232" s="173"/>
      <c r="E2232" s="173"/>
      <c r="F2232" s="173"/>
      <c r="G2232" s="173"/>
      <c r="H2232" s="173"/>
      <c r="I2232" s="173"/>
      <c r="J2232" s="173"/>
      <c r="K2232" s="173"/>
      <c r="L2232" s="173"/>
      <c r="M2232" s="173"/>
      <c r="N2232" s="173"/>
      <c r="O2232" s="173"/>
      <c r="P2232" s="173"/>
      <c r="Q2232" s="173"/>
      <c r="R2232" s="173"/>
      <c r="S2232" s="173"/>
      <c r="T2232" s="173"/>
      <c r="U2232" s="173"/>
      <c r="V2232" s="173"/>
      <c r="W2232" s="173"/>
      <c r="X2232" s="173"/>
      <c r="Y2232" s="173"/>
      <c r="Z2232" s="173"/>
      <c r="AA2232" s="173"/>
      <c r="AB2232" s="173"/>
      <c r="AC2232" s="173"/>
      <c r="AD2232" s="173"/>
      <c r="AE2232" s="173"/>
      <c r="AF2232" s="173"/>
      <c r="AG2232" s="173"/>
      <c r="AH2232" s="173"/>
      <c r="AI2232" s="173"/>
      <c r="AJ2232" s="173"/>
      <c r="AK2232" s="173"/>
      <c r="AL2232" s="173"/>
      <c r="AM2232" s="173"/>
      <c r="AN2232" s="173"/>
      <c r="AO2232" s="173"/>
      <c r="AP2232" s="198"/>
      <c r="AQ2232" s="198"/>
      <c r="AR2232" s="198"/>
      <c r="AS2232" s="198"/>
      <c r="AT2232" s="198"/>
      <c r="AU2232" s="198"/>
      <c r="AV2232" s="198"/>
      <c r="AW2232" s="198"/>
      <c r="AX2232" s="198"/>
      <c r="AY2232" s="198"/>
      <c r="AZ2232" s="198"/>
      <c r="BA2232" s="198"/>
      <c r="BB2232" s="198"/>
      <c r="BC2232" s="198"/>
      <c r="BD2232" s="198"/>
      <c r="BE2232" s="198"/>
      <c r="BF2232" s="198"/>
      <c r="BG2232" s="198"/>
      <c r="BH2232" s="198"/>
      <c r="BI2232" s="198"/>
      <c r="BJ2232" s="198"/>
      <c r="BK2232" s="198"/>
      <c r="BL2232" s="198"/>
      <c r="BM2232" s="198"/>
      <c r="BN2232" s="198"/>
      <c r="BO2232" s="198"/>
      <c r="BP2232" s="198"/>
      <c r="BQ2232" s="198"/>
      <c r="BR2232" s="198"/>
      <c r="BS2232" s="198"/>
      <c r="BT2232" s="198"/>
      <c r="BU2232" s="198"/>
      <c r="BV2232" s="198"/>
      <c r="BW2232" s="198"/>
      <c r="BX2232" s="198"/>
      <c r="BY2232" s="198"/>
      <c r="BZ2232" s="198"/>
    </row>
    <row r="2233" spans="4:78" x14ac:dyDescent="0.2">
      <c r="D2233" s="173"/>
      <c r="E2233" s="173"/>
      <c r="F2233" s="173"/>
      <c r="G2233" s="173"/>
      <c r="H2233" s="173"/>
      <c r="I2233" s="173"/>
      <c r="J2233" s="173"/>
      <c r="K2233" s="173"/>
      <c r="L2233" s="173"/>
      <c r="M2233" s="173"/>
      <c r="N2233" s="173"/>
      <c r="O2233" s="173"/>
      <c r="P2233" s="173"/>
      <c r="Q2233" s="173"/>
      <c r="R2233" s="173"/>
      <c r="S2233" s="173"/>
      <c r="T2233" s="173"/>
      <c r="U2233" s="173"/>
      <c r="V2233" s="173"/>
      <c r="W2233" s="173"/>
      <c r="X2233" s="173"/>
      <c r="Y2233" s="173"/>
      <c r="Z2233" s="173"/>
      <c r="AA2233" s="173"/>
      <c r="AB2233" s="173"/>
      <c r="AC2233" s="173"/>
      <c r="AD2233" s="173"/>
      <c r="AE2233" s="173"/>
      <c r="AF2233" s="173"/>
      <c r="AG2233" s="173"/>
      <c r="AH2233" s="173"/>
      <c r="AI2233" s="173"/>
      <c r="AJ2233" s="173"/>
      <c r="AK2233" s="173"/>
      <c r="AL2233" s="173"/>
      <c r="AM2233" s="173"/>
      <c r="AN2233" s="173"/>
      <c r="AO2233" s="173"/>
      <c r="AP2233" s="198"/>
      <c r="AQ2233" s="198"/>
      <c r="AR2233" s="198"/>
      <c r="AS2233" s="198"/>
      <c r="AT2233" s="198"/>
      <c r="AU2233" s="198"/>
      <c r="AV2233" s="198"/>
      <c r="AW2233" s="198"/>
      <c r="AX2233" s="198"/>
      <c r="AY2233" s="198"/>
      <c r="AZ2233" s="198"/>
      <c r="BA2233" s="198"/>
      <c r="BB2233" s="198"/>
      <c r="BC2233" s="198"/>
      <c r="BD2233" s="198"/>
      <c r="BE2233" s="198"/>
      <c r="BF2233" s="198"/>
      <c r="BG2233" s="198"/>
      <c r="BH2233" s="198"/>
      <c r="BI2233" s="198"/>
      <c r="BJ2233" s="198"/>
      <c r="BK2233" s="198"/>
      <c r="BL2233" s="198"/>
      <c r="BM2233" s="198"/>
      <c r="BN2233" s="198"/>
      <c r="BO2233" s="198"/>
      <c r="BP2233" s="198"/>
      <c r="BQ2233" s="198"/>
      <c r="BR2233" s="198"/>
      <c r="BS2233" s="198"/>
      <c r="BT2233" s="198"/>
      <c r="BU2233" s="198"/>
      <c r="BV2233" s="198"/>
      <c r="BW2233" s="198"/>
      <c r="BX2233" s="198"/>
      <c r="BY2233" s="198"/>
      <c r="BZ2233" s="198"/>
    </row>
    <row r="2234" spans="4:78" x14ac:dyDescent="0.2">
      <c r="D2234" s="173"/>
      <c r="E2234" s="173"/>
      <c r="F2234" s="173"/>
      <c r="G2234" s="173"/>
      <c r="H2234" s="173"/>
      <c r="I2234" s="173"/>
      <c r="J2234" s="173"/>
      <c r="K2234" s="173"/>
      <c r="L2234" s="173"/>
      <c r="M2234" s="173"/>
      <c r="N2234" s="173"/>
      <c r="O2234" s="173"/>
      <c r="P2234" s="173"/>
      <c r="Q2234" s="173"/>
      <c r="R2234" s="173"/>
      <c r="S2234" s="173"/>
      <c r="T2234" s="173"/>
      <c r="U2234" s="173"/>
      <c r="V2234" s="173"/>
      <c r="W2234" s="173"/>
      <c r="X2234" s="173"/>
      <c r="Y2234" s="173"/>
      <c r="Z2234" s="173"/>
      <c r="AA2234" s="173"/>
      <c r="AB2234" s="173"/>
      <c r="AC2234" s="173"/>
      <c r="AD2234" s="173"/>
      <c r="AE2234" s="173"/>
      <c r="AF2234" s="173"/>
      <c r="AG2234" s="173"/>
      <c r="AH2234" s="173"/>
      <c r="AI2234" s="173"/>
      <c r="AJ2234" s="173"/>
      <c r="AK2234" s="173"/>
      <c r="AL2234" s="173"/>
      <c r="AM2234" s="173"/>
      <c r="AN2234" s="173"/>
      <c r="AO2234" s="173"/>
      <c r="AP2234" s="198"/>
      <c r="AQ2234" s="198"/>
      <c r="AR2234" s="198"/>
      <c r="AS2234" s="198"/>
      <c r="AT2234" s="198"/>
      <c r="AU2234" s="198"/>
      <c r="AV2234" s="198"/>
      <c r="AW2234" s="198"/>
      <c r="AX2234" s="198"/>
      <c r="AY2234" s="198"/>
      <c r="AZ2234" s="198"/>
      <c r="BA2234" s="198"/>
      <c r="BB2234" s="198"/>
      <c r="BC2234" s="198"/>
      <c r="BD2234" s="198"/>
      <c r="BE2234" s="198"/>
      <c r="BF2234" s="198"/>
      <c r="BG2234" s="198"/>
      <c r="BH2234" s="198"/>
      <c r="BI2234" s="198"/>
      <c r="BJ2234" s="198"/>
      <c r="BK2234" s="198"/>
      <c r="BL2234" s="198"/>
      <c r="BM2234" s="198"/>
      <c r="BN2234" s="198"/>
      <c r="BO2234" s="198"/>
      <c r="BP2234" s="198"/>
      <c r="BQ2234" s="198"/>
      <c r="BR2234" s="198"/>
      <c r="BS2234" s="198"/>
      <c r="BT2234" s="198"/>
      <c r="BU2234" s="198"/>
      <c r="BV2234" s="198"/>
      <c r="BW2234" s="198"/>
      <c r="BX2234" s="198"/>
      <c r="BY2234" s="198"/>
      <c r="BZ2234" s="198"/>
    </row>
    <row r="2235" spans="4:78" x14ac:dyDescent="0.2">
      <c r="D2235" s="173"/>
      <c r="E2235" s="173"/>
      <c r="F2235" s="173"/>
      <c r="G2235" s="173"/>
      <c r="H2235" s="173"/>
      <c r="I2235" s="173"/>
      <c r="J2235" s="173"/>
      <c r="K2235" s="173"/>
      <c r="L2235" s="173"/>
      <c r="M2235" s="173"/>
      <c r="N2235" s="173"/>
      <c r="O2235" s="173"/>
      <c r="P2235" s="173"/>
      <c r="Q2235" s="173"/>
      <c r="R2235" s="173"/>
      <c r="S2235" s="173"/>
      <c r="T2235" s="173"/>
      <c r="U2235" s="173"/>
      <c r="V2235" s="173"/>
      <c r="W2235" s="173"/>
      <c r="X2235" s="173"/>
      <c r="Y2235" s="173"/>
      <c r="Z2235" s="173"/>
      <c r="AA2235" s="173"/>
      <c r="AB2235" s="173"/>
      <c r="AC2235" s="173"/>
      <c r="AD2235" s="173"/>
      <c r="AE2235" s="173"/>
      <c r="AF2235" s="173"/>
      <c r="AG2235" s="173"/>
      <c r="AH2235" s="173"/>
      <c r="AI2235" s="173"/>
      <c r="AJ2235" s="173"/>
      <c r="AK2235" s="173"/>
      <c r="AL2235" s="173"/>
      <c r="AM2235" s="173"/>
      <c r="AN2235" s="173"/>
      <c r="AO2235" s="173"/>
      <c r="AP2235" s="198"/>
      <c r="AQ2235" s="198"/>
      <c r="AR2235" s="198"/>
      <c r="AS2235" s="198"/>
      <c r="AT2235" s="198"/>
      <c r="AU2235" s="198"/>
      <c r="AV2235" s="198"/>
      <c r="AW2235" s="198"/>
      <c r="AX2235" s="198"/>
      <c r="AY2235" s="198"/>
      <c r="AZ2235" s="198"/>
      <c r="BA2235" s="198"/>
      <c r="BB2235" s="198"/>
      <c r="BC2235" s="198"/>
      <c r="BD2235" s="198"/>
      <c r="BE2235" s="198"/>
      <c r="BF2235" s="198"/>
      <c r="BG2235" s="198"/>
      <c r="BH2235" s="198"/>
      <c r="BI2235" s="198"/>
      <c r="BJ2235" s="198"/>
      <c r="BK2235" s="198"/>
      <c r="BL2235" s="198"/>
      <c r="BM2235" s="198"/>
      <c r="BN2235" s="198"/>
      <c r="BO2235" s="198"/>
      <c r="BP2235" s="198"/>
      <c r="BQ2235" s="198"/>
      <c r="BR2235" s="198"/>
      <c r="BS2235" s="198"/>
      <c r="BT2235" s="198"/>
      <c r="BU2235" s="198"/>
      <c r="BV2235" s="198"/>
      <c r="BW2235" s="198"/>
      <c r="BX2235" s="198"/>
      <c r="BY2235" s="198"/>
      <c r="BZ2235" s="198"/>
    </row>
    <row r="2236" spans="4:78" x14ac:dyDescent="0.2">
      <c r="D2236" s="173"/>
      <c r="E2236" s="173"/>
      <c r="F2236" s="173"/>
      <c r="G2236" s="173"/>
      <c r="H2236" s="173"/>
      <c r="I2236" s="173"/>
      <c r="J2236" s="173"/>
      <c r="K2236" s="173"/>
      <c r="L2236" s="173"/>
      <c r="M2236" s="173"/>
      <c r="N2236" s="173"/>
      <c r="O2236" s="173"/>
      <c r="P2236" s="173"/>
      <c r="Q2236" s="173"/>
      <c r="R2236" s="173"/>
      <c r="S2236" s="173"/>
      <c r="T2236" s="173"/>
      <c r="U2236" s="173"/>
      <c r="V2236" s="173"/>
      <c r="W2236" s="173"/>
      <c r="X2236" s="173"/>
      <c r="Y2236" s="173"/>
      <c r="Z2236" s="173"/>
      <c r="AA2236" s="173"/>
      <c r="AB2236" s="173"/>
      <c r="AC2236" s="173"/>
      <c r="AD2236" s="173"/>
      <c r="AE2236" s="173"/>
      <c r="AF2236" s="173"/>
      <c r="AG2236" s="173"/>
      <c r="AH2236" s="173"/>
      <c r="AI2236" s="173"/>
      <c r="AJ2236" s="173"/>
      <c r="AK2236" s="173"/>
      <c r="AL2236" s="173"/>
      <c r="AM2236" s="173"/>
      <c r="AN2236" s="173"/>
      <c r="AO2236" s="173"/>
      <c r="AP2236" s="198"/>
      <c r="AQ2236" s="198"/>
      <c r="AR2236" s="198"/>
      <c r="AS2236" s="198"/>
      <c r="AT2236" s="198"/>
      <c r="AU2236" s="198"/>
      <c r="AV2236" s="198"/>
      <c r="AW2236" s="198"/>
      <c r="AX2236" s="198"/>
      <c r="AY2236" s="198"/>
      <c r="AZ2236" s="198"/>
      <c r="BA2236" s="198"/>
      <c r="BB2236" s="198"/>
      <c r="BC2236" s="198"/>
      <c r="BD2236" s="198"/>
      <c r="BE2236" s="198"/>
      <c r="BF2236" s="198"/>
      <c r="BG2236" s="198"/>
      <c r="BH2236" s="198"/>
      <c r="BI2236" s="198"/>
      <c r="BJ2236" s="198"/>
      <c r="BK2236" s="198"/>
      <c r="BL2236" s="198"/>
      <c r="BM2236" s="198"/>
      <c r="BN2236" s="198"/>
      <c r="BO2236" s="198"/>
      <c r="BP2236" s="198"/>
      <c r="BQ2236" s="198"/>
      <c r="BR2236" s="198"/>
      <c r="BS2236" s="198"/>
      <c r="BT2236" s="198"/>
      <c r="BU2236" s="198"/>
      <c r="BV2236" s="198"/>
      <c r="BW2236" s="198"/>
      <c r="BX2236" s="198"/>
      <c r="BY2236" s="198"/>
      <c r="BZ2236" s="198"/>
    </row>
    <row r="2237" spans="4:78" x14ac:dyDescent="0.2">
      <c r="D2237" s="173"/>
      <c r="E2237" s="173"/>
      <c r="F2237" s="173"/>
      <c r="G2237" s="173"/>
      <c r="H2237" s="173"/>
      <c r="I2237" s="173"/>
      <c r="J2237" s="173"/>
      <c r="K2237" s="173"/>
      <c r="L2237" s="173"/>
      <c r="M2237" s="173"/>
      <c r="N2237" s="173"/>
      <c r="O2237" s="173"/>
      <c r="P2237" s="173"/>
      <c r="Q2237" s="173"/>
      <c r="R2237" s="173"/>
      <c r="S2237" s="173"/>
      <c r="T2237" s="173"/>
      <c r="U2237" s="173"/>
      <c r="V2237" s="173"/>
      <c r="W2237" s="173"/>
      <c r="X2237" s="173"/>
      <c r="Y2237" s="173"/>
      <c r="Z2237" s="173"/>
      <c r="AA2237" s="173"/>
      <c r="AB2237" s="173"/>
      <c r="AC2237" s="173"/>
      <c r="AD2237" s="173"/>
      <c r="AE2237" s="173"/>
      <c r="AF2237" s="173"/>
      <c r="AG2237" s="173"/>
      <c r="AH2237" s="173"/>
      <c r="AI2237" s="173"/>
      <c r="AJ2237" s="173"/>
      <c r="AK2237" s="173"/>
      <c r="AL2237" s="173"/>
      <c r="AM2237" s="173"/>
      <c r="AN2237" s="173"/>
      <c r="AO2237" s="173"/>
      <c r="AP2237" s="198"/>
      <c r="AQ2237" s="198"/>
      <c r="AR2237" s="198"/>
      <c r="AS2237" s="198"/>
      <c r="AT2237" s="198"/>
      <c r="AU2237" s="198"/>
      <c r="AV2237" s="198"/>
      <c r="AW2237" s="198"/>
      <c r="AX2237" s="198"/>
      <c r="AY2237" s="198"/>
      <c r="AZ2237" s="198"/>
      <c r="BA2237" s="198"/>
      <c r="BB2237" s="198"/>
      <c r="BC2237" s="198"/>
      <c r="BD2237" s="198"/>
      <c r="BE2237" s="198"/>
      <c r="BF2237" s="198"/>
      <c r="BG2237" s="198"/>
      <c r="BH2237" s="198"/>
      <c r="BI2237" s="198"/>
      <c r="BJ2237" s="198"/>
      <c r="BK2237" s="198"/>
      <c r="BL2237" s="198"/>
      <c r="BM2237" s="198"/>
      <c r="BN2237" s="198"/>
      <c r="BO2237" s="198"/>
      <c r="BP2237" s="198"/>
      <c r="BQ2237" s="198"/>
      <c r="BR2237" s="198"/>
      <c r="BS2237" s="198"/>
      <c r="BT2237" s="198"/>
      <c r="BU2237" s="198"/>
      <c r="BV2237" s="198"/>
      <c r="BW2237" s="198"/>
      <c r="BX2237" s="198"/>
      <c r="BY2237" s="198"/>
      <c r="BZ2237" s="198"/>
    </row>
    <row r="2238" spans="4:78" x14ac:dyDescent="0.2">
      <c r="D2238" s="173"/>
      <c r="E2238" s="173"/>
      <c r="F2238" s="173"/>
      <c r="G2238" s="173"/>
      <c r="H2238" s="173"/>
      <c r="I2238" s="173"/>
      <c r="J2238" s="173"/>
      <c r="K2238" s="173"/>
      <c r="L2238" s="173"/>
      <c r="M2238" s="173"/>
      <c r="N2238" s="173"/>
      <c r="O2238" s="173"/>
      <c r="P2238" s="173"/>
      <c r="Q2238" s="173"/>
      <c r="R2238" s="173"/>
      <c r="S2238" s="173"/>
      <c r="T2238" s="173"/>
      <c r="U2238" s="173"/>
      <c r="V2238" s="173"/>
      <c r="W2238" s="173"/>
      <c r="X2238" s="173"/>
      <c r="Y2238" s="173"/>
      <c r="Z2238" s="173"/>
      <c r="AA2238" s="173"/>
      <c r="AB2238" s="173"/>
      <c r="AC2238" s="173"/>
      <c r="AD2238" s="173"/>
      <c r="AE2238" s="173"/>
      <c r="AF2238" s="173"/>
      <c r="AG2238" s="173"/>
      <c r="AH2238" s="173"/>
      <c r="AI2238" s="173"/>
      <c r="AJ2238" s="173"/>
      <c r="AK2238" s="173"/>
      <c r="AL2238" s="173"/>
      <c r="AM2238" s="173"/>
      <c r="AN2238" s="173"/>
      <c r="AO2238" s="173"/>
      <c r="AP2238" s="198"/>
      <c r="AQ2238" s="198"/>
      <c r="AR2238" s="198"/>
      <c r="AS2238" s="198"/>
      <c r="AT2238" s="198"/>
      <c r="AU2238" s="198"/>
      <c r="AV2238" s="198"/>
      <c r="AW2238" s="198"/>
      <c r="AX2238" s="198"/>
      <c r="AY2238" s="198"/>
      <c r="AZ2238" s="198"/>
      <c r="BA2238" s="198"/>
      <c r="BB2238" s="198"/>
      <c r="BC2238" s="198"/>
      <c r="BD2238" s="198"/>
      <c r="BE2238" s="198"/>
      <c r="BF2238" s="198"/>
      <c r="BG2238" s="198"/>
      <c r="BH2238" s="198"/>
      <c r="BI2238" s="198"/>
      <c r="BJ2238" s="198"/>
      <c r="BK2238" s="198"/>
      <c r="BL2238" s="198"/>
      <c r="BM2238" s="198"/>
      <c r="BN2238" s="198"/>
      <c r="BO2238" s="198"/>
      <c r="BP2238" s="198"/>
      <c r="BQ2238" s="198"/>
      <c r="BR2238" s="198"/>
      <c r="BS2238" s="198"/>
      <c r="BT2238" s="198"/>
      <c r="BU2238" s="198"/>
      <c r="BV2238" s="198"/>
      <c r="BW2238" s="198"/>
      <c r="BX2238" s="198"/>
      <c r="BY2238" s="198"/>
      <c r="BZ2238" s="198"/>
    </row>
    <row r="2239" spans="4:78" x14ac:dyDescent="0.2">
      <c r="D2239" s="173"/>
      <c r="E2239" s="173"/>
      <c r="F2239" s="173"/>
      <c r="G2239" s="173"/>
      <c r="H2239" s="173"/>
      <c r="I2239" s="173"/>
      <c r="J2239" s="173"/>
      <c r="K2239" s="173"/>
      <c r="L2239" s="173"/>
      <c r="M2239" s="173"/>
      <c r="N2239" s="173"/>
      <c r="O2239" s="173"/>
      <c r="P2239" s="173"/>
      <c r="Q2239" s="173"/>
      <c r="R2239" s="173"/>
      <c r="S2239" s="173"/>
      <c r="T2239" s="173"/>
      <c r="U2239" s="173"/>
      <c r="V2239" s="173"/>
      <c r="W2239" s="173"/>
      <c r="X2239" s="173"/>
      <c r="Y2239" s="173"/>
      <c r="Z2239" s="173"/>
      <c r="AA2239" s="173"/>
      <c r="AB2239" s="173"/>
      <c r="AC2239" s="173"/>
      <c r="AD2239" s="173"/>
      <c r="AE2239" s="173"/>
      <c r="AF2239" s="173"/>
      <c r="AG2239" s="173"/>
      <c r="AH2239" s="173"/>
      <c r="AI2239" s="173"/>
      <c r="AJ2239" s="173"/>
      <c r="AK2239" s="173"/>
      <c r="AL2239" s="173"/>
      <c r="AM2239" s="173"/>
      <c r="AN2239" s="173"/>
      <c r="AO2239" s="173"/>
      <c r="AP2239" s="198"/>
      <c r="AQ2239" s="198"/>
      <c r="AR2239" s="198"/>
      <c r="AS2239" s="198"/>
      <c r="AT2239" s="198"/>
      <c r="AU2239" s="198"/>
      <c r="AV2239" s="198"/>
      <c r="AW2239" s="198"/>
      <c r="AX2239" s="198"/>
      <c r="AY2239" s="198"/>
      <c r="AZ2239" s="198"/>
      <c r="BA2239" s="198"/>
      <c r="BB2239" s="198"/>
      <c r="BC2239" s="198"/>
      <c r="BD2239" s="198"/>
      <c r="BE2239" s="198"/>
      <c r="BF2239" s="198"/>
      <c r="BG2239" s="198"/>
      <c r="BH2239" s="198"/>
      <c r="BI2239" s="198"/>
      <c r="BJ2239" s="198"/>
      <c r="BK2239" s="198"/>
      <c r="BL2239" s="198"/>
      <c r="BM2239" s="198"/>
      <c r="BN2239" s="198"/>
      <c r="BO2239" s="198"/>
      <c r="BP2239" s="198"/>
      <c r="BQ2239" s="198"/>
      <c r="BR2239" s="198"/>
      <c r="BS2239" s="198"/>
      <c r="BT2239" s="198"/>
      <c r="BU2239" s="198"/>
      <c r="BV2239" s="198"/>
      <c r="BW2239" s="198"/>
      <c r="BX2239" s="198"/>
      <c r="BY2239" s="198"/>
      <c r="BZ2239" s="198"/>
    </row>
    <row r="2240" spans="4:78" x14ac:dyDescent="0.2">
      <c r="D2240" s="173"/>
      <c r="E2240" s="173"/>
      <c r="F2240" s="173"/>
      <c r="G2240" s="173"/>
      <c r="H2240" s="173"/>
      <c r="I2240" s="173"/>
      <c r="J2240" s="173"/>
      <c r="K2240" s="173"/>
      <c r="L2240" s="173"/>
      <c r="M2240" s="173"/>
      <c r="N2240" s="173"/>
      <c r="O2240" s="173"/>
      <c r="P2240" s="173"/>
      <c r="Q2240" s="173"/>
      <c r="R2240" s="173"/>
      <c r="S2240" s="173"/>
      <c r="T2240" s="173"/>
      <c r="U2240" s="173"/>
      <c r="V2240" s="173"/>
      <c r="W2240" s="173"/>
      <c r="X2240" s="173"/>
      <c r="Y2240" s="173"/>
      <c r="Z2240" s="173"/>
      <c r="AA2240" s="173"/>
      <c r="AB2240" s="173"/>
      <c r="AC2240" s="173"/>
      <c r="AD2240" s="173"/>
      <c r="AE2240" s="173"/>
      <c r="AF2240" s="173"/>
      <c r="AG2240" s="173"/>
      <c r="AH2240" s="173"/>
      <c r="AI2240" s="173"/>
      <c r="AJ2240" s="173"/>
      <c r="AK2240" s="173"/>
      <c r="AL2240" s="173"/>
      <c r="AM2240" s="173"/>
      <c r="AN2240" s="173"/>
      <c r="AO2240" s="173"/>
      <c r="AP2240" s="198"/>
      <c r="AQ2240" s="198"/>
      <c r="AR2240" s="198"/>
      <c r="AS2240" s="198"/>
      <c r="AT2240" s="198"/>
      <c r="AU2240" s="198"/>
      <c r="AV2240" s="198"/>
      <c r="AW2240" s="198"/>
      <c r="AX2240" s="198"/>
      <c r="AY2240" s="198"/>
      <c r="AZ2240" s="198"/>
      <c r="BA2240" s="198"/>
      <c r="BB2240" s="198"/>
      <c r="BC2240" s="198"/>
      <c r="BD2240" s="198"/>
      <c r="BE2240" s="198"/>
      <c r="BF2240" s="198"/>
      <c r="BG2240" s="198"/>
      <c r="BH2240" s="198"/>
      <c r="BI2240" s="198"/>
      <c r="BJ2240" s="198"/>
      <c r="BK2240" s="198"/>
      <c r="BL2240" s="198"/>
      <c r="BM2240" s="198"/>
      <c r="BN2240" s="198"/>
      <c r="BO2240" s="198"/>
      <c r="BP2240" s="198"/>
      <c r="BQ2240" s="198"/>
      <c r="BR2240" s="198"/>
      <c r="BS2240" s="198"/>
      <c r="BT2240" s="198"/>
      <c r="BU2240" s="198"/>
      <c r="BV2240" s="198"/>
      <c r="BW2240" s="198"/>
      <c r="BX2240" s="198"/>
      <c r="BY2240" s="198"/>
      <c r="BZ2240" s="198"/>
    </row>
    <row r="2241" spans="4:78" x14ac:dyDescent="0.2">
      <c r="D2241" s="173"/>
      <c r="E2241" s="173"/>
      <c r="F2241" s="173"/>
      <c r="G2241" s="173"/>
      <c r="H2241" s="173"/>
      <c r="I2241" s="173"/>
      <c r="J2241" s="173"/>
      <c r="K2241" s="173"/>
      <c r="L2241" s="173"/>
      <c r="M2241" s="173"/>
      <c r="N2241" s="173"/>
      <c r="O2241" s="173"/>
      <c r="P2241" s="173"/>
      <c r="Q2241" s="173"/>
      <c r="R2241" s="173"/>
      <c r="S2241" s="173"/>
      <c r="T2241" s="173"/>
      <c r="U2241" s="173"/>
      <c r="V2241" s="173"/>
      <c r="W2241" s="173"/>
      <c r="X2241" s="173"/>
      <c r="Y2241" s="173"/>
      <c r="Z2241" s="173"/>
      <c r="AA2241" s="173"/>
      <c r="AB2241" s="173"/>
      <c r="AC2241" s="173"/>
      <c r="AD2241" s="173"/>
      <c r="AE2241" s="173"/>
      <c r="AF2241" s="173"/>
      <c r="AG2241" s="173"/>
      <c r="AH2241" s="173"/>
      <c r="AI2241" s="173"/>
      <c r="AJ2241" s="173"/>
      <c r="AK2241" s="173"/>
      <c r="AL2241" s="173"/>
      <c r="AM2241" s="173"/>
      <c r="AN2241" s="173"/>
      <c r="AO2241" s="173"/>
      <c r="AP2241" s="198"/>
      <c r="AQ2241" s="198"/>
      <c r="AR2241" s="198"/>
      <c r="AS2241" s="198"/>
      <c r="AT2241" s="198"/>
      <c r="AU2241" s="198"/>
      <c r="AV2241" s="198"/>
      <c r="AW2241" s="198"/>
      <c r="AX2241" s="198"/>
      <c r="AY2241" s="198"/>
      <c r="AZ2241" s="198"/>
      <c r="BA2241" s="198"/>
      <c r="BB2241" s="198"/>
      <c r="BC2241" s="198"/>
      <c r="BD2241" s="198"/>
      <c r="BE2241" s="198"/>
      <c r="BF2241" s="198"/>
      <c r="BG2241" s="198"/>
      <c r="BH2241" s="198"/>
      <c r="BI2241" s="198"/>
      <c r="BJ2241" s="198"/>
      <c r="BK2241" s="198"/>
      <c r="BL2241" s="198"/>
      <c r="BM2241" s="198"/>
      <c r="BN2241" s="198"/>
      <c r="BO2241" s="198"/>
      <c r="BP2241" s="198"/>
      <c r="BQ2241" s="198"/>
      <c r="BR2241" s="198"/>
      <c r="BS2241" s="198"/>
      <c r="BT2241" s="198"/>
      <c r="BU2241" s="198"/>
      <c r="BV2241" s="198"/>
      <c r="BW2241" s="198"/>
      <c r="BX2241" s="198"/>
      <c r="BY2241" s="198"/>
      <c r="BZ2241" s="198"/>
    </row>
    <row r="2242" spans="4:78" x14ac:dyDescent="0.2">
      <c r="D2242" s="173"/>
      <c r="E2242" s="173"/>
      <c r="F2242" s="173"/>
      <c r="G2242" s="173"/>
      <c r="H2242" s="173"/>
      <c r="I2242" s="173"/>
      <c r="J2242" s="173"/>
      <c r="K2242" s="173"/>
      <c r="L2242" s="173"/>
      <c r="M2242" s="173"/>
      <c r="N2242" s="173"/>
      <c r="O2242" s="173"/>
      <c r="P2242" s="173"/>
      <c r="Q2242" s="173"/>
      <c r="R2242" s="173"/>
      <c r="S2242" s="173"/>
      <c r="T2242" s="173"/>
      <c r="U2242" s="173"/>
      <c r="V2242" s="173"/>
      <c r="W2242" s="173"/>
      <c r="X2242" s="173"/>
      <c r="Y2242" s="173"/>
      <c r="Z2242" s="173"/>
      <c r="AA2242" s="173"/>
      <c r="AB2242" s="173"/>
      <c r="AC2242" s="173"/>
      <c r="AD2242" s="173"/>
      <c r="AE2242" s="173"/>
      <c r="AF2242" s="173"/>
      <c r="AG2242" s="173"/>
      <c r="AH2242" s="173"/>
      <c r="AI2242" s="173"/>
      <c r="AJ2242" s="173"/>
      <c r="AK2242" s="173"/>
      <c r="AL2242" s="173"/>
      <c r="AM2242" s="173"/>
      <c r="AN2242" s="173"/>
      <c r="AO2242" s="173"/>
      <c r="AP2242" s="198"/>
      <c r="AQ2242" s="198"/>
      <c r="AR2242" s="198"/>
      <c r="AS2242" s="198"/>
      <c r="AT2242" s="198"/>
      <c r="AU2242" s="198"/>
      <c r="AV2242" s="198"/>
      <c r="AW2242" s="198"/>
      <c r="AX2242" s="198"/>
      <c r="AY2242" s="198"/>
      <c r="AZ2242" s="198"/>
      <c r="BA2242" s="198"/>
      <c r="BB2242" s="198"/>
      <c r="BC2242" s="198"/>
      <c r="BD2242" s="198"/>
      <c r="BE2242" s="198"/>
      <c r="BF2242" s="198"/>
      <c r="BG2242" s="198"/>
      <c r="BH2242" s="198"/>
      <c r="BI2242" s="198"/>
      <c r="BJ2242" s="198"/>
      <c r="BK2242" s="198"/>
      <c r="BL2242" s="198"/>
      <c r="BM2242" s="198"/>
      <c r="BN2242" s="198"/>
      <c r="BO2242" s="198"/>
      <c r="BP2242" s="198"/>
      <c r="BQ2242" s="198"/>
      <c r="BR2242" s="198"/>
      <c r="BS2242" s="198"/>
      <c r="BT2242" s="198"/>
      <c r="BU2242" s="198"/>
      <c r="BV2242" s="198"/>
      <c r="BW2242" s="198"/>
      <c r="BX2242" s="198"/>
      <c r="BY2242" s="198"/>
      <c r="BZ2242" s="198"/>
    </row>
    <row r="2243" spans="4:78" x14ac:dyDescent="0.2">
      <c r="D2243" s="173"/>
      <c r="E2243" s="173"/>
      <c r="F2243" s="173"/>
      <c r="G2243" s="173"/>
      <c r="H2243" s="173"/>
      <c r="I2243" s="173"/>
      <c r="J2243" s="173"/>
      <c r="K2243" s="173"/>
      <c r="L2243" s="173"/>
      <c r="M2243" s="173"/>
      <c r="N2243" s="173"/>
      <c r="O2243" s="173"/>
      <c r="P2243" s="173"/>
      <c r="Q2243" s="173"/>
      <c r="R2243" s="173"/>
      <c r="S2243" s="173"/>
      <c r="T2243" s="173"/>
      <c r="U2243" s="173"/>
      <c r="V2243" s="173"/>
      <c r="W2243" s="173"/>
      <c r="X2243" s="173"/>
      <c r="Y2243" s="173"/>
      <c r="Z2243" s="173"/>
      <c r="AA2243" s="173"/>
      <c r="AB2243" s="173"/>
      <c r="AC2243" s="173"/>
      <c r="AD2243" s="173"/>
      <c r="AE2243" s="173"/>
      <c r="AF2243" s="173"/>
      <c r="AG2243" s="173"/>
      <c r="AH2243" s="173"/>
      <c r="AI2243" s="173"/>
      <c r="AJ2243" s="173"/>
      <c r="AK2243" s="173"/>
      <c r="AL2243" s="173"/>
      <c r="AM2243" s="173"/>
      <c r="AN2243" s="173"/>
      <c r="AO2243" s="173"/>
      <c r="AP2243" s="198"/>
      <c r="AQ2243" s="198"/>
      <c r="AR2243" s="198"/>
      <c r="AS2243" s="198"/>
      <c r="AT2243" s="198"/>
      <c r="AU2243" s="198"/>
      <c r="AV2243" s="198"/>
      <c r="AW2243" s="198"/>
      <c r="AX2243" s="198"/>
      <c r="AY2243" s="198"/>
      <c r="AZ2243" s="198"/>
      <c r="BA2243" s="198"/>
      <c r="BB2243" s="198"/>
      <c r="BC2243" s="198"/>
      <c r="BD2243" s="198"/>
      <c r="BE2243" s="198"/>
      <c r="BF2243" s="198"/>
      <c r="BG2243" s="198"/>
      <c r="BH2243" s="198"/>
      <c r="BI2243" s="198"/>
      <c r="BJ2243" s="198"/>
      <c r="BK2243" s="198"/>
      <c r="BL2243" s="198"/>
      <c r="BM2243" s="198"/>
      <c r="BN2243" s="198"/>
      <c r="BO2243" s="198"/>
      <c r="BP2243" s="198"/>
      <c r="BQ2243" s="198"/>
      <c r="BR2243" s="198"/>
      <c r="BS2243" s="198"/>
      <c r="BT2243" s="198"/>
      <c r="BU2243" s="198"/>
      <c r="BV2243" s="198"/>
      <c r="BW2243" s="198"/>
      <c r="BX2243" s="198"/>
      <c r="BY2243" s="198"/>
      <c r="BZ2243" s="198"/>
    </row>
    <row r="2244" spans="4:78" x14ac:dyDescent="0.2">
      <c r="D2244" s="173"/>
      <c r="E2244" s="173"/>
      <c r="F2244" s="173"/>
      <c r="G2244" s="173"/>
      <c r="H2244" s="173"/>
      <c r="I2244" s="173"/>
      <c r="J2244" s="173"/>
      <c r="K2244" s="173"/>
      <c r="L2244" s="173"/>
      <c r="M2244" s="173"/>
      <c r="N2244" s="173"/>
      <c r="O2244" s="173"/>
      <c r="P2244" s="173"/>
      <c r="Q2244" s="173"/>
      <c r="R2244" s="173"/>
      <c r="S2244" s="173"/>
      <c r="T2244" s="173"/>
      <c r="U2244" s="173"/>
      <c r="V2244" s="173"/>
      <c r="W2244" s="173"/>
      <c r="X2244" s="173"/>
      <c r="Y2244" s="173"/>
      <c r="Z2244" s="173"/>
      <c r="AA2244" s="173"/>
      <c r="AB2244" s="173"/>
      <c r="AC2244" s="173"/>
      <c r="AD2244" s="173"/>
      <c r="AE2244" s="173"/>
      <c r="AF2244" s="173"/>
      <c r="AG2244" s="173"/>
      <c r="AH2244" s="173"/>
      <c r="AI2244" s="173"/>
      <c r="AJ2244" s="173"/>
      <c r="AK2244" s="173"/>
      <c r="AL2244" s="173"/>
      <c r="AM2244" s="173"/>
      <c r="AN2244" s="173"/>
      <c r="AO2244" s="173"/>
      <c r="AP2244" s="198"/>
      <c r="AQ2244" s="198"/>
      <c r="AR2244" s="198"/>
      <c r="AS2244" s="198"/>
      <c r="AT2244" s="198"/>
      <c r="AU2244" s="198"/>
      <c r="AV2244" s="198"/>
      <c r="AW2244" s="198"/>
      <c r="AX2244" s="198"/>
      <c r="AY2244" s="198"/>
      <c r="AZ2244" s="198"/>
      <c r="BA2244" s="198"/>
      <c r="BB2244" s="198"/>
      <c r="BC2244" s="198"/>
      <c r="BD2244" s="198"/>
      <c r="BE2244" s="198"/>
      <c r="BF2244" s="198"/>
      <c r="BG2244" s="198"/>
      <c r="BH2244" s="198"/>
      <c r="BI2244" s="198"/>
      <c r="BJ2244" s="198"/>
      <c r="BK2244" s="198"/>
      <c r="BL2244" s="198"/>
      <c r="BM2244" s="198"/>
      <c r="BN2244" s="198"/>
      <c r="BO2244" s="198"/>
      <c r="BP2244" s="198"/>
      <c r="BQ2244" s="198"/>
      <c r="BR2244" s="198"/>
      <c r="BS2244" s="198"/>
      <c r="BT2244" s="198"/>
      <c r="BU2244" s="198"/>
      <c r="BV2244" s="198"/>
      <c r="BW2244" s="198"/>
      <c r="BX2244" s="198"/>
      <c r="BY2244" s="198"/>
      <c r="BZ2244" s="198"/>
    </row>
    <row r="2245" spans="4:78" x14ac:dyDescent="0.2">
      <c r="D2245" s="173"/>
      <c r="E2245" s="173"/>
      <c r="F2245" s="173"/>
      <c r="G2245" s="173"/>
      <c r="H2245" s="173"/>
      <c r="I2245" s="173"/>
      <c r="J2245" s="173"/>
      <c r="K2245" s="173"/>
      <c r="L2245" s="173"/>
      <c r="M2245" s="173"/>
      <c r="N2245" s="173"/>
      <c r="O2245" s="173"/>
      <c r="P2245" s="173"/>
      <c r="Q2245" s="173"/>
      <c r="R2245" s="173"/>
      <c r="S2245" s="173"/>
      <c r="T2245" s="173"/>
      <c r="U2245" s="173"/>
      <c r="V2245" s="173"/>
      <c r="W2245" s="173"/>
      <c r="X2245" s="173"/>
      <c r="Y2245" s="173"/>
      <c r="Z2245" s="173"/>
      <c r="AA2245" s="173"/>
      <c r="AB2245" s="173"/>
      <c r="AC2245" s="173"/>
      <c r="AD2245" s="173"/>
      <c r="AE2245" s="173"/>
      <c r="AF2245" s="173"/>
      <c r="AG2245" s="173"/>
      <c r="AH2245" s="173"/>
      <c r="AI2245" s="173"/>
      <c r="AJ2245" s="173"/>
      <c r="AK2245" s="173"/>
      <c r="AL2245" s="173"/>
      <c r="AM2245" s="173"/>
      <c r="AN2245" s="173"/>
      <c r="AO2245" s="173"/>
      <c r="AP2245" s="198"/>
      <c r="AQ2245" s="198"/>
      <c r="AR2245" s="198"/>
      <c r="AS2245" s="198"/>
      <c r="AT2245" s="198"/>
      <c r="AU2245" s="198"/>
      <c r="AV2245" s="198"/>
      <c r="AW2245" s="198"/>
      <c r="AX2245" s="198"/>
      <c r="AY2245" s="198"/>
      <c r="AZ2245" s="198"/>
      <c r="BA2245" s="198"/>
      <c r="BB2245" s="198"/>
      <c r="BC2245" s="198"/>
      <c r="BD2245" s="198"/>
      <c r="BE2245" s="198"/>
      <c r="BF2245" s="198"/>
      <c r="BG2245" s="198"/>
      <c r="BH2245" s="198"/>
      <c r="BI2245" s="198"/>
      <c r="BJ2245" s="198"/>
      <c r="BK2245" s="198"/>
      <c r="BL2245" s="198"/>
      <c r="BM2245" s="198"/>
      <c r="BN2245" s="198"/>
      <c r="BO2245" s="198"/>
      <c r="BP2245" s="198"/>
      <c r="BQ2245" s="198"/>
      <c r="BR2245" s="198"/>
      <c r="BS2245" s="198"/>
      <c r="BT2245" s="198"/>
      <c r="BU2245" s="198"/>
      <c r="BV2245" s="198"/>
      <c r="BW2245" s="198"/>
      <c r="BX2245" s="198"/>
      <c r="BY2245" s="198"/>
      <c r="BZ2245" s="198"/>
    </row>
    <row r="2246" spans="4:78" x14ac:dyDescent="0.2">
      <c r="D2246" s="173"/>
      <c r="E2246" s="173"/>
      <c r="F2246" s="173"/>
      <c r="G2246" s="173"/>
      <c r="H2246" s="173"/>
      <c r="I2246" s="173"/>
      <c r="J2246" s="173"/>
      <c r="K2246" s="173"/>
      <c r="L2246" s="173"/>
      <c r="M2246" s="173"/>
      <c r="N2246" s="173"/>
      <c r="O2246" s="173"/>
      <c r="P2246" s="173"/>
      <c r="Q2246" s="173"/>
      <c r="R2246" s="173"/>
      <c r="S2246" s="173"/>
      <c r="T2246" s="173"/>
      <c r="U2246" s="173"/>
      <c r="V2246" s="173"/>
      <c r="W2246" s="173"/>
      <c r="X2246" s="173"/>
      <c r="Y2246" s="173"/>
      <c r="Z2246" s="173"/>
      <c r="AA2246" s="173"/>
      <c r="AB2246" s="173"/>
      <c r="AC2246" s="173"/>
      <c r="AD2246" s="173"/>
      <c r="AE2246" s="173"/>
      <c r="AF2246" s="173"/>
      <c r="AG2246" s="173"/>
      <c r="AH2246" s="173"/>
      <c r="AI2246" s="173"/>
      <c r="AJ2246" s="173"/>
      <c r="AK2246" s="173"/>
      <c r="AL2246" s="173"/>
      <c r="AM2246" s="173"/>
      <c r="AN2246" s="173"/>
      <c r="AO2246" s="173"/>
      <c r="AP2246" s="198"/>
      <c r="AQ2246" s="198"/>
      <c r="AR2246" s="198"/>
      <c r="AS2246" s="198"/>
      <c r="AT2246" s="198"/>
      <c r="AU2246" s="198"/>
      <c r="AV2246" s="198"/>
      <c r="AW2246" s="198"/>
      <c r="AX2246" s="198"/>
      <c r="AY2246" s="198"/>
      <c r="AZ2246" s="198"/>
      <c r="BA2246" s="198"/>
      <c r="BB2246" s="198"/>
      <c r="BC2246" s="198"/>
      <c r="BD2246" s="198"/>
      <c r="BE2246" s="198"/>
      <c r="BF2246" s="198"/>
      <c r="BG2246" s="198"/>
      <c r="BH2246" s="198"/>
      <c r="BI2246" s="198"/>
      <c r="BJ2246" s="198"/>
      <c r="BK2246" s="198"/>
      <c r="BL2246" s="198"/>
      <c r="BM2246" s="198"/>
      <c r="BN2246" s="198"/>
      <c r="BO2246" s="198"/>
      <c r="BP2246" s="198"/>
      <c r="BQ2246" s="198"/>
      <c r="BR2246" s="198"/>
      <c r="BS2246" s="198"/>
      <c r="BT2246" s="198"/>
      <c r="BU2246" s="198"/>
      <c r="BV2246" s="198"/>
      <c r="BW2246" s="198"/>
      <c r="BX2246" s="198"/>
      <c r="BY2246" s="198"/>
      <c r="BZ2246" s="198"/>
    </row>
    <row r="2247" spans="4:78" x14ac:dyDescent="0.2">
      <c r="D2247" s="173"/>
      <c r="E2247" s="173"/>
      <c r="F2247" s="173"/>
      <c r="G2247" s="173"/>
      <c r="H2247" s="173"/>
      <c r="I2247" s="173"/>
      <c r="J2247" s="173"/>
      <c r="K2247" s="173"/>
      <c r="L2247" s="173"/>
      <c r="M2247" s="173"/>
      <c r="N2247" s="173"/>
      <c r="O2247" s="173"/>
      <c r="P2247" s="173"/>
      <c r="Q2247" s="173"/>
      <c r="R2247" s="173"/>
      <c r="S2247" s="173"/>
      <c r="T2247" s="173"/>
      <c r="U2247" s="173"/>
      <c r="V2247" s="173"/>
      <c r="W2247" s="173"/>
      <c r="X2247" s="173"/>
      <c r="Y2247" s="173"/>
      <c r="Z2247" s="173"/>
      <c r="AA2247" s="173"/>
      <c r="AB2247" s="173"/>
      <c r="AC2247" s="173"/>
      <c r="AD2247" s="173"/>
      <c r="AE2247" s="173"/>
      <c r="AF2247" s="173"/>
      <c r="AG2247" s="173"/>
      <c r="AH2247" s="173"/>
      <c r="AI2247" s="173"/>
      <c r="AJ2247" s="173"/>
      <c r="AK2247" s="173"/>
      <c r="AL2247" s="173"/>
      <c r="AM2247" s="173"/>
      <c r="AN2247" s="173"/>
      <c r="AO2247" s="173"/>
      <c r="AP2247" s="198"/>
      <c r="AQ2247" s="198"/>
      <c r="AR2247" s="198"/>
      <c r="AS2247" s="198"/>
      <c r="AT2247" s="198"/>
      <c r="AU2247" s="198"/>
      <c r="AV2247" s="198"/>
      <c r="AW2247" s="198"/>
      <c r="AX2247" s="198"/>
      <c r="AY2247" s="198"/>
      <c r="AZ2247" s="198"/>
      <c r="BA2247" s="198"/>
      <c r="BB2247" s="198"/>
      <c r="BC2247" s="198"/>
      <c r="BD2247" s="198"/>
      <c r="BE2247" s="198"/>
      <c r="BF2247" s="198"/>
      <c r="BG2247" s="198"/>
      <c r="BH2247" s="198"/>
      <c r="BI2247" s="198"/>
      <c r="BJ2247" s="198"/>
      <c r="BK2247" s="198"/>
      <c r="BL2247" s="198"/>
      <c r="BM2247" s="198"/>
      <c r="BN2247" s="198"/>
      <c r="BO2247" s="198"/>
      <c r="BP2247" s="198"/>
      <c r="BQ2247" s="198"/>
      <c r="BR2247" s="198"/>
      <c r="BS2247" s="198"/>
      <c r="BT2247" s="198"/>
      <c r="BU2247" s="198"/>
      <c r="BV2247" s="198"/>
      <c r="BW2247" s="198"/>
      <c r="BX2247" s="198"/>
      <c r="BY2247" s="198"/>
      <c r="BZ2247" s="198"/>
    </row>
    <row r="2248" spans="4:78" x14ac:dyDescent="0.2">
      <c r="D2248" s="173"/>
      <c r="E2248" s="173"/>
      <c r="F2248" s="173"/>
      <c r="G2248" s="173"/>
      <c r="H2248" s="173"/>
      <c r="I2248" s="173"/>
      <c r="J2248" s="173"/>
      <c r="K2248" s="173"/>
      <c r="L2248" s="173"/>
      <c r="M2248" s="173"/>
      <c r="N2248" s="173"/>
      <c r="O2248" s="173"/>
      <c r="P2248" s="173"/>
      <c r="Q2248" s="173"/>
      <c r="R2248" s="173"/>
      <c r="S2248" s="173"/>
      <c r="T2248" s="173"/>
      <c r="U2248" s="173"/>
      <c r="V2248" s="173"/>
      <c r="W2248" s="173"/>
      <c r="X2248" s="173"/>
      <c r="Y2248" s="173"/>
      <c r="Z2248" s="173"/>
      <c r="AA2248" s="173"/>
      <c r="AB2248" s="173"/>
      <c r="AC2248" s="173"/>
      <c r="AD2248" s="173"/>
      <c r="AE2248" s="173"/>
      <c r="AF2248" s="173"/>
      <c r="AG2248" s="173"/>
      <c r="AH2248" s="173"/>
      <c r="AI2248" s="173"/>
      <c r="AJ2248" s="173"/>
      <c r="AK2248" s="173"/>
      <c r="AL2248" s="173"/>
      <c r="AM2248" s="173"/>
      <c r="AN2248" s="173"/>
      <c r="AO2248" s="173"/>
      <c r="AP2248" s="198"/>
      <c r="AQ2248" s="198"/>
      <c r="AR2248" s="198"/>
      <c r="AS2248" s="198"/>
      <c r="AT2248" s="198"/>
      <c r="AU2248" s="198"/>
      <c r="AV2248" s="198"/>
      <c r="AW2248" s="198"/>
      <c r="AX2248" s="198"/>
      <c r="AY2248" s="198"/>
      <c r="AZ2248" s="198"/>
      <c r="BA2248" s="198"/>
      <c r="BB2248" s="198"/>
      <c r="BC2248" s="198"/>
      <c r="BD2248" s="198"/>
      <c r="BE2248" s="198"/>
      <c r="BF2248" s="198"/>
      <c r="BG2248" s="198"/>
      <c r="BH2248" s="198"/>
      <c r="BI2248" s="198"/>
      <c r="BJ2248" s="198"/>
      <c r="BK2248" s="198"/>
      <c r="BL2248" s="198"/>
      <c r="BM2248" s="198"/>
      <c r="BN2248" s="198"/>
      <c r="BO2248" s="198"/>
      <c r="BP2248" s="198"/>
      <c r="BQ2248" s="198"/>
      <c r="BR2248" s="198"/>
      <c r="BS2248" s="198"/>
      <c r="BT2248" s="198"/>
      <c r="BU2248" s="198"/>
      <c r="BV2248" s="198"/>
      <c r="BW2248" s="198"/>
      <c r="BX2248" s="198"/>
      <c r="BY2248" s="198"/>
      <c r="BZ2248" s="198"/>
    </row>
    <row r="2249" spans="4:78" x14ac:dyDescent="0.2">
      <c r="D2249" s="173"/>
      <c r="E2249" s="173"/>
      <c r="F2249" s="173"/>
      <c r="G2249" s="173"/>
      <c r="H2249" s="173"/>
      <c r="I2249" s="173"/>
      <c r="J2249" s="173"/>
      <c r="K2249" s="173"/>
      <c r="L2249" s="173"/>
      <c r="M2249" s="173"/>
      <c r="N2249" s="173"/>
      <c r="O2249" s="173"/>
      <c r="P2249" s="173"/>
      <c r="Q2249" s="173"/>
      <c r="R2249" s="173"/>
      <c r="S2249" s="173"/>
      <c r="T2249" s="173"/>
      <c r="U2249" s="173"/>
      <c r="V2249" s="173"/>
      <c r="W2249" s="173"/>
      <c r="X2249" s="173"/>
      <c r="Y2249" s="173"/>
      <c r="Z2249" s="173"/>
      <c r="AA2249" s="173"/>
      <c r="AB2249" s="173"/>
      <c r="AC2249" s="173"/>
      <c r="AD2249" s="173"/>
      <c r="AE2249" s="173"/>
      <c r="AF2249" s="173"/>
      <c r="AG2249" s="173"/>
      <c r="AH2249" s="173"/>
      <c r="AI2249" s="173"/>
      <c r="AJ2249" s="173"/>
      <c r="AK2249" s="173"/>
      <c r="AL2249" s="173"/>
      <c r="AM2249" s="173"/>
      <c r="AN2249" s="173"/>
      <c r="AO2249" s="173"/>
      <c r="AP2249" s="198"/>
      <c r="AQ2249" s="198"/>
      <c r="AR2249" s="198"/>
      <c r="AS2249" s="198"/>
      <c r="AT2249" s="198"/>
      <c r="AU2249" s="198"/>
      <c r="AV2249" s="198"/>
      <c r="AW2249" s="198"/>
      <c r="AX2249" s="198"/>
      <c r="AY2249" s="198"/>
      <c r="AZ2249" s="198"/>
      <c r="BA2249" s="198"/>
      <c r="BB2249" s="198"/>
      <c r="BC2249" s="198"/>
      <c r="BD2249" s="198"/>
      <c r="BE2249" s="198"/>
      <c r="BF2249" s="198"/>
      <c r="BG2249" s="198"/>
      <c r="BH2249" s="198"/>
      <c r="BI2249" s="198"/>
      <c r="BJ2249" s="198"/>
      <c r="BK2249" s="198"/>
      <c r="BL2249" s="198"/>
      <c r="BM2249" s="198"/>
      <c r="BN2249" s="198"/>
      <c r="BO2249" s="198"/>
      <c r="BP2249" s="198"/>
      <c r="BQ2249" s="198"/>
      <c r="BR2249" s="198"/>
      <c r="BS2249" s="198"/>
      <c r="BT2249" s="198"/>
      <c r="BU2249" s="198"/>
      <c r="BV2249" s="198"/>
      <c r="BW2249" s="198"/>
      <c r="BX2249" s="198"/>
      <c r="BY2249" s="198"/>
      <c r="BZ2249" s="198"/>
    </row>
    <row r="2250" spans="4:78" x14ac:dyDescent="0.2">
      <c r="D2250" s="173"/>
      <c r="E2250" s="173"/>
      <c r="F2250" s="173"/>
      <c r="G2250" s="173"/>
      <c r="H2250" s="173"/>
      <c r="I2250" s="173"/>
      <c r="J2250" s="173"/>
      <c r="K2250" s="173"/>
      <c r="L2250" s="173"/>
      <c r="M2250" s="173"/>
      <c r="N2250" s="173"/>
      <c r="O2250" s="173"/>
      <c r="P2250" s="173"/>
      <c r="Q2250" s="173"/>
      <c r="R2250" s="173"/>
      <c r="S2250" s="173"/>
      <c r="T2250" s="173"/>
      <c r="U2250" s="173"/>
      <c r="V2250" s="173"/>
      <c r="W2250" s="173"/>
      <c r="X2250" s="173"/>
      <c r="Y2250" s="173"/>
      <c r="Z2250" s="173"/>
      <c r="AA2250" s="173"/>
      <c r="AB2250" s="173"/>
      <c r="AC2250" s="173"/>
      <c r="AD2250" s="173"/>
      <c r="AE2250" s="173"/>
      <c r="AF2250" s="173"/>
      <c r="AG2250" s="173"/>
      <c r="AH2250" s="173"/>
      <c r="AI2250" s="173"/>
      <c r="AJ2250" s="173"/>
      <c r="AK2250" s="173"/>
      <c r="AL2250" s="173"/>
      <c r="AM2250" s="173"/>
      <c r="AN2250" s="173"/>
      <c r="AO2250" s="173"/>
      <c r="AP2250" s="198"/>
      <c r="AQ2250" s="198"/>
      <c r="AR2250" s="198"/>
      <c r="AS2250" s="198"/>
      <c r="AT2250" s="198"/>
      <c r="AU2250" s="198"/>
      <c r="AV2250" s="198"/>
      <c r="AW2250" s="198"/>
      <c r="AX2250" s="198"/>
      <c r="AY2250" s="198"/>
      <c r="AZ2250" s="198"/>
      <c r="BA2250" s="198"/>
      <c r="BB2250" s="198"/>
      <c r="BC2250" s="198"/>
      <c r="BD2250" s="198"/>
      <c r="BE2250" s="198"/>
      <c r="BF2250" s="198"/>
      <c r="BG2250" s="198"/>
      <c r="BH2250" s="198"/>
      <c r="BI2250" s="198"/>
      <c r="BJ2250" s="198"/>
      <c r="BK2250" s="198"/>
      <c r="BL2250" s="198"/>
      <c r="BM2250" s="198"/>
      <c r="BN2250" s="198"/>
      <c r="BO2250" s="198"/>
      <c r="BP2250" s="198"/>
      <c r="BQ2250" s="198"/>
      <c r="BR2250" s="198"/>
      <c r="BS2250" s="198"/>
      <c r="BT2250" s="198"/>
      <c r="BU2250" s="198"/>
      <c r="BV2250" s="198"/>
      <c r="BW2250" s="198"/>
      <c r="BX2250" s="198"/>
      <c r="BY2250" s="198"/>
      <c r="BZ2250" s="198"/>
    </row>
    <row r="2251" spans="4:78" x14ac:dyDescent="0.2">
      <c r="D2251" s="173"/>
      <c r="E2251" s="173"/>
      <c r="F2251" s="173"/>
      <c r="G2251" s="173"/>
      <c r="H2251" s="173"/>
      <c r="I2251" s="173"/>
      <c r="J2251" s="173"/>
      <c r="K2251" s="173"/>
      <c r="L2251" s="173"/>
      <c r="M2251" s="173"/>
      <c r="N2251" s="173"/>
      <c r="O2251" s="173"/>
      <c r="P2251" s="173"/>
      <c r="Q2251" s="173"/>
      <c r="R2251" s="173"/>
      <c r="S2251" s="173"/>
      <c r="T2251" s="173"/>
      <c r="U2251" s="173"/>
      <c r="V2251" s="173"/>
      <c r="W2251" s="173"/>
      <c r="X2251" s="173"/>
      <c r="Y2251" s="173"/>
      <c r="Z2251" s="173"/>
      <c r="AA2251" s="173"/>
      <c r="AB2251" s="173"/>
      <c r="AC2251" s="173"/>
      <c r="AD2251" s="173"/>
      <c r="AE2251" s="173"/>
      <c r="AF2251" s="173"/>
      <c r="AG2251" s="173"/>
      <c r="AH2251" s="173"/>
      <c r="AI2251" s="173"/>
      <c r="AJ2251" s="173"/>
      <c r="AK2251" s="173"/>
      <c r="AL2251" s="173"/>
      <c r="AM2251" s="173"/>
      <c r="AN2251" s="173"/>
      <c r="AO2251" s="173"/>
      <c r="AP2251" s="198"/>
      <c r="AQ2251" s="198"/>
      <c r="AR2251" s="198"/>
      <c r="AS2251" s="198"/>
      <c r="AT2251" s="198"/>
      <c r="AU2251" s="198"/>
      <c r="AV2251" s="198"/>
      <c r="AW2251" s="198"/>
      <c r="AX2251" s="198"/>
      <c r="AY2251" s="198"/>
      <c r="AZ2251" s="198"/>
      <c r="BA2251" s="198"/>
      <c r="BB2251" s="198"/>
      <c r="BC2251" s="198"/>
      <c r="BD2251" s="198"/>
      <c r="BE2251" s="198"/>
      <c r="BF2251" s="198"/>
      <c r="BG2251" s="198"/>
      <c r="BH2251" s="198"/>
      <c r="BI2251" s="198"/>
      <c r="BJ2251" s="198"/>
      <c r="BK2251" s="198"/>
      <c r="BL2251" s="198"/>
      <c r="BM2251" s="198"/>
      <c r="BN2251" s="198"/>
      <c r="BO2251" s="198"/>
      <c r="BP2251" s="198"/>
      <c r="BQ2251" s="198"/>
      <c r="BR2251" s="198"/>
      <c r="BS2251" s="198"/>
      <c r="BT2251" s="198"/>
      <c r="BU2251" s="198"/>
      <c r="BV2251" s="198"/>
      <c r="BW2251" s="198"/>
      <c r="BX2251" s="198"/>
      <c r="BY2251" s="198"/>
      <c r="BZ2251" s="198"/>
    </row>
    <row r="2252" spans="4:78" x14ac:dyDescent="0.2">
      <c r="D2252" s="173"/>
      <c r="E2252" s="173"/>
      <c r="F2252" s="173"/>
      <c r="G2252" s="173"/>
      <c r="H2252" s="173"/>
      <c r="I2252" s="173"/>
      <c r="J2252" s="173"/>
      <c r="K2252" s="173"/>
      <c r="L2252" s="173"/>
      <c r="M2252" s="173"/>
      <c r="N2252" s="173"/>
      <c r="O2252" s="173"/>
      <c r="P2252" s="173"/>
      <c r="Q2252" s="173"/>
      <c r="R2252" s="173"/>
      <c r="S2252" s="173"/>
      <c r="T2252" s="173"/>
      <c r="U2252" s="173"/>
      <c r="V2252" s="173"/>
      <c r="W2252" s="173"/>
      <c r="X2252" s="173"/>
      <c r="Y2252" s="173"/>
      <c r="Z2252" s="173"/>
      <c r="AA2252" s="173"/>
      <c r="AB2252" s="173"/>
      <c r="AC2252" s="173"/>
      <c r="AD2252" s="173"/>
      <c r="AE2252" s="173"/>
      <c r="AF2252" s="173"/>
      <c r="AG2252" s="173"/>
      <c r="AH2252" s="173"/>
      <c r="AI2252" s="173"/>
      <c r="AJ2252" s="173"/>
      <c r="AK2252" s="173"/>
      <c r="AL2252" s="173"/>
      <c r="AM2252" s="173"/>
      <c r="AN2252" s="173"/>
      <c r="AO2252" s="173"/>
      <c r="AP2252" s="198"/>
      <c r="AQ2252" s="198"/>
      <c r="AR2252" s="198"/>
      <c r="AS2252" s="198"/>
      <c r="AT2252" s="198"/>
      <c r="AU2252" s="198"/>
      <c r="AV2252" s="198"/>
      <c r="AW2252" s="198"/>
      <c r="AX2252" s="198"/>
      <c r="AY2252" s="198"/>
      <c r="AZ2252" s="198"/>
      <c r="BA2252" s="198"/>
      <c r="BB2252" s="198"/>
      <c r="BC2252" s="198"/>
      <c r="BD2252" s="198"/>
      <c r="BE2252" s="198"/>
      <c r="BF2252" s="198"/>
      <c r="BG2252" s="198"/>
      <c r="BH2252" s="198"/>
      <c r="BI2252" s="198"/>
      <c r="BJ2252" s="198"/>
      <c r="BK2252" s="198"/>
      <c r="BL2252" s="198"/>
      <c r="BM2252" s="198"/>
      <c r="BN2252" s="198"/>
      <c r="BO2252" s="198"/>
      <c r="BP2252" s="198"/>
      <c r="BQ2252" s="198"/>
      <c r="BR2252" s="198"/>
      <c r="BS2252" s="198"/>
      <c r="BT2252" s="198"/>
      <c r="BU2252" s="198"/>
      <c r="BV2252" s="198"/>
      <c r="BW2252" s="198"/>
      <c r="BX2252" s="198"/>
      <c r="BY2252" s="198"/>
      <c r="BZ2252" s="198"/>
    </row>
    <row r="2253" spans="4:78" x14ac:dyDescent="0.2">
      <c r="D2253" s="173"/>
      <c r="E2253" s="173"/>
      <c r="F2253" s="173"/>
      <c r="G2253" s="173"/>
      <c r="H2253" s="173"/>
      <c r="I2253" s="173"/>
      <c r="J2253" s="173"/>
      <c r="K2253" s="173"/>
      <c r="L2253" s="173"/>
      <c r="M2253" s="173"/>
      <c r="N2253" s="173"/>
      <c r="O2253" s="173"/>
      <c r="P2253" s="173"/>
      <c r="Q2253" s="173"/>
      <c r="R2253" s="173"/>
      <c r="S2253" s="173"/>
      <c r="T2253" s="173"/>
      <c r="U2253" s="173"/>
      <c r="V2253" s="173"/>
      <c r="W2253" s="173"/>
      <c r="X2253" s="173"/>
      <c r="Y2253" s="173"/>
      <c r="Z2253" s="173"/>
      <c r="AA2253" s="173"/>
      <c r="AB2253" s="173"/>
      <c r="AC2253" s="173"/>
      <c r="AD2253" s="173"/>
      <c r="AE2253" s="173"/>
      <c r="AF2253" s="173"/>
      <c r="AG2253" s="173"/>
      <c r="AH2253" s="173"/>
      <c r="AI2253" s="173"/>
      <c r="AJ2253" s="173"/>
      <c r="AK2253" s="173"/>
      <c r="AL2253" s="173"/>
      <c r="AM2253" s="173"/>
      <c r="AN2253" s="173"/>
      <c r="AO2253" s="173"/>
      <c r="AP2253" s="198"/>
      <c r="AQ2253" s="198"/>
      <c r="AR2253" s="198"/>
      <c r="AS2253" s="198"/>
      <c r="AT2253" s="198"/>
      <c r="AU2253" s="198"/>
      <c r="AV2253" s="198"/>
      <c r="AW2253" s="198"/>
      <c r="AX2253" s="198"/>
      <c r="AY2253" s="198"/>
      <c r="AZ2253" s="198"/>
      <c r="BA2253" s="198"/>
      <c r="BB2253" s="198"/>
      <c r="BC2253" s="198"/>
      <c r="BD2253" s="198"/>
      <c r="BE2253" s="198"/>
      <c r="BF2253" s="198"/>
      <c r="BG2253" s="198"/>
      <c r="BH2253" s="198"/>
      <c r="BI2253" s="198"/>
      <c r="BJ2253" s="198"/>
      <c r="BK2253" s="198"/>
      <c r="BL2253" s="198"/>
      <c r="BM2253" s="198"/>
      <c r="BN2253" s="198"/>
      <c r="BO2253" s="198"/>
      <c r="BP2253" s="198"/>
      <c r="BQ2253" s="198"/>
      <c r="BR2253" s="198"/>
      <c r="BS2253" s="198"/>
      <c r="BT2253" s="198"/>
      <c r="BU2253" s="198"/>
      <c r="BV2253" s="198"/>
      <c r="BW2253" s="198"/>
      <c r="BX2253" s="198"/>
      <c r="BY2253" s="198"/>
      <c r="BZ2253" s="198"/>
    </row>
    <row r="2254" spans="4:78" x14ac:dyDescent="0.2">
      <c r="D2254" s="173"/>
      <c r="E2254" s="173"/>
      <c r="F2254" s="173"/>
      <c r="G2254" s="173"/>
      <c r="H2254" s="173"/>
      <c r="I2254" s="173"/>
      <c r="J2254" s="173"/>
      <c r="K2254" s="173"/>
      <c r="L2254" s="173"/>
      <c r="M2254" s="173"/>
      <c r="N2254" s="173"/>
      <c r="O2254" s="173"/>
      <c r="P2254" s="173"/>
      <c r="Q2254" s="173"/>
      <c r="R2254" s="173"/>
      <c r="S2254" s="173"/>
      <c r="T2254" s="173"/>
      <c r="U2254" s="173"/>
      <c r="V2254" s="173"/>
      <c r="W2254" s="173"/>
      <c r="X2254" s="173"/>
      <c r="Y2254" s="173"/>
      <c r="Z2254" s="173"/>
      <c r="AA2254" s="173"/>
      <c r="AB2254" s="173"/>
      <c r="AC2254" s="173"/>
      <c r="AD2254" s="173"/>
      <c r="AE2254" s="173"/>
      <c r="AF2254" s="173"/>
      <c r="AG2254" s="173"/>
      <c r="AH2254" s="173"/>
      <c r="AI2254" s="173"/>
      <c r="AJ2254" s="173"/>
      <c r="AK2254" s="173"/>
      <c r="AL2254" s="173"/>
      <c r="AM2254" s="173"/>
      <c r="AN2254" s="173"/>
      <c r="AO2254" s="173"/>
      <c r="AP2254" s="198"/>
      <c r="AQ2254" s="198"/>
      <c r="AR2254" s="198"/>
      <c r="AS2254" s="198"/>
      <c r="AT2254" s="198"/>
      <c r="AU2254" s="198"/>
      <c r="AV2254" s="198"/>
      <c r="AW2254" s="198"/>
      <c r="AX2254" s="198"/>
      <c r="AY2254" s="198"/>
      <c r="AZ2254" s="198"/>
      <c r="BA2254" s="198"/>
      <c r="BB2254" s="198"/>
      <c r="BC2254" s="198"/>
      <c r="BD2254" s="198"/>
      <c r="BE2254" s="198"/>
      <c r="BF2254" s="198"/>
      <c r="BG2254" s="198"/>
      <c r="BH2254" s="198"/>
      <c r="BI2254" s="198"/>
      <c r="BJ2254" s="198"/>
      <c r="BK2254" s="198"/>
      <c r="BL2254" s="198"/>
      <c r="BM2254" s="198"/>
      <c r="BN2254" s="198"/>
      <c r="BO2254" s="198"/>
      <c r="BP2254" s="198"/>
      <c r="BQ2254" s="198"/>
      <c r="BR2254" s="198"/>
      <c r="BS2254" s="198"/>
      <c r="BT2254" s="198"/>
      <c r="BU2254" s="198"/>
      <c r="BV2254" s="198"/>
      <c r="BW2254" s="198"/>
      <c r="BX2254" s="198"/>
      <c r="BY2254" s="198"/>
      <c r="BZ2254" s="198"/>
    </row>
    <row r="2255" spans="4:78" x14ac:dyDescent="0.2">
      <c r="D2255" s="173"/>
      <c r="E2255" s="173"/>
      <c r="F2255" s="173"/>
      <c r="G2255" s="173"/>
      <c r="H2255" s="173"/>
      <c r="I2255" s="173"/>
      <c r="J2255" s="173"/>
      <c r="K2255" s="173"/>
      <c r="L2255" s="173"/>
      <c r="M2255" s="173"/>
      <c r="N2255" s="173"/>
      <c r="O2255" s="173"/>
      <c r="P2255" s="173"/>
      <c r="Q2255" s="173"/>
      <c r="R2255" s="173"/>
      <c r="S2255" s="173"/>
      <c r="T2255" s="173"/>
      <c r="U2255" s="173"/>
      <c r="V2255" s="173"/>
      <c r="W2255" s="173"/>
      <c r="X2255" s="173"/>
      <c r="Y2255" s="173"/>
      <c r="Z2255" s="173"/>
      <c r="AA2255" s="173"/>
      <c r="AB2255" s="173"/>
      <c r="AC2255" s="173"/>
      <c r="AD2255" s="173"/>
      <c r="AE2255" s="173"/>
      <c r="AF2255" s="173"/>
      <c r="AG2255" s="173"/>
      <c r="AH2255" s="173"/>
      <c r="AI2255" s="173"/>
      <c r="AJ2255" s="173"/>
      <c r="AK2255" s="173"/>
      <c r="AL2255" s="173"/>
      <c r="AM2255" s="173"/>
      <c r="AN2255" s="173"/>
      <c r="AO2255" s="173"/>
      <c r="AP2255" s="198"/>
      <c r="AQ2255" s="198"/>
      <c r="AR2255" s="198"/>
      <c r="AS2255" s="198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  <c r="BP2255" s="198"/>
      <c r="BQ2255" s="198"/>
      <c r="BR2255" s="198"/>
      <c r="BS2255" s="198"/>
      <c r="BT2255" s="198"/>
      <c r="BU2255" s="198"/>
      <c r="BV2255" s="198"/>
      <c r="BW2255" s="198"/>
      <c r="BX2255" s="198"/>
      <c r="BY2255" s="198"/>
      <c r="BZ2255" s="198"/>
    </row>
    <row r="2256" spans="4:78" x14ac:dyDescent="0.2">
      <c r="D2256" s="173"/>
      <c r="E2256" s="173"/>
      <c r="F2256" s="173"/>
      <c r="G2256" s="173"/>
      <c r="H2256" s="173"/>
      <c r="I2256" s="173"/>
      <c r="J2256" s="173"/>
      <c r="K2256" s="173"/>
      <c r="L2256" s="173"/>
      <c r="M2256" s="173"/>
      <c r="N2256" s="173"/>
      <c r="O2256" s="173"/>
      <c r="P2256" s="173"/>
      <c r="Q2256" s="173"/>
      <c r="R2256" s="173"/>
      <c r="S2256" s="173"/>
      <c r="T2256" s="173"/>
      <c r="U2256" s="173"/>
      <c r="V2256" s="173"/>
      <c r="W2256" s="173"/>
      <c r="X2256" s="173"/>
      <c r="Y2256" s="173"/>
      <c r="Z2256" s="173"/>
      <c r="AA2256" s="173"/>
      <c r="AB2256" s="173"/>
      <c r="AC2256" s="173"/>
      <c r="AD2256" s="173"/>
      <c r="AE2256" s="173"/>
      <c r="AF2256" s="173"/>
      <c r="AG2256" s="173"/>
      <c r="AH2256" s="173"/>
      <c r="AI2256" s="173"/>
      <c r="AJ2256" s="173"/>
      <c r="AK2256" s="173"/>
      <c r="AL2256" s="173"/>
      <c r="AM2256" s="173"/>
      <c r="AN2256" s="173"/>
      <c r="AO2256" s="173"/>
      <c r="AP2256" s="198"/>
      <c r="AQ2256" s="198"/>
      <c r="AR2256" s="198"/>
      <c r="AS2256" s="198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  <c r="BP2256" s="198"/>
      <c r="BQ2256" s="198"/>
      <c r="BR2256" s="198"/>
      <c r="BS2256" s="198"/>
      <c r="BT2256" s="198"/>
      <c r="BU2256" s="198"/>
      <c r="BV2256" s="198"/>
      <c r="BW2256" s="198"/>
      <c r="BX2256" s="198"/>
      <c r="BY2256" s="198"/>
      <c r="BZ2256" s="198"/>
    </row>
    <row r="2257" spans="4:78" x14ac:dyDescent="0.2">
      <c r="D2257" s="173"/>
      <c r="E2257" s="173"/>
      <c r="F2257" s="173"/>
      <c r="G2257" s="173"/>
      <c r="H2257" s="173"/>
      <c r="I2257" s="173"/>
      <c r="J2257" s="173"/>
      <c r="K2257" s="173"/>
      <c r="L2257" s="173"/>
      <c r="M2257" s="173"/>
      <c r="N2257" s="173"/>
      <c r="O2257" s="173"/>
      <c r="P2257" s="173"/>
      <c r="Q2257" s="173"/>
      <c r="R2257" s="173"/>
      <c r="S2257" s="173"/>
      <c r="T2257" s="173"/>
      <c r="U2257" s="173"/>
      <c r="V2257" s="173"/>
      <c r="W2257" s="173"/>
      <c r="X2257" s="173"/>
      <c r="Y2257" s="173"/>
      <c r="Z2257" s="173"/>
      <c r="AA2257" s="173"/>
      <c r="AB2257" s="173"/>
      <c r="AC2257" s="173"/>
      <c r="AD2257" s="173"/>
      <c r="AE2257" s="173"/>
      <c r="AF2257" s="173"/>
      <c r="AG2257" s="173"/>
      <c r="AH2257" s="173"/>
      <c r="AI2257" s="173"/>
      <c r="AJ2257" s="173"/>
      <c r="AK2257" s="173"/>
      <c r="AL2257" s="173"/>
      <c r="AM2257" s="173"/>
      <c r="AN2257" s="173"/>
      <c r="AO2257" s="173"/>
      <c r="AP2257" s="198"/>
      <c r="AQ2257" s="198"/>
      <c r="AR2257" s="198"/>
      <c r="AS2257" s="198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  <c r="BP2257" s="198"/>
      <c r="BQ2257" s="198"/>
      <c r="BR2257" s="198"/>
      <c r="BS2257" s="198"/>
      <c r="BT2257" s="198"/>
      <c r="BU2257" s="198"/>
      <c r="BV2257" s="198"/>
      <c r="BW2257" s="198"/>
      <c r="BX2257" s="198"/>
      <c r="BY2257" s="198"/>
      <c r="BZ2257" s="198"/>
    </row>
    <row r="2258" spans="4:78" x14ac:dyDescent="0.2">
      <c r="D2258" s="173"/>
      <c r="E2258" s="173"/>
      <c r="F2258" s="173"/>
      <c r="G2258" s="173"/>
      <c r="H2258" s="173"/>
      <c r="I2258" s="173"/>
      <c r="J2258" s="173"/>
      <c r="K2258" s="173"/>
      <c r="L2258" s="173"/>
      <c r="M2258" s="173"/>
      <c r="N2258" s="173"/>
      <c r="O2258" s="173"/>
      <c r="P2258" s="173"/>
      <c r="Q2258" s="173"/>
      <c r="R2258" s="173"/>
      <c r="S2258" s="173"/>
      <c r="T2258" s="173"/>
      <c r="U2258" s="173"/>
      <c r="V2258" s="173"/>
      <c r="W2258" s="173"/>
      <c r="X2258" s="173"/>
      <c r="Y2258" s="173"/>
      <c r="Z2258" s="173"/>
      <c r="AA2258" s="173"/>
      <c r="AB2258" s="173"/>
      <c r="AC2258" s="173"/>
      <c r="AD2258" s="173"/>
      <c r="AE2258" s="173"/>
      <c r="AF2258" s="173"/>
      <c r="AG2258" s="173"/>
      <c r="AH2258" s="173"/>
      <c r="AI2258" s="173"/>
      <c r="AJ2258" s="173"/>
      <c r="AK2258" s="173"/>
      <c r="AL2258" s="173"/>
      <c r="AM2258" s="173"/>
      <c r="AN2258" s="173"/>
      <c r="AO2258" s="173"/>
      <c r="AP2258" s="198"/>
      <c r="AQ2258" s="198"/>
      <c r="AR2258" s="198"/>
      <c r="AS2258" s="198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  <c r="BP2258" s="198"/>
      <c r="BQ2258" s="198"/>
      <c r="BR2258" s="198"/>
      <c r="BS2258" s="198"/>
      <c r="BT2258" s="198"/>
      <c r="BU2258" s="198"/>
      <c r="BV2258" s="198"/>
      <c r="BW2258" s="198"/>
      <c r="BX2258" s="198"/>
      <c r="BY2258" s="198"/>
      <c r="BZ2258" s="198"/>
    </row>
    <row r="2259" spans="4:78" x14ac:dyDescent="0.2">
      <c r="D2259" s="173"/>
      <c r="E2259" s="173"/>
      <c r="F2259" s="173"/>
      <c r="G2259" s="173"/>
      <c r="H2259" s="173"/>
      <c r="I2259" s="173"/>
      <c r="J2259" s="173"/>
      <c r="K2259" s="173"/>
      <c r="L2259" s="173"/>
      <c r="M2259" s="173"/>
      <c r="N2259" s="173"/>
      <c r="O2259" s="173"/>
      <c r="P2259" s="173"/>
      <c r="Q2259" s="173"/>
      <c r="R2259" s="173"/>
      <c r="S2259" s="173"/>
      <c r="T2259" s="173"/>
      <c r="U2259" s="173"/>
      <c r="V2259" s="173"/>
      <c r="W2259" s="173"/>
      <c r="X2259" s="173"/>
      <c r="Y2259" s="173"/>
      <c r="Z2259" s="173"/>
      <c r="AA2259" s="173"/>
      <c r="AB2259" s="173"/>
      <c r="AC2259" s="173"/>
      <c r="AD2259" s="173"/>
      <c r="AE2259" s="173"/>
      <c r="AF2259" s="173"/>
      <c r="AG2259" s="173"/>
      <c r="AH2259" s="173"/>
      <c r="AI2259" s="173"/>
      <c r="AJ2259" s="173"/>
      <c r="AK2259" s="173"/>
      <c r="AL2259" s="173"/>
      <c r="AM2259" s="173"/>
      <c r="AN2259" s="173"/>
      <c r="AO2259" s="173"/>
      <c r="AP2259" s="198"/>
      <c r="AQ2259" s="198"/>
      <c r="AR2259" s="198"/>
      <c r="AS2259" s="198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  <c r="BP2259" s="198"/>
      <c r="BQ2259" s="198"/>
      <c r="BR2259" s="198"/>
      <c r="BS2259" s="198"/>
      <c r="BT2259" s="198"/>
      <c r="BU2259" s="198"/>
      <c r="BV2259" s="198"/>
      <c r="BW2259" s="198"/>
      <c r="BX2259" s="198"/>
      <c r="BY2259" s="198"/>
      <c r="BZ2259" s="198"/>
    </row>
    <row r="2260" spans="4:78" x14ac:dyDescent="0.2">
      <c r="D2260" s="173"/>
      <c r="E2260" s="173"/>
      <c r="F2260" s="173"/>
      <c r="G2260" s="173"/>
      <c r="H2260" s="173"/>
      <c r="I2260" s="173"/>
      <c r="J2260" s="173"/>
      <c r="K2260" s="173"/>
      <c r="L2260" s="173"/>
      <c r="M2260" s="173"/>
      <c r="N2260" s="173"/>
      <c r="O2260" s="173"/>
      <c r="P2260" s="173"/>
      <c r="Q2260" s="173"/>
      <c r="R2260" s="173"/>
      <c r="S2260" s="173"/>
      <c r="T2260" s="173"/>
      <c r="U2260" s="173"/>
      <c r="V2260" s="173"/>
      <c r="W2260" s="173"/>
      <c r="X2260" s="173"/>
      <c r="Y2260" s="173"/>
      <c r="Z2260" s="173"/>
      <c r="AA2260" s="173"/>
      <c r="AB2260" s="173"/>
      <c r="AC2260" s="173"/>
      <c r="AD2260" s="173"/>
      <c r="AE2260" s="173"/>
      <c r="AF2260" s="173"/>
      <c r="AG2260" s="173"/>
      <c r="AH2260" s="173"/>
      <c r="AI2260" s="173"/>
      <c r="AJ2260" s="173"/>
      <c r="AK2260" s="173"/>
      <c r="AL2260" s="173"/>
      <c r="AM2260" s="173"/>
      <c r="AN2260" s="173"/>
      <c r="AO2260" s="173"/>
      <c r="AP2260" s="198"/>
      <c r="AQ2260" s="198"/>
      <c r="AR2260" s="198"/>
      <c r="AS2260" s="198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  <c r="BP2260" s="198"/>
      <c r="BQ2260" s="198"/>
      <c r="BR2260" s="198"/>
      <c r="BS2260" s="198"/>
      <c r="BT2260" s="198"/>
      <c r="BU2260" s="198"/>
      <c r="BV2260" s="198"/>
      <c r="BW2260" s="198"/>
      <c r="BX2260" s="198"/>
      <c r="BY2260" s="198"/>
      <c r="BZ2260" s="198"/>
    </row>
    <row r="2261" spans="4:78" x14ac:dyDescent="0.2">
      <c r="D2261" s="173"/>
      <c r="E2261" s="173"/>
      <c r="F2261" s="173"/>
      <c r="G2261" s="173"/>
      <c r="H2261" s="173"/>
      <c r="I2261" s="173"/>
      <c r="J2261" s="173"/>
      <c r="K2261" s="173"/>
      <c r="L2261" s="173"/>
      <c r="M2261" s="173"/>
      <c r="N2261" s="173"/>
      <c r="O2261" s="173"/>
      <c r="P2261" s="173"/>
      <c r="Q2261" s="173"/>
      <c r="R2261" s="173"/>
      <c r="S2261" s="173"/>
      <c r="T2261" s="173"/>
      <c r="U2261" s="173"/>
      <c r="V2261" s="173"/>
      <c r="W2261" s="173"/>
      <c r="X2261" s="173"/>
      <c r="Y2261" s="173"/>
      <c r="Z2261" s="173"/>
      <c r="AA2261" s="173"/>
      <c r="AB2261" s="173"/>
      <c r="AC2261" s="173"/>
      <c r="AD2261" s="173"/>
      <c r="AE2261" s="173"/>
      <c r="AF2261" s="173"/>
      <c r="AG2261" s="173"/>
      <c r="AH2261" s="173"/>
      <c r="AI2261" s="173"/>
      <c r="AJ2261" s="173"/>
      <c r="AK2261" s="173"/>
      <c r="AL2261" s="173"/>
      <c r="AM2261" s="173"/>
      <c r="AN2261" s="173"/>
      <c r="AO2261" s="173"/>
      <c r="AP2261" s="198"/>
      <c r="AQ2261" s="198"/>
      <c r="AR2261" s="198"/>
      <c r="AS2261" s="198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  <c r="BP2261" s="198"/>
      <c r="BQ2261" s="198"/>
      <c r="BR2261" s="198"/>
      <c r="BS2261" s="198"/>
      <c r="BT2261" s="198"/>
      <c r="BU2261" s="198"/>
      <c r="BV2261" s="198"/>
      <c r="BW2261" s="198"/>
      <c r="BX2261" s="198"/>
      <c r="BY2261" s="198"/>
      <c r="BZ2261" s="198"/>
    </row>
    <row r="2262" spans="4:78" x14ac:dyDescent="0.2">
      <c r="D2262" s="173"/>
      <c r="E2262" s="173"/>
      <c r="F2262" s="173"/>
      <c r="G2262" s="173"/>
      <c r="H2262" s="173"/>
      <c r="I2262" s="173"/>
      <c r="J2262" s="173"/>
      <c r="K2262" s="173"/>
      <c r="L2262" s="173"/>
      <c r="M2262" s="173"/>
      <c r="N2262" s="173"/>
      <c r="O2262" s="173"/>
      <c r="P2262" s="173"/>
      <c r="Q2262" s="173"/>
      <c r="R2262" s="173"/>
      <c r="S2262" s="173"/>
      <c r="T2262" s="173"/>
      <c r="U2262" s="173"/>
      <c r="V2262" s="173"/>
      <c r="W2262" s="173"/>
      <c r="X2262" s="173"/>
      <c r="Y2262" s="173"/>
      <c r="Z2262" s="173"/>
      <c r="AA2262" s="173"/>
      <c r="AB2262" s="173"/>
      <c r="AC2262" s="173"/>
      <c r="AD2262" s="173"/>
      <c r="AE2262" s="173"/>
      <c r="AF2262" s="173"/>
      <c r="AG2262" s="173"/>
      <c r="AH2262" s="173"/>
      <c r="AI2262" s="173"/>
      <c r="AJ2262" s="173"/>
      <c r="AK2262" s="173"/>
      <c r="AL2262" s="173"/>
      <c r="AM2262" s="173"/>
      <c r="AN2262" s="173"/>
      <c r="AO2262" s="173"/>
      <c r="AP2262" s="198"/>
      <c r="AQ2262" s="198"/>
      <c r="AR2262" s="198"/>
      <c r="AS2262" s="198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  <c r="BP2262" s="198"/>
      <c r="BQ2262" s="198"/>
      <c r="BR2262" s="198"/>
      <c r="BS2262" s="198"/>
      <c r="BT2262" s="198"/>
      <c r="BU2262" s="198"/>
      <c r="BV2262" s="198"/>
      <c r="BW2262" s="198"/>
      <c r="BX2262" s="198"/>
      <c r="BY2262" s="198"/>
      <c r="BZ2262" s="198"/>
    </row>
    <row r="2263" spans="4:78" x14ac:dyDescent="0.2">
      <c r="D2263" s="173"/>
      <c r="E2263" s="173"/>
      <c r="F2263" s="173"/>
      <c r="G2263" s="173"/>
      <c r="H2263" s="173"/>
      <c r="I2263" s="173"/>
      <c r="J2263" s="173"/>
      <c r="K2263" s="173"/>
      <c r="L2263" s="173"/>
      <c r="M2263" s="173"/>
      <c r="N2263" s="173"/>
      <c r="O2263" s="173"/>
      <c r="P2263" s="173"/>
      <c r="Q2263" s="173"/>
      <c r="R2263" s="173"/>
      <c r="S2263" s="173"/>
      <c r="T2263" s="173"/>
      <c r="U2263" s="173"/>
      <c r="V2263" s="173"/>
      <c r="W2263" s="173"/>
      <c r="X2263" s="173"/>
      <c r="Y2263" s="173"/>
      <c r="Z2263" s="173"/>
      <c r="AA2263" s="173"/>
      <c r="AB2263" s="173"/>
      <c r="AC2263" s="173"/>
      <c r="AD2263" s="173"/>
      <c r="AE2263" s="173"/>
      <c r="AF2263" s="173"/>
      <c r="AG2263" s="173"/>
      <c r="AH2263" s="173"/>
      <c r="AI2263" s="173"/>
      <c r="AJ2263" s="173"/>
      <c r="AK2263" s="173"/>
      <c r="AL2263" s="173"/>
      <c r="AM2263" s="173"/>
      <c r="AN2263" s="173"/>
      <c r="AO2263" s="173"/>
      <c r="AP2263" s="198"/>
      <c r="AQ2263" s="198"/>
      <c r="AR2263" s="198"/>
      <c r="AS2263" s="198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  <c r="BP2263" s="198"/>
      <c r="BQ2263" s="198"/>
      <c r="BR2263" s="198"/>
      <c r="BS2263" s="198"/>
      <c r="BT2263" s="198"/>
      <c r="BU2263" s="198"/>
      <c r="BV2263" s="198"/>
      <c r="BW2263" s="198"/>
      <c r="BX2263" s="198"/>
      <c r="BY2263" s="198"/>
      <c r="BZ2263" s="198"/>
    </row>
    <row r="2264" spans="4:78" x14ac:dyDescent="0.2">
      <c r="D2264" s="173"/>
      <c r="E2264" s="173"/>
      <c r="F2264" s="173"/>
      <c r="G2264" s="173"/>
      <c r="H2264" s="173"/>
      <c r="I2264" s="173"/>
      <c r="J2264" s="173"/>
      <c r="K2264" s="173"/>
      <c r="L2264" s="173"/>
      <c r="M2264" s="173"/>
      <c r="N2264" s="173"/>
      <c r="O2264" s="173"/>
      <c r="P2264" s="173"/>
      <c r="Q2264" s="173"/>
      <c r="R2264" s="173"/>
      <c r="S2264" s="173"/>
      <c r="T2264" s="173"/>
      <c r="U2264" s="173"/>
      <c r="V2264" s="173"/>
      <c r="W2264" s="173"/>
      <c r="X2264" s="173"/>
      <c r="Y2264" s="173"/>
      <c r="Z2264" s="173"/>
      <c r="AA2264" s="173"/>
      <c r="AB2264" s="173"/>
      <c r="AC2264" s="173"/>
      <c r="AD2264" s="173"/>
      <c r="AE2264" s="173"/>
      <c r="AF2264" s="173"/>
      <c r="AG2264" s="173"/>
      <c r="AH2264" s="173"/>
      <c r="AI2264" s="173"/>
      <c r="AJ2264" s="173"/>
      <c r="AK2264" s="173"/>
      <c r="AL2264" s="173"/>
      <c r="AM2264" s="173"/>
      <c r="AN2264" s="173"/>
      <c r="AO2264" s="173"/>
      <c r="AP2264" s="198"/>
      <c r="AQ2264" s="198"/>
      <c r="AR2264" s="198"/>
      <c r="AS2264" s="198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  <c r="BP2264" s="198"/>
      <c r="BQ2264" s="198"/>
      <c r="BR2264" s="198"/>
      <c r="BS2264" s="198"/>
      <c r="BT2264" s="198"/>
      <c r="BU2264" s="198"/>
      <c r="BV2264" s="198"/>
      <c r="BW2264" s="198"/>
      <c r="BX2264" s="198"/>
      <c r="BY2264" s="198"/>
      <c r="BZ2264" s="198"/>
    </row>
    <row r="2265" spans="4:78" x14ac:dyDescent="0.2">
      <c r="D2265" s="173"/>
      <c r="E2265" s="173"/>
      <c r="F2265" s="173"/>
      <c r="G2265" s="173"/>
      <c r="H2265" s="173"/>
      <c r="I2265" s="173"/>
      <c r="J2265" s="173"/>
      <c r="K2265" s="173"/>
      <c r="L2265" s="173"/>
      <c r="M2265" s="173"/>
      <c r="N2265" s="173"/>
      <c r="O2265" s="173"/>
      <c r="P2265" s="173"/>
      <c r="Q2265" s="173"/>
      <c r="R2265" s="173"/>
      <c r="S2265" s="173"/>
      <c r="T2265" s="173"/>
      <c r="U2265" s="173"/>
      <c r="V2265" s="173"/>
      <c r="W2265" s="173"/>
      <c r="X2265" s="173"/>
      <c r="Y2265" s="173"/>
      <c r="Z2265" s="173"/>
      <c r="AA2265" s="173"/>
      <c r="AB2265" s="173"/>
      <c r="AC2265" s="173"/>
      <c r="AD2265" s="173"/>
      <c r="AE2265" s="173"/>
      <c r="AF2265" s="173"/>
      <c r="AG2265" s="173"/>
      <c r="AH2265" s="173"/>
      <c r="AI2265" s="173"/>
      <c r="AJ2265" s="173"/>
      <c r="AK2265" s="173"/>
      <c r="AL2265" s="173"/>
      <c r="AM2265" s="173"/>
      <c r="AN2265" s="173"/>
      <c r="AO2265" s="173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  <c r="BP2265" s="198"/>
      <c r="BQ2265" s="198"/>
      <c r="BR2265" s="198"/>
      <c r="BS2265" s="198"/>
      <c r="BT2265" s="198"/>
      <c r="BU2265" s="198"/>
      <c r="BV2265" s="198"/>
      <c r="BW2265" s="198"/>
      <c r="BX2265" s="198"/>
      <c r="BY2265" s="198"/>
      <c r="BZ2265" s="198"/>
    </row>
    <row r="2266" spans="4:78" x14ac:dyDescent="0.2">
      <c r="D2266" s="173"/>
      <c r="E2266" s="173"/>
      <c r="F2266" s="173"/>
      <c r="G2266" s="173"/>
      <c r="H2266" s="173"/>
      <c r="I2266" s="173"/>
      <c r="J2266" s="173"/>
      <c r="K2266" s="173"/>
      <c r="L2266" s="173"/>
      <c r="M2266" s="173"/>
      <c r="N2266" s="173"/>
      <c r="O2266" s="173"/>
      <c r="P2266" s="173"/>
      <c r="Q2266" s="173"/>
      <c r="R2266" s="173"/>
      <c r="S2266" s="173"/>
      <c r="T2266" s="173"/>
      <c r="U2266" s="173"/>
      <c r="V2266" s="173"/>
      <c r="W2266" s="173"/>
      <c r="X2266" s="173"/>
      <c r="Y2266" s="173"/>
      <c r="Z2266" s="173"/>
      <c r="AA2266" s="173"/>
      <c r="AB2266" s="173"/>
      <c r="AC2266" s="173"/>
      <c r="AD2266" s="173"/>
      <c r="AE2266" s="173"/>
      <c r="AF2266" s="173"/>
      <c r="AG2266" s="173"/>
      <c r="AH2266" s="173"/>
      <c r="AI2266" s="173"/>
      <c r="AJ2266" s="173"/>
      <c r="AK2266" s="173"/>
      <c r="AL2266" s="173"/>
      <c r="AM2266" s="173"/>
      <c r="AN2266" s="173"/>
      <c r="AO2266" s="173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  <c r="BP2266" s="198"/>
      <c r="BQ2266" s="198"/>
      <c r="BR2266" s="198"/>
      <c r="BS2266" s="198"/>
      <c r="BT2266" s="198"/>
      <c r="BU2266" s="198"/>
      <c r="BV2266" s="198"/>
      <c r="BW2266" s="198"/>
      <c r="BX2266" s="198"/>
      <c r="BY2266" s="198"/>
      <c r="BZ2266" s="198"/>
    </row>
    <row r="2267" spans="4:78" x14ac:dyDescent="0.2">
      <c r="D2267" s="173"/>
      <c r="E2267" s="173"/>
      <c r="F2267" s="173"/>
      <c r="G2267" s="173"/>
      <c r="H2267" s="173"/>
      <c r="I2267" s="173"/>
      <c r="J2267" s="173"/>
      <c r="K2267" s="173"/>
      <c r="L2267" s="173"/>
      <c r="M2267" s="173"/>
      <c r="N2267" s="173"/>
      <c r="O2267" s="173"/>
      <c r="P2267" s="173"/>
      <c r="Q2267" s="173"/>
      <c r="R2267" s="173"/>
      <c r="S2267" s="173"/>
      <c r="T2267" s="173"/>
      <c r="U2267" s="173"/>
      <c r="V2267" s="173"/>
      <c r="W2267" s="173"/>
      <c r="X2267" s="173"/>
      <c r="Y2267" s="173"/>
      <c r="Z2267" s="173"/>
      <c r="AA2267" s="173"/>
      <c r="AB2267" s="173"/>
      <c r="AC2267" s="173"/>
      <c r="AD2267" s="173"/>
      <c r="AE2267" s="173"/>
      <c r="AF2267" s="173"/>
      <c r="AG2267" s="173"/>
      <c r="AH2267" s="173"/>
      <c r="AI2267" s="173"/>
      <c r="AJ2267" s="173"/>
      <c r="AK2267" s="173"/>
      <c r="AL2267" s="173"/>
      <c r="AM2267" s="173"/>
      <c r="AN2267" s="173"/>
      <c r="AO2267" s="173"/>
      <c r="AP2267" s="198"/>
      <c r="AQ2267" s="198"/>
      <c r="AR2267" s="198"/>
      <c r="AS2267" s="198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  <c r="BP2267" s="198"/>
      <c r="BQ2267" s="198"/>
      <c r="BR2267" s="198"/>
      <c r="BS2267" s="198"/>
      <c r="BT2267" s="198"/>
      <c r="BU2267" s="198"/>
      <c r="BV2267" s="198"/>
      <c r="BW2267" s="198"/>
      <c r="BX2267" s="198"/>
      <c r="BY2267" s="198"/>
      <c r="BZ2267" s="198"/>
    </row>
    <row r="2268" spans="4:78" x14ac:dyDescent="0.2">
      <c r="D2268" s="173"/>
      <c r="E2268" s="173"/>
      <c r="F2268" s="173"/>
      <c r="G2268" s="173"/>
      <c r="H2268" s="173"/>
      <c r="I2268" s="173"/>
      <c r="J2268" s="173"/>
      <c r="K2268" s="173"/>
      <c r="L2268" s="173"/>
      <c r="M2268" s="173"/>
      <c r="N2268" s="173"/>
      <c r="O2268" s="173"/>
      <c r="P2268" s="173"/>
      <c r="Q2268" s="173"/>
      <c r="R2268" s="173"/>
      <c r="S2268" s="173"/>
      <c r="T2268" s="173"/>
      <c r="U2268" s="173"/>
      <c r="V2268" s="173"/>
      <c r="W2268" s="173"/>
      <c r="X2268" s="173"/>
      <c r="Y2268" s="173"/>
      <c r="Z2268" s="173"/>
      <c r="AA2268" s="173"/>
      <c r="AB2268" s="173"/>
      <c r="AC2268" s="173"/>
      <c r="AD2268" s="173"/>
      <c r="AE2268" s="173"/>
      <c r="AF2268" s="173"/>
      <c r="AG2268" s="173"/>
      <c r="AH2268" s="173"/>
      <c r="AI2268" s="173"/>
      <c r="AJ2268" s="173"/>
      <c r="AK2268" s="173"/>
      <c r="AL2268" s="173"/>
      <c r="AM2268" s="173"/>
      <c r="AN2268" s="173"/>
      <c r="AO2268" s="173"/>
      <c r="AP2268" s="198"/>
      <c r="AQ2268" s="198"/>
      <c r="AR2268" s="198"/>
      <c r="AS2268" s="198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  <c r="BP2268" s="198"/>
      <c r="BQ2268" s="198"/>
      <c r="BR2268" s="198"/>
      <c r="BS2268" s="198"/>
      <c r="BT2268" s="198"/>
      <c r="BU2268" s="198"/>
      <c r="BV2268" s="198"/>
      <c r="BW2268" s="198"/>
      <c r="BX2268" s="198"/>
      <c r="BY2268" s="198"/>
      <c r="BZ2268" s="198"/>
    </row>
    <row r="2269" spans="4:78" x14ac:dyDescent="0.2">
      <c r="D2269" s="173"/>
      <c r="E2269" s="173"/>
      <c r="F2269" s="173"/>
      <c r="G2269" s="173"/>
      <c r="H2269" s="173"/>
      <c r="I2269" s="173"/>
      <c r="J2269" s="173"/>
      <c r="K2269" s="173"/>
      <c r="L2269" s="173"/>
      <c r="M2269" s="173"/>
      <c r="N2269" s="173"/>
      <c r="O2269" s="173"/>
      <c r="P2269" s="173"/>
      <c r="Q2269" s="173"/>
      <c r="R2269" s="173"/>
      <c r="S2269" s="173"/>
      <c r="T2269" s="173"/>
      <c r="U2269" s="173"/>
      <c r="V2269" s="173"/>
      <c r="W2269" s="173"/>
      <c r="X2269" s="173"/>
      <c r="Y2269" s="173"/>
      <c r="Z2269" s="173"/>
      <c r="AA2269" s="173"/>
      <c r="AB2269" s="173"/>
      <c r="AC2269" s="173"/>
      <c r="AD2269" s="173"/>
      <c r="AE2269" s="173"/>
      <c r="AF2269" s="173"/>
      <c r="AG2269" s="173"/>
      <c r="AH2269" s="173"/>
      <c r="AI2269" s="173"/>
      <c r="AJ2269" s="173"/>
      <c r="AK2269" s="173"/>
      <c r="AL2269" s="173"/>
      <c r="AM2269" s="173"/>
      <c r="AN2269" s="173"/>
      <c r="AO2269" s="173"/>
      <c r="AP2269" s="198"/>
      <c r="AQ2269" s="198"/>
      <c r="AR2269" s="198"/>
      <c r="AS2269" s="198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  <c r="BP2269" s="198"/>
      <c r="BQ2269" s="198"/>
      <c r="BR2269" s="198"/>
      <c r="BS2269" s="198"/>
      <c r="BT2269" s="198"/>
      <c r="BU2269" s="198"/>
      <c r="BV2269" s="198"/>
      <c r="BW2269" s="198"/>
      <c r="BX2269" s="198"/>
      <c r="BY2269" s="198"/>
      <c r="BZ2269" s="198"/>
    </row>
    <row r="2270" spans="4:78" x14ac:dyDescent="0.2">
      <c r="D2270" s="173"/>
      <c r="E2270" s="173"/>
      <c r="F2270" s="173"/>
      <c r="G2270" s="173"/>
      <c r="H2270" s="173"/>
      <c r="I2270" s="173"/>
      <c r="J2270" s="173"/>
      <c r="K2270" s="173"/>
      <c r="L2270" s="173"/>
      <c r="M2270" s="173"/>
      <c r="N2270" s="173"/>
      <c r="O2270" s="173"/>
      <c r="P2270" s="173"/>
      <c r="Q2270" s="173"/>
      <c r="R2270" s="173"/>
      <c r="S2270" s="173"/>
      <c r="T2270" s="173"/>
      <c r="U2270" s="173"/>
      <c r="V2270" s="173"/>
      <c r="W2270" s="173"/>
      <c r="X2270" s="173"/>
      <c r="Y2270" s="173"/>
      <c r="Z2270" s="173"/>
      <c r="AA2270" s="173"/>
      <c r="AB2270" s="173"/>
      <c r="AC2270" s="173"/>
      <c r="AD2270" s="173"/>
      <c r="AE2270" s="173"/>
      <c r="AF2270" s="173"/>
      <c r="AG2270" s="173"/>
      <c r="AH2270" s="173"/>
      <c r="AI2270" s="173"/>
      <c r="AJ2270" s="173"/>
      <c r="AK2270" s="173"/>
      <c r="AL2270" s="173"/>
      <c r="AM2270" s="173"/>
      <c r="AN2270" s="173"/>
      <c r="AO2270" s="173"/>
      <c r="AP2270" s="198"/>
      <c r="AQ2270" s="198"/>
      <c r="AR2270" s="198"/>
      <c r="AS2270" s="198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  <c r="BP2270" s="198"/>
      <c r="BQ2270" s="198"/>
      <c r="BR2270" s="198"/>
      <c r="BS2270" s="198"/>
      <c r="BT2270" s="198"/>
      <c r="BU2270" s="198"/>
      <c r="BV2270" s="198"/>
      <c r="BW2270" s="198"/>
      <c r="BX2270" s="198"/>
      <c r="BY2270" s="198"/>
      <c r="BZ2270" s="198"/>
    </row>
    <row r="2271" spans="4:78" x14ac:dyDescent="0.2">
      <c r="D2271" s="173"/>
      <c r="E2271" s="173"/>
      <c r="F2271" s="173"/>
      <c r="G2271" s="173"/>
      <c r="H2271" s="173"/>
      <c r="I2271" s="173"/>
      <c r="J2271" s="173"/>
      <c r="K2271" s="173"/>
      <c r="L2271" s="173"/>
      <c r="M2271" s="173"/>
      <c r="N2271" s="173"/>
      <c r="O2271" s="173"/>
      <c r="P2271" s="173"/>
      <c r="Q2271" s="173"/>
      <c r="R2271" s="173"/>
      <c r="S2271" s="173"/>
      <c r="T2271" s="173"/>
      <c r="U2271" s="173"/>
      <c r="V2271" s="173"/>
      <c r="W2271" s="173"/>
      <c r="X2271" s="173"/>
      <c r="Y2271" s="173"/>
      <c r="Z2271" s="173"/>
      <c r="AA2271" s="173"/>
      <c r="AB2271" s="173"/>
      <c r="AC2271" s="173"/>
      <c r="AD2271" s="173"/>
      <c r="AE2271" s="173"/>
      <c r="AF2271" s="173"/>
      <c r="AG2271" s="173"/>
      <c r="AH2271" s="173"/>
      <c r="AI2271" s="173"/>
      <c r="AJ2271" s="173"/>
      <c r="AK2271" s="173"/>
      <c r="AL2271" s="173"/>
      <c r="AM2271" s="173"/>
      <c r="AN2271" s="173"/>
      <c r="AO2271" s="173"/>
      <c r="AP2271" s="198"/>
      <c r="AQ2271" s="198"/>
      <c r="AR2271" s="198"/>
      <c r="AS2271" s="198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  <c r="BP2271" s="198"/>
      <c r="BQ2271" s="198"/>
      <c r="BR2271" s="198"/>
      <c r="BS2271" s="198"/>
      <c r="BT2271" s="198"/>
      <c r="BU2271" s="198"/>
      <c r="BV2271" s="198"/>
      <c r="BW2271" s="198"/>
      <c r="BX2271" s="198"/>
      <c r="BY2271" s="198"/>
      <c r="BZ2271" s="198"/>
    </row>
    <row r="2272" spans="4:78" x14ac:dyDescent="0.2">
      <c r="D2272" s="173"/>
      <c r="E2272" s="173"/>
      <c r="F2272" s="173"/>
      <c r="G2272" s="173"/>
      <c r="H2272" s="173"/>
      <c r="I2272" s="173"/>
      <c r="J2272" s="173"/>
      <c r="K2272" s="173"/>
      <c r="L2272" s="173"/>
      <c r="M2272" s="173"/>
      <c r="N2272" s="173"/>
      <c r="O2272" s="173"/>
      <c r="P2272" s="173"/>
      <c r="Q2272" s="173"/>
      <c r="R2272" s="173"/>
      <c r="S2272" s="173"/>
      <c r="T2272" s="173"/>
      <c r="U2272" s="173"/>
      <c r="V2272" s="173"/>
      <c r="W2272" s="173"/>
      <c r="X2272" s="173"/>
      <c r="Y2272" s="173"/>
      <c r="Z2272" s="173"/>
      <c r="AA2272" s="173"/>
      <c r="AB2272" s="173"/>
      <c r="AC2272" s="173"/>
      <c r="AD2272" s="173"/>
      <c r="AE2272" s="173"/>
      <c r="AF2272" s="173"/>
      <c r="AG2272" s="173"/>
      <c r="AH2272" s="173"/>
      <c r="AI2272" s="173"/>
      <c r="AJ2272" s="173"/>
      <c r="AK2272" s="173"/>
      <c r="AL2272" s="173"/>
      <c r="AM2272" s="173"/>
      <c r="AN2272" s="173"/>
      <c r="AO2272" s="173"/>
      <c r="AP2272" s="198"/>
      <c r="AQ2272" s="198"/>
      <c r="AR2272" s="198"/>
      <c r="AS2272" s="198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  <c r="BP2272" s="198"/>
      <c r="BQ2272" s="198"/>
      <c r="BR2272" s="198"/>
      <c r="BS2272" s="198"/>
      <c r="BT2272" s="198"/>
      <c r="BU2272" s="198"/>
      <c r="BV2272" s="198"/>
      <c r="BW2272" s="198"/>
      <c r="BX2272" s="198"/>
      <c r="BY2272" s="198"/>
      <c r="BZ2272" s="198"/>
    </row>
    <row r="2273" spans="4:78" x14ac:dyDescent="0.2">
      <c r="D2273" s="173"/>
      <c r="E2273" s="173"/>
      <c r="F2273" s="173"/>
      <c r="G2273" s="173"/>
      <c r="H2273" s="173"/>
      <c r="I2273" s="173"/>
      <c r="J2273" s="173"/>
      <c r="K2273" s="173"/>
      <c r="L2273" s="173"/>
      <c r="M2273" s="173"/>
      <c r="N2273" s="173"/>
      <c r="O2273" s="173"/>
      <c r="P2273" s="173"/>
      <c r="Q2273" s="173"/>
      <c r="R2273" s="173"/>
      <c r="S2273" s="173"/>
      <c r="T2273" s="173"/>
      <c r="U2273" s="173"/>
      <c r="V2273" s="173"/>
      <c r="W2273" s="173"/>
      <c r="X2273" s="173"/>
      <c r="Y2273" s="173"/>
      <c r="Z2273" s="173"/>
      <c r="AA2273" s="173"/>
      <c r="AB2273" s="173"/>
      <c r="AC2273" s="173"/>
      <c r="AD2273" s="173"/>
      <c r="AE2273" s="173"/>
      <c r="AF2273" s="173"/>
      <c r="AG2273" s="173"/>
      <c r="AH2273" s="173"/>
      <c r="AI2273" s="173"/>
      <c r="AJ2273" s="173"/>
      <c r="AK2273" s="173"/>
      <c r="AL2273" s="173"/>
      <c r="AM2273" s="173"/>
      <c r="AN2273" s="173"/>
      <c r="AO2273" s="173"/>
      <c r="AP2273" s="198"/>
      <c r="AQ2273" s="198"/>
      <c r="AR2273" s="198"/>
      <c r="AS2273" s="198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  <c r="BP2273" s="198"/>
      <c r="BQ2273" s="198"/>
      <c r="BR2273" s="198"/>
      <c r="BS2273" s="198"/>
      <c r="BT2273" s="198"/>
      <c r="BU2273" s="198"/>
      <c r="BV2273" s="198"/>
      <c r="BW2273" s="198"/>
      <c r="BX2273" s="198"/>
      <c r="BY2273" s="198"/>
      <c r="BZ2273" s="198"/>
    </row>
    <row r="2274" spans="4:78" x14ac:dyDescent="0.2">
      <c r="D2274" s="173"/>
      <c r="E2274" s="173"/>
      <c r="F2274" s="173"/>
      <c r="G2274" s="173"/>
      <c r="H2274" s="173"/>
      <c r="I2274" s="173"/>
      <c r="J2274" s="173"/>
      <c r="K2274" s="173"/>
      <c r="L2274" s="173"/>
      <c r="M2274" s="173"/>
      <c r="N2274" s="173"/>
      <c r="O2274" s="173"/>
      <c r="P2274" s="173"/>
      <c r="Q2274" s="173"/>
      <c r="R2274" s="173"/>
      <c r="S2274" s="173"/>
      <c r="T2274" s="173"/>
      <c r="U2274" s="173"/>
      <c r="V2274" s="173"/>
      <c r="W2274" s="173"/>
      <c r="X2274" s="173"/>
      <c r="Y2274" s="173"/>
      <c r="Z2274" s="173"/>
      <c r="AA2274" s="173"/>
      <c r="AB2274" s="173"/>
      <c r="AC2274" s="173"/>
      <c r="AD2274" s="173"/>
      <c r="AE2274" s="173"/>
      <c r="AF2274" s="173"/>
      <c r="AG2274" s="173"/>
      <c r="AH2274" s="173"/>
      <c r="AI2274" s="173"/>
      <c r="AJ2274" s="173"/>
      <c r="AK2274" s="173"/>
      <c r="AL2274" s="173"/>
      <c r="AM2274" s="173"/>
      <c r="AN2274" s="173"/>
      <c r="AO2274" s="173"/>
      <c r="AP2274" s="198"/>
      <c r="AQ2274" s="198"/>
      <c r="AR2274" s="198"/>
      <c r="AS2274" s="198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  <c r="BP2274" s="198"/>
      <c r="BQ2274" s="198"/>
      <c r="BR2274" s="198"/>
      <c r="BS2274" s="198"/>
      <c r="BT2274" s="198"/>
      <c r="BU2274" s="198"/>
      <c r="BV2274" s="198"/>
      <c r="BW2274" s="198"/>
      <c r="BX2274" s="198"/>
      <c r="BY2274" s="198"/>
      <c r="BZ2274" s="198"/>
    </row>
    <row r="2275" spans="4:78" x14ac:dyDescent="0.2">
      <c r="D2275" s="173"/>
      <c r="E2275" s="173"/>
      <c r="F2275" s="173"/>
      <c r="G2275" s="173"/>
      <c r="H2275" s="173"/>
      <c r="I2275" s="173"/>
      <c r="J2275" s="173"/>
      <c r="K2275" s="173"/>
      <c r="L2275" s="173"/>
      <c r="M2275" s="173"/>
      <c r="N2275" s="173"/>
      <c r="O2275" s="173"/>
      <c r="P2275" s="173"/>
      <c r="Q2275" s="173"/>
      <c r="R2275" s="173"/>
      <c r="S2275" s="173"/>
      <c r="T2275" s="173"/>
      <c r="U2275" s="173"/>
      <c r="V2275" s="173"/>
      <c r="W2275" s="173"/>
      <c r="X2275" s="173"/>
      <c r="Y2275" s="173"/>
      <c r="Z2275" s="173"/>
      <c r="AA2275" s="173"/>
      <c r="AB2275" s="173"/>
      <c r="AC2275" s="173"/>
      <c r="AD2275" s="173"/>
      <c r="AE2275" s="173"/>
      <c r="AF2275" s="173"/>
      <c r="AG2275" s="173"/>
      <c r="AH2275" s="173"/>
      <c r="AI2275" s="173"/>
      <c r="AJ2275" s="173"/>
      <c r="AK2275" s="173"/>
      <c r="AL2275" s="173"/>
      <c r="AM2275" s="173"/>
      <c r="AN2275" s="173"/>
      <c r="AO2275" s="173"/>
      <c r="AP2275" s="198"/>
      <c r="AQ2275" s="198"/>
      <c r="AR2275" s="198"/>
      <c r="AS2275" s="198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  <c r="BP2275" s="198"/>
      <c r="BQ2275" s="198"/>
      <c r="BR2275" s="198"/>
      <c r="BS2275" s="198"/>
      <c r="BT2275" s="198"/>
      <c r="BU2275" s="198"/>
      <c r="BV2275" s="198"/>
      <c r="BW2275" s="198"/>
      <c r="BX2275" s="198"/>
      <c r="BY2275" s="198"/>
      <c r="BZ2275" s="198"/>
    </row>
    <row r="2276" spans="4:78" x14ac:dyDescent="0.2">
      <c r="D2276" s="173"/>
      <c r="E2276" s="173"/>
      <c r="F2276" s="173"/>
      <c r="G2276" s="173"/>
      <c r="H2276" s="173"/>
      <c r="I2276" s="173"/>
      <c r="J2276" s="173"/>
      <c r="K2276" s="173"/>
      <c r="L2276" s="173"/>
      <c r="M2276" s="173"/>
      <c r="N2276" s="173"/>
      <c r="O2276" s="173"/>
      <c r="P2276" s="173"/>
      <c r="Q2276" s="173"/>
      <c r="R2276" s="173"/>
      <c r="S2276" s="173"/>
      <c r="T2276" s="173"/>
      <c r="U2276" s="173"/>
      <c r="V2276" s="173"/>
      <c r="W2276" s="173"/>
      <c r="X2276" s="173"/>
      <c r="Y2276" s="173"/>
      <c r="Z2276" s="173"/>
      <c r="AA2276" s="173"/>
      <c r="AB2276" s="173"/>
      <c r="AC2276" s="173"/>
      <c r="AD2276" s="173"/>
      <c r="AE2276" s="173"/>
      <c r="AF2276" s="173"/>
      <c r="AG2276" s="173"/>
      <c r="AH2276" s="173"/>
      <c r="AI2276" s="173"/>
      <c r="AJ2276" s="173"/>
      <c r="AK2276" s="173"/>
      <c r="AL2276" s="173"/>
      <c r="AM2276" s="173"/>
      <c r="AN2276" s="173"/>
      <c r="AO2276" s="173"/>
      <c r="AP2276" s="198"/>
      <c r="AQ2276" s="198"/>
      <c r="AR2276" s="198"/>
      <c r="AS2276" s="198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  <c r="BP2276" s="198"/>
      <c r="BQ2276" s="198"/>
      <c r="BR2276" s="198"/>
      <c r="BS2276" s="198"/>
      <c r="BT2276" s="198"/>
      <c r="BU2276" s="198"/>
      <c r="BV2276" s="198"/>
      <c r="BW2276" s="198"/>
      <c r="BX2276" s="198"/>
      <c r="BY2276" s="198"/>
      <c r="BZ2276" s="198"/>
    </row>
    <row r="2277" spans="4:78" x14ac:dyDescent="0.2">
      <c r="D2277" s="173"/>
      <c r="E2277" s="173"/>
      <c r="F2277" s="173"/>
      <c r="G2277" s="173"/>
      <c r="H2277" s="173"/>
      <c r="I2277" s="173"/>
      <c r="J2277" s="173"/>
      <c r="K2277" s="173"/>
      <c r="L2277" s="173"/>
      <c r="M2277" s="173"/>
      <c r="N2277" s="173"/>
      <c r="O2277" s="173"/>
      <c r="P2277" s="173"/>
      <c r="Q2277" s="173"/>
      <c r="R2277" s="173"/>
      <c r="S2277" s="173"/>
      <c r="T2277" s="173"/>
      <c r="U2277" s="173"/>
      <c r="V2277" s="173"/>
      <c r="W2277" s="173"/>
      <c r="X2277" s="173"/>
      <c r="Y2277" s="173"/>
      <c r="Z2277" s="173"/>
      <c r="AA2277" s="173"/>
      <c r="AB2277" s="173"/>
      <c r="AC2277" s="173"/>
      <c r="AD2277" s="173"/>
      <c r="AE2277" s="173"/>
      <c r="AF2277" s="173"/>
      <c r="AG2277" s="173"/>
      <c r="AH2277" s="173"/>
      <c r="AI2277" s="173"/>
      <c r="AJ2277" s="173"/>
      <c r="AK2277" s="173"/>
      <c r="AL2277" s="173"/>
      <c r="AM2277" s="173"/>
      <c r="AN2277" s="173"/>
      <c r="AO2277" s="173"/>
      <c r="AP2277" s="198"/>
      <c r="AQ2277" s="198"/>
      <c r="AR2277" s="198"/>
      <c r="AS2277" s="198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  <c r="BP2277" s="198"/>
      <c r="BQ2277" s="198"/>
      <c r="BR2277" s="198"/>
      <c r="BS2277" s="198"/>
      <c r="BT2277" s="198"/>
      <c r="BU2277" s="198"/>
      <c r="BV2277" s="198"/>
      <c r="BW2277" s="198"/>
      <c r="BX2277" s="198"/>
      <c r="BY2277" s="198"/>
      <c r="BZ2277" s="198"/>
    </row>
    <row r="2278" spans="4:78" x14ac:dyDescent="0.2">
      <c r="D2278" s="173"/>
      <c r="E2278" s="173"/>
      <c r="F2278" s="173"/>
      <c r="G2278" s="173"/>
      <c r="H2278" s="173"/>
      <c r="I2278" s="173"/>
      <c r="J2278" s="173"/>
      <c r="K2278" s="173"/>
      <c r="L2278" s="173"/>
      <c r="M2278" s="173"/>
      <c r="N2278" s="173"/>
      <c r="O2278" s="173"/>
      <c r="P2278" s="173"/>
      <c r="Q2278" s="173"/>
      <c r="R2278" s="173"/>
      <c r="S2278" s="173"/>
      <c r="T2278" s="173"/>
      <c r="U2278" s="173"/>
      <c r="V2278" s="173"/>
      <c r="W2278" s="173"/>
      <c r="X2278" s="173"/>
      <c r="Y2278" s="173"/>
      <c r="Z2278" s="173"/>
      <c r="AA2278" s="173"/>
      <c r="AB2278" s="173"/>
      <c r="AC2278" s="173"/>
      <c r="AD2278" s="173"/>
      <c r="AE2278" s="173"/>
      <c r="AF2278" s="173"/>
      <c r="AG2278" s="173"/>
      <c r="AH2278" s="173"/>
      <c r="AI2278" s="173"/>
      <c r="AJ2278" s="173"/>
      <c r="AK2278" s="173"/>
      <c r="AL2278" s="173"/>
      <c r="AM2278" s="173"/>
      <c r="AN2278" s="173"/>
      <c r="AO2278" s="173"/>
      <c r="AP2278" s="198"/>
      <c r="AQ2278" s="198"/>
      <c r="AR2278" s="198"/>
      <c r="AS2278" s="198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  <c r="BP2278" s="198"/>
      <c r="BQ2278" s="198"/>
      <c r="BR2278" s="198"/>
      <c r="BS2278" s="198"/>
      <c r="BT2278" s="198"/>
      <c r="BU2278" s="198"/>
      <c r="BV2278" s="198"/>
      <c r="BW2278" s="198"/>
      <c r="BX2278" s="198"/>
      <c r="BY2278" s="198"/>
      <c r="BZ2278" s="198"/>
    </row>
    <row r="2279" spans="4:78" x14ac:dyDescent="0.2">
      <c r="D2279" s="173"/>
      <c r="E2279" s="173"/>
      <c r="F2279" s="173"/>
      <c r="G2279" s="173"/>
      <c r="H2279" s="173"/>
      <c r="I2279" s="173"/>
      <c r="J2279" s="173"/>
      <c r="K2279" s="173"/>
      <c r="L2279" s="173"/>
      <c r="M2279" s="173"/>
      <c r="N2279" s="173"/>
      <c r="O2279" s="173"/>
      <c r="P2279" s="173"/>
      <c r="Q2279" s="173"/>
      <c r="R2279" s="173"/>
      <c r="S2279" s="173"/>
      <c r="T2279" s="173"/>
      <c r="U2279" s="173"/>
      <c r="V2279" s="173"/>
      <c r="W2279" s="173"/>
      <c r="X2279" s="173"/>
      <c r="Y2279" s="173"/>
      <c r="Z2279" s="173"/>
      <c r="AA2279" s="173"/>
      <c r="AB2279" s="173"/>
      <c r="AC2279" s="173"/>
      <c r="AD2279" s="173"/>
      <c r="AE2279" s="173"/>
      <c r="AF2279" s="173"/>
      <c r="AG2279" s="173"/>
      <c r="AH2279" s="173"/>
      <c r="AI2279" s="173"/>
      <c r="AJ2279" s="173"/>
      <c r="AK2279" s="173"/>
      <c r="AL2279" s="173"/>
      <c r="AM2279" s="173"/>
      <c r="AN2279" s="173"/>
      <c r="AO2279" s="173"/>
      <c r="AP2279" s="198"/>
      <c r="AQ2279" s="198"/>
      <c r="AR2279" s="198"/>
      <c r="AS2279" s="198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  <c r="BP2279" s="198"/>
      <c r="BQ2279" s="198"/>
      <c r="BR2279" s="198"/>
      <c r="BS2279" s="198"/>
      <c r="BT2279" s="198"/>
      <c r="BU2279" s="198"/>
      <c r="BV2279" s="198"/>
      <c r="BW2279" s="198"/>
      <c r="BX2279" s="198"/>
      <c r="BY2279" s="198"/>
      <c r="BZ2279" s="198"/>
    </row>
    <row r="2280" spans="4:78" x14ac:dyDescent="0.2">
      <c r="D2280" s="173"/>
      <c r="E2280" s="173"/>
      <c r="F2280" s="173"/>
      <c r="G2280" s="173"/>
      <c r="H2280" s="173"/>
      <c r="I2280" s="173"/>
      <c r="J2280" s="173"/>
      <c r="K2280" s="173"/>
      <c r="L2280" s="173"/>
      <c r="M2280" s="173"/>
      <c r="N2280" s="173"/>
      <c r="O2280" s="173"/>
      <c r="P2280" s="173"/>
      <c r="Q2280" s="173"/>
      <c r="R2280" s="173"/>
      <c r="S2280" s="173"/>
      <c r="T2280" s="173"/>
      <c r="U2280" s="173"/>
      <c r="V2280" s="173"/>
      <c r="W2280" s="173"/>
      <c r="X2280" s="173"/>
      <c r="Y2280" s="173"/>
      <c r="Z2280" s="173"/>
      <c r="AA2280" s="173"/>
      <c r="AB2280" s="173"/>
      <c r="AC2280" s="173"/>
      <c r="AD2280" s="173"/>
      <c r="AE2280" s="173"/>
      <c r="AF2280" s="173"/>
      <c r="AG2280" s="173"/>
      <c r="AH2280" s="173"/>
      <c r="AI2280" s="173"/>
      <c r="AJ2280" s="173"/>
      <c r="AK2280" s="173"/>
      <c r="AL2280" s="173"/>
      <c r="AM2280" s="173"/>
      <c r="AN2280" s="173"/>
      <c r="AO2280" s="173"/>
      <c r="AP2280" s="198"/>
      <c r="AQ2280" s="198"/>
      <c r="AR2280" s="198"/>
      <c r="AS2280" s="198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  <c r="BP2280" s="198"/>
      <c r="BQ2280" s="198"/>
      <c r="BR2280" s="198"/>
      <c r="BS2280" s="198"/>
      <c r="BT2280" s="198"/>
      <c r="BU2280" s="198"/>
      <c r="BV2280" s="198"/>
      <c r="BW2280" s="198"/>
      <c r="BX2280" s="198"/>
      <c r="BY2280" s="198"/>
      <c r="BZ2280" s="198"/>
    </row>
    <row r="2281" spans="4:78" x14ac:dyDescent="0.2">
      <c r="D2281" s="173"/>
      <c r="E2281" s="173"/>
      <c r="F2281" s="173"/>
      <c r="G2281" s="173"/>
      <c r="H2281" s="173"/>
      <c r="I2281" s="173"/>
      <c r="J2281" s="173"/>
      <c r="K2281" s="173"/>
      <c r="L2281" s="173"/>
      <c r="M2281" s="173"/>
      <c r="N2281" s="173"/>
      <c r="O2281" s="173"/>
      <c r="P2281" s="173"/>
      <c r="Q2281" s="173"/>
      <c r="R2281" s="173"/>
      <c r="S2281" s="173"/>
      <c r="T2281" s="173"/>
      <c r="U2281" s="173"/>
      <c r="V2281" s="173"/>
      <c r="W2281" s="173"/>
      <c r="X2281" s="173"/>
      <c r="Y2281" s="173"/>
      <c r="Z2281" s="173"/>
      <c r="AA2281" s="173"/>
      <c r="AB2281" s="173"/>
      <c r="AC2281" s="173"/>
      <c r="AD2281" s="173"/>
      <c r="AE2281" s="173"/>
      <c r="AF2281" s="173"/>
      <c r="AG2281" s="173"/>
      <c r="AH2281" s="173"/>
      <c r="AI2281" s="173"/>
      <c r="AJ2281" s="173"/>
      <c r="AK2281" s="173"/>
      <c r="AL2281" s="173"/>
      <c r="AM2281" s="173"/>
      <c r="AN2281" s="173"/>
      <c r="AO2281" s="173"/>
      <c r="AP2281" s="198"/>
      <c r="AQ2281" s="198"/>
      <c r="AR2281" s="198"/>
      <c r="AS2281" s="198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  <c r="BP2281" s="198"/>
      <c r="BQ2281" s="198"/>
      <c r="BR2281" s="198"/>
      <c r="BS2281" s="198"/>
      <c r="BT2281" s="198"/>
      <c r="BU2281" s="198"/>
      <c r="BV2281" s="198"/>
      <c r="BW2281" s="198"/>
      <c r="BX2281" s="198"/>
      <c r="BY2281" s="198"/>
      <c r="BZ2281" s="198"/>
    </row>
    <row r="2282" spans="4:78" x14ac:dyDescent="0.2">
      <c r="D2282" s="173"/>
      <c r="E2282" s="173"/>
      <c r="F2282" s="173"/>
      <c r="G2282" s="173"/>
      <c r="H2282" s="173"/>
      <c r="I2282" s="173"/>
      <c r="J2282" s="173"/>
      <c r="K2282" s="173"/>
      <c r="L2282" s="173"/>
      <c r="M2282" s="173"/>
      <c r="N2282" s="173"/>
      <c r="O2282" s="173"/>
      <c r="P2282" s="173"/>
      <c r="Q2282" s="173"/>
      <c r="R2282" s="173"/>
      <c r="S2282" s="173"/>
      <c r="T2282" s="173"/>
      <c r="U2282" s="173"/>
      <c r="V2282" s="173"/>
      <c r="W2282" s="173"/>
      <c r="X2282" s="173"/>
      <c r="Y2282" s="173"/>
      <c r="Z2282" s="173"/>
      <c r="AA2282" s="173"/>
      <c r="AB2282" s="173"/>
      <c r="AC2282" s="173"/>
      <c r="AD2282" s="173"/>
      <c r="AE2282" s="173"/>
      <c r="AF2282" s="173"/>
      <c r="AG2282" s="173"/>
      <c r="AH2282" s="173"/>
      <c r="AI2282" s="173"/>
      <c r="AJ2282" s="173"/>
      <c r="AK2282" s="173"/>
      <c r="AL2282" s="173"/>
      <c r="AM2282" s="173"/>
      <c r="AN2282" s="173"/>
      <c r="AO2282" s="173"/>
      <c r="AP2282" s="198"/>
      <c r="AQ2282" s="198"/>
      <c r="AR2282" s="198"/>
      <c r="AS2282" s="198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  <c r="BP2282" s="198"/>
      <c r="BQ2282" s="198"/>
      <c r="BR2282" s="198"/>
      <c r="BS2282" s="198"/>
      <c r="BT2282" s="198"/>
      <c r="BU2282" s="198"/>
      <c r="BV2282" s="198"/>
      <c r="BW2282" s="198"/>
      <c r="BX2282" s="198"/>
      <c r="BY2282" s="198"/>
      <c r="BZ2282" s="198"/>
    </row>
    <row r="2283" spans="4:78" x14ac:dyDescent="0.2">
      <c r="D2283" s="173"/>
      <c r="E2283" s="173"/>
      <c r="F2283" s="173"/>
      <c r="G2283" s="173"/>
      <c r="H2283" s="173"/>
      <c r="I2283" s="173"/>
      <c r="J2283" s="173"/>
      <c r="K2283" s="173"/>
      <c r="L2283" s="173"/>
      <c r="M2283" s="173"/>
      <c r="N2283" s="173"/>
      <c r="O2283" s="173"/>
      <c r="P2283" s="173"/>
      <c r="Q2283" s="173"/>
      <c r="R2283" s="173"/>
      <c r="S2283" s="173"/>
      <c r="T2283" s="173"/>
      <c r="U2283" s="173"/>
      <c r="V2283" s="173"/>
      <c r="W2283" s="173"/>
      <c r="X2283" s="173"/>
      <c r="Y2283" s="173"/>
      <c r="Z2283" s="173"/>
      <c r="AA2283" s="173"/>
      <c r="AB2283" s="173"/>
      <c r="AC2283" s="173"/>
      <c r="AD2283" s="173"/>
      <c r="AE2283" s="173"/>
      <c r="AF2283" s="173"/>
      <c r="AG2283" s="173"/>
      <c r="AH2283" s="173"/>
      <c r="AI2283" s="173"/>
      <c r="AJ2283" s="173"/>
      <c r="AK2283" s="173"/>
      <c r="AL2283" s="173"/>
      <c r="AM2283" s="173"/>
      <c r="AN2283" s="173"/>
      <c r="AO2283" s="173"/>
      <c r="AP2283" s="198"/>
      <c r="AQ2283" s="198"/>
      <c r="AR2283" s="198"/>
      <c r="AS2283" s="198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  <c r="BP2283" s="198"/>
      <c r="BQ2283" s="198"/>
      <c r="BR2283" s="198"/>
      <c r="BS2283" s="198"/>
      <c r="BT2283" s="198"/>
      <c r="BU2283" s="198"/>
      <c r="BV2283" s="198"/>
      <c r="BW2283" s="198"/>
      <c r="BX2283" s="198"/>
      <c r="BY2283" s="198"/>
      <c r="BZ2283" s="198"/>
    </row>
    <row r="2284" spans="4:78" x14ac:dyDescent="0.2">
      <c r="D2284" s="173"/>
      <c r="E2284" s="173"/>
      <c r="F2284" s="173"/>
      <c r="G2284" s="173"/>
      <c r="H2284" s="173"/>
      <c r="I2284" s="173"/>
      <c r="J2284" s="173"/>
      <c r="K2284" s="173"/>
      <c r="L2284" s="173"/>
      <c r="M2284" s="173"/>
      <c r="N2284" s="173"/>
      <c r="O2284" s="173"/>
      <c r="P2284" s="173"/>
      <c r="Q2284" s="173"/>
      <c r="R2284" s="173"/>
      <c r="S2284" s="173"/>
      <c r="T2284" s="173"/>
      <c r="U2284" s="173"/>
      <c r="V2284" s="173"/>
      <c r="W2284" s="173"/>
      <c r="X2284" s="173"/>
      <c r="Y2284" s="173"/>
      <c r="Z2284" s="173"/>
      <c r="AA2284" s="173"/>
      <c r="AB2284" s="173"/>
      <c r="AC2284" s="173"/>
      <c r="AD2284" s="173"/>
      <c r="AE2284" s="173"/>
      <c r="AF2284" s="173"/>
      <c r="AG2284" s="173"/>
      <c r="AH2284" s="173"/>
      <c r="AI2284" s="173"/>
      <c r="AJ2284" s="173"/>
      <c r="AK2284" s="173"/>
      <c r="AL2284" s="173"/>
      <c r="AM2284" s="173"/>
      <c r="AN2284" s="173"/>
      <c r="AO2284" s="173"/>
      <c r="AP2284" s="198"/>
      <c r="AQ2284" s="198"/>
      <c r="AR2284" s="198"/>
      <c r="AS2284" s="198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  <c r="BP2284" s="198"/>
      <c r="BQ2284" s="198"/>
      <c r="BR2284" s="198"/>
      <c r="BS2284" s="198"/>
      <c r="BT2284" s="198"/>
      <c r="BU2284" s="198"/>
      <c r="BV2284" s="198"/>
      <c r="BW2284" s="198"/>
      <c r="BX2284" s="198"/>
      <c r="BY2284" s="198"/>
      <c r="BZ2284" s="198"/>
    </row>
    <row r="2285" spans="4:78" x14ac:dyDescent="0.2">
      <c r="D2285" s="173"/>
      <c r="E2285" s="173"/>
      <c r="F2285" s="173"/>
      <c r="G2285" s="173"/>
      <c r="H2285" s="173"/>
      <c r="I2285" s="173"/>
      <c r="J2285" s="173"/>
      <c r="K2285" s="173"/>
      <c r="L2285" s="173"/>
      <c r="M2285" s="173"/>
      <c r="N2285" s="173"/>
      <c r="O2285" s="173"/>
      <c r="P2285" s="173"/>
      <c r="Q2285" s="173"/>
      <c r="R2285" s="173"/>
      <c r="S2285" s="173"/>
      <c r="T2285" s="173"/>
      <c r="U2285" s="173"/>
      <c r="V2285" s="173"/>
      <c r="W2285" s="173"/>
      <c r="X2285" s="173"/>
      <c r="Y2285" s="173"/>
      <c r="Z2285" s="173"/>
      <c r="AA2285" s="173"/>
      <c r="AB2285" s="173"/>
      <c r="AC2285" s="173"/>
      <c r="AD2285" s="173"/>
      <c r="AE2285" s="173"/>
      <c r="AF2285" s="173"/>
      <c r="AG2285" s="173"/>
      <c r="AH2285" s="173"/>
      <c r="AI2285" s="173"/>
      <c r="AJ2285" s="173"/>
      <c r="AK2285" s="173"/>
      <c r="AL2285" s="173"/>
      <c r="AM2285" s="173"/>
      <c r="AN2285" s="173"/>
      <c r="AO2285" s="173"/>
      <c r="AP2285" s="198"/>
      <c r="AQ2285" s="198"/>
      <c r="AR2285" s="198"/>
      <c r="AS2285" s="198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  <c r="BP2285" s="198"/>
      <c r="BQ2285" s="198"/>
      <c r="BR2285" s="198"/>
      <c r="BS2285" s="198"/>
      <c r="BT2285" s="198"/>
      <c r="BU2285" s="198"/>
      <c r="BV2285" s="198"/>
      <c r="BW2285" s="198"/>
      <c r="BX2285" s="198"/>
      <c r="BY2285" s="198"/>
      <c r="BZ2285" s="198"/>
    </row>
    <row r="2286" spans="4:78" x14ac:dyDescent="0.2">
      <c r="D2286" s="173"/>
      <c r="E2286" s="173"/>
      <c r="F2286" s="173"/>
      <c r="G2286" s="173"/>
      <c r="H2286" s="173"/>
      <c r="I2286" s="173"/>
      <c r="J2286" s="173"/>
      <c r="K2286" s="173"/>
      <c r="L2286" s="173"/>
      <c r="M2286" s="173"/>
      <c r="N2286" s="173"/>
      <c r="O2286" s="173"/>
      <c r="P2286" s="173"/>
      <c r="Q2286" s="173"/>
      <c r="R2286" s="173"/>
      <c r="S2286" s="173"/>
      <c r="T2286" s="173"/>
      <c r="U2286" s="173"/>
      <c r="V2286" s="173"/>
      <c r="W2286" s="173"/>
      <c r="X2286" s="173"/>
      <c r="Y2286" s="173"/>
      <c r="Z2286" s="173"/>
      <c r="AA2286" s="173"/>
      <c r="AB2286" s="173"/>
      <c r="AC2286" s="173"/>
      <c r="AD2286" s="173"/>
      <c r="AE2286" s="173"/>
      <c r="AF2286" s="173"/>
      <c r="AG2286" s="173"/>
      <c r="AH2286" s="173"/>
      <c r="AI2286" s="173"/>
      <c r="AJ2286" s="173"/>
      <c r="AK2286" s="173"/>
      <c r="AL2286" s="173"/>
      <c r="AM2286" s="173"/>
      <c r="AN2286" s="173"/>
      <c r="AO2286" s="173"/>
      <c r="AP2286" s="198"/>
      <c r="AQ2286" s="198"/>
      <c r="AR2286" s="198"/>
      <c r="AS2286" s="198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  <c r="BP2286" s="198"/>
      <c r="BQ2286" s="198"/>
      <c r="BR2286" s="198"/>
      <c r="BS2286" s="198"/>
      <c r="BT2286" s="198"/>
      <c r="BU2286" s="198"/>
      <c r="BV2286" s="198"/>
      <c r="BW2286" s="198"/>
      <c r="BX2286" s="198"/>
      <c r="BY2286" s="198"/>
      <c r="BZ2286" s="198"/>
    </row>
    <row r="2287" spans="4:78" x14ac:dyDescent="0.2">
      <c r="D2287" s="173"/>
      <c r="E2287" s="173"/>
      <c r="F2287" s="173"/>
      <c r="G2287" s="173"/>
      <c r="H2287" s="173"/>
      <c r="I2287" s="173"/>
      <c r="J2287" s="173"/>
      <c r="K2287" s="173"/>
      <c r="L2287" s="173"/>
      <c r="M2287" s="173"/>
      <c r="N2287" s="173"/>
      <c r="O2287" s="173"/>
      <c r="P2287" s="173"/>
      <c r="Q2287" s="173"/>
      <c r="R2287" s="173"/>
      <c r="S2287" s="173"/>
      <c r="T2287" s="173"/>
      <c r="U2287" s="173"/>
      <c r="V2287" s="173"/>
      <c r="W2287" s="173"/>
      <c r="X2287" s="173"/>
      <c r="Y2287" s="173"/>
      <c r="Z2287" s="173"/>
      <c r="AA2287" s="173"/>
      <c r="AB2287" s="173"/>
      <c r="AC2287" s="173"/>
      <c r="AD2287" s="173"/>
      <c r="AE2287" s="173"/>
      <c r="AF2287" s="173"/>
      <c r="AG2287" s="173"/>
      <c r="AH2287" s="173"/>
      <c r="AI2287" s="173"/>
      <c r="AJ2287" s="173"/>
      <c r="AK2287" s="173"/>
      <c r="AL2287" s="173"/>
      <c r="AM2287" s="173"/>
      <c r="AN2287" s="173"/>
      <c r="AO2287" s="173"/>
      <c r="AP2287" s="198"/>
      <c r="AQ2287" s="198"/>
      <c r="AR2287" s="198"/>
      <c r="AS2287" s="198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  <c r="BP2287" s="198"/>
      <c r="BQ2287" s="198"/>
      <c r="BR2287" s="198"/>
      <c r="BS2287" s="198"/>
      <c r="BT2287" s="198"/>
      <c r="BU2287" s="198"/>
      <c r="BV2287" s="198"/>
      <c r="BW2287" s="198"/>
      <c r="BX2287" s="198"/>
      <c r="BY2287" s="198"/>
      <c r="BZ2287" s="198"/>
    </row>
    <row r="2288" spans="4:78" x14ac:dyDescent="0.2">
      <c r="D2288" s="173"/>
      <c r="E2288" s="173"/>
      <c r="F2288" s="173"/>
      <c r="G2288" s="173"/>
      <c r="H2288" s="173"/>
      <c r="I2288" s="173"/>
      <c r="J2288" s="173"/>
      <c r="K2288" s="173"/>
      <c r="L2288" s="173"/>
      <c r="M2288" s="173"/>
      <c r="N2288" s="173"/>
      <c r="O2288" s="173"/>
      <c r="P2288" s="173"/>
      <c r="Q2288" s="173"/>
      <c r="R2288" s="173"/>
      <c r="S2288" s="173"/>
      <c r="T2288" s="173"/>
      <c r="U2288" s="173"/>
      <c r="V2288" s="173"/>
      <c r="W2288" s="173"/>
      <c r="X2288" s="173"/>
      <c r="Y2288" s="173"/>
      <c r="Z2288" s="173"/>
      <c r="AA2288" s="173"/>
      <c r="AB2288" s="173"/>
      <c r="AC2288" s="173"/>
      <c r="AD2288" s="173"/>
      <c r="AE2288" s="173"/>
      <c r="AF2288" s="173"/>
      <c r="AG2288" s="173"/>
      <c r="AH2288" s="173"/>
      <c r="AI2288" s="173"/>
      <c r="AJ2288" s="173"/>
      <c r="AK2288" s="173"/>
      <c r="AL2288" s="173"/>
      <c r="AM2288" s="173"/>
      <c r="AN2288" s="173"/>
      <c r="AO2288" s="173"/>
      <c r="AP2288" s="198"/>
      <c r="AQ2288" s="198"/>
      <c r="AR2288" s="198"/>
      <c r="AS2288" s="198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  <c r="BP2288" s="198"/>
      <c r="BQ2288" s="198"/>
      <c r="BR2288" s="198"/>
      <c r="BS2288" s="198"/>
      <c r="BT2288" s="198"/>
      <c r="BU2288" s="198"/>
      <c r="BV2288" s="198"/>
      <c r="BW2288" s="198"/>
      <c r="BX2288" s="198"/>
      <c r="BY2288" s="198"/>
      <c r="BZ2288" s="198"/>
    </row>
    <row r="2289" spans="4:78" x14ac:dyDescent="0.2">
      <c r="D2289" s="173"/>
      <c r="E2289" s="173"/>
      <c r="F2289" s="173"/>
      <c r="G2289" s="173"/>
      <c r="H2289" s="173"/>
      <c r="I2289" s="173"/>
      <c r="J2289" s="173"/>
      <c r="K2289" s="173"/>
      <c r="L2289" s="173"/>
      <c r="M2289" s="173"/>
      <c r="N2289" s="173"/>
      <c r="O2289" s="173"/>
      <c r="P2289" s="173"/>
      <c r="Q2289" s="173"/>
      <c r="R2289" s="173"/>
      <c r="S2289" s="173"/>
      <c r="T2289" s="173"/>
      <c r="U2289" s="173"/>
      <c r="V2289" s="173"/>
      <c r="W2289" s="173"/>
      <c r="X2289" s="173"/>
      <c r="Y2289" s="173"/>
      <c r="Z2289" s="173"/>
      <c r="AA2289" s="173"/>
      <c r="AB2289" s="173"/>
      <c r="AC2289" s="173"/>
      <c r="AD2289" s="173"/>
      <c r="AE2289" s="173"/>
      <c r="AF2289" s="173"/>
      <c r="AG2289" s="173"/>
      <c r="AH2289" s="173"/>
      <c r="AI2289" s="173"/>
      <c r="AJ2289" s="173"/>
      <c r="AK2289" s="173"/>
      <c r="AL2289" s="173"/>
      <c r="AM2289" s="173"/>
      <c r="AN2289" s="173"/>
      <c r="AO2289" s="173"/>
      <c r="AP2289" s="198"/>
      <c r="AQ2289" s="198"/>
      <c r="AR2289" s="198"/>
      <c r="AS2289" s="198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  <c r="BP2289" s="198"/>
      <c r="BQ2289" s="198"/>
      <c r="BR2289" s="198"/>
      <c r="BS2289" s="198"/>
      <c r="BT2289" s="198"/>
      <c r="BU2289" s="198"/>
      <c r="BV2289" s="198"/>
      <c r="BW2289" s="198"/>
      <c r="BX2289" s="198"/>
      <c r="BY2289" s="198"/>
      <c r="BZ2289" s="198"/>
    </row>
    <row r="2290" spans="4:78" x14ac:dyDescent="0.2">
      <c r="D2290" s="173"/>
      <c r="E2290" s="173"/>
      <c r="F2290" s="173"/>
      <c r="G2290" s="173"/>
      <c r="H2290" s="173"/>
      <c r="I2290" s="173"/>
      <c r="J2290" s="173"/>
      <c r="K2290" s="173"/>
      <c r="L2290" s="173"/>
      <c r="M2290" s="173"/>
      <c r="N2290" s="173"/>
      <c r="O2290" s="173"/>
      <c r="P2290" s="173"/>
      <c r="Q2290" s="173"/>
      <c r="R2290" s="173"/>
      <c r="S2290" s="173"/>
      <c r="T2290" s="173"/>
      <c r="U2290" s="173"/>
      <c r="V2290" s="173"/>
      <c r="W2290" s="173"/>
      <c r="X2290" s="173"/>
      <c r="Y2290" s="173"/>
      <c r="Z2290" s="173"/>
      <c r="AA2290" s="173"/>
      <c r="AB2290" s="173"/>
      <c r="AC2290" s="173"/>
      <c r="AD2290" s="173"/>
      <c r="AE2290" s="173"/>
      <c r="AF2290" s="173"/>
      <c r="AG2290" s="173"/>
      <c r="AH2290" s="173"/>
      <c r="AI2290" s="173"/>
      <c r="AJ2290" s="173"/>
      <c r="AK2290" s="173"/>
      <c r="AL2290" s="173"/>
      <c r="AM2290" s="173"/>
      <c r="AN2290" s="173"/>
      <c r="AO2290" s="173"/>
      <c r="AP2290" s="198"/>
      <c r="AQ2290" s="198"/>
      <c r="AR2290" s="198"/>
      <c r="AS2290" s="198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  <c r="BP2290" s="198"/>
      <c r="BQ2290" s="198"/>
      <c r="BR2290" s="198"/>
      <c r="BS2290" s="198"/>
      <c r="BT2290" s="198"/>
      <c r="BU2290" s="198"/>
      <c r="BV2290" s="198"/>
      <c r="BW2290" s="198"/>
      <c r="BX2290" s="198"/>
      <c r="BY2290" s="198"/>
      <c r="BZ2290" s="198"/>
    </row>
    <row r="2291" spans="4:78" x14ac:dyDescent="0.2">
      <c r="D2291" s="173"/>
      <c r="E2291" s="173"/>
      <c r="F2291" s="173"/>
      <c r="G2291" s="173"/>
      <c r="H2291" s="173"/>
      <c r="I2291" s="173"/>
      <c r="J2291" s="173"/>
      <c r="K2291" s="173"/>
      <c r="L2291" s="173"/>
      <c r="M2291" s="173"/>
      <c r="N2291" s="173"/>
      <c r="O2291" s="173"/>
      <c r="P2291" s="173"/>
      <c r="Q2291" s="173"/>
      <c r="R2291" s="173"/>
      <c r="S2291" s="173"/>
      <c r="T2291" s="173"/>
      <c r="U2291" s="173"/>
      <c r="V2291" s="173"/>
      <c r="W2291" s="173"/>
      <c r="X2291" s="173"/>
      <c r="Y2291" s="173"/>
      <c r="Z2291" s="173"/>
      <c r="AA2291" s="173"/>
      <c r="AB2291" s="173"/>
      <c r="AC2291" s="173"/>
      <c r="AD2291" s="173"/>
      <c r="AE2291" s="173"/>
      <c r="AF2291" s="173"/>
      <c r="AG2291" s="173"/>
      <c r="AH2291" s="173"/>
      <c r="AI2291" s="173"/>
      <c r="AJ2291" s="173"/>
      <c r="AK2291" s="173"/>
      <c r="AL2291" s="173"/>
      <c r="AM2291" s="173"/>
      <c r="AN2291" s="173"/>
      <c r="AO2291" s="173"/>
      <c r="AP2291" s="198"/>
      <c r="AQ2291" s="198"/>
      <c r="AR2291" s="198"/>
      <c r="AS2291" s="198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  <c r="BP2291" s="198"/>
      <c r="BQ2291" s="198"/>
      <c r="BR2291" s="198"/>
      <c r="BS2291" s="198"/>
      <c r="BT2291" s="198"/>
      <c r="BU2291" s="198"/>
      <c r="BV2291" s="198"/>
      <c r="BW2291" s="198"/>
      <c r="BX2291" s="198"/>
      <c r="BY2291" s="198"/>
      <c r="BZ2291" s="198"/>
    </row>
    <row r="2292" spans="4:78" x14ac:dyDescent="0.2">
      <c r="D2292" s="173"/>
      <c r="E2292" s="173"/>
      <c r="F2292" s="173"/>
      <c r="G2292" s="173"/>
      <c r="H2292" s="173"/>
      <c r="I2292" s="173"/>
      <c r="J2292" s="173"/>
      <c r="K2292" s="173"/>
      <c r="L2292" s="173"/>
      <c r="M2292" s="173"/>
      <c r="N2292" s="173"/>
      <c r="O2292" s="173"/>
      <c r="P2292" s="173"/>
      <c r="Q2292" s="173"/>
      <c r="R2292" s="173"/>
      <c r="S2292" s="173"/>
      <c r="T2292" s="173"/>
      <c r="U2292" s="173"/>
      <c r="V2292" s="173"/>
      <c r="W2292" s="173"/>
      <c r="X2292" s="173"/>
      <c r="Y2292" s="173"/>
      <c r="Z2292" s="173"/>
      <c r="AA2292" s="173"/>
      <c r="AB2292" s="173"/>
      <c r="AC2292" s="173"/>
      <c r="AD2292" s="173"/>
      <c r="AE2292" s="173"/>
      <c r="AF2292" s="173"/>
      <c r="AG2292" s="173"/>
      <c r="AH2292" s="173"/>
      <c r="AI2292" s="173"/>
      <c r="AJ2292" s="173"/>
      <c r="AK2292" s="173"/>
      <c r="AL2292" s="173"/>
      <c r="AM2292" s="173"/>
      <c r="AN2292" s="173"/>
      <c r="AO2292" s="173"/>
      <c r="AP2292" s="198"/>
      <c r="AQ2292" s="198"/>
      <c r="AR2292" s="198"/>
      <c r="AS2292" s="198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  <c r="BP2292" s="198"/>
      <c r="BQ2292" s="198"/>
      <c r="BR2292" s="198"/>
      <c r="BS2292" s="198"/>
      <c r="BT2292" s="198"/>
      <c r="BU2292" s="198"/>
      <c r="BV2292" s="198"/>
      <c r="BW2292" s="198"/>
      <c r="BX2292" s="198"/>
      <c r="BY2292" s="198"/>
      <c r="BZ2292" s="198"/>
    </row>
    <row r="2293" spans="4:78" x14ac:dyDescent="0.2">
      <c r="D2293" s="173"/>
      <c r="E2293" s="173"/>
      <c r="F2293" s="173"/>
      <c r="G2293" s="173"/>
      <c r="H2293" s="173"/>
      <c r="I2293" s="173"/>
      <c r="J2293" s="173"/>
      <c r="K2293" s="173"/>
      <c r="L2293" s="173"/>
      <c r="M2293" s="173"/>
      <c r="N2293" s="173"/>
      <c r="O2293" s="173"/>
      <c r="P2293" s="173"/>
      <c r="Q2293" s="173"/>
      <c r="R2293" s="173"/>
      <c r="S2293" s="173"/>
      <c r="T2293" s="173"/>
      <c r="U2293" s="173"/>
      <c r="V2293" s="173"/>
      <c r="W2293" s="173"/>
      <c r="X2293" s="173"/>
      <c r="Y2293" s="173"/>
      <c r="Z2293" s="173"/>
      <c r="AA2293" s="173"/>
      <c r="AB2293" s="173"/>
      <c r="AC2293" s="173"/>
      <c r="AD2293" s="173"/>
      <c r="AE2293" s="173"/>
      <c r="AF2293" s="173"/>
      <c r="AG2293" s="173"/>
      <c r="AH2293" s="173"/>
      <c r="AI2293" s="173"/>
      <c r="AJ2293" s="173"/>
      <c r="AK2293" s="173"/>
      <c r="AL2293" s="173"/>
      <c r="AM2293" s="173"/>
      <c r="AN2293" s="173"/>
      <c r="AO2293" s="173"/>
      <c r="AP2293" s="198"/>
      <c r="AQ2293" s="198"/>
      <c r="AR2293" s="198"/>
      <c r="AS2293" s="198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  <c r="BP2293" s="198"/>
      <c r="BQ2293" s="198"/>
      <c r="BR2293" s="198"/>
      <c r="BS2293" s="198"/>
      <c r="BT2293" s="198"/>
      <c r="BU2293" s="198"/>
      <c r="BV2293" s="198"/>
      <c r="BW2293" s="198"/>
      <c r="BX2293" s="198"/>
      <c r="BY2293" s="198"/>
      <c r="BZ2293" s="198"/>
    </row>
    <row r="2294" spans="4:78" x14ac:dyDescent="0.2">
      <c r="D2294" s="173"/>
      <c r="E2294" s="173"/>
      <c r="F2294" s="173"/>
      <c r="G2294" s="173"/>
      <c r="H2294" s="173"/>
      <c r="I2294" s="173"/>
      <c r="J2294" s="173"/>
      <c r="K2294" s="173"/>
      <c r="L2294" s="173"/>
      <c r="M2294" s="173"/>
      <c r="N2294" s="173"/>
      <c r="O2294" s="173"/>
      <c r="P2294" s="173"/>
      <c r="Q2294" s="173"/>
      <c r="R2294" s="173"/>
      <c r="S2294" s="173"/>
      <c r="T2294" s="173"/>
      <c r="U2294" s="173"/>
      <c r="V2294" s="173"/>
      <c r="W2294" s="173"/>
      <c r="X2294" s="173"/>
      <c r="Y2294" s="173"/>
      <c r="Z2294" s="173"/>
      <c r="AA2294" s="173"/>
      <c r="AB2294" s="173"/>
      <c r="AC2294" s="173"/>
      <c r="AD2294" s="173"/>
      <c r="AE2294" s="173"/>
      <c r="AF2294" s="173"/>
      <c r="AG2294" s="173"/>
      <c r="AH2294" s="173"/>
      <c r="AI2294" s="173"/>
      <c r="AJ2294" s="173"/>
      <c r="AK2294" s="173"/>
      <c r="AL2294" s="173"/>
      <c r="AM2294" s="173"/>
      <c r="AN2294" s="173"/>
      <c r="AO2294" s="173"/>
      <c r="AP2294" s="198"/>
      <c r="AQ2294" s="198"/>
      <c r="AR2294" s="198"/>
      <c r="AS2294" s="198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  <c r="BP2294" s="198"/>
      <c r="BQ2294" s="198"/>
      <c r="BR2294" s="198"/>
      <c r="BS2294" s="198"/>
      <c r="BT2294" s="198"/>
      <c r="BU2294" s="198"/>
      <c r="BV2294" s="198"/>
      <c r="BW2294" s="198"/>
      <c r="BX2294" s="198"/>
      <c r="BY2294" s="198"/>
      <c r="BZ2294" s="198"/>
    </row>
    <row r="2295" spans="4:78" x14ac:dyDescent="0.2">
      <c r="D2295" s="173"/>
      <c r="E2295" s="173"/>
      <c r="F2295" s="173"/>
      <c r="G2295" s="173"/>
      <c r="H2295" s="173"/>
      <c r="I2295" s="173"/>
      <c r="J2295" s="173"/>
      <c r="K2295" s="173"/>
      <c r="L2295" s="173"/>
      <c r="M2295" s="173"/>
      <c r="N2295" s="173"/>
      <c r="O2295" s="173"/>
      <c r="P2295" s="173"/>
      <c r="Q2295" s="173"/>
      <c r="R2295" s="173"/>
      <c r="S2295" s="173"/>
      <c r="T2295" s="173"/>
      <c r="U2295" s="173"/>
      <c r="V2295" s="173"/>
      <c r="W2295" s="173"/>
      <c r="X2295" s="173"/>
      <c r="Y2295" s="173"/>
      <c r="Z2295" s="173"/>
      <c r="AA2295" s="173"/>
      <c r="AB2295" s="173"/>
      <c r="AC2295" s="173"/>
      <c r="AD2295" s="173"/>
      <c r="AE2295" s="173"/>
      <c r="AF2295" s="173"/>
      <c r="AG2295" s="173"/>
      <c r="AH2295" s="173"/>
      <c r="AI2295" s="173"/>
      <c r="AJ2295" s="173"/>
      <c r="AK2295" s="173"/>
      <c r="AL2295" s="173"/>
      <c r="AM2295" s="173"/>
      <c r="AN2295" s="173"/>
      <c r="AO2295" s="173"/>
      <c r="AP2295" s="198"/>
      <c r="AQ2295" s="198"/>
      <c r="AR2295" s="198"/>
      <c r="AS2295" s="198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  <c r="BP2295" s="198"/>
      <c r="BQ2295" s="198"/>
      <c r="BR2295" s="198"/>
      <c r="BS2295" s="198"/>
      <c r="BT2295" s="198"/>
      <c r="BU2295" s="198"/>
      <c r="BV2295" s="198"/>
      <c r="BW2295" s="198"/>
      <c r="BX2295" s="198"/>
      <c r="BY2295" s="198"/>
      <c r="BZ2295" s="198"/>
    </row>
    <row r="2296" spans="4:78" x14ac:dyDescent="0.2">
      <c r="D2296" s="173"/>
      <c r="E2296" s="173"/>
      <c r="F2296" s="173"/>
      <c r="G2296" s="173"/>
      <c r="H2296" s="173"/>
      <c r="I2296" s="173"/>
      <c r="J2296" s="173"/>
      <c r="K2296" s="173"/>
      <c r="L2296" s="173"/>
      <c r="M2296" s="173"/>
      <c r="N2296" s="173"/>
      <c r="O2296" s="173"/>
      <c r="P2296" s="173"/>
      <c r="Q2296" s="173"/>
      <c r="R2296" s="173"/>
      <c r="S2296" s="173"/>
      <c r="T2296" s="173"/>
      <c r="U2296" s="173"/>
      <c r="V2296" s="173"/>
      <c r="W2296" s="173"/>
      <c r="X2296" s="173"/>
      <c r="Y2296" s="173"/>
      <c r="Z2296" s="173"/>
      <c r="AA2296" s="173"/>
      <c r="AB2296" s="173"/>
      <c r="AC2296" s="173"/>
      <c r="AD2296" s="173"/>
      <c r="AE2296" s="173"/>
      <c r="AF2296" s="173"/>
      <c r="AG2296" s="173"/>
      <c r="AH2296" s="173"/>
      <c r="AI2296" s="173"/>
      <c r="AJ2296" s="173"/>
      <c r="AK2296" s="173"/>
      <c r="AL2296" s="173"/>
      <c r="AM2296" s="173"/>
      <c r="AN2296" s="173"/>
      <c r="AO2296" s="173"/>
      <c r="AP2296" s="198"/>
      <c r="AQ2296" s="198"/>
      <c r="AR2296" s="198"/>
      <c r="AS2296" s="198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  <c r="BP2296" s="198"/>
      <c r="BQ2296" s="198"/>
      <c r="BR2296" s="198"/>
      <c r="BS2296" s="198"/>
      <c r="BT2296" s="198"/>
      <c r="BU2296" s="198"/>
      <c r="BV2296" s="198"/>
      <c r="BW2296" s="198"/>
      <c r="BX2296" s="198"/>
      <c r="BY2296" s="198"/>
      <c r="BZ2296" s="198"/>
    </row>
    <row r="2297" spans="4:78" x14ac:dyDescent="0.2">
      <c r="D2297" s="173"/>
      <c r="E2297" s="173"/>
      <c r="F2297" s="173"/>
      <c r="G2297" s="173"/>
      <c r="H2297" s="173"/>
      <c r="I2297" s="173"/>
      <c r="J2297" s="173"/>
      <c r="K2297" s="173"/>
      <c r="L2297" s="173"/>
      <c r="M2297" s="173"/>
      <c r="N2297" s="173"/>
      <c r="O2297" s="173"/>
      <c r="P2297" s="173"/>
      <c r="Q2297" s="173"/>
      <c r="R2297" s="173"/>
      <c r="S2297" s="173"/>
      <c r="T2297" s="173"/>
      <c r="U2297" s="173"/>
      <c r="V2297" s="173"/>
      <c r="W2297" s="173"/>
      <c r="X2297" s="173"/>
      <c r="Y2297" s="173"/>
      <c r="Z2297" s="173"/>
      <c r="AA2297" s="173"/>
      <c r="AB2297" s="173"/>
      <c r="AC2297" s="173"/>
      <c r="AD2297" s="173"/>
      <c r="AE2297" s="173"/>
      <c r="AF2297" s="173"/>
      <c r="AG2297" s="173"/>
      <c r="AH2297" s="173"/>
      <c r="AI2297" s="173"/>
      <c r="AJ2297" s="173"/>
      <c r="AK2297" s="173"/>
      <c r="AL2297" s="173"/>
      <c r="AM2297" s="173"/>
      <c r="AN2297" s="173"/>
      <c r="AO2297" s="173"/>
      <c r="AP2297" s="198"/>
      <c r="AQ2297" s="198"/>
      <c r="AR2297" s="198"/>
      <c r="AS2297" s="198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  <c r="BP2297" s="198"/>
      <c r="BQ2297" s="198"/>
      <c r="BR2297" s="198"/>
      <c r="BS2297" s="198"/>
      <c r="BT2297" s="198"/>
      <c r="BU2297" s="198"/>
      <c r="BV2297" s="198"/>
      <c r="BW2297" s="198"/>
      <c r="BX2297" s="198"/>
      <c r="BY2297" s="198"/>
      <c r="BZ2297" s="198"/>
    </row>
    <row r="2298" spans="4:78" x14ac:dyDescent="0.2">
      <c r="D2298" s="173"/>
      <c r="E2298" s="173"/>
      <c r="F2298" s="173"/>
      <c r="G2298" s="173"/>
      <c r="H2298" s="173"/>
      <c r="I2298" s="173"/>
      <c r="J2298" s="173"/>
      <c r="K2298" s="173"/>
      <c r="L2298" s="173"/>
      <c r="M2298" s="173"/>
      <c r="N2298" s="173"/>
      <c r="O2298" s="173"/>
      <c r="P2298" s="173"/>
      <c r="Q2298" s="173"/>
      <c r="R2298" s="173"/>
      <c r="S2298" s="173"/>
      <c r="T2298" s="173"/>
      <c r="U2298" s="173"/>
      <c r="V2298" s="173"/>
      <c r="W2298" s="173"/>
      <c r="X2298" s="173"/>
      <c r="Y2298" s="173"/>
      <c r="Z2298" s="173"/>
      <c r="AA2298" s="173"/>
      <c r="AB2298" s="173"/>
      <c r="AC2298" s="173"/>
      <c r="AD2298" s="173"/>
      <c r="AE2298" s="173"/>
      <c r="AF2298" s="173"/>
      <c r="AG2298" s="173"/>
      <c r="AH2298" s="173"/>
      <c r="AI2298" s="173"/>
      <c r="AJ2298" s="173"/>
      <c r="AK2298" s="173"/>
      <c r="AL2298" s="173"/>
      <c r="AM2298" s="173"/>
      <c r="AN2298" s="173"/>
      <c r="AO2298" s="173"/>
      <c r="AP2298" s="198"/>
      <c r="AQ2298" s="198"/>
      <c r="AR2298" s="198"/>
      <c r="AS2298" s="198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  <c r="BP2298" s="198"/>
      <c r="BQ2298" s="198"/>
      <c r="BR2298" s="198"/>
      <c r="BS2298" s="198"/>
      <c r="BT2298" s="198"/>
      <c r="BU2298" s="198"/>
      <c r="BV2298" s="198"/>
      <c r="BW2298" s="198"/>
      <c r="BX2298" s="198"/>
      <c r="BY2298" s="198"/>
      <c r="BZ2298" s="198"/>
    </row>
    <row r="2299" spans="4:78" x14ac:dyDescent="0.2">
      <c r="D2299" s="173"/>
      <c r="E2299" s="173"/>
      <c r="F2299" s="173"/>
      <c r="G2299" s="173"/>
      <c r="H2299" s="173"/>
      <c r="I2299" s="173"/>
      <c r="J2299" s="173"/>
      <c r="K2299" s="173"/>
      <c r="L2299" s="173"/>
      <c r="M2299" s="173"/>
      <c r="N2299" s="173"/>
      <c r="O2299" s="173"/>
      <c r="P2299" s="173"/>
      <c r="Q2299" s="173"/>
      <c r="R2299" s="173"/>
      <c r="S2299" s="173"/>
      <c r="T2299" s="173"/>
      <c r="U2299" s="173"/>
      <c r="V2299" s="173"/>
      <c r="W2299" s="173"/>
      <c r="X2299" s="173"/>
      <c r="Y2299" s="173"/>
      <c r="Z2299" s="173"/>
      <c r="AA2299" s="173"/>
      <c r="AB2299" s="173"/>
      <c r="AC2299" s="173"/>
      <c r="AD2299" s="173"/>
      <c r="AE2299" s="173"/>
      <c r="AF2299" s="173"/>
      <c r="AG2299" s="173"/>
      <c r="AH2299" s="173"/>
      <c r="AI2299" s="173"/>
      <c r="AJ2299" s="173"/>
      <c r="AK2299" s="173"/>
      <c r="AL2299" s="173"/>
      <c r="AM2299" s="173"/>
      <c r="AN2299" s="173"/>
      <c r="AO2299" s="173"/>
      <c r="AP2299" s="198"/>
      <c r="AQ2299" s="198"/>
      <c r="AR2299" s="198"/>
      <c r="AS2299" s="198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  <c r="BP2299" s="198"/>
      <c r="BQ2299" s="198"/>
      <c r="BR2299" s="198"/>
      <c r="BS2299" s="198"/>
      <c r="BT2299" s="198"/>
      <c r="BU2299" s="198"/>
      <c r="BV2299" s="198"/>
      <c r="BW2299" s="198"/>
      <c r="BX2299" s="198"/>
      <c r="BY2299" s="198"/>
      <c r="BZ2299" s="198"/>
    </row>
    <row r="2300" spans="4:78" x14ac:dyDescent="0.2">
      <c r="D2300" s="173"/>
      <c r="E2300" s="173"/>
      <c r="F2300" s="173"/>
      <c r="G2300" s="173"/>
      <c r="H2300" s="173"/>
      <c r="I2300" s="173"/>
      <c r="J2300" s="173"/>
      <c r="K2300" s="173"/>
      <c r="L2300" s="173"/>
      <c r="M2300" s="173"/>
      <c r="N2300" s="173"/>
      <c r="O2300" s="173"/>
      <c r="P2300" s="173"/>
      <c r="Q2300" s="173"/>
      <c r="R2300" s="173"/>
      <c r="S2300" s="173"/>
      <c r="T2300" s="173"/>
      <c r="U2300" s="173"/>
      <c r="V2300" s="173"/>
      <c r="W2300" s="173"/>
      <c r="X2300" s="173"/>
      <c r="Y2300" s="173"/>
      <c r="Z2300" s="173"/>
      <c r="AA2300" s="173"/>
      <c r="AB2300" s="173"/>
      <c r="AC2300" s="173"/>
      <c r="AD2300" s="173"/>
      <c r="AE2300" s="173"/>
      <c r="AF2300" s="173"/>
      <c r="AG2300" s="173"/>
      <c r="AH2300" s="173"/>
      <c r="AI2300" s="173"/>
      <c r="AJ2300" s="173"/>
      <c r="AK2300" s="173"/>
      <c r="AL2300" s="173"/>
      <c r="AM2300" s="173"/>
      <c r="AN2300" s="173"/>
      <c r="AO2300" s="173"/>
      <c r="AP2300" s="198"/>
      <c r="AQ2300" s="198"/>
      <c r="AR2300" s="198"/>
      <c r="AS2300" s="198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  <c r="BP2300" s="198"/>
      <c r="BQ2300" s="198"/>
      <c r="BR2300" s="198"/>
      <c r="BS2300" s="198"/>
      <c r="BT2300" s="198"/>
      <c r="BU2300" s="198"/>
      <c r="BV2300" s="198"/>
      <c r="BW2300" s="198"/>
      <c r="BX2300" s="198"/>
      <c r="BY2300" s="198"/>
      <c r="BZ2300" s="198"/>
    </row>
    <row r="2301" spans="4:78" x14ac:dyDescent="0.2">
      <c r="D2301" s="173"/>
      <c r="E2301" s="173"/>
      <c r="F2301" s="173"/>
      <c r="G2301" s="173"/>
      <c r="H2301" s="173"/>
      <c r="I2301" s="173"/>
      <c r="J2301" s="173"/>
      <c r="K2301" s="173"/>
      <c r="L2301" s="173"/>
      <c r="M2301" s="173"/>
      <c r="N2301" s="173"/>
      <c r="O2301" s="173"/>
      <c r="P2301" s="173"/>
      <c r="Q2301" s="173"/>
      <c r="R2301" s="173"/>
      <c r="S2301" s="173"/>
      <c r="T2301" s="173"/>
      <c r="U2301" s="173"/>
      <c r="V2301" s="173"/>
      <c r="W2301" s="173"/>
      <c r="X2301" s="173"/>
      <c r="Y2301" s="173"/>
      <c r="Z2301" s="173"/>
      <c r="AA2301" s="173"/>
      <c r="AB2301" s="173"/>
      <c r="AC2301" s="173"/>
      <c r="AD2301" s="173"/>
      <c r="AE2301" s="173"/>
      <c r="AF2301" s="173"/>
      <c r="AG2301" s="173"/>
      <c r="AH2301" s="173"/>
      <c r="AI2301" s="173"/>
      <c r="AJ2301" s="173"/>
      <c r="AK2301" s="173"/>
      <c r="AL2301" s="173"/>
      <c r="AM2301" s="173"/>
      <c r="AN2301" s="173"/>
      <c r="AO2301" s="173"/>
      <c r="AP2301" s="198"/>
      <c r="AQ2301" s="198"/>
      <c r="AR2301" s="198"/>
      <c r="AS2301" s="198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  <c r="BP2301" s="198"/>
      <c r="BQ2301" s="198"/>
      <c r="BR2301" s="198"/>
      <c r="BS2301" s="198"/>
      <c r="BT2301" s="198"/>
      <c r="BU2301" s="198"/>
      <c r="BV2301" s="198"/>
      <c r="BW2301" s="198"/>
      <c r="BX2301" s="198"/>
      <c r="BY2301" s="198"/>
      <c r="BZ2301" s="198"/>
    </row>
    <row r="2302" spans="4:78" x14ac:dyDescent="0.2">
      <c r="D2302" s="173"/>
      <c r="E2302" s="173"/>
      <c r="F2302" s="173"/>
      <c r="G2302" s="173"/>
      <c r="H2302" s="173"/>
      <c r="I2302" s="173"/>
      <c r="J2302" s="173"/>
      <c r="K2302" s="173"/>
      <c r="L2302" s="173"/>
      <c r="M2302" s="173"/>
      <c r="N2302" s="173"/>
      <c r="O2302" s="173"/>
      <c r="P2302" s="173"/>
      <c r="Q2302" s="173"/>
      <c r="R2302" s="173"/>
      <c r="S2302" s="173"/>
      <c r="T2302" s="173"/>
      <c r="U2302" s="173"/>
      <c r="V2302" s="173"/>
      <c r="W2302" s="173"/>
      <c r="X2302" s="173"/>
      <c r="Y2302" s="173"/>
      <c r="Z2302" s="173"/>
      <c r="AA2302" s="173"/>
      <c r="AB2302" s="173"/>
      <c r="AC2302" s="173"/>
      <c r="AD2302" s="173"/>
      <c r="AE2302" s="173"/>
      <c r="AF2302" s="173"/>
      <c r="AG2302" s="173"/>
      <c r="AH2302" s="173"/>
      <c r="AI2302" s="173"/>
      <c r="AJ2302" s="173"/>
      <c r="AK2302" s="173"/>
      <c r="AL2302" s="173"/>
      <c r="AM2302" s="173"/>
      <c r="AN2302" s="173"/>
      <c r="AO2302" s="173"/>
      <c r="AP2302" s="198"/>
      <c r="AQ2302" s="198"/>
      <c r="AR2302" s="198"/>
      <c r="AS2302" s="198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  <c r="BP2302" s="198"/>
      <c r="BQ2302" s="198"/>
      <c r="BR2302" s="198"/>
      <c r="BS2302" s="198"/>
      <c r="BT2302" s="198"/>
      <c r="BU2302" s="198"/>
      <c r="BV2302" s="198"/>
      <c r="BW2302" s="198"/>
      <c r="BX2302" s="198"/>
      <c r="BY2302" s="198"/>
      <c r="BZ2302" s="198"/>
    </row>
    <row r="2303" spans="4:78" x14ac:dyDescent="0.2">
      <c r="D2303" s="173"/>
      <c r="E2303" s="173"/>
      <c r="F2303" s="173"/>
      <c r="G2303" s="173"/>
      <c r="H2303" s="173"/>
      <c r="I2303" s="173"/>
      <c r="J2303" s="173"/>
      <c r="K2303" s="173"/>
      <c r="L2303" s="173"/>
      <c r="M2303" s="173"/>
      <c r="N2303" s="173"/>
      <c r="O2303" s="173"/>
      <c r="P2303" s="173"/>
      <c r="Q2303" s="173"/>
      <c r="R2303" s="173"/>
      <c r="S2303" s="173"/>
      <c r="T2303" s="173"/>
      <c r="U2303" s="173"/>
      <c r="V2303" s="173"/>
      <c r="W2303" s="173"/>
      <c r="X2303" s="173"/>
      <c r="Y2303" s="173"/>
      <c r="Z2303" s="173"/>
      <c r="AA2303" s="173"/>
      <c r="AB2303" s="173"/>
      <c r="AC2303" s="173"/>
      <c r="AD2303" s="173"/>
      <c r="AE2303" s="173"/>
      <c r="AF2303" s="173"/>
      <c r="AG2303" s="173"/>
      <c r="AH2303" s="173"/>
      <c r="AI2303" s="173"/>
      <c r="AJ2303" s="173"/>
      <c r="AK2303" s="173"/>
      <c r="AL2303" s="173"/>
      <c r="AM2303" s="173"/>
      <c r="AN2303" s="173"/>
      <c r="AO2303" s="173"/>
      <c r="AP2303" s="198"/>
      <c r="AQ2303" s="198"/>
      <c r="AR2303" s="198"/>
      <c r="AS2303" s="198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  <c r="BP2303" s="198"/>
      <c r="BQ2303" s="198"/>
      <c r="BR2303" s="198"/>
      <c r="BS2303" s="198"/>
      <c r="BT2303" s="198"/>
      <c r="BU2303" s="198"/>
      <c r="BV2303" s="198"/>
      <c r="BW2303" s="198"/>
      <c r="BX2303" s="198"/>
      <c r="BY2303" s="198"/>
      <c r="BZ2303" s="198"/>
    </row>
    <row r="2304" spans="4:78" x14ac:dyDescent="0.2">
      <c r="D2304" s="173"/>
      <c r="E2304" s="173"/>
      <c r="F2304" s="173"/>
      <c r="G2304" s="173"/>
      <c r="H2304" s="173"/>
      <c r="I2304" s="173"/>
      <c r="J2304" s="173"/>
      <c r="K2304" s="173"/>
      <c r="L2304" s="173"/>
      <c r="M2304" s="173"/>
      <c r="N2304" s="173"/>
      <c r="O2304" s="173"/>
      <c r="P2304" s="173"/>
      <c r="Q2304" s="173"/>
      <c r="R2304" s="173"/>
      <c r="S2304" s="173"/>
      <c r="T2304" s="173"/>
      <c r="U2304" s="173"/>
      <c r="V2304" s="173"/>
      <c r="W2304" s="173"/>
      <c r="X2304" s="173"/>
      <c r="Y2304" s="173"/>
      <c r="Z2304" s="173"/>
      <c r="AA2304" s="173"/>
      <c r="AB2304" s="173"/>
      <c r="AC2304" s="173"/>
      <c r="AD2304" s="173"/>
      <c r="AE2304" s="173"/>
      <c r="AF2304" s="173"/>
      <c r="AG2304" s="173"/>
      <c r="AH2304" s="173"/>
      <c r="AI2304" s="173"/>
      <c r="AJ2304" s="173"/>
      <c r="AK2304" s="173"/>
      <c r="AL2304" s="173"/>
      <c r="AM2304" s="173"/>
      <c r="AN2304" s="173"/>
      <c r="AO2304" s="173"/>
      <c r="AP2304" s="198"/>
      <c r="AQ2304" s="198"/>
      <c r="AR2304" s="198"/>
      <c r="AS2304" s="198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  <c r="BP2304" s="198"/>
      <c r="BQ2304" s="198"/>
      <c r="BR2304" s="198"/>
      <c r="BS2304" s="198"/>
      <c r="BT2304" s="198"/>
      <c r="BU2304" s="198"/>
      <c r="BV2304" s="198"/>
      <c r="BW2304" s="198"/>
      <c r="BX2304" s="198"/>
      <c r="BY2304" s="198"/>
      <c r="BZ2304" s="198"/>
    </row>
    <row r="2305" spans="4:78" x14ac:dyDescent="0.2">
      <c r="D2305" s="173"/>
      <c r="E2305" s="173"/>
      <c r="F2305" s="173"/>
      <c r="G2305" s="173"/>
      <c r="H2305" s="173"/>
      <c r="I2305" s="173"/>
      <c r="J2305" s="173"/>
      <c r="K2305" s="173"/>
      <c r="L2305" s="173"/>
      <c r="M2305" s="173"/>
      <c r="N2305" s="173"/>
      <c r="O2305" s="173"/>
      <c r="P2305" s="173"/>
      <c r="Q2305" s="173"/>
      <c r="R2305" s="173"/>
      <c r="S2305" s="173"/>
      <c r="T2305" s="173"/>
      <c r="U2305" s="173"/>
      <c r="V2305" s="173"/>
      <c r="W2305" s="173"/>
      <c r="X2305" s="173"/>
      <c r="Y2305" s="173"/>
      <c r="Z2305" s="173"/>
      <c r="AA2305" s="173"/>
      <c r="AB2305" s="173"/>
      <c r="AC2305" s="173"/>
      <c r="AD2305" s="173"/>
      <c r="AE2305" s="173"/>
      <c r="AF2305" s="173"/>
      <c r="AG2305" s="173"/>
      <c r="AH2305" s="173"/>
      <c r="AI2305" s="173"/>
      <c r="AJ2305" s="173"/>
      <c r="AK2305" s="173"/>
      <c r="AL2305" s="173"/>
      <c r="AM2305" s="173"/>
      <c r="AN2305" s="173"/>
      <c r="AO2305" s="173"/>
      <c r="AP2305" s="198"/>
      <c r="AQ2305" s="198"/>
      <c r="AR2305" s="198"/>
      <c r="AS2305" s="198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  <c r="BP2305" s="198"/>
      <c r="BQ2305" s="198"/>
      <c r="BR2305" s="198"/>
      <c r="BS2305" s="198"/>
      <c r="BT2305" s="198"/>
      <c r="BU2305" s="198"/>
      <c r="BV2305" s="198"/>
      <c r="BW2305" s="198"/>
      <c r="BX2305" s="198"/>
      <c r="BY2305" s="198"/>
      <c r="BZ2305" s="198"/>
    </row>
    <row r="2306" spans="4:78" x14ac:dyDescent="0.2">
      <c r="D2306" s="173"/>
      <c r="E2306" s="173"/>
      <c r="F2306" s="173"/>
      <c r="G2306" s="173"/>
      <c r="H2306" s="173"/>
      <c r="I2306" s="173"/>
      <c r="J2306" s="173"/>
      <c r="K2306" s="173"/>
      <c r="L2306" s="173"/>
      <c r="M2306" s="173"/>
      <c r="N2306" s="173"/>
      <c r="O2306" s="173"/>
      <c r="P2306" s="173"/>
      <c r="Q2306" s="173"/>
      <c r="R2306" s="173"/>
      <c r="S2306" s="173"/>
      <c r="T2306" s="173"/>
      <c r="U2306" s="173"/>
      <c r="V2306" s="173"/>
      <c r="W2306" s="173"/>
      <c r="X2306" s="173"/>
      <c r="Y2306" s="173"/>
      <c r="Z2306" s="173"/>
      <c r="AA2306" s="173"/>
      <c r="AB2306" s="173"/>
      <c r="AC2306" s="173"/>
      <c r="AD2306" s="173"/>
      <c r="AE2306" s="173"/>
      <c r="AF2306" s="173"/>
      <c r="AG2306" s="173"/>
      <c r="AH2306" s="173"/>
      <c r="AI2306" s="173"/>
      <c r="AJ2306" s="173"/>
      <c r="AK2306" s="173"/>
      <c r="AL2306" s="173"/>
      <c r="AM2306" s="173"/>
      <c r="AN2306" s="173"/>
      <c r="AO2306" s="173"/>
      <c r="AP2306" s="198"/>
      <c r="AQ2306" s="198"/>
      <c r="AR2306" s="198"/>
      <c r="AS2306" s="198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  <c r="BP2306" s="198"/>
      <c r="BQ2306" s="198"/>
      <c r="BR2306" s="198"/>
      <c r="BS2306" s="198"/>
      <c r="BT2306" s="198"/>
      <c r="BU2306" s="198"/>
      <c r="BV2306" s="198"/>
      <c r="BW2306" s="198"/>
      <c r="BX2306" s="198"/>
      <c r="BY2306" s="198"/>
      <c r="BZ2306" s="198"/>
    </row>
    <row r="2307" spans="4:78" x14ac:dyDescent="0.2">
      <c r="D2307" s="173"/>
      <c r="E2307" s="173"/>
      <c r="F2307" s="173"/>
      <c r="G2307" s="173"/>
      <c r="H2307" s="173"/>
      <c r="I2307" s="173"/>
      <c r="J2307" s="173"/>
      <c r="K2307" s="173"/>
      <c r="L2307" s="173"/>
      <c r="M2307" s="173"/>
      <c r="N2307" s="173"/>
      <c r="O2307" s="173"/>
      <c r="P2307" s="173"/>
      <c r="Q2307" s="173"/>
      <c r="R2307" s="173"/>
      <c r="S2307" s="173"/>
      <c r="T2307" s="173"/>
      <c r="U2307" s="173"/>
      <c r="V2307" s="173"/>
      <c r="W2307" s="173"/>
      <c r="X2307" s="173"/>
      <c r="Y2307" s="173"/>
      <c r="Z2307" s="173"/>
      <c r="AA2307" s="173"/>
      <c r="AB2307" s="173"/>
      <c r="AC2307" s="173"/>
      <c r="AD2307" s="173"/>
      <c r="AE2307" s="173"/>
      <c r="AF2307" s="173"/>
      <c r="AG2307" s="173"/>
      <c r="AH2307" s="173"/>
      <c r="AI2307" s="173"/>
      <c r="AJ2307" s="173"/>
      <c r="AK2307" s="173"/>
      <c r="AL2307" s="173"/>
      <c r="AM2307" s="173"/>
      <c r="AN2307" s="173"/>
      <c r="AO2307" s="173"/>
      <c r="AP2307" s="198"/>
      <c r="AQ2307" s="198"/>
      <c r="AR2307" s="198"/>
      <c r="AS2307" s="198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  <c r="BP2307" s="198"/>
      <c r="BQ2307" s="198"/>
      <c r="BR2307" s="198"/>
      <c r="BS2307" s="198"/>
      <c r="BT2307" s="198"/>
      <c r="BU2307" s="198"/>
      <c r="BV2307" s="198"/>
      <c r="BW2307" s="198"/>
      <c r="BX2307" s="198"/>
      <c r="BY2307" s="198"/>
      <c r="BZ2307" s="198"/>
    </row>
    <row r="2308" spans="4:78" x14ac:dyDescent="0.2">
      <c r="D2308" s="173"/>
      <c r="E2308" s="173"/>
      <c r="F2308" s="173"/>
      <c r="G2308" s="173"/>
      <c r="H2308" s="173"/>
      <c r="I2308" s="173"/>
      <c r="J2308" s="173"/>
      <c r="K2308" s="173"/>
      <c r="L2308" s="173"/>
      <c r="M2308" s="173"/>
      <c r="N2308" s="173"/>
      <c r="O2308" s="173"/>
      <c r="P2308" s="173"/>
      <c r="Q2308" s="173"/>
      <c r="R2308" s="173"/>
      <c r="S2308" s="173"/>
      <c r="T2308" s="173"/>
      <c r="U2308" s="173"/>
      <c r="V2308" s="173"/>
      <c r="W2308" s="173"/>
      <c r="X2308" s="173"/>
      <c r="Y2308" s="173"/>
      <c r="Z2308" s="173"/>
      <c r="AA2308" s="173"/>
      <c r="AB2308" s="173"/>
      <c r="AC2308" s="173"/>
      <c r="AD2308" s="173"/>
      <c r="AE2308" s="173"/>
      <c r="AF2308" s="173"/>
      <c r="AG2308" s="173"/>
      <c r="AH2308" s="173"/>
      <c r="AI2308" s="173"/>
      <c r="AJ2308" s="173"/>
      <c r="AK2308" s="173"/>
      <c r="AL2308" s="173"/>
      <c r="AM2308" s="173"/>
      <c r="AN2308" s="173"/>
      <c r="AO2308" s="173"/>
      <c r="AP2308" s="198"/>
      <c r="AQ2308" s="198"/>
      <c r="AR2308" s="198"/>
      <c r="AS2308" s="198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  <c r="BP2308" s="198"/>
      <c r="BQ2308" s="198"/>
      <c r="BR2308" s="198"/>
      <c r="BS2308" s="198"/>
      <c r="BT2308" s="198"/>
      <c r="BU2308" s="198"/>
      <c r="BV2308" s="198"/>
      <c r="BW2308" s="198"/>
      <c r="BX2308" s="198"/>
      <c r="BY2308" s="198"/>
      <c r="BZ2308" s="198"/>
    </row>
    <row r="2309" spans="4:78" x14ac:dyDescent="0.2">
      <c r="D2309" s="173"/>
      <c r="E2309" s="173"/>
      <c r="F2309" s="173"/>
      <c r="G2309" s="173"/>
      <c r="H2309" s="173"/>
      <c r="I2309" s="173"/>
      <c r="J2309" s="173"/>
      <c r="K2309" s="173"/>
      <c r="L2309" s="173"/>
      <c r="M2309" s="173"/>
      <c r="N2309" s="173"/>
      <c r="O2309" s="173"/>
      <c r="P2309" s="173"/>
      <c r="Q2309" s="173"/>
      <c r="R2309" s="173"/>
      <c r="S2309" s="173"/>
      <c r="T2309" s="173"/>
      <c r="U2309" s="173"/>
      <c r="V2309" s="173"/>
      <c r="W2309" s="173"/>
      <c r="X2309" s="173"/>
      <c r="Y2309" s="173"/>
      <c r="Z2309" s="173"/>
      <c r="AA2309" s="173"/>
      <c r="AB2309" s="173"/>
      <c r="AC2309" s="173"/>
      <c r="AD2309" s="173"/>
      <c r="AE2309" s="173"/>
      <c r="AF2309" s="173"/>
      <c r="AG2309" s="173"/>
      <c r="AH2309" s="173"/>
      <c r="AI2309" s="173"/>
      <c r="AJ2309" s="173"/>
      <c r="AK2309" s="173"/>
      <c r="AL2309" s="173"/>
      <c r="AM2309" s="173"/>
      <c r="AN2309" s="173"/>
      <c r="AO2309" s="173"/>
      <c r="AP2309" s="198"/>
      <c r="AQ2309" s="198"/>
      <c r="AR2309" s="198"/>
      <c r="AS2309" s="198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  <c r="BP2309" s="198"/>
      <c r="BQ2309" s="198"/>
      <c r="BR2309" s="198"/>
      <c r="BS2309" s="198"/>
      <c r="BT2309" s="198"/>
      <c r="BU2309" s="198"/>
      <c r="BV2309" s="198"/>
      <c r="BW2309" s="198"/>
      <c r="BX2309" s="198"/>
      <c r="BY2309" s="198"/>
      <c r="BZ2309" s="198"/>
    </row>
    <row r="2310" spans="4:78" x14ac:dyDescent="0.2">
      <c r="D2310" s="173"/>
      <c r="E2310" s="173"/>
      <c r="F2310" s="173"/>
      <c r="G2310" s="173"/>
      <c r="H2310" s="173"/>
      <c r="I2310" s="173"/>
      <c r="J2310" s="173"/>
      <c r="K2310" s="173"/>
      <c r="L2310" s="173"/>
      <c r="M2310" s="173"/>
      <c r="N2310" s="173"/>
      <c r="O2310" s="173"/>
      <c r="P2310" s="173"/>
      <c r="Q2310" s="173"/>
      <c r="R2310" s="173"/>
      <c r="S2310" s="173"/>
      <c r="T2310" s="173"/>
      <c r="U2310" s="173"/>
      <c r="V2310" s="173"/>
      <c r="W2310" s="173"/>
      <c r="X2310" s="173"/>
      <c r="Y2310" s="173"/>
      <c r="Z2310" s="173"/>
      <c r="AA2310" s="173"/>
      <c r="AB2310" s="173"/>
      <c r="AC2310" s="173"/>
      <c r="AD2310" s="173"/>
      <c r="AE2310" s="173"/>
      <c r="AF2310" s="173"/>
      <c r="AG2310" s="173"/>
      <c r="AH2310" s="173"/>
      <c r="AI2310" s="173"/>
      <c r="AJ2310" s="173"/>
      <c r="AK2310" s="173"/>
      <c r="AL2310" s="173"/>
      <c r="AM2310" s="173"/>
      <c r="AN2310" s="173"/>
      <c r="AO2310" s="173"/>
      <c r="AP2310" s="198"/>
      <c r="AQ2310" s="198"/>
      <c r="AR2310" s="198"/>
      <c r="AS2310" s="198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  <c r="BP2310" s="198"/>
      <c r="BQ2310" s="198"/>
      <c r="BR2310" s="198"/>
      <c r="BS2310" s="198"/>
      <c r="BT2310" s="198"/>
      <c r="BU2310" s="198"/>
      <c r="BV2310" s="198"/>
      <c r="BW2310" s="198"/>
      <c r="BX2310" s="198"/>
      <c r="BY2310" s="198"/>
      <c r="BZ2310" s="198"/>
    </row>
    <row r="2311" spans="4:78" x14ac:dyDescent="0.2">
      <c r="D2311" s="173"/>
      <c r="E2311" s="173"/>
      <c r="F2311" s="173"/>
      <c r="G2311" s="173"/>
      <c r="H2311" s="173"/>
      <c r="I2311" s="173"/>
      <c r="J2311" s="173"/>
      <c r="K2311" s="173"/>
      <c r="L2311" s="173"/>
      <c r="M2311" s="173"/>
      <c r="N2311" s="173"/>
      <c r="O2311" s="173"/>
      <c r="P2311" s="173"/>
      <c r="Q2311" s="173"/>
      <c r="R2311" s="173"/>
      <c r="S2311" s="173"/>
      <c r="T2311" s="173"/>
      <c r="U2311" s="173"/>
      <c r="V2311" s="173"/>
      <c r="W2311" s="173"/>
      <c r="X2311" s="173"/>
      <c r="Y2311" s="173"/>
      <c r="Z2311" s="173"/>
      <c r="AA2311" s="173"/>
      <c r="AB2311" s="173"/>
      <c r="AC2311" s="173"/>
      <c r="AD2311" s="173"/>
      <c r="AE2311" s="173"/>
      <c r="AF2311" s="173"/>
      <c r="AG2311" s="173"/>
      <c r="AH2311" s="173"/>
      <c r="AI2311" s="173"/>
      <c r="AJ2311" s="173"/>
      <c r="AK2311" s="173"/>
      <c r="AL2311" s="173"/>
      <c r="AM2311" s="173"/>
      <c r="AN2311" s="173"/>
      <c r="AO2311" s="173"/>
      <c r="AP2311" s="198"/>
      <c r="AQ2311" s="198"/>
      <c r="AR2311" s="198"/>
      <c r="AS2311" s="198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  <c r="BP2311" s="198"/>
      <c r="BQ2311" s="198"/>
      <c r="BR2311" s="198"/>
      <c r="BS2311" s="198"/>
      <c r="BT2311" s="198"/>
      <c r="BU2311" s="198"/>
      <c r="BV2311" s="198"/>
      <c r="BW2311" s="198"/>
      <c r="BX2311" s="198"/>
      <c r="BY2311" s="198"/>
      <c r="BZ2311" s="198"/>
    </row>
    <row r="2312" spans="4:78" x14ac:dyDescent="0.2">
      <c r="D2312" s="173"/>
      <c r="E2312" s="173"/>
      <c r="F2312" s="173"/>
      <c r="G2312" s="173"/>
      <c r="H2312" s="173"/>
      <c r="I2312" s="173"/>
      <c r="J2312" s="173"/>
      <c r="K2312" s="173"/>
      <c r="L2312" s="173"/>
      <c r="M2312" s="173"/>
      <c r="N2312" s="173"/>
      <c r="O2312" s="173"/>
      <c r="P2312" s="173"/>
      <c r="Q2312" s="173"/>
      <c r="R2312" s="173"/>
      <c r="S2312" s="173"/>
      <c r="T2312" s="173"/>
      <c r="U2312" s="173"/>
      <c r="V2312" s="173"/>
      <c r="W2312" s="173"/>
      <c r="X2312" s="173"/>
      <c r="Y2312" s="173"/>
      <c r="Z2312" s="173"/>
      <c r="AA2312" s="173"/>
      <c r="AB2312" s="173"/>
      <c r="AC2312" s="173"/>
      <c r="AD2312" s="173"/>
      <c r="AE2312" s="173"/>
      <c r="AF2312" s="173"/>
      <c r="AG2312" s="173"/>
      <c r="AH2312" s="173"/>
      <c r="AI2312" s="173"/>
      <c r="AJ2312" s="173"/>
      <c r="AK2312" s="173"/>
      <c r="AL2312" s="173"/>
      <c r="AM2312" s="173"/>
      <c r="AN2312" s="173"/>
      <c r="AO2312" s="173"/>
      <c r="AP2312" s="198"/>
      <c r="AQ2312" s="198"/>
      <c r="AR2312" s="198"/>
      <c r="AS2312" s="198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  <c r="BP2312" s="198"/>
      <c r="BQ2312" s="198"/>
      <c r="BR2312" s="198"/>
      <c r="BS2312" s="198"/>
      <c r="BT2312" s="198"/>
      <c r="BU2312" s="198"/>
      <c r="BV2312" s="198"/>
      <c r="BW2312" s="198"/>
      <c r="BX2312" s="198"/>
      <c r="BY2312" s="198"/>
      <c r="BZ2312" s="198"/>
    </row>
    <row r="2313" spans="4:78" x14ac:dyDescent="0.2">
      <c r="D2313" s="173"/>
      <c r="E2313" s="173"/>
      <c r="F2313" s="173"/>
      <c r="G2313" s="173"/>
      <c r="H2313" s="173"/>
      <c r="I2313" s="173"/>
      <c r="J2313" s="173"/>
      <c r="K2313" s="173"/>
      <c r="L2313" s="173"/>
      <c r="M2313" s="173"/>
      <c r="N2313" s="173"/>
      <c r="O2313" s="173"/>
      <c r="P2313" s="173"/>
      <c r="Q2313" s="173"/>
      <c r="R2313" s="173"/>
      <c r="S2313" s="173"/>
      <c r="T2313" s="173"/>
      <c r="U2313" s="173"/>
      <c r="V2313" s="173"/>
      <c r="W2313" s="173"/>
      <c r="X2313" s="173"/>
      <c r="Y2313" s="173"/>
      <c r="Z2313" s="173"/>
      <c r="AA2313" s="173"/>
      <c r="AB2313" s="173"/>
      <c r="AC2313" s="173"/>
      <c r="AD2313" s="173"/>
      <c r="AE2313" s="173"/>
      <c r="AF2313" s="173"/>
      <c r="AG2313" s="173"/>
      <c r="AH2313" s="173"/>
      <c r="AI2313" s="173"/>
      <c r="AJ2313" s="173"/>
      <c r="AK2313" s="173"/>
      <c r="AL2313" s="173"/>
      <c r="AM2313" s="173"/>
      <c r="AN2313" s="173"/>
      <c r="AO2313" s="173"/>
      <c r="AP2313" s="198"/>
      <c r="AQ2313" s="198"/>
      <c r="AR2313" s="198"/>
      <c r="AS2313" s="198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  <c r="BP2313" s="198"/>
      <c r="BQ2313" s="198"/>
      <c r="BR2313" s="198"/>
      <c r="BS2313" s="198"/>
      <c r="BT2313" s="198"/>
      <c r="BU2313" s="198"/>
      <c r="BV2313" s="198"/>
      <c r="BW2313" s="198"/>
      <c r="BX2313" s="198"/>
      <c r="BY2313" s="198"/>
      <c r="BZ2313" s="198"/>
    </row>
    <row r="2314" spans="4:78" x14ac:dyDescent="0.2">
      <c r="D2314" s="173"/>
      <c r="E2314" s="173"/>
      <c r="F2314" s="173"/>
      <c r="G2314" s="173"/>
      <c r="H2314" s="173"/>
      <c r="I2314" s="173"/>
      <c r="J2314" s="173"/>
      <c r="K2314" s="173"/>
      <c r="L2314" s="173"/>
      <c r="M2314" s="173"/>
      <c r="N2314" s="173"/>
      <c r="O2314" s="173"/>
      <c r="P2314" s="173"/>
      <c r="Q2314" s="173"/>
      <c r="R2314" s="173"/>
      <c r="S2314" s="173"/>
      <c r="T2314" s="173"/>
      <c r="U2314" s="173"/>
      <c r="V2314" s="173"/>
      <c r="W2314" s="173"/>
      <c r="X2314" s="173"/>
      <c r="Y2314" s="173"/>
      <c r="Z2314" s="173"/>
      <c r="AA2314" s="173"/>
      <c r="AB2314" s="173"/>
      <c r="AC2314" s="173"/>
      <c r="AD2314" s="173"/>
      <c r="AE2314" s="173"/>
      <c r="AF2314" s="173"/>
      <c r="AG2314" s="173"/>
      <c r="AH2314" s="173"/>
      <c r="AI2314" s="173"/>
      <c r="AJ2314" s="173"/>
      <c r="AK2314" s="173"/>
      <c r="AL2314" s="173"/>
      <c r="AM2314" s="173"/>
      <c r="AN2314" s="173"/>
      <c r="AO2314" s="173"/>
      <c r="AP2314" s="198"/>
      <c r="AQ2314" s="198"/>
      <c r="AR2314" s="198"/>
      <c r="AS2314" s="198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  <c r="BP2314" s="198"/>
      <c r="BQ2314" s="198"/>
      <c r="BR2314" s="198"/>
      <c r="BS2314" s="198"/>
      <c r="BT2314" s="198"/>
      <c r="BU2314" s="198"/>
      <c r="BV2314" s="198"/>
      <c r="BW2314" s="198"/>
      <c r="BX2314" s="198"/>
      <c r="BY2314" s="198"/>
      <c r="BZ2314" s="198"/>
    </row>
    <row r="2315" spans="4:78" x14ac:dyDescent="0.2">
      <c r="D2315" s="173"/>
      <c r="E2315" s="173"/>
      <c r="F2315" s="173"/>
      <c r="G2315" s="173"/>
      <c r="H2315" s="173"/>
      <c r="I2315" s="173"/>
      <c r="J2315" s="173"/>
      <c r="K2315" s="173"/>
      <c r="L2315" s="173"/>
      <c r="M2315" s="173"/>
      <c r="N2315" s="173"/>
      <c r="O2315" s="173"/>
      <c r="P2315" s="173"/>
      <c r="Q2315" s="173"/>
      <c r="R2315" s="173"/>
      <c r="S2315" s="173"/>
      <c r="T2315" s="173"/>
      <c r="U2315" s="173"/>
      <c r="V2315" s="173"/>
      <c r="W2315" s="173"/>
      <c r="X2315" s="173"/>
      <c r="Y2315" s="173"/>
      <c r="Z2315" s="173"/>
      <c r="AA2315" s="173"/>
      <c r="AB2315" s="173"/>
      <c r="AC2315" s="173"/>
      <c r="AD2315" s="173"/>
      <c r="AE2315" s="173"/>
      <c r="AF2315" s="173"/>
      <c r="AG2315" s="173"/>
      <c r="AH2315" s="173"/>
      <c r="AI2315" s="173"/>
      <c r="AJ2315" s="173"/>
      <c r="AK2315" s="173"/>
      <c r="AL2315" s="173"/>
      <c r="AM2315" s="173"/>
      <c r="AN2315" s="173"/>
      <c r="AO2315" s="173"/>
      <c r="AP2315" s="198"/>
      <c r="AQ2315" s="198"/>
      <c r="AR2315" s="198"/>
      <c r="AS2315" s="198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  <c r="BP2315" s="198"/>
      <c r="BQ2315" s="198"/>
      <c r="BR2315" s="198"/>
      <c r="BS2315" s="198"/>
      <c r="BT2315" s="198"/>
      <c r="BU2315" s="198"/>
      <c r="BV2315" s="198"/>
      <c r="BW2315" s="198"/>
      <c r="BX2315" s="198"/>
      <c r="BY2315" s="198"/>
      <c r="BZ2315" s="198"/>
    </row>
    <row r="2316" spans="4:78" x14ac:dyDescent="0.2">
      <c r="D2316" s="173"/>
      <c r="E2316" s="173"/>
      <c r="F2316" s="173"/>
      <c r="G2316" s="173"/>
      <c r="H2316" s="173"/>
      <c r="I2316" s="173"/>
      <c r="J2316" s="173"/>
      <c r="K2316" s="173"/>
      <c r="L2316" s="173"/>
      <c r="M2316" s="173"/>
      <c r="N2316" s="173"/>
      <c r="O2316" s="173"/>
      <c r="P2316" s="173"/>
      <c r="Q2316" s="173"/>
      <c r="R2316" s="173"/>
      <c r="S2316" s="173"/>
      <c r="T2316" s="173"/>
      <c r="U2316" s="173"/>
      <c r="V2316" s="173"/>
      <c r="W2316" s="173"/>
      <c r="X2316" s="173"/>
      <c r="Y2316" s="173"/>
      <c r="Z2316" s="173"/>
      <c r="AA2316" s="173"/>
      <c r="AB2316" s="173"/>
      <c r="AC2316" s="173"/>
      <c r="AD2316" s="173"/>
      <c r="AE2316" s="173"/>
      <c r="AF2316" s="173"/>
      <c r="AG2316" s="173"/>
      <c r="AH2316" s="173"/>
      <c r="AI2316" s="173"/>
      <c r="AJ2316" s="173"/>
      <c r="AK2316" s="173"/>
      <c r="AL2316" s="173"/>
      <c r="AM2316" s="173"/>
      <c r="AN2316" s="173"/>
      <c r="AO2316" s="173"/>
      <c r="AP2316" s="198"/>
      <c r="AQ2316" s="198"/>
      <c r="AR2316" s="198"/>
      <c r="AS2316" s="198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  <c r="BP2316" s="198"/>
      <c r="BQ2316" s="198"/>
      <c r="BR2316" s="198"/>
      <c r="BS2316" s="198"/>
      <c r="BT2316" s="198"/>
      <c r="BU2316" s="198"/>
      <c r="BV2316" s="198"/>
      <c r="BW2316" s="198"/>
      <c r="BX2316" s="198"/>
      <c r="BY2316" s="198"/>
      <c r="BZ2316" s="198"/>
    </row>
    <row r="2317" spans="4:78" x14ac:dyDescent="0.2">
      <c r="D2317" s="173"/>
      <c r="E2317" s="173"/>
      <c r="F2317" s="173"/>
      <c r="G2317" s="173"/>
      <c r="H2317" s="173"/>
      <c r="I2317" s="173"/>
      <c r="J2317" s="173"/>
      <c r="K2317" s="173"/>
      <c r="L2317" s="173"/>
      <c r="M2317" s="173"/>
      <c r="N2317" s="173"/>
      <c r="O2317" s="173"/>
      <c r="P2317" s="173"/>
      <c r="Q2317" s="173"/>
      <c r="R2317" s="173"/>
      <c r="S2317" s="173"/>
      <c r="T2317" s="173"/>
      <c r="U2317" s="173"/>
      <c r="V2317" s="173"/>
      <c r="W2317" s="173"/>
      <c r="X2317" s="173"/>
      <c r="Y2317" s="173"/>
      <c r="Z2317" s="173"/>
      <c r="AA2317" s="173"/>
      <c r="AB2317" s="173"/>
      <c r="AC2317" s="173"/>
      <c r="AD2317" s="173"/>
      <c r="AE2317" s="173"/>
      <c r="AF2317" s="173"/>
      <c r="AG2317" s="173"/>
      <c r="AH2317" s="173"/>
      <c r="AI2317" s="173"/>
      <c r="AJ2317" s="173"/>
      <c r="AK2317" s="173"/>
      <c r="AL2317" s="173"/>
      <c r="AM2317" s="173"/>
      <c r="AN2317" s="173"/>
      <c r="AO2317" s="173"/>
      <c r="AP2317" s="198"/>
      <c r="AQ2317" s="198"/>
      <c r="AR2317" s="198"/>
      <c r="AS2317" s="198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  <c r="BP2317" s="198"/>
      <c r="BQ2317" s="198"/>
      <c r="BR2317" s="198"/>
      <c r="BS2317" s="198"/>
      <c r="BT2317" s="198"/>
      <c r="BU2317" s="198"/>
      <c r="BV2317" s="198"/>
      <c r="BW2317" s="198"/>
      <c r="BX2317" s="198"/>
      <c r="BY2317" s="198"/>
      <c r="BZ2317" s="198"/>
    </row>
    <row r="2318" spans="4:78" x14ac:dyDescent="0.2">
      <c r="D2318" s="173"/>
      <c r="E2318" s="173"/>
      <c r="F2318" s="173"/>
      <c r="G2318" s="173"/>
      <c r="H2318" s="173"/>
      <c r="I2318" s="173"/>
      <c r="J2318" s="173"/>
      <c r="K2318" s="173"/>
      <c r="L2318" s="173"/>
      <c r="M2318" s="173"/>
      <c r="N2318" s="173"/>
      <c r="O2318" s="173"/>
      <c r="P2318" s="173"/>
      <c r="Q2318" s="173"/>
      <c r="R2318" s="173"/>
      <c r="S2318" s="173"/>
      <c r="T2318" s="173"/>
      <c r="U2318" s="173"/>
      <c r="V2318" s="173"/>
      <c r="W2318" s="173"/>
      <c r="X2318" s="173"/>
      <c r="Y2318" s="173"/>
      <c r="Z2318" s="173"/>
      <c r="AA2318" s="173"/>
      <c r="AB2318" s="173"/>
      <c r="AC2318" s="173"/>
      <c r="AD2318" s="173"/>
      <c r="AE2318" s="173"/>
      <c r="AF2318" s="173"/>
      <c r="AG2318" s="173"/>
      <c r="AH2318" s="173"/>
      <c r="AI2318" s="173"/>
      <c r="AJ2318" s="173"/>
      <c r="AK2318" s="173"/>
      <c r="AL2318" s="173"/>
      <c r="AM2318" s="173"/>
      <c r="AN2318" s="173"/>
      <c r="AO2318" s="173"/>
      <c r="AP2318" s="198"/>
      <c r="AQ2318" s="198"/>
      <c r="AR2318" s="198"/>
      <c r="AS2318" s="198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  <c r="BP2318" s="198"/>
      <c r="BQ2318" s="198"/>
      <c r="BR2318" s="198"/>
      <c r="BS2318" s="198"/>
      <c r="BT2318" s="198"/>
      <c r="BU2318" s="198"/>
      <c r="BV2318" s="198"/>
      <c r="BW2318" s="198"/>
      <c r="BX2318" s="198"/>
      <c r="BY2318" s="198"/>
      <c r="BZ2318" s="198"/>
    </row>
    <row r="2319" spans="4:78" x14ac:dyDescent="0.2">
      <c r="D2319" s="173"/>
      <c r="E2319" s="173"/>
      <c r="F2319" s="173"/>
      <c r="G2319" s="173"/>
      <c r="H2319" s="173"/>
      <c r="I2319" s="173"/>
      <c r="J2319" s="173"/>
      <c r="K2319" s="173"/>
      <c r="L2319" s="173"/>
      <c r="M2319" s="173"/>
      <c r="N2319" s="173"/>
      <c r="O2319" s="173"/>
      <c r="P2319" s="173"/>
      <c r="Q2319" s="173"/>
      <c r="R2319" s="173"/>
      <c r="S2319" s="173"/>
      <c r="T2319" s="173"/>
      <c r="U2319" s="173"/>
      <c r="V2319" s="173"/>
      <c r="W2319" s="173"/>
      <c r="X2319" s="173"/>
      <c r="Y2319" s="173"/>
      <c r="Z2319" s="173"/>
      <c r="AA2319" s="173"/>
      <c r="AB2319" s="173"/>
      <c r="AC2319" s="173"/>
      <c r="AD2319" s="173"/>
      <c r="AE2319" s="173"/>
      <c r="AF2319" s="173"/>
      <c r="AG2319" s="173"/>
      <c r="AH2319" s="173"/>
      <c r="AI2319" s="173"/>
      <c r="AJ2319" s="173"/>
      <c r="AK2319" s="173"/>
      <c r="AL2319" s="173"/>
      <c r="AM2319" s="173"/>
      <c r="AN2319" s="173"/>
      <c r="AO2319" s="173"/>
      <c r="AP2319" s="198"/>
      <c r="AQ2319" s="198"/>
      <c r="AR2319" s="198"/>
      <c r="AS2319" s="198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  <c r="BP2319" s="198"/>
      <c r="BQ2319" s="198"/>
      <c r="BR2319" s="198"/>
      <c r="BS2319" s="198"/>
      <c r="BT2319" s="198"/>
      <c r="BU2319" s="198"/>
      <c r="BV2319" s="198"/>
      <c r="BW2319" s="198"/>
      <c r="BX2319" s="198"/>
      <c r="BY2319" s="198"/>
      <c r="BZ2319" s="198"/>
    </row>
    <row r="2320" spans="4:78" x14ac:dyDescent="0.2">
      <c r="D2320" s="173"/>
      <c r="E2320" s="173"/>
      <c r="F2320" s="173"/>
      <c r="G2320" s="173"/>
      <c r="H2320" s="173"/>
      <c r="I2320" s="173"/>
      <c r="J2320" s="173"/>
      <c r="K2320" s="173"/>
      <c r="L2320" s="173"/>
      <c r="M2320" s="173"/>
      <c r="N2320" s="173"/>
      <c r="O2320" s="173"/>
      <c r="P2320" s="173"/>
      <c r="Q2320" s="173"/>
      <c r="R2320" s="173"/>
      <c r="S2320" s="173"/>
      <c r="T2320" s="173"/>
      <c r="U2320" s="173"/>
      <c r="V2320" s="173"/>
      <c r="W2320" s="173"/>
      <c r="X2320" s="173"/>
      <c r="Y2320" s="173"/>
      <c r="Z2320" s="173"/>
      <c r="AA2320" s="173"/>
      <c r="AB2320" s="173"/>
      <c r="AC2320" s="173"/>
      <c r="AD2320" s="173"/>
      <c r="AE2320" s="173"/>
      <c r="AF2320" s="173"/>
      <c r="AG2320" s="173"/>
      <c r="AH2320" s="173"/>
      <c r="AI2320" s="173"/>
      <c r="AJ2320" s="173"/>
      <c r="AK2320" s="173"/>
      <c r="AL2320" s="173"/>
      <c r="AM2320" s="173"/>
      <c r="AN2320" s="173"/>
      <c r="AO2320" s="173"/>
      <c r="AP2320" s="198"/>
      <c r="AQ2320" s="198"/>
      <c r="AR2320" s="198"/>
      <c r="AS2320" s="198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  <c r="BP2320" s="198"/>
      <c r="BQ2320" s="198"/>
      <c r="BR2320" s="198"/>
      <c r="BS2320" s="198"/>
      <c r="BT2320" s="198"/>
      <c r="BU2320" s="198"/>
      <c r="BV2320" s="198"/>
      <c r="BW2320" s="198"/>
      <c r="BX2320" s="198"/>
      <c r="BY2320" s="198"/>
      <c r="BZ2320" s="198"/>
    </row>
    <row r="2321" spans="4:78" x14ac:dyDescent="0.2">
      <c r="D2321" s="173"/>
      <c r="E2321" s="173"/>
      <c r="F2321" s="173"/>
      <c r="G2321" s="173"/>
      <c r="H2321" s="173"/>
      <c r="I2321" s="173"/>
      <c r="J2321" s="173"/>
      <c r="K2321" s="173"/>
      <c r="L2321" s="173"/>
      <c r="M2321" s="173"/>
      <c r="N2321" s="173"/>
      <c r="O2321" s="173"/>
      <c r="P2321" s="173"/>
      <c r="Q2321" s="173"/>
      <c r="R2321" s="173"/>
      <c r="S2321" s="173"/>
      <c r="T2321" s="173"/>
      <c r="U2321" s="173"/>
      <c r="V2321" s="173"/>
      <c r="W2321" s="173"/>
      <c r="X2321" s="173"/>
      <c r="Y2321" s="173"/>
      <c r="Z2321" s="173"/>
      <c r="AA2321" s="173"/>
      <c r="AB2321" s="173"/>
      <c r="AC2321" s="173"/>
      <c r="AD2321" s="173"/>
      <c r="AE2321" s="173"/>
      <c r="AF2321" s="173"/>
      <c r="AG2321" s="173"/>
      <c r="AH2321" s="173"/>
      <c r="AI2321" s="173"/>
      <c r="AJ2321" s="173"/>
      <c r="AK2321" s="173"/>
      <c r="AL2321" s="173"/>
      <c r="AM2321" s="173"/>
      <c r="AN2321" s="173"/>
      <c r="AO2321" s="173"/>
      <c r="AP2321" s="198"/>
      <c r="AQ2321" s="198"/>
      <c r="AR2321" s="198"/>
      <c r="AS2321" s="198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  <c r="BP2321" s="198"/>
      <c r="BQ2321" s="198"/>
      <c r="BR2321" s="198"/>
      <c r="BS2321" s="198"/>
      <c r="BT2321" s="198"/>
      <c r="BU2321" s="198"/>
      <c r="BV2321" s="198"/>
      <c r="BW2321" s="198"/>
      <c r="BX2321" s="198"/>
      <c r="BY2321" s="198"/>
      <c r="BZ2321" s="198"/>
    </row>
    <row r="2322" spans="4:78" x14ac:dyDescent="0.2">
      <c r="D2322" s="173"/>
      <c r="E2322" s="173"/>
      <c r="F2322" s="173"/>
      <c r="G2322" s="173"/>
      <c r="H2322" s="173"/>
      <c r="I2322" s="173"/>
      <c r="J2322" s="173"/>
      <c r="K2322" s="173"/>
      <c r="L2322" s="173"/>
      <c r="M2322" s="173"/>
      <c r="N2322" s="173"/>
      <c r="O2322" s="173"/>
      <c r="P2322" s="173"/>
      <c r="Q2322" s="173"/>
      <c r="R2322" s="173"/>
      <c r="S2322" s="173"/>
      <c r="T2322" s="173"/>
      <c r="U2322" s="173"/>
      <c r="V2322" s="173"/>
      <c r="W2322" s="173"/>
      <c r="X2322" s="173"/>
      <c r="Y2322" s="173"/>
      <c r="Z2322" s="173"/>
      <c r="AA2322" s="173"/>
      <c r="AB2322" s="173"/>
      <c r="AC2322" s="173"/>
      <c r="AD2322" s="173"/>
      <c r="AE2322" s="173"/>
      <c r="AF2322" s="173"/>
      <c r="AG2322" s="173"/>
      <c r="AH2322" s="173"/>
      <c r="AI2322" s="173"/>
      <c r="AJ2322" s="173"/>
      <c r="AK2322" s="173"/>
      <c r="AL2322" s="173"/>
      <c r="AM2322" s="173"/>
      <c r="AN2322" s="173"/>
      <c r="AO2322" s="173"/>
      <c r="AP2322" s="198"/>
      <c r="AQ2322" s="198"/>
      <c r="AR2322" s="198"/>
      <c r="AS2322" s="198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  <c r="BP2322" s="198"/>
      <c r="BQ2322" s="198"/>
      <c r="BR2322" s="198"/>
      <c r="BS2322" s="198"/>
      <c r="BT2322" s="198"/>
      <c r="BU2322" s="198"/>
      <c r="BV2322" s="198"/>
      <c r="BW2322" s="198"/>
      <c r="BX2322" s="198"/>
      <c r="BY2322" s="198"/>
      <c r="BZ2322" s="198"/>
    </row>
    <row r="2323" spans="4:78" x14ac:dyDescent="0.2">
      <c r="D2323" s="173"/>
      <c r="E2323" s="173"/>
      <c r="F2323" s="173"/>
      <c r="G2323" s="173"/>
      <c r="H2323" s="173"/>
      <c r="I2323" s="173"/>
      <c r="J2323" s="173"/>
      <c r="K2323" s="173"/>
      <c r="L2323" s="173"/>
      <c r="M2323" s="173"/>
      <c r="N2323" s="173"/>
      <c r="O2323" s="173"/>
      <c r="P2323" s="173"/>
      <c r="Q2323" s="173"/>
      <c r="R2323" s="173"/>
      <c r="S2323" s="173"/>
      <c r="T2323" s="173"/>
      <c r="U2323" s="173"/>
      <c r="V2323" s="173"/>
      <c r="W2323" s="173"/>
      <c r="X2323" s="173"/>
      <c r="Y2323" s="173"/>
      <c r="Z2323" s="173"/>
      <c r="AA2323" s="173"/>
      <c r="AB2323" s="173"/>
      <c r="AC2323" s="173"/>
      <c r="AD2323" s="173"/>
      <c r="AE2323" s="173"/>
      <c r="AF2323" s="173"/>
      <c r="AG2323" s="173"/>
      <c r="AH2323" s="173"/>
      <c r="AI2323" s="173"/>
      <c r="AJ2323" s="173"/>
      <c r="AK2323" s="173"/>
      <c r="AL2323" s="173"/>
      <c r="AM2323" s="173"/>
      <c r="AN2323" s="173"/>
      <c r="AO2323" s="173"/>
      <c r="AP2323" s="198"/>
      <c r="AQ2323" s="198"/>
      <c r="AR2323" s="198"/>
      <c r="AS2323" s="198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  <c r="BP2323" s="198"/>
      <c r="BQ2323" s="198"/>
      <c r="BR2323" s="198"/>
      <c r="BS2323" s="198"/>
      <c r="BT2323" s="198"/>
      <c r="BU2323" s="198"/>
      <c r="BV2323" s="198"/>
      <c r="BW2323" s="198"/>
      <c r="BX2323" s="198"/>
      <c r="BY2323" s="198"/>
      <c r="BZ2323" s="198"/>
    </row>
    <row r="2324" spans="4:78" x14ac:dyDescent="0.2">
      <c r="D2324" s="173"/>
      <c r="E2324" s="173"/>
      <c r="F2324" s="173"/>
      <c r="G2324" s="173"/>
      <c r="H2324" s="173"/>
      <c r="I2324" s="173"/>
      <c r="J2324" s="173"/>
      <c r="K2324" s="173"/>
      <c r="L2324" s="173"/>
      <c r="M2324" s="173"/>
      <c r="N2324" s="173"/>
      <c r="O2324" s="173"/>
      <c r="P2324" s="173"/>
      <c r="Q2324" s="173"/>
      <c r="R2324" s="173"/>
      <c r="S2324" s="173"/>
      <c r="T2324" s="173"/>
      <c r="U2324" s="173"/>
      <c r="V2324" s="173"/>
      <c r="W2324" s="173"/>
      <c r="X2324" s="173"/>
      <c r="Y2324" s="173"/>
      <c r="Z2324" s="173"/>
      <c r="AA2324" s="173"/>
      <c r="AB2324" s="173"/>
      <c r="AC2324" s="173"/>
      <c r="AD2324" s="173"/>
      <c r="AE2324" s="173"/>
      <c r="AF2324" s="173"/>
      <c r="AG2324" s="173"/>
      <c r="AH2324" s="173"/>
      <c r="AI2324" s="173"/>
      <c r="AJ2324" s="173"/>
      <c r="AK2324" s="173"/>
      <c r="AL2324" s="173"/>
      <c r="AM2324" s="173"/>
      <c r="AN2324" s="173"/>
      <c r="AO2324" s="173"/>
      <c r="AP2324" s="198"/>
      <c r="AQ2324" s="198"/>
      <c r="AR2324" s="198"/>
      <c r="AS2324" s="198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  <c r="BP2324" s="198"/>
      <c r="BQ2324" s="198"/>
      <c r="BR2324" s="198"/>
      <c r="BS2324" s="198"/>
      <c r="BT2324" s="198"/>
      <c r="BU2324" s="198"/>
      <c r="BV2324" s="198"/>
      <c r="BW2324" s="198"/>
      <c r="BX2324" s="198"/>
      <c r="BY2324" s="198"/>
      <c r="BZ2324" s="198"/>
    </row>
    <row r="2325" spans="4:78" x14ac:dyDescent="0.2">
      <c r="D2325" s="173"/>
      <c r="E2325" s="173"/>
      <c r="F2325" s="173"/>
      <c r="G2325" s="173"/>
      <c r="H2325" s="173"/>
      <c r="I2325" s="173"/>
      <c r="J2325" s="173"/>
      <c r="K2325" s="173"/>
      <c r="L2325" s="173"/>
      <c r="M2325" s="173"/>
      <c r="N2325" s="173"/>
      <c r="O2325" s="173"/>
      <c r="P2325" s="173"/>
      <c r="Q2325" s="173"/>
      <c r="R2325" s="173"/>
      <c r="S2325" s="173"/>
      <c r="T2325" s="173"/>
      <c r="U2325" s="173"/>
      <c r="V2325" s="173"/>
      <c r="W2325" s="173"/>
      <c r="X2325" s="173"/>
      <c r="Y2325" s="173"/>
      <c r="Z2325" s="173"/>
      <c r="AA2325" s="173"/>
      <c r="AB2325" s="173"/>
      <c r="AC2325" s="173"/>
      <c r="AD2325" s="173"/>
      <c r="AE2325" s="173"/>
      <c r="AF2325" s="173"/>
      <c r="AG2325" s="173"/>
      <c r="AH2325" s="173"/>
      <c r="AI2325" s="173"/>
      <c r="AJ2325" s="173"/>
      <c r="AK2325" s="173"/>
      <c r="AL2325" s="173"/>
      <c r="AM2325" s="173"/>
      <c r="AN2325" s="173"/>
      <c r="AO2325" s="173"/>
      <c r="AP2325" s="198"/>
      <c r="AQ2325" s="198"/>
      <c r="AR2325" s="198"/>
      <c r="AS2325" s="198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  <c r="BP2325" s="198"/>
      <c r="BQ2325" s="198"/>
      <c r="BR2325" s="198"/>
      <c r="BS2325" s="198"/>
      <c r="BT2325" s="198"/>
      <c r="BU2325" s="198"/>
      <c r="BV2325" s="198"/>
      <c r="BW2325" s="198"/>
      <c r="BX2325" s="198"/>
      <c r="BY2325" s="198"/>
      <c r="BZ2325" s="198"/>
    </row>
    <row r="2326" spans="4:78" x14ac:dyDescent="0.2">
      <c r="D2326" s="173"/>
      <c r="E2326" s="173"/>
      <c r="F2326" s="173"/>
      <c r="G2326" s="173"/>
      <c r="H2326" s="173"/>
      <c r="I2326" s="173"/>
      <c r="J2326" s="173"/>
      <c r="K2326" s="173"/>
      <c r="L2326" s="173"/>
      <c r="M2326" s="173"/>
      <c r="N2326" s="173"/>
      <c r="O2326" s="173"/>
      <c r="P2326" s="173"/>
      <c r="Q2326" s="173"/>
      <c r="R2326" s="173"/>
      <c r="S2326" s="173"/>
      <c r="T2326" s="173"/>
      <c r="U2326" s="173"/>
      <c r="V2326" s="173"/>
      <c r="W2326" s="173"/>
      <c r="X2326" s="173"/>
      <c r="Y2326" s="173"/>
      <c r="Z2326" s="173"/>
      <c r="AA2326" s="173"/>
      <c r="AB2326" s="173"/>
      <c r="AC2326" s="173"/>
      <c r="AD2326" s="173"/>
      <c r="AE2326" s="173"/>
      <c r="AF2326" s="173"/>
      <c r="AG2326" s="173"/>
      <c r="AH2326" s="173"/>
      <c r="AI2326" s="173"/>
      <c r="AJ2326" s="173"/>
      <c r="AK2326" s="173"/>
      <c r="AL2326" s="173"/>
      <c r="AM2326" s="173"/>
      <c r="AN2326" s="173"/>
      <c r="AO2326" s="173"/>
      <c r="AP2326" s="198"/>
      <c r="AQ2326" s="198"/>
      <c r="AR2326" s="198"/>
      <c r="AS2326" s="198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  <c r="BP2326" s="198"/>
      <c r="BQ2326" s="198"/>
      <c r="BR2326" s="198"/>
      <c r="BS2326" s="198"/>
      <c r="BT2326" s="198"/>
      <c r="BU2326" s="198"/>
      <c r="BV2326" s="198"/>
      <c r="BW2326" s="198"/>
      <c r="BX2326" s="198"/>
      <c r="BY2326" s="198"/>
      <c r="BZ2326" s="198"/>
    </row>
    <row r="2327" spans="4:78" x14ac:dyDescent="0.2">
      <c r="D2327" s="173"/>
      <c r="E2327" s="173"/>
      <c r="F2327" s="173"/>
      <c r="G2327" s="173"/>
      <c r="H2327" s="173"/>
      <c r="I2327" s="173"/>
      <c r="J2327" s="173"/>
      <c r="K2327" s="173"/>
      <c r="L2327" s="173"/>
      <c r="M2327" s="173"/>
      <c r="N2327" s="173"/>
      <c r="O2327" s="173"/>
      <c r="P2327" s="173"/>
      <c r="Q2327" s="173"/>
      <c r="R2327" s="173"/>
      <c r="S2327" s="173"/>
      <c r="T2327" s="173"/>
      <c r="U2327" s="173"/>
      <c r="V2327" s="173"/>
      <c r="W2327" s="173"/>
      <c r="X2327" s="173"/>
      <c r="Y2327" s="173"/>
      <c r="Z2327" s="173"/>
      <c r="AA2327" s="173"/>
      <c r="AB2327" s="173"/>
      <c r="AC2327" s="173"/>
      <c r="AD2327" s="173"/>
      <c r="AE2327" s="173"/>
      <c r="AF2327" s="173"/>
      <c r="AG2327" s="173"/>
      <c r="AH2327" s="173"/>
      <c r="AI2327" s="173"/>
      <c r="AJ2327" s="173"/>
      <c r="AK2327" s="173"/>
      <c r="AL2327" s="173"/>
      <c r="AM2327" s="173"/>
      <c r="AN2327" s="173"/>
      <c r="AO2327" s="173"/>
      <c r="AP2327" s="198"/>
      <c r="AQ2327" s="198"/>
      <c r="AR2327" s="198"/>
      <c r="AS2327" s="198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  <c r="BP2327" s="198"/>
      <c r="BQ2327" s="198"/>
      <c r="BR2327" s="198"/>
      <c r="BS2327" s="198"/>
      <c r="BT2327" s="198"/>
      <c r="BU2327" s="198"/>
      <c r="BV2327" s="198"/>
      <c r="BW2327" s="198"/>
      <c r="BX2327" s="198"/>
      <c r="BY2327" s="198"/>
      <c r="BZ2327" s="198"/>
    </row>
    <row r="2328" spans="4:78" x14ac:dyDescent="0.2">
      <c r="D2328" s="173"/>
      <c r="E2328" s="173"/>
      <c r="F2328" s="173"/>
      <c r="G2328" s="173"/>
      <c r="H2328" s="173"/>
      <c r="I2328" s="173"/>
      <c r="J2328" s="173"/>
      <c r="K2328" s="173"/>
      <c r="L2328" s="173"/>
      <c r="M2328" s="173"/>
      <c r="N2328" s="173"/>
      <c r="O2328" s="173"/>
      <c r="P2328" s="173"/>
      <c r="Q2328" s="173"/>
      <c r="R2328" s="173"/>
      <c r="S2328" s="173"/>
      <c r="T2328" s="173"/>
      <c r="U2328" s="173"/>
      <c r="V2328" s="173"/>
      <c r="W2328" s="173"/>
      <c r="X2328" s="173"/>
      <c r="Y2328" s="173"/>
      <c r="Z2328" s="173"/>
      <c r="AA2328" s="173"/>
      <c r="AB2328" s="173"/>
      <c r="AC2328" s="173"/>
      <c r="AD2328" s="173"/>
      <c r="AE2328" s="173"/>
      <c r="AF2328" s="173"/>
      <c r="AG2328" s="173"/>
      <c r="AH2328" s="173"/>
      <c r="AI2328" s="173"/>
      <c r="AJ2328" s="173"/>
      <c r="AK2328" s="173"/>
      <c r="AL2328" s="173"/>
      <c r="AM2328" s="173"/>
      <c r="AN2328" s="173"/>
      <c r="AO2328" s="173"/>
      <c r="AP2328" s="198"/>
      <c r="AQ2328" s="198"/>
      <c r="AR2328" s="198"/>
      <c r="AS2328" s="198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  <c r="BP2328" s="198"/>
      <c r="BQ2328" s="198"/>
      <c r="BR2328" s="198"/>
      <c r="BS2328" s="198"/>
      <c r="BT2328" s="198"/>
      <c r="BU2328" s="198"/>
      <c r="BV2328" s="198"/>
      <c r="BW2328" s="198"/>
      <c r="BX2328" s="198"/>
      <c r="BY2328" s="198"/>
      <c r="BZ2328" s="198"/>
    </row>
    <row r="2329" spans="4:78" x14ac:dyDescent="0.2">
      <c r="D2329" s="173"/>
      <c r="E2329" s="173"/>
      <c r="F2329" s="173"/>
      <c r="G2329" s="173"/>
      <c r="H2329" s="173"/>
      <c r="I2329" s="173"/>
      <c r="J2329" s="173"/>
      <c r="K2329" s="173"/>
      <c r="L2329" s="173"/>
      <c r="M2329" s="173"/>
      <c r="N2329" s="173"/>
      <c r="O2329" s="173"/>
      <c r="P2329" s="173"/>
      <c r="Q2329" s="173"/>
      <c r="R2329" s="173"/>
      <c r="S2329" s="173"/>
      <c r="T2329" s="173"/>
      <c r="U2329" s="173"/>
      <c r="V2329" s="173"/>
      <c r="W2329" s="173"/>
      <c r="X2329" s="173"/>
      <c r="Y2329" s="173"/>
      <c r="Z2329" s="173"/>
      <c r="AA2329" s="173"/>
      <c r="AB2329" s="173"/>
      <c r="AC2329" s="173"/>
      <c r="AD2329" s="173"/>
      <c r="AE2329" s="173"/>
      <c r="AF2329" s="173"/>
      <c r="AG2329" s="173"/>
      <c r="AH2329" s="173"/>
      <c r="AI2329" s="173"/>
      <c r="AJ2329" s="173"/>
      <c r="AK2329" s="173"/>
      <c r="AL2329" s="173"/>
      <c r="AM2329" s="173"/>
      <c r="AN2329" s="173"/>
      <c r="AO2329" s="173"/>
      <c r="AP2329" s="198"/>
      <c r="AQ2329" s="198"/>
      <c r="AR2329" s="198"/>
      <c r="AS2329" s="198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  <c r="BP2329" s="198"/>
      <c r="BQ2329" s="198"/>
      <c r="BR2329" s="198"/>
      <c r="BS2329" s="198"/>
      <c r="BT2329" s="198"/>
      <c r="BU2329" s="198"/>
      <c r="BV2329" s="198"/>
      <c r="BW2329" s="198"/>
      <c r="BX2329" s="198"/>
      <c r="BY2329" s="198"/>
      <c r="BZ2329" s="198"/>
    </row>
    <row r="2330" spans="4:78" x14ac:dyDescent="0.2">
      <c r="D2330" s="173"/>
      <c r="E2330" s="173"/>
      <c r="F2330" s="173"/>
      <c r="G2330" s="173"/>
      <c r="H2330" s="173"/>
      <c r="I2330" s="173"/>
      <c r="J2330" s="173"/>
      <c r="K2330" s="173"/>
      <c r="L2330" s="173"/>
      <c r="M2330" s="173"/>
      <c r="N2330" s="173"/>
      <c r="O2330" s="173"/>
      <c r="P2330" s="173"/>
      <c r="Q2330" s="173"/>
      <c r="R2330" s="173"/>
      <c r="S2330" s="173"/>
      <c r="T2330" s="173"/>
      <c r="U2330" s="173"/>
      <c r="V2330" s="173"/>
      <c r="W2330" s="173"/>
      <c r="X2330" s="173"/>
      <c r="Y2330" s="173"/>
      <c r="Z2330" s="173"/>
      <c r="AA2330" s="173"/>
      <c r="AB2330" s="173"/>
      <c r="AC2330" s="173"/>
      <c r="AD2330" s="173"/>
      <c r="AE2330" s="173"/>
      <c r="AF2330" s="173"/>
      <c r="AG2330" s="173"/>
      <c r="AH2330" s="173"/>
      <c r="AI2330" s="173"/>
      <c r="AJ2330" s="173"/>
      <c r="AK2330" s="173"/>
      <c r="AL2330" s="173"/>
      <c r="AM2330" s="173"/>
      <c r="AN2330" s="173"/>
      <c r="AO2330" s="173"/>
      <c r="AP2330" s="198"/>
      <c r="AQ2330" s="198"/>
      <c r="AR2330" s="198"/>
      <c r="AS2330" s="198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  <c r="BP2330" s="198"/>
      <c r="BQ2330" s="198"/>
      <c r="BR2330" s="198"/>
      <c r="BS2330" s="198"/>
      <c r="BT2330" s="198"/>
      <c r="BU2330" s="198"/>
      <c r="BV2330" s="198"/>
      <c r="BW2330" s="198"/>
      <c r="BX2330" s="198"/>
      <c r="BY2330" s="198"/>
      <c r="BZ2330" s="198"/>
    </row>
    <row r="2331" spans="4:78" x14ac:dyDescent="0.2">
      <c r="D2331" s="173"/>
      <c r="E2331" s="173"/>
      <c r="F2331" s="173"/>
      <c r="G2331" s="173"/>
      <c r="H2331" s="173"/>
      <c r="I2331" s="173"/>
      <c r="J2331" s="173"/>
      <c r="K2331" s="173"/>
      <c r="L2331" s="173"/>
      <c r="M2331" s="173"/>
      <c r="N2331" s="173"/>
      <c r="O2331" s="173"/>
      <c r="P2331" s="173"/>
      <c r="Q2331" s="173"/>
      <c r="R2331" s="173"/>
      <c r="S2331" s="173"/>
      <c r="T2331" s="173"/>
      <c r="U2331" s="173"/>
      <c r="V2331" s="173"/>
      <c r="W2331" s="173"/>
      <c r="X2331" s="173"/>
      <c r="Y2331" s="173"/>
      <c r="Z2331" s="173"/>
      <c r="AA2331" s="173"/>
      <c r="AB2331" s="173"/>
      <c r="AC2331" s="173"/>
      <c r="AD2331" s="173"/>
      <c r="AE2331" s="173"/>
      <c r="AF2331" s="173"/>
      <c r="AG2331" s="173"/>
      <c r="AH2331" s="173"/>
      <c r="AI2331" s="173"/>
      <c r="AJ2331" s="173"/>
      <c r="AK2331" s="173"/>
      <c r="AL2331" s="173"/>
      <c r="AM2331" s="173"/>
      <c r="AN2331" s="173"/>
      <c r="AO2331" s="173"/>
      <c r="AP2331" s="198"/>
      <c r="AQ2331" s="198"/>
      <c r="AR2331" s="198"/>
      <c r="AS2331" s="198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  <c r="BP2331" s="198"/>
      <c r="BQ2331" s="198"/>
      <c r="BR2331" s="198"/>
      <c r="BS2331" s="198"/>
      <c r="BT2331" s="198"/>
      <c r="BU2331" s="198"/>
      <c r="BV2331" s="198"/>
      <c r="BW2331" s="198"/>
      <c r="BX2331" s="198"/>
      <c r="BY2331" s="198"/>
      <c r="BZ2331" s="198"/>
    </row>
    <row r="2332" spans="4:78" x14ac:dyDescent="0.2">
      <c r="D2332" s="173"/>
      <c r="E2332" s="173"/>
      <c r="F2332" s="173"/>
      <c r="G2332" s="173"/>
      <c r="H2332" s="173"/>
      <c r="I2332" s="173"/>
      <c r="J2332" s="173"/>
      <c r="K2332" s="173"/>
      <c r="L2332" s="173"/>
      <c r="M2332" s="173"/>
      <c r="N2332" s="173"/>
      <c r="O2332" s="173"/>
      <c r="P2332" s="173"/>
      <c r="Q2332" s="173"/>
      <c r="R2332" s="173"/>
      <c r="S2332" s="173"/>
      <c r="T2332" s="173"/>
      <c r="U2332" s="173"/>
      <c r="V2332" s="173"/>
      <c r="W2332" s="173"/>
      <c r="X2332" s="173"/>
      <c r="Y2332" s="173"/>
      <c r="Z2332" s="173"/>
      <c r="AA2332" s="173"/>
      <c r="AB2332" s="173"/>
      <c r="AC2332" s="173"/>
      <c r="AD2332" s="173"/>
      <c r="AE2332" s="173"/>
      <c r="AF2332" s="173"/>
      <c r="AG2332" s="173"/>
      <c r="AH2332" s="173"/>
      <c r="AI2332" s="173"/>
      <c r="AJ2332" s="173"/>
      <c r="AK2332" s="173"/>
      <c r="AL2332" s="173"/>
      <c r="AM2332" s="173"/>
      <c r="AN2332" s="173"/>
      <c r="AO2332" s="173"/>
      <c r="AP2332" s="198"/>
      <c r="AQ2332" s="198"/>
      <c r="AR2332" s="198"/>
      <c r="AS2332" s="198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  <c r="BP2332" s="198"/>
      <c r="BQ2332" s="198"/>
      <c r="BR2332" s="198"/>
      <c r="BS2332" s="198"/>
      <c r="BT2332" s="198"/>
      <c r="BU2332" s="198"/>
      <c r="BV2332" s="198"/>
      <c r="BW2332" s="198"/>
      <c r="BX2332" s="198"/>
      <c r="BY2332" s="198"/>
      <c r="BZ2332" s="198"/>
    </row>
    <row r="2333" spans="4:78" x14ac:dyDescent="0.2">
      <c r="D2333" s="173"/>
      <c r="E2333" s="173"/>
      <c r="F2333" s="173"/>
      <c r="G2333" s="173"/>
      <c r="H2333" s="173"/>
      <c r="I2333" s="173"/>
      <c r="J2333" s="173"/>
      <c r="K2333" s="173"/>
      <c r="L2333" s="173"/>
      <c r="M2333" s="173"/>
      <c r="N2333" s="173"/>
      <c r="O2333" s="173"/>
      <c r="P2333" s="173"/>
      <c r="Q2333" s="173"/>
      <c r="R2333" s="173"/>
      <c r="S2333" s="173"/>
      <c r="T2333" s="173"/>
      <c r="U2333" s="173"/>
      <c r="V2333" s="173"/>
      <c r="W2333" s="173"/>
      <c r="X2333" s="173"/>
      <c r="Y2333" s="173"/>
      <c r="Z2333" s="173"/>
      <c r="AA2333" s="173"/>
      <c r="AB2333" s="173"/>
      <c r="AC2333" s="173"/>
      <c r="AD2333" s="173"/>
      <c r="AE2333" s="173"/>
      <c r="AF2333" s="173"/>
      <c r="AG2333" s="173"/>
      <c r="AH2333" s="173"/>
      <c r="AI2333" s="173"/>
      <c r="AJ2333" s="173"/>
      <c r="AK2333" s="173"/>
      <c r="AL2333" s="173"/>
      <c r="AM2333" s="173"/>
      <c r="AN2333" s="173"/>
      <c r="AO2333" s="173"/>
      <c r="AP2333" s="198"/>
      <c r="AQ2333" s="198"/>
      <c r="AR2333" s="198"/>
      <c r="AS2333" s="198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  <c r="BP2333" s="198"/>
      <c r="BQ2333" s="198"/>
      <c r="BR2333" s="198"/>
      <c r="BS2333" s="198"/>
      <c r="BT2333" s="198"/>
      <c r="BU2333" s="198"/>
      <c r="BV2333" s="198"/>
      <c r="BW2333" s="198"/>
      <c r="BX2333" s="198"/>
      <c r="BY2333" s="198"/>
      <c r="BZ2333" s="198"/>
    </row>
    <row r="2334" spans="4:78" x14ac:dyDescent="0.2">
      <c r="D2334" s="173"/>
      <c r="E2334" s="173"/>
      <c r="F2334" s="173"/>
      <c r="G2334" s="173"/>
      <c r="H2334" s="173"/>
      <c r="I2334" s="173"/>
      <c r="J2334" s="173"/>
      <c r="K2334" s="173"/>
      <c r="L2334" s="173"/>
      <c r="M2334" s="173"/>
      <c r="N2334" s="173"/>
      <c r="O2334" s="173"/>
      <c r="P2334" s="173"/>
      <c r="Q2334" s="173"/>
      <c r="R2334" s="173"/>
      <c r="S2334" s="173"/>
      <c r="T2334" s="173"/>
      <c r="U2334" s="173"/>
      <c r="V2334" s="173"/>
      <c r="W2334" s="173"/>
      <c r="X2334" s="173"/>
      <c r="Y2334" s="173"/>
      <c r="Z2334" s="173"/>
      <c r="AA2334" s="173"/>
      <c r="AB2334" s="173"/>
      <c r="AC2334" s="173"/>
      <c r="AD2334" s="173"/>
      <c r="AE2334" s="173"/>
      <c r="AF2334" s="173"/>
      <c r="AG2334" s="173"/>
      <c r="AH2334" s="173"/>
      <c r="AI2334" s="173"/>
      <c r="AJ2334" s="173"/>
      <c r="AK2334" s="173"/>
      <c r="AL2334" s="173"/>
      <c r="AM2334" s="173"/>
      <c r="AN2334" s="173"/>
      <c r="AO2334" s="173"/>
      <c r="AP2334" s="198"/>
      <c r="AQ2334" s="198"/>
      <c r="AR2334" s="198"/>
      <c r="AS2334" s="198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  <c r="BP2334" s="198"/>
      <c r="BQ2334" s="198"/>
      <c r="BR2334" s="198"/>
      <c r="BS2334" s="198"/>
      <c r="BT2334" s="198"/>
      <c r="BU2334" s="198"/>
      <c r="BV2334" s="198"/>
      <c r="BW2334" s="198"/>
      <c r="BX2334" s="198"/>
      <c r="BY2334" s="198"/>
      <c r="BZ2334" s="198"/>
    </row>
    <row r="2335" spans="4:78" x14ac:dyDescent="0.2">
      <c r="D2335" s="173"/>
      <c r="E2335" s="173"/>
      <c r="F2335" s="173"/>
      <c r="G2335" s="173"/>
      <c r="H2335" s="173"/>
      <c r="I2335" s="173"/>
      <c r="J2335" s="173"/>
      <c r="K2335" s="173"/>
      <c r="L2335" s="173"/>
      <c r="M2335" s="173"/>
      <c r="N2335" s="173"/>
      <c r="O2335" s="173"/>
      <c r="P2335" s="173"/>
      <c r="Q2335" s="173"/>
      <c r="R2335" s="173"/>
      <c r="S2335" s="173"/>
      <c r="T2335" s="173"/>
      <c r="U2335" s="173"/>
      <c r="V2335" s="173"/>
      <c r="W2335" s="173"/>
      <c r="X2335" s="173"/>
      <c r="Y2335" s="173"/>
      <c r="Z2335" s="173"/>
      <c r="AA2335" s="173"/>
      <c r="AB2335" s="173"/>
      <c r="AC2335" s="173"/>
      <c r="AD2335" s="173"/>
      <c r="AE2335" s="173"/>
      <c r="AF2335" s="173"/>
      <c r="AG2335" s="173"/>
      <c r="AH2335" s="173"/>
      <c r="AI2335" s="173"/>
      <c r="AJ2335" s="173"/>
      <c r="AK2335" s="173"/>
      <c r="AL2335" s="173"/>
      <c r="AM2335" s="173"/>
      <c r="AN2335" s="173"/>
      <c r="AO2335" s="173"/>
      <c r="AP2335" s="198"/>
      <c r="AQ2335" s="198"/>
      <c r="AR2335" s="198"/>
      <c r="AS2335" s="198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  <c r="BP2335" s="198"/>
      <c r="BQ2335" s="198"/>
      <c r="BR2335" s="198"/>
      <c r="BS2335" s="198"/>
      <c r="BT2335" s="198"/>
      <c r="BU2335" s="198"/>
      <c r="BV2335" s="198"/>
      <c r="BW2335" s="198"/>
      <c r="BX2335" s="198"/>
      <c r="BY2335" s="198"/>
      <c r="BZ2335" s="198"/>
    </row>
    <row r="2336" spans="4:78" x14ac:dyDescent="0.2">
      <c r="D2336" s="173"/>
      <c r="E2336" s="173"/>
      <c r="F2336" s="173"/>
      <c r="G2336" s="173"/>
      <c r="H2336" s="173"/>
      <c r="I2336" s="173"/>
      <c r="J2336" s="173"/>
      <c r="K2336" s="173"/>
      <c r="L2336" s="173"/>
      <c r="M2336" s="173"/>
      <c r="N2336" s="173"/>
      <c r="O2336" s="173"/>
      <c r="P2336" s="173"/>
      <c r="Q2336" s="173"/>
      <c r="R2336" s="173"/>
      <c r="S2336" s="173"/>
      <c r="T2336" s="173"/>
      <c r="U2336" s="173"/>
      <c r="V2336" s="173"/>
      <c r="W2336" s="173"/>
      <c r="X2336" s="173"/>
      <c r="Y2336" s="173"/>
      <c r="Z2336" s="173"/>
      <c r="AA2336" s="173"/>
      <c r="AB2336" s="173"/>
      <c r="AC2336" s="173"/>
      <c r="AD2336" s="173"/>
      <c r="AE2336" s="173"/>
      <c r="AF2336" s="173"/>
      <c r="AG2336" s="173"/>
      <c r="AH2336" s="173"/>
      <c r="AI2336" s="173"/>
      <c r="AJ2336" s="173"/>
      <c r="AK2336" s="173"/>
      <c r="AL2336" s="173"/>
      <c r="AM2336" s="173"/>
      <c r="AN2336" s="173"/>
      <c r="AO2336" s="173"/>
      <c r="AP2336" s="198"/>
      <c r="AQ2336" s="198"/>
      <c r="AR2336" s="198"/>
      <c r="AS2336" s="198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  <c r="BP2336" s="198"/>
      <c r="BQ2336" s="198"/>
      <c r="BR2336" s="198"/>
      <c r="BS2336" s="198"/>
      <c r="BT2336" s="198"/>
      <c r="BU2336" s="198"/>
      <c r="BV2336" s="198"/>
      <c r="BW2336" s="198"/>
      <c r="BX2336" s="198"/>
      <c r="BY2336" s="198"/>
      <c r="BZ2336" s="198"/>
    </row>
    <row r="2337" spans="4:78" x14ac:dyDescent="0.2">
      <c r="D2337" s="173"/>
      <c r="E2337" s="173"/>
      <c r="F2337" s="173"/>
      <c r="G2337" s="173"/>
      <c r="H2337" s="173"/>
      <c r="I2337" s="173"/>
      <c r="J2337" s="173"/>
      <c r="K2337" s="173"/>
      <c r="L2337" s="173"/>
      <c r="M2337" s="173"/>
      <c r="N2337" s="173"/>
      <c r="O2337" s="173"/>
      <c r="P2337" s="173"/>
      <c r="Q2337" s="173"/>
      <c r="R2337" s="173"/>
      <c r="S2337" s="173"/>
      <c r="T2337" s="173"/>
      <c r="U2337" s="173"/>
      <c r="V2337" s="173"/>
      <c r="W2337" s="173"/>
      <c r="X2337" s="173"/>
      <c r="Y2337" s="173"/>
      <c r="Z2337" s="173"/>
      <c r="AA2337" s="173"/>
      <c r="AB2337" s="173"/>
      <c r="AC2337" s="173"/>
      <c r="AD2337" s="173"/>
      <c r="AE2337" s="173"/>
      <c r="AF2337" s="173"/>
      <c r="AG2337" s="173"/>
      <c r="AH2337" s="173"/>
      <c r="AI2337" s="173"/>
      <c r="AJ2337" s="173"/>
      <c r="AK2337" s="173"/>
      <c r="AL2337" s="173"/>
      <c r="AM2337" s="173"/>
      <c r="AN2337" s="173"/>
      <c r="AO2337" s="173"/>
      <c r="AP2337" s="198"/>
      <c r="AQ2337" s="198"/>
      <c r="AR2337" s="198"/>
      <c r="AS2337" s="198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  <c r="BP2337" s="198"/>
      <c r="BQ2337" s="198"/>
      <c r="BR2337" s="198"/>
      <c r="BS2337" s="198"/>
      <c r="BT2337" s="198"/>
      <c r="BU2337" s="198"/>
      <c r="BV2337" s="198"/>
      <c r="BW2337" s="198"/>
      <c r="BX2337" s="198"/>
      <c r="BY2337" s="198"/>
      <c r="BZ2337" s="198"/>
    </row>
    <row r="2338" spans="4:78" x14ac:dyDescent="0.2">
      <c r="D2338" s="173"/>
      <c r="E2338" s="173"/>
      <c r="F2338" s="173"/>
      <c r="G2338" s="173"/>
      <c r="H2338" s="173"/>
      <c r="I2338" s="173"/>
      <c r="J2338" s="173"/>
      <c r="K2338" s="173"/>
      <c r="L2338" s="173"/>
      <c r="M2338" s="173"/>
      <c r="N2338" s="173"/>
      <c r="O2338" s="173"/>
      <c r="P2338" s="173"/>
      <c r="Q2338" s="173"/>
      <c r="R2338" s="173"/>
      <c r="S2338" s="173"/>
      <c r="T2338" s="173"/>
      <c r="U2338" s="173"/>
      <c r="V2338" s="173"/>
      <c r="W2338" s="173"/>
      <c r="X2338" s="173"/>
      <c r="Y2338" s="173"/>
      <c r="Z2338" s="173"/>
      <c r="AA2338" s="173"/>
      <c r="AB2338" s="173"/>
      <c r="AC2338" s="173"/>
      <c r="AD2338" s="173"/>
      <c r="AE2338" s="173"/>
      <c r="AF2338" s="173"/>
      <c r="AG2338" s="173"/>
      <c r="AH2338" s="173"/>
      <c r="AI2338" s="173"/>
      <c r="AJ2338" s="173"/>
      <c r="AK2338" s="173"/>
      <c r="AL2338" s="173"/>
      <c r="AM2338" s="173"/>
      <c r="AN2338" s="173"/>
      <c r="AO2338" s="173"/>
      <c r="AP2338" s="198"/>
      <c r="AQ2338" s="198"/>
      <c r="AR2338" s="198"/>
      <c r="AS2338" s="198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  <c r="BP2338" s="198"/>
      <c r="BQ2338" s="198"/>
      <c r="BR2338" s="198"/>
      <c r="BS2338" s="198"/>
      <c r="BT2338" s="198"/>
      <c r="BU2338" s="198"/>
      <c r="BV2338" s="198"/>
      <c r="BW2338" s="198"/>
      <c r="BX2338" s="198"/>
      <c r="BY2338" s="198"/>
      <c r="BZ2338" s="198"/>
    </row>
    <row r="2339" spans="4:78" x14ac:dyDescent="0.2">
      <c r="D2339" s="173"/>
      <c r="E2339" s="173"/>
      <c r="F2339" s="173"/>
      <c r="G2339" s="173"/>
      <c r="H2339" s="173"/>
      <c r="I2339" s="173"/>
      <c r="J2339" s="173"/>
      <c r="K2339" s="173"/>
      <c r="L2339" s="173"/>
      <c r="M2339" s="173"/>
      <c r="N2339" s="173"/>
      <c r="O2339" s="173"/>
      <c r="P2339" s="173"/>
      <c r="Q2339" s="173"/>
      <c r="R2339" s="173"/>
      <c r="S2339" s="173"/>
      <c r="T2339" s="173"/>
      <c r="U2339" s="173"/>
      <c r="V2339" s="173"/>
      <c r="W2339" s="173"/>
      <c r="X2339" s="173"/>
      <c r="Y2339" s="173"/>
      <c r="Z2339" s="173"/>
      <c r="AA2339" s="173"/>
      <c r="AB2339" s="173"/>
      <c r="AC2339" s="173"/>
      <c r="AD2339" s="173"/>
      <c r="AE2339" s="173"/>
      <c r="AF2339" s="173"/>
      <c r="AG2339" s="173"/>
      <c r="AH2339" s="173"/>
      <c r="AI2339" s="173"/>
      <c r="AJ2339" s="173"/>
      <c r="AK2339" s="173"/>
      <c r="AL2339" s="173"/>
      <c r="AM2339" s="173"/>
      <c r="AN2339" s="173"/>
      <c r="AO2339" s="173"/>
      <c r="AP2339" s="198"/>
      <c r="AQ2339" s="198"/>
      <c r="AR2339" s="198"/>
      <c r="AS2339" s="198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  <c r="BP2339" s="198"/>
      <c r="BQ2339" s="198"/>
      <c r="BR2339" s="198"/>
      <c r="BS2339" s="198"/>
      <c r="BT2339" s="198"/>
      <c r="BU2339" s="198"/>
      <c r="BV2339" s="198"/>
      <c r="BW2339" s="198"/>
      <c r="BX2339" s="198"/>
      <c r="BY2339" s="198"/>
      <c r="BZ2339" s="198"/>
    </row>
    <row r="2340" spans="4:78" x14ac:dyDescent="0.2">
      <c r="D2340" s="173"/>
      <c r="E2340" s="173"/>
      <c r="F2340" s="173"/>
      <c r="G2340" s="173"/>
      <c r="H2340" s="173"/>
      <c r="I2340" s="173"/>
      <c r="J2340" s="173"/>
      <c r="K2340" s="173"/>
      <c r="L2340" s="173"/>
      <c r="M2340" s="173"/>
      <c r="N2340" s="173"/>
      <c r="O2340" s="173"/>
      <c r="P2340" s="173"/>
      <c r="Q2340" s="173"/>
      <c r="R2340" s="173"/>
      <c r="S2340" s="173"/>
      <c r="T2340" s="173"/>
      <c r="U2340" s="173"/>
      <c r="V2340" s="173"/>
      <c r="W2340" s="173"/>
      <c r="X2340" s="173"/>
      <c r="Y2340" s="173"/>
      <c r="Z2340" s="173"/>
      <c r="AA2340" s="173"/>
      <c r="AB2340" s="173"/>
      <c r="AC2340" s="173"/>
      <c r="AD2340" s="173"/>
      <c r="AE2340" s="173"/>
      <c r="AF2340" s="173"/>
      <c r="AG2340" s="173"/>
      <c r="AH2340" s="173"/>
      <c r="AI2340" s="173"/>
      <c r="AJ2340" s="173"/>
      <c r="AK2340" s="173"/>
      <c r="AL2340" s="173"/>
      <c r="AM2340" s="173"/>
      <c r="AN2340" s="173"/>
      <c r="AO2340" s="173"/>
      <c r="AP2340" s="198"/>
      <c r="AQ2340" s="198"/>
      <c r="AR2340" s="198"/>
      <c r="AS2340" s="198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  <c r="BP2340" s="198"/>
      <c r="BQ2340" s="198"/>
      <c r="BR2340" s="198"/>
      <c r="BS2340" s="198"/>
      <c r="BT2340" s="198"/>
      <c r="BU2340" s="198"/>
      <c r="BV2340" s="198"/>
      <c r="BW2340" s="198"/>
      <c r="BX2340" s="198"/>
      <c r="BY2340" s="198"/>
      <c r="BZ2340" s="198"/>
    </row>
    <row r="2341" spans="4:78" x14ac:dyDescent="0.2">
      <c r="D2341" s="173"/>
      <c r="E2341" s="173"/>
      <c r="F2341" s="173"/>
      <c r="G2341" s="173"/>
      <c r="H2341" s="173"/>
      <c r="I2341" s="173"/>
      <c r="J2341" s="173"/>
      <c r="K2341" s="173"/>
      <c r="L2341" s="173"/>
      <c r="M2341" s="173"/>
      <c r="N2341" s="173"/>
      <c r="O2341" s="173"/>
      <c r="P2341" s="173"/>
      <c r="Q2341" s="173"/>
      <c r="R2341" s="173"/>
      <c r="S2341" s="173"/>
      <c r="T2341" s="173"/>
      <c r="U2341" s="173"/>
      <c r="V2341" s="173"/>
      <c r="W2341" s="173"/>
      <c r="X2341" s="173"/>
      <c r="Y2341" s="173"/>
      <c r="Z2341" s="173"/>
      <c r="AA2341" s="173"/>
      <c r="AB2341" s="173"/>
      <c r="AC2341" s="173"/>
      <c r="AD2341" s="173"/>
      <c r="AE2341" s="173"/>
      <c r="AF2341" s="173"/>
      <c r="AG2341" s="173"/>
      <c r="AH2341" s="173"/>
      <c r="AI2341" s="173"/>
      <c r="AJ2341" s="173"/>
      <c r="AK2341" s="173"/>
      <c r="AL2341" s="173"/>
      <c r="AM2341" s="173"/>
      <c r="AN2341" s="173"/>
      <c r="AO2341" s="173"/>
      <c r="AP2341" s="198"/>
      <c r="AQ2341" s="198"/>
      <c r="AR2341" s="198"/>
      <c r="AS2341" s="198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  <c r="BP2341" s="198"/>
      <c r="BQ2341" s="198"/>
      <c r="BR2341" s="198"/>
      <c r="BS2341" s="198"/>
      <c r="BT2341" s="198"/>
      <c r="BU2341" s="198"/>
      <c r="BV2341" s="198"/>
      <c r="BW2341" s="198"/>
      <c r="BX2341" s="198"/>
      <c r="BY2341" s="198"/>
      <c r="BZ2341" s="198"/>
    </row>
    <row r="2342" spans="4:78" x14ac:dyDescent="0.2">
      <c r="D2342" s="173"/>
      <c r="E2342" s="173"/>
      <c r="F2342" s="173"/>
      <c r="G2342" s="173"/>
      <c r="H2342" s="173"/>
      <c r="I2342" s="173"/>
      <c r="J2342" s="173"/>
      <c r="K2342" s="173"/>
      <c r="L2342" s="173"/>
      <c r="M2342" s="173"/>
      <c r="N2342" s="173"/>
      <c r="O2342" s="173"/>
      <c r="P2342" s="173"/>
      <c r="Q2342" s="173"/>
      <c r="R2342" s="173"/>
      <c r="S2342" s="173"/>
      <c r="T2342" s="173"/>
      <c r="U2342" s="173"/>
      <c r="V2342" s="173"/>
      <c r="W2342" s="173"/>
      <c r="X2342" s="173"/>
      <c r="Y2342" s="173"/>
      <c r="Z2342" s="173"/>
      <c r="AA2342" s="173"/>
      <c r="AB2342" s="173"/>
      <c r="AC2342" s="173"/>
      <c r="AD2342" s="173"/>
      <c r="AE2342" s="173"/>
      <c r="AF2342" s="173"/>
      <c r="AG2342" s="173"/>
      <c r="AH2342" s="173"/>
      <c r="AI2342" s="173"/>
      <c r="AJ2342" s="173"/>
      <c r="AK2342" s="173"/>
      <c r="AL2342" s="173"/>
      <c r="AM2342" s="173"/>
      <c r="AN2342" s="173"/>
      <c r="AO2342" s="173"/>
      <c r="AP2342" s="198"/>
      <c r="AQ2342" s="198"/>
      <c r="AR2342" s="198"/>
      <c r="AS2342" s="198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  <c r="BP2342" s="198"/>
      <c r="BQ2342" s="198"/>
      <c r="BR2342" s="198"/>
      <c r="BS2342" s="198"/>
      <c r="BT2342" s="198"/>
      <c r="BU2342" s="198"/>
      <c r="BV2342" s="198"/>
      <c r="BW2342" s="198"/>
      <c r="BX2342" s="198"/>
      <c r="BY2342" s="198"/>
      <c r="BZ2342" s="198"/>
    </row>
    <row r="2343" spans="4:78" x14ac:dyDescent="0.2">
      <c r="D2343" s="173"/>
      <c r="E2343" s="173"/>
      <c r="F2343" s="173"/>
      <c r="G2343" s="173"/>
      <c r="H2343" s="173"/>
      <c r="I2343" s="173"/>
      <c r="J2343" s="173"/>
      <c r="K2343" s="173"/>
      <c r="L2343" s="173"/>
      <c r="M2343" s="173"/>
      <c r="N2343" s="173"/>
      <c r="O2343" s="173"/>
      <c r="P2343" s="173"/>
      <c r="Q2343" s="173"/>
      <c r="R2343" s="173"/>
      <c r="S2343" s="173"/>
      <c r="T2343" s="173"/>
      <c r="U2343" s="173"/>
      <c r="V2343" s="173"/>
      <c r="W2343" s="173"/>
      <c r="X2343" s="173"/>
      <c r="Y2343" s="173"/>
      <c r="Z2343" s="173"/>
      <c r="AA2343" s="173"/>
      <c r="AB2343" s="173"/>
      <c r="AC2343" s="173"/>
      <c r="AD2343" s="173"/>
      <c r="AE2343" s="173"/>
      <c r="AF2343" s="173"/>
      <c r="AG2343" s="173"/>
      <c r="AH2343" s="173"/>
      <c r="AI2343" s="173"/>
      <c r="AJ2343" s="173"/>
      <c r="AK2343" s="173"/>
      <c r="AL2343" s="173"/>
      <c r="AM2343" s="173"/>
      <c r="AN2343" s="173"/>
      <c r="AO2343" s="173"/>
      <c r="AP2343" s="198"/>
      <c r="AQ2343" s="198"/>
      <c r="AR2343" s="198"/>
      <c r="AS2343" s="198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  <c r="BP2343" s="198"/>
      <c r="BQ2343" s="198"/>
      <c r="BR2343" s="198"/>
      <c r="BS2343" s="198"/>
      <c r="BT2343" s="198"/>
      <c r="BU2343" s="198"/>
      <c r="BV2343" s="198"/>
      <c r="BW2343" s="198"/>
      <c r="BX2343" s="198"/>
      <c r="BY2343" s="198"/>
      <c r="BZ2343" s="198"/>
    </row>
    <row r="2344" spans="4:78" x14ac:dyDescent="0.2">
      <c r="D2344" s="173"/>
      <c r="E2344" s="173"/>
      <c r="F2344" s="173"/>
      <c r="G2344" s="173"/>
      <c r="H2344" s="173"/>
      <c r="I2344" s="173"/>
      <c r="J2344" s="173"/>
      <c r="K2344" s="173"/>
      <c r="L2344" s="173"/>
      <c r="M2344" s="173"/>
      <c r="N2344" s="173"/>
      <c r="O2344" s="173"/>
      <c r="P2344" s="173"/>
      <c r="Q2344" s="173"/>
      <c r="R2344" s="173"/>
      <c r="S2344" s="173"/>
      <c r="T2344" s="173"/>
      <c r="U2344" s="173"/>
      <c r="V2344" s="173"/>
      <c r="W2344" s="173"/>
      <c r="X2344" s="173"/>
      <c r="Y2344" s="173"/>
      <c r="Z2344" s="173"/>
      <c r="AA2344" s="173"/>
      <c r="AB2344" s="173"/>
      <c r="AC2344" s="173"/>
      <c r="AD2344" s="173"/>
      <c r="AE2344" s="173"/>
      <c r="AF2344" s="173"/>
      <c r="AG2344" s="173"/>
      <c r="AH2344" s="173"/>
      <c r="AI2344" s="173"/>
      <c r="AJ2344" s="173"/>
      <c r="AK2344" s="173"/>
      <c r="AL2344" s="173"/>
      <c r="AM2344" s="173"/>
      <c r="AN2344" s="173"/>
      <c r="AO2344" s="173"/>
      <c r="AP2344" s="198"/>
      <c r="AQ2344" s="198"/>
      <c r="AR2344" s="198"/>
      <c r="AS2344" s="198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  <c r="BP2344" s="198"/>
      <c r="BQ2344" s="198"/>
      <c r="BR2344" s="198"/>
      <c r="BS2344" s="198"/>
      <c r="BT2344" s="198"/>
      <c r="BU2344" s="198"/>
      <c r="BV2344" s="198"/>
      <c r="BW2344" s="198"/>
      <c r="BX2344" s="198"/>
      <c r="BY2344" s="198"/>
      <c r="BZ2344" s="198"/>
    </row>
    <row r="2345" spans="4:78" x14ac:dyDescent="0.2">
      <c r="D2345" s="173"/>
      <c r="E2345" s="173"/>
      <c r="F2345" s="173"/>
      <c r="G2345" s="173"/>
      <c r="H2345" s="173"/>
      <c r="I2345" s="173"/>
      <c r="J2345" s="173"/>
      <c r="K2345" s="173"/>
      <c r="L2345" s="173"/>
      <c r="M2345" s="173"/>
      <c r="N2345" s="173"/>
      <c r="O2345" s="173"/>
      <c r="P2345" s="173"/>
      <c r="Q2345" s="173"/>
      <c r="R2345" s="173"/>
      <c r="S2345" s="173"/>
      <c r="T2345" s="173"/>
      <c r="U2345" s="173"/>
      <c r="V2345" s="173"/>
      <c r="W2345" s="173"/>
      <c r="X2345" s="173"/>
      <c r="Y2345" s="173"/>
      <c r="Z2345" s="173"/>
      <c r="AA2345" s="173"/>
      <c r="AB2345" s="173"/>
      <c r="AC2345" s="173"/>
      <c r="AD2345" s="173"/>
      <c r="AE2345" s="173"/>
      <c r="AF2345" s="173"/>
      <c r="AG2345" s="173"/>
      <c r="AH2345" s="173"/>
      <c r="AI2345" s="173"/>
      <c r="AJ2345" s="173"/>
      <c r="AK2345" s="173"/>
      <c r="AL2345" s="173"/>
      <c r="AM2345" s="173"/>
      <c r="AN2345" s="173"/>
      <c r="AO2345" s="173"/>
      <c r="AP2345" s="198"/>
      <c r="AQ2345" s="198"/>
      <c r="AR2345" s="198"/>
      <c r="AS2345" s="198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  <c r="BP2345" s="198"/>
      <c r="BQ2345" s="198"/>
      <c r="BR2345" s="198"/>
      <c r="BS2345" s="198"/>
      <c r="BT2345" s="198"/>
      <c r="BU2345" s="198"/>
      <c r="BV2345" s="198"/>
      <c r="BW2345" s="198"/>
      <c r="BX2345" s="198"/>
      <c r="BY2345" s="198"/>
      <c r="BZ2345" s="198"/>
    </row>
    <row r="2346" spans="4:78" x14ac:dyDescent="0.2">
      <c r="D2346" s="173"/>
      <c r="E2346" s="173"/>
      <c r="F2346" s="173"/>
      <c r="G2346" s="173"/>
      <c r="H2346" s="173"/>
      <c r="I2346" s="173"/>
      <c r="J2346" s="173"/>
      <c r="K2346" s="173"/>
      <c r="L2346" s="173"/>
      <c r="M2346" s="173"/>
      <c r="N2346" s="173"/>
      <c r="O2346" s="173"/>
      <c r="P2346" s="173"/>
      <c r="Q2346" s="173"/>
      <c r="R2346" s="173"/>
      <c r="S2346" s="173"/>
      <c r="T2346" s="173"/>
      <c r="U2346" s="173"/>
      <c r="V2346" s="173"/>
      <c r="W2346" s="173"/>
      <c r="X2346" s="173"/>
      <c r="Y2346" s="173"/>
      <c r="Z2346" s="173"/>
      <c r="AA2346" s="173"/>
      <c r="AB2346" s="173"/>
      <c r="AC2346" s="173"/>
      <c r="AD2346" s="173"/>
      <c r="AE2346" s="173"/>
      <c r="AF2346" s="173"/>
      <c r="AG2346" s="173"/>
      <c r="AH2346" s="173"/>
      <c r="AI2346" s="173"/>
      <c r="AJ2346" s="173"/>
      <c r="AK2346" s="173"/>
      <c r="AL2346" s="173"/>
      <c r="AM2346" s="173"/>
      <c r="AN2346" s="173"/>
      <c r="AO2346" s="173"/>
      <c r="AP2346" s="198"/>
      <c r="AQ2346" s="198"/>
      <c r="AR2346" s="198"/>
      <c r="AS2346" s="198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  <c r="BP2346" s="198"/>
      <c r="BQ2346" s="198"/>
      <c r="BR2346" s="198"/>
      <c r="BS2346" s="198"/>
      <c r="BT2346" s="198"/>
      <c r="BU2346" s="198"/>
      <c r="BV2346" s="198"/>
      <c r="BW2346" s="198"/>
      <c r="BX2346" s="198"/>
      <c r="BY2346" s="198"/>
      <c r="BZ2346" s="198"/>
    </row>
    <row r="2347" spans="4:78" x14ac:dyDescent="0.2">
      <c r="D2347" s="173"/>
      <c r="E2347" s="173"/>
      <c r="F2347" s="173"/>
      <c r="G2347" s="173"/>
      <c r="H2347" s="173"/>
      <c r="I2347" s="173"/>
      <c r="J2347" s="173"/>
      <c r="K2347" s="173"/>
      <c r="L2347" s="173"/>
      <c r="M2347" s="173"/>
      <c r="N2347" s="173"/>
      <c r="O2347" s="173"/>
      <c r="P2347" s="173"/>
      <c r="Q2347" s="173"/>
      <c r="R2347" s="173"/>
      <c r="S2347" s="173"/>
      <c r="T2347" s="173"/>
      <c r="U2347" s="173"/>
      <c r="V2347" s="173"/>
      <c r="W2347" s="173"/>
      <c r="X2347" s="173"/>
      <c r="Y2347" s="173"/>
      <c r="Z2347" s="173"/>
      <c r="AA2347" s="173"/>
      <c r="AB2347" s="173"/>
      <c r="AC2347" s="173"/>
      <c r="AD2347" s="173"/>
      <c r="AE2347" s="173"/>
      <c r="AF2347" s="173"/>
      <c r="AG2347" s="173"/>
      <c r="AH2347" s="173"/>
      <c r="AI2347" s="173"/>
      <c r="AJ2347" s="173"/>
      <c r="AK2347" s="173"/>
      <c r="AL2347" s="173"/>
      <c r="AM2347" s="173"/>
      <c r="AN2347" s="173"/>
      <c r="AO2347" s="173"/>
      <c r="AP2347" s="198"/>
      <c r="AQ2347" s="198"/>
      <c r="AR2347" s="198"/>
      <c r="AS2347" s="198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  <c r="BP2347" s="198"/>
      <c r="BQ2347" s="198"/>
      <c r="BR2347" s="198"/>
      <c r="BS2347" s="198"/>
      <c r="BT2347" s="198"/>
      <c r="BU2347" s="198"/>
      <c r="BV2347" s="198"/>
      <c r="BW2347" s="198"/>
      <c r="BX2347" s="198"/>
      <c r="BY2347" s="198"/>
      <c r="BZ2347" s="198"/>
    </row>
    <row r="2348" spans="4:78" x14ac:dyDescent="0.2">
      <c r="D2348" s="173"/>
      <c r="E2348" s="173"/>
      <c r="F2348" s="173"/>
      <c r="G2348" s="173"/>
      <c r="H2348" s="173"/>
      <c r="I2348" s="173"/>
      <c r="J2348" s="173"/>
      <c r="K2348" s="173"/>
      <c r="L2348" s="173"/>
      <c r="M2348" s="173"/>
      <c r="N2348" s="173"/>
      <c r="O2348" s="173"/>
      <c r="P2348" s="173"/>
      <c r="Q2348" s="173"/>
      <c r="R2348" s="173"/>
      <c r="S2348" s="173"/>
      <c r="T2348" s="173"/>
      <c r="U2348" s="173"/>
      <c r="V2348" s="173"/>
      <c r="W2348" s="173"/>
      <c r="X2348" s="173"/>
      <c r="Y2348" s="173"/>
      <c r="Z2348" s="173"/>
      <c r="AA2348" s="173"/>
      <c r="AB2348" s="173"/>
      <c r="AC2348" s="173"/>
      <c r="AD2348" s="173"/>
      <c r="AE2348" s="173"/>
      <c r="AF2348" s="173"/>
      <c r="AG2348" s="173"/>
      <c r="AH2348" s="173"/>
      <c r="AI2348" s="173"/>
      <c r="AJ2348" s="173"/>
      <c r="AK2348" s="173"/>
      <c r="AL2348" s="173"/>
      <c r="AM2348" s="173"/>
      <c r="AN2348" s="173"/>
      <c r="AO2348" s="173"/>
      <c r="AP2348" s="198"/>
      <c r="AQ2348" s="198"/>
      <c r="AR2348" s="198"/>
      <c r="AS2348" s="198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  <c r="BP2348" s="198"/>
      <c r="BQ2348" s="198"/>
      <c r="BR2348" s="198"/>
      <c r="BS2348" s="198"/>
      <c r="BT2348" s="198"/>
      <c r="BU2348" s="198"/>
      <c r="BV2348" s="198"/>
      <c r="BW2348" s="198"/>
      <c r="BX2348" s="198"/>
      <c r="BY2348" s="198"/>
      <c r="BZ2348" s="198"/>
    </row>
    <row r="2349" spans="4:78" x14ac:dyDescent="0.2">
      <c r="D2349" s="173"/>
      <c r="E2349" s="173"/>
      <c r="F2349" s="173"/>
      <c r="G2349" s="173"/>
      <c r="H2349" s="173"/>
      <c r="I2349" s="173"/>
      <c r="J2349" s="173"/>
      <c r="K2349" s="173"/>
      <c r="L2349" s="173"/>
      <c r="M2349" s="173"/>
      <c r="N2349" s="173"/>
      <c r="O2349" s="173"/>
      <c r="P2349" s="173"/>
      <c r="Q2349" s="173"/>
      <c r="R2349" s="173"/>
      <c r="S2349" s="173"/>
      <c r="T2349" s="173"/>
      <c r="U2349" s="173"/>
      <c r="V2349" s="173"/>
      <c r="W2349" s="173"/>
      <c r="X2349" s="173"/>
      <c r="Y2349" s="173"/>
      <c r="Z2349" s="173"/>
      <c r="AA2349" s="173"/>
      <c r="AB2349" s="173"/>
      <c r="AC2349" s="173"/>
      <c r="AD2349" s="173"/>
      <c r="AE2349" s="173"/>
      <c r="AF2349" s="173"/>
      <c r="AG2349" s="173"/>
      <c r="AH2349" s="173"/>
      <c r="AI2349" s="173"/>
      <c r="AJ2349" s="173"/>
      <c r="AK2349" s="173"/>
      <c r="AL2349" s="173"/>
      <c r="AM2349" s="173"/>
      <c r="AN2349" s="173"/>
      <c r="AO2349" s="173"/>
      <c r="AP2349" s="198"/>
      <c r="AQ2349" s="198"/>
      <c r="AR2349" s="198"/>
      <c r="AS2349" s="198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  <c r="BP2349" s="198"/>
      <c r="BQ2349" s="198"/>
      <c r="BR2349" s="198"/>
      <c r="BS2349" s="198"/>
      <c r="BT2349" s="198"/>
      <c r="BU2349" s="198"/>
      <c r="BV2349" s="198"/>
      <c r="BW2349" s="198"/>
      <c r="BX2349" s="198"/>
      <c r="BY2349" s="198"/>
      <c r="BZ2349" s="198"/>
    </row>
    <row r="2350" spans="4:78" x14ac:dyDescent="0.2">
      <c r="D2350" s="173"/>
      <c r="E2350" s="173"/>
      <c r="F2350" s="173"/>
      <c r="G2350" s="173"/>
      <c r="H2350" s="173"/>
      <c r="I2350" s="173"/>
      <c r="J2350" s="173"/>
      <c r="K2350" s="173"/>
      <c r="L2350" s="173"/>
      <c r="M2350" s="173"/>
      <c r="N2350" s="173"/>
      <c r="O2350" s="173"/>
      <c r="P2350" s="173"/>
      <c r="Q2350" s="173"/>
      <c r="R2350" s="173"/>
      <c r="S2350" s="173"/>
      <c r="T2350" s="173"/>
      <c r="U2350" s="173"/>
      <c r="V2350" s="173"/>
      <c r="W2350" s="173"/>
      <c r="X2350" s="173"/>
      <c r="Y2350" s="173"/>
      <c r="Z2350" s="173"/>
      <c r="AA2350" s="173"/>
      <c r="AB2350" s="173"/>
      <c r="AC2350" s="173"/>
      <c r="AD2350" s="173"/>
      <c r="AE2350" s="173"/>
      <c r="AF2350" s="173"/>
      <c r="AG2350" s="173"/>
      <c r="AH2350" s="173"/>
      <c r="AI2350" s="173"/>
      <c r="AJ2350" s="173"/>
      <c r="AK2350" s="173"/>
      <c r="AL2350" s="173"/>
      <c r="AM2350" s="173"/>
      <c r="AN2350" s="173"/>
      <c r="AO2350" s="173"/>
      <c r="AP2350" s="198"/>
      <c r="AQ2350" s="198"/>
      <c r="AR2350" s="198"/>
      <c r="AS2350" s="198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  <c r="BP2350" s="198"/>
      <c r="BQ2350" s="198"/>
      <c r="BR2350" s="198"/>
      <c r="BS2350" s="198"/>
      <c r="BT2350" s="198"/>
      <c r="BU2350" s="198"/>
      <c r="BV2350" s="198"/>
      <c r="BW2350" s="198"/>
      <c r="BX2350" s="198"/>
      <c r="BY2350" s="198"/>
      <c r="BZ2350" s="198"/>
    </row>
    <row r="2351" spans="4:78" x14ac:dyDescent="0.2">
      <c r="D2351" s="173"/>
      <c r="E2351" s="173"/>
      <c r="F2351" s="173"/>
      <c r="G2351" s="173"/>
      <c r="H2351" s="173"/>
      <c r="I2351" s="173"/>
      <c r="J2351" s="173"/>
      <c r="K2351" s="173"/>
      <c r="L2351" s="173"/>
      <c r="M2351" s="173"/>
      <c r="N2351" s="173"/>
      <c r="O2351" s="173"/>
      <c r="P2351" s="173"/>
      <c r="Q2351" s="173"/>
      <c r="R2351" s="173"/>
      <c r="S2351" s="173"/>
      <c r="T2351" s="173"/>
      <c r="U2351" s="173"/>
      <c r="V2351" s="173"/>
      <c r="W2351" s="173"/>
      <c r="X2351" s="173"/>
      <c r="Y2351" s="173"/>
      <c r="Z2351" s="173"/>
      <c r="AA2351" s="173"/>
      <c r="AB2351" s="173"/>
      <c r="AC2351" s="173"/>
      <c r="AD2351" s="173"/>
      <c r="AE2351" s="173"/>
      <c r="AF2351" s="173"/>
      <c r="AG2351" s="173"/>
      <c r="AH2351" s="173"/>
      <c r="AI2351" s="173"/>
      <c r="AJ2351" s="173"/>
      <c r="AK2351" s="173"/>
      <c r="AL2351" s="173"/>
      <c r="AM2351" s="173"/>
      <c r="AN2351" s="173"/>
      <c r="AO2351" s="173"/>
      <c r="AP2351" s="198"/>
      <c r="AQ2351" s="198"/>
      <c r="AR2351" s="198"/>
      <c r="AS2351" s="198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  <c r="BP2351" s="198"/>
      <c r="BQ2351" s="198"/>
      <c r="BR2351" s="198"/>
      <c r="BS2351" s="198"/>
      <c r="BT2351" s="198"/>
      <c r="BU2351" s="198"/>
      <c r="BV2351" s="198"/>
      <c r="BW2351" s="198"/>
      <c r="BX2351" s="198"/>
      <c r="BY2351" s="198"/>
      <c r="BZ2351" s="198"/>
    </row>
    <row r="2352" spans="4:78" x14ac:dyDescent="0.2">
      <c r="D2352" s="173"/>
      <c r="E2352" s="173"/>
      <c r="F2352" s="173"/>
      <c r="G2352" s="173"/>
      <c r="H2352" s="173"/>
      <c r="I2352" s="173"/>
      <c r="J2352" s="173"/>
      <c r="K2352" s="173"/>
      <c r="L2352" s="173"/>
      <c r="M2352" s="173"/>
      <c r="N2352" s="173"/>
      <c r="O2352" s="173"/>
      <c r="P2352" s="173"/>
      <c r="Q2352" s="173"/>
      <c r="R2352" s="173"/>
      <c r="S2352" s="173"/>
      <c r="T2352" s="173"/>
      <c r="U2352" s="173"/>
      <c r="V2352" s="173"/>
      <c r="W2352" s="173"/>
      <c r="X2352" s="173"/>
      <c r="Y2352" s="173"/>
      <c r="Z2352" s="173"/>
      <c r="AA2352" s="173"/>
      <c r="AB2352" s="173"/>
      <c r="AC2352" s="173"/>
      <c r="AD2352" s="173"/>
      <c r="AE2352" s="173"/>
      <c r="AF2352" s="173"/>
      <c r="AG2352" s="173"/>
      <c r="AH2352" s="173"/>
      <c r="AI2352" s="173"/>
      <c r="AJ2352" s="173"/>
      <c r="AK2352" s="173"/>
      <c r="AL2352" s="173"/>
      <c r="AM2352" s="173"/>
      <c r="AN2352" s="173"/>
      <c r="AO2352" s="173"/>
      <c r="AP2352" s="198"/>
      <c r="AQ2352" s="198"/>
      <c r="AR2352" s="198"/>
      <c r="AS2352" s="198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  <c r="BP2352" s="198"/>
      <c r="BQ2352" s="198"/>
      <c r="BR2352" s="198"/>
      <c r="BS2352" s="198"/>
      <c r="BT2352" s="198"/>
      <c r="BU2352" s="198"/>
      <c r="BV2352" s="198"/>
      <c r="BW2352" s="198"/>
      <c r="BX2352" s="198"/>
      <c r="BY2352" s="198"/>
      <c r="BZ2352" s="198"/>
    </row>
    <row r="2353" spans="4:78" x14ac:dyDescent="0.2">
      <c r="D2353" s="173"/>
      <c r="E2353" s="173"/>
      <c r="F2353" s="173"/>
      <c r="G2353" s="173"/>
      <c r="H2353" s="173"/>
      <c r="I2353" s="173"/>
      <c r="J2353" s="173"/>
      <c r="K2353" s="173"/>
      <c r="L2353" s="173"/>
      <c r="M2353" s="173"/>
      <c r="N2353" s="173"/>
      <c r="O2353" s="173"/>
      <c r="P2353" s="173"/>
      <c r="Q2353" s="173"/>
      <c r="R2353" s="173"/>
      <c r="S2353" s="173"/>
      <c r="T2353" s="173"/>
      <c r="U2353" s="173"/>
      <c r="V2353" s="173"/>
      <c r="W2353" s="173"/>
      <c r="X2353" s="173"/>
      <c r="Y2353" s="173"/>
      <c r="Z2353" s="173"/>
      <c r="AA2353" s="173"/>
      <c r="AB2353" s="173"/>
      <c r="AC2353" s="173"/>
      <c r="AD2353" s="173"/>
      <c r="AE2353" s="173"/>
      <c r="AF2353" s="173"/>
      <c r="AG2353" s="173"/>
      <c r="AH2353" s="173"/>
      <c r="AI2353" s="173"/>
      <c r="AJ2353" s="173"/>
      <c r="AK2353" s="173"/>
      <c r="AL2353" s="173"/>
      <c r="AM2353" s="173"/>
      <c r="AN2353" s="173"/>
      <c r="AO2353" s="173"/>
      <c r="AP2353" s="198"/>
      <c r="AQ2353" s="198"/>
      <c r="AR2353" s="198"/>
      <c r="AS2353" s="198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  <c r="BP2353" s="198"/>
      <c r="BQ2353" s="198"/>
      <c r="BR2353" s="198"/>
      <c r="BS2353" s="198"/>
      <c r="BT2353" s="198"/>
      <c r="BU2353" s="198"/>
      <c r="BV2353" s="198"/>
      <c r="BW2353" s="198"/>
      <c r="BX2353" s="198"/>
      <c r="BY2353" s="198"/>
      <c r="BZ2353" s="198"/>
    </row>
    <row r="2354" spans="4:78" x14ac:dyDescent="0.2">
      <c r="D2354" s="173"/>
      <c r="E2354" s="173"/>
      <c r="F2354" s="173"/>
      <c r="G2354" s="173"/>
      <c r="H2354" s="173"/>
      <c r="I2354" s="173"/>
      <c r="J2354" s="173"/>
      <c r="K2354" s="173"/>
      <c r="L2354" s="173"/>
      <c r="M2354" s="173"/>
      <c r="N2354" s="173"/>
      <c r="O2354" s="173"/>
      <c r="P2354" s="173"/>
      <c r="Q2354" s="173"/>
      <c r="R2354" s="173"/>
      <c r="S2354" s="173"/>
      <c r="T2354" s="173"/>
      <c r="U2354" s="173"/>
      <c r="V2354" s="173"/>
      <c r="W2354" s="173"/>
      <c r="X2354" s="173"/>
      <c r="Y2354" s="173"/>
      <c r="Z2354" s="173"/>
      <c r="AA2354" s="173"/>
      <c r="AB2354" s="173"/>
      <c r="AC2354" s="173"/>
      <c r="AD2354" s="173"/>
      <c r="AE2354" s="173"/>
      <c r="AF2354" s="173"/>
      <c r="AG2354" s="173"/>
      <c r="AH2354" s="173"/>
      <c r="AI2354" s="173"/>
      <c r="AJ2354" s="173"/>
      <c r="AK2354" s="173"/>
      <c r="AL2354" s="173"/>
      <c r="AM2354" s="173"/>
      <c r="AN2354" s="173"/>
      <c r="AO2354" s="173"/>
      <c r="AP2354" s="198"/>
      <c r="AQ2354" s="198"/>
      <c r="AR2354" s="198"/>
      <c r="AS2354" s="198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  <c r="BP2354" s="198"/>
      <c r="BQ2354" s="198"/>
      <c r="BR2354" s="198"/>
      <c r="BS2354" s="198"/>
      <c r="BT2354" s="198"/>
      <c r="BU2354" s="198"/>
      <c r="BV2354" s="198"/>
      <c r="BW2354" s="198"/>
      <c r="BX2354" s="198"/>
      <c r="BY2354" s="198"/>
      <c r="BZ2354" s="198"/>
    </row>
    <row r="2355" spans="4:78" x14ac:dyDescent="0.2">
      <c r="D2355" s="173"/>
      <c r="E2355" s="173"/>
      <c r="F2355" s="173"/>
      <c r="G2355" s="173"/>
      <c r="H2355" s="173"/>
      <c r="I2355" s="173"/>
      <c r="J2355" s="173"/>
      <c r="K2355" s="173"/>
      <c r="L2355" s="173"/>
      <c r="M2355" s="173"/>
      <c r="N2355" s="173"/>
      <c r="O2355" s="173"/>
      <c r="P2355" s="173"/>
      <c r="Q2355" s="173"/>
      <c r="R2355" s="173"/>
      <c r="S2355" s="173"/>
      <c r="T2355" s="173"/>
      <c r="U2355" s="173"/>
      <c r="V2355" s="173"/>
      <c r="W2355" s="173"/>
      <c r="X2355" s="173"/>
      <c r="Y2355" s="173"/>
      <c r="Z2355" s="173"/>
      <c r="AA2355" s="173"/>
      <c r="AB2355" s="173"/>
      <c r="AC2355" s="173"/>
      <c r="AD2355" s="173"/>
      <c r="AE2355" s="173"/>
      <c r="AF2355" s="173"/>
      <c r="AG2355" s="173"/>
      <c r="AH2355" s="173"/>
      <c r="AI2355" s="173"/>
      <c r="AJ2355" s="173"/>
      <c r="AK2355" s="173"/>
      <c r="AL2355" s="173"/>
      <c r="AM2355" s="173"/>
      <c r="AN2355" s="173"/>
      <c r="AO2355" s="173"/>
      <c r="AP2355" s="198"/>
      <c r="AQ2355" s="198"/>
      <c r="AR2355" s="198"/>
      <c r="AS2355" s="198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  <c r="BP2355" s="198"/>
      <c r="BQ2355" s="198"/>
      <c r="BR2355" s="198"/>
      <c r="BS2355" s="198"/>
      <c r="BT2355" s="198"/>
      <c r="BU2355" s="198"/>
      <c r="BV2355" s="198"/>
      <c r="BW2355" s="198"/>
      <c r="BX2355" s="198"/>
      <c r="BY2355" s="198"/>
      <c r="BZ2355" s="198"/>
    </row>
    <row r="2356" spans="4:78" x14ac:dyDescent="0.2">
      <c r="D2356" s="173"/>
      <c r="E2356" s="173"/>
      <c r="F2356" s="173"/>
      <c r="G2356" s="173"/>
      <c r="H2356" s="173"/>
      <c r="I2356" s="173"/>
      <c r="J2356" s="173"/>
      <c r="K2356" s="173"/>
      <c r="L2356" s="173"/>
      <c r="M2356" s="173"/>
      <c r="N2356" s="173"/>
      <c r="O2356" s="173"/>
      <c r="P2356" s="173"/>
      <c r="Q2356" s="173"/>
      <c r="R2356" s="173"/>
      <c r="S2356" s="173"/>
      <c r="T2356" s="173"/>
      <c r="U2356" s="173"/>
      <c r="V2356" s="173"/>
      <c r="W2356" s="173"/>
      <c r="X2356" s="173"/>
      <c r="Y2356" s="173"/>
      <c r="Z2356" s="173"/>
      <c r="AA2356" s="173"/>
      <c r="AB2356" s="173"/>
      <c r="AC2356" s="173"/>
      <c r="AD2356" s="173"/>
      <c r="AE2356" s="173"/>
      <c r="AF2356" s="173"/>
      <c r="AG2356" s="173"/>
      <c r="AH2356" s="173"/>
      <c r="AI2356" s="173"/>
      <c r="AJ2356" s="173"/>
      <c r="AK2356" s="173"/>
      <c r="AL2356" s="173"/>
      <c r="AM2356" s="173"/>
      <c r="AN2356" s="173"/>
      <c r="AO2356" s="173"/>
      <c r="AP2356" s="198"/>
      <c r="AQ2356" s="198"/>
      <c r="AR2356" s="198"/>
      <c r="AS2356" s="198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  <c r="BP2356" s="198"/>
      <c r="BQ2356" s="198"/>
      <c r="BR2356" s="198"/>
      <c r="BS2356" s="198"/>
      <c r="BT2356" s="198"/>
      <c r="BU2356" s="198"/>
      <c r="BV2356" s="198"/>
      <c r="BW2356" s="198"/>
      <c r="BX2356" s="198"/>
      <c r="BY2356" s="198"/>
      <c r="BZ2356" s="198"/>
    </row>
    <row r="2357" spans="4:78" x14ac:dyDescent="0.2">
      <c r="D2357" s="173"/>
      <c r="E2357" s="173"/>
      <c r="F2357" s="173"/>
      <c r="G2357" s="173"/>
      <c r="H2357" s="173"/>
      <c r="I2357" s="173"/>
      <c r="J2357" s="173"/>
      <c r="K2357" s="173"/>
      <c r="L2357" s="173"/>
      <c r="M2357" s="173"/>
      <c r="N2357" s="173"/>
      <c r="O2357" s="173"/>
      <c r="P2357" s="173"/>
      <c r="Q2357" s="173"/>
      <c r="R2357" s="173"/>
      <c r="S2357" s="173"/>
      <c r="T2357" s="173"/>
      <c r="U2357" s="173"/>
      <c r="V2357" s="173"/>
      <c r="W2357" s="173"/>
      <c r="X2357" s="173"/>
      <c r="Y2357" s="173"/>
      <c r="Z2357" s="173"/>
      <c r="AA2357" s="173"/>
      <c r="AB2357" s="173"/>
      <c r="AC2357" s="173"/>
      <c r="AD2357" s="173"/>
      <c r="AE2357" s="173"/>
      <c r="AF2357" s="173"/>
      <c r="AG2357" s="173"/>
      <c r="AH2357" s="173"/>
      <c r="AI2357" s="173"/>
      <c r="AJ2357" s="173"/>
      <c r="AK2357" s="173"/>
      <c r="AL2357" s="173"/>
      <c r="AM2357" s="173"/>
      <c r="AN2357" s="173"/>
      <c r="AO2357" s="173"/>
      <c r="AP2357" s="198"/>
      <c r="AQ2357" s="198"/>
      <c r="AR2357" s="198"/>
      <c r="AS2357" s="198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  <c r="BP2357" s="198"/>
      <c r="BQ2357" s="198"/>
      <c r="BR2357" s="198"/>
      <c r="BS2357" s="198"/>
      <c r="BT2357" s="198"/>
      <c r="BU2357" s="198"/>
      <c r="BV2357" s="198"/>
      <c r="BW2357" s="198"/>
      <c r="BX2357" s="198"/>
      <c r="BY2357" s="198"/>
      <c r="BZ2357" s="198"/>
    </row>
    <row r="2358" spans="4:78" x14ac:dyDescent="0.2">
      <c r="D2358" s="173"/>
      <c r="E2358" s="173"/>
      <c r="F2358" s="173"/>
      <c r="G2358" s="173"/>
      <c r="H2358" s="173"/>
      <c r="I2358" s="173"/>
      <c r="J2358" s="173"/>
      <c r="K2358" s="173"/>
      <c r="L2358" s="173"/>
      <c r="M2358" s="173"/>
      <c r="N2358" s="173"/>
      <c r="O2358" s="173"/>
      <c r="P2358" s="173"/>
      <c r="Q2358" s="173"/>
      <c r="R2358" s="173"/>
      <c r="S2358" s="173"/>
      <c r="T2358" s="173"/>
      <c r="U2358" s="173"/>
      <c r="V2358" s="173"/>
      <c r="W2358" s="173"/>
      <c r="X2358" s="173"/>
      <c r="Y2358" s="173"/>
      <c r="Z2358" s="173"/>
      <c r="AA2358" s="173"/>
      <c r="AB2358" s="173"/>
      <c r="AC2358" s="173"/>
      <c r="AD2358" s="173"/>
      <c r="AE2358" s="173"/>
      <c r="AF2358" s="173"/>
      <c r="AG2358" s="173"/>
      <c r="AH2358" s="173"/>
      <c r="AI2358" s="173"/>
      <c r="AJ2358" s="173"/>
      <c r="AK2358" s="173"/>
      <c r="AL2358" s="173"/>
      <c r="AM2358" s="173"/>
      <c r="AN2358" s="173"/>
      <c r="AO2358" s="173"/>
      <c r="AP2358" s="198"/>
      <c r="AQ2358" s="198"/>
      <c r="AR2358" s="198"/>
      <c r="AS2358" s="198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  <c r="BP2358" s="198"/>
      <c r="BQ2358" s="198"/>
      <c r="BR2358" s="198"/>
      <c r="BS2358" s="198"/>
      <c r="BT2358" s="198"/>
      <c r="BU2358" s="198"/>
      <c r="BV2358" s="198"/>
      <c r="BW2358" s="198"/>
      <c r="BX2358" s="198"/>
      <c r="BY2358" s="198"/>
      <c r="BZ2358" s="198"/>
    </row>
    <row r="2359" spans="4:78" x14ac:dyDescent="0.2">
      <c r="D2359" s="173"/>
      <c r="E2359" s="173"/>
      <c r="F2359" s="173"/>
      <c r="G2359" s="173"/>
      <c r="H2359" s="173"/>
      <c r="I2359" s="173"/>
      <c r="J2359" s="173"/>
      <c r="K2359" s="173"/>
      <c r="L2359" s="173"/>
      <c r="M2359" s="173"/>
      <c r="N2359" s="173"/>
      <c r="O2359" s="173"/>
      <c r="P2359" s="173"/>
      <c r="Q2359" s="173"/>
      <c r="R2359" s="173"/>
      <c r="S2359" s="173"/>
      <c r="T2359" s="173"/>
      <c r="U2359" s="173"/>
      <c r="V2359" s="173"/>
      <c r="W2359" s="173"/>
      <c r="X2359" s="173"/>
      <c r="Y2359" s="173"/>
      <c r="Z2359" s="173"/>
      <c r="AA2359" s="173"/>
      <c r="AB2359" s="173"/>
      <c r="AC2359" s="173"/>
      <c r="AD2359" s="173"/>
      <c r="AE2359" s="173"/>
      <c r="AF2359" s="173"/>
      <c r="AG2359" s="173"/>
      <c r="AH2359" s="173"/>
      <c r="AI2359" s="173"/>
      <c r="AJ2359" s="173"/>
      <c r="AK2359" s="173"/>
      <c r="AL2359" s="173"/>
      <c r="AM2359" s="173"/>
      <c r="AN2359" s="173"/>
      <c r="AO2359" s="173"/>
      <c r="AP2359" s="198"/>
      <c r="AQ2359" s="198"/>
      <c r="AR2359" s="198"/>
      <c r="AS2359" s="198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  <c r="BP2359" s="198"/>
      <c r="BQ2359" s="198"/>
      <c r="BR2359" s="198"/>
      <c r="BS2359" s="198"/>
      <c r="BT2359" s="198"/>
      <c r="BU2359" s="198"/>
      <c r="BV2359" s="198"/>
      <c r="BW2359" s="198"/>
      <c r="BX2359" s="198"/>
      <c r="BY2359" s="198"/>
      <c r="BZ2359" s="198"/>
    </row>
    <row r="2360" spans="4:78" x14ac:dyDescent="0.2">
      <c r="D2360" s="173"/>
      <c r="E2360" s="173"/>
      <c r="F2360" s="173"/>
      <c r="G2360" s="173"/>
      <c r="H2360" s="173"/>
      <c r="I2360" s="173"/>
      <c r="J2360" s="173"/>
      <c r="K2360" s="173"/>
      <c r="L2360" s="173"/>
      <c r="M2360" s="173"/>
      <c r="N2360" s="173"/>
      <c r="O2360" s="173"/>
      <c r="P2360" s="173"/>
      <c r="Q2360" s="173"/>
      <c r="R2360" s="173"/>
      <c r="S2360" s="173"/>
      <c r="T2360" s="173"/>
      <c r="U2360" s="173"/>
      <c r="V2360" s="173"/>
      <c r="W2360" s="173"/>
      <c r="X2360" s="173"/>
      <c r="Y2360" s="173"/>
      <c r="Z2360" s="173"/>
      <c r="AA2360" s="173"/>
      <c r="AB2360" s="173"/>
      <c r="AC2360" s="173"/>
      <c r="AD2360" s="173"/>
      <c r="AE2360" s="173"/>
      <c r="AF2360" s="173"/>
      <c r="AG2360" s="173"/>
      <c r="AH2360" s="173"/>
      <c r="AI2360" s="173"/>
      <c r="AJ2360" s="173"/>
      <c r="AK2360" s="173"/>
      <c r="AL2360" s="173"/>
      <c r="AM2360" s="173"/>
      <c r="AN2360" s="173"/>
      <c r="AO2360" s="173"/>
      <c r="AP2360" s="198"/>
      <c r="AQ2360" s="198"/>
      <c r="AR2360" s="198"/>
      <c r="AS2360" s="198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  <c r="BP2360" s="198"/>
      <c r="BQ2360" s="198"/>
      <c r="BR2360" s="198"/>
      <c r="BS2360" s="198"/>
      <c r="BT2360" s="198"/>
      <c r="BU2360" s="198"/>
      <c r="BV2360" s="198"/>
      <c r="BW2360" s="198"/>
      <c r="BX2360" s="198"/>
      <c r="BY2360" s="198"/>
      <c r="BZ2360" s="198"/>
    </row>
    <row r="2361" spans="4:78" x14ac:dyDescent="0.2">
      <c r="D2361" s="173"/>
      <c r="E2361" s="173"/>
      <c r="F2361" s="173"/>
      <c r="G2361" s="173"/>
      <c r="H2361" s="173"/>
      <c r="I2361" s="173"/>
      <c r="J2361" s="173"/>
      <c r="K2361" s="173"/>
      <c r="L2361" s="173"/>
      <c r="M2361" s="173"/>
      <c r="N2361" s="173"/>
      <c r="O2361" s="173"/>
      <c r="P2361" s="173"/>
      <c r="Q2361" s="173"/>
      <c r="R2361" s="173"/>
      <c r="S2361" s="173"/>
      <c r="T2361" s="173"/>
      <c r="U2361" s="173"/>
      <c r="V2361" s="173"/>
      <c r="W2361" s="173"/>
      <c r="X2361" s="173"/>
      <c r="Y2361" s="173"/>
      <c r="Z2361" s="173"/>
      <c r="AA2361" s="173"/>
      <c r="AB2361" s="173"/>
      <c r="AC2361" s="173"/>
      <c r="AD2361" s="173"/>
      <c r="AE2361" s="173"/>
      <c r="AF2361" s="173"/>
      <c r="AG2361" s="173"/>
      <c r="AH2361" s="173"/>
      <c r="AI2361" s="173"/>
      <c r="AJ2361" s="173"/>
      <c r="AK2361" s="173"/>
      <c r="AL2361" s="173"/>
      <c r="AM2361" s="173"/>
      <c r="AN2361" s="173"/>
      <c r="AO2361" s="173"/>
      <c r="AP2361" s="198"/>
      <c r="AQ2361" s="198"/>
      <c r="AR2361" s="198"/>
      <c r="AS2361" s="198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  <c r="BP2361" s="198"/>
      <c r="BQ2361" s="198"/>
      <c r="BR2361" s="198"/>
      <c r="BS2361" s="198"/>
      <c r="BT2361" s="198"/>
      <c r="BU2361" s="198"/>
      <c r="BV2361" s="198"/>
      <c r="BW2361" s="198"/>
      <c r="BX2361" s="198"/>
      <c r="BY2361" s="198"/>
      <c r="BZ2361" s="198"/>
    </row>
    <row r="2362" spans="4:78" x14ac:dyDescent="0.2">
      <c r="D2362" s="173"/>
      <c r="E2362" s="173"/>
      <c r="F2362" s="173"/>
      <c r="G2362" s="173"/>
      <c r="H2362" s="173"/>
      <c r="I2362" s="173"/>
      <c r="J2362" s="173"/>
      <c r="K2362" s="173"/>
      <c r="L2362" s="173"/>
      <c r="M2362" s="173"/>
      <c r="N2362" s="173"/>
      <c r="O2362" s="173"/>
      <c r="P2362" s="173"/>
      <c r="Q2362" s="173"/>
      <c r="R2362" s="173"/>
      <c r="S2362" s="173"/>
      <c r="T2362" s="173"/>
      <c r="U2362" s="173"/>
      <c r="V2362" s="173"/>
      <c r="W2362" s="173"/>
      <c r="X2362" s="173"/>
      <c r="Y2362" s="173"/>
      <c r="Z2362" s="173"/>
      <c r="AA2362" s="173"/>
      <c r="AB2362" s="173"/>
      <c r="AC2362" s="173"/>
      <c r="AD2362" s="173"/>
      <c r="AE2362" s="173"/>
      <c r="AF2362" s="173"/>
      <c r="AG2362" s="173"/>
      <c r="AH2362" s="173"/>
      <c r="AI2362" s="173"/>
      <c r="AJ2362" s="173"/>
      <c r="AK2362" s="173"/>
      <c r="AL2362" s="173"/>
      <c r="AM2362" s="173"/>
      <c r="AN2362" s="173"/>
      <c r="AO2362" s="173"/>
      <c r="AP2362" s="198"/>
      <c r="AQ2362" s="198"/>
      <c r="AR2362" s="198"/>
      <c r="AS2362" s="198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  <c r="BP2362" s="198"/>
      <c r="BQ2362" s="198"/>
      <c r="BR2362" s="198"/>
      <c r="BS2362" s="198"/>
      <c r="BT2362" s="198"/>
      <c r="BU2362" s="198"/>
      <c r="BV2362" s="198"/>
      <c r="BW2362" s="198"/>
      <c r="BX2362" s="198"/>
      <c r="BY2362" s="198"/>
      <c r="BZ2362" s="198"/>
    </row>
    <row r="2363" spans="4:78" x14ac:dyDescent="0.2">
      <c r="D2363" s="173"/>
      <c r="E2363" s="173"/>
      <c r="F2363" s="173"/>
      <c r="G2363" s="173"/>
      <c r="H2363" s="173"/>
      <c r="I2363" s="173"/>
      <c r="J2363" s="173"/>
      <c r="K2363" s="173"/>
      <c r="L2363" s="173"/>
      <c r="M2363" s="173"/>
      <c r="N2363" s="173"/>
      <c r="O2363" s="173"/>
      <c r="P2363" s="173"/>
      <c r="Q2363" s="173"/>
      <c r="R2363" s="173"/>
      <c r="S2363" s="173"/>
      <c r="T2363" s="173"/>
      <c r="U2363" s="173"/>
      <c r="V2363" s="173"/>
      <c r="W2363" s="173"/>
      <c r="X2363" s="173"/>
      <c r="Y2363" s="173"/>
      <c r="Z2363" s="173"/>
      <c r="AA2363" s="173"/>
      <c r="AB2363" s="173"/>
      <c r="AC2363" s="173"/>
      <c r="AD2363" s="173"/>
      <c r="AE2363" s="173"/>
      <c r="AF2363" s="173"/>
      <c r="AG2363" s="173"/>
      <c r="AH2363" s="173"/>
      <c r="AI2363" s="173"/>
      <c r="AJ2363" s="173"/>
      <c r="AK2363" s="173"/>
      <c r="AL2363" s="173"/>
      <c r="AM2363" s="173"/>
      <c r="AN2363" s="173"/>
      <c r="AO2363" s="173"/>
      <c r="AP2363" s="198"/>
      <c r="AQ2363" s="198"/>
      <c r="AR2363" s="198"/>
      <c r="AS2363" s="198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  <c r="BP2363" s="198"/>
      <c r="BQ2363" s="198"/>
      <c r="BR2363" s="198"/>
      <c r="BS2363" s="198"/>
      <c r="BT2363" s="198"/>
      <c r="BU2363" s="198"/>
      <c r="BV2363" s="198"/>
      <c r="BW2363" s="198"/>
      <c r="BX2363" s="198"/>
      <c r="BY2363" s="198"/>
      <c r="BZ2363" s="198"/>
    </row>
    <row r="2364" spans="4:78" x14ac:dyDescent="0.2">
      <c r="D2364" s="173"/>
      <c r="E2364" s="173"/>
      <c r="F2364" s="173"/>
      <c r="G2364" s="173"/>
      <c r="H2364" s="173"/>
      <c r="I2364" s="173"/>
      <c r="J2364" s="173"/>
      <c r="K2364" s="173"/>
      <c r="L2364" s="173"/>
      <c r="M2364" s="173"/>
      <c r="N2364" s="173"/>
      <c r="O2364" s="173"/>
      <c r="P2364" s="173"/>
      <c r="Q2364" s="173"/>
      <c r="R2364" s="173"/>
      <c r="S2364" s="173"/>
      <c r="T2364" s="173"/>
      <c r="U2364" s="173"/>
      <c r="V2364" s="173"/>
      <c r="W2364" s="173"/>
      <c r="X2364" s="173"/>
      <c r="Y2364" s="173"/>
      <c r="Z2364" s="173"/>
      <c r="AA2364" s="173"/>
      <c r="AB2364" s="173"/>
      <c r="AC2364" s="173"/>
      <c r="AD2364" s="173"/>
      <c r="AE2364" s="173"/>
      <c r="AF2364" s="173"/>
      <c r="AG2364" s="173"/>
      <c r="AH2364" s="173"/>
      <c r="AI2364" s="173"/>
      <c r="AJ2364" s="173"/>
      <c r="AK2364" s="173"/>
      <c r="AL2364" s="173"/>
      <c r="AM2364" s="173"/>
      <c r="AN2364" s="173"/>
      <c r="AO2364" s="173"/>
      <c r="AP2364" s="198"/>
      <c r="AQ2364" s="198"/>
      <c r="AR2364" s="198"/>
      <c r="AS2364" s="198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  <c r="BP2364" s="198"/>
      <c r="BQ2364" s="198"/>
      <c r="BR2364" s="198"/>
      <c r="BS2364" s="198"/>
      <c r="BT2364" s="198"/>
      <c r="BU2364" s="198"/>
      <c r="BV2364" s="198"/>
      <c r="BW2364" s="198"/>
      <c r="BX2364" s="198"/>
      <c r="BY2364" s="198"/>
      <c r="BZ2364" s="198"/>
    </row>
    <row r="2365" spans="4:78" x14ac:dyDescent="0.2">
      <c r="D2365" s="173"/>
      <c r="E2365" s="173"/>
      <c r="F2365" s="173"/>
      <c r="G2365" s="173"/>
      <c r="H2365" s="173"/>
      <c r="I2365" s="173"/>
      <c r="J2365" s="173"/>
      <c r="K2365" s="173"/>
      <c r="L2365" s="173"/>
      <c r="M2365" s="173"/>
      <c r="N2365" s="173"/>
      <c r="O2365" s="173"/>
      <c r="P2365" s="173"/>
      <c r="Q2365" s="173"/>
      <c r="R2365" s="173"/>
      <c r="S2365" s="173"/>
      <c r="T2365" s="173"/>
      <c r="U2365" s="173"/>
      <c r="V2365" s="173"/>
      <c r="W2365" s="173"/>
      <c r="X2365" s="173"/>
      <c r="Y2365" s="173"/>
      <c r="Z2365" s="173"/>
      <c r="AA2365" s="173"/>
      <c r="AB2365" s="173"/>
      <c r="AC2365" s="173"/>
      <c r="AD2365" s="173"/>
      <c r="AE2365" s="173"/>
      <c r="AF2365" s="173"/>
      <c r="AG2365" s="173"/>
      <c r="AH2365" s="173"/>
      <c r="AI2365" s="173"/>
      <c r="AJ2365" s="173"/>
      <c r="AK2365" s="173"/>
      <c r="AL2365" s="173"/>
      <c r="AM2365" s="173"/>
      <c r="AN2365" s="173"/>
      <c r="AO2365" s="173"/>
      <c r="AP2365" s="198"/>
      <c r="AQ2365" s="198"/>
      <c r="AR2365" s="198"/>
      <c r="AS2365" s="198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  <c r="BP2365" s="198"/>
      <c r="BQ2365" s="198"/>
      <c r="BR2365" s="198"/>
      <c r="BS2365" s="198"/>
      <c r="BT2365" s="198"/>
      <c r="BU2365" s="198"/>
      <c r="BV2365" s="198"/>
      <c r="BW2365" s="198"/>
      <c r="BX2365" s="198"/>
      <c r="BY2365" s="198"/>
      <c r="BZ2365" s="198"/>
    </row>
    <row r="2366" spans="4:78" x14ac:dyDescent="0.2">
      <c r="D2366" s="173"/>
      <c r="E2366" s="173"/>
      <c r="F2366" s="173"/>
      <c r="G2366" s="173"/>
      <c r="H2366" s="173"/>
      <c r="I2366" s="173"/>
      <c r="J2366" s="173"/>
      <c r="K2366" s="173"/>
      <c r="L2366" s="173"/>
      <c r="M2366" s="173"/>
      <c r="N2366" s="173"/>
      <c r="O2366" s="173"/>
      <c r="P2366" s="173"/>
      <c r="Q2366" s="173"/>
      <c r="R2366" s="173"/>
      <c r="S2366" s="173"/>
      <c r="T2366" s="173"/>
      <c r="U2366" s="173"/>
      <c r="V2366" s="173"/>
      <c r="W2366" s="173"/>
      <c r="X2366" s="173"/>
      <c r="Y2366" s="173"/>
      <c r="Z2366" s="173"/>
      <c r="AA2366" s="173"/>
      <c r="AB2366" s="173"/>
      <c r="AC2366" s="173"/>
      <c r="AD2366" s="173"/>
      <c r="AE2366" s="173"/>
      <c r="AF2366" s="173"/>
      <c r="AG2366" s="173"/>
      <c r="AH2366" s="173"/>
      <c r="AI2366" s="173"/>
      <c r="AJ2366" s="173"/>
      <c r="AK2366" s="173"/>
      <c r="AL2366" s="173"/>
      <c r="AM2366" s="173"/>
      <c r="AN2366" s="173"/>
      <c r="AO2366" s="173"/>
      <c r="AP2366" s="198"/>
      <c r="AQ2366" s="198"/>
      <c r="AR2366" s="198"/>
      <c r="AS2366" s="198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  <c r="BP2366" s="198"/>
      <c r="BQ2366" s="198"/>
      <c r="BR2366" s="198"/>
      <c r="BS2366" s="198"/>
      <c r="BT2366" s="198"/>
      <c r="BU2366" s="198"/>
      <c r="BV2366" s="198"/>
      <c r="BW2366" s="198"/>
      <c r="BX2366" s="198"/>
      <c r="BY2366" s="198"/>
      <c r="BZ2366" s="198"/>
    </row>
    <row r="2367" spans="4:78" x14ac:dyDescent="0.2">
      <c r="D2367" s="173"/>
      <c r="E2367" s="173"/>
      <c r="F2367" s="173"/>
      <c r="G2367" s="173"/>
      <c r="H2367" s="173"/>
      <c r="I2367" s="173"/>
      <c r="J2367" s="173"/>
      <c r="K2367" s="173"/>
      <c r="L2367" s="173"/>
      <c r="M2367" s="173"/>
      <c r="N2367" s="173"/>
      <c r="O2367" s="173"/>
      <c r="P2367" s="173"/>
      <c r="Q2367" s="173"/>
      <c r="R2367" s="173"/>
      <c r="S2367" s="173"/>
      <c r="T2367" s="173"/>
      <c r="U2367" s="173"/>
      <c r="V2367" s="173"/>
      <c r="W2367" s="173"/>
      <c r="X2367" s="173"/>
      <c r="Y2367" s="173"/>
      <c r="Z2367" s="173"/>
      <c r="AA2367" s="173"/>
      <c r="AB2367" s="173"/>
      <c r="AC2367" s="173"/>
      <c r="AD2367" s="173"/>
      <c r="AE2367" s="173"/>
      <c r="AF2367" s="173"/>
      <c r="AG2367" s="173"/>
      <c r="AH2367" s="173"/>
      <c r="AI2367" s="173"/>
      <c r="AJ2367" s="173"/>
      <c r="AK2367" s="173"/>
      <c r="AL2367" s="173"/>
      <c r="AM2367" s="173"/>
      <c r="AN2367" s="173"/>
      <c r="AO2367" s="173"/>
      <c r="AP2367" s="198"/>
      <c r="AQ2367" s="198"/>
      <c r="AR2367" s="198"/>
      <c r="AS2367" s="198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  <c r="BP2367" s="198"/>
      <c r="BQ2367" s="198"/>
      <c r="BR2367" s="198"/>
      <c r="BS2367" s="198"/>
      <c r="BT2367" s="198"/>
      <c r="BU2367" s="198"/>
      <c r="BV2367" s="198"/>
      <c r="BW2367" s="198"/>
      <c r="BX2367" s="198"/>
      <c r="BY2367" s="198"/>
      <c r="BZ2367" s="198"/>
    </row>
    <row r="2368" spans="4:78" x14ac:dyDescent="0.2">
      <c r="D2368" s="173"/>
      <c r="E2368" s="173"/>
      <c r="F2368" s="173"/>
      <c r="G2368" s="173"/>
      <c r="H2368" s="173"/>
      <c r="I2368" s="173"/>
      <c r="J2368" s="173"/>
      <c r="K2368" s="173"/>
      <c r="L2368" s="173"/>
      <c r="M2368" s="173"/>
      <c r="N2368" s="173"/>
      <c r="O2368" s="173"/>
      <c r="P2368" s="173"/>
      <c r="Q2368" s="173"/>
      <c r="R2368" s="173"/>
      <c r="S2368" s="173"/>
      <c r="T2368" s="173"/>
      <c r="U2368" s="173"/>
      <c r="V2368" s="173"/>
      <c r="W2368" s="173"/>
      <c r="X2368" s="173"/>
      <c r="Y2368" s="173"/>
      <c r="Z2368" s="173"/>
      <c r="AA2368" s="173"/>
      <c r="AB2368" s="173"/>
      <c r="AC2368" s="173"/>
      <c r="AD2368" s="173"/>
      <c r="AE2368" s="173"/>
      <c r="AF2368" s="173"/>
      <c r="AG2368" s="173"/>
      <c r="AH2368" s="173"/>
      <c r="AI2368" s="173"/>
      <c r="AJ2368" s="173"/>
      <c r="AK2368" s="173"/>
      <c r="AL2368" s="173"/>
      <c r="AM2368" s="173"/>
      <c r="AN2368" s="173"/>
      <c r="AO2368" s="173"/>
      <c r="AP2368" s="198"/>
      <c r="AQ2368" s="198"/>
      <c r="AR2368" s="198"/>
      <c r="AS2368" s="198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  <c r="BP2368" s="198"/>
      <c r="BQ2368" s="198"/>
      <c r="BR2368" s="198"/>
      <c r="BS2368" s="198"/>
      <c r="BT2368" s="198"/>
      <c r="BU2368" s="198"/>
      <c r="BV2368" s="198"/>
      <c r="BW2368" s="198"/>
      <c r="BX2368" s="198"/>
      <c r="BY2368" s="198"/>
      <c r="BZ2368" s="198"/>
    </row>
    <row r="2369" spans="4:78" x14ac:dyDescent="0.2">
      <c r="D2369" s="173"/>
      <c r="E2369" s="173"/>
      <c r="F2369" s="173"/>
      <c r="G2369" s="173"/>
      <c r="H2369" s="173"/>
      <c r="I2369" s="173"/>
      <c r="J2369" s="173"/>
      <c r="K2369" s="173"/>
      <c r="L2369" s="173"/>
      <c r="M2369" s="173"/>
      <c r="N2369" s="173"/>
      <c r="O2369" s="173"/>
      <c r="P2369" s="173"/>
      <c r="Q2369" s="173"/>
      <c r="R2369" s="173"/>
      <c r="S2369" s="173"/>
      <c r="T2369" s="173"/>
      <c r="U2369" s="173"/>
      <c r="V2369" s="173"/>
      <c r="W2369" s="173"/>
      <c r="X2369" s="173"/>
      <c r="Y2369" s="173"/>
      <c r="Z2369" s="173"/>
      <c r="AA2369" s="173"/>
      <c r="AB2369" s="173"/>
      <c r="AC2369" s="173"/>
      <c r="AD2369" s="173"/>
      <c r="AE2369" s="173"/>
      <c r="AF2369" s="173"/>
      <c r="AG2369" s="173"/>
      <c r="AH2369" s="173"/>
      <c r="AI2369" s="173"/>
      <c r="AJ2369" s="173"/>
      <c r="AK2369" s="173"/>
      <c r="AL2369" s="173"/>
      <c r="AM2369" s="173"/>
      <c r="AN2369" s="173"/>
      <c r="AO2369" s="173"/>
      <c r="AP2369" s="198"/>
      <c r="AQ2369" s="198"/>
      <c r="AR2369" s="198"/>
      <c r="AS2369" s="198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  <c r="BP2369" s="198"/>
      <c r="BQ2369" s="198"/>
      <c r="BR2369" s="198"/>
      <c r="BS2369" s="198"/>
      <c r="BT2369" s="198"/>
      <c r="BU2369" s="198"/>
      <c r="BV2369" s="198"/>
      <c r="BW2369" s="198"/>
      <c r="BX2369" s="198"/>
      <c r="BY2369" s="198"/>
      <c r="BZ2369" s="198"/>
    </row>
    <row r="2370" spans="4:78" x14ac:dyDescent="0.2">
      <c r="D2370" s="173"/>
      <c r="E2370" s="173"/>
      <c r="F2370" s="173"/>
      <c r="G2370" s="173"/>
      <c r="H2370" s="173"/>
      <c r="I2370" s="173"/>
      <c r="J2370" s="173"/>
      <c r="K2370" s="173"/>
      <c r="L2370" s="173"/>
      <c r="M2370" s="173"/>
      <c r="N2370" s="173"/>
      <c r="O2370" s="173"/>
      <c r="P2370" s="173"/>
      <c r="Q2370" s="173"/>
      <c r="R2370" s="173"/>
      <c r="S2370" s="173"/>
      <c r="T2370" s="173"/>
      <c r="U2370" s="173"/>
      <c r="V2370" s="173"/>
      <c r="W2370" s="173"/>
      <c r="X2370" s="173"/>
      <c r="Y2370" s="173"/>
      <c r="Z2370" s="173"/>
      <c r="AA2370" s="173"/>
      <c r="AB2370" s="173"/>
      <c r="AC2370" s="173"/>
      <c r="AD2370" s="173"/>
      <c r="AE2370" s="173"/>
      <c r="AF2370" s="173"/>
      <c r="AG2370" s="173"/>
      <c r="AH2370" s="173"/>
      <c r="AI2370" s="173"/>
      <c r="AJ2370" s="173"/>
      <c r="AK2370" s="173"/>
      <c r="AL2370" s="173"/>
      <c r="AM2370" s="173"/>
      <c r="AN2370" s="173"/>
      <c r="AO2370" s="173"/>
      <c r="AP2370" s="198"/>
      <c r="AQ2370" s="198"/>
      <c r="AR2370" s="198"/>
      <c r="AS2370" s="198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  <c r="BP2370" s="198"/>
      <c r="BQ2370" s="198"/>
      <c r="BR2370" s="198"/>
      <c r="BS2370" s="198"/>
      <c r="BT2370" s="198"/>
      <c r="BU2370" s="198"/>
      <c r="BV2370" s="198"/>
      <c r="BW2370" s="198"/>
      <c r="BX2370" s="198"/>
      <c r="BY2370" s="198"/>
      <c r="BZ2370" s="198"/>
    </row>
    <row r="2371" spans="4:78" x14ac:dyDescent="0.2">
      <c r="D2371" s="173"/>
      <c r="E2371" s="173"/>
      <c r="F2371" s="173"/>
      <c r="G2371" s="173"/>
      <c r="H2371" s="173"/>
      <c r="I2371" s="173"/>
      <c r="J2371" s="173"/>
      <c r="K2371" s="173"/>
      <c r="L2371" s="173"/>
      <c r="M2371" s="173"/>
      <c r="N2371" s="173"/>
      <c r="O2371" s="173"/>
      <c r="P2371" s="173"/>
      <c r="Q2371" s="173"/>
      <c r="R2371" s="173"/>
      <c r="S2371" s="173"/>
      <c r="T2371" s="173"/>
      <c r="U2371" s="173"/>
      <c r="V2371" s="173"/>
      <c r="W2371" s="173"/>
      <c r="X2371" s="173"/>
      <c r="Y2371" s="173"/>
      <c r="Z2371" s="173"/>
      <c r="AA2371" s="173"/>
      <c r="AB2371" s="173"/>
      <c r="AC2371" s="173"/>
      <c r="AD2371" s="173"/>
      <c r="AE2371" s="173"/>
      <c r="AF2371" s="173"/>
      <c r="AG2371" s="173"/>
      <c r="AH2371" s="173"/>
      <c r="AI2371" s="173"/>
      <c r="AJ2371" s="173"/>
      <c r="AK2371" s="173"/>
      <c r="AL2371" s="173"/>
      <c r="AM2371" s="173"/>
      <c r="AN2371" s="173"/>
      <c r="AO2371" s="173"/>
      <c r="AP2371" s="198"/>
      <c r="AQ2371" s="198"/>
      <c r="AR2371" s="198"/>
      <c r="AS2371" s="198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  <c r="BP2371" s="198"/>
      <c r="BQ2371" s="198"/>
      <c r="BR2371" s="198"/>
      <c r="BS2371" s="198"/>
      <c r="BT2371" s="198"/>
      <c r="BU2371" s="198"/>
      <c r="BV2371" s="198"/>
      <c r="BW2371" s="198"/>
      <c r="BX2371" s="198"/>
      <c r="BY2371" s="198"/>
      <c r="BZ2371" s="198"/>
    </row>
    <row r="2372" spans="4:78" x14ac:dyDescent="0.2">
      <c r="D2372" s="173"/>
      <c r="E2372" s="173"/>
      <c r="F2372" s="173"/>
      <c r="G2372" s="173"/>
      <c r="H2372" s="173"/>
      <c r="I2372" s="173"/>
      <c r="J2372" s="173"/>
      <c r="K2372" s="173"/>
      <c r="L2372" s="173"/>
      <c r="M2372" s="173"/>
      <c r="N2372" s="173"/>
      <c r="O2372" s="173"/>
      <c r="P2372" s="173"/>
      <c r="Q2372" s="173"/>
      <c r="R2372" s="173"/>
      <c r="S2372" s="173"/>
      <c r="T2372" s="173"/>
      <c r="U2372" s="173"/>
      <c r="V2372" s="173"/>
      <c r="W2372" s="173"/>
      <c r="X2372" s="173"/>
      <c r="Y2372" s="173"/>
      <c r="Z2372" s="173"/>
      <c r="AA2372" s="173"/>
      <c r="AB2372" s="173"/>
      <c r="AC2372" s="173"/>
      <c r="AD2372" s="173"/>
      <c r="AE2372" s="173"/>
      <c r="AF2372" s="173"/>
      <c r="AG2372" s="173"/>
      <c r="AH2372" s="173"/>
      <c r="AI2372" s="173"/>
      <c r="AJ2372" s="173"/>
      <c r="AK2372" s="173"/>
      <c r="AL2372" s="173"/>
      <c r="AM2372" s="173"/>
      <c r="AN2372" s="173"/>
      <c r="AO2372" s="173"/>
      <c r="AP2372" s="198"/>
      <c r="AQ2372" s="198"/>
      <c r="AR2372" s="198"/>
      <c r="AS2372" s="198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  <c r="BP2372" s="198"/>
      <c r="BQ2372" s="198"/>
      <c r="BR2372" s="198"/>
      <c r="BS2372" s="198"/>
      <c r="BT2372" s="198"/>
      <c r="BU2372" s="198"/>
      <c r="BV2372" s="198"/>
      <c r="BW2372" s="198"/>
      <c r="BX2372" s="198"/>
      <c r="BY2372" s="198"/>
      <c r="BZ2372" s="198"/>
    </row>
    <row r="2373" spans="4:78" x14ac:dyDescent="0.2">
      <c r="D2373" s="173"/>
      <c r="E2373" s="173"/>
      <c r="F2373" s="173"/>
      <c r="G2373" s="173"/>
      <c r="H2373" s="173"/>
      <c r="I2373" s="173"/>
      <c r="J2373" s="173"/>
      <c r="K2373" s="173"/>
      <c r="L2373" s="173"/>
      <c r="M2373" s="173"/>
      <c r="N2373" s="173"/>
      <c r="O2373" s="173"/>
      <c r="P2373" s="173"/>
      <c r="Q2373" s="173"/>
      <c r="R2373" s="173"/>
      <c r="S2373" s="173"/>
      <c r="T2373" s="173"/>
      <c r="U2373" s="173"/>
      <c r="V2373" s="173"/>
      <c r="W2373" s="173"/>
      <c r="X2373" s="173"/>
      <c r="Y2373" s="173"/>
      <c r="Z2373" s="173"/>
      <c r="AA2373" s="173"/>
      <c r="AB2373" s="173"/>
      <c r="AC2373" s="173"/>
      <c r="AD2373" s="173"/>
      <c r="AE2373" s="173"/>
      <c r="AF2373" s="173"/>
      <c r="AG2373" s="173"/>
      <c r="AH2373" s="173"/>
      <c r="AI2373" s="173"/>
      <c r="AJ2373" s="173"/>
      <c r="AK2373" s="173"/>
      <c r="AL2373" s="173"/>
      <c r="AM2373" s="173"/>
      <c r="AN2373" s="173"/>
      <c r="AO2373" s="173"/>
      <c r="AP2373" s="198"/>
      <c r="AQ2373" s="198"/>
      <c r="AR2373" s="198"/>
      <c r="AS2373" s="198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  <c r="BP2373" s="198"/>
      <c r="BQ2373" s="198"/>
      <c r="BR2373" s="198"/>
      <c r="BS2373" s="198"/>
      <c r="BT2373" s="198"/>
      <c r="BU2373" s="198"/>
      <c r="BV2373" s="198"/>
      <c r="BW2373" s="198"/>
      <c r="BX2373" s="198"/>
      <c r="BY2373" s="198"/>
      <c r="BZ2373" s="198"/>
    </row>
    <row r="2374" spans="4:78" x14ac:dyDescent="0.2">
      <c r="D2374" s="173"/>
      <c r="E2374" s="173"/>
      <c r="F2374" s="173"/>
      <c r="G2374" s="173"/>
      <c r="H2374" s="173"/>
      <c r="I2374" s="173"/>
      <c r="J2374" s="173"/>
      <c r="K2374" s="173"/>
      <c r="L2374" s="173"/>
      <c r="M2374" s="173"/>
      <c r="N2374" s="173"/>
      <c r="O2374" s="173"/>
      <c r="P2374" s="173"/>
      <c r="Q2374" s="173"/>
      <c r="R2374" s="173"/>
      <c r="S2374" s="173"/>
      <c r="T2374" s="173"/>
      <c r="U2374" s="173"/>
      <c r="V2374" s="173"/>
      <c r="W2374" s="173"/>
      <c r="X2374" s="173"/>
      <c r="Y2374" s="173"/>
      <c r="Z2374" s="173"/>
      <c r="AA2374" s="173"/>
      <c r="AB2374" s="173"/>
      <c r="AC2374" s="173"/>
      <c r="AD2374" s="173"/>
      <c r="AE2374" s="173"/>
      <c r="AF2374" s="173"/>
      <c r="AG2374" s="173"/>
      <c r="AH2374" s="173"/>
      <c r="AI2374" s="173"/>
      <c r="AJ2374" s="173"/>
      <c r="AK2374" s="173"/>
      <c r="AL2374" s="173"/>
      <c r="AM2374" s="173"/>
      <c r="AN2374" s="173"/>
      <c r="AO2374" s="173"/>
      <c r="AP2374" s="198"/>
      <c r="AQ2374" s="198"/>
      <c r="AR2374" s="198"/>
      <c r="AS2374" s="198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  <c r="BP2374" s="198"/>
      <c r="BQ2374" s="198"/>
      <c r="BR2374" s="198"/>
      <c r="BS2374" s="198"/>
      <c r="BT2374" s="198"/>
      <c r="BU2374" s="198"/>
      <c r="BV2374" s="198"/>
      <c r="BW2374" s="198"/>
      <c r="BX2374" s="198"/>
      <c r="BY2374" s="198"/>
      <c r="BZ2374" s="198"/>
    </row>
    <row r="2375" spans="4:78" x14ac:dyDescent="0.2">
      <c r="D2375" s="173"/>
      <c r="E2375" s="173"/>
      <c r="F2375" s="173"/>
      <c r="G2375" s="173"/>
      <c r="H2375" s="173"/>
      <c r="I2375" s="173"/>
      <c r="J2375" s="173"/>
      <c r="K2375" s="173"/>
      <c r="L2375" s="173"/>
      <c r="M2375" s="173"/>
      <c r="N2375" s="173"/>
      <c r="O2375" s="173"/>
      <c r="P2375" s="173"/>
      <c r="Q2375" s="173"/>
      <c r="R2375" s="173"/>
      <c r="S2375" s="173"/>
      <c r="T2375" s="173"/>
      <c r="U2375" s="173"/>
      <c r="V2375" s="173"/>
      <c r="W2375" s="173"/>
      <c r="X2375" s="173"/>
      <c r="Y2375" s="173"/>
      <c r="Z2375" s="173"/>
      <c r="AA2375" s="173"/>
      <c r="AB2375" s="173"/>
      <c r="AC2375" s="173"/>
      <c r="AD2375" s="173"/>
      <c r="AE2375" s="173"/>
      <c r="AF2375" s="173"/>
      <c r="AG2375" s="173"/>
      <c r="AH2375" s="173"/>
      <c r="AI2375" s="173"/>
      <c r="AJ2375" s="173"/>
      <c r="AK2375" s="173"/>
      <c r="AL2375" s="173"/>
      <c r="AM2375" s="173"/>
      <c r="AN2375" s="173"/>
      <c r="AO2375" s="173"/>
      <c r="AP2375" s="198"/>
      <c r="AQ2375" s="198"/>
      <c r="AR2375" s="198"/>
      <c r="AS2375" s="198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  <c r="BP2375" s="198"/>
      <c r="BQ2375" s="198"/>
      <c r="BR2375" s="198"/>
      <c r="BS2375" s="198"/>
      <c r="BT2375" s="198"/>
      <c r="BU2375" s="198"/>
      <c r="BV2375" s="198"/>
      <c r="BW2375" s="198"/>
      <c r="BX2375" s="198"/>
      <c r="BY2375" s="198"/>
      <c r="BZ2375" s="198"/>
    </row>
    <row r="2376" spans="4:78" x14ac:dyDescent="0.2">
      <c r="D2376" s="173"/>
      <c r="E2376" s="173"/>
      <c r="F2376" s="173"/>
      <c r="G2376" s="173"/>
      <c r="H2376" s="173"/>
      <c r="I2376" s="173"/>
      <c r="J2376" s="173"/>
      <c r="K2376" s="173"/>
      <c r="L2376" s="173"/>
      <c r="M2376" s="173"/>
      <c r="N2376" s="173"/>
      <c r="O2376" s="173"/>
      <c r="P2376" s="173"/>
      <c r="Q2376" s="173"/>
      <c r="R2376" s="173"/>
      <c r="S2376" s="173"/>
      <c r="T2376" s="173"/>
      <c r="U2376" s="173"/>
      <c r="V2376" s="173"/>
      <c r="W2376" s="173"/>
      <c r="X2376" s="173"/>
      <c r="Y2376" s="173"/>
      <c r="Z2376" s="173"/>
      <c r="AA2376" s="173"/>
      <c r="AB2376" s="173"/>
      <c r="AC2376" s="173"/>
      <c r="AD2376" s="173"/>
      <c r="AE2376" s="173"/>
      <c r="AF2376" s="173"/>
      <c r="AG2376" s="173"/>
      <c r="AH2376" s="173"/>
      <c r="AI2376" s="173"/>
      <c r="AJ2376" s="173"/>
      <c r="AK2376" s="173"/>
      <c r="AL2376" s="173"/>
      <c r="AM2376" s="173"/>
      <c r="AN2376" s="173"/>
      <c r="AO2376" s="173"/>
      <c r="AP2376" s="198"/>
      <c r="AQ2376" s="198"/>
      <c r="AR2376" s="198"/>
      <c r="AS2376" s="198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  <c r="BP2376" s="198"/>
      <c r="BQ2376" s="198"/>
      <c r="BR2376" s="198"/>
      <c r="BS2376" s="198"/>
      <c r="BT2376" s="198"/>
      <c r="BU2376" s="198"/>
      <c r="BV2376" s="198"/>
      <c r="BW2376" s="198"/>
      <c r="BX2376" s="198"/>
      <c r="BY2376" s="198"/>
      <c r="BZ2376" s="198"/>
    </row>
    <row r="2377" spans="4:78" x14ac:dyDescent="0.2">
      <c r="D2377" s="173"/>
      <c r="E2377" s="173"/>
      <c r="F2377" s="173"/>
      <c r="G2377" s="173"/>
      <c r="H2377" s="173"/>
      <c r="I2377" s="173"/>
      <c r="J2377" s="173"/>
      <c r="K2377" s="173"/>
      <c r="L2377" s="173"/>
      <c r="M2377" s="173"/>
      <c r="N2377" s="173"/>
      <c r="O2377" s="173"/>
      <c r="P2377" s="173"/>
      <c r="Q2377" s="173"/>
      <c r="R2377" s="173"/>
      <c r="S2377" s="173"/>
      <c r="T2377" s="173"/>
      <c r="U2377" s="173"/>
      <c r="V2377" s="173"/>
      <c r="W2377" s="173"/>
      <c r="X2377" s="173"/>
      <c r="Y2377" s="173"/>
      <c r="Z2377" s="173"/>
      <c r="AA2377" s="173"/>
      <c r="AB2377" s="173"/>
      <c r="AC2377" s="173"/>
      <c r="AD2377" s="173"/>
      <c r="AE2377" s="173"/>
      <c r="AF2377" s="173"/>
      <c r="AG2377" s="173"/>
      <c r="AH2377" s="173"/>
      <c r="AI2377" s="173"/>
      <c r="AJ2377" s="173"/>
      <c r="AK2377" s="173"/>
      <c r="AL2377" s="173"/>
      <c r="AM2377" s="173"/>
      <c r="AN2377" s="173"/>
      <c r="AO2377" s="173"/>
      <c r="AP2377" s="198"/>
      <c r="AQ2377" s="198"/>
      <c r="AR2377" s="198"/>
      <c r="AS2377" s="198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  <c r="BP2377" s="198"/>
      <c r="BQ2377" s="198"/>
      <c r="BR2377" s="198"/>
      <c r="BS2377" s="198"/>
      <c r="BT2377" s="198"/>
      <c r="BU2377" s="198"/>
      <c r="BV2377" s="198"/>
      <c r="BW2377" s="198"/>
      <c r="BX2377" s="198"/>
      <c r="BY2377" s="198"/>
      <c r="BZ2377" s="198"/>
    </row>
    <row r="2378" spans="4:78" x14ac:dyDescent="0.2">
      <c r="D2378" s="173"/>
      <c r="E2378" s="173"/>
      <c r="F2378" s="173"/>
      <c r="G2378" s="173"/>
      <c r="H2378" s="173"/>
      <c r="I2378" s="173"/>
      <c r="J2378" s="173"/>
      <c r="K2378" s="173"/>
      <c r="L2378" s="173"/>
      <c r="M2378" s="173"/>
      <c r="N2378" s="173"/>
      <c r="O2378" s="173"/>
      <c r="P2378" s="173"/>
      <c r="Q2378" s="173"/>
      <c r="R2378" s="173"/>
      <c r="S2378" s="173"/>
      <c r="T2378" s="173"/>
      <c r="U2378" s="173"/>
      <c r="V2378" s="173"/>
      <c r="W2378" s="173"/>
      <c r="X2378" s="173"/>
      <c r="Y2378" s="173"/>
      <c r="Z2378" s="173"/>
      <c r="AA2378" s="173"/>
      <c r="AB2378" s="173"/>
      <c r="AC2378" s="173"/>
      <c r="AD2378" s="173"/>
      <c r="AE2378" s="173"/>
      <c r="AF2378" s="173"/>
      <c r="AG2378" s="173"/>
      <c r="AH2378" s="173"/>
      <c r="AI2378" s="173"/>
      <c r="AJ2378" s="173"/>
      <c r="AK2378" s="173"/>
      <c r="AL2378" s="173"/>
      <c r="AM2378" s="173"/>
      <c r="AN2378" s="173"/>
      <c r="AO2378" s="173"/>
      <c r="AP2378" s="198"/>
      <c r="AQ2378" s="198"/>
      <c r="AR2378" s="198"/>
      <c r="AS2378" s="198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  <c r="BP2378" s="198"/>
      <c r="BQ2378" s="198"/>
      <c r="BR2378" s="198"/>
      <c r="BS2378" s="198"/>
      <c r="BT2378" s="198"/>
      <c r="BU2378" s="198"/>
      <c r="BV2378" s="198"/>
      <c r="BW2378" s="198"/>
      <c r="BX2378" s="198"/>
      <c r="BY2378" s="198"/>
      <c r="BZ2378" s="198"/>
    </row>
    <row r="2379" spans="4:78" x14ac:dyDescent="0.2">
      <c r="D2379" s="173"/>
      <c r="E2379" s="173"/>
      <c r="F2379" s="173"/>
      <c r="G2379" s="173"/>
      <c r="H2379" s="173"/>
      <c r="I2379" s="173"/>
      <c r="J2379" s="173"/>
      <c r="K2379" s="173"/>
      <c r="L2379" s="173"/>
      <c r="M2379" s="173"/>
      <c r="N2379" s="173"/>
      <c r="O2379" s="173"/>
      <c r="P2379" s="173"/>
      <c r="Q2379" s="173"/>
      <c r="R2379" s="173"/>
      <c r="S2379" s="173"/>
      <c r="T2379" s="173"/>
      <c r="U2379" s="173"/>
      <c r="V2379" s="173"/>
      <c r="W2379" s="173"/>
      <c r="X2379" s="173"/>
      <c r="Y2379" s="173"/>
      <c r="Z2379" s="173"/>
      <c r="AA2379" s="173"/>
      <c r="AB2379" s="173"/>
      <c r="AC2379" s="173"/>
      <c r="AD2379" s="173"/>
      <c r="AE2379" s="173"/>
      <c r="AF2379" s="173"/>
      <c r="AG2379" s="173"/>
      <c r="AH2379" s="173"/>
      <c r="AI2379" s="173"/>
      <c r="AJ2379" s="173"/>
      <c r="AK2379" s="173"/>
      <c r="AL2379" s="173"/>
      <c r="AM2379" s="173"/>
      <c r="AN2379" s="173"/>
      <c r="AO2379" s="173"/>
      <c r="AP2379" s="198"/>
      <c r="AQ2379" s="198"/>
      <c r="AR2379" s="198"/>
      <c r="AS2379" s="198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  <c r="BP2379" s="198"/>
      <c r="BQ2379" s="198"/>
      <c r="BR2379" s="198"/>
      <c r="BS2379" s="198"/>
      <c r="BT2379" s="198"/>
      <c r="BU2379" s="198"/>
      <c r="BV2379" s="198"/>
      <c r="BW2379" s="198"/>
      <c r="BX2379" s="198"/>
      <c r="BY2379" s="198"/>
      <c r="BZ2379" s="198"/>
    </row>
    <row r="2380" spans="4:78" x14ac:dyDescent="0.2">
      <c r="D2380" s="173"/>
      <c r="E2380" s="173"/>
      <c r="F2380" s="173"/>
      <c r="G2380" s="173"/>
      <c r="H2380" s="173"/>
      <c r="I2380" s="173"/>
      <c r="J2380" s="173"/>
      <c r="K2380" s="173"/>
      <c r="L2380" s="173"/>
      <c r="M2380" s="173"/>
      <c r="N2380" s="173"/>
      <c r="O2380" s="173"/>
      <c r="P2380" s="173"/>
      <c r="Q2380" s="173"/>
      <c r="R2380" s="173"/>
      <c r="S2380" s="173"/>
      <c r="T2380" s="173"/>
      <c r="U2380" s="173"/>
      <c r="V2380" s="173"/>
      <c r="W2380" s="173"/>
      <c r="X2380" s="173"/>
      <c r="Y2380" s="173"/>
      <c r="Z2380" s="173"/>
      <c r="AA2380" s="173"/>
      <c r="AB2380" s="173"/>
      <c r="AC2380" s="173"/>
      <c r="AD2380" s="173"/>
      <c r="AE2380" s="173"/>
      <c r="AF2380" s="173"/>
      <c r="AG2380" s="173"/>
      <c r="AH2380" s="173"/>
      <c r="AI2380" s="173"/>
      <c r="AJ2380" s="173"/>
      <c r="AK2380" s="173"/>
      <c r="AL2380" s="173"/>
      <c r="AM2380" s="173"/>
      <c r="AN2380" s="173"/>
      <c r="AO2380" s="173"/>
      <c r="AP2380" s="198"/>
      <c r="AQ2380" s="198"/>
      <c r="AR2380" s="198"/>
      <c r="AS2380" s="198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  <c r="BP2380" s="198"/>
      <c r="BQ2380" s="198"/>
      <c r="BR2380" s="198"/>
      <c r="BS2380" s="198"/>
      <c r="BT2380" s="198"/>
      <c r="BU2380" s="198"/>
      <c r="BV2380" s="198"/>
      <c r="BW2380" s="198"/>
      <c r="BX2380" s="198"/>
      <c r="BY2380" s="198"/>
      <c r="BZ2380" s="198"/>
    </row>
    <row r="2381" spans="4:78" x14ac:dyDescent="0.2">
      <c r="D2381" s="173"/>
      <c r="E2381" s="173"/>
      <c r="F2381" s="173"/>
      <c r="G2381" s="173"/>
      <c r="H2381" s="173"/>
      <c r="I2381" s="173"/>
      <c r="J2381" s="173"/>
      <c r="K2381" s="173"/>
      <c r="L2381" s="173"/>
      <c r="M2381" s="173"/>
      <c r="N2381" s="173"/>
      <c r="O2381" s="173"/>
      <c r="P2381" s="173"/>
      <c r="Q2381" s="173"/>
      <c r="R2381" s="173"/>
      <c r="S2381" s="173"/>
      <c r="T2381" s="173"/>
      <c r="U2381" s="173"/>
      <c r="V2381" s="173"/>
      <c r="W2381" s="173"/>
      <c r="X2381" s="173"/>
      <c r="Y2381" s="173"/>
      <c r="Z2381" s="173"/>
      <c r="AA2381" s="173"/>
      <c r="AB2381" s="173"/>
      <c r="AC2381" s="173"/>
      <c r="AD2381" s="173"/>
      <c r="AE2381" s="173"/>
      <c r="AF2381" s="173"/>
      <c r="AG2381" s="173"/>
      <c r="AH2381" s="173"/>
      <c r="AI2381" s="173"/>
      <c r="AJ2381" s="173"/>
      <c r="AK2381" s="173"/>
      <c r="AL2381" s="173"/>
      <c r="AM2381" s="173"/>
      <c r="AN2381" s="173"/>
      <c r="AO2381" s="173"/>
      <c r="AP2381" s="198"/>
      <c r="AQ2381" s="198"/>
      <c r="AR2381" s="198"/>
      <c r="AS2381" s="198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  <c r="BP2381" s="198"/>
      <c r="BQ2381" s="198"/>
      <c r="BR2381" s="198"/>
      <c r="BS2381" s="198"/>
      <c r="BT2381" s="198"/>
      <c r="BU2381" s="198"/>
      <c r="BV2381" s="198"/>
      <c r="BW2381" s="198"/>
      <c r="BX2381" s="198"/>
      <c r="BY2381" s="198"/>
      <c r="BZ2381" s="198"/>
    </row>
    <row r="2382" spans="4:78" x14ac:dyDescent="0.2">
      <c r="D2382" s="173"/>
      <c r="E2382" s="173"/>
      <c r="F2382" s="173"/>
      <c r="G2382" s="173"/>
      <c r="H2382" s="173"/>
      <c r="I2382" s="173"/>
      <c r="J2382" s="173"/>
      <c r="K2382" s="173"/>
      <c r="L2382" s="173"/>
      <c r="M2382" s="173"/>
      <c r="N2382" s="173"/>
      <c r="O2382" s="173"/>
      <c r="P2382" s="173"/>
      <c r="Q2382" s="173"/>
      <c r="R2382" s="173"/>
      <c r="S2382" s="173"/>
      <c r="T2382" s="173"/>
      <c r="U2382" s="173"/>
      <c r="V2382" s="173"/>
      <c r="W2382" s="173"/>
      <c r="X2382" s="173"/>
      <c r="Y2382" s="173"/>
      <c r="Z2382" s="173"/>
      <c r="AA2382" s="173"/>
      <c r="AB2382" s="173"/>
      <c r="AC2382" s="173"/>
      <c r="AD2382" s="173"/>
      <c r="AE2382" s="173"/>
      <c r="AF2382" s="173"/>
      <c r="AG2382" s="173"/>
      <c r="AH2382" s="173"/>
      <c r="AI2382" s="173"/>
      <c r="AJ2382" s="173"/>
      <c r="AK2382" s="173"/>
      <c r="AL2382" s="173"/>
      <c r="AM2382" s="173"/>
      <c r="AN2382" s="173"/>
      <c r="AO2382" s="173"/>
      <c r="AP2382" s="198"/>
      <c r="AQ2382" s="198"/>
      <c r="AR2382" s="198"/>
      <c r="AS2382" s="198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  <c r="BP2382" s="198"/>
      <c r="BQ2382" s="198"/>
      <c r="BR2382" s="198"/>
      <c r="BS2382" s="198"/>
      <c r="BT2382" s="198"/>
      <c r="BU2382" s="198"/>
      <c r="BV2382" s="198"/>
      <c r="BW2382" s="198"/>
      <c r="BX2382" s="198"/>
      <c r="BY2382" s="198"/>
      <c r="BZ2382" s="198"/>
    </row>
    <row r="2383" spans="4:78" x14ac:dyDescent="0.2">
      <c r="D2383" s="173"/>
      <c r="E2383" s="173"/>
      <c r="F2383" s="173"/>
      <c r="G2383" s="173"/>
      <c r="H2383" s="173"/>
      <c r="I2383" s="173"/>
      <c r="J2383" s="173"/>
      <c r="K2383" s="173"/>
      <c r="L2383" s="173"/>
      <c r="M2383" s="173"/>
      <c r="N2383" s="173"/>
      <c r="O2383" s="173"/>
      <c r="P2383" s="173"/>
      <c r="Q2383" s="173"/>
      <c r="R2383" s="173"/>
      <c r="S2383" s="173"/>
      <c r="T2383" s="173"/>
      <c r="U2383" s="173"/>
      <c r="V2383" s="173"/>
      <c r="W2383" s="173"/>
      <c r="X2383" s="173"/>
      <c r="Y2383" s="173"/>
      <c r="Z2383" s="173"/>
      <c r="AA2383" s="173"/>
      <c r="AB2383" s="173"/>
      <c r="AC2383" s="173"/>
      <c r="AD2383" s="173"/>
      <c r="AE2383" s="173"/>
      <c r="AF2383" s="173"/>
      <c r="AG2383" s="173"/>
      <c r="AH2383" s="173"/>
      <c r="AI2383" s="173"/>
      <c r="AJ2383" s="173"/>
      <c r="AK2383" s="173"/>
      <c r="AL2383" s="173"/>
      <c r="AM2383" s="173"/>
      <c r="AN2383" s="173"/>
      <c r="AO2383" s="173"/>
      <c r="AP2383" s="198"/>
      <c r="AQ2383" s="198"/>
      <c r="AR2383" s="198"/>
      <c r="AS2383" s="198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  <c r="BP2383" s="198"/>
      <c r="BQ2383" s="198"/>
      <c r="BR2383" s="198"/>
      <c r="BS2383" s="198"/>
      <c r="BT2383" s="198"/>
      <c r="BU2383" s="198"/>
      <c r="BV2383" s="198"/>
      <c r="BW2383" s="198"/>
      <c r="BX2383" s="198"/>
      <c r="BY2383" s="198"/>
      <c r="BZ2383" s="198"/>
    </row>
    <row r="2384" spans="4:78" x14ac:dyDescent="0.2">
      <c r="D2384" s="173"/>
      <c r="E2384" s="173"/>
      <c r="F2384" s="173"/>
      <c r="G2384" s="173"/>
      <c r="H2384" s="173"/>
      <c r="I2384" s="173"/>
      <c r="J2384" s="173"/>
      <c r="K2384" s="173"/>
      <c r="L2384" s="173"/>
      <c r="M2384" s="173"/>
      <c r="N2384" s="173"/>
      <c r="O2384" s="173"/>
      <c r="P2384" s="173"/>
      <c r="Q2384" s="173"/>
      <c r="R2384" s="173"/>
      <c r="S2384" s="173"/>
      <c r="T2384" s="173"/>
      <c r="U2384" s="173"/>
      <c r="V2384" s="173"/>
      <c r="W2384" s="173"/>
      <c r="X2384" s="173"/>
      <c r="Y2384" s="173"/>
      <c r="Z2384" s="173"/>
      <c r="AA2384" s="173"/>
      <c r="AB2384" s="173"/>
      <c r="AC2384" s="173"/>
      <c r="AD2384" s="173"/>
      <c r="AE2384" s="173"/>
      <c r="AF2384" s="173"/>
      <c r="AG2384" s="173"/>
      <c r="AH2384" s="173"/>
      <c r="AI2384" s="173"/>
      <c r="AJ2384" s="173"/>
      <c r="AK2384" s="173"/>
      <c r="AL2384" s="173"/>
      <c r="AM2384" s="173"/>
      <c r="AN2384" s="173"/>
      <c r="AO2384" s="173"/>
      <c r="AP2384" s="198"/>
      <c r="AQ2384" s="198"/>
      <c r="AR2384" s="198"/>
      <c r="AS2384" s="198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  <c r="BP2384" s="198"/>
      <c r="BQ2384" s="198"/>
      <c r="BR2384" s="198"/>
      <c r="BS2384" s="198"/>
      <c r="BT2384" s="198"/>
      <c r="BU2384" s="198"/>
      <c r="BV2384" s="198"/>
      <c r="BW2384" s="198"/>
      <c r="BX2384" s="198"/>
      <c r="BY2384" s="198"/>
      <c r="BZ2384" s="198"/>
    </row>
    <row r="2385" spans="4:78" x14ac:dyDescent="0.2">
      <c r="D2385" s="173"/>
      <c r="E2385" s="173"/>
      <c r="F2385" s="173"/>
      <c r="G2385" s="173"/>
      <c r="H2385" s="173"/>
      <c r="I2385" s="173"/>
      <c r="J2385" s="173"/>
      <c r="K2385" s="173"/>
      <c r="L2385" s="173"/>
      <c r="M2385" s="173"/>
      <c r="N2385" s="173"/>
      <c r="O2385" s="173"/>
      <c r="P2385" s="173"/>
      <c r="Q2385" s="173"/>
      <c r="R2385" s="173"/>
      <c r="S2385" s="173"/>
      <c r="T2385" s="173"/>
      <c r="U2385" s="173"/>
      <c r="V2385" s="173"/>
      <c r="W2385" s="173"/>
      <c r="X2385" s="173"/>
      <c r="Y2385" s="173"/>
      <c r="Z2385" s="173"/>
      <c r="AA2385" s="173"/>
      <c r="AB2385" s="173"/>
      <c r="AC2385" s="173"/>
      <c r="AD2385" s="173"/>
      <c r="AE2385" s="173"/>
      <c r="AF2385" s="173"/>
      <c r="AG2385" s="173"/>
      <c r="AH2385" s="173"/>
      <c r="AI2385" s="173"/>
      <c r="AJ2385" s="173"/>
      <c r="AK2385" s="173"/>
      <c r="AL2385" s="173"/>
      <c r="AM2385" s="173"/>
      <c r="AN2385" s="173"/>
      <c r="AO2385" s="173"/>
      <c r="AP2385" s="198"/>
      <c r="AQ2385" s="198"/>
      <c r="AR2385" s="198"/>
      <c r="AS2385" s="198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  <c r="BP2385" s="198"/>
      <c r="BQ2385" s="198"/>
      <c r="BR2385" s="198"/>
      <c r="BS2385" s="198"/>
      <c r="BT2385" s="198"/>
      <c r="BU2385" s="198"/>
      <c r="BV2385" s="198"/>
      <c r="BW2385" s="198"/>
      <c r="BX2385" s="198"/>
      <c r="BY2385" s="198"/>
      <c r="BZ2385" s="198"/>
    </row>
    <row r="2386" spans="4:78" x14ac:dyDescent="0.2">
      <c r="D2386" s="173"/>
      <c r="E2386" s="173"/>
      <c r="F2386" s="173"/>
      <c r="G2386" s="173"/>
      <c r="H2386" s="173"/>
      <c r="I2386" s="173"/>
      <c r="J2386" s="173"/>
      <c r="K2386" s="173"/>
      <c r="L2386" s="173"/>
      <c r="M2386" s="173"/>
      <c r="N2386" s="173"/>
      <c r="O2386" s="173"/>
      <c r="P2386" s="173"/>
      <c r="Q2386" s="173"/>
      <c r="R2386" s="173"/>
      <c r="S2386" s="173"/>
      <c r="T2386" s="173"/>
      <c r="U2386" s="173"/>
      <c r="V2386" s="173"/>
      <c r="W2386" s="173"/>
      <c r="X2386" s="173"/>
      <c r="Y2386" s="173"/>
      <c r="Z2386" s="173"/>
      <c r="AA2386" s="173"/>
      <c r="AB2386" s="173"/>
      <c r="AC2386" s="173"/>
      <c r="AD2386" s="173"/>
      <c r="AE2386" s="173"/>
      <c r="AF2386" s="173"/>
      <c r="AG2386" s="173"/>
      <c r="AH2386" s="173"/>
      <c r="AI2386" s="173"/>
      <c r="AJ2386" s="173"/>
      <c r="AK2386" s="173"/>
      <c r="AL2386" s="173"/>
      <c r="AM2386" s="173"/>
      <c r="AN2386" s="173"/>
      <c r="AO2386" s="173"/>
      <c r="AP2386" s="198"/>
      <c r="AQ2386" s="198"/>
      <c r="AR2386" s="198"/>
      <c r="AS2386" s="198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  <c r="BP2386" s="198"/>
      <c r="BQ2386" s="198"/>
      <c r="BR2386" s="198"/>
      <c r="BS2386" s="198"/>
      <c r="BT2386" s="198"/>
      <c r="BU2386" s="198"/>
      <c r="BV2386" s="198"/>
      <c r="BW2386" s="198"/>
      <c r="BX2386" s="198"/>
      <c r="BY2386" s="198"/>
      <c r="BZ2386" s="198"/>
    </row>
    <row r="2387" spans="4:78" x14ac:dyDescent="0.2">
      <c r="D2387" s="173"/>
      <c r="E2387" s="173"/>
      <c r="F2387" s="173"/>
      <c r="G2387" s="173"/>
      <c r="H2387" s="173"/>
      <c r="I2387" s="173"/>
      <c r="J2387" s="173"/>
      <c r="K2387" s="173"/>
      <c r="L2387" s="173"/>
      <c r="M2387" s="173"/>
      <c r="N2387" s="173"/>
      <c r="O2387" s="173"/>
      <c r="P2387" s="173"/>
      <c r="Q2387" s="173"/>
      <c r="R2387" s="173"/>
      <c r="S2387" s="173"/>
      <c r="T2387" s="173"/>
      <c r="U2387" s="173"/>
      <c r="V2387" s="173"/>
      <c r="W2387" s="173"/>
      <c r="X2387" s="173"/>
      <c r="Y2387" s="173"/>
      <c r="Z2387" s="173"/>
      <c r="AA2387" s="173"/>
      <c r="AB2387" s="173"/>
      <c r="AC2387" s="173"/>
      <c r="AD2387" s="173"/>
      <c r="AE2387" s="173"/>
      <c r="AF2387" s="173"/>
      <c r="AG2387" s="173"/>
      <c r="AH2387" s="173"/>
      <c r="AI2387" s="173"/>
      <c r="AJ2387" s="173"/>
      <c r="AK2387" s="173"/>
      <c r="AL2387" s="173"/>
      <c r="AM2387" s="173"/>
      <c r="AN2387" s="173"/>
      <c r="AO2387" s="173"/>
      <c r="AP2387" s="198"/>
      <c r="AQ2387" s="198"/>
      <c r="AR2387" s="198"/>
      <c r="AS2387" s="198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  <c r="BP2387" s="198"/>
      <c r="BQ2387" s="198"/>
      <c r="BR2387" s="198"/>
      <c r="BS2387" s="198"/>
      <c r="BT2387" s="198"/>
      <c r="BU2387" s="198"/>
      <c r="BV2387" s="198"/>
      <c r="BW2387" s="198"/>
      <c r="BX2387" s="198"/>
      <c r="BY2387" s="198"/>
      <c r="BZ2387" s="198"/>
    </row>
    <row r="2388" spans="4:78" x14ac:dyDescent="0.2">
      <c r="D2388" s="173"/>
      <c r="E2388" s="173"/>
      <c r="F2388" s="173"/>
      <c r="G2388" s="173"/>
      <c r="H2388" s="173"/>
      <c r="I2388" s="173"/>
      <c r="J2388" s="173"/>
      <c r="K2388" s="173"/>
      <c r="L2388" s="173"/>
      <c r="M2388" s="173"/>
      <c r="N2388" s="173"/>
      <c r="O2388" s="173"/>
      <c r="P2388" s="173"/>
      <c r="Q2388" s="173"/>
      <c r="R2388" s="173"/>
      <c r="S2388" s="173"/>
      <c r="T2388" s="173"/>
      <c r="U2388" s="173"/>
      <c r="V2388" s="173"/>
      <c r="W2388" s="173"/>
      <c r="X2388" s="173"/>
      <c r="Y2388" s="173"/>
      <c r="Z2388" s="173"/>
      <c r="AA2388" s="173"/>
      <c r="AB2388" s="173"/>
      <c r="AC2388" s="173"/>
      <c r="AD2388" s="173"/>
      <c r="AE2388" s="173"/>
      <c r="AF2388" s="173"/>
      <c r="AG2388" s="173"/>
      <c r="AH2388" s="173"/>
      <c r="AI2388" s="173"/>
      <c r="AJ2388" s="173"/>
      <c r="AK2388" s="173"/>
      <c r="AL2388" s="173"/>
      <c r="AM2388" s="173"/>
      <c r="AN2388" s="173"/>
      <c r="AO2388" s="173"/>
      <c r="AP2388" s="198"/>
      <c r="AQ2388" s="198"/>
      <c r="AR2388" s="198"/>
      <c r="AS2388" s="198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  <c r="BP2388" s="198"/>
      <c r="BQ2388" s="198"/>
      <c r="BR2388" s="198"/>
      <c r="BS2388" s="198"/>
      <c r="BT2388" s="198"/>
      <c r="BU2388" s="198"/>
      <c r="BV2388" s="198"/>
      <c r="BW2388" s="198"/>
      <c r="BX2388" s="198"/>
      <c r="BY2388" s="198"/>
      <c r="BZ2388" s="198"/>
    </row>
    <row r="2389" spans="4:78" x14ac:dyDescent="0.2">
      <c r="D2389" s="173"/>
      <c r="E2389" s="173"/>
      <c r="F2389" s="173"/>
      <c r="G2389" s="173"/>
      <c r="H2389" s="173"/>
      <c r="I2389" s="173"/>
      <c r="J2389" s="173"/>
      <c r="K2389" s="173"/>
      <c r="L2389" s="173"/>
      <c r="M2389" s="173"/>
      <c r="N2389" s="173"/>
      <c r="O2389" s="173"/>
      <c r="P2389" s="173"/>
      <c r="Q2389" s="173"/>
      <c r="R2389" s="173"/>
      <c r="S2389" s="173"/>
      <c r="T2389" s="173"/>
      <c r="U2389" s="173"/>
      <c r="V2389" s="173"/>
      <c r="W2389" s="173"/>
      <c r="X2389" s="173"/>
      <c r="Y2389" s="173"/>
      <c r="Z2389" s="173"/>
      <c r="AA2389" s="173"/>
      <c r="AB2389" s="173"/>
      <c r="AC2389" s="173"/>
      <c r="AD2389" s="173"/>
      <c r="AE2389" s="173"/>
      <c r="AF2389" s="173"/>
      <c r="AG2389" s="173"/>
      <c r="AH2389" s="173"/>
      <c r="AI2389" s="173"/>
      <c r="AJ2389" s="173"/>
      <c r="AK2389" s="173"/>
      <c r="AL2389" s="173"/>
      <c r="AM2389" s="173"/>
      <c r="AN2389" s="173"/>
      <c r="AO2389" s="173"/>
      <c r="AP2389" s="198"/>
      <c r="AQ2389" s="198"/>
      <c r="AR2389" s="198"/>
      <c r="AS2389" s="198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  <c r="BP2389" s="198"/>
      <c r="BQ2389" s="198"/>
      <c r="BR2389" s="198"/>
      <c r="BS2389" s="198"/>
      <c r="BT2389" s="198"/>
      <c r="BU2389" s="198"/>
      <c r="BV2389" s="198"/>
      <c r="BW2389" s="198"/>
      <c r="BX2389" s="198"/>
      <c r="BY2389" s="198"/>
      <c r="BZ2389" s="198"/>
    </row>
    <row r="2390" spans="4:78" x14ac:dyDescent="0.2">
      <c r="D2390" s="173"/>
      <c r="E2390" s="173"/>
      <c r="F2390" s="173"/>
      <c r="G2390" s="173"/>
      <c r="H2390" s="173"/>
      <c r="I2390" s="173"/>
      <c r="J2390" s="173"/>
      <c r="K2390" s="173"/>
      <c r="L2390" s="173"/>
      <c r="M2390" s="173"/>
      <c r="N2390" s="173"/>
      <c r="O2390" s="173"/>
      <c r="P2390" s="173"/>
      <c r="Q2390" s="173"/>
      <c r="R2390" s="173"/>
      <c r="S2390" s="173"/>
      <c r="T2390" s="173"/>
      <c r="U2390" s="173"/>
      <c r="V2390" s="173"/>
      <c r="W2390" s="173"/>
      <c r="X2390" s="173"/>
      <c r="Y2390" s="173"/>
      <c r="Z2390" s="173"/>
      <c r="AA2390" s="173"/>
      <c r="AB2390" s="173"/>
      <c r="AC2390" s="173"/>
      <c r="AD2390" s="173"/>
      <c r="AE2390" s="173"/>
      <c r="AF2390" s="173"/>
      <c r="AG2390" s="173"/>
      <c r="AH2390" s="173"/>
      <c r="AI2390" s="173"/>
      <c r="AJ2390" s="173"/>
      <c r="AK2390" s="173"/>
      <c r="AL2390" s="173"/>
      <c r="AM2390" s="173"/>
      <c r="AN2390" s="173"/>
      <c r="AO2390" s="173"/>
      <c r="AP2390" s="198"/>
      <c r="AQ2390" s="198"/>
      <c r="AR2390" s="198"/>
      <c r="AS2390" s="198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  <c r="BP2390" s="198"/>
      <c r="BQ2390" s="198"/>
      <c r="BR2390" s="198"/>
      <c r="BS2390" s="198"/>
      <c r="BT2390" s="198"/>
      <c r="BU2390" s="198"/>
      <c r="BV2390" s="198"/>
      <c r="BW2390" s="198"/>
      <c r="BX2390" s="198"/>
      <c r="BY2390" s="198"/>
      <c r="BZ2390" s="198"/>
    </row>
    <row r="2391" spans="4:78" x14ac:dyDescent="0.2">
      <c r="D2391" s="173"/>
      <c r="E2391" s="173"/>
      <c r="F2391" s="173"/>
      <c r="G2391" s="173"/>
      <c r="H2391" s="173"/>
      <c r="I2391" s="173"/>
      <c r="J2391" s="173"/>
      <c r="K2391" s="173"/>
      <c r="L2391" s="173"/>
      <c r="M2391" s="173"/>
      <c r="N2391" s="173"/>
      <c r="O2391" s="173"/>
      <c r="P2391" s="173"/>
      <c r="Q2391" s="173"/>
      <c r="R2391" s="173"/>
      <c r="S2391" s="173"/>
      <c r="T2391" s="173"/>
      <c r="U2391" s="173"/>
      <c r="V2391" s="173"/>
      <c r="W2391" s="173"/>
      <c r="X2391" s="173"/>
      <c r="Y2391" s="173"/>
      <c r="Z2391" s="173"/>
      <c r="AA2391" s="173"/>
      <c r="AB2391" s="173"/>
      <c r="AC2391" s="173"/>
      <c r="AD2391" s="173"/>
      <c r="AE2391" s="173"/>
      <c r="AF2391" s="173"/>
      <c r="AG2391" s="173"/>
      <c r="AH2391" s="173"/>
      <c r="AI2391" s="173"/>
      <c r="AJ2391" s="173"/>
      <c r="AK2391" s="173"/>
      <c r="AL2391" s="173"/>
      <c r="AM2391" s="173"/>
      <c r="AN2391" s="173"/>
      <c r="AO2391" s="173"/>
      <c r="AP2391" s="198"/>
      <c r="AQ2391" s="198"/>
      <c r="AR2391" s="198"/>
      <c r="AS2391" s="198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  <c r="BP2391" s="198"/>
      <c r="BQ2391" s="198"/>
      <c r="BR2391" s="198"/>
      <c r="BS2391" s="198"/>
      <c r="BT2391" s="198"/>
      <c r="BU2391" s="198"/>
      <c r="BV2391" s="198"/>
      <c r="BW2391" s="198"/>
      <c r="BX2391" s="198"/>
      <c r="BY2391" s="198"/>
      <c r="BZ2391" s="198"/>
    </row>
    <row r="2392" spans="4:78" x14ac:dyDescent="0.2">
      <c r="D2392" s="173"/>
      <c r="E2392" s="173"/>
      <c r="F2392" s="173"/>
      <c r="G2392" s="173"/>
      <c r="H2392" s="173"/>
      <c r="I2392" s="173"/>
      <c r="J2392" s="173"/>
      <c r="K2392" s="173"/>
      <c r="L2392" s="173"/>
      <c r="M2392" s="173"/>
      <c r="N2392" s="173"/>
      <c r="O2392" s="173"/>
      <c r="P2392" s="173"/>
      <c r="Q2392" s="173"/>
      <c r="R2392" s="173"/>
      <c r="S2392" s="173"/>
      <c r="T2392" s="173"/>
      <c r="U2392" s="173"/>
      <c r="V2392" s="173"/>
      <c r="W2392" s="173"/>
      <c r="X2392" s="173"/>
      <c r="Y2392" s="173"/>
      <c r="Z2392" s="173"/>
      <c r="AA2392" s="173"/>
      <c r="AB2392" s="173"/>
      <c r="AC2392" s="173"/>
      <c r="AD2392" s="173"/>
      <c r="AE2392" s="173"/>
      <c r="AF2392" s="173"/>
      <c r="AG2392" s="173"/>
      <c r="AH2392" s="173"/>
      <c r="AI2392" s="173"/>
      <c r="AJ2392" s="173"/>
      <c r="AK2392" s="173"/>
      <c r="AL2392" s="173"/>
      <c r="AM2392" s="173"/>
      <c r="AN2392" s="173"/>
      <c r="AO2392" s="173"/>
      <c r="AP2392" s="198"/>
      <c r="AQ2392" s="198"/>
      <c r="AR2392" s="198"/>
      <c r="AS2392" s="198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  <c r="BP2392" s="198"/>
      <c r="BQ2392" s="198"/>
      <c r="BR2392" s="198"/>
      <c r="BS2392" s="198"/>
      <c r="BT2392" s="198"/>
      <c r="BU2392" s="198"/>
      <c r="BV2392" s="198"/>
      <c r="BW2392" s="198"/>
      <c r="BX2392" s="198"/>
      <c r="BY2392" s="198"/>
      <c r="BZ2392" s="198"/>
    </row>
    <row r="2393" spans="4:78" x14ac:dyDescent="0.2">
      <c r="D2393" s="173"/>
      <c r="E2393" s="173"/>
      <c r="F2393" s="173"/>
      <c r="G2393" s="173"/>
      <c r="H2393" s="173"/>
      <c r="I2393" s="173"/>
      <c r="J2393" s="173"/>
      <c r="K2393" s="173"/>
      <c r="L2393" s="173"/>
      <c r="M2393" s="173"/>
      <c r="N2393" s="173"/>
      <c r="O2393" s="173"/>
      <c r="P2393" s="173"/>
      <c r="Q2393" s="173"/>
      <c r="R2393" s="173"/>
      <c r="S2393" s="173"/>
      <c r="T2393" s="173"/>
      <c r="U2393" s="173"/>
      <c r="V2393" s="173"/>
      <c r="W2393" s="173"/>
      <c r="X2393" s="173"/>
      <c r="Y2393" s="173"/>
      <c r="Z2393" s="173"/>
      <c r="AA2393" s="173"/>
      <c r="AB2393" s="173"/>
      <c r="AC2393" s="173"/>
      <c r="AD2393" s="173"/>
      <c r="AE2393" s="173"/>
      <c r="AF2393" s="173"/>
      <c r="AG2393" s="173"/>
      <c r="AH2393" s="173"/>
      <c r="AI2393" s="173"/>
      <c r="AJ2393" s="173"/>
      <c r="AK2393" s="173"/>
      <c r="AL2393" s="173"/>
      <c r="AM2393" s="173"/>
      <c r="AN2393" s="173"/>
      <c r="AO2393" s="173"/>
      <c r="AP2393" s="198"/>
      <c r="AQ2393" s="198"/>
      <c r="AR2393" s="198"/>
      <c r="AS2393" s="198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  <c r="BP2393" s="198"/>
      <c r="BQ2393" s="198"/>
      <c r="BR2393" s="198"/>
      <c r="BS2393" s="198"/>
      <c r="BT2393" s="198"/>
      <c r="BU2393" s="198"/>
      <c r="BV2393" s="198"/>
      <c r="BW2393" s="198"/>
      <c r="BX2393" s="198"/>
      <c r="BY2393" s="198"/>
      <c r="BZ2393" s="198"/>
    </row>
    <row r="2394" spans="4:78" x14ac:dyDescent="0.2">
      <c r="D2394" s="173"/>
      <c r="E2394" s="173"/>
      <c r="F2394" s="173"/>
      <c r="G2394" s="173"/>
      <c r="H2394" s="173"/>
      <c r="I2394" s="173"/>
      <c r="J2394" s="173"/>
      <c r="K2394" s="173"/>
      <c r="L2394" s="173"/>
      <c r="M2394" s="173"/>
      <c r="N2394" s="173"/>
      <c r="O2394" s="173"/>
      <c r="P2394" s="173"/>
      <c r="Q2394" s="173"/>
      <c r="R2394" s="173"/>
      <c r="S2394" s="173"/>
      <c r="T2394" s="173"/>
      <c r="U2394" s="173"/>
      <c r="V2394" s="173"/>
      <c r="W2394" s="173"/>
      <c r="X2394" s="173"/>
      <c r="Y2394" s="173"/>
      <c r="Z2394" s="173"/>
      <c r="AA2394" s="173"/>
      <c r="AB2394" s="173"/>
      <c r="AC2394" s="173"/>
      <c r="AD2394" s="173"/>
      <c r="AE2394" s="173"/>
      <c r="AF2394" s="173"/>
      <c r="AG2394" s="173"/>
      <c r="AH2394" s="173"/>
      <c r="AI2394" s="173"/>
      <c r="AJ2394" s="173"/>
      <c r="AK2394" s="173"/>
      <c r="AL2394" s="173"/>
      <c r="AM2394" s="173"/>
      <c r="AN2394" s="173"/>
      <c r="AO2394" s="173"/>
      <c r="AP2394" s="198"/>
      <c r="AQ2394" s="198"/>
      <c r="AR2394" s="198"/>
      <c r="AS2394" s="198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  <c r="BP2394" s="198"/>
      <c r="BQ2394" s="198"/>
      <c r="BR2394" s="198"/>
      <c r="BS2394" s="198"/>
      <c r="BT2394" s="198"/>
      <c r="BU2394" s="198"/>
      <c r="BV2394" s="198"/>
      <c r="BW2394" s="198"/>
      <c r="BX2394" s="198"/>
      <c r="BY2394" s="198"/>
      <c r="BZ2394" s="198"/>
    </row>
    <row r="2395" spans="4:78" x14ac:dyDescent="0.2">
      <c r="D2395" s="173"/>
      <c r="E2395" s="173"/>
      <c r="F2395" s="173"/>
      <c r="G2395" s="173"/>
      <c r="H2395" s="173"/>
      <c r="I2395" s="173"/>
      <c r="J2395" s="173"/>
      <c r="K2395" s="173"/>
      <c r="L2395" s="173"/>
      <c r="M2395" s="173"/>
      <c r="N2395" s="173"/>
      <c r="O2395" s="173"/>
      <c r="P2395" s="173"/>
      <c r="Q2395" s="173"/>
      <c r="R2395" s="173"/>
      <c r="S2395" s="173"/>
      <c r="T2395" s="173"/>
      <c r="U2395" s="173"/>
      <c r="V2395" s="173"/>
      <c r="W2395" s="173"/>
      <c r="X2395" s="173"/>
      <c r="Y2395" s="173"/>
      <c r="Z2395" s="173"/>
      <c r="AA2395" s="173"/>
      <c r="AB2395" s="173"/>
      <c r="AC2395" s="173"/>
      <c r="AD2395" s="173"/>
      <c r="AE2395" s="173"/>
      <c r="AF2395" s="173"/>
      <c r="AG2395" s="173"/>
      <c r="AH2395" s="173"/>
      <c r="AI2395" s="173"/>
      <c r="AJ2395" s="173"/>
      <c r="AK2395" s="173"/>
      <c r="AL2395" s="173"/>
      <c r="AM2395" s="173"/>
      <c r="AN2395" s="173"/>
      <c r="AO2395" s="173"/>
      <c r="AP2395" s="198"/>
      <c r="AQ2395" s="198"/>
      <c r="AR2395" s="198"/>
      <c r="AS2395" s="198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  <c r="BP2395" s="198"/>
      <c r="BQ2395" s="198"/>
      <c r="BR2395" s="198"/>
      <c r="BS2395" s="198"/>
      <c r="BT2395" s="198"/>
      <c r="BU2395" s="198"/>
      <c r="BV2395" s="198"/>
      <c r="BW2395" s="198"/>
      <c r="BX2395" s="198"/>
      <c r="BY2395" s="198"/>
      <c r="BZ2395" s="198"/>
    </row>
    <row r="2396" spans="4:78" x14ac:dyDescent="0.2">
      <c r="D2396" s="173"/>
      <c r="E2396" s="173"/>
      <c r="F2396" s="173"/>
      <c r="G2396" s="173"/>
      <c r="H2396" s="173"/>
      <c r="I2396" s="173"/>
      <c r="J2396" s="173"/>
      <c r="K2396" s="173"/>
      <c r="L2396" s="173"/>
      <c r="M2396" s="173"/>
      <c r="N2396" s="173"/>
      <c r="O2396" s="173"/>
      <c r="P2396" s="173"/>
      <c r="Q2396" s="173"/>
      <c r="R2396" s="173"/>
      <c r="S2396" s="173"/>
      <c r="T2396" s="173"/>
      <c r="U2396" s="173"/>
      <c r="V2396" s="173"/>
      <c r="W2396" s="173"/>
      <c r="X2396" s="173"/>
      <c r="Y2396" s="173"/>
      <c r="Z2396" s="173"/>
      <c r="AA2396" s="173"/>
      <c r="AB2396" s="173"/>
      <c r="AC2396" s="173"/>
      <c r="AD2396" s="173"/>
      <c r="AE2396" s="173"/>
      <c r="AF2396" s="173"/>
      <c r="AG2396" s="173"/>
      <c r="AH2396" s="173"/>
      <c r="AI2396" s="173"/>
      <c r="AJ2396" s="173"/>
      <c r="AK2396" s="173"/>
      <c r="AL2396" s="173"/>
      <c r="AM2396" s="173"/>
      <c r="AN2396" s="173"/>
      <c r="AO2396" s="173"/>
      <c r="AP2396" s="198"/>
      <c r="AQ2396" s="198"/>
      <c r="AR2396" s="198"/>
      <c r="AS2396" s="198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  <c r="BP2396" s="198"/>
      <c r="BQ2396" s="198"/>
      <c r="BR2396" s="198"/>
      <c r="BS2396" s="198"/>
      <c r="BT2396" s="198"/>
      <c r="BU2396" s="198"/>
      <c r="BV2396" s="198"/>
      <c r="BW2396" s="198"/>
      <c r="BX2396" s="198"/>
      <c r="BY2396" s="198"/>
      <c r="BZ2396" s="198"/>
    </row>
    <row r="2397" spans="4:78" x14ac:dyDescent="0.2">
      <c r="D2397" s="173"/>
      <c r="E2397" s="173"/>
      <c r="F2397" s="173"/>
      <c r="G2397" s="173"/>
      <c r="H2397" s="173"/>
      <c r="I2397" s="173"/>
      <c r="J2397" s="173"/>
      <c r="K2397" s="173"/>
      <c r="L2397" s="173"/>
      <c r="M2397" s="173"/>
      <c r="N2397" s="173"/>
      <c r="O2397" s="173"/>
      <c r="P2397" s="173"/>
      <c r="Q2397" s="173"/>
      <c r="R2397" s="173"/>
      <c r="S2397" s="173"/>
      <c r="T2397" s="173"/>
      <c r="U2397" s="173"/>
      <c r="V2397" s="173"/>
      <c r="W2397" s="173"/>
      <c r="X2397" s="173"/>
      <c r="Y2397" s="173"/>
      <c r="Z2397" s="173"/>
      <c r="AA2397" s="173"/>
      <c r="AB2397" s="173"/>
      <c r="AC2397" s="173"/>
      <c r="AD2397" s="173"/>
      <c r="AE2397" s="173"/>
      <c r="AF2397" s="173"/>
      <c r="AG2397" s="173"/>
      <c r="AH2397" s="173"/>
      <c r="AI2397" s="173"/>
      <c r="AJ2397" s="173"/>
      <c r="AK2397" s="173"/>
      <c r="AL2397" s="173"/>
      <c r="AM2397" s="173"/>
      <c r="AN2397" s="173"/>
      <c r="AO2397" s="173"/>
      <c r="AP2397" s="198"/>
      <c r="AQ2397" s="198"/>
      <c r="AR2397" s="198"/>
      <c r="AS2397" s="198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  <c r="BP2397" s="198"/>
      <c r="BQ2397" s="198"/>
      <c r="BR2397" s="198"/>
      <c r="BS2397" s="198"/>
      <c r="BT2397" s="198"/>
      <c r="BU2397" s="198"/>
      <c r="BV2397" s="198"/>
      <c r="BW2397" s="198"/>
      <c r="BX2397" s="198"/>
      <c r="BY2397" s="198"/>
      <c r="BZ2397" s="198"/>
    </row>
    <row r="2398" spans="4:78" x14ac:dyDescent="0.2">
      <c r="D2398" s="173"/>
      <c r="E2398" s="173"/>
      <c r="F2398" s="173"/>
      <c r="G2398" s="173"/>
      <c r="H2398" s="173"/>
      <c r="I2398" s="173"/>
      <c r="J2398" s="173"/>
      <c r="K2398" s="173"/>
      <c r="L2398" s="173"/>
      <c r="M2398" s="173"/>
      <c r="N2398" s="173"/>
      <c r="O2398" s="173"/>
      <c r="P2398" s="173"/>
      <c r="Q2398" s="173"/>
      <c r="R2398" s="173"/>
      <c r="S2398" s="173"/>
      <c r="T2398" s="173"/>
      <c r="U2398" s="173"/>
      <c r="V2398" s="173"/>
      <c r="W2398" s="173"/>
      <c r="X2398" s="173"/>
      <c r="Y2398" s="173"/>
      <c r="Z2398" s="173"/>
      <c r="AA2398" s="173"/>
      <c r="AB2398" s="173"/>
      <c r="AC2398" s="173"/>
      <c r="AD2398" s="173"/>
      <c r="AE2398" s="173"/>
      <c r="AF2398" s="173"/>
      <c r="AG2398" s="173"/>
      <c r="AH2398" s="173"/>
      <c r="AI2398" s="173"/>
      <c r="AJ2398" s="173"/>
      <c r="AK2398" s="173"/>
      <c r="AL2398" s="173"/>
      <c r="AM2398" s="173"/>
      <c r="AN2398" s="173"/>
      <c r="AO2398" s="173"/>
      <c r="AP2398" s="198"/>
      <c r="AQ2398" s="198"/>
      <c r="AR2398" s="198"/>
      <c r="AS2398" s="198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  <c r="BP2398" s="198"/>
      <c r="BQ2398" s="198"/>
      <c r="BR2398" s="198"/>
      <c r="BS2398" s="198"/>
      <c r="BT2398" s="198"/>
      <c r="BU2398" s="198"/>
      <c r="BV2398" s="198"/>
      <c r="BW2398" s="198"/>
      <c r="BX2398" s="198"/>
      <c r="BY2398" s="198"/>
      <c r="BZ2398" s="198"/>
    </row>
    <row r="2399" spans="4:78" x14ac:dyDescent="0.2">
      <c r="D2399" s="173"/>
      <c r="E2399" s="173"/>
      <c r="F2399" s="173"/>
      <c r="G2399" s="173"/>
      <c r="H2399" s="173"/>
      <c r="I2399" s="173"/>
      <c r="J2399" s="173"/>
      <c r="K2399" s="173"/>
      <c r="L2399" s="173"/>
      <c r="M2399" s="173"/>
      <c r="N2399" s="173"/>
      <c r="O2399" s="173"/>
      <c r="P2399" s="173"/>
      <c r="Q2399" s="173"/>
      <c r="R2399" s="173"/>
      <c r="S2399" s="173"/>
      <c r="T2399" s="173"/>
      <c r="U2399" s="173"/>
      <c r="V2399" s="173"/>
      <c r="W2399" s="173"/>
      <c r="X2399" s="173"/>
      <c r="Y2399" s="173"/>
      <c r="Z2399" s="173"/>
      <c r="AA2399" s="173"/>
      <c r="AB2399" s="173"/>
      <c r="AC2399" s="173"/>
      <c r="AD2399" s="173"/>
      <c r="AE2399" s="173"/>
      <c r="AF2399" s="173"/>
      <c r="AG2399" s="173"/>
      <c r="AH2399" s="173"/>
      <c r="AI2399" s="173"/>
      <c r="AJ2399" s="173"/>
      <c r="AK2399" s="173"/>
      <c r="AL2399" s="173"/>
      <c r="AM2399" s="173"/>
      <c r="AN2399" s="173"/>
      <c r="AO2399" s="173"/>
      <c r="AP2399" s="198"/>
      <c r="AQ2399" s="198"/>
      <c r="AR2399" s="198"/>
      <c r="AS2399" s="198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  <c r="BP2399" s="198"/>
      <c r="BQ2399" s="198"/>
      <c r="BR2399" s="198"/>
      <c r="BS2399" s="198"/>
      <c r="BT2399" s="198"/>
      <c r="BU2399" s="198"/>
      <c r="BV2399" s="198"/>
      <c r="BW2399" s="198"/>
      <c r="BX2399" s="198"/>
      <c r="BY2399" s="198"/>
      <c r="BZ2399" s="198"/>
    </row>
    <row r="2400" spans="4:78" x14ac:dyDescent="0.2">
      <c r="D2400" s="173"/>
      <c r="E2400" s="173"/>
      <c r="F2400" s="173"/>
      <c r="G2400" s="173"/>
      <c r="H2400" s="173"/>
      <c r="I2400" s="173"/>
      <c r="J2400" s="173"/>
      <c r="K2400" s="173"/>
      <c r="L2400" s="173"/>
      <c r="M2400" s="173"/>
      <c r="N2400" s="173"/>
      <c r="O2400" s="173"/>
      <c r="P2400" s="173"/>
      <c r="Q2400" s="173"/>
      <c r="R2400" s="173"/>
      <c r="S2400" s="173"/>
      <c r="T2400" s="173"/>
      <c r="U2400" s="173"/>
      <c r="V2400" s="173"/>
      <c r="W2400" s="173"/>
      <c r="X2400" s="173"/>
      <c r="Y2400" s="173"/>
      <c r="Z2400" s="173"/>
      <c r="AA2400" s="173"/>
      <c r="AB2400" s="173"/>
      <c r="AC2400" s="173"/>
      <c r="AD2400" s="173"/>
      <c r="AE2400" s="173"/>
      <c r="AF2400" s="173"/>
      <c r="AG2400" s="173"/>
      <c r="AH2400" s="173"/>
      <c r="AI2400" s="173"/>
      <c r="AJ2400" s="173"/>
      <c r="AK2400" s="173"/>
      <c r="AL2400" s="173"/>
      <c r="AM2400" s="173"/>
      <c r="AN2400" s="173"/>
      <c r="AO2400" s="173"/>
      <c r="AP2400" s="198"/>
      <c r="AQ2400" s="198"/>
      <c r="AR2400" s="198"/>
      <c r="AS2400" s="198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  <c r="BP2400" s="198"/>
      <c r="BQ2400" s="198"/>
      <c r="BR2400" s="198"/>
      <c r="BS2400" s="198"/>
      <c r="BT2400" s="198"/>
      <c r="BU2400" s="198"/>
      <c r="BV2400" s="198"/>
      <c r="BW2400" s="198"/>
      <c r="BX2400" s="198"/>
      <c r="BY2400" s="198"/>
      <c r="BZ2400" s="198"/>
    </row>
    <row r="2401" spans="4:78" x14ac:dyDescent="0.2">
      <c r="D2401" s="173"/>
      <c r="E2401" s="173"/>
      <c r="F2401" s="173"/>
      <c r="G2401" s="173"/>
      <c r="H2401" s="173"/>
      <c r="I2401" s="173"/>
      <c r="J2401" s="173"/>
      <c r="K2401" s="173"/>
      <c r="L2401" s="173"/>
      <c r="M2401" s="173"/>
      <c r="N2401" s="173"/>
      <c r="O2401" s="173"/>
      <c r="P2401" s="173"/>
      <c r="Q2401" s="173"/>
      <c r="R2401" s="173"/>
      <c r="S2401" s="173"/>
      <c r="T2401" s="173"/>
      <c r="U2401" s="173"/>
      <c r="V2401" s="173"/>
      <c r="W2401" s="173"/>
      <c r="X2401" s="173"/>
      <c r="Y2401" s="173"/>
      <c r="Z2401" s="173"/>
      <c r="AA2401" s="173"/>
      <c r="AB2401" s="173"/>
      <c r="AC2401" s="173"/>
      <c r="AD2401" s="173"/>
      <c r="AE2401" s="173"/>
      <c r="AF2401" s="173"/>
      <c r="AG2401" s="173"/>
      <c r="AH2401" s="173"/>
      <c r="AI2401" s="173"/>
      <c r="AJ2401" s="173"/>
      <c r="AK2401" s="173"/>
      <c r="AL2401" s="173"/>
      <c r="AM2401" s="173"/>
      <c r="AN2401" s="173"/>
      <c r="AO2401" s="173"/>
      <c r="AP2401" s="198"/>
      <c r="AQ2401" s="198"/>
      <c r="AR2401" s="198"/>
      <c r="AS2401" s="198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  <c r="BP2401" s="198"/>
      <c r="BQ2401" s="198"/>
      <c r="BR2401" s="198"/>
      <c r="BS2401" s="198"/>
      <c r="BT2401" s="198"/>
      <c r="BU2401" s="198"/>
      <c r="BV2401" s="198"/>
      <c r="BW2401" s="198"/>
      <c r="BX2401" s="198"/>
      <c r="BY2401" s="198"/>
      <c r="BZ2401" s="198"/>
    </row>
    <row r="2402" spans="4:78" x14ac:dyDescent="0.2">
      <c r="D2402" s="173"/>
      <c r="E2402" s="173"/>
      <c r="F2402" s="173"/>
      <c r="G2402" s="173"/>
      <c r="H2402" s="173"/>
      <c r="I2402" s="173"/>
      <c r="J2402" s="173"/>
      <c r="K2402" s="173"/>
      <c r="L2402" s="173"/>
      <c r="M2402" s="173"/>
      <c r="N2402" s="173"/>
      <c r="O2402" s="173"/>
      <c r="P2402" s="173"/>
      <c r="Q2402" s="173"/>
      <c r="R2402" s="173"/>
      <c r="S2402" s="173"/>
      <c r="T2402" s="173"/>
      <c r="U2402" s="173"/>
      <c r="V2402" s="173"/>
      <c r="W2402" s="173"/>
      <c r="X2402" s="173"/>
      <c r="Y2402" s="173"/>
      <c r="Z2402" s="173"/>
      <c r="AA2402" s="173"/>
      <c r="AB2402" s="173"/>
      <c r="AC2402" s="173"/>
      <c r="AD2402" s="173"/>
      <c r="AE2402" s="173"/>
      <c r="AF2402" s="173"/>
      <c r="AG2402" s="173"/>
      <c r="AH2402" s="173"/>
      <c r="AI2402" s="173"/>
      <c r="AJ2402" s="173"/>
      <c r="AK2402" s="173"/>
      <c r="AL2402" s="173"/>
      <c r="AM2402" s="173"/>
      <c r="AN2402" s="173"/>
      <c r="AO2402" s="173"/>
      <c r="AP2402" s="198"/>
      <c r="AQ2402" s="198"/>
      <c r="AR2402" s="198"/>
      <c r="AS2402" s="198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  <c r="BP2402" s="198"/>
      <c r="BQ2402" s="198"/>
      <c r="BR2402" s="198"/>
      <c r="BS2402" s="198"/>
      <c r="BT2402" s="198"/>
      <c r="BU2402" s="198"/>
      <c r="BV2402" s="198"/>
      <c r="BW2402" s="198"/>
      <c r="BX2402" s="198"/>
      <c r="BY2402" s="198"/>
      <c r="BZ2402" s="198"/>
    </row>
    <row r="2403" spans="4:78" x14ac:dyDescent="0.2">
      <c r="D2403" s="173"/>
      <c r="E2403" s="173"/>
      <c r="F2403" s="173"/>
      <c r="G2403" s="173"/>
      <c r="H2403" s="173"/>
      <c r="I2403" s="173"/>
      <c r="J2403" s="173"/>
      <c r="K2403" s="173"/>
      <c r="L2403" s="173"/>
      <c r="M2403" s="173"/>
      <c r="N2403" s="173"/>
      <c r="O2403" s="173"/>
      <c r="P2403" s="173"/>
      <c r="Q2403" s="173"/>
      <c r="R2403" s="173"/>
      <c r="S2403" s="173"/>
      <c r="T2403" s="173"/>
      <c r="U2403" s="173"/>
      <c r="V2403" s="173"/>
      <c r="W2403" s="173"/>
      <c r="X2403" s="173"/>
      <c r="Y2403" s="173"/>
      <c r="Z2403" s="173"/>
      <c r="AA2403" s="173"/>
      <c r="AB2403" s="173"/>
      <c r="AC2403" s="173"/>
      <c r="AD2403" s="173"/>
      <c r="AE2403" s="173"/>
      <c r="AF2403" s="173"/>
      <c r="AG2403" s="173"/>
      <c r="AH2403" s="173"/>
      <c r="AI2403" s="173"/>
      <c r="AJ2403" s="173"/>
      <c r="AK2403" s="173"/>
      <c r="AL2403" s="173"/>
      <c r="AM2403" s="173"/>
      <c r="AN2403" s="173"/>
      <c r="AO2403" s="173"/>
      <c r="AP2403" s="198"/>
      <c r="AQ2403" s="198"/>
      <c r="AR2403" s="198"/>
      <c r="AS2403" s="198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  <c r="BP2403" s="198"/>
      <c r="BQ2403" s="198"/>
      <c r="BR2403" s="198"/>
      <c r="BS2403" s="198"/>
      <c r="BT2403" s="198"/>
      <c r="BU2403" s="198"/>
      <c r="BV2403" s="198"/>
      <c r="BW2403" s="198"/>
      <c r="BX2403" s="198"/>
      <c r="BY2403" s="198"/>
      <c r="BZ2403" s="198"/>
    </row>
    <row r="2404" spans="4:78" x14ac:dyDescent="0.2">
      <c r="D2404" s="173"/>
      <c r="E2404" s="173"/>
      <c r="F2404" s="173"/>
      <c r="G2404" s="173"/>
      <c r="H2404" s="173"/>
      <c r="I2404" s="173"/>
      <c r="J2404" s="173"/>
      <c r="K2404" s="173"/>
      <c r="L2404" s="173"/>
      <c r="M2404" s="173"/>
      <c r="N2404" s="173"/>
      <c r="O2404" s="173"/>
      <c r="P2404" s="173"/>
      <c r="Q2404" s="173"/>
      <c r="R2404" s="173"/>
      <c r="S2404" s="173"/>
      <c r="T2404" s="173"/>
      <c r="U2404" s="173"/>
      <c r="V2404" s="173"/>
      <c r="W2404" s="173"/>
      <c r="X2404" s="173"/>
      <c r="Y2404" s="173"/>
      <c r="Z2404" s="173"/>
      <c r="AA2404" s="173"/>
      <c r="AB2404" s="173"/>
      <c r="AC2404" s="173"/>
      <c r="AD2404" s="173"/>
      <c r="AE2404" s="173"/>
      <c r="AF2404" s="173"/>
      <c r="AG2404" s="173"/>
      <c r="AH2404" s="173"/>
      <c r="AI2404" s="173"/>
      <c r="AJ2404" s="173"/>
      <c r="AK2404" s="173"/>
      <c r="AL2404" s="173"/>
      <c r="AM2404" s="173"/>
      <c r="AN2404" s="173"/>
      <c r="AO2404" s="173"/>
      <c r="AP2404" s="198"/>
      <c r="AQ2404" s="198"/>
      <c r="AR2404" s="198"/>
      <c r="AS2404" s="198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  <c r="BP2404" s="198"/>
      <c r="BQ2404" s="198"/>
      <c r="BR2404" s="198"/>
      <c r="BS2404" s="198"/>
      <c r="BT2404" s="198"/>
      <c r="BU2404" s="198"/>
      <c r="BV2404" s="198"/>
      <c r="BW2404" s="198"/>
      <c r="BX2404" s="198"/>
      <c r="BY2404" s="198"/>
      <c r="BZ2404" s="198"/>
    </row>
    <row r="2405" spans="4:78" x14ac:dyDescent="0.2">
      <c r="D2405" s="173"/>
      <c r="E2405" s="173"/>
      <c r="F2405" s="173"/>
      <c r="G2405" s="173"/>
      <c r="H2405" s="173"/>
      <c r="I2405" s="173"/>
      <c r="J2405" s="173"/>
      <c r="K2405" s="173"/>
      <c r="L2405" s="173"/>
      <c r="M2405" s="173"/>
      <c r="N2405" s="173"/>
      <c r="O2405" s="173"/>
      <c r="P2405" s="173"/>
      <c r="Q2405" s="173"/>
      <c r="R2405" s="173"/>
      <c r="S2405" s="173"/>
      <c r="T2405" s="173"/>
      <c r="U2405" s="173"/>
      <c r="V2405" s="173"/>
      <c r="W2405" s="173"/>
      <c r="X2405" s="173"/>
      <c r="Y2405" s="173"/>
      <c r="Z2405" s="173"/>
      <c r="AA2405" s="173"/>
      <c r="AB2405" s="173"/>
      <c r="AC2405" s="173"/>
      <c r="AD2405" s="173"/>
      <c r="AE2405" s="173"/>
      <c r="AF2405" s="173"/>
      <c r="AG2405" s="173"/>
      <c r="AH2405" s="173"/>
      <c r="AI2405" s="173"/>
      <c r="AJ2405" s="173"/>
      <c r="AK2405" s="173"/>
      <c r="AL2405" s="173"/>
      <c r="AM2405" s="173"/>
      <c r="AN2405" s="173"/>
      <c r="AO2405" s="173"/>
      <c r="AP2405" s="198"/>
      <c r="AQ2405" s="198"/>
      <c r="AR2405" s="198"/>
      <c r="AS2405" s="198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  <c r="BP2405" s="198"/>
      <c r="BQ2405" s="198"/>
      <c r="BR2405" s="198"/>
      <c r="BS2405" s="198"/>
      <c r="BT2405" s="198"/>
      <c r="BU2405" s="198"/>
      <c r="BV2405" s="198"/>
      <c r="BW2405" s="198"/>
      <c r="BX2405" s="198"/>
      <c r="BY2405" s="198"/>
      <c r="BZ2405" s="198"/>
    </row>
    <row r="2406" spans="4:78" x14ac:dyDescent="0.2">
      <c r="D2406" s="173"/>
      <c r="E2406" s="173"/>
      <c r="F2406" s="173"/>
      <c r="G2406" s="173"/>
      <c r="H2406" s="173"/>
      <c r="I2406" s="173"/>
      <c r="J2406" s="173"/>
      <c r="K2406" s="173"/>
      <c r="L2406" s="173"/>
      <c r="M2406" s="173"/>
      <c r="N2406" s="173"/>
      <c r="O2406" s="173"/>
      <c r="P2406" s="173"/>
      <c r="Q2406" s="173"/>
      <c r="R2406" s="173"/>
      <c r="S2406" s="173"/>
      <c r="T2406" s="173"/>
      <c r="U2406" s="173"/>
      <c r="V2406" s="173"/>
      <c r="W2406" s="173"/>
      <c r="X2406" s="173"/>
      <c r="Y2406" s="173"/>
      <c r="Z2406" s="173"/>
      <c r="AA2406" s="173"/>
      <c r="AB2406" s="173"/>
      <c r="AC2406" s="173"/>
      <c r="AD2406" s="173"/>
      <c r="AE2406" s="173"/>
      <c r="AF2406" s="173"/>
      <c r="AG2406" s="173"/>
      <c r="AH2406" s="173"/>
      <c r="AI2406" s="173"/>
      <c r="AJ2406" s="173"/>
      <c r="AK2406" s="173"/>
      <c r="AL2406" s="173"/>
      <c r="AM2406" s="173"/>
      <c r="AN2406" s="173"/>
      <c r="AO2406" s="173"/>
      <c r="AP2406" s="198"/>
      <c r="AQ2406" s="198"/>
      <c r="AR2406" s="198"/>
      <c r="AS2406" s="198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  <c r="BP2406" s="198"/>
      <c r="BQ2406" s="198"/>
      <c r="BR2406" s="198"/>
      <c r="BS2406" s="198"/>
      <c r="BT2406" s="198"/>
      <c r="BU2406" s="198"/>
      <c r="BV2406" s="198"/>
      <c r="BW2406" s="198"/>
      <c r="BX2406" s="198"/>
      <c r="BY2406" s="198"/>
      <c r="BZ2406" s="198"/>
    </row>
    <row r="2407" spans="4:78" x14ac:dyDescent="0.2">
      <c r="D2407" s="173"/>
      <c r="E2407" s="173"/>
      <c r="F2407" s="173"/>
      <c r="G2407" s="173"/>
      <c r="H2407" s="173"/>
      <c r="I2407" s="173"/>
      <c r="J2407" s="173"/>
      <c r="K2407" s="173"/>
      <c r="L2407" s="173"/>
      <c r="M2407" s="173"/>
      <c r="N2407" s="173"/>
      <c r="O2407" s="173"/>
      <c r="P2407" s="173"/>
      <c r="Q2407" s="173"/>
      <c r="R2407" s="173"/>
      <c r="S2407" s="173"/>
      <c r="T2407" s="173"/>
      <c r="U2407" s="173"/>
      <c r="V2407" s="173"/>
      <c r="W2407" s="173"/>
      <c r="X2407" s="173"/>
      <c r="Y2407" s="173"/>
      <c r="Z2407" s="173"/>
      <c r="AA2407" s="173"/>
      <c r="AB2407" s="173"/>
      <c r="AC2407" s="173"/>
      <c r="AD2407" s="173"/>
      <c r="AE2407" s="173"/>
      <c r="AF2407" s="173"/>
      <c r="AG2407" s="173"/>
      <c r="AH2407" s="173"/>
      <c r="AI2407" s="173"/>
      <c r="AJ2407" s="173"/>
      <c r="AK2407" s="173"/>
      <c r="AL2407" s="173"/>
      <c r="AM2407" s="173"/>
      <c r="AN2407" s="173"/>
      <c r="AO2407" s="173"/>
      <c r="AP2407" s="198"/>
      <c r="AQ2407" s="198"/>
      <c r="AR2407" s="198"/>
      <c r="AS2407" s="198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  <c r="BP2407" s="198"/>
      <c r="BQ2407" s="198"/>
      <c r="BR2407" s="198"/>
      <c r="BS2407" s="198"/>
      <c r="BT2407" s="198"/>
      <c r="BU2407" s="198"/>
      <c r="BV2407" s="198"/>
      <c r="BW2407" s="198"/>
      <c r="BX2407" s="198"/>
      <c r="BY2407" s="198"/>
      <c r="BZ2407" s="198"/>
    </row>
    <row r="2408" spans="4:78" x14ac:dyDescent="0.2">
      <c r="D2408" s="173"/>
      <c r="E2408" s="173"/>
      <c r="F2408" s="173"/>
      <c r="G2408" s="173"/>
      <c r="H2408" s="173"/>
      <c r="I2408" s="173"/>
      <c r="J2408" s="173"/>
      <c r="K2408" s="173"/>
      <c r="L2408" s="173"/>
      <c r="M2408" s="173"/>
      <c r="N2408" s="173"/>
      <c r="O2408" s="173"/>
      <c r="P2408" s="173"/>
      <c r="Q2408" s="173"/>
      <c r="R2408" s="173"/>
      <c r="S2408" s="173"/>
      <c r="T2408" s="173"/>
      <c r="U2408" s="173"/>
      <c r="V2408" s="173"/>
      <c r="W2408" s="173"/>
      <c r="X2408" s="173"/>
      <c r="Y2408" s="173"/>
      <c r="Z2408" s="173"/>
      <c r="AA2408" s="173"/>
      <c r="AB2408" s="173"/>
      <c r="AC2408" s="173"/>
      <c r="AD2408" s="173"/>
      <c r="AE2408" s="173"/>
      <c r="AF2408" s="173"/>
      <c r="AG2408" s="173"/>
      <c r="AH2408" s="173"/>
      <c r="AI2408" s="173"/>
      <c r="AJ2408" s="173"/>
      <c r="AK2408" s="173"/>
      <c r="AL2408" s="173"/>
      <c r="AM2408" s="173"/>
      <c r="AN2408" s="173"/>
      <c r="AO2408" s="173"/>
      <c r="AP2408" s="198"/>
      <c r="AQ2408" s="198"/>
      <c r="AR2408" s="198"/>
      <c r="AS2408" s="198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  <c r="BP2408" s="198"/>
      <c r="BQ2408" s="198"/>
      <c r="BR2408" s="198"/>
      <c r="BS2408" s="198"/>
      <c r="BT2408" s="198"/>
      <c r="BU2408" s="198"/>
      <c r="BV2408" s="198"/>
      <c r="BW2408" s="198"/>
      <c r="BX2408" s="198"/>
      <c r="BY2408" s="198"/>
      <c r="BZ2408" s="198"/>
    </row>
    <row r="2409" spans="4:78" x14ac:dyDescent="0.2">
      <c r="D2409" s="173"/>
      <c r="E2409" s="173"/>
      <c r="F2409" s="173"/>
      <c r="G2409" s="173"/>
      <c r="H2409" s="173"/>
      <c r="I2409" s="173"/>
      <c r="J2409" s="173"/>
      <c r="K2409" s="173"/>
      <c r="L2409" s="173"/>
      <c r="M2409" s="173"/>
      <c r="N2409" s="173"/>
      <c r="O2409" s="173"/>
      <c r="P2409" s="173"/>
      <c r="Q2409" s="173"/>
      <c r="R2409" s="173"/>
      <c r="S2409" s="173"/>
      <c r="T2409" s="173"/>
      <c r="U2409" s="173"/>
      <c r="V2409" s="173"/>
      <c r="W2409" s="173"/>
      <c r="X2409" s="173"/>
      <c r="Y2409" s="173"/>
      <c r="Z2409" s="173"/>
      <c r="AA2409" s="173"/>
      <c r="AB2409" s="173"/>
      <c r="AC2409" s="173"/>
      <c r="AD2409" s="173"/>
      <c r="AE2409" s="173"/>
      <c r="AF2409" s="173"/>
      <c r="AG2409" s="173"/>
      <c r="AH2409" s="173"/>
      <c r="AI2409" s="173"/>
      <c r="AJ2409" s="173"/>
      <c r="AK2409" s="173"/>
      <c r="AL2409" s="173"/>
      <c r="AM2409" s="173"/>
      <c r="AN2409" s="173"/>
      <c r="AO2409" s="173"/>
      <c r="AP2409" s="198"/>
      <c r="AQ2409" s="198"/>
      <c r="AR2409" s="198"/>
      <c r="AS2409" s="198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  <c r="BP2409" s="198"/>
      <c r="BQ2409" s="198"/>
      <c r="BR2409" s="198"/>
      <c r="BS2409" s="198"/>
      <c r="BT2409" s="198"/>
      <c r="BU2409" s="198"/>
      <c r="BV2409" s="198"/>
      <c r="BW2409" s="198"/>
      <c r="BX2409" s="198"/>
      <c r="BY2409" s="198"/>
      <c r="BZ2409" s="198"/>
    </row>
    <row r="2410" spans="4:78" x14ac:dyDescent="0.2">
      <c r="D2410" s="173"/>
      <c r="E2410" s="173"/>
      <c r="F2410" s="173"/>
      <c r="G2410" s="173"/>
      <c r="H2410" s="173"/>
      <c r="I2410" s="173"/>
      <c r="J2410" s="173"/>
      <c r="K2410" s="173"/>
      <c r="L2410" s="173"/>
      <c r="M2410" s="173"/>
      <c r="N2410" s="173"/>
      <c r="O2410" s="173"/>
      <c r="P2410" s="173"/>
      <c r="Q2410" s="173"/>
      <c r="R2410" s="173"/>
      <c r="S2410" s="173"/>
      <c r="T2410" s="173"/>
      <c r="U2410" s="173"/>
      <c r="V2410" s="173"/>
      <c r="W2410" s="173"/>
      <c r="X2410" s="173"/>
      <c r="Y2410" s="173"/>
      <c r="Z2410" s="173"/>
      <c r="AA2410" s="173"/>
      <c r="AB2410" s="173"/>
      <c r="AC2410" s="173"/>
      <c r="AD2410" s="173"/>
      <c r="AE2410" s="173"/>
      <c r="AF2410" s="173"/>
      <c r="AG2410" s="173"/>
      <c r="AH2410" s="173"/>
      <c r="AI2410" s="173"/>
      <c r="AJ2410" s="173"/>
      <c r="AK2410" s="173"/>
      <c r="AL2410" s="173"/>
      <c r="AM2410" s="173"/>
      <c r="AN2410" s="173"/>
      <c r="AO2410" s="173"/>
      <c r="AP2410" s="198"/>
      <c r="AQ2410" s="198"/>
      <c r="AR2410" s="198"/>
      <c r="AS2410" s="198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  <c r="BP2410" s="198"/>
      <c r="BQ2410" s="198"/>
      <c r="BR2410" s="198"/>
      <c r="BS2410" s="198"/>
      <c r="BT2410" s="198"/>
      <c r="BU2410" s="198"/>
      <c r="BV2410" s="198"/>
      <c r="BW2410" s="198"/>
      <c r="BX2410" s="198"/>
      <c r="BY2410" s="198"/>
      <c r="BZ2410" s="198"/>
    </row>
    <row r="2411" spans="4:78" x14ac:dyDescent="0.2">
      <c r="D2411" s="173"/>
      <c r="E2411" s="173"/>
      <c r="F2411" s="173"/>
      <c r="G2411" s="173"/>
      <c r="H2411" s="173"/>
      <c r="I2411" s="173"/>
      <c r="J2411" s="173"/>
      <c r="K2411" s="173"/>
      <c r="L2411" s="173"/>
      <c r="M2411" s="173"/>
      <c r="N2411" s="173"/>
      <c r="O2411" s="173"/>
      <c r="P2411" s="173"/>
      <c r="Q2411" s="173"/>
      <c r="R2411" s="173"/>
      <c r="S2411" s="173"/>
      <c r="T2411" s="173"/>
      <c r="U2411" s="173"/>
      <c r="V2411" s="173"/>
      <c r="W2411" s="173"/>
      <c r="X2411" s="173"/>
      <c r="Y2411" s="173"/>
      <c r="Z2411" s="173"/>
      <c r="AA2411" s="173"/>
      <c r="AB2411" s="173"/>
      <c r="AC2411" s="173"/>
      <c r="AD2411" s="173"/>
      <c r="AE2411" s="173"/>
      <c r="AF2411" s="173"/>
      <c r="AG2411" s="173"/>
      <c r="AH2411" s="173"/>
      <c r="AI2411" s="173"/>
      <c r="AJ2411" s="173"/>
      <c r="AK2411" s="173"/>
      <c r="AL2411" s="173"/>
      <c r="AM2411" s="173"/>
      <c r="AN2411" s="173"/>
      <c r="AO2411" s="173"/>
      <c r="AP2411" s="198"/>
      <c r="AQ2411" s="198"/>
      <c r="AR2411" s="198"/>
      <c r="AS2411" s="198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  <c r="BP2411" s="198"/>
      <c r="BQ2411" s="198"/>
      <c r="BR2411" s="198"/>
      <c r="BS2411" s="198"/>
      <c r="BT2411" s="198"/>
      <c r="BU2411" s="198"/>
      <c r="BV2411" s="198"/>
      <c r="BW2411" s="198"/>
      <c r="BX2411" s="198"/>
      <c r="BY2411" s="198"/>
      <c r="BZ2411" s="198"/>
    </row>
    <row r="2412" spans="4:78" x14ac:dyDescent="0.2">
      <c r="D2412" s="173"/>
      <c r="E2412" s="173"/>
      <c r="F2412" s="173"/>
      <c r="G2412" s="173"/>
      <c r="H2412" s="173"/>
      <c r="I2412" s="173"/>
      <c r="J2412" s="173"/>
      <c r="K2412" s="173"/>
      <c r="L2412" s="173"/>
      <c r="M2412" s="173"/>
      <c r="N2412" s="173"/>
      <c r="O2412" s="173"/>
      <c r="P2412" s="173"/>
      <c r="Q2412" s="173"/>
      <c r="R2412" s="173"/>
      <c r="S2412" s="173"/>
      <c r="T2412" s="173"/>
      <c r="U2412" s="173"/>
      <c r="V2412" s="173"/>
      <c r="W2412" s="173"/>
      <c r="X2412" s="173"/>
      <c r="Y2412" s="173"/>
      <c r="Z2412" s="173"/>
      <c r="AA2412" s="173"/>
      <c r="AB2412" s="173"/>
      <c r="AC2412" s="173"/>
      <c r="AD2412" s="173"/>
      <c r="AE2412" s="173"/>
      <c r="AF2412" s="173"/>
      <c r="AG2412" s="173"/>
      <c r="AH2412" s="173"/>
      <c r="AI2412" s="173"/>
      <c r="AJ2412" s="173"/>
      <c r="AK2412" s="173"/>
      <c r="AL2412" s="173"/>
      <c r="AM2412" s="173"/>
      <c r="AN2412" s="173"/>
      <c r="AO2412" s="173"/>
      <c r="AP2412" s="198"/>
      <c r="AQ2412" s="198"/>
      <c r="AR2412" s="198"/>
      <c r="AS2412" s="198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  <c r="BP2412" s="198"/>
      <c r="BQ2412" s="198"/>
      <c r="BR2412" s="198"/>
      <c r="BS2412" s="198"/>
      <c r="BT2412" s="198"/>
      <c r="BU2412" s="198"/>
      <c r="BV2412" s="198"/>
      <c r="BW2412" s="198"/>
      <c r="BX2412" s="198"/>
      <c r="BY2412" s="198"/>
      <c r="BZ2412" s="198"/>
    </row>
    <row r="2413" spans="4:78" x14ac:dyDescent="0.2">
      <c r="D2413" s="173"/>
      <c r="E2413" s="173"/>
      <c r="F2413" s="173"/>
      <c r="G2413" s="173"/>
      <c r="H2413" s="173"/>
      <c r="I2413" s="173"/>
      <c r="J2413" s="173"/>
      <c r="K2413" s="173"/>
      <c r="L2413" s="173"/>
      <c r="M2413" s="173"/>
      <c r="N2413" s="173"/>
      <c r="O2413" s="173"/>
      <c r="P2413" s="173"/>
      <c r="Q2413" s="173"/>
      <c r="R2413" s="173"/>
      <c r="S2413" s="173"/>
      <c r="T2413" s="173"/>
      <c r="U2413" s="173"/>
      <c r="V2413" s="173"/>
      <c r="W2413" s="173"/>
      <c r="X2413" s="173"/>
      <c r="Y2413" s="173"/>
      <c r="Z2413" s="173"/>
      <c r="AA2413" s="173"/>
      <c r="AB2413" s="173"/>
      <c r="AC2413" s="173"/>
      <c r="AD2413" s="173"/>
      <c r="AE2413" s="173"/>
      <c r="AF2413" s="173"/>
      <c r="AG2413" s="173"/>
      <c r="AH2413" s="173"/>
      <c r="AI2413" s="173"/>
      <c r="AJ2413" s="173"/>
      <c r="AK2413" s="173"/>
      <c r="AL2413" s="173"/>
      <c r="AM2413" s="173"/>
      <c r="AN2413" s="173"/>
      <c r="AO2413" s="173"/>
      <c r="AP2413" s="198"/>
      <c r="AQ2413" s="198"/>
      <c r="AR2413" s="198"/>
      <c r="AS2413" s="198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  <c r="BP2413" s="198"/>
      <c r="BQ2413" s="198"/>
      <c r="BR2413" s="198"/>
      <c r="BS2413" s="198"/>
      <c r="BT2413" s="198"/>
      <c r="BU2413" s="198"/>
      <c r="BV2413" s="198"/>
      <c r="BW2413" s="198"/>
      <c r="BX2413" s="198"/>
      <c r="BY2413" s="198"/>
      <c r="BZ2413" s="198"/>
    </row>
    <row r="2414" spans="4:78" x14ac:dyDescent="0.2">
      <c r="D2414" s="173"/>
      <c r="E2414" s="173"/>
      <c r="F2414" s="173"/>
      <c r="G2414" s="173"/>
      <c r="H2414" s="173"/>
      <c r="I2414" s="173"/>
      <c r="J2414" s="173"/>
      <c r="K2414" s="173"/>
      <c r="L2414" s="173"/>
      <c r="M2414" s="173"/>
      <c r="N2414" s="173"/>
      <c r="O2414" s="173"/>
      <c r="P2414" s="173"/>
      <c r="Q2414" s="173"/>
      <c r="R2414" s="173"/>
      <c r="S2414" s="173"/>
      <c r="T2414" s="173"/>
      <c r="U2414" s="173"/>
      <c r="V2414" s="173"/>
      <c r="W2414" s="173"/>
      <c r="X2414" s="173"/>
      <c r="Y2414" s="173"/>
      <c r="Z2414" s="173"/>
      <c r="AA2414" s="173"/>
      <c r="AB2414" s="173"/>
      <c r="AC2414" s="173"/>
      <c r="AD2414" s="173"/>
      <c r="AE2414" s="173"/>
      <c r="AF2414" s="173"/>
      <c r="AG2414" s="173"/>
      <c r="AH2414" s="173"/>
      <c r="AI2414" s="173"/>
      <c r="AJ2414" s="173"/>
      <c r="AK2414" s="173"/>
      <c r="AL2414" s="173"/>
      <c r="AM2414" s="173"/>
      <c r="AN2414" s="173"/>
      <c r="AO2414" s="173"/>
      <c r="AP2414" s="198"/>
      <c r="AQ2414" s="198"/>
      <c r="AR2414" s="198"/>
      <c r="AS2414" s="198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  <c r="BP2414" s="198"/>
      <c r="BQ2414" s="198"/>
      <c r="BR2414" s="198"/>
      <c r="BS2414" s="198"/>
      <c r="BT2414" s="198"/>
      <c r="BU2414" s="198"/>
      <c r="BV2414" s="198"/>
      <c r="BW2414" s="198"/>
      <c r="BX2414" s="198"/>
      <c r="BY2414" s="198"/>
      <c r="BZ2414" s="198"/>
    </row>
    <row r="2415" spans="4:78" x14ac:dyDescent="0.2">
      <c r="D2415" s="173"/>
      <c r="E2415" s="173"/>
      <c r="F2415" s="173"/>
      <c r="G2415" s="173"/>
      <c r="H2415" s="173"/>
      <c r="I2415" s="173"/>
      <c r="J2415" s="173"/>
      <c r="K2415" s="173"/>
      <c r="L2415" s="173"/>
      <c r="M2415" s="173"/>
      <c r="N2415" s="173"/>
      <c r="O2415" s="173"/>
      <c r="P2415" s="173"/>
      <c r="Q2415" s="173"/>
      <c r="R2415" s="173"/>
      <c r="S2415" s="173"/>
      <c r="T2415" s="173"/>
      <c r="U2415" s="173"/>
      <c r="V2415" s="173"/>
      <c r="W2415" s="173"/>
      <c r="X2415" s="173"/>
      <c r="Y2415" s="173"/>
      <c r="Z2415" s="173"/>
      <c r="AA2415" s="173"/>
      <c r="AB2415" s="173"/>
      <c r="AC2415" s="173"/>
      <c r="AD2415" s="173"/>
      <c r="AE2415" s="173"/>
      <c r="AF2415" s="173"/>
      <c r="AG2415" s="173"/>
      <c r="AH2415" s="173"/>
      <c r="AI2415" s="173"/>
      <c r="AJ2415" s="173"/>
      <c r="AK2415" s="173"/>
      <c r="AL2415" s="173"/>
      <c r="AM2415" s="173"/>
      <c r="AN2415" s="173"/>
      <c r="AO2415" s="173"/>
      <c r="AP2415" s="198"/>
      <c r="AQ2415" s="198"/>
      <c r="AR2415" s="198"/>
      <c r="AS2415" s="198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  <c r="BP2415" s="198"/>
      <c r="BQ2415" s="198"/>
      <c r="BR2415" s="198"/>
      <c r="BS2415" s="198"/>
      <c r="BT2415" s="198"/>
      <c r="BU2415" s="198"/>
      <c r="BV2415" s="198"/>
      <c r="BW2415" s="198"/>
      <c r="BX2415" s="198"/>
      <c r="BY2415" s="198"/>
      <c r="BZ2415" s="198"/>
    </row>
    <row r="2416" spans="4:78" x14ac:dyDescent="0.2">
      <c r="D2416" s="173"/>
      <c r="E2416" s="173"/>
      <c r="F2416" s="173"/>
      <c r="G2416" s="173"/>
      <c r="H2416" s="173"/>
      <c r="I2416" s="173"/>
      <c r="J2416" s="173"/>
      <c r="K2416" s="173"/>
      <c r="L2416" s="173"/>
      <c r="M2416" s="173"/>
      <c r="N2416" s="173"/>
      <c r="O2416" s="173"/>
      <c r="P2416" s="173"/>
      <c r="Q2416" s="173"/>
      <c r="R2416" s="173"/>
      <c r="S2416" s="173"/>
      <c r="T2416" s="173"/>
      <c r="U2416" s="173"/>
      <c r="V2416" s="173"/>
      <c r="W2416" s="173"/>
      <c r="X2416" s="173"/>
      <c r="Y2416" s="173"/>
      <c r="Z2416" s="173"/>
      <c r="AA2416" s="173"/>
      <c r="AB2416" s="173"/>
      <c r="AC2416" s="173"/>
      <c r="AD2416" s="173"/>
      <c r="AE2416" s="173"/>
      <c r="AF2416" s="173"/>
      <c r="AG2416" s="173"/>
      <c r="AH2416" s="173"/>
      <c r="AI2416" s="173"/>
      <c r="AJ2416" s="173"/>
      <c r="AK2416" s="173"/>
      <c r="AL2416" s="173"/>
      <c r="AM2416" s="173"/>
      <c r="AN2416" s="173"/>
      <c r="AO2416" s="173"/>
      <c r="AP2416" s="198"/>
      <c r="AQ2416" s="198"/>
      <c r="AR2416" s="198"/>
      <c r="AS2416" s="198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  <c r="BP2416" s="198"/>
      <c r="BQ2416" s="198"/>
      <c r="BR2416" s="198"/>
      <c r="BS2416" s="198"/>
      <c r="BT2416" s="198"/>
      <c r="BU2416" s="198"/>
      <c r="BV2416" s="198"/>
      <c r="BW2416" s="198"/>
      <c r="BX2416" s="198"/>
      <c r="BY2416" s="198"/>
      <c r="BZ2416" s="198"/>
    </row>
    <row r="2417" spans="4:78" x14ac:dyDescent="0.2">
      <c r="D2417" s="173"/>
      <c r="E2417" s="173"/>
      <c r="F2417" s="173"/>
      <c r="G2417" s="173"/>
      <c r="H2417" s="173"/>
      <c r="I2417" s="173"/>
      <c r="J2417" s="173"/>
      <c r="K2417" s="173"/>
      <c r="L2417" s="173"/>
      <c r="M2417" s="173"/>
      <c r="N2417" s="173"/>
      <c r="O2417" s="173"/>
      <c r="P2417" s="173"/>
      <c r="Q2417" s="173"/>
      <c r="R2417" s="173"/>
      <c r="S2417" s="173"/>
      <c r="T2417" s="173"/>
      <c r="U2417" s="173"/>
      <c r="V2417" s="173"/>
      <c r="W2417" s="173"/>
      <c r="X2417" s="173"/>
      <c r="Y2417" s="173"/>
      <c r="Z2417" s="173"/>
      <c r="AA2417" s="173"/>
      <c r="AB2417" s="173"/>
      <c r="AC2417" s="173"/>
      <c r="AD2417" s="173"/>
      <c r="AE2417" s="173"/>
      <c r="AF2417" s="173"/>
      <c r="AG2417" s="173"/>
      <c r="AH2417" s="173"/>
      <c r="AI2417" s="173"/>
      <c r="AJ2417" s="173"/>
      <c r="AK2417" s="173"/>
      <c r="AL2417" s="173"/>
      <c r="AM2417" s="173"/>
      <c r="AN2417" s="173"/>
      <c r="AO2417" s="173"/>
      <c r="AP2417" s="198"/>
      <c r="AQ2417" s="198"/>
      <c r="AR2417" s="198"/>
      <c r="AS2417" s="198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  <c r="BP2417" s="198"/>
      <c r="BQ2417" s="198"/>
      <c r="BR2417" s="198"/>
      <c r="BS2417" s="198"/>
      <c r="BT2417" s="198"/>
      <c r="BU2417" s="198"/>
      <c r="BV2417" s="198"/>
      <c r="BW2417" s="198"/>
      <c r="BX2417" s="198"/>
      <c r="BY2417" s="198"/>
      <c r="BZ2417" s="198"/>
    </row>
    <row r="2418" spans="4:78" x14ac:dyDescent="0.2">
      <c r="D2418" s="173"/>
      <c r="E2418" s="173"/>
      <c r="F2418" s="173"/>
      <c r="G2418" s="173"/>
      <c r="H2418" s="173"/>
      <c r="I2418" s="173"/>
      <c r="J2418" s="173"/>
      <c r="K2418" s="173"/>
      <c r="L2418" s="173"/>
      <c r="M2418" s="173"/>
      <c r="N2418" s="173"/>
      <c r="O2418" s="173"/>
      <c r="P2418" s="173"/>
      <c r="Q2418" s="173"/>
      <c r="R2418" s="173"/>
      <c r="S2418" s="173"/>
      <c r="T2418" s="173"/>
      <c r="U2418" s="173"/>
      <c r="V2418" s="173"/>
      <c r="W2418" s="173"/>
      <c r="X2418" s="173"/>
      <c r="Y2418" s="173"/>
      <c r="Z2418" s="173"/>
      <c r="AA2418" s="173"/>
      <c r="AB2418" s="173"/>
      <c r="AC2418" s="173"/>
      <c r="AD2418" s="173"/>
      <c r="AE2418" s="173"/>
      <c r="AF2418" s="173"/>
      <c r="AG2418" s="173"/>
      <c r="AH2418" s="173"/>
      <c r="AI2418" s="173"/>
      <c r="AJ2418" s="173"/>
      <c r="AK2418" s="173"/>
      <c r="AL2418" s="173"/>
      <c r="AM2418" s="173"/>
      <c r="AN2418" s="173"/>
      <c r="AO2418" s="173"/>
      <c r="AP2418" s="198"/>
      <c r="AQ2418" s="198"/>
      <c r="AR2418" s="198"/>
      <c r="AS2418" s="198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  <c r="BP2418" s="198"/>
      <c r="BQ2418" s="198"/>
      <c r="BR2418" s="198"/>
      <c r="BS2418" s="198"/>
      <c r="BT2418" s="198"/>
      <c r="BU2418" s="198"/>
      <c r="BV2418" s="198"/>
      <c r="BW2418" s="198"/>
      <c r="BX2418" s="198"/>
      <c r="BY2418" s="198"/>
      <c r="BZ2418" s="198"/>
    </row>
    <row r="2419" spans="4:78" x14ac:dyDescent="0.2">
      <c r="D2419" s="173"/>
      <c r="E2419" s="173"/>
      <c r="F2419" s="173"/>
      <c r="G2419" s="173"/>
      <c r="H2419" s="173"/>
      <c r="I2419" s="173"/>
      <c r="J2419" s="173"/>
      <c r="K2419" s="173"/>
      <c r="L2419" s="173"/>
      <c r="M2419" s="173"/>
      <c r="N2419" s="173"/>
      <c r="O2419" s="173"/>
      <c r="P2419" s="173"/>
      <c r="Q2419" s="173"/>
      <c r="R2419" s="173"/>
      <c r="S2419" s="173"/>
      <c r="T2419" s="173"/>
      <c r="U2419" s="173"/>
      <c r="V2419" s="173"/>
      <c r="W2419" s="173"/>
      <c r="X2419" s="173"/>
      <c r="Y2419" s="173"/>
      <c r="Z2419" s="173"/>
      <c r="AA2419" s="173"/>
      <c r="AB2419" s="173"/>
      <c r="AC2419" s="173"/>
      <c r="AD2419" s="173"/>
      <c r="AE2419" s="173"/>
      <c r="AF2419" s="173"/>
      <c r="AG2419" s="173"/>
      <c r="AH2419" s="173"/>
      <c r="AI2419" s="173"/>
      <c r="AJ2419" s="173"/>
      <c r="AK2419" s="173"/>
      <c r="AL2419" s="173"/>
      <c r="AM2419" s="173"/>
      <c r="AN2419" s="173"/>
      <c r="AO2419" s="173"/>
      <c r="AP2419" s="198"/>
      <c r="AQ2419" s="198"/>
      <c r="AR2419" s="198"/>
      <c r="AS2419" s="198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  <c r="BP2419" s="198"/>
      <c r="BQ2419" s="198"/>
      <c r="BR2419" s="198"/>
      <c r="BS2419" s="198"/>
      <c r="BT2419" s="198"/>
      <c r="BU2419" s="198"/>
      <c r="BV2419" s="198"/>
      <c r="BW2419" s="198"/>
      <c r="BX2419" s="198"/>
      <c r="BY2419" s="198"/>
      <c r="BZ2419" s="198"/>
    </row>
    <row r="2420" spans="4:78" x14ac:dyDescent="0.2">
      <c r="D2420" s="173"/>
      <c r="E2420" s="173"/>
      <c r="F2420" s="173"/>
      <c r="G2420" s="173"/>
      <c r="H2420" s="173"/>
      <c r="I2420" s="173"/>
      <c r="J2420" s="173"/>
      <c r="K2420" s="173"/>
      <c r="L2420" s="173"/>
      <c r="M2420" s="173"/>
      <c r="N2420" s="173"/>
      <c r="O2420" s="173"/>
      <c r="P2420" s="173"/>
      <c r="Q2420" s="173"/>
      <c r="R2420" s="173"/>
      <c r="S2420" s="173"/>
      <c r="T2420" s="173"/>
      <c r="U2420" s="173"/>
      <c r="V2420" s="173"/>
      <c r="W2420" s="173"/>
      <c r="X2420" s="173"/>
      <c r="Y2420" s="173"/>
      <c r="Z2420" s="173"/>
      <c r="AA2420" s="173"/>
      <c r="AB2420" s="173"/>
      <c r="AC2420" s="173"/>
      <c r="AD2420" s="173"/>
      <c r="AE2420" s="173"/>
      <c r="AF2420" s="173"/>
      <c r="AG2420" s="173"/>
      <c r="AH2420" s="173"/>
      <c r="AI2420" s="173"/>
      <c r="AJ2420" s="173"/>
      <c r="AK2420" s="173"/>
      <c r="AL2420" s="173"/>
      <c r="AM2420" s="173"/>
      <c r="AN2420" s="173"/>
      <c r="AO2420" s="173"/>
      <c r="AP2420" s="198"/>
      <c r="AQ2420" s="198"/>
      <c r="AR2420" s="198"/>
      <c r="AS2420" s="198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  <c r="BP2420" s="198"/>
      <c r="BQ2420" s="198"/>
      <c r="BR2420" s="198"/>
      <c r="BS2420" s="198"/>
      <c r="BT2420" s="198"/>
      <c r="BU2420" s="198"/>
      <c r="BV2420" s="198"/>
      <c r="BW2420" s="198"/>
      <c r="BX2420" s="198"/>
      <c r="BY2420" s="198"/>
      <c r="BZ2420" s="198"/>
    </row>
    <row r="2421" spans="4:78" x14ac:dyDescent="0.2">
      <c r="D2421" s="173"/>
      <c r="E2421" s="173"/>
      <c r="F2421" s="173"/>
      <c r="G2421" s="173"/>
      <c r="H2421" s="173"/>
      <c r="I2421" s="173"/>
      <c r="J2421" s="173"/>
      <c r="K2421" s="173"/>
      <c r="L2421" s="173"/>
      <c r="M2421" s="173"/>
      <c r="N2421" s="173"/>
      <c r="O2421" s="173"/>
      <c r="P2421" s="173"/>
      <c r="Q2421" s="173"/>
      <c r="R2421" s="173"/>
      <c r="S2421" s="173"/>
      <c r="T2421" s="173"/>
      <c r="U2421" s="173"/>
      <c r="V2421" s="173"/>
      <c r="W2421" s="173"/>
      <c r="X2421" s="173"/>
      <c r="Y2421" s="173"/>
      <c r="Z2421" s="173"/>
      <c r="AA2421" s="173"/>
      <c r="AB2421" s="173"/>
      <c r="AC2421" s="173"/>
      <c r="AD2421" s="173"/>
      <c r="AE2421" s="173"/>
      <c r="AF2421" s="173"/>
      <c r="AG2421" s="173"/>
      <c r="AH2421" s="173"/>
      <c r="AI2421" s="173"/>
      <c r="AJ2421" s="173"/>
      <c r="AK2421" s="173"/>
      <c r="AL2421" s="173"/>
      <c r="AM2421" s="173"/>
      <c r="AN2421" s="173"/>
      <c r="AO2421" s="173"/>
      <c r="AP2421" s="198"/>
      <c r="AQ2421" s="198"/>
      <c r="AR2421" s="198"/>
      <c r="AS2421" s="198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  <c r="BP2421" s="198"/>
      <c r="BQ2421" s="198"/>
      <c r="BR2421" s="198"/>
      <c r="BS2421" s="198"/>
      <c r="BT2421" s="198"/>
      <c r="BU2421" s="198"/>
      <c r="BV2421" s="198"/>
      <c r="BW2421" s="198"/>
      <c r="BX2421" s="198"/>
      <c r="BY2421" s="198"/>
      <c r="BZ2421" s="198"/>
    </row>
    <row r="2422" spans="4:78" x14ac:dyDescent="0.2">
      <c r="D2422" s="173"/>
      <c r="E2422" s="173"/>
      <c r="F2422" s="173"/>
      <c r="G2422" s="173"/>
      <c r="H2422" s="173"/>
      <c r="I2422" s="173"/>
      <c r="J2422" s="173"/>
      <c r="K2422" s="173"/>
      <c r="L2422" s="173"/>
      <c r="M2422" s="173"/>
      <c r="N2422" s="173"/>
      <c r="O2422" s="173"/>
      <c r="P2422" s="173"/>
      <c r="Q2422" s="173"/>
      <c r="R2422" s="173"/>
      <c r="S2422" s="173"/>
      <c r="T2422" s="173"/>
      <c r="U2422" s="173"/>
      <c r="V2422" s="173"/>
      <c r="W2422" s="173"/>
      <c r="X2422" s="173"/>
      <c r="Y2422" s="173"/>
      <c r="Z2422" s="173"/>
      <c r="AA2422" s="173"/>
      <c r="AB2422" s="173"/>
      <c r="AC2422" s="173"/>
      <c r="AD2422" s="173"/>
      <c r="AE2422" s="173"/>
      <c r="AF2422" s="173"/>
      <c r="AG2422" s="173"/>
      <c r="AH2422" s="173"/>
      <c r="AI2422" s="173"/>
      <c r="AJ2422" s="173"/>
      <c r="AK2422" s="173"/>
      <c r="AL2422" s="173"/>
      <c r="AM2422" s="173"/>
      <c r="AN2422" s="173"/>
      <c r="AO2422" s="173"/>
      <c r="AP2422" s="198"/>
      <c r="AQ2422" s="198"/>
      <c r="AR2422" s="198"/>
      <c r="AS2422" s="198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  <c r="BP2422" s="198"/>
      <c r="BQ2422" s="198"/>
      <c r="BR2422" s="198"/>
      <c r="BS2422" s="198"/>
      <c r="BT2422" s="198"/>
      <c r="BU2422" s="198"/>
      <c r="BV2422" s="198"/>
      <c r="BW2422" s="198"/>
      <c r="BX2422" s="198"/>
      <c r="BY2422" s="198"/>
      <c r="BZ2422" s="198"/>
    </row>
    <row r="2423" spans="4:78" x14ac:dyDescent="0.2">
      <c r="D2423" s="173"/>
      <c r="E2423" s="173"/>
      <c r="F2423" s="173"/>
      <c r="G2423" s="173"/>
      <c r="H2423" s="173"/>
      <c r="I2423" s="173"/>
      <c r="J2423" s="173"/>
      <c r="K2423" s="173"/>
      <c r="L2423" s="173"/>
      <c r="M2423" s="173"/>
      <c r="N2423" s="173"/>
      <c r="O2423" s="173"/>
      <c r="P2423" s="173"/>
      <c r="Q2423" s="173"/>
      <c r="R2423" s="173"/>
      <c r="S2423" s="173"/>
      <c r="T2423" s="173"/>
      <c r="U2423" s="173"/>
      <c r="V2423" s="173"/>
      <c r="W2423" s="173"/>
      <c r="X2423" s="173"/>
      <c r="Y2423" s="173"/>
      <c r="Z2423" s="173"/>
      <c r="AA2423" s="173"/>
      <c r="AB2423" s="173"/>
      <c r="AC2423" s="173"/>
      <c r="AD2423" s="173"/>
      <c r="AE2423" s="173"/>
      <c r="AF2423" s="173"/>
      <c r="AG2423" s="173"/>
      <c r="AH2423" s="173"/>
      <c r="AI2423" s="173"/>
      <c r="AJ2423" s="173"/>
      <c r="AK2423" s="173"/>
      <c r="AL2423" s="173"/>
      <c r="AM2423" s="173"/>
      <c r="AN2423" s="173"/>
      <c r="AO2423" s="173"/>
      <c r="AP2423" s="198"/>
      <c r="AQ2423" s="198"/>
      <c r="AR2423" s="198"/>
      <c r="AS2423" s="198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  <c r="BP2423" s="198"/>
      <c r="BQ2423" s="198"/>
      <c r="BR2423" s="198"/>
      <c r="BS2423" s="198"/>
      <c r="BT2423" s="198"/>
      <c r="BU2423" s="198"/>
      <c r="BV2423" s="198"/>
      <c r="BW2423" s="198"/>
      <c r="BX2423" s="198"/>
      <c r="BY2423" s="198"/>
      <c r="BZ2423" s="198"/>
    </row>
    <row r="2424" spans="4:78" x14ac:dyDescent="0.2">
      <c r="D2424" s="173"/>
      <c r="E2424" s="173"/>
      <c r="F2424" s="173"/>
      <c r="G2424" s="173"/>
      <c r="H2424" s="173"/>
      <c r="I2424" s="173"/>
      <c r="J2424" s="173"/>
      <c r="K2424" s="173"/>
      <c r="L2424" s="173"/>
      <c r="M2424" s="173"/>
      <c r="N2424" s="173"/>
      <c r="O2424" s="173"/>
      <c r="P2424" s="173"/>
      <c r="Q2424" s="173"/>
      <c r="R2424" s="173"/>
      <c r="S2424" s="173"/>
      <c r="T2424" s="173"/>
      <c r="U2424" s="173"/>
      <c r="V2424" s="173"/>
      <c r="W2424" s="173"/>
      <c r="X2424" s="173"/>
      <c r="Y2424" s="173"/>
      <c r="Z2424" s="173"/>
      <c r="AA2424" s="173"/>
      <c r="AB2424" s="173"/>
      <c r="AC2424" s="173"/>
      <c r="AD2424" s="173"/>
      <c r="AE2424" s="173"/>
      <c r="AF2424" s="173"/>
      <c r="AG2424" s="173"/>
      <c r="AH2424" s="173"/>
      <c r="AI2424" s="173"/>
      <c r="AJ2424" s="173"/>
      <c r="AK2424" s="173"/>
      <c r="AL2424" s="173"/>
      <c r="AM2424" s="173"/>
      <c r="AN2424" s="173"/>
      <c r="AO2424" s="173"/>
      <c r="AP2424" s="198"/>
      <c r="AQ2424" s="198"/>
      <c r="AR2424" s="198"/>
      <c r="AS2424" s="198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  <c r="BP2424" s="198"/>
      <c r="BQ2424" s="198"/>
      <c r="BR2424" s="198"/>
      <c r="BS2424" s="198"/>
      <c r="BT2424" s="198"/>
      <c r="BU2424" s="198"/>
      <c r="BV2424" s="198"/>
      <c r="BW2424" s="198"/>
      <c r="BX2424" s="198"/>
      <c r="BY2424" s="198"/>
      <c r="BZ2424" s="198"/>
    </row>
    <row r="2425" spans="4:78" x14ac:dyDescent="0.2">
      <c r="D2425" s="173"/>
      <c r="E2425" s="173"/>
      <c r="F2425" s="173"/>
      <c r="G2425" s="173"/>
      <c r="H2425" s="173"/>
      <c r="I2425" s="173"/>
      <c r="J2425" s="173"/>
      <c r="K2425" s="173"/>
      <c r="L2425" s="173"/>
      <c r="M2425" s="173"/>
      <c r="N2425" s="173"/>
      <c r="O2425" s="173"/>
      <c r="P2425" s="173"/>
      <c r="Q2425" s="173"/>
      <c r="R2425" s="173"/>
      <c r="S2425" s="173"/>
      <c r="T2425" s="173"/>
      <c r="U2425" s="173"/>
      <c r="V2425" s="173"/>
      <c r="W2425" s="173"/>
      <c r="X2425" s="173"/>
      <c r="Y2425" s="173"/>
      <c r="Z2425" s="173"/>
      <c r="AA2425" s="173"/>
      <c r="AB2425" s="173"/>
      <c r="AC2425" s="173"/>
      <c r="AD2425" s="173"/>
      <c r="AE2425" s="173"/>
      <c r="AF2425" s="173"/>
      <c r="AG2425" s="173"/>
      <c r="AH2425" s="173"/>
      <c r="AI2425" s="173"/>
      <c r="AJ2425" s="173"/>
      <c r="AK2425" s="173"/>
      <c r="AL2425" s="173"/>
      <c r="AM2425" s="173"/>
      <c r="AN2425" s="173"/>
      <c r="AO2425" s="173"/>
      <c r="AP2425" s="198"/>
      <c r="AQ2425" s="198"/>
      <c r="AR2425" s="198"/>
      <c r="AS2425" s="198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  <c r="BP2425" s="198"/>
      <c r="BQ2425" s="198"/>
      <c r="BR2425" s="198"/>
      <c r="BS2425" s="198"/>
      <c r="BT2425" s="198"/>
      <c r="BU2425" s="198"/>
      <c r="BV2425" s="198"/>
      <c r="BW2425" s="198"/>
      <c r="BX2425" s="198"/>
      <c r="BY2425" s="198"/>
      <c r="BZ2425" s="198"/>
    </row>
    <row r="2426" spans="4:78" x14ac:dyDescent="0.2">
      <c r="D2426" s="173"/>
      <c r="E2426" s="173"/>
      <c r="F2426" s="173"/>
      <c r="G2426" s="173"/>
      <c r="H2426" s="173"/>
      <c r="I2426" s="173"/>
      <c r="J2426" s="173"/>
      <c r="K2426" s="173"/>
      <c r="L2426" s="173"/>
      <c r="M2426" s="173"/>
      <c r="N2426" s="173"/>
      <c r="O2426" s="173"/>
      <c r="P2426" s="173"/>
      <c r="Q2426" s="173"/>
      <c r="R2426" s="173"/>
      <c r="S2426" s="173"/>
      <c r="T2426" s="173"/>
      <c r="U2426" s="173"/>
      <c r="V2426" s="173"/>
      <c r="W2426" s="173"/>
      <c r="X2426" s="173"/>
      <c r="Y2426" s="173"/>
      <c r="Z2426" s="173"/>
      <c r="AA2426" s="173"/>
      <c r="AB2426" s="173"/>
      <c r="AC2426" s="173"/>
      <c r="AD2426" s="173"/>
      <c r="AE2426" s="173"/>
      <c r="AF2426" s="173"/>
      <c r="AG2426" s="173"/>
      <c r="AH2426" s="173"/>
      <c r="AI2426" s="173"/>
      <c r="AJ2426" s="173"/>
      <c r="AK2426" s="173"/>
      <c r="AL2426" s="173"/>
      <c r="AM2426" s="173"/>
      <c r="AN2426" s="173"/>
      <c r="AO2426" s="173"/>
      <c r="AP2426" s="198"/>
      <c r="AQ2426" s="198"/>
      <c r="AR2426" s="198"/>
      <c r="AS2426" s="198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  <c r="BP2426" s="198"/>
      <c r="BQ2426" s="198"/>
      <c r="BR2426" s="198"/>
      <c r="BS2426" s="198"/>
      <c r="BT2426" s="198"/>
      <c r="BU2426" s="198"/>
      <c r="BV2426" s="198"/>
      <c r="BW2426" s="198"/>
      <c r="BX2426" s="198"/>
      <c r="BY2426" s="198"/>
      <c r="BZ2426" s="198"/>
    </row>
    <row r="2427" spans="4:78" x14ac:dyDescent="0.2">
      <c r="D2427" s="173"/>
      <c r="E2427" s="173"/>
      <c r="F2427" s="173"/>
      <c r="G2427" s="173"/>
      <c r="H2427" s="173"/>
      <c r="I2427" s="173"/>
      <c r="J2427" s="173"/>
      <c r="K2427" s="173"/>
      <c r="L2427" s="173"/>
      <c r="M2427" s="173"/>
      <c r="N2427" s="173"/>
      <c r="O2427" s="173"/>
      <c r="P2427" s="173"/>
      <c r="Q2427" s="173"/>
      <c r="R2427" s="173"/>
      <c r="S2427" s="173"/>
      <c r="T2427" s="173"/>
      <c r="U2427" s="173"/>
      <c r="V2427" s="173"/>
      <c r="W2427" s="173"/>
      <c r="X2427" s="173"/>
      <c r="Y2427" s="173"/>
      <c r="Z2427" s="173"/>
      <c r="AA2427" s="173"/>
      <c r="AB2427" s="173"/>
      <c r="AC2427" s="173"/>
      <c r="AD2427" s="173"/>
      <c r="AE2427" s="173"/>
      <c r="AF2427" s="173"/>
      <c r="AG2427" s="173"/>
      <c r="AH2427" s="173"/>
      <c r="AI2427" s="173"/>
      <c r="AJ2427" s="173"/>
      <c r="AK2427" s="173"/>
      <c r="AL2427" s="173"/>
      <c r="AM2427" s="173"/>
      <c r="AN2427" s="173"/>
      <c r="AO2427" s="173"/>
      <c r="AP2427" s="198"/>
      <c r="AQ2427" s="198"/>
      <c r="AR2427" s="198"/>
      <c r="AS2427" s="198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  <c r="BP2427" s="198"/>
      <c r="BQ2427" s="198"/>
      <c r="BR2427" s="198"/>
      <c r="BS2427" s="198"/>
      <c r="BT2427" s="198"/>
      <c r="BU2427" s="198"/>
      <c r="BV2427" s="198"/>
      <c r="BW2427" s="198"/>
      <c r="BX2427" s="198"/>
      <c r="BY2427" s="198"/>
      <c r="BZ2427" s="198"/>
    </row>
    <row r="2428" spans="4:78" x14ac:dyDescent="0.2">
      <c r="D2428" s="173"/>
      <c r="E2428" s="173"/>
      <c r="F2428" s="173"/>
      <c r="G2428" s="173"/>
      <c r="H2428" s="173"/>
      <c r="I2428" s="173"/>
      <c r="J2428" s="173"/>
      <c r="K2428" s="173"/>
      <c r="L2428" s="173"/>
      <c r="M2428" s="173"/>
      <c r="N2428" s="173"/>
      <c r="O2428" s="173"/>
      <c r="P2428" s="173"/>
      <c r="Q2428" s="173"/>
      <c r="R2428" s="173"/>
      <c r="S2428" s="173"/>
      <c r="T2428" s="173"/>
      <c r="U2428" s="173"/>
      <c r="V2428" s="173"/>
      <c r="W2428" s="173"/>
      <c r="X2428" s="173"/>
      <c r="Y2428" s="173"/>
      <c r="Z2428" s="173"/>
      <c r="AA2428" s="173"/>
      <c r="AB2428" s="173"/>
      <c r="AC2428" s="173"/>
      <c r="AD2428" s="173"/>
      <c r="AE2428" s="173"/>
      <c r="AF2428" s="173"/>
      <c r="AG2428" s="173"/>
      <c r="AH2428" s="173"/>
      <c r="AI2428" s="173"/>
      <c r="AJ2428" s="173"/>
      <c r="AK2428" s="173"/>
      <c r="AL2428" s="173"/>
      <c r="AM2428" s="173"/>
      <c r="AN2428" s="173"/>
      <c r="AO2428" s="173"/>
      <c r="AP2428" s="198"/>
      <c r="AQ2428" s="198"/>
      <c r="AR2428" s="198"/>
      <c r="AS2428" s="198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  <c r="BP2428" s="198"/>
      <c r="BQ2428" s="198"/>
      <c r="BR2428" s="198"/>
      <c r="BS2428" s="198"/>
      <c r="BT2428" s="198"/>
      <c r="BU2428" s="198"/>
      <c r="BV2428" s="198"/>
      <c r="BW2428" s="198"/>
      <c r="BX2428" s="198"/>
      <c r="BY2428" s="198"/>
      <c r="BZ2428" s="198"/>
    </row>
    <row r="2429" spans="4:78" x14ac:dyDescent="0.2">
      <c r="D2429" s="173"/>
      <c r="E2429" s="173"/>
      <c r="F2429" s="173"/>
      <c r="G2429" s="173"/>
      <c r="H2429" s="173"/>
      <c r="I2429" s="173"/>
      <c r="J2429" s="173"/>
      <c r="K2429" s="173"/>
      <c r="L2429" s="173"/>
      <c r="M2429" s="173"/>
      <c r="N2429" s="173"/>
      <c r="O2429" s="173"/>
      <c r="P2429" s="173"/>
      <c r="Q2429" s="173"/>
      <c r="R2429" s="173"/>
      <c r="S2429" s="173"/>
      <c r="T2429" s="173"/>
      <c r="U2429" s="173"/>
      <c r="V2429" s="173"/>
      <c r="W2429" s="173"/>
      <c r="X2429" s="173"/>
      <c r="Y2429" s="173"/>
      <c r="Z2429" s="173"/>
      <c r="AA2429" s="173"/>
      <c r="AB2429" s="173"/>
      <c r="AC2429" s="173"/>
      <c r="AD2429" s="173"/>
      <c r="AE2429" s="173"/>
      <c r="AF2429" s="173"/>
      <c r="AG2429" s="173"/>
      <c r="AH2429" s="173"/>
      <c r="AI2429" s="173"/>
      <c r="AJ2429" s="173"/>
      <c r="AK2429" s="173"/>
      <c r="AL2429" s="173"/>
      <c r="AM2429" s="173"/>
      <c r="AN2429" s="173"/>
      <c r="AO2429" s="173"/>
      <c r="AP2429" s="198"/>
      <c r="AQ2429" s="198"/>
      <c r="AR2429" s="198"/>
      <c r="AS2429" s="198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  <c r="BP2429" s="198"/>
      <c r="BQ2429" s="198"/>
      <c r="BR2429" s="198"/>
      <c r="BS2429" s="198"/>
      <c r="BT2429" s="198"/>
      <c r="BU2429" s="198"/>
      <c r="BV2429" s="198"/>
      <c r="BW2429" s="198"/>
      <c r="BX2429" s="198"/>
      <c r="BY2429" s="198"/>
      <c r="BZ2429" s="198"/>
    </row>
    <row r="2430" spans="4:78" x14ac:dyDescent="0.2">
      <c r="D2430" s="173"/>
      <c r="E2430" s="173"/>
      <c r="F2430" s="173"/>
      <c r="G2430" s="173"/>
      <c r="H2430" s="173"/>
      <c r="I2430" s="173"/>
      <c r="J2430" s="173"/>
      <c r="K2430" s="173"/>
      <c r="L2430" s="173"/>
      <c r="M2430" s="173"/>
      <c r="N2430" s="173"/>
      <c r="O2430" s="173"/>
      <c r="P2430" s="173"/>
      <c r="Q2430" s="173"/>
      <c r="R2430" s="173"/>
      <c r="S2430" s="173"/>
      <c r="T2430" s="173"/>
      <c r="U2430" s="173"/>
      <c r="V2430" s="173"/>
      <c r="W2430" s="173"/>
      <c r="X2430" s="173"/>
      <c r="Y2430" s="173"/>
      <c r="Z2430" s="173"/>
      <c r="AA2430" s="173"/>
      <c r="AB2430" s="173"/>
      <c r="AC2430" s="173"/>
      <c r="AD2430" s="173"/>
      <c r="AE2430" s="173"/>
      <c r="AF2430" s="173"/>
      <c r="AG2430" s="173"/>
      <c r="AH2430" s="173"/>
      <c r="AI2430" s="173"/>
      <c r="AJ2430" s="173"/>
      <c r="AK2430" s="173"/>
      <c r="AL2430" s="173"/>
      <c r="AM2430" s="173"/>
      <c r="AN2430" s="173"/>
      <c r="AO2430" s="173"/>
      <c r="AP2430" s="198"/>
      <c r="AQ2430" s="198"/>
      <c r="AR2430" s="198"/>
      <c r="AS2430" s="198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  <c r="BP2430" s="198"/>
      <c r="BQ2430" s="198"/>
      <c r="BR2430" s="198"/>
      <c r="BS2430" s="198"/>
      <c r="BT2430" s="198"/>
      <c r="BU2430" s="198"/>
      <c r="BV2430" s="198"/>
      <c r="BW2430" s="198"/>
      <c r="BX2430" s="198"/>
      <c r="BY2430" s="198"/>
      <c r="BZ2430" s="198"/>
    </row>
    <row r="2431" spans="4:78" x14ac:dyDescent="0.2">
      <c r="D2431" s="173"/>
      <c r="E2431" s="173"/>
      <c r="F2431" s="173"/>
      <c r="G2431" s="173"/>
      <c r="H2431" s="173"/>
      <c r="I2431" s="173"/>
      <c r="J2431" s="173"/>
      <c r="K2431" s="173"/>
      <c r="L2431" s="173"/>
      <c r="M2431" s="173"/>
      <c r="N2431" s="173"/>
      <c r="O2431" s="173"/>
      <c r="P2431" s="173"/>
      <c r="Q2431" s="173"/>
      <c r="R2431" s="173"/>
      <c r="S2431" s="173"/>
      <c r="T2431" s="173"/>
      <c r="U2431" s="173"/>
      <c r="V2431" s="173"/>
      <c r="W2431" s="173"/>
      <c r="X2431" s="173"/>
      <c r="Y2431" s="173"/>
      <c r="Z2431" s="173"/>
      <c r="AA2431" s="173"/>
      <c r="AB2431" s="173"/>
      <c r="AC2431" s="173"/>
      <c r="AD2431" s="173"/>
      <c r="AE2431" s="173"/>
      <c r="AF2431" s="173"/>
      <c r="AG2431" s="173"/>
      <c r="AH2431" s="173"/>
      <c r="AI2431" s="173"/>
      <c r="AJ2431" s="173"/>
      <c r="AK2431" s="173"/>
      <c r="AL2431" s="173"/>
      <c r="AM2431" s="173"/>
      <c r="AN2431" s="173"/>
      <c r="AO2431" s="173"/>
      <c r="AP2431" s="198"/>
      <c r="AQ2431" s="198"/>
      <c r="AR2431" s="198"/>
      <c r="AS2431" s="198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  <c r="BP2431" s="198"/>
      <c r="BQ2431" s="198"/>
      <c r="BR2431" s="198"/>
      <c r="BS2431" s="198"/>
      <c r="BT2431" s="198"/>
      <c r="BU2431" s="198"/>
      <c r="BV2431" s="198"/>
      <c r="BW2431" s="198"/>
      <c r="BX2431" s="198"/>
      <c r="BY2431" s="198"/>
      <c r="BZ2431" s="198"/>
    </row>
    <row r="2432" spans="4:78" x14ac:dyDescent="0.2">
      <c r="D2432" s="173"/>
      <c r="E2432" s="173"/>
      <c r="F2432" s="173"/>
      <c r="G2432" s="173"/>
      <c r="H2432" s="173"/>
      <c r="I2432" s="173"/>
      <c r="J2432" s="173"/>
      <c r="K2432" s="173"/>
      <c r="L2432" s="173"/>
      <c r="M2432" s="173"/>
      <c r="N2432" s="173"/>
      <c r="O2432" s="173"/>
      <c r="P2432" s="173"/>
      <c r="Q2432" s="173"/>
      <c r="R2432" s="173"/>
      <c r="S2432" s="173"/>
      <c r="T2432" s="173"/>
      <c r="U2432" s="173"/>
      <c r="V2432" s="173"/>
      <c r="W2432" s="173"/>
      <c r="X2432" s="173"/>
      <c r="Y2432" s="173"/>
      <c r="Z2432" s="173"/>
      <c r="AA2432" s="173"/>
      <c r="AB2432" s="173"/>
      <c r="AC2432" s="173"/>
      <c r="AD2432" s="173"/>
      <c r="AE2432" s="173"/>
      <c r="AF2432" s="173"/>
      <c r="AG2432" s="173"/>
      <c r="AH2432" s="173"/>
      <c r="AI2432" s="173"/>
      <c r="AJ2432" s="173"/>
      <c r="AK2432" s="173"/>
      <c r="AL2432" s="173"/>
      <c r="AM2432" s="173"/>
      <c r="AN2432" s="173"/>
      <c r="AO2432" s="173"/>
      <c r="AP2432" s="198"/>
      <c r="AQ2432" s="198"/>
      <c r="AR2432" s="198"/>
      <c r="AS2432" s="198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  <c r="BP2432" s="198"/>
      <c r="BQ2432" s="198"/>
      <c r="BR2432" s="198"/>
      <c r="BS2432" s="198"/>
      <c r="BT2432" s="198"/>
      <c r="BU2432" s="198"/>
      <c r="BV2432" s="198"/>
      <c r="BW2432" s="198"/>
      <c r="BX2432" s="198"/>
      <c r="BY2432" s="198"/>
      <c r="BZ2432" s="198"/>
    </row>
    <row r="2433" spans="4:78" x14ac:dyDescent="0.2">
      <c r="D2433" s="173"/>
      <c r="E2433" s="173"/>
      <c r="F2433" s="173"/>
      <c r="G2433" s="173"/>
      <c r="H2433" s="173"/>
      <c r="I2433" s="173"/>
      <c r="J2433" s="173"/>
      <c r="K2433" s="173"/>
      <c r="L2433" s="173"/>
      <c r="M2433" s="173"/>
      <c r="N2433" s="173"/>
      <c r="O2433" s="173"/>
      <c r="P2433" s="173"/>
      <c r="Q2433" s="173"/>
      <c r="R2433" s="173"/>
      <c r="S2433" s="173"/>
      <c r="T2433" s="173"/>
      <c r="U2433" s="173"/>
      <c r="V2433" s="173"/>
      <c r="W2433" s="173"/>
      <c r="X2433" s="173"/>
      <c r="Y2433" s="173"/>
      <c r="Z2433" s="173"/>
      <c r="AA2433" s="173"/>
      <c r="AB2433" s="173"/>
      <c r="AC2433" s="173"/>
      <c r="AD2433" s="173"/>
      <c r="AE2433" s="173"/>
      <c r="AF2433" s="173"/>
      <c r="AG2433" s="173"/>
      <c r="AH2433" s="173"/>
      <c r="AI2433" s="173"/>
      <c r="AJ2433" s="173"/>
      <c r="AK2433" s="173"/>
      <c r="AL2433" s="173"/>
      <c r="AM2433" s="173"/>
      <c r="AN2433" s="173"/>
      <c r="AO2433" s="173"/>
      <c r="AP2433" s="198"/>
      <c r="AQ2433" s="198"/>
      <c r="AR2433" s="198"/>
      <c r="AS2433" s="198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  <c r="BP2433" s="198"/>
      <c r="BQ2433" s="198"/>
      <c r="BR2433" s="198"/>
      <c r="BS2433" s="198"/>
      <c r="BT2433" s="198"/>
      <c r="BU2433" s="198"/>
      <c r="BV2433" s="198"/>
      <c r="BW2433" s="198"/>
      <c r="BX2433" s="198"/>
      <c r="BY2433" s="198"/>
      <c r="BZ2433" s="198"/>
    </row>
    <row r="2434" spans="4:78" x14ac:dyDescent="0.2">
      <c r="D2434" s="173"/>
      <c r="E2434" s="173"/>
      <c r="F2434" s="173"/>
      <c r="G2434" s="173"/>
      <c r="H2434" s="173"/>
      <c r="I2434" s="173"/>
      <c r="J2434" s="173"/>
      <c r="K2434" s="173"/>
      <c r="L2434" s="173"/>
      <c r="M2434" s="173"/>
      <c r="N2434" s="173"/>
      <c r="O2434" s="173"/>
      <c r="P2434" s="173"/>
      <c r="Q2434" s="173"/>
      <c r="R2434" s="173"/>
      <c r="S2434" s="173"/>
      <c r="T2434" s="173"/>
      <c r="U2434" s="173"/>
      <c r="V2434" s="173"/>
      <c r="W2434" s="173"/>
      <c r="X2434" s="173"/>
      <c r="Y2434" s="173"/>
      <c r="Z2434" s="173"/>
      <c r="AA2434" s="173"/>
      <c r="AB2434" s="173"/>
      <c r="AC2434" s="173"/>
      <c r="AD2434" s="173"/>
      <c r="AE2434" s="173"/>
      <c r="AF2434" s="173"/>
      <c r="AG2434" s="173"/>
      <c r="AH2434" s="173"/>
      <c r="AI2434" s="173"/>
      <c r="AJ2434" s="173"/>
      <c r="AK2434" s="173"/>
      <c r="AL2434" s="173"/>
      <c r="AM2434" s="173"/>
      <c r="AN2434" s="173"/>
      <c r="AO2434" s="173"/>
      <c r="AP2434" s="198"/>
      <c r="AQ2434" s="198"/>
      <c r="AR2434" s="198"/>
      <c r="AS2434" s="198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  <c r="BP2434" s="198"/>
      <c r="BQ2434" s="198"/>
      <c r="BR2434" s="198"/>
      <c r="BS2434" s="198"/>
      <c r="BT2434" s="198"/>
      <c r="BU2434" s="198"/>
      <c r="BV2434" s="198"/>
      <c r="BW2434" s="198"/>
      <c r="BX2434" s="198"/>
      <c r="BY2434" s="198"/>
      <c r="BZ2434" s="198"/>
    </row>
    <row r="2435" spans="4:78" x14ac:dyDescent="0.2">
      <c r="D2435" s="173"/>
      <c r="E2435" s="173"/>
      <c r="F2435" s="173"/>
      <c r="G2435" s="173"/>
      <c r="H2435" s="173"/>
      <c r="I2435" s="173"/>
      <c r="J2435" s="173"/>
      <c r="K2435" s="173"/>
      <c r="L2435" s="173"/>
      <c r="M2435" s="173"/>
      <c r="N2435" s="173"/>
      <c r="O2435" s="173"/>
      <c r="P2435" s="173"/>
      <c r="Q2435" s="173"/>
      <c r="R2435" s="173"/>
      <c r="S2435" s="173"/>
      <c r="T2435" s="173"/>
      <c r="U2435" s="173"/>
      <c r="V2435" s="173"/>
      <c r="W2435" s="173"/>
      <c r="X2435" s="173"/>
      <c r="Y2435" s="173"/>
      <c r="Z2435" s="173"/>
      <c r="AA2435" s="173"/>
      <c r="AB2435" s="173"/>
      <c r="AC2435" s="173"/>
      <c r="AD2435" s="173"/>
      <c r="AE2435" s="173"/>
      <c r="AF2435" s="173"/>
      <c r="AG2435" s="173"/>
      <c r="AH2435" s="173"/>
      <c r="AI2435" s="173"/>
      <c r="AJ2435" s="173"/>
      <c r="AK2435" s="173"/>
      <c r="AL2435" s="173"/>
      <c r="AM2435" s="173"/>
      <c r="AN2435" s="173"/>
      <c r="AO2435" s="173"/>
      <c r="AP2435" s="198"/>
      <c r="AQ2435" s="198"/>
      <c r="AR2435" s="198"/>
      <c r="AS2435" s="198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  <c r="BP2435" s="198"/>
      <c r="BQ2435" s="198"/>
      <c r="BR2435" s="198"/>
      <c r="BS2435" s="198"/>
      <c r="BT2435" s="198"/>
      <c r="BU2435" s="198"/>
      <c r="BV2435" s="198"/>
      <c r="BW2435" s="198"/>
      <c r="BX2435" s="198"/>
      <c r="BY2435" s="198"/>
      <c r="BZ2435" s="198"/>
    </row>
    <row r="2436" spans="4:78" x14ac:dyDescent="0.2">
      <c r="D2436" s="173"/>
      <c r="E2436" s="173"/>
      <c r="F2436" s="173"/>
      <c r="G2436" s="173"/>
      <c r="H2436" s="173"/>
      <c r="I2436" s="173"/>
      <c r="J2436" s="173"/>
      <c r="K2436" s="173"/>
      <c r="L2436" s="173"/>
      <c r="M2436" s="173"/>
      <c r="N2436" s="173"/>
      <c r="O2436" s="173"/>
      <c r="P2436" s="173"/>
      <c r="Q2436" s="173"/>
      <c r="R2436" s="173"/>
      <c r="S2436" s="173"/>
      <c r="T2436" s="173"/>
      <c r="U2436" s="173"/>
      <c r="V2436" s="173"/>
      <c r="W2436" s="173"/>
      <c r="X2436" s="173"/>
      <c r="Y2436" s="173"/>
      <c r="Z2436" s="173"/>
      <c r="AA2436" s="173"/>
      <c r="AB2436" s="173"/>
      <c r="AC2436" s="173"/>
      <c r="AD2436" s="173"/>
      <c r="AE2436" s="173"/>
      <c r="AF2436" s="173"/>
      <c r="AG2436" s="173"/>
      <c r="AH2436" s="173"/>
      <c r="AI2436" s="173"/>
      <c r="AJ2436" s="173"/>
      <c r="AK2436" s="173"/>
      <c r="AL2436" s="173"/>
      <c r="AM2436" s="173"/>
      <c r="AN2436" s="173"/>
      <c r="AO2436" s="173"/>
      <c r="AP2436" s="198"/>
      <c r="AQ2436" s="198"/>
      <c r="AR2436" s="198"/>
      <c r="AS2436" s="198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  <c r="BP2436" s="198"/>
      <c r="BQ2436" s="198"/>
      <c r="BR2436" s="198"/>
      <c r="BS2436" s="198"/>
      <c r="BT2436" s="198"/>
      <c r="BU2436" s="198"/>
      <c r="BV2436" s="198"/>
      <c r="BW2436" s="198"/>
      <c r="BX2436" s="198"/>
      <c r="BY2436" s="198"/>
      <c r="BZ2436" s="198"/>
    </row>
    <row r="2437" spans="4:78" x14ac:dyDescent="0.2">
      <c r="D2437" s="173"/>
      <c r="E2437" s="173"/>
      <c r="F2437" s="173"/>
      <c r="G2437" s="173"/>
      <c r="H2437" s="173"/>
      <c r="I2437" s="173"/>
      <c r="J2437" s="173"/>
      <c r="K2437" s="173"/>
      <c r="L2437" s="173"/>
      <c r="M2437" s="173"/>
      <c r="N2437" s="173"/>
      <c r="O2437" s="173"/>
      <c r="P2437" s="173"/>
      <c r="Q2437" s="173"/>
      <c r="R2437" s="173"/>
      <c r="S2437" s="173"/>
      <c r="T2437" s="173"/>
      <c r="U2437" s="173"/>
      <c r="V2437" s="173"/>
      <c r="W2437" s="173"/>
      <c r="X2437" s="173"/>
      <c r="Y2437" s="173"/>
      <c r="Z2437" s="173"/>
      <c r="AA2437" s="173"/>
      <c r="AB2437" s="173"/>
      <c r="AC2437" s="173"/>
      <c r="AD2437" s="173"/>
      <c r="AE2437" s="173"/>
      <c r="AF2437" s="173"/>
      <c r="AG2437" s="173"/>
      <c r="AH2437" s="173"/>
      <c r="AI2437" s="173"/>
      <c r="AJ2437" s="173"/>
      <c r="AK2437" s="173"/>
      <c r="AL2437" s="173"/>
      <c r="AM2437" s="173"/>
      <c r="AN2437" s="173"/>
      <c r="AO2437" s="173"/>
      <c r="AP2437" s="198"/>
      <c r="AQ2437" s="198"/>
      <c r="AR2437" s="198"/>
      <c r="AS2437" s="198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  <c r="BP2437" s="198"/>
      <c r="BQ2437" s="198"/>
      <c r="BR2437" s="198"/>
      <c r="BS2437" s="198"/>
      <c r="BT2437" s="198"/>
      <c r="BU2437" s="198"/>
      <c r="BV2437" s="198"/>
      <c r="BW2437" s="198"/>
      <c r="BX2437" s="198"/>
      <c r="BY2437" s="198"/>
      <c r="BZ2437" s="198"/>
    </row>
    <row r="2438" spans="4:78" x14ac:dyDescent="0.2">
      <c r="D2438" s="173"/>
      <c r="E2438" s="173"/>
      <c r="F2438" s="173"/>
      <c r="G2438" s="173"/>
      <c r="H2438" s="173"/>
      <c r="I2438" s="173"/>
      <c r="J2438" s="173"/>
      <c r="K2438" s="173"/>
      <c r="L2438" s="173"/>
      <c r="M2438" s="173"/>
      <c r="N2438" s="173"/>
      <c r="O2438" s="173"/>
      <c r="P2438" s="173"/>
      <c r="Q2438" s="173"/>
      <c r="R2438" s="173"/>
      <c r="S2438" s="173"/>
      <c r="T2438" s="173"/>
      <c r="U2438" s="173"/>
      <c r="V2438" s="173"/>
      <c r="W2438" s="173"/>
      <c r="X2438" s="173"/>
      <c r="Y2438" s="173"/>
      <c r="Z2438" s="173"/>
      <c r="AA2438" s="173"/>
      <c r="AB2438" s="173"/>
      <c r="AC2438" s="173"/>
      <c r="AD2438" s="173"/>
      <c r="AE2438" s="173"/>
      <c r="AF2438" s="173"/>
      <c r="AG2438" s="173"/>
      <c r="AH2438" s="173"/>
      <c r="AI2438" s="173"/>
      <c r="AJ2438" s="173"/>
      <c r="AK2438" s="173"/>
      <c r="AL2438" s="173"/>
      <c r="AM2438" s="173"/>
      <c r="AN2438" s="173"/>
      <c r="AO2438" s="173"/>
      <c r="AP2438" s="198"/>
      <c r="AQ2438" s="198"/>
      <c r="AR2438" s="198"/>
      <c r="AS2438" s="198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  <c r="BP2438" s="198"/>
      <c r="BQ2438" s="198"/>
      <c r="BR2438" s="198"/>
      <c r="BS2438" s="198"/>
      <c r="BT2438" s="198"/>
      <c r="BU2438" s="198"/>
      <c r="BV2438" s="198"/>
      <c r="BW2438" s="198"/>
      <c r="BX2438" s="198"/>
      <c r="BY2438" s="198"/>
      <c r="BZ2438" s="198"/>
    </row>
    <row r="2439" spans="4:78" x14ac:dyDescent="0.2">
      <c r="D2439" s="173"/>
      <c r="E2439" s="173"/>
      <c r="F2439" s="173"/>
      <c r="G2439" s="173"/>
      <c r="H2439" s="173"/>
      <c r="I2439" s="173"/>
      <c r="J2439" s="173"/>
      <c r="K2439" s="173"/>
      <c r="L2439" s="173"/>
      <c r="M2439" s="173"/>
      <c r="N2439" s="173"/>
      <c r="O2439" s="173"/>
      <c r="P2439" s="173"/>
      <c r="Q2439" s="173"/>
      <c r="R2439" s="173"/>
      <c r="S2439" s="173"/>
      <c r="T2439" s="173"/>
      <c r="U2439" s="173"/>
      <c r="V2439" s="173"/>
      <c r="W2439" s="173"/>
      <c r="X2439" s="173"/>
      <c r="Y2439" s="173"/>
      <c r="Z2439" s="173"/>
      <c r="AA2439" s="173"/>
      <c r="AB2439" s="173"/>
      <c r="AC2439" s="173"/>
      <c r="AD2439" s="173"/>
      <c r="AE2439" s="173"/>
      <c r="AF2439" s="173"/>
      <c r="AG2439" s="173"/>
      <c r="AH2439" s="173"/>
      <c r="AI2439" s="173"/>
      <c r="AJ2439" s="173"/>
      <c r="AK2439" s="173"/>
      <c r="AL2439" s="173"/>
      <c r="AM2439" s="173"/>
      <c r="AN2439" s="173"/>
      <c r="AO2439" s="173"/>
      <c r="AP2439" s="198"/>
      <c r="AQ2439" s="198"/>
      <c r="AR2439" s="198"/>
      <c r="AS2439" s="198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  <c r="BP2439" s="198"/>
      <c r="BQ2439" s="198"/>
      <c r="BR2439" s="198"/>
      <c r="BS2439" s="198"/>
      <c r="BT2439" s="198"/>
      <c r="BU2439" s="198"/>
      <c r="BV2439" s="198"/>
      <c r="BW2439" s="198"/>
      <c r="BX2439" s="198"/>
      <c r="BY2439" s="198"/>
      <c r="BZ2439" s="198"/>
    </row>
    <row r="2440" spans="4:78" x14ac:dyDescent="0.2">
      <c r="D2440" s="173"/>
      <c r="E2440" s="173"/>
      <c r="F2440" s="173"/>
      <c r="G2440" s="173"/>
      <c r="H2440" s="173"/>
      <c r="I2440" s="173"/>
      <c r="J2440" s="173"/>
      <c r="K2440" s="173"/>
      <c r="L2440" s="173"/>
      <c r="M2440" s="173"/>
      <c r="N2440" s="173"/>
      <c r="O2440" s="173"/>
      <c r="P2440" s="173"/>
      <c r="Q2440" s="173"/>
      <c r="R2440" s="173"/>
      <c r="S2440" s="173"/>
      <c r="T2440" s="173"/>
      <c r="U2440" s="173"/>
      <c r="V2440" s="173"/>
      <c r="W2440" s="173"/>
      <c r="X2440" s="173"/>
      <c r="Y2440" s="173"/>
      <c r="Z2440" s="173"/>
      <c r="AA2440" s="173"/>
      <c r="AB2440" s="173"/>
      <c r="AC2440" s="173"/>
      <c r="AD2440" s="173"/>
      <c r="AE2440" s="173"/>
      <c r="AF2440" s="173"/>
      <c r="AG2440" s="173"/>
      <c r="AH2440" s="173"/>
      <c r="AI2440" s="173"/>
      <c r="AJ2440" s="173"/>
      <c r="AK2440" s="173"/>
      <c r="AL2440" s="173"/>
      <c r="AM2440" s="173"/>
      <c r="AN2440" s="173"/>
      <c r="AO2440" s="173"/>
      <c r="AP2440" s="198"/>
      <c r="AQ2440" s="198"/>
      <c r="AR2440" s="198"/>
      <c r="AS2440" s="198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  <c r="BP2440" s="198"/>
      <c r="BQ2440" s="198"/>
      <c r="BR2440" s="198"/>
      <c r="BS2440" s="198"/>
      <c r="BT2440" s="198"/>
      <c r="BU2440" s="198"/>
      <c r="BV2440" s="198"/>
      <c r="BW2440" s="198"/>
      <c r="BX2440" s="198"/>
      <c r="BY2440" s="198"/>
      <c r="BZ2440" s="198"/>
    </row>
    <row r="2441" spans="4:78" x14ac:dyDescent="0.2">
      <c r="D2441" s="173"/>
      <c r="E2441" s="173"/>
      <c r="F2441" s="173"/>
      <c r="G2441" s="173"/>
      <c r="H2441" s="173"/>
      <c r="I2441" s="173"/>
      <c r="J2441" s="173"/>
      <c r="K2441" s="173"/>
      <c r="L2441" s="173"/>
      <c r="M2441" s="173"/>
      <c r="N2441" s="173"/>
      <c r="O2441" s="173"/>
      <c r="P2441" s="173"/>
      <c r="Q2441" s="173"/>
      <c r="R2441" s="173"/>
      <c r="S2441" s="173"/>
      <c r="T2441" s="173"/>
      <c r="U2441" s="173"/>
      <c r="V2441" s="173"/>
      <c r="W2441" s="173"/>
      <c r="X2441" s="173"/>
      <c r="Y2441" s="173"/>
      <c r="Z2441" s="173"/>
      <c r="AA2441" s="173"/>
      <c r="AB2441" s="173"/>
      <c r="AC2441" s="173"/>
      <c r="AD2441" s="173"/>
      <c r="AE2441" s="173"/>
      <c r="AF2441" s="173"/>
      <c r="AG2441" s="173"/>
      <c r="AH2441" s="173"/>
      <c r="AI2441" s="173"/>
      <c r="AJ2441" s="173"/>
      <c r="AK2441" s="173"/>
      <c r="AL2441" s="173"/>
      <c r="AM2441" s="173"/>
      <c r="AN2441" s="173"/>
      <c r="AO2441" s="173"/>
      <c r="AP2441" s="198"/>
      <c r="AQ2441" s="198"/>
      <c r="AR2441" s="198"/>
      <c r="AS2441" s="198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  <c r="BP2441" s="198"/>
      <c r="BQ2441" s="198"/>
      <c r="BR2441" s="198"/>
      <c r="BS2441" s="198"/>
      <c r="BT2441" s="198"/>
      <c r="BU2441" s="198"/>
      <c r="BV2441" s="198"/>
      <c r="BW2441" s="198"/>
      <c r="BX2441" s="198"/>
      <c r="BY2441" s="198"/>
      <c r="BZ2441" s="198"/>
    </row>
    <row r="2442" spans="4:78" x14ac:dyDescent="0.2">
      <c r="D2442" s="173"/>
      <c r="E2442" s="173"/>
      <c r="F2442" s="173"/>
      <c r="G2442" s="173"/>
      <c r="H2442" s="173"/>
      <c r="I2442" s="173"/>
      <c r="J2442" s="173"/>
      <c r="K2442" s="173"/>
      <c r="L2442" s="173"/>
      <c r="M2442" s="173"/>
      <c r="N2442" s="173"/>
      <c r="O2442" s="173"/>
      <c r="P2442" s="173"/>
      <c r="Q2442" s="173"/>
      <c r="R2442" s="173"/>
      <c r="S2442" s="173"/>
      <c r="T2442" s="173"/>
      <c r="U2442" s="173"/>
      <c r="V2442" s="173"/>
      <c r="W2442" s="173"/>
      <c r="X2442" s="173"/>
      <c r="Y2442" s="173"/>
      <c r="Z2442" s="173"/>
      <c r="AA2442" s="173"/>
      <c r="AB2442" s="173"/>
      <c r="AC2442" s="173"/>
      <c r="AD2442" s="173"/>
      <c r="AE2442" s="173"/>
      <c r="AF2442" s="173"/>
      <c r="AG2442" s="173"/>
      <c r="AH2442" s="173"/>
      <c r="AI2442" s="173"/>
      <c r="AJ2442" s="173"/>
      <c r="AK2442" s="173"/>
      <c r="AL2442" s="173"/>
      <c r="AM2442" s="173"/>
      <c r="AN2442" s="173"/>
      <c r="AO2442" s="173"/>
      <c r="AP2442" s="198"/>
      <c r="AQ2442" s="198"/>
      <c r="AR2442" s="198"/>
      <c r="AS2442" s="198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  <c r="BP2442" s="198"/>
      <c r="BQ2442" s="198"/>
      <c r="BR2442" s="198"/>
      <c r="BS2442" s="198"/>
      <c r="BT2442" s="198"/>
      <c r="BU2442" s="198"/>
      <c r="BV2442" s="198"/>
      <c r="BW2442" s="198"/>
      <c r="BX2442" s="198"/>
      <c r="BY2442" s="198"/>
      <c r="BZ2442" s="198"/>
    </row>
    <row r="2443" spans="4:78" x14ac:dyDescent="0.2">
      <c r="D2443" s="173"/>
      <c r="E2443" s="173"/>
      <c r="F2443" s="173"/>
      <c r="G2443" s="173"/>
      <c r="H2443" s="173"/>
      <c r="I2443" s="173"/>
      <c r="J2443" s="173"/>
      <c r="K2443" s="173"/>
      <c r="L2443" s="173"/>
      <c r="M2443" s="173"/>
      <c r="N2443" s="173"/>
      <c r="O2443" s="173"/>
      <c r="P2443" s="173"/>
      <c r="Q2443" s="173"/>
      <c r="R2443" s="173"/>
      <c r="S2443" s="173"/>
      <c r="T2443" s="173"/>
      <c r="U2443" s="173"/>
      <c r="V2443" s="173"/>
      <c r="W2443" s="173"/>
      <c r="X2443" s="173"/>
      <c r="Y2443" s="173"/>
      <c r="Z2443" s="173"/>
      <c r="AA2443" s="173"/>
      <c r="AB2443" s="173"/>
      <c r="AC2443" s="173"/>
      <c r="AD2443" s="173"/>
      <c r="AE2443" s="173"/>
      <c r="AF2443" s="173"/>
      <c r="AG2443" s="173"/>
      <c r="AH2443" s="173"/>
      <c r="AI2443" s="173"/>
      <c r="AJ2443" s="173"/>
      <c r="AK2443" s="173"/>
      <c r="AL2443" s="173"/>
      <c r="AM2443" s="173"/>
      <c r="AN2443" s="173"/>
      <c r="AO2443" s="173"/>
      <c r="AP2443" s="198"/>
      <c r="AQ2443" s="198"/>
      <c r="AR2443" s="198"/>
      <c r="AS2443" s="198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  <c r="BP2443" s="198"/>
      <c r="BQ2443" s="198"/>
      <c r="BR2443" s="198"/>
      <c r="BS2443" s="198"/>
      <c r="BT2443" s="198"/>
      <c r="BU2443" s="198"/>
      <c r="BV2443" s="198"/>
      <c r="BW2443" s="198"/>
      <c r="BX2443" s="198"/>
      <c r="BY2443" s="198"/>
      <c r="BZ2443" s="198"/>
    </row>
    <row r="2444" spans="4:78" x14ac:dyDescent="0.2">
      <c r="D2444" s="173"/>
      <c r="E2444" s="173"/>
      <c r="F2444" s="173"/>
      <c r="G2444" s="173"/>
      <c r="H2444" s="173"/>
      <c r="I2444" s="173"/>
      <c r="J2444" s="173"/>
      <c r="K2444" s="173"/>
      <c r="L2444" s="173"/>
      <c r="M2444" s="173"/>
      <c r="N2444" s="173"/>
      <c r="O2444" s="173"/>
      <c r="P2444" s="173"/>
      <c r="Q2444" s="173"/>
      <c r="R2444" s="173"/>
      <c r="S2444" s="173"/>
      <c r="T2444" s="173"/>
      <c r="U2444" s="173"/>
      <c r="V2444" s="173"/>
      <c r="W2444" s="173"/>
      <c r="X2444" s="173"/>
      <c r="Y2444" s="173"/>
      <c r="Z2444" s="173"/>
      <c r="AA2444" s="173"/>
      <c r="AB2444" s="173"/>
      <c r="AC2444" s="173"/>
      <c r="AD2444" s="173"/>
      <c r="AE2444" s="173"/>
      <c r="AF2444" s="173"/>
      <c r="AG2444" s="173"/>
      <c r="AH2444" s="173"/>
      <c r="AI2444" s="173"/>
      <c r="AJ2444" s="173"/>
      <c r="AK2444" s="173"/>
      <c r="AL2444" s="173"/>
      <c r="AM2444" s="173"/>
      <c r="AN2444" s="173"/>
      <c r="AO2444" s="173"/>
      <c r="AP2444" s="198"/>
      <c r="AQ2444" s="198"/>
      <c r="AR2444" s="198"/>
      <c r="AS2444" s="198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  <c r="BP2444" s="198"/>
      <c r="BQ2444" s="198"/>
      <c r="BR2444" s="198"/>
      <c r="BS2444" s="198"/>
      <c r="BT2444" s="198"/>
      <c r="BU2444" s="198"/>
      <c r="BV2444" s="198"/>
      <c r="BW2444" s="198"/>
      <c r="BX2444" s="198"/>
      <c r="BY2444" s="198"/>
      <c r="BZ2444" s="198"/>
    </row>
    <row r="2445" spans="4:78" x14ac:dyDescent="0.2">
      <c r="D2445" s="173"/>
      <c r="E2445" s="173"/>
      <c r="F2445" s="173"/>
      <c r="G2445" s="173"/>
      <c r="H2445" s="173"/>
      <c r="I2445" s="173"/>
      <c r="J2445" s="173"/>
      <c r="K2445" s="173"/>
      <c r="L2445" s="173"/>
      <c r="M2445" s="173"/>
      <c r="N2445" s="173"/>
      <c r="O2445" s="173"/>
      <c r="P2445" s="173"/>
      <c r="Q2445" s="173"/>
      <c r="R2445" s="173"/>
      <c r="S2445" s="173"/>
      <c r="T2445" s="173"/>
      <c r="U2445" s="173"/>
      <c r="V2445" s="173"/>
      <c r="W2445" s="173"/>
      <c r="X2445" s="173"/>
      <c r="Y2445" s="173"/>
      <c r="Z2445" s="173"/>
      <c r="AA2445" s="173"/>
      <c r="AB2445" s="173"/>
      <c r="AC2445" s="173"/>
      <c r="AD2445" s="173"/>
      <c r="AE2445" s="173"/>
      <c r="AF2445" s="173"/>
      <c r="AG2445" s="173"/>
      <c r="AH2445" s="173"/>
      <c r="AI2445" s="173"/>
      <c r="AJ2445" s="173"/>
      <c r="AK2445" s="173"/>
      <c r="AL2445" s="173"/>
      <c r="AM2445" s="173"/>
      <c r="AN2445" s="173"/>
      <c r="AO2445" s="173"/>
      <c r="AP2445" s="198"/>
      <c r="AQ2445" s="198"/>
      <c r="AR2445" s="198"/>
      <c r="AS2445" s="198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  <c r="BP2445" s="198"/>
      <c r="BQ2445" s="198"/>
      <c r="BR2445" s="198"/>
      <c r="BS2445" s="198"/>
      <c r="BT2445" s="198"/>
      <c r="BU2445" s="198"/>
      <c r="BV2445" s="198"/>
      <c r="BW2445" s="198"/>
      <c r="BX2445" s="198"/>
      <c r="BY2445" s="198"/>
      <c r="BZ2445" s="198"/>
    </row>
    <row r="2446" spans="4:78" x14ac:dyDescent="0.2">
      <c r="D2446" s="173"/>
      <c r="E2446" s="173"/>
      <c r="F2446" s="173"/>
      <c r="G2446" s="173"/>
      <c r="H2446" s="173"/>
      <c r="I2446" s="173"/>
      <c r="J2446" s="173"/>
      <c r="K2446" s="173"/>
      <c r="L2446" s="173"/>
      <c r="M2446" s="173"/>
      <c r="N2446" s="173"/>
      <c r="O2446" s="173"/>
      <c r="P2446" s="173"/>
      <c r="Q2446" s="173"/>
      <c r="R2446" s="173"/>
      <c r="S2446" s="173"/>
      <c r="T2446" s="173"/>
      <c r="U2446" s="173"/>
      <c r="V2446" s="173"/>
      <c r="W2446" s="173"/>
      <c r="X2446" s="173"/>
      <c r="Y2446" s="173"/>
      <c r="Z2446" s="173"/>
      <c r="AA2446" s="173"/>
      <c r="AB2446" s="173"/>
      <c r="AC2446" s="173"/>
      <c r="AD2446" s="173"/>
      <c r="AE2446" s="173"/>
      <c r="AF2446" s="173"/>
      <c r="AG2446" s="173"/>
      <c r="AH2446" s="173"/>
      <c r="AI2446" s="173"/>
      <c r="AJ2446" s="173"/>
      <c r="AK2446" s="173"/>
      <c r="AL2446" s="173"/>
      <c r="AM2446" s="173"/>
      <c r="AN2446" s="173"/>
      <c r="AO2446" s="173"/>
      <c r="AP2446" s="198"/>
      <c r="AQ2446" s="198"/>
      <c r="AR2446" s="198"/>
      <c r="AS2446" s="198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  <c r="BP2446" s="198"/>
      <c r="BQ2446" s="198"/>
      <c r="BR2446" s="198"/>
      <c r="BS2446" s="198"/>
      <c r="BT2446" s="198"/>
      <c r="BU2446" s="198"/>
      <c r="BV2446" s="198"/>
      <c r="BW2446" s="198"/>
      <c r="BX2446" s="198"/>
      <c r="BY2446" s="198"/>
      <c r="BZ2446" s="198"/>
    </row>
    <row r="2447" spans="4:78" x14ac:dyDescent="0.2">
      <c r="D2447" s="173"/>
      <c r="E2447" s="173"/>
      <c r="F2447" s="173"/>
      <c r="G2447" s="173"/>
      <c r="H2447" s="173"/>
      <c r="I2447" s="173"/>
      <c r="J2447" s="173"/>
      <c r="K2447" s="173"/>
      <c r="L2447" s="173"/>
      <c r="M2447" s="173"/>
      <c r="N2447" s="173"/>
      <c r="O2447" s="173"/>
      <c r="P2447" s="173"/>
      <c r="Q2447" s="173"/>
      <c r="R2447" s="173"/>
      <c r="S2447" s="173"/>
      <c r="T2447" s="173"/>
      <c r="U2447" s="173"/>
      <c r="V2447" s="173"/>
      <c r="W2447" s="173"/>
      <c r="X2447" s="173"/>
      <c r="Y2447" s="173"/>
      <c r="Z2447" s="173"/>
      <c r="AA2447" s="173"/>
      <c r="AB2447" s="173"/>
      <c r="AC2447" s="173"/>
      <c r="AD2447" s="173"/>
      <c r="AE2447" s="173"/>
      <c r="AF2447" s="173"/>
      <c r="AG2447" s="173"/>
      <c r="AH2447" s="173"/>
      <c r="AI2447" s="173"/>
      <c r="AJ2447" s="173"/>
      <c r="AK2447" s="173"/>
      <c r="AL2447" s="173"/>
      <c r="AM2447" s="173"/>
      <c r="AN2447" s="173"/>
      <c r="AO2447" s="173"/>
      <c r="AP2447" s="198"/>
      <c r="AQ2447" s="198"/>
      <c r="AR2447" s="198"/>
      <c r="AS2447" s="198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  <c r="BP2447" s="198"/>
      <c r="BQ2447" s="198"/>
      <c r="BR2447" s="198"/>
      <c r="BS2447" s="198"/>
      <c r="BT2447" s="198"/>
      <c r="BU2447" s="198"/>
      <c r="BV2447" s="198"/>
      <c r="BW2447" s="198"/>
      <c r="BX2447" s="198"/>
      <c r="BY2447" s="198"/>
      <c r="BZ2447" s="198"/>
    </row>
    <row r="2448" spans="4:78" x14ac:dyDescent="0.2">
      <c r="D2448" s="173"/>
      <c r="E2448" s="173"/>
      <c r="F2448" s="173"/>
      <c r="G2448" s="173"/>
      <c r="H2448" s="173"/>
      <c r="I2448" s="173"/>
      <c r="J2448" s="173"/>
      <c r="K2448" s="173"/>
      <c r="L2448" s="173"/>
      <c r="M2448" s="173"/>
      <c r="N2448" s="173"/>
      <c r="O2448" s="173"/>
      <c r="P2448" s="173"/>
      <c r="Q2448" s="173"/>
      <c r="R2448" s="173"/>
      <c r="S2448" s="173"/>
      <c r="T2448" s="173"/>
      <c r="U2448" s="173"/>
      <c r="V2448" s="173"/>
      <c r="W2448" s="173"/>
      <c r="X2448" s="173"/>
      <c r="Y2448" s="173"/>
      <c r="Z2448" s="173"/>
      <c r="AA2448" s="173"/>
      <c r="AB2448" s="173"/>
      <c r="AC2448" s="173"/>
      <c r="AD2448" s="173"/>
      <c r="AE2448" s="173"/>
      <c r="AF2448" s="173"/>
      <c r="AG2448" s="173"/>
      <c r="AH2448" s="173"/>
      <c r="AI2448" s="173"/>
      <c r="AJ2448" s="173"/>
      <c r="AK2448" s="173"/>
      <c r="AL2448" s="173"/>
      <c r="AM2448" s="173"/>
      <c r="AN2448" s="173"/>
      <c r="AO2448" s="173"/>
      <c r="AP2448" s="198"/>
      <c r="AQ2448" s="198"/>
      <c r="AR2448" s="198"/>
      <c r="AS2448" s="198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  <c r="BP2448" s="198"/>
      <c r="BQ2448" s="198"/>
      <c r="BR2448" s="198"/>
      <c r="BS2448" s="198"/>
      <c r="BT2448" s="198"/>
      <c r="BU2448" s="198"/>
      <c r="BV2448" s="198"/>
      <c r="BW2448" s="198"/>
      <c r="BX2448" s="198"/>
      <c r="BY2448" s="198"/>
      <c r="BZ2448" s="198"/>
    </row>
    <row r="2449" spans="4:78" x14ac:dyDescent="0.2">
      <c r="D2449" s="173"/>
      <c r="E2449" s="173"/>
      <c r="F2449" s="173"/>
      <c r="G2449" s="173"/>
      <c r="H2449" s="173"/>
      <c r="I2449" s="173"/>
      <c r="J2449" s="173"/>
      <c r="K2449" s="173"/>
      <c r="L2449" s="173"/>
      <c r="M2449" s="173"/>
      <c r="N2449" s="173"/>
      <c r="O2449" s="173"/>
      <c r="P2449" s="173"/>
      <c r="Q2449" s="173"/>
      <c r="R2449" s="173"/>
      <c r="S2449" s="173"/>
      <c r="T2449" s="173"/>
      <c r="U2449" s="173"/>
      <c r="V2449" s="173"/>
      <c r="W2449" s="173"/>
      <c r="X2449" s="173"/>
      <c r="Y2449" s="173"/>
      <c r="Z2449" s="173"/>
      <c r="AA2449" s="173"/>
      <c r="AB2449" s="173"/>
      <c r="AC2449" s="173"/>
      <c r="AD2449" s="173"/>
      <c r="AE2449" s="173"/>
      <c r="AF2449" s="173"/>
      <c r="AG2449" s="173"/>
      <c r="AH2449" s="173"/>
      <c r="AI2449" s="173"/>
      <c r="AJ2449" s="173"/>
      <c r="AK2449" s="173"/>
      <c r="AL2449" s="173"/>
      <c r="AM2449" s="173"/>
      <c r="AN2449" s="173"/>
      <c r="AO2449" s="173"/>
      <c r="AP2449" s="198"/>
      <c r="AQ2449" s="198"/>
      <c r="AR2449" s="198"/>
      <c r="AS2449" s="198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  <c r="BP2449" s="198"/>
      <c r="BQ2449" s="198"/>
      <c r="BR2449" s="198"/>
      <c r="BS2449" s="198"/>
      <c r="BT2449" s="198"/>
      <c r="BU2449" s="198"/>
      <c r="BV2449" s="198"/>
      <c r="BW2449" s="198"/>
      <c r="BX2449" s="198"/>
      <c r="BY2449" s="198"/>
      <c r="BZ2449" s="198"/>
    </row>
    <row r="2450" spans="4:78" x14ac:dyDescent="0.2">
      <c r="D2450" s="173"/>
      <c r="E2450" s="173"/>
      <c r="F2450" s="173"/>
      <c r="G2450" s="173"/>
      <c r="H2450" s="173"/>
      <c r="I2450" s="173"/>
      <c r="J2450" s="173"/>
      <c r="K2450" s="173"/>
      <c r="L2450" s="173"/>
      <c r="M2450" s="173"/>
      <c r="N2450" s="173"/>
      <c r="O2450" s="173"/>
      <c r="P2450" s="173"/>
      <c r="Q2450" s="173"/>
      <c r="R2450" s="173"/>
      <c r="S2450" s="173"/>
      <c r="T2450" s="173"/>
      <c r="U2450" s="173"/>
      <c r="V2450" s="173"/>
      <c r="W2450" s="173"/>
      <c r="X2450" s="173"/>
      <c r="Y2450" s="173"/>
      <c r="Z2450" s="173"/>
      <c r="AA2450" s="173"/>
      <c r="AB2450" s="173"/>
      <c r="AC2450" s="173"/>
      <c r="AD2450" s="173"/>
      <c r="AE2450" s="173"/>
      <c r="AF2450" s="173"/>
      <c r="AG2450" s="173"/>
      <c r="AH2450" s="173"/>
      <c r="AI2450" s="173"/>
      <c r="AJ2450" s="173"/>
      <c r="AK2450" s="173"/>
      <c r="AL2450" s="173"/>
      <c r="AM2450" s="173"/>
      <c r="AN2450" s="173"/>
      <c r="AO2450" s="173"/>
      <c r="AP2450" s="198"/>
      <c r="AQ2450" s="198"/>
      <c r="AR2450" s="198"/>
      <c r="AS2450" s="198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  <c r="BP2450" s="198"/>
      <c r="BQ2450" s="198"/>
      <c r="BR2450" s="198"/>
      <c r="BS2450" s="198"/>
      <c r="BT2450" s="198"/>
      <c r="BU2450" s="198"/>
      <c r="BV2450" s="198"/>
      <c r="BW2450" s="198"/>
      <c r="BX2450" s="198"/>
      <c r="BY2450" s="198"/>
      <c r="BZ2450" s="198"/>
    </row>
    <row r="2451" spans="4:78" x14ac:dyDescent="0.2">
      <c r="D2451" s="173"/>
      <c r="E2451" s="173"/>
      <c r="F2451" s="173"/>
      <c r="G2451" s="173"/>
      <c r="H2451" s="173"/>
      <c r="I2451" s="173"/>
      <c r="J2451" s="173"/>
      <c r="K2451" s="173"/>
      <c r="L2451" s="173"/>
      <c r="M2451" s="173"/>
      <c r="N2451" s="173"/>
      <c r="O2451" s="173"/>
      <c r="P2451" s="173"/>
      <c r="Q2451" s="173"/>
      <c r="R2451" s="173"/>
      <c r="S2451" s="173"/>
      <c r="T2451" s="173"/>
      <c r="U2451" s="173"/>
      <c r="V2451" s="173"/>
      <c r="W2451" s="173"/>
      <c r="X2451" s="173"/>
      <c r="Y2451" s="173"/>
      <c r="Z2451" s="173"/>
      <c r="AA2451" s="173"/>
      <c r="AB2451" s="173"/>
      <c r="AC2451" s="173"/>
      <c r="AD2451" s="173"/>
      <c r="AE2451" s="173"/>
      <c r="AF2451" s="173"/>
      <c r="AG2451" s="173"/>
      <c r="AH2451" s="173"/>
      <c r="AI2451" s="173"/>
      <c r="AJ2451" s="173"/>
      <c r="AK2451" s="173"/>
      <c r="AL2451" s="173"/>
      <c r="AM2451" s="173"/>
      <c r="AN2451" s="173"/>
      <c r="AO2451" s="173"/>
      <c r="AP2451" s="198"/>
      <c r="AQ2451" s="198"/>
      <c r="AR2451" s="198"/>
      <c r="AS2451" s="198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  <c r="BP2451" s="198"/>
      <c r="BQ2451" s="198"/>
      <c r="BR2451" s="198"/>
      <c r="BS2451" s="198"/>
      <c r="BT2451" s="198"/>
      <c r="BU2451" s="198"/>
      <c r="BV2451" s="198"/>
      <c r="BW2451" s="198"/>
      <c r="BX2451" s="198"/>
      <c r="BY2451" s="198"/>
      <c r="BZ2451" s="198"/>
    </row>
    <row r="2452" spans="4:78" x14ac:dyDescent="0.2">
      <c r="D2452" s="173"/>
      <c r="E2452" s="173"/>
      <c r="F2452" s="173"/>
      <c r="G2452" s="173"/>
      <c r="H2452" s="173"/>
      <c r="I2452" s="173"/>
      <c r="J2452" s="173"/>
      <c r="K2452" s="173"/>
      <c r="L2452" s="173"/>
      <c r="M2452" s="173"/>
      <c r="N2452" s="173"/>
      <c r="O2452" s="173"/>
      <c r="P2452" s="173"/>
      <c r="Q2452" s="173"/>
      <c r="R2452" s="173"/>
      <c r="S2452" s="173"/>
      <c r="T2452" s="173"/>
      <c r="U2452" s="173"/>
      <c r="V2452" s="173"/>
      <c r="W2452" s="173"/>
      <c r="X2452" s="173"/>
      <c r="Y2452" s="173"/>
      <c r="Z2452" s="173"/>
      <c r="AA2452" s="173"/>
      <c r="AB2452" s="173"/>
      <c r="AC2452" s="173"/>
      <c r="AD2452" s="173"/>
      <c r="AE2452" s="173"/>
      <c r="AF2452" s="173"/>
      <c r="AG2452" s="173"/>
      <c r="AH2452" s="173"/>
      <c r="AI2452" s="173"/>
      <c r="AJ2452" s="173"/>
      <c r="AK2452" s="173"/>
      <c r="AL2452" s="173"/>
      <c r="AM2452" s="173"/>
      <c r="AN2452" s="173"/>
      <c r="AO2452" s="173"/>
      <c r="AP2452" s="198"/>
      <c r="AQ2452" s="198"/>
      <c r="AR2452" s="198"/>
      <c r="AS2452" s="198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  <c r="BP2452" s="198"/>
      <c r="BQ2452" s="198"/>
      <c r="BR2452" s="198"/>
      <c r="BS2452" s="198"/>
      <c r="BT2452" s="198"/>
      <c r="BU2452" s="198"/>
      <c r="BV2452" s="198"/>
      <c r="BW2452" s="198"/>
      <c r="BX2452" s="198"/>
      <c r="BY2452" s="198"/>
      <c r="BZ2452" s="198"/>
    </row>
    <row r="2453" spans="4:78" x14ac:dyDescent="0.2">
      <c r="D2453" s="173"/>
      <c r="E2453" s="173"/>
      <c r="F2453" s="173"/>
      <c r="G2453" s="173"/>
      <c r="H2453" s="173"/>
      <c r="I2453" s="173"/>
      <c r="J2453" s="173"/>
      <c r="K2453" s="173"/>
      <c r="L2453" s="173"/>
      <c r="M2453" s="173"/>
      <c r="N2453" s="173"/>
      <c r="O2453" s="173"/>
      <c r="P2453" s="173"/>
      <c r="Q2453" s="173"/>
      <c r="R2453" s="173"/>
      <c r="S2453" s="173"/>
      <c r="T2453" s="173"/>
      <c r="U2453" s="173"/>
      <c r="V2453" s="173"/>
      <c r="W2453" s="173"/>
      <c r="X2453" s="173"/>
      <c r="Y2453" s="173"/>
      <c r="Z2453" s="173"/>
      <c r="AA2453" s="173"/>
      <c r="AB2453" s="173"/>
      <c r="AC2453" s="173"/>
      <c r="AD2453" s="173"/>
      <c r="AE2453" s="173"/>
      <c r="AF2453" s="173"/>
      <c r="AG2453" s="173"/>
      <c r="AH2453" s="173"/>
      <c r="AI2453" s="173"/>
      <c r="AJ2453" s="173"/>
      <c r="AK2453" s="173"/>
      <c r="AL2453" s="173"/>
      <c r="AM2453" s="173"/>
      <c r="AN2453" s="173"/>
      <c r="AO2453" s="173"/>
      <c r="AP2453" s="198"/>
      <c r="AQ2453" s="198"/>
      <c r="AR2453" s="198"/>
      <c r="AS2453" s="198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  <c r="BP2453" s="198"/>
      <c r="BQ2453" s="198"/>
      <c r="BR2453" s="198"/>
      <c r="BS2453" s="198"/>
      <c r="BT2453" s="198"/>
      <c r="BU2453" s="198"/>
      <c r="BV2453" s="198"/>
      <c r="BW2453" s="198"/>
      <c r="BX2453" s="198"/>
      <c r="BY2453" s="198"/>
      <c r="BZ2453" s="198"/>
    </row>
    <row r="2454" spans="4:78" x14ac:dyDescent="0.2">
      <c r="D2454" s="173"/>
      <c r="E2454" s="173"/>
      <c r="F2454" s="173"/>
      <c r="G2454" s="173"/>
      <c r="H2454" s="173"/>
      <c r="I2454" s="173"/>
      <c r="J2454" s="173"/>
      <c r="K2454" s="173"/>
      <c r="L2454" s="173"/>
      <c r="M2454" s="173"/>
      <c r="N2454" s="173"/>
      <c r="O2454" s="173"/>
      <c r="P2454" s="173"/>
      <c r="Q2454" s="173"/>
      <c r="R2454" s="173"/>
      <c r="S2454" s="173"/>
      <c r="T2454" s="173"/>
      <c r="U2454" s="173"/>
      <c r="V2454" s="173"/>
      <c r="W2454" s="173"/>
      <c r="X2454" s="173"/>
      <c r="Y2454" s="173"/>
      <c r="Z2454" s="173"/>
      <c r="AA2454" s="173"/>
      <c r="AB2454" s="173"/>
      <c r="AC2454" s="173"/>
      <c r="AD2454" s="173"/>
      <c r="AE2454" s="173"/>
      <c r="AF2454" s="173"/>
      <c r="AG2454" s="173"/>
      <c r="AH2454" s="173"/>
      <c r="AI2454" s="173"/>
      <c r="AJ2454" s="173"/>
      <c r="AK2454" s="173"/>
      <c r="AL2454" s="173"/>
      <c r="AM2454" s="173"/>
      <c r="AN2454" s="173"/>
      <c r="AO2454" s="173"/>
      <c r="AP2454" s="198"/>
      <c r="AQ2454" s="198"/>
      <c r="AR2454" s="198"/>
      <c r="AS2454" s="198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  <c r="BP2454" s="198"/>
      <c r="BQ2454" s="198"/>
      <c r="BR2454" s="198"/>
      <c r="BS2454" s="198"/>
      <c r="BT2454" s="198"/>
      <c r="BU2454" s="198"/>
      <c r="BV2454" s="198"/>
      <c r="BW2454" s="198"/>
      <c r="BX2454" s="198"/>
      <c r="BY2454" s="198"/>
      <c r="BZ2454" s="198"/>
    </row>
    <row r="2455" spans="4:78" x14ac:dyDescent="0.2">
      <c r="D2455" s="173"/>
      <c r="E2455" s="173"/>
      <c r="F2455" s="173"/>
      <c r="G2455" s="173"/>
      <c r="H2455" s="173"/>
      <c r="I2455" s="173"/>
      <c r="J2455" s="173"/>
      <c r="K2455" s="173"/>
      <c r="L2455" s="173"/>
      <c r="M2455" s="173"/>
      <c r="N2455" s="173"/>
      <c r="O2455" s="173"/>
      <c r="P2455" s="173"/>
      <c r="Q2455" s="173"/>
      <c r="R2455" s="173"/>
      <c r="S2455" s="173"/>
      <c r="T2455" s="173"/>
      <c r="U2455" s="173"/>
      <c r="V2455" s="173"/>
      <c r="W2455" s="173"/>
      <c r="X2455" s="173"/>
      <c r="Y2455" s="173"/>
      <c r="Z2455" s="173"/>
      <c r="AA2455" s="173"/>
      <c r="AB2455" s="173"/>
      <c r="AC2455" s="173"/>
      <c r="AD2455" s="173"/>
      <c r="AE2455" s="173"/>
      <c r="AF2455" s="173"/>
      <c r="AG2455" s="173"/>
      <c r="AH2455" s="173"/>
      <c r="AI2455" s="173"/>
      <c r="AJ2455" s="173"/>
      <c r="AK2455" s="173"/>
      <c r="AL2455" s="173"/>
      <c r="AM2455" s="173"/>
      <c r="AN2455" s="173"/>
      <c r="AO2455" s="173"/>
      <c r="AP2455" s="198"/>
      <c r="AQ2455" s="198"/>
      <c r="AR2455" s="198"/>
      <c r="AS2455" s="198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  <c r="BP2455" s="198"/>
      <c r="BQ2455" s="198"/>
      <c r="BR2455" s="198"/>
      <c r="BS2455" s="198"/>
      <c r="BT2455" s="198"/>
      <c r="BU2455" s="198"/>
      <c r="BV2455" s="198"/>
      <c r="BW2455" s="198"/>
      <c r="BX2455" s="198"/>
      <c r="BY2455" s="198"/>
      <c r="BZ2455" s="198"/>
    </row>
    <row r="2456" spans="4:78" x14ac:dyDescent="0.2">
      <c r="D2456" s="173"/>
      <c r="E2456" s="173"/>
      <c r="F2456" s="173"/>
      <c r="G2456" s="173"/>
      <c r="H2456" s="173"/>
      <c r="I2456" s="173"/>
      <c r="J2456" s="173"/>
      <c r="K2456" s="173"/>
      <c r="L2456" s="173"/>
      <c r="M2456" s="173"/>
      <c r="N2456" s="173"/>
      <c r="O2456" s="173"/>
      <c r="P2456" s="173"/>
      <c r="Q2456" s="173"/>
      <c r="R2456" s="173"/>
      <c r="S2456" s="173"/>
      <c r="T2456" s="173"/>
      <c r="U2456" s="173"/>
      <c r="V2456" s="173"/>
      <c r="W2456" s="173"/>
      <c r="X2456" s="173"/>
      <c r="Y2456" s="173"/>
      <c r="Z2456" s="173"/>
      <c r="AA2456" s="173"/>
      <c r="AB2456" s="173"/>
      <c r="AC2456" s="173"/>
      <c r="AD2456" s="173"/>
      <c r="AE2456" s="173"/>
      <c r="AF2456" s="173"/>
      <c r="AG2456" s="173"/>
      <c r="AH2456" s="173"/>
      <c r="AI2456" s="173"/>
      <c r="AJ2456" s="173"/>
      <c r="AK2456" s="173"/>
      <c r="AL2456" s="173"/>
      <c r="AM2456" s="173"/>
      <c r="AN2456" s="173"/>
      <c r="AO2456" s="173"/>
      <c r="AP2456" s="198"/>
      <c r="AQ2456" s="198"/>
      <c r="AR2456" s="198"/>
      <c r="AS2456" s="198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  <c r="BP2456" s="198"/>
      <c r="BQ2456" s="198"/>
      <c r="BR2456" s="198"/>
      <c r="BS2456" s="198"/>
      <c r="BT2456" s="198"/>
      <c r="BU2456" s="198"/>
      <c r="BV2456" s="198"/>
      <c r="BW2456" s="198"/>
      <c r="BX2456" s="198"/>
      <c r="BY2456" s="198"/>
      <c r="BZ2456" s="198"/>
    </row>
    <row r="2457" spans="4:78" x14ac:dyDescent="0.2">
      <c r="D2457" s="173"/>
      <c r="E2457" s="173"/>
      <c r="F2457" s="173"/>
      <c r="G2457" s="173"/>
      <c r="H2457" s="173"/>
      <c r="I2457" s="173"/>
      <c r="J2457" s="173"/>
      <c r="K2457" s="173"/>
      <c r="L2457" s="173"/>
      <c r="M2457" s="173"/>
      <c r="N2457" s="173"/>
      <c r="O2457" s="173"/>
      <c r="P2457" s="173"/>
      <c r="Q2457" s="173"/>
      <c r="R2457" s="173"/>
      <c r="S2457" s="173"/>
      <c r="T2457" s="173"/>
      <c r="U2457" s="173"/>
      <c r="V2457" s="173"/>
      <c r="W2457" s="173"/>
      <c r="X2457" s="173"/>
      <c r="Y2457" s="173"/>
      <c r="Z2457" s="173"/>
      <c r="AA2457" s="173"/>
      <c r="AB2457" s="173"/>
      <c r="AC2457" s="173"/>
      <c r="AD2457" s="173"/>
      <c r="AE2457" s="173"/>
      <c r="AF2457" s="173"/>
      <c r="AG2457" s="173"/>
      <c r="AH2457" s="173"/>
      <c r="AI2457" s="173"/>
      <c r="AJ2457" s="173"/>
      <c r="AK2457" s="173"/>
      <c r="AL2457" s="173"/>
      <c r="AM2457" s="173"/>
      <c r="AN2457" s="173"/>
      <c r="AO2457" s="173"/>
      <c r="AP2457" s="198"/>
      <c r="AQ2457" s="198"/>
      <c r="AR2457" s="198"/>
      <c r="AS2457" s="198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  <c r="BP2457" s="198"/>
      <c r="BQ2457" s="198"/>
      <c r="BR2457" s="198"/>
      <c r="BS2457" s="198"/>
      <c r="BT2457" s="198"/>
      <c r="BU2457" s="198"/>
      <c r="BV2457" s="198"/>
      <c r="BW2457" s="198"/>
      <c r="BX2457" s="198"/>
      <c r="BY2457" s="198"/>
      <c r="BZ2457" s="198"/>
    </row>
    <row r="2458" spans="4:78" x14ac:dyDescent="0.2">
      <c r="D2458" s="173"/>
      <c r="E2458" s="173"/>
      <c r="F2458" s="173"/>
      <c r="G2458" s="173"/>
      <c r="H2458" s="173"/>
      <c r="I2458" s="173"/>
      <c r="J2458" s="173"/>
      <c r="K2458" s="173"/>
      <c r="L2458" s="173"/>
      <c r="M2458" s="173"/>
      <c r="N2458" s="173"/>
      <c r="O2458" s="173"/>
      <c r="P2458" s="173"/>
      <c r="Q2458" s="173"/>
      <c r="R2458" s="173"/>
      <c r="S2458" s="173"/>
      <c r="T2458" s="173"/>
      <c r="U2458" s="173"/>
      <c r="V2458" s="173"/>
      <c r="W2458" s="173"/>
      <c r="X2458" s="173"/>
      <c r="Y2458" s="173"/>
      <c r="Z2458" s="173"/>
      <c r="AA2458" s="173"/>
      <c r="AB2458" s="173"/>
      <c r="AC2458" s="173"/>
      <c r="AD2458" s="173"/>
      <c r="AE2458" s="173"/>
      <c r="AF2458" s="173"/>
      <c r="AG2458" s="173"/>
      <c r="AH2458" s="173"/>
      <c r="AI2458" s="173"/>
      <c r="AJ2458" s="173"/>
      <c r="AK2458" s="173"/>
      <c r="AL2458" s="173"/>
      <c r="AM2458" s="173"/>
      <c r="AN2458" s="173"/>
      <c r="AO2458" s="173"/>
      <c r="AP2458" s="198"/>
      <c r="AQ2458" s="198"/>
      <c r="AR2458" s="198"/>
      <c r="AS2458" s="198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  <c r="BP2458" s="198"/>
      <c r="BQ2458" s="198"/>
      <c r="BR2458" s="198"/>
      <c r="BS2458" s="198"/>
      <c r="BT2458" s="198"/>
      <c r="BU2458" s="198"/>
      <c r="BV2458" s="198"/>
      <c r="BW2458" s="198"/>
      <c r="BX2458" s="198"/>
      <c r="BY2458" s="198"/>
      <c r="BZ2458" s="198"/>
    </row>
    <row r="2459" spans="4:78" x14ac:dyDescent="0.2">
      <c r="D2459" s="173"/>
      <c r="E2459" s="173"/>
      <c r="F2459" s="173"/>
      <c r="G2459" s="173"/>
      <c r="H2459" s="173"/>
      <c r="I2459" s="173"/>
      <c r="J2459" s="173"/>
      <c r="K2459" s="173"/>
      <c r="L2459" s="173"/>
      <c r="M2459" s="173"/>
      <c r="N2459" s="173"/>
      <c r="O2459" s="173"/>
      <c r="P2459" s="173"/>
      <c r="Q2459" s="173"/>
      <c r="R2459" s="173"/>
      <c r="S2459" s="173"/>
      <c r="T2459" s="173"/>
      <c r="U2459" s="173"/>
      <c r="V2459" s="173"/>
      <c r="W2459" s="173"/>
      <c r="X2459" s="173"/>
      <c r="Y2459" s="173"/>
      <c r="Z2459" s="173"/>
      <c r="AA2459" s="173"/>
      <c r="AB2459" s="173"/>
      <c r="AC2459" s="173"/>
      <c r="AD2459" s="173"/>
      <c r="AE2459" s="173"/>
      <c r="AF2459" s="173"/>
      <c r="AG2459" s="173"/>
      <c r="AH2459" s="173"/>
      <c r="AI2459" s="173"/>
      <c r="AJ2459" s="173"/>
      <c r="AK2459" s="173"/>
      <c r="AL2459" s="173"/>
      <c r="AM2459" s="173"/>
      <c r="AN2459" s="173"/>
      <c r="AO2459" s="173"/>
      <c r="AP2459" s="198"/>
      <c r="AQ2459" s="198"/>
      <c r="AR2459" s="198"/>
      <c r="AS2459" s="198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  <c r="BP2459" s="198"/>
      <c r="BQ2459" s="198"/>
      <c r="BR2459" s="198"/>
      <c r="BS2459" s="198"/>
      <c r="BT2459" s="198"/>
      <c r="BU2459" s="198"/>
      <c r="BV2459" s="198"/>
      <c r="BW2459" s="198"/>
      <c r="BX2459" s="198"/>
      <c r="BY2459" s="198"/>
      <c r="BZ2459" s="198"/>
    </row>
    <row r="2460" spans="4:78" x14ac:dyDescent="0.2">
      <c r="D2460" s="173"/>
      <c r="E2460" s="173"/>
      <c r="F2460" s="173"/>
      <c r="G2460" s="173"/>
      <c r="H2460" s="173"/>
      <c r="I2460" s="173"/>
      <c r="J2460" s="173"/>
      <c r="K2460" s="173"/>
      <c r="L2460" s="173"/>
      <c r="M2460" s="173"/>
      <c r="N2460" s="173"/>
      <c r="O2460" s="173"/>
      <c r="P2460" s="173"/>
      <c r="Q2460" s="173"/>
      <c r="R2460" s="173"/>
      <c r="S2460" s="173"/>
      <c r="T2460" s="173"/>
      <c r="U2460" s="173"/>
      <c r="V2460" s="173"/>
      <c r="W2460" s="173"/>
      <c r="X2460" s="173"/>
      <c r="Y2460" s="173"/>
      <c r="Z2460" s="173"/>
      <c r="AA2460" s="173"/>
      <c r="AB2460" s="173"/>
      <c r="AC2460" s="173"/>
      <c r="AD2460" s="173"/>
      <c r="AE2460" s="173"/>
      <c r="AF2460" s="173"/>
      <c r="AG2460" s="173"/>
      <c r="AH2460" s="173"/>
      <c r="AI2460" s="173"/>
      <c r="AJ2460" s="173"/>
      <c r="AK2460" s="173"/>
      <c r="AL2460" s="173"/>
      <c r="AM2460" s="173"/>
      <c r="AN2460" s="173"/>
      <c r="AO2460" s="173"/>
      <c r="AP2460" s="198"/>
      <c r="AQ2460" s="198"/>
      <c r="AR2460" s="198"/>
      <c r="AS2460" s="198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  <c r="BP2460" s="198"/>
      <c r="BQ2460" s="198"/>
      <c r="BR2460" s="198"/>
      <c r="BS2460" s="198"/>
      <c r="BT2460" s="198"/>
      <c r="BU2460" s="198"/>
      <c r="BV2460" s="198"/>
      <c r="BW2460" s="198"/>
      <c r="BX2460" s="198"/>
      <c r="BY2460" s="198"/>
      <c r="BZ2460" s="198"/>
    </row>
    <row r="2461" spans="4:78" x14ac:dyDescent="0.2">
      <c r="D2461" s="173"/>
      <c r="E2461" s="173"/>
      <c r="F2461" s="173"/>
      <c r="G2461" s="173"/>
      <c r="H2461" s="173"/>
      <c r="I2461" s="173"/>
      <c r="J2461" s="173"/>
      <c r="K2461" s="173"/>
      <c r="L2461" s="173"/>
      <c r="M2461" s="173"/>
      <c r="N2461" s="173"/>
      <c r="O2461" s="173"/>
      <c r="P2461" s="173"/>
      <c r="Q2461" s="173"/>
      <c r="R2461" s="173"/>
      <c r="S2461" s="173"/>
      <c r="T2461" s="173"/>
      <c r="U2461" s="173"/>
      <c r="V2461" s="173"/>
      <c r="W2461" s="173"/>
      <c r="X2461" s="173"/>
      <c r="Y2461" s="173"/>
      <c r="Z2461" s="173"/>
      <c r="AA2461" s="173"/>
      <c r="AB2461" s="173"/>
      <c r="AC2461" s="173"/>
      <c r="AD2461" s="173"/>
      <c r="AE2461" s="173"/>
      <c r="AF2461" s="173"/>
      <c r="AG2461" s="173"/>
      <c r="AH2461" s="173"/>
      <c r="AI2461" s="173"/>
      <c r="AJ2461" s="173"/>
      <c r="AK2461" s="173"/>
      <c r="AL2461" s="173"/>
      <c r="AM2461" s="173"/>
      <c r="AN2461" s="173"/>
      <c r="AO2461" s="173"/>
      <c r="AP2461" s="198"/>
      <c r="AQ2461" s="198"/>
      <c r="AR2461" s="198"/>
      <c r="AS2461" s="198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  <c r="BP2461" s="198"/>
      <c r="BQ2461" s="198"/>
      <c r="BR2461" s="198"/>
      <c r="BS2461" s="198"/>
      <c r="BT2461" s="198"/>
      <c r="BU2461" s="198"/>
      <c r="BV2461" s="198"/>
      <c r="BW2461" s="198"/>
      <c r="BX2461" s="198"/>
      <c r="BY2461" s="198"/>
      <c r="BZ2461" s="198"/>
    </row>
    <row r="2462" spans="4:78" x14ac:dyDescent="0.2">
      <c r="D2462" s="173"/>
      <c r="E2462" s="173"/>
      <c r="F2462" s="173"/>
      <c r="G2462" s="173"/>
      <c r="H2462" s="173"/>
      <c r="I2462" s="173"/>
      <c r="J2462" s="173"/>
      <c r="K2462" s="173"/>
      <c r="L2462" s="173"/>
      <c r="M2462" s="173"/>
      <c r="N2462" s="173"/>
      <c r="O2462" s="173"/>
      <c r="P2462" s="173"/>
      <c r="Q2462" s="173"/>
      <c r="R2462" s="173"/>
      <c r="S2462" s="173"/>
      <c r="T2462" s="173"/>
      <c r="U2462" s="173"/>
      <c r="V2462" s="173"/>
      <c r="W2462" s="173"/>
      <c r="X2462" s="173"/>
      <c r="Y2462" s="173"/>
      <c r="Z2462" s="173"/>
      <c r="AA2462" s="173"/>
      <c r="AB2462" s="173"/>
      <c r="AC2462" s="173"/>
      <c r="AD2462" s="173"/>
      <c r="AE2462" s="173"/>
      <c r="AF2462" s="173"/>
      <c r="AG2462" s="173"/>
      <c r="AH2462" s="173"/>
      <c r="AI2462" s="173"/>
      <c r="AJ2462" s="173"/>
      <c r="AK2462" s="173"/>
      <c r="AL2462" s="173"/>
      <c r="AM2462" s="173"/>
      <c r="AN2462" s="173"/>
      <c r="AO2462" s="173"/>
      <c r="AP2462" s="198"/>
      <c r="AQ2462" s="198"/>
      <c r="AR2462" s="198"/>
      <c r="AS2462" s="198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  <c r="BP2462" s="198"/>
      <c r="BQ2462" s="198"/>
      <c r="BR2462" s="198"/>
      <c r="BS2462" s="198"/>
      <c r="BT2462" s="198"/>
      <c r="BU2462" s="198"/>
      <c r="BV2462" s="198"/>
      <c r="BW2462" s="198"/>
      <c r="BX2462" s="198"/>
      <c r="BY2462" s="198"/>
      <c r="BZ2462" s="198"/>
    </row>
    <row r="2463" spans="4:78" x14ac:dyDescent="0.2">
      <c r="D2463" s="173"/>
      <c r="E2463" s="173"/>
      <c r="F2463" s="173"/>
      <c r="G2463" s="173"/>
      <c r="H2463" s="173"/>
      <c r="I2463" s="173"/>
      <c r="J2463" s="173"/>
      <c r="K2463" s="173"/>
      <c r="L2463" s="173"/>
      <c r="M2463" s="173"/>
      <c r="N2463" s="173"/>
      <c r="O2463" s="173"/>
      <c r="P2463" s="173"/>
      <c r="Q2463" s="173"/>
      <c r="R2463" s="173"/>
      <c r="S2463" s="173"/>
      <c r="T2463" s="173"/>
      <c r="U2463" s="173"/>
      <c r="V2463" s="173"/>
      <c r="W2463" s="173"/>
      <c r="X2463" s="173"/>
      <c r="Y2463" s="173"/>
      <c r="Z2463" s="173"/>
      <c r="AA2463" s="173"/>
      <c r="AB2463" s="173"/>
      <c r="AC2463" s="173"/>
      <c r="AD2463" s="173"/>
      <c r="AE2463" s="173"/>
      <c r="AF2463" s="173"/>
      <c r="AG2463" s="173"/>
      <c r="AH2463" s="173"/>
      <c r="AI2463" s="173"/>
      <c r="AJ2463" s="173"/>
      <c r="AK2463" s="173"/>
      <c r="AL2463" s="173"/>
      <c r="AM2463" s="173"/>
      <c r="AN2463" s="173"/>
      <c r="AO2463" s="173"/>
      <c r="AP2463" s="198"/>
      <c r="AQ2463" s="198"/>
      <c r="AR2463" s="198"/>
      <c r="AS2463" s="198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  <c r="BP2463" s="198"/>
      <c r="BQ2463" s="198"/>
      <c r="BR2463" s="198"/>
      <c r="BS2463" s="198"/>
      <c r="BT2463" s="198"/>
      <c r="BU2463" s="198"/>
      <c r="BV2463" s="198"/>
      <c r="BW2463" s="198"/>
      <c r="BX2463" s="198"/>
      <c r="BY2463" s="198"/>
      <c r="BZ2463" s="198"/>
    </row>
    <row r="2464" spans="4:78" x14ac:dyDescent="0.2">
      <c r="D2464" s="173"/>
      <c r="E2464" s="173"/>
      <c r="F2464" s="173"/>
      <c r="G2464" s="173"/>
      <c r="H2464" s="173"/>
      <c r="I2464" s="173"/>
      <c r="J2464" s="173"/>
      <c r="K2464" s="173"/>
      <c r="L2464" s="173"/>
      <c r="M2464" s="173"/>
      <c r="N2464" s="173"/>
      <c r="O2464" s="173"/>
      <c r="P2464" s="173"/>
      <c r="Q2464" s="173"/>
      <c r="R2464" s="173"/>
      <c r="S2464" s="173"/>
      <c r="T2464" s="173"/>
      <c r="U2464" s="173"/>
      <c r="V2464" s="173"/>
      <c r="W2464" s="173"/>
      <c r="X2464" s="173"/>
      <c r="Y2464" s="173"/>
      <c r="Z2464" s="173"/>
      <c r="AA2464" s="173"/>
      <c r="AB2464" s="173"/>
      <c r="AC2464" s="173"/>
      <c r="AD2464" s="173"/>
      <c r="AE2464" s="173"/>
      <c r="AF2464" s="173"/>
      <c r="AG2464" s="173"/>
      <c r="AH2464" s="173"/>
      <c r="AI2464" s="173"/>
      <c r="AJ2464" s="173"/>
      <c r="AK2464" s="173"/>
      <c r="AL2464" s="173"/>
      <c r="AM2464" s="173"/>
      <c r="AN2464" s="173"/>
      <c r="AO2464" s="173"/>
      <c r="AP2464" s="198"/>
      <c r="AQ2464" s="198"/>
      <c r="AR2464" s="198"/>
      <c r="AS2464" s="198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  <c r="BP2464" s="198"/>
      <c r="BQ2464" s="198"/>
      <c r="BR2464" s="198"/>
      <c r="BS2464" s="198"/>
      <c r="BT2464" s="198"/>
      <c r="BU2464" s="198"/>
      <c r="BV2464" s="198"/>
      <c r="BW2464" s="198"/>
      <c r="BX2464" s="198"/>
      <c r="BY2464" s="198"/>
      <c r="BZ2464" s="198"/>
    </row>
    <row r="2465" spans="4:78" x14ac:dyDescent="0.2">
      <c r="D2465" s="173"/>
      <c r="E2465" s="173"/>
      <c r="F2465" s="173"/>
      <c r="G2465" s="173"/>
      <c r="H2465" s="173"/>
      <c r="I2465" s="173"/>
      <c r="J2465" s="173"/>
      <c r="K2465" s="173"/>
      <c r="L2465" s="173"/>
      <c r="M2465" s="173"/>
      <c r="N2465" s="173"/>
      <c r="O2465" s="173"/>
      <c r="P2465" s="173"/>
      <c r="Q2465" s="173"/>
      <c r="R2465" s="173"/>
      <c r="S2465" s="173"/>
      <c r="T2465" s="173"/>
      <c r="U2465" s="173"/>
      <c r="V2465" s="173"/>
      <c r="W2465" s="173"/>
      <c r="X2465" s="173"/>
      <c r="Y2465" s="173"/>
      <c r="Z2465" s="173"/>
      <c r="AA2465" s="173"/>
      <c r="AB2465" s="173"/>
      <c r="AC2465" s="173"/>
      <c r="AD2465" s="173"/>
      <c r="AE2465" s="173"/>
      <c r="AF2465" s="173"/>
      <c r="AG2465" s="173"/>
      <c r="AH2465" s="173"/>
      <c r="AI2465" s="173"/>
      <c r="AJ2465" s="173"/>
      <c r="AK2465" s="173"/>
      <c r="AL2465" s="173"/>
      <c r="AM2465" s="173"/>
      <c r="AN2465" s="173"/>
      <c r="AO2465" s="173"/>
      <c r="AP2465" s="198"/>
      <c r="AQ2465" s="198"/>
      <c r="AR2465" s="198"/>
      <c r="AS2465" s="198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  <c r="BP2465" s="198"/>
      <c r="BQ2465" s="198"/>
      <c r="BR2465" s="198"/>
      <c r="BS2465" s="198"/>
      <c r="BT2465" s="198"/>
      <c r="BU2465" s="198"/>
      <c r="BV2465" s="198"/>
      <c r="BW2465" s="198"/>
      <c r="BX2465" s="198"/>
      <c r="BY2465" s="198"/>
      <c r="BZ2465" s="198"/>
    </row>
    <row r="2466" spans="4:78" x14ac:dyDescent="0.2">
      <c r="D2466" s="173"/>
      <c r="E2466" s="173"/>
      <c r="F2466" s="173"/>
      <c r="G2466" s="173"/>
      <c r="H2466" s="173"/>
      <c r="I2466" s="173"/>
      <c r="J2466" s="173"/>
      <c r="K2466" s="173"/>
      <c r="L2466" s="173"/>
      <c r="M2466" s="173"/>
      <c r="N2466" s="173"/>
      <c r="O2466" s="173"/>
      <c r="P2466" s="173"/>
      <c r="Q2466" s="173"/>
      <c r="R2466" s="173"/>
      <c r="S2466" s="173"/>
      <c r="T2466" s="173"/>
      <c r="U2466" s="173"/>
      <c r="V2466" s="173"/>
      <c r="W2466" s="173"/>
      <c r="X2466" s="173"/>
      <c r="Y2466" s="173"/>
      <c r="Z2466" s="173"/>
      <c r="AA2466" s="173"/>
      <c r="AB2466" s="173"/>
      <c r="AC2466" s="173"/>
      <c r="AD2466" s="173"/>
      <c r="AE2466" s="173"/>
      <c r="AF2466" s="173"/>
      <c r="AG2466" s="173"/>
      <c r="AH2466" s="173"/>
      <c r="AI2466" s="173"/>
      <c r="AJ2466" s="173"/>
      <c r="AK2466" s="173"/>
      <c r="AL2466" s="173"/>
      <c r="AM2466" s="173"/>
      <c r="AN2466" s="173"/>
      <c r="AO2466" s="173"/>
      <c r="AP2466" s="198"/>
      <c r="AQ2466" s="198"/>
      <c r="AR2466" s="198"/>
      <c r="AS2466" s="198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  <c r="BP2466" s="198"/>
      <c r="BQ2466" s="198"/>
      <c r="BR2466" s="198"/>
      <c r="BS2466" s="198"/>
      <c r="BT2466" s="198"/>
      <c r="BU2466" s="198"/>
      <c r="BV2466" s="198"/>
      <c r="BW2466" s="198"/>
      <c r="BX2466" s="198"/>
      <c r="BY2466" s="198"/>
      <c r="BZ2466" s="198"/>
    </row>
    <row r="2467" spans="4:78" x14ac:dyDescent="0.2">
      <c r="D2467" s="173"/>
      <c r="E2467" s="173"/>
      <c r="F2467" s="173"/>
      <c r="G2467" s="173"/>
      <c r="H2467" s="173"/>
      <c r="I2467" s="173"/>
      <c r="J2467" s="173"/>
      <c r="K2467" s="173"/>
      <c r="L2467" s="173"/>
      <c r="M2467" s="173"/>
      <c r="N2467" s="173"/>
      <c r="O2467" s="173"/>
      <c r="P2467" s="173"/>
      <c r="Q2467" s="173"/>
      <c r="R2467" s="173"/>
      <c r="S2467" s="173"/>
      <c r="T2467" s="173"/>
      <c r="U2467" s="173"/>
      <c r="V2467" s="173"/>
      <c r="W2467" s="173"/>
      <c r="X2467" s="173"/>
      <c r="Y2467" s="173"/>
      <c r="Z2467" s="173"/>
      <c r="AA2467" s="173"/>
      <c r="AB2467" s="173"/>
      <c r="AC2467" s="173"/>
      <c r="AD2467" s="173"/>
      <c r="AE2467" s="173"/>
      <c r="AF2467" s="173"/>
      <c r="AG2467" s="173"/>
      <c r="AH2467" s="173"/>
      <c r="AI2467" s="173"/>
      <c r="AJ2467" s="173"/>
      <c r="AK2467" s="173"/>
      <c r="AL2467" s="173"/>
      <c r="AM2467" s="173"/>
      <c r="AN2467" s="173"/>
      <c r="AO2467" s="173"/>
      <c r="AP2467" s="198"/>
      <c r="AQ2467" s="198"/>
      <c r="AR2467" s="198"/>
      <c r="AS2467" s="198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  <c r="BP2467" s="198"/>
      <c r="BQ2467" s="198"/>
      <c r="BR2467" s="198"/>
      <c r="BS2467" s="198"/>
      <c r="BT2467" s="198"/>
      <c r="BU2467" s="198"/>
      <c r="BV2467" s="198"/>
      <c r="BW2467" s="198"/>
      <c r="BX2467" s="198"/>
      <c r="BY2467" s="198"/>
      <c r="BZ2467" s="198"/>
    </row>
    <row r="2468" spans="4:78" x14ac:dyDescent="0.2">
      <c r="D2468" s="173"/>
      <c r="E2468" s="173"/>
      <c r="F2468" s="173"/>
      <c r="G2468" s="173"/>
      <c r="H2468" s="173"/>
      <c r="I2468" s="173"/>
      <c r="J2468" s="173"/>
      <c r="K2468" s="173"/>
      <c r="L2468" s="173"/>
      <c r="M2468" s="173"/>
      <c r="N2468" s="173"/>
      <c r="O2468" s="173"/>
      <c r="P2468" s="173"/>
      <c r="Q2468" s="173"/>
      <c r="R2468" s="173"/>
      <c r="S2468" s="173"/>
      <c r="T2468" s="173"/>
      <c r="U2468" s="173"/>
      <c r="V2468" s="173"/>
      <c r="W2468" s="173"/>
      <c r="X2468" s="173"/>
      <c r="Y2468" s="173"/>
      <c r="Z2468" s="173"/>
      <c r="AA2468" s="173"/>
      <c r="AB2468" s="173"/>
      <c r="AC2468" s="173"/>
      <c r="AD2468" s="173"/>
      <c r="AE2468" s="173"/>
      <c r="AF2468" s="173"/>
      <c r="AG2468" s="173"/>
      <c r="AH2468" s="173"/>
      <c r="AI2468" s="173"/>
      <c r="AJ2468" s="173"/>
      <c r="AK2468" s="173"/>
      <c r="AL2468" s="173"/>
      <c r="AM2468" s="173"/>
      <c r="AN2468" s="173"/>
      <c r="AO2468" s="173"/>
      <c r="AP2468" s="198"/>
      <c r="AQ2468" s="198"/>
      <c r="AR2468" s="198"/>
      <c r="AS2468" s="198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  <c r="BP2468" s="198"/>
      <c r="BQ2468" s="198"/>
      <c r="BR2468" s="198"/>
      <c r="BS2468" s="198"/>
      <c r="BT2468" s="198"/>
      <c r="BU2468" s="198"/>
      <c r="BV2468" s="198"/>
      <c r="BW2468" s="198"/>
      <c r="BX2468" s="198"/>
      <c r="BY2468" s="198"/>
      <c r="BZ2468" s="198"/>
    </row>
    <row r="2469" spans="4:78" x14ac:dyDescent="0.2">
      <c r="D2469" s="173"/>
      <c r="E2469" s="173"/>
      <c r="F2469" s="173"/>
      <c r="G2469" s="173"/>
      <c r="H2469" s="173"/>
      <c r="I2469" s="173"/>
      <c r="J2469" s="173"/>
      <c r="K2469" s="173"/>
      <c r="L2469" s="173"/>
      <c r="M2469" s="173"/>
      <c r="N2469" s="173"/>
      <c r="O2469" s="173"/>
      <c r="P2469" s="173"/>
      <c r="Q2469" s="173"/>
      <c r="R2469" s="173"/>
      <c r="S2469" s="173"/>
      <c r="T2469" s="173"/>
      <c r="U2469" s="173"/>
      <c r="V2469" s="173"/>
      <c r="W2469" s="173"/>
      <c r="X2469" s="173"/>
      <c r="Y2469" s="173"/>
      <c r="Z2469" s="173"/>
      <c r="AA2469" s="173"/>
      <c r="AB2469" s="173"/>
      <c r="AC2469" s="173"/>
      <c r="AD2469" s="173"/>
      <c r="AE2469" s="173"/>
      <c r="AF2469" s="173"/>
      <c r="AG2469" s="173"/>
      <c r="AH2469" s="173"/>
      <c r="AI2469" s="173"/>
      <c r="AJ2469" s="173"/>
      <c r="AK2469" s="173"/>
      <c r="AL2469" s="173"/>
      <c r="AM2469" s="173"/>
      <c r="AN2469" s="173"/>
      <c r="AO2469" s="173"/>
      <c r="AP2469" s="198"/>
      <c r="AQ2469" s="198"/>
      <c r="AR2469" s="198"/>
      <c r="AS2469" s="198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  <c r="BP2469" s="198"/>
      <c r="BQ2469" s="198"/>
      <c r="BR2469" s="198"/>
      <c r="BS2469" s="198"/>
      <c r="BT2469" s="198"/>
      <c r="BU2469" s="198"/>
      <c r="BV2469" s="198"/>
      <c r="BW2469" s="198"/>
      <c r="BX2469" s="198"/>
      <c r="BY2469" s="198"/>
      <c r="BZ2469" s="198"/>
    </row>
    <row r="2470" spans="4:78" x14ac:dyDescent="0.2">
      <c r="D2470" s="173"/>
      <c r="E2470" s="173"/>
      <c r="F2470" s="173"/>
      <c r="G2470" s="173"/>
      <c r="H2470" s="173"/>
      <c r="I2470" s="173"/>
      <c r="J2470" s="173"/>
      <c r="K2470" s="173"/>
      <c r="L2470" s="173"/>
      <c r="M2470" s="173"/>
      <c r="N2470" s="173"/>
      <c r="O2470" s="173"/>
      <c r="P2470" s="173"/>
      <c r="Q2470" s="173"/>
      <c r="R2470" s="173"/>
      <c r="S2470" s="173"/>
      <c r="T2470" s="173"/>
      <c r="U2470" s="173"/>
      <c r="V2470" s="173"/>
      <c r="W2470" s="173"/>
      <c r="X2470" s="173"/>
      <c r="Y2470" s="173"/>
      <c r="Z2470" s="173"/>
      <c r="AA2470" s="173"/>
      <c r="AB2470" s="173"/>
      <c r="AC2470" s="173"/>
      <c r="AD2470" s="173"/>
      <c r="AE2470" s="173"/>
      <c r="AF2470" s="173"/>
      <c r="AG2470" s="173"/>
      <c r="AH2470" s="173"/>
      <c r="AI2470" s="173"/>
      <c r="AJ2470" s="173"/>
      <c r="AK2470" s="173"/>
      <c r="AL2470" s="173"/>
      <c r="AM2470" s="173"/>
      <c r="AN2470" s="173"/>
      <c r="AO2470" s="173"/>
      <c r="AP2470" s="198"/>
      <c r="AQ2470" s="198"/>
      <c r="AR2470" s="198"/>
      <c r="AS2470" s="198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  <c r="BP2470" s="198"/>
      <c r="BQ2470" s="198"/>
      <c r="BR2470" s="198"/>
      <c r="BS2470" s="198"/>
      <c r="BT2470" s="198"/>
      <c r="BU2470" s="198"/>
      <c r="BV2470" s="198"/>
      <c r="BW2470" s="198"/>
      <c r="BX2470" s="198"/>
      <c r="BY2470" s="198"/>
      <c r="BZ2470" s="198"/>
    </row>
    <row r="2471" spans="4:78" x14ac:dyDescent="0.2">
      <c r="D2471" s="173"/>
      <c r="E2471" s="173"/>
      <c r="F2471" s="173"/>
      <c r="G2471" s="173"/>
      <c r="H2471" s="173"/>
      <c r="I2471" s="173"/>
      <c r="J2471" s="173"/>
      <c r="K2471" s="173"/>
      <c r="L2471" s="173"/>
      <c r="M2471" s="173"/>
      <c r="N2471" s="173"/>
      <c r="O2471" s="173"/>
      <c r="P2471" s="173"/>
      <c r="Q2471" s="173"/>
      <c r="R2471" s="173"/>
      <c r="S2471" s="173"/>
      <c r="T2471" s="173"/>
      <c r="U2471" s="173"/>
      <c r="V2471" s="173"/>
      <c r="W2471" s="173"/>
      <c r="X2471" s="173"/>
      <c r="Y2471" s="173"/>
      <c r="Z2471" s="173"/>
      <c r="AA2471" s="173"/>
      <c r="AB2471" s="173"/>
      <c r="AC2471" s="173"/>
      <c r="AD2471" s="173"/>
      <c r="AE2471" s="173"/>
      <c r="AF2471" s="173"/>
      <c r="AG2471" s="173"/>
      <c r="AH2471" s="173"/>
      <c r="AI2471" s="173"/>
      <c r="AJ2471" s="173"/>
      <c r="AK2471" s="173"/>
      <c r="AL2471" s="173"/>
      <c r="AM2471" s="173"/>
      <c r="AN2471" s="173"/>
      <c r="AO2471" s="173"/>
      <c r="AP2471" s="198"/>
      <c r="AQ2471" s="198"/>
      <c r="AR2471" s="198"/>
      <c r="AS2471" s="198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  <c r="BP2471" s="198"/>
      <c r="BQ2471" s="198"/>
      <c r="BR2471" s="198"/>
      <c r="BS2471" s="198"/>
      <c r="BT2471" s="198"/>
      <c r="BU2471" s="198"/>
      <c r="BV2471" s="198"/>
      <c r="BW2471" s="198"/>
      <c r="BX2471" s="198"/>
      <c r="BY2471" s="198"/>
      <c r="BZ2471" s="198"/>
    </row>
    <row r="2472" spans="4:78" x14ac:dyDescent="0.2">
      <c r="D2472" s="173"/>
      <c r="E2472" s="173"/>
      <c r="F2472" s="173"/>
      <c r="G2472" s="173"/>
      <c r="H2472" s="173"/>
      <c r="I2472" s="173"/>
      <c r="J2472" s="173"/>
      <c r="K2472" s="173"/>
      <c r="L2472" s="173"/>
      <c r="M2472" s="173"/>
      <c r="N2472" s="173"/>
      <c r="O2472" s="173"/>
      <c r="P2472" s="173"/>
      <c r="Q2472" s="173"/>
      <c r="R2472" s="173"/>
      <c r="S2472" s="173"/>
      <c r="T2472" s="173"/>
      <c r="U2472" s="173"/>
      <c r="V2472" s="173"/>
      <c r="W2472" s="173"/>
      <c r="X2472" s="173"/>
      <c r="Y2472" s="173"/>
      <c r="Z2472" s="173"/>
      <c r="AA2472" s="173"/>
      <c r="AB2472" s="173"/>
      <c r="AC2472" s="173"/>
      <c r="AD2472" s="173"/>
      <c r="AE2472" s="173"/>
      <c r="AF2472" s="173"/>
      <c r="AG2472" s="173"/>
      <c r="AH2472" s="173"/>
      <c r="AI2472" s="173"/>
      <c r="AJ2472" s="173"/>
      <c r="AK2472" s="173"/>
      <c r="AL2472" s="173"/>
      <c r="AM2472" s="173"/>
      <c r="AN2472" s="173"/>
      <c r="AO2472" s="173"/>
      <c r="AP2472" s="198"/>
      <c r="AQ2472" s="198"/>
      <c r="AR2472" s="198"/>
      <c r="AS2472" s="198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  <c r="BP2472" s="198"/>
      <c r="BQ2472" s="198"/>
      <c r="BR2472" s="198"/>
      <c r="BS2472" s="198"/>
      <c r="BT2472" s="198"/>
      <c r="BU2472" s="198"/>
      <c r="BV2472" s="198"/>
      <c r="BW2472" s="198"/>
      <c r="BX2472" s="198"/>
      <c r="BY2472" s="198"/>
      <c r="BZ2472" s="198"/>
    </row>
    <row r="2473" spans="4:78" x14ac:dyDescent="0.2">
      <c r="D2473" s="173"/>
      <c r="E2473" s="173"/>
      <c r="F2473" s="173"/>
      <c r="G2473" s="173"/>
      <c r="H2473" s="173"/>
      <c r="I2473" s="173"/>
      <c r="J2473" s="173"/>
      <c r="K2473" s="173"/>
      <c r="L2473" s="173"/>
      <c r="M2473" s="173"/>
      <c r="N2473" s="173"/>
      <c r="O2473" s="173"/>
      <c r="P2473" s="173"/>
      <c r="Q2473" s="173"/>
      <c r="R2473" s="173"/>
      <c r="S2473" s="173"/>
      <c r="T2473" s="173"/>
      <c r="U2473" s="173"/>
      <c r="V2473" s="173"/>
      <c r="W2473" s="173"/>
      <c r="X2473" s="173"/>
      <c r="Y2473" s="173"/>
      <c r="Z2473" s="173"/>
      <c r="AA2473" s="173"/>
      <c r="AB2473" s="173"/>
      <c r="AC2473" s="173"/>
      <c r="AD2473" s="173"/>
      <c r="AE2473" s="173"/>
      <c r="AF2473" s="173"/>
      <c r="AG2473" s="173"/>
      <c r="AH2473" s="173"/>
      <c r="AI2473" s="173"/>
      <c r="AJ2473" s="173"/>
      <c r="AK2473" s="173"/>
      <c r="AL2473" s="173"/>
      <c r="AM2473" s="173"/>
      <c r="AN2473" s="173"/>
      <c r="AO2473" s="173"/>
      <c r="AP2473" s="198"/>
      <c r="AQ2473" s="198"/>
      <c r="AR2473" s="198"/>
      <c r="AS2473" s="198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  <c r="BP2473" s="198"/>
      <c r="BQ2473" s="198"/>
      <c r="BR2473" s="198"/>
      <c r="BS2473" s="198"/>
      <c r="BT2473" s="198"/>
      <c r="BU2473" s="198"/>
      <c r="BV2473" s="198"/>
      <c r="BW2473" s="198"/>
      <c r="BX2473" s="198"/>
      <c r="BY2473" s="198"/>
      <c r="BZ2473" s="198"/>
    </row>
    <row r="2474" spans="4:78" x14ac:dyDescent="0.2">
      <c r="D2474" s="173"/>
      <c r="E2474" s="173"/>
      <c r="F2474" s="173"/>
      <c r="G2474" s="173"/>
      <c r="H2474" s="173"/>
      <c r="I2474" s="173"/>
      <c r="J2474" s="173"/>
      <c r="K2474" s="173"/>
      <c r="L2474" s="173"/>
      <c r="M2474" s="173"/>
      <c r="N2474" s="173"/>
      <c r="O2474" s="173"/>
      <c r="P2474" s="173"/>
      <c r="Q2474" s="173"/>
      <c r="R2474" s="173"/>
      <c r="S2474" s="173"/>
      <c r="T2474" s="173"/>
      <c r="U2474" s="173"/>
      <c r="V2474" s="173"/>
      <c r="W2474" s="173"/>
      <c r="X2474" s="173"/>
      <c r="Y2474" s="173"/>
      <c r="Z2474" s="173"/>
      <c r="AA2474" s="173"/>
      <c r="AB2474" s="173"/>
      <c r="AC2474" s="173"/>
      <c r="AD2474" s="173"/>
      <c r="AE2474" s="173"/>
      <c r="AF2474" s="173"/>
      <c r="AG2474" s="173"/>
      <c r="AH2474" s="173"/>
      <c r="AI2474" s="173"/>
      <c r="AJ2474" s="173"/>
      <c r="AK2474" s="173"/>
      <c r="AL2474" s="173"/>
      <c r="AM2474" s="173"/>
      <c r="AN2474" s="173"/>
      <c r="AO2474" s="173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  <c r="BP2474" s="198"/>
      <c r="BQ2474" s="198"/>
      <c r="BR2474" s="198"/>
      <c r="BS2474" s="198"/>
      <c r="BT2474" s="198"/>
      <c r="BU2474" s="198"/>
      <c r="BV2474" s="198"/>
      <c r="BW2474" s="198"/>
      <c r="BX2474" s="198"/>
      <c r="BY2474" s="198"/>
      <c r="BZ2474" s="198"/>
    </row>
    <row r="2475" spans="4:78" x14ac:dyDescent="0.2">
      <c r="D2475" s="173"/>
      <c r="E2475" s="173"/>
      <c r="F2475" s="173"/>
      <c r="G2475" s="173"/>
      <c r="H2475" s="173"/>
      <c r="I2475" s="173"/>
      <c r="J2475" s="173"/>
      <c r="K2475" s="173"/>
      <c r="L2475" s="173"/>
      <c r="M2475" s="173"/>
      <c r="N2475" s="173"/>
      <c r="O2475" s="173"/>
      <c r="P2475" s="173"/>
      <c r="Q2475" s="173"/>
      <c r="R2475" s="173"/>
      <c r="S2475" s="173"/>
      <c r="T2475" s="173"/>
      <c r="U2475" s="173"/>
      <c r="V2475" s="173"/>
      <c r="W2475" s="173"/>
      <c r="X2475" s="173"/>
      <c r="Y2475" s="173"/>
      <c r="Z2475" s="173"/>
      <c r="AA2475" s="173"/>
      <c r="AB2475" s="173"/>
      <c r="AC2475" s="173"/>
      <c r="AD2475" s="173"/>
      <c r="AE2475" s="173"/>
      <c r="AF2475" s="173"/>
      <c r="AG2475" s="173"/>
      <c r="AH2475" s="173"/>
      <c r="AI2475" s="173"/>
      <c r="AJ2475" s="173"/>
      <c r="AK2475" s="173"/>
      <c r="AL2475" s="173"/>
      <c r="AM2475" s="173"/>
      <c r="AN2475" s="173"/>
      <c r="AO2475" s="173"/>
      <c r="AP2475" s="198"/>
      <c r="AQ2475" s="198"/>
      <c r="AR2475" s="198"/>
      <c r="AS2475" s="198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  <c r="BP2475" s="198"/>
      <c r="BQ2475" s="198"/>
      <c r="BR2475" s="198"/>
      <c r="BS2475" s="198"/>
      <c r="BT2475" s="198"/>
      <c r="BU2475" s="198"/>
      <c r="BV2475" s="198"/>
      <c r="BW2475" s="198"/>
      <c r="BX2475" s="198"/>
      <c r="BY2475" s="198"/>
      <c r="BZ2475" s="198"/>
    </row>
    <row r="2476" spans="4:78" x14ac:dyDescent="0.2">
      <c r="D2476" s="173"/>
      <c r="E2476" s="173"/>
      <c r="F2476" s="173"/>
      <c r="G2476" s="173"/>
      <c r="H2476" s="173"/>
      <c r="I2476" s="173"/>
      <c r="J2476" s="173"/>
      <c r="K2476" s="173"/>
      <c r="L2476" s="173"/>
      <c r="M2476" s="173"/>
      <c r="N2476" s="173"/>
      <c r="O2476" s="173"/>
      <c r="P2476" s="173"/>
      <c r="Q2476" s="173"/>
      <c r="R2476" s="173"/>
      <c r="S2476" s="173"/>
      <c r="T2476" s="173"/>
      <c r="U2476" s="173"/>
      <c r="V2476" s="173"/>
      <c r="W2476" s="173"/>
      <c r="X2476" s="173"/>
      <c r="Y2476" s="173"/>
      <c r="Z2476" s="173"/>
      <c r="AA2476" s="173"/>
      <c r="AB2476" s="173"/>
      <c r="AC2476" s="173"/>
      <c r="AD2476" s="173"/>
      <c r="AE2476" s="173"/>
      <c r="AF2476" s="173"/>
      <c r="AG2476" s="173"/>
      <c r="AH2476" s="173"/>
      <c r="AI2476" s="173"/>
      <c r="AJ2476" s="173"/>
      <c r="AK2476" s="173"/>
      <c r="AL2476" s="173"/>
      <c r="AM2476" s="173"/>
      <c r="AN2476" s="173"/>
      <c r="AO2476" s="173"/>
      <c r="AP2476" s="198"/>
      <c r="AQ2476" s="198"/>
      <c r="AR2476" s="198"/>
      <c r="AS2476" s="198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  <c r="BP2476" s="198"/>
      <c r="BQ2476" s="198"/>
      <c r="BR2476" s="198"/>
      <c r="BS2476" s="198"/>
      <c r="BT2476" s="198"/>
      <c r="BU2476" s="198"/>
      <c r="BV2476" s="198"/>
      <c r="BW2476" s="198"/>
      <c r="BX2476" s="198"/>
      <c r="BY2476" s="198"/>
      <c r="BZ2476" s="198"/>
    </row>
    <row r="2477" spans="4:78" x14ac:dyDescent="0.2">
      <c r="D2477" s="173"/>
      <c r="E2477" s="173"/>
      <c r="F2477" s="173"/>
      <c r="G2477" s="173"/>
      <c r="H2477" s="173"/>
      <c r="I2477" s="173"/>
      <c r="J2477" s="173"/>
      <c r="K2477" s="173"/>
      <c r="L2477" s="173"/>
      <c r="M2477" s="173"/>
      <c r="N2477" s="173"/>
      <c r="O2477" s="173"/>
      <c r="P2477" s="173"/>
      <c r="Q2477" s="173"/>
      <c r="R2477" s="173"/>
      <c r="S2477" s="173"/>
      <c r="T2477" s="173"/>
      <c r="U2477" s="173"/>
      <c r="V2477" s="173"/>
      <c r="W2477" s="173"/>
      <c r="X2477" s="173"/>
      <c r="Y2477" s="173"/>
      <c r="Z2477" s="173"/>
      <c r="AA2477" s="173"/>
      <c r="AB2477" s="173"/>
      <c r="AC2477" s="173"/>
      <c r="AD2477" s="173"/>
      <c r="AE2477" s="173"/>
      <c r="AF2477" s="173"/>
      <c r="AG2477" s="173"/>
      <c r="AH2477" s="173"/>
      <c r="AI2477" s="173"/>
      <c r="AJ2477" s="173"/>
      <c r="AK2477" s="173"/>
      <c r="AL2477" s="173"/>
      <c r="AM2477" s="173"/>
      <c r="AN2477" s="173"/>
      <c r="AO2477" s="173"/>
      <c r="AP2477" s="198"/>
      <c r="AQ2477" s="198"/>
      <c r="AR2477" s="198"/>
      <c r="AS2477" s="198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  <c r="BP2477" s="198"/>
      <c r="BQ2477" s="198"/>
      <c r="BR2477" s="198"/>
      <c r="BS2477" s="198"/>
      <c r="BT2477" s="198"/>
      <c r="BU2477" s="198"/>
      <c r="BV2477" s="198"/>
      <c r="BW2477" s="198"/>
      <c r="BX2477" s="198"/>
      <c r="BY2477" s="198"/>
      <c r="BZ2477" s="198"/>
    </row>
    <row r="2478" spans="4:78" x14ac:dyDescent="0.2">
      <c r="D2478" s="173"/>
      <c r="E2478" s="173"/>
      <c r="F2478" s="173"/>
      <c r="G2478" s="173"/>
      <c r="H2478" s="173"/>
      <c r="I2478" s="173"/>
      <c r="J2478" s="173"/>
      <c r="K2478" s="173"/>
      <c r="L2478" s="173"/>
      <c r="M2478" s="173"/>
      <c r="N2478" s="173"/>
      <c r="O2478" s="173"/>
      <c r="P2478" s="173"/>
      <c r="Q2478" s="173"/>
      <c r="R2478" s="173"/>
      <c r="S2478" s="173"/>
      <c r="T2478" s="173"/>
      <c r="U2478" s="173"/>
      <c r="V2478" s="173"/>
      <c r="W2478" s="173"/>
      <c r="X2478" s="173"/>
      <c r="Y2478" s="173"/>
      <c r="Z2478" s="173"/>
      <c r="AA2478" s="173"/>
      <c r="AB2478" s="173"/>
      <c r="AC2478" s="173"/>
      <c r="AD2478" s="173"/>
      <c r="AE2478" s="173"/>
      <c r="AF2478" s="173"/>
      <c r="AG2478" s="173"/>
      <c r="AH2478" s="173"/>
      <c r="AI2478" s="173"/>
      <c r="AJ2478" s="173"/>
      <c r="AK2478" s="173"/>
      <c r="AL2478" s="173"/>
      <c r="AM2478" s="173"/>
      <c r="AN2478" s="173"/>
      <c r="AO2478" s="173"/>
      <c r="AP2478" s="198"/>
      <c r="AQ2478" s="198"/>
      <c r="AR2478" s="198"/>
      <c r="AS2478" s="198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  <c r="BP2478" s="198"/>
      <c r="BQ2478" s="198"/>
      <c r="BR2478" s="198"/>
      <c r="BS2478" s="198"/>
      <c r="BT2478" s="198"/>
      <c r="BU2478" s="198"/>
      <c r="BV2478" s="198"/>
      <c r="BW2478" s="198"/>
      <c r="BX2478" s="198"/>
      <c r="BY2478" s="198"/>
      <c r="BZ2478" s="198"/>
    </row>
    <row r="2479" spans="4:78" x14ac:dyDescent="0.2">
      <c r="D2479" s="173"/>
      <c r="E2479" s="173"/>
      <c r="F2479" s="173"/>
      <c r="G2479" s="173"/>
      <c r="H2479" s="173"/>
      <c r="I2479" s="173"/>
      <c r="J2479" s="173"/>
      <c r="K2479" s="173"/>
      <c r="L2479" s="173"/>
      <c r="M2479" s="173"/>
      <c r="N2479" s="173"/>
      <c r="O2479" s="173"/>
      <c r="P2479" s="173"/>
      <c r="Q2479" s="173"/>
      <c r="R2479" s="173"/>
      <c r="S2479" s="173"/>
      <c r="T2479" s="173"/>
      <c r="U2479" s="173"/>
      <c r="V2479" s="173"/>
      <c r="W2479" s="173"/>
      <c r="X2479" s="173"/>
      <c r="Y2479" s="173"/>
      <c r="Z2479" s="173"/>
      <c r="AA2479" s="173"/>
      <c r="AB2479" s="173"/>
      <c r="AC2479" s="173"/>
      <c r="AD2479" s="173"/>
      <c r="AE2479" s="173"/>
      <c r="AF2479" s="173"/>
      <c r="AG2479" s="173"/>
      <c r="AH2479" s="173"/>
      <c r="AI2479" s="173"/>
      <c r="AJ2479" s="173"/>
      <c r="AK2479" s="173"/>
      <c r="AL2479" s="173"/>
      <c r="AM2479" s="173"/>
      <c r="AN2479" s="173"/>
      <c r="AO2479" s="173"/>
      <c r="AP2479" s="198"/>
      <c r="AQ2479" s="198"/>
      <c r="AR2479" s="198"/>
      <c r="AS2479" s="198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  <c r="BP2479" s="198"/>
      <c r="BQ2479" s="198"/>
      <c r="BR2479" s="198"/>
      <c r="BS2479" s="198"/>
      <c r="BT2479" s="198"/>
      <c r="BU2479" s="198"/>
      <c r="BV2479" s="198"/>
      <c r="BW2479" s="198"/>
      <c r="BX2479" s="198"/>
      <c r="BY2479" s="198"/>
      <c r="BZ2479" s="198"/>
    </row>
    <row r="2480" spans="4:78" x14ac:dyDescent="0.2">
      <c r="D2480" s="173"/>
      <c r="E2480" s="173"/>
      <c r="F2480" s="173"/>
      <c r="G2480" s="173"/>
      <c r="H2480" s="173"/>
      <c r="I2480" s="173"/>
      <c r="J2480" s="173"/>
      <c r="K2480" s="173"/>
      <c r="L2480" s="173"/>
      <c r="M2480" s="173"/>
      <c r="N2480" s="173"/>
      <c r="O2480" s="173"/>
      <c r="P2480" s="173"/>
      <c r="Q2480" s="173"/>
      <c r="R2480" s="173"/>
      <c r="S2480" s="173"/>
      <c r="T2480" s="173"/>
      <c r="U2480" s="173"/>
      <c r="V2480" s="173"/>
      <c r="W2480" s="173"/>
      <c r="X2480" s="173"/>
      <c r="Y2480" s="173"/>
      <c r="Z2480" s="173"/>
      <c r="AA2480" s="173"/>
      <c r="AB2480" s="173"/>
      <c r="AC2480" s="173"/>
      <c r="AD2480" s="173"/>
      <c r="AE2480" s="173"/>
      <c r="AF2480" s="173"/>
      <c r="AG2480" s="173"/>
      <c r="AH2480" s="173"/>
      <c r="AI2480" s="173"/>
      <c r="AJ2480" s="173"/>
      <c r="AK2480" s="173"/>
      <c r="AL2480" s="173"/>
      <c r="AM2480" s="173"/>
      <c r="AN2480" s="173"/>
      <c r="AO2480" s="173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  <c r="BP2480" s="198"/>
      <c r="BQ2480" s="198"/>
      <c r="BR2480" s="198"/>
      <c r="BS2480" s="198"/>
      <c r="BT2480" s="198"/>
      <c r="BU2480" s="198"/>
      <c r="BV2480" s="198"/>
      <c r="BW2480" s="198"/>
      <c r="BX2480" s="198"/>
      <c r="BY2480" s="198"/>
      <c r="BZ2480" s="198"/>
    </row>
    <row r="2481" spans="4:78" x14ac:dyDescent="0.2">
      <c r="D2481" s="173"/>
      <c r="E2481" s="173"/>
      <c r="F2481" s="173"/>
      <c r="G2481" s="173"/>
      <c r="H2481" s="173"/>
      <c r="I2481" s="173"/>
      <c r="J2481" s="173"/>
      <c r="K2481" s="173"/>
      <c r="L2481" s="173"/>
      <c r="M2481" s="173"/>
      <c r="N2481" s="173"/>
      <c r="O2481" s="173"/>
      <c r="P2481" s="173"/>
      <c r="Q2481" s="173"/>
      <c r="R2481" s="173"/>
      <c r="S2481" s="173"/>
      <c r="T2481" s="173"/>
      <c r="U2481" s="173"/>
      <c r="V2481" s="173"/>
      <c r="W2481" s="173"/>
      <c r="X2481" s="173"/>
      <c r="Y2481" s="173"/>
      <c r="Z2481" s="173"/>
      <c r="AA2481" s="173"/>
      <c r="AB2481" s="173"/>
      <c r="AC2481" s="173"/>
      <c r="AD2481" s="173"/>
      <c r="AE2481" s="173"/>
      <c r="AF2481" s="173"/>
      <c r="AG2481" s="173"/>
      <c r="AH2481" s="173"/>
      <c r="AI2481" s="173"/>
      <c r="AJ2481" s="173"/>
      <c r="AK2481" s="173"/>
      <c r="AL2481" s="173"/>
      <c r="AM2481" s="173"/>
      <c r="AN2481" s="173"/>
      <c r="AO2481" s="173"/>
      <c r="AP2481" s="198"/>
      <c r="AQ2481" s="198"/>
      <c r="AR2481" s="198"/>
      <c r="AS2481" s="198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  <c r="BP2481" s="198"/>
      <c r="BQ2481" s="198"/>
      <c r="BR2481" s="198"/>
      <c r="BS2481" s="198"/>
      <c r="BT2481" s="198"/>
      <c r="BU2481" s="198"/>
      <c r="BV2481" s="198"/>
      <c r="BW2481" s="198"/>
      <c r="BX2481" s="198"/>
      <c r="BY2481" s="198"/>
      <c r="BZ2481" s="198"/>
    </row>
    <row r="2482" spans="4:78" x14ac:dyDescent="0.2">
      <c r="D2482" s="173"/>
      <c r="E2482" s="173"/>
      <c r="F2482" s="173"/>
      <c r="G2482" s="173"/>
      <c r="H2482" s="173"/>
      <c r="I2482" s="173"/>
      <c r="J2482" s="173"/>
      <c r="K2482" s="173"/>
      <c r="L2482" s="173"/>
      <c r="M2482" s="173"/>
      <c r="N2482" s="173"/>
      <c r="O2482" s="173"/>
      <c r="P2482" s="173"/>
      <c r="Q2482" s="173"/>
      <c r="R2482" s="173"/>
      <c r="S2482" s="173"/>
      <c r="T2482" s="173"/>
      <c r="U2482" s="173"/>
      <c r="V2482" s="173"/>
      <c r="W2482" s="173"/>
      <c r="X2482" s="173"/>
      <c r="Y2482" s="173"/>
      <c r="Z2482" s="173"/>
      <c r="AA2482" s="173"/>
      <c r="AB2482" s="173"/>
      <c r="AC2482" s="173"/>
      <c r="AD2482" s="173"/>
      <c r="AE2482" s="173"/>
      <c r="AF2482" s="173"/>
      <c r="AG2482" s="173"/>
      <c r="AH2482" s="173"/>
      <c r="AI2482" s="173"/>
      <c r="AJ2482" s="173"/>
      <c r="AK2482" s="173"/>
      <c r="AL2482" s="173"/>
      <c r="AM2482" s="173"/>
      <c r="AN2482" s="173"/>
      <c r="AO2482" s="173"/>
      <c r="AP2482" s="198"/>
      <c r="AQ2482" s="198"/>
      <c r="AR2482" s="198"/>
      <c r="AS2482" s="198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  <c r="BP2482" s="198"/>
      <c r="BQ2482" s="198"/>
      <c r="BR2482" s="198"/>
      <c r="BS2482" s="198"/>
      <c r="BT2482" s="198"/>
      <c r="BU2482" s="198"/>
      <c r="BV2482" s="198"/>
      <c r="BW2482" s="198"/>
      <c r="BX2482" s="198"/>
      <c r="BY2482" s="198"/>
      <c r="BZ2482" s="198"/>
    </row>
    <row r="2483" spans="4:78" x14ac:dyDescent="0.2">
      <c r="D2483" s="173"/>
      <c r="E2483" s="173"/>
      <c r="F2483" s="173"/>
      <c r="G2483" s="173"/>
      <c r="H2483" s="173"/>
      <c r="I2483" s="173"/>
      <c r="J2483" s="173"/>
      <c r="K2483" s="173"/>
      <c r="L2483" s="173"/>
      <c r="M2483" s="173"/>
      <c r="N2483" s="173"/>
      <c r="O2483" s="173"/>
      <c r="P2483" s="173"/>
      <c r="Q2483" s="173"/>
      <c r="R2483" s="173"/>
      <c r="S2483" s="173"/>
      <c r="T2483" s="173"/>
      <c r="U2483" s="173"/>
      <c r="V2483" s="173"/>
      <c r="W2483" s="173"/>
      <c r="X2483" s="173"/>
      <c r="Y2483" s="173"/>
      <c r="Z2483" s="173"/>
      <c r="AA2483" s="173"/>
      <c r="AB2483" s="173"/>
      <c r="AC2483" s="173"/>
      <c r="AD2483" s="173"/>
      <c r="AE2483" s="173"/>
      <c r="AF2483" s="173"/>
      <c r="AG2483" s="173"/>
      <c r="AH2483" s="173"/>
      <c r="AI2483" s="173"/>
      <c r="AJ2483" s="173"/>
      <c r="AK2483" s="173"/>
      <c r="AL2483" s="173"/>
      <c r="AM2483" s="173"/>
      <c r="AN2483" s="173"/>
      <c r="AO2483" s="173"/>
      <c r="AP2483" s="198"/>
      <c r="AQ2483" s="198"/>
      <c r="AR2483" s="198"/>
      <c r="AS2483" s="198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  <c r="BP2483" s="198"/>
      <c r="BQ2483" s="198"/>
      <c r="BR2483" s="198"/>
      <c r="BS2483" s="198"/>
      <c r="BT2483" s="198"/>
      <c r="BU2483" s="198"/>
      <c r="BV2483" s="198"/>
      <c r="BW2483" s="198"/>
      <c r="BX2483" s="198"/>
      <c r="BY2483" s="198"/>
      <c r="BZ2483" s="198"/>
    </row>
    <row r="2484" spans="4:78" x14ac:dyDescent="0.2">
      <c r="D2484" s="173"/>
      <c r="E2484" s="173"/>
      <c r="F2484" s="173"/>
      <c r="G2484" s="173"/>
      <c r="H2484" s="173"/>
      <c r="I2484" s="173"/>
      <c r="J2484" s="173"/>
      <c r="K2484" s="173"/>
      <c r="L2484" s="173"/>
      <c r="M2484" s="173"/>
      <c r="N2484" s="173"/>
      <c r="O2484" s="173"/>
      <c r="P2484" s="173"/>
      <c r="Q2484" s="173"/>
      <c r="R2484" s="173"/>
      <c r="S2484" s="173"/>
      <c r="T2484" s="173"/>
      <c r="U2484" s="173"/>
      <c r="V2484" s="173"/>
      <c r="W2484" s="173"/>
      <c r="X2484" s="173"/>
      <c r="Y2484" s="173"/>
      <c r="Z2484" s="173"/>
      <c r="AA2484" s="173"/>
      <c r="AB2484" s="173"/>
      <c r="AC2484" s="173"/>
      <c r="AD2484" s="173"/>
      <c r="AE2484" s="173"/>
      <c r="AF2484" s="173"/>
      <c r="AG2484" s="173"/>
      <c r="AH2484" s="173"/>
      <c r="AI2484" s="173"/>
      <c r="AJ2484" s="173"/>
      <c r="AK2484" s="173"/>
      <c r="AL2484" s="173"/>
      <c r="AM2484" s="173"/>
      <c r="AN2484" s="173"/>
      <c r="AO2484" s="173"/>
      <c r="AP2484" s="198"/>
      <c r="AQ2484" s="198"/>
      <c r="AR2484" s="198"/>
      <c r="AS2484" s="198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  <c r="BP2484" s="198"/>
      <c r="BQ2484" s="198"/>
      <c r="BR2484" s="198"/>
      <c r="BS2484" s="198"/>
      <c r="BT2484" s="198"/>
      <c r="BU2484" s="198"/>
      <c r="BV2484" s="198"/>
      <c r="BW2484" s="198"/>
      <c r="BX2484" s="198"/>
      <c r="BY2484" s="198"/>
      <c r="BZ2484" s="198"/>
    </row>
    <row r="2485" spans="4:78" x14ac:dyDescent="0.2">
      <c r="D2485" s="173"/>
      <c r="E2485" s="173"/>
      <c r="F2485" s="173"/>
      <c r="G2485" s="173"/>
      <c r="H2485" s="173"/>
      <c r="I2485" s="173"/>
      <c r="J2485" s="173"/>
      <c r="K2485" s="173"/>
      <c r="L2485" s="173"/>
      <c r="M2485" s="173"/>
      <c r="N2485" s="173"/>
      <c r="O2485" s="173"/>
      <c r="P2485" s="173"/>
      <c r="Q2485" s="173"/>
      <c r="R2485" s="173"/>
      <c r="S2485" s="173"/>
      <c r="T2485" s="173"/>
      <c r="U2485" s="173"/>
      <c r="V2485" s="173"/>
      <c r="W2485" s="173"/>
      <c r="X2485" s="173"/>
      <c r="Y2485" s="173"/>
      <c r="Z2485" s="173"/>
      <c r="AA2485" s="173"/>
      <c r="AB2485" s="173"/>
      <c r="AC2485" s="173"/>
      <c r="AD2485" s="173"/>
      <c r="AE2485" s="173"/>
      <c r="AF2485" s="173"/>
      <c r="AG2485" s="173"/>
      <c r="AH2485" s="173"/>
      <c r="AI2485" s="173"/>
      <c r="AJ2485" s="173"/>
      <c r="AK2485" s="173"/>
      <c r="AL2485" s="173"/>
      <c r="AM2485" s="173"/>
      <c r="AN2485" s="173"/>
      <c r="AO2485" s="173"/>
      <c r="AP2485" s="198"/>
      <c r="AQ2485" s="198"/>
      <c r="AR2485" s="198"/>
      <c r="AS2485" s="198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  <c r="BP2485" s="198"/>
      <c r="BQ2485" s="198"/>
      <c r="BR2485" s="198"/>
      <c r="BS2485" s="198"/>
      <c r="BT2485" s="198"/>
      <c r="BU2485" s="198"/>
      <c r="BV2485" s="198"/>
      <c r="BW2485" s="198"/>
      <c r="BX2485" s="198"/>
      <c r="BY2485" s="198"/>
      <c r="BZ2485" s="198"/>
    </row>
    <row r="2486" spans="4:78" x14ac:dyDescent="0.2">
      <c r="D2486" s="173"/>
      <c r="E2486" s="173"/>
      <c r="F2486" s="173"/>
      <c r="G2486" s="173"/>
      <c r="H2486" s="173"/>
      <c r="I2486" s="173"/>
      <c r="J2486" s="173"/>
      <c r="K2486" s="173"/>
      <c r="L2486" s="173"/>
      <c r="M2486" s="173"/>
      <c r="N2486" s="173"/>
      <c r="O2486" s="173"/>
      <c r="P2486" s="173"/>
      <c r="Q2486" s="173"/>
      <c r="R2486" s="173"/>
      <c r="S2486" s="173"/>
      <c r="T2486" s="173"/>
      <c r="U2486" s="173"/>
      <c r="V2486" s="173"/>
      <c r="W2486" s="173"/>
      <c r="X2486" s="173"/>
      <c r="Y2486" s="173"/>
      <c r="Z2486" s="173"/>
      <c r="AA2486" s="173"/>
      <c r="AB2486" s="173"/>
      <c r="AC2486" s="173"/>
      <c r="AD2486" s="173"/>
      <c r="AE2486" s="173"/>
      <c r="AF2486" s="173"/>
      <c r="AG2486" s="173"/>
      <c r="AH2486" s="173"/>
      <c r="AI2486" s="173"/>
      <c r="AJ2486" s="173"/>
      <c r="AK2486" s="173"/>
      <c r="AL2486" s="173"/>
      <c r="AM2486" s="173"/>
      <c r="AN2486" s="173"/>
      <c r="AO2486" s="173"/>
      <c r="AP2486" s="198"/>
      <c r="AQ2486" s="198"/>
      <c r="AR2486" s="198"/>
      <c r="AS2486" s="198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  <c r="BP2486" s="198"/>
      <c r="BQ2486" s="198"/>
      <c r="BR2486" s="198"/>
      <c r="BS2486" s="198"/>
      <c r="BT2486" s="198"/>
      <c r="BU2486" s="198"/>
      <c r="BV2486" s="198"/>
      <c r="BW2486" s="198"/>
      <c r="BX2486" s="198"/>
      <c r="BY2486" s="198"/>
      <c r="BZ2486" s="198"/>
    </row>
    <row r="2487" spans="4:78" x14ac:dyDescent="0.2">
      <c r="D2487" s="173"/>
      <c r="E2487" s="173"/>
      <c r="F2487" s="173"/>
      <c r="G2487" s="173"/>
      <c r="H2487" s="173"/>
      <c r="I2487" s="173"/>
      <c r="J2487" s="173"/>
      <c r="K2487" s="173"/>
      <c r="L2487" s="173"/>
      <c r="M2487" s="173"/>
      <c r="N2487" s="173"/>
      <c r="O2487" s="173"/>
      <c r="P2487" s="173"/>
      <c r="Q2487" s="173"/>
      <c r="R2487" s="173"/>
      <c r="S2487" s="173"/>
      <c r="T2487" s="173"/>
      <c r="U2487" s="173"/>
      <c r="V2487" s="173"/>
      <c r="W2487" s="173"/>
      <c r="X2487" s="173"/>
      <c r="Y2487" s="173"/>
      <c r="Z2487" s="173"/>
      <c r="AA2487" s="173"/>
      <c r="AB2487" s="173"/>
      <c r="AC2487" s="173"/>
      <c r="AD2487" s="173"/>
      <c r="AE2487" s="173"/>
      <c r="AF2487" s="173"/>
      <c r="AG2487" s="173"/>
      <c r="AH2487" s="173"/>
      <c r="AI2487" s="173"/>
      <c r="AJ2487" s="173"/>
      <c r="AK2487" s="173"/>
      <c r="AL2487" s="173"/>
      <c r="AM2487" s="173"/>
      <c r="AN2487" s="173"/>
      <c r="AO2487" s="173"/>
      <c r="AP2487" s="198"/>
      <c r="AQ2487" s="198"/>
      <c r="AR2487" s="198"/>
      <c r="AS2487" s="198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  <c r="BP2487" s="198"/>
      <c r="BQ2487" s="198"/>
      <c r="BR2487" s="198"/>
      <c r="BS2487" s="198"/>
      <c r="BT2487" s="198"/>
      <c r="BU2487" s="198"/>
      <c r="BV2487" s="198"/>
      <c r="BW2487" s="198"/>
      <c r="BX2487" s="198"/>
      <c r="BY2487" s="198"/>
      <c r="BZ2487" s="198"/>
    </row>
    <row r="2488" spans="4:78" x14ac:dyDescent="0.2">
      <c r="D2488" s="173"/>
      <c r="E2488" s="173"/>
      <c r="F2488" s="173"/>
      <c r="G2488" s="173"/>
      <c r="H2488" s="173"/>
      <c r="I2488" s="173"/>
      <c r="J2488" s="173"/>
      <c r="K2488" s="173"/>
      <c r="L2488" s="173"/>
      <c r="M2488" s="173"/>
      <c r="N2488" s="173"/>
      <c r="O2488" s="173"/>
      <c r="P2488" s="173"/>
      <c r="Q2488" s="173"/>
      <c r="R2488" s="173"/>
      <c r="S2488" s="173"/>
      <c r="T2488" s="173"/>
      <c r="U2488" s="173"/>
      <c r="V2488" s="173"/>
      <c r="W2488" s="173"/>
      <c r="X2488" s="173"/>
      <c r="Y2488" s="173"/>
      <c r="Z2488" s="173"/>
      <c r="AA2488" s="173"/>
      <c r="AB2488" s="173"/>
      <c r="AC2488" s="173"/>
      <c r="AD2488" s="173"/>
      <c r="AE2488" s="173"/>
      <c r="AF2488" s="173"/>
      <c r="AG2488" s="173"/>
      <c r="AH2488" s="173"/>
      <c r="AI2488" s="173"/>
      <c r="AJ2488" s="173"/>
      <c r="AK2488" s="173"/>
      <c r="AL2488" s="173"/>
      <c r="AM2488" s="173"/>
      <c r="AN2488" s="173"/>
      <c r="AO2488" s="173"/>
      <c r="AP2488" s="198"/>
      <c r="AQ2488" s="198"/>
      <c r="AR2488" s="198"/>
      <c r="AS2488" s="198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  <c r="BP2488" s="198"/>
      <c r="BQ2488" s="198"/>
      <c r="BR2488" s="198"/>
      <c r="BS2488" s="198"/>
      <c r="BT2488" s="198"/>
      <c r="BU2488" s="198"/>
      <c r="BV2488" s="198"/>
      <c r="BW2488" s="198"/>
      <c r="BX2488" s="198"/>
      <c r="BY2488" s="198"/>
      <c r="BZ2488" s="198"/>
    </row>
    <row r="2489" spans="4:78" x14ac:dyDescent="0.2">
      <c r="D2489" s="173"/>
      <c r="E2489" s="173"/>
      <c r="F2489" s="173"/>
      <c r="G2489" s="173"/>
      <c r="H2489" s="173"/>
      <c r="I2489" s="173"/>
      <c r="J2489" s="173"/>
      <c r="K2489" s="173"/>
      <c r="L2489" s="173"/>
      <c r="M2489" s="173"/>
      <c r="N2489" s="173"/>
      <c r="O2489" s="173"/>
      <c r="P2489" s="173"/>
      <c r="Q2489" s="173"/>
      <c r="R2489" s="173"/>
      <c r="S2489" s="173"/>
      <c r="T2489" s="173"/>
      <c r="U2489" s="173"/>
      <c r="V2489" s="173"/>
      <c r="W2489" s="173"/>
      <c r="X2489" s="173"/>
      <c r="Y2489" s="173"/>
      <c r="Z2489" s="173"/>
      <c r="AA2489" s="173"/>
      <c r="AB2489" s="173"/>
      <c r="AC2489" s="173"/>
      <c r="AD2489" s="173"/>
      <c r="AE2489" s="173"/>
      <c r="AF2489" s="173"/>
      <c r="AG2489" s="173"/>
      <c r="AH2489" s="173"/>
      <c r="AI2489" s="173"/>
      <c r="AJ2489" s="173"/>
      <c r="AK2489" s="173"/>
      <c r="AL2489" s="173"/>
      <c r="AM2489" s="173"/>
      <c r="AN2489" s="173"/>
      <c r="AO2489" s="173"/>
      <c r="AP2489" s="198"/>
      <c r="AQ2489" s="198"/>
      <c r="AR2489" s="198"/>
      <c r="AS2489" s="198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  <c r="BP2489" s="198"/>
      <c r="BQ2489" s="198"/>
      <c r="BR2489" s="198"/>
      <c r="BS2489" s="198"/>
      <c r="BT2489" s="198"/>
      <c r="BU2489" s="198"/>
      <c r="BV2489" s="198"/>
      <c r="BW2489" s="198"/>
      <c r="BX2489" s="198"/>
      <c r="BY2489" s="198"/>
      <c r="BZ2489" s="198"/>
    </row>
    <row r="2490" spans="4:78" x14ac:dyDescent="0.2">
      <c r="D2490" s="173"/>
      <c r="E2490" s="173"/>
      <c r="F2490" s="173"/>
      <c r="G2490" s="173"/>
      <c r="H2490" s="173"/>
      <c r="I2490" s="173"/>
      <c r="J2490" s="173"/>
      <c r="K2490" s="173"/>
      <c r="L2490" s="173"/>
      <c r="M2490" s="173"/>
      <c r="N2490" s="173"/>
      <c r="O2490" s="173"/>
      <c r="P2490" s="173"/>
      <c r="Q2490" s="173"/>
      <c r="R2490" s="173"/>
      <c r="S2490" s="173"/>
      <c r="T2490" s="173"/>
      <c r="U2490" s="173"/>
      <c r="V2490" s="173"/>
      <c r="W2490" s="173"/>
      <c r="X2490" s="173"/>
      <c r="Y2490" s="173"/>
      <c r="Z2490" s="173"/>
      <c r="AA2490" s="173"/>
      <c r="AB2490" s="173"/>
      <c r="AC2490" s="173"/>
      <c r="AD2490" s="173"/>
      <c r="AE2490" s="173"/>
      <c r="AF2490" s="173"/>
      <c r="AG2490" s="173"/>
      <c r="AH2490" s="173"/>
      <c r="AI2490" s="173"/>
      <c r="AJ2490" s="173"/>
      <c r="AK2490" s="173"/>
      <c r="AL2490" s="173"/>
      <c r="AM2490" s="173"/>
      <c r="AN2490" s="173"/>
      <c r="AO2490" s="173"/>
      <c r="AP2490" s="198"/>
      <c r="AQ2490" s="198"/>
      <c r="AR2490" s="198"/>
      <c r="AS2490" s="198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  <c r="BP2490" s="198"/>
      <c r="BQ2490" s="198"/>
      <c r="BR2490" s="198"/>
      <c r="BS2490" s="198"/>
      <c r="BT2490" s="198"/>
      <c r="BU2490" s="198"/>
      <c r="BV2490" s="198"/>
      <c r="BW2490" s="198"/>
      <c r="BX2490" s="198"/>
      <c r="BY2490" s="198"/>
      <c r="BZ2490" s="198"/>
    </row>
    <row r="2491" spans="4:78" x14ac:dyDescent="0.2">
      <c r="D2491" s="173"/>
      <c r="E2491" s="173"/>
      <c r="F2491" s="173"/>
      <c r="G2491" s="173"/>
      <c r="H2491" s="173"/>
      <c r="I2491" s="173"/>
      <c r="J2491" s="173"/>
      <c r="K2491" s="173"/>
      <c r="L2491" s="173"/>
      <c r="M2491" s="173"/>
      <c r="N2491" s="173"/>
      <c r="O2491" s="173"/>
      <c r="P2491" s="173"/>
      <c r="Q2491" s="173"/>
      <c r="R2491" s="173"/>
      <c r="S2491" s="173"/>
      <c r="T2491" s="173"/>
      <c r="U2491" s="173"/>
      <c r="V2491" s="173"/>
      <c r="W2491" s="173"/>
      <c r="X2491" s="173"/>
      <c r="Y2491" s="173"/>
      <c r="Z2491" s="173"/>
      <c r="AA2491" s="173"/>
      <c r="AB2491" s="173"/>
      <c r="AC2491" s="173"/>
      <c r="AD2491" s="173"/>
      <c r="AE2491" s="173"/>
      <c r="AF2491" s="173"/>
      <c r="AG2491" s="173"/>
      <c r="AH2491" s="173"/>
      <c r="AI2491" s="173"/>
      <c r="AJ2491" s="173"/>
      <c r="AK2491" s="173"/>
      <c r="AL2491" s="173"/>
      <c r="AM2491" s="173"/>
      <c r="AN2491" s="173"/>
      <c r="AO2491" s="173"/>
      <c r="AP2491" s="198"/>
      <c r="AQ2491" s="198"/>
      <c r="AR2491" s="198"/>
      <c r="AS2491" s="198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  <c r="BP2491" s="198"/>
      <c r="BQ2491" s="198"/>
      <c r="BR2491" s="198"/>
      <c r="BS2491" s="198"/>
      <c r="BT2491" s="198"/>
      <c r="BU2491" s="198"/>
      <c r="BV2491" s="198"/>
      <c r="BW2491" s="198"/>
      <c r="BX2491" s="198"/>
      <c r="BY2491" s="198"/>
      <c r="BZ2491" s="198"/>
    </row>
    <row r="2492" spans="4:78" x14ac:dyDescent="0.2">
      <c r="D2492" s="173"/>
      <c r="E2492" s="173"/>
      <c r="F2492" s="173"/>
      <c r="G2492" s="173"/>
      <c r="H2492" s="173"/>
      <c r="I2492" s="173"/>
      <c r="J2492" s="173"/>
      <c r="K2492" s="173"/>
      <c r="L2492" s="173"/>
      <c r="M2492" s="173"/>
      <c r="N2492" s="173"/>
      <c r="O2492" s="173"/>
      <c r="P2492" s="173"/>
      <c r="Q2492" s="173"/>
      <c r="R2492" s="173"/>
      <c r="S2492" s="173"/>
      <c r="T2492" s="173"/>
      <c r="U2492" s="173"/>
      <c r="V2492" s="173"/>
      <c r="W2492" s="173"/>
      <c r="X2492" s="173"/>
      <c r="Y2492" s="173"/>
      <c r="Z2492" s="173"/>
      <c r="AA2492" s="173"/>
      <c r="AB2492" s="173"/>
      <c r="AC2492" s="173"/>
      <c r="AD2492" s="173"/>
      <c r="AE2492" s="173"/>
      <c r="AF2492" s="173"/>
      <c r="AG2492" s="173"/>
      <c r="AH2492" s="173"/>
      <c r="AI2492" s="173"/>
      <c r="AJ2492" s="173"/>
      <c r="AK2492" s="173"/>
      <c r="AL2492" s="173"/>
      <c r="AM2492" s="173"/>
      <c r="AN2492" s="173"/>
      <c r="AO2492" s="173"/>
      <c r="AP2492" s="198"/>
      <c r="AQ2492" s="198"/>
      <c r="AR2492" s="198"/>
      <c r="AS2492" s="198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  <c r="BP2492" s="198"/>
      <c r="BQ2492" s="198"/>
      <c r="BR2492" s="198"/>
      <c r="BS2492" s="198"/>
      <c r="BT2492" s="198"/>
      <c r="BU2492" s="198"/>
      <c r="BV2492" s="198"/>
      <c r="BW2492" s="198"/>
      <c r="BX2492" s="198"/>
      <c r="BY2492" s="198"/>
      <c r="BZ2492" s="198"/>
    </row>
    <row r="2493" spans="4:78" x14ac:dyDescent="0.2">
      <c r="D2493" s="173"/>
      <c r="E2493" s="173"/>
      <c r="F2493" s="173"/>
      <c r="G2493" s="173"/>
      <c r="H2493" s="173"/>
      <c r="I2493" s="173"/>
      <c r="J2493" s="173"/>
      <c r="K2493" s="173"/>
      <c r="L2493" s="173"/>
      <c r="M2493" s="173"/>
      <c r="N2493" s="173"/>
      <c r="O2493" s="173"/>
      <c r="P2493" s="173"/>
      <c r="Q2493" s="173"/>
      <c r="R2493" s="173"/>
      <c r="S2493" s="173"/>
      <c r="T2493" s="173"/>
      <c r="U2493" s="173"/>
      <c r="V2493" s="173"/>
      <c r="W2493" s="173"/>
      <c r="X2493" s="173"/>
      <c r="Y2493" s="173"/>
      <c r="Z2493" s="173"/>
      <c r="AA2493" s="173"/>
      <c r="AB2493" s="173"/>
      <c r="AC2493" s="173"/>
      <c r="AD2493" s="173"/>
      <c r="AE2493" s="173"/>
      <c r="AF2493" s="173"/>
      <c r="AG2493" s="173"/>
      <c r="AH2493" s="173"/>
      <c r="AI2493" s="173"/>
      <c r="AJ2493" s="173"/>
      <c r="AK2493" s="173"/>
      <c r="AL2493" s="173"/>
      <c r="AM2493" s="173"/>
      <c r="AN2493" s="173"/>
      <c r="AO2493" s="173"/>
      <c r="AP2493" s="198"/>
      <c r="AQ2493" s="198"/>
      <c r="AR2493" s="198"/>
      <c r="AS2493" s="198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  <c r="BP2493" s="198"/>
      <c r="BQ2493" s="198"/>
      <c r="BR2493" s="198"/>
      <c r="BS2493" s="198"/>
      <c r="BT2493" s="198"/>
      <c r="BU2493" s="198"/>
      <c r="BV2493" s="198"/>
      <c r="BW2493" s="198"/>
      <c r="BX2493" s="198"/>
      <c r="BY2493" s="198"/>
      <c r="BZ2493" s="198"/>
    </row>
    <row r="2494" spans="4:78" x14ac:dyDescent="0.2">
      <c r="D2494" s="173"/>
      <c r="E2494" s="173"/>
      <c r="F2494" s="173"/>
      <c r="G2494" s="173"/>
      <c r="H2494" s="173"/>
      <c r="I2494" s="173"/>
      <c r="J2494" s="173"/>
      <c r="K2494" s="173"/>
      <c r="L2494" s="173"/>
      <c r="M2494" s="173"/>
      <c r="N2494" s="173"/>
      <c r="O2494" s="173"/>
      <c r="P2494" s="173"/>
      <c r="Q2494" s="173"/>
      <c r="R2494" s="173"/>
      <c r="S2494" s="173"/>
      <c r="T2494" s="173"/>
      <c r="U2494" s="173"/>
      <c r="V2494" s="173"/>
      <c r="W2494" s="173"/>
      <c r="X2494" s="173"/>
      <c r="Y2494" s="173"/>
      <c r="Z2494" s="173"/>
      <c r="AA2494" s="173"/>
      <c r="AB2494" s="173"/>
      <c r="AC2494" s="173"/>
      <c r="AD2494" s="173"/>
      <c r="AE2494" s="173"/>
      <c r="AF2494" s="173"/>
      <c r="AG2494" s="173"/>
      <c r="AH2494" s="173"/>
      <c r="AI2494" s="173"/>
      <c r="AJ2494" s="173"/>
      <c r="AK2494" s="173"/>
      <c r="AL2494" s="173"/>
      <c r="AM2494" s="173"/>
      <c r="AN2494" s="173"/>
      <c r="AO2494" s="173"/>
      <c r="AP2494" s="198"/>
      <c r="AQ2494" s="198"/>
      <c r="AR2494" s="198"/>
      <c r="AS2494" s="198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  <c r="BP2494" s="198"/>
      <c r="BQ2494" s="198"/>
      <c r="BR2494" s="198"/>
      <c r="BS2494" s="198"/>
      <c r="BT2494" s="198"/>
      <c r="BU2494" s="198"/>
      <c r="BV2494" s="198"/>
      <c r="BW2494" s="198"/>
      <c r="BX2494" s="198"/>
      <c r="BY2494" s="198"/>
      <c r="BZ2494" s="198"/>
    </row>
    <row r="2495" spans="4:78" x14ac:dyDescent="0.2">
      <c r="D2495" s="173"/>
      <c r="E2495" s="173"/>
      <c r="F2495" s="173"/>
      <c r="G2495" s="173"/>
      <c r="H2495" s="173"/>
      <c r="I2495" s="173"/>
      <c r="J2495" s="173"/>
      <c r="K2495" s="173"/>
      <c r="L2495" s="173"/>
      <c r="M2495" s="173"/>
      <c r="N2495" s="173"/>
      <c r="O2495" s="173"/>
      <c r="P2495" s="173"/>
      <c r="Q2495" s="173"/>
      <c r="R2495" s="173"/>
      <c r="S2495" s="173"/>
      <c r="T2495" s="173"/>
      <c r="U2495" s="173"/>
      <c r="V2495" s="173"/>
      <c r="W2495" s="173"/>
      <c r="X2495" s="173"/>
      <c r="Y2495" s="173"/>
      <c r="Z2495" s="173"/>
      <c r="AA2495" s="173"/>
      <c r="AB2495" s="173"/>
      <c r="AC2495" s="173"/>
      <c r="AD2495" s="173"/>
      <c r="AE2495" s="173"/>
      <c r="AF2495" s="173"/>
      <c r="AG2495" s="173"/>
      <c r="AH2495" s="173"/>
      <c r="AI2495" s="173"/>
      <c r="AJ2495" s="173"/>
      <c r="AK2495" s="173"/>
      <c r="AL2495" s="173"/>
      <c r="AM2495" s="173"/>
      <c r="AN2495" s="173"/>
      <c r="AO2495" s="173"/>
      <c r="AP2495" s="198"/>
      <c r="AQ2495" s="198"/>
      <c r="AR2495" s="198"/>
      <c r="AS2495" s="198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  <c r="BP2495" s="198"/>
      <c r="BQ2495" s="198"/>
      <c r="BR2495" s="198"/>
      <c r="BS2495" s="198"/>
      <c r="BT2495" s="198"/>
      <c r="BU2495" s="198"/>
      <c r="BV2495" s="198"/>
      <c r="BW2495" s="198"/>
      <c r="BX2495" s="198"/>
      <c r="BY2495" s="198"/>
      <c r="BZ2495" s="198"/>
    </row>
    <row r="2496" spans="4:78" x14ac:dyDescent="0.2">
      <c r="D2496" s="173"/>
      <c r="E2496" s="173"/>
      <c r="F2496" s="173"/>
      <c r="G2496" s="173"/>
      <c r="H2496" s="173"/>
      <c r="I2496" s="173"/>
      <c r="J2496" s="173"/>
      <c r="K2496" s="173"/>
      <c r="L2496" s="173"/>
      <c r="M2496" s="173"/>
      <c r="N2496" s="173"/>
      <c r="O2496" s="173"/>
      <c r="P2496" s="173"/>
      <c r="Q2496" s="173"/>
      <c r="R2496" s="173"/>
      <c r="S2496" s="173"/>
      <c r="T2496" s="173"/>
      <c r="U2496" s="173"/>
      <c r="V2496" s="173"/>
      <c r="W2496" s="173"/>
      <c r="X2496" s="173"/>
      <c r="Y2496" s="173"/>
      <c r="Z2496" s="173"/>
      <c r="AA2496" s="173"/>
      <c r="AB2496" s="173"/>
      <c r="AC2496" s="173"/>
      <c r="AD2496" s="173"/>
      <c r="AE2496" s="173"/>
      <c r="AF2496" s="173"/>
      <c r="AG2496" s="173"/>
      <c r="AH2496" s="173"/>
      <c r="AI2496" s="173"/>
      <c r="AJ2496" s="173"/>
      <c r="AK2496" s="173"/>
      <c r="AL2496" s="173"/>
      <c r="AM2496" s="173"/>
      <c r="AN2496" s="173"/>
      <c r="AO2496" s="173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  <c r="BP2496" s="198"/>
      <c r="BQ2496" s="198"/>
      <c r="BR2496" s="198"/>
      <c r="BS2496" s="198"/>
      <c r="BT2496" s="198"/>
      <c r="BU2496" s="198"/>
      <c r="BV2496" s="198"/>
      <c r="BW2496" s="198"/>
      <c r="BX2496" s="198"/>
      <c r="BY2496" s="198"/>
      <c r="BZ2496" s="198"/>
    </row>
    <row r="2497" spans="4:78" x14ac:dyDescent="0.2">
      <c r="D2497" s="173"/>
      <c r="E2497" s="173"/>
      <c r="F2497" s="173"/>
      <c r="G2497" s="173"/>
      <c r="H2497" s="173"/>
      <c r="I2497" s="173"/>
      <c r="J2497" s="173"/>
      <c r="K2497" s="173"/>
      <c r="L2497" s="173"/>
      <c r="M2497" s="173"/>
      <c r="N2497" s="173"/>
      <c r="O2497" s="173"/>
      <c r="P2497" s="173"/>
      <c r="Q2497" s="173"/>
      <c r="R2497" s="173"/>
      <c r="S2497" s="173"/>
      <c r="T2497" s="173"/>
      <c r="U2497" s="173"/>
      <c r="V2497" s="173"/>
      <c r="W2497" s="173"/>
      <c r="X2497" s="173"/>
      <c r="Y2497" s="173"/>
      <c r="Z2497" s="173"/>
      <c r="AA2497" s="173"/>
      <c r="AB2497" s="173"/>
      <c r="AC2497" s="173"/>
      <c r="AD2497" s="173"/>
      <c r="AE2497" s="173"/>
      <c r="AF2497" s="173"/>
      <c r="AG2497" s="173"/>
      <c r="AH2497" s="173"/>
      <c r="AI2497" s="173"/>
      <c r="AJ2497" s="173"/>
      <c r="AK2497" s="173"/>
      <c r="AL2497" s="173"/>
      <c r="AM2497" s="173"/>
      <c r="AN2497" s="173"/>
      <c r="AO2497" s="173"/>
      <c r="AP2497" s="198"/>
      <c r="AQ2497" s="198"/>
      <c r="AR2497" s="198"/>
      <c r="AS2497" s="198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  <c r="BP2497" s="198"/>
      <c r="BQ2497" s="198"/>
      <c r="BR2497" s="198"/>
      <c r="BS2497" s="198"/>
      <c r="BT2497" s="198"/>
      <c r="BU2497" s="198"/>
      <c r="BV2497" s="198"/>
      <c r="BW2497" s="198"/>
      <c r="BX2497" s="198"/>
      <c r="BY2497" s="198"/>
      <c r="BZ2497" s="198"/>
    </row>
    <row r="2498" spans="4:78" x14ac:dyDescent="0.2">
      <c r="D2498" s="173"/>
      <c r="E2498" s="173"/>
      <c r="F2498" s="173"/>
      <c r="G2498" s="173"/>
      <c r="H2498" s="173"/>
      <c r="I2498" s="173"/>
      <c r="J2498" s="173"/>
      <c r="K2498" s="173"/>
      <c r="L2498" s="173"/>
      <c r="M2498" s="173"/>
      <c r="N2498" s="173"/>
      <c r="O2498" s="173"/>
      <c r="P2498" s="173"/>
      <c r="Q2498" s="173"/>
      <c r="R2498" s="173"/>
      <c r="S2498" s="173"/>
      <c r="T2498" s="173"/>
      <c r="U2498" s="173"/>
      <c r="V2498" s="173"/>
      <c r="W2498" s="173"/>
      <c r="X2498" s="173"/>
      <c r="Y2498" s="173"/>
      <c r="Z2498" s="173"/>
      <c r="AA2498" s="173"/>
      <c r="AB2498" s="173"/>
      <c r="AC2498" s="173"/>
      <c r="AD2498" s="173"/>
      <c r="AE2498" s="173"/>
      <c r="AF2498" s="173"/>
      <c r="AG2498" s="173"/>
      <c r="AH2498" s="173"/>
      <c r="AI2498" s="173"/>
      <c r="AJ2498" s="173"/>
      <c r="AK2498" s="173"/>
      <c r="AL2498" s="173"/>
      <c r="AM2498" s="173"/>
      <c r="AN2498" s="173"/>
      <c r="AO2498" s="173"/>
      <c r="AP2498" s="198"/>
      <c r="AQ2498" s="198"/>
      <c r="AR2498" s="198"/>
      <c r="AS2498" s="198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  <c r="BP2498" s="198"/>
      <c r="BQ2498" s="198"/>
      <c r="BR2498" s="198"/>
      <c r="BS2498" s="198"/>
      <c r="BT2498" s="198"/>
      <c r="BU2498" s="198"/>
      <c r="BV2498" s="198"/>
      <c r="BW2498" s="198"/>
      <c r="BX2498" s="198"/>
      <c r="BY2498" s="198"/>
      <c r="BZ2498" s="198"/>
    </row>
    <row r="2499" spans="4:78" x14ac:dyDescent="0.2">
      <c r="D2499" s="173"/>
      <c r="E2499" s="173"/>
      <c r="F2499" s="173"/>
      <c r="G2499" s="173"/>
      <c r="H2499" s="173"/>
      <c r="I2499" s="173"/>
      <c r="J2499" s="173"/>
      <c r="K2499" s="173"/>
      <c r="L2499" s="173"/>
      <c r="M2499" s="173"/>
      <c r="N2499" s="173"/>
      <c r="O2499" s="173"/>
      <c r="P2499" s="173"/>
      <c r="Q2499" s="173"/>
      <c r="R2499" s="173"/>
      <c r="S2499" s="173"/>
      <c r="T2499" s="173"/>
      <c r="U2499" s="173"/>
      <c r="V2499" s="173"/>
      <c r="W2499" s="173"/>
      <c r="X2499" s="173"/>
      <c r="Y2499" s="173"/>
      <c r="Z2499" s="173"/>
      <c r="AA2499" s="173"/>
      <c r="AB2499" s="173"/>
      <c r="AC2499" s="173"/>
      <c r="AD2499" s="173"/>
      <c r="AE2499" s="173"/>
      <c r="AF2499" s="173"/>
      <c r="AG2499" s="173"/>
      <c r="AH2499" s="173"/>
      <c r="AI2499" s="173"/>
      <c r="AJ2499" s="173"/>
      <c r="AK2499" s="173"/>
      <c r="AL2499" s="173"/>
      <c r="AM2499" s="173"/>
      <c r="AN2499" s="173"/>
      <c r="AO2499" s="173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  <c r="BP2499" s="198"/>
      <c r="BQ2499" s="198"/>
      <c r="BR2499" s="198"/>
      <c r="BS2499" s="198"/>
      <c r="BT2499" s="198"/>
      <c r="BU2499" s="198"/>
      <c r="BV2499" s="198"/>
      <c r="BW2499" s="198"/>
      <c r="BX2499" s="198"/>
      <c r="BY2499" s="198"/>
      <c r="BZ2499" s="198"/>
    </row>
    <row r="2500" spans="4:78" x14ac:dyDescent="0.2">
      <c r="D2500" s="173"/>
      <c r="E2500" s="173"/>
      <c r="F2500" s="173"/>
      <c r="G2500" s="173"/>
      <c r="H2500" s="173"/>
      <c r="I2500" s="173"/>
      <c r="J2500" s="173"/>
      <c r="K2500" s="173"/>
      <c r="L2500" s="173"/>
      <c r="M2500" s="173"/>
      <c r="N2500" s="173"/>
      <c r="O2500" s="173"/>
      <c r="P2500" s="173"/>
      <c r="Q2500" s="173"/>
      <c r="R2500" s="173"/>
      <c r="S2500" s="173"/>
      <c r="T2500" s="173"/>
      <c r="U2500" s="173"/>
      <c r="V2500" s="173"/>
      <c r="W2500" s="173"/>
      <c r="X2500" s="173"/>
      <c r="Y2500" s="173"/>
      <c r="Z2500" s="173"/>
      <c r="AA2500" s="173"/>
      <c r="AB2500" s="173"/>
      <c r="AC2500" s="173"/>
      <c r="AD2500" s="173"/>
      <c r="AE2500" s="173"/>
      <c r="AF2500" s="173"/>
      <c r="AG2500" s="173"/>
      <c r="AH2500" s="173"/>
      <c r="AI2500" s="173"/>
      <c r="AJ2500" s="173"/>
      <c r="AK2500" s="173"/>
      <c r="AL2500" s="173"/>
      <c r="AM2500" s="173"/>
      <c r="AN2500" s="173"/>
      <c r="AO2500" s="173"/>
      <c r="AP2500" s="198"/>
      <c r="AQ2500" s="198"/>
      <c r="AR2500" s="198"/>
      <c r="AS2500" s="198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  <c r="BP2500" s="198"/>
      <c r="BQ2500" s="198"/>
      <c r="BR2500" s="198"/>
      <c r="BS2500" s="198"/>
      <c r="BT2500" s="198"/>
      <c r="BU2500" s="198"/>
      <c r="BV2500" s="198"/>
      <c r="BW2500" s="198"/>
      <c r="BX2500" s="198"/>
      <c r="BY2500" s="198"/>
      <c r="BZ2500" s="198"/>
    </row>
    <row r="2501" spans="4:78" x14ac:dyDescent="0.2">
      <c r="D2501" s="173"/>
      <c r="E2501" s="173"/>
      <c r="F2501" s="173"/>
      <c r="G2501" s="173"/>
      <c r="H2501" s="173"/>
      <c r="I2501" s="173"/>
      <c r="J2501" s="173"/>
      <c r="K2501" s="173"/>
      <c r="L2501" s="173"/>
      <c r="M2501" s="173"/>
      <c r="N2501" s="173"/>
      <c r="O2501" s="173"/>
      <c r="P2501" s="173"/>
      <c r="Q2501" s="173"/>
      <c r="R2501" s="173"/>
      <c r="S2501" s="173"/>
      <c r="T2501" s="173"/>
      <c r="U2501" s="173"/>
      <c r="V2501" s="173"/>
      <c r="W2501" s="173"/>
      <c r="X2501" s="173"/>
      <c r="Y2501" s="173"/>
      <c r="Z2501" s="173"/>
      <c r="AA2501" s="173"/>
      <c r="AB2501" s="173"/>
      <c r="AC2501" s="173"/>
      <c r="AD2501" s="173"/>
      <c r="AE2501" s="173"/>
      <c r="AF2501" s="173"/>
      <c r="AG2501" s="173"/>
      <c r="AH2501" s="173"/>
      <c r="AI2501" s="173"/>
      <c r="AJ2501" s="173"/>
      <c r="AK2501" s="173"/>
      <c r="AL2501" s="173"/>
      <c r="AM2501" s="173"/>
      <c r="AN2501" s="173"/>
      <c r="AO2501" s="173"/>
      <c r="AP2501" s="198"/>
      <c r="AQ2501" s="198"/>
      <c r="AR2501" s="198"/>
      <c r="AS2501" s="198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  <c r="BP2501" s="198"/>
      <c r="BQ2501" s="198"/>
      <c r="BR2501" s="198"/>
      <c r="BS2501" s="198"/>
      <c r="BT2501" s="198"/>
      <c r="BU2501" s="198"/>
      <c r="BV2501" s="198"/>
      <c r="BW2501" s="198"/>
      <c r="BX2501" s="198"/>
      <c r="BY2501" s="198"/>
      <c r="BZ2501" s="198"/>
    </row>
    <row r="2502" spans="4:78" x14ac:dyDescent="0.2">
      <c r="D2502" s="173"/>
      <c r="E2502" s="173"/>
      <c r="F2502" s="173"/>
      <c r="G2502" s="173"/>
      <c r="H2502" s="173"/>
      <c r="I2502" s="173"/>
      <c r="J2502" s="173"/>
      <c r="K2502" s="173"/>
      <c r="L2502" s="173"/>
      <c r="M2502" s="173"/>
      <c r="N2502" s="173"/>
      <c r="O2502" s="173"/>
      <c r="P2502" s="173"/>
      <c r="Q2502" s="173"/>
      <c r="R2502" s="173"/>
      <c r="S2502" s="173"/>
      <c r="T2502" s="173"/>
      <c r="U2502" s="173"/>
      <c r="V2502" s="173"/>
      <c r="W2502" s="173"/>
      <c r="X2502" s="173"/>
      <c r="Y2502" s="173"/>
      <c r="Z2502" s="173"/>
      <c r="AA2502" s="173"/>
      <c r="AB2502" s="173"/>
      <c r="AC2502" s="173"/>
      <c r="AD2502" s="173"/>
      <c r="AE2502" s="173"/>
      <c r="AF2502" s="173"/>
      <c r="AG2502" s="173"/>
      <c r="AH2502" s="173"/>
      <c r="AI2502" s="173"/>
      <c r="AJ2502" s="173"/>
      <c r="AK2502" s="173"/>
      <c r="AL2502" s="173"/>
      <c r="AM2502" s="173"/>
      <c r="AN2502" s="173"/>
      <c r="AO2502" s="173"/>
      <c r="AP2502" s="198"/>
      <c r="AQ2502" s="198"/>
      <c r="AR2502" s="198"/>
      <c r="AS2502" s="198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  <c r="BP2502" s="198"/>
      <c r="BQ2502" s="198"/>
      <c r="BR2502" s="198"/>
      <c r="BS2502" s="198"/>
      <c r="BT2502" s="198"/>
      <c r="BU2502" s="198"/>
      <c r="BV2502" s="198"/>
      <c r="BW2502" s="198"/>
      <c r="BX2502" s="198"/>
      <c r="BY2502" s="198"/>
      <c r="BZ2502" s="198"/>
    </row>
    <row r="2503" spans="4:78" x14ac:dyDescent="0.2">
      <c r="D2503" s="173"/>
      <c r="E2503" s="173"/>
      <c r="F2503" s="173"/>
      <c r="G2503" s="173"/>
      <c r="H2503" s="173"/>
      <c r="I2503" s="173"/>
      <c r="J2503" s="173"/>
      <c r="K2503" s="173"/>
      <c r="L2503" s="173"/>
      <c r="M2503" s="173"/>
      <c r="N2503" s="173"/>
      <c r="O2503" s="173"/>
      <c r="P2503" s="173"/>
      <c r="Q2503" s="173"/>
      <c r="R2503" s="173"/>
      <c r="S2503" s="173"/>
      <c r="T2503" s="173"/>
      <c r="U2503" s="173"/>
      <c r="V2503" s="173"/>
      <c r="W2503" s="173"/>
      <c r="X2503" s="173"/>
      <c r="Y2503" s="173"/>
      <c r="Z2503" s="173"/>
      <c r="AA2503" s="173"/>
      <c r="AB2503" s="173"/>
      <c r="AC2503" s="173"/>
      <c r="AD2503" s="173"/>
      <c r="AE2503" s="173"/>
      <c r="AF2503" s="173"/>
      <c r="AG2503" s="173"/>
      <c r="AH2503" s="173"/>
      <c r="AI2503" s="173"/>
      <c r="AJ2503" s="173"/>
      <c r="AK2503" s="173"/>
      <c r="AL2503" s="173"/>
      <c r="AM2503" s="173"/>
      <c r="AN2503" s="173"/>
      <c r="AO2503" s="173"/>
      <c r="AP2503" s="198"/>
      <c r="AQ2503" s="198"/>
      <c r="AR2503" s="198"/>
      <c r="AS2503" s="198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  <c r="BP2503" s="198"/>
      <c r="BQ2503" s="198"/>
      <c r="BR2503" s="198"/>
      <c r="BS2503" s="198"/>
      <c r="BT2503" s="198"/>
      <c r="BU2503" s="198"/>
      <c r="BV2503" s="198"/>
      <c r="BW2503" s="198"/>
      <c r="BX2503" s="198"/>
      <c r="BY2503" s="198"/>
      <c r="BZ2503" s="198"/>
    </row>
    <row r="2504" spans="4:78" x14ac:dyDescent="0.2">
      <c r="D2504" s="173"/>
      <c r="E2504" s="173"/>
      <c r="F2504" s="173"/>
      <c r="G2504" s="173"/>
      <c r="H2504" s="173"/>
      <c r="I2504" s="173"/>
      <c r="J2504" s="173"/>
      <c r="K2504" s="173"/>
      <c r="L2504" s="173"/>
      <c r="M2504" s="173"/>
      <c r="N2504" s="173"/>
      <c r="O2504" s="173"/>
      <c r="P2504" s="173"/>
      <c r="Q2504" s="173"/>
      <c r="R2504" s="173"/>
      <c r="S2504" s="173"/>
      <c r="T2504" s="173"/>
      <c r="U2504" s="173"/>
      <c r="V2504" s="173"/>
      <c r="W2504" s="173"/>
      <c r="X2504" s="173"/>
      <c r="Y2504" s="173"/>
      <c r="Z2504" s="173"/>
      <c r="AA2504" s="173"/>
      <c r="AB2504" s="173"/>
      <c r="AC2504" s="173"/>
      <c r="AD2504" s="173"/>
      <c r="AE2504" s="173"/>
      <c r="AF2504" s="173"/>
      <c r="AG2504" s="173"/>
      <c r="AH2504" s="173"/>
      <c r="AI2504" s="173"/>
      <c r="AJ2504" s="173"/>
      <c r="AK2504" s="173"/>
      <c r="AL2504" s="173"/>
      <c r="AM2504" s="173"/>
      <c r="AN2504" s="173"/>
      <c r="AO2504" s="173"/>
      <c r="AP2504" s="198"/>
      <c r="AQ2504" s="198"/>
      <c r="AR2504" s="198"/>
      <c r="AS2504" s="198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  <c r="BP2504" s="198"/>
      <c r="BQ2504" s="198"/>
      <c r="BR2504" s="198"/>
      <c r="BS2504" s="198"/>
      <c r="BT2504" s="198"/>
      <c r="BU2504" s="198"/>
      <c r="BV2504" s="198"/>
      <c r="BW2504" s="198"/>
      <c r="BX2504" s="198"/>
      <c r="BY2504" s="198"/>
      <c r="BZ2504" s="198"/>
    </row>
    <row r="2505" spans="4:78" x14ac:dyDescent="0.2">
      <c r="D2505" s="173"/>
      <c r="E2505" s="173"/>
      <c r="F2505" s="173"/>
      <c r="G2505" s="173"/>
      <c r="H2505" s="173"/>
      <c r="I2505" s="173"/>
      <c r="J2505" s="173"/>
      <c r="K2505" s="173"/>
      <c r="L2505" s="173"/>
      <c r="M2505" s="173"/>
      <c r="N2505" s="173"/>
      <c r="O2505" s="173"/>
      <c r="P2505" s="173"/>
      <c r="Q2505" s="173"/>
      <c r="R2505" s="173"/>
      <c r="S2505" s="173"/>
      <c r="T2505" s="173"/>
      <c r="U2505" s="173"/>
      <c r="V2505" s="173"/>
      <c r="W2505" s="173"/>
      <c r="X2505" s="173"/>
      <c r="Y2505" s="173"/>
      <c r="Z2505" s="173"/>
      <c r="AA2505" s="173"/>
      <c r="AB2505" s="173"/>
      <c r="AC2505" s="173"/>
      <c r="AD2505" s="173"/>
      <c r="AE2505" s="173"/>
      <c r="AF2505" s="173"/>
      <c r="AG2505" s="173"/>
      <c r="AH2505" s="173"/>
      <c r="AI2505" s="173"/>
      <c r="AJ2505" s="173"/>
      <c r="AK2505" s="173"/>
      <c r="AL2505" s="173"/>
      <c r="AM2505" s="173"/>
      <c r="AN2505" s="173"/>
      <c r="AO2505" s="173"/>
      <c r="AP2505" s="198"/>
      <c r="AQ2505" s="198"/>
      <c r="AR2505" s="198"/>
      <c r="AS2505" s="198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  <c r="BP2505" s="198"/>
      <c r="BQ2505" s="198"/>
      <c r="BR2505" s="198"/>
      <c r="BS2505" s="198"/>
      <c r="BT2505" s="198"/>
      <c r="BU2505" s="198"/>
      <c r="BV2505" s="198"/>
      <c r="BW2505" s="198"/>
      <c r="BX2505" s="198"/>
      <c r="BY2505" s="198"/>
      <c r="BZ2505" s="198"/>
    </row>
    <row r="2506" spans="4:78" x14ac:dyDescent="0.2">
      <c r="D2506" s="173"/>
      <c r="E2506" s="173"/>
      <c r="F2506" s="173"/>
      <c r="G2506" s="173"/>
      <c r="H2506" s="173"/>
      <c r="I2506" s="173"/>
      <c r="J2506" s="173"/>
      <c r="K2506" s="173"/>
      <c r="L2506" s="173"/>
      <c r="M2506" s="173"/>
      <c r="N2506" s="173"/>
      <c r="O2506" s="173"/>
      <c r="P2506" s="173"/>
      <c r="Q2506" s="173"/>
      <c r="R2506" s="173"/>
      <c r="S2506" s="173"/>
      <c r="T2506" s="173"/>
      <c r="U2506" s="173"/>
      <c r="V2506" s="173"/>
      <c r="W2506" s="173"/>
      <c r="X2506" s="173"/>
      <c r="Y2506" s="173"/>
      <c r="Z2506" s="173"/>
      <c r="AA2506" s="173"/>
      <c r="AB2506" s="173"/>
      <c r="AC2506" s="173"/>
      <c r="AD2506" s="173"/>
      <c r="AE2506" s="173"/>
      <c r="AF2506" s="173"/>
      <c r="AG2506" s="173"/>
      <c r="AH2506" s="173"/>
      <c r="AI2506" s="173"/>
      <c r="AJ2506" s="173"/>
      <c r="AK2506" s="173"/>
      <c r="AL2506" s="173"/>
      <c r="AM2506" s="173"/>
      <c r="AN2506" s="173"/>
      <c r="AO2506" s="173"/>
      <c r="AP2506" s="198"/>
      <c r="AQ2506" s="198"/>
      <c r="AR2506" s="198"/>
      <c r="AS2506" s="198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  <c r="BP2506" s="198"/>
      <c r="BQ2506" s="198"/>
      <c r="BR2506" s="198"/>
      <c r="BS2506" s="198"/>
      <c r="BT2506" s="198"/>
      <c r="BU2506" s="198"/>
      <c r="BV2506" s="198"/>
      <c r="BW2506" s="198"/>
      <c r="BX2506" s="198"/>
      <c r="BY2506" s="198"/>
      <c r="BZ2506" s="198"/>
    </row>
    <row r="2507" spans="4:78" x14ac:dyDescent="0.2">
      <c r="D2507" s="173"/>
      <c r="E2507" s="173"/>
      <c r="F2507" s="173"/>
      <c r="G2507" s="173"/>
      <c r="H2507" s="173"/>
      <c r="I2507" s="173"/>
      <c r="J2507" s="173"/>
      <c r="K2507" s="173"/>
      <c r="L2507" s="173"/>
      <c r="M2507" s="173"/>
      <c r="N2507" s="173"/>
      <c r="O2507" s="173"/>
      <c r="P2507" s="173"/>
      <c r="Q2507" s="173"/>
      <c r="R2507" s="173"/>
      <c r="S2507" s="173"/>
      <c r="T2507" s="173"/>
      <c r="U2507" s="173"/>
      <c r="V2507" s="173"/>
      <c r="W2507" s="173"/>
      <c r="X2507" s="173"/>
      <c r="Y2507" s="173"/>
      <c r="Z2507" s="173"/>
      <c r="AA2507" s="173"/>
      <c r="AB2507" s="173"/>
      <c r="AC2507" s="173"/>
      <c r="AD2507" s="173"/>
      <c r="AE2507" s="173"/>
      <c r="AF2507" s="173"/>
      <c r="AG2507" s="173"/>
      <c r="AH2507" s="173"/>
      <c r="AI2507" s="173"/>
      <c r="AJ2507" s="173"/>
      <c r="AK2507" s="173"/>
      <c r="AL2507" s="173"/>
      <c r="AM2507" s="173"/>
      <c r="AN2507" s="173"/>
      <c r="AO2507" s="173"/>
      <c r="AP2507" s="198"/>
      <c r="AQ2507" s="198"/>
      <c r="AR2507" s="198"/>
      <c r="AS2507" s="198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  <c r="BP2507" s="198"/>
      <c r="BQ2507" s="198"/>
      <c r="BR2507" s="198"/>
      <c r="BS2507" s="198"/>
      <c r="BT2507" s="198"/>
      <c r="BU2507" s="198"/>
      <c r="BV2507" s="198"/>
      <c r="BW2507" s="198"/>
      <c r="BX2507" s="198"/>
      <c r="BY2507" s="198"/>
      <c r="BZ2507" s="198"/>
    </row>
    <row r="2508" spans="4:78" x14ac:dyDescent="0.2">
      <c r="D2508" s="173"/>
      <c r="E2508" s="173"/>
      <c r="F2508" s="173"/>
      <c r="G2508" s="173"/>
      <c r="H2508" s="173"/>
      <c r="I2508" s="173"/>
      <c r="J2508" s="173"/>
      <c r="K2508" s="173"/>
      <c r="L2508" s="173"/>
      <c r="M2508" s="173"/>
      <c r="N2508" s="173"/>
      <c r="O2508" s="173"/>
      <c r="P2508" s="173"/>
      <c r="Q2508" s="173"/>
      <c r="R2508" s="173"/>
      <c r="S2508" s="173"/>
      <c r="T2508" s="173"/>
      <c r="U2508" s="173"/>
      <c r="V2508" s="173"/>
      <c r="W2508" s="173"/>
      <c r="X2508" s="173"/>
      <c r="Y2508" s="173"/>
      <c r="Z2508" s="173"/>
      <c r="AA2508" s="173"/>
      <c r="AB2508" s="173"/>
      <c r="AC2508" s="173"/>
      <c r="AD2508" s="173"/>
      <c r="AE2508" s="173"/>
      <c r="AF2508" s="173"/>
      <c r="AG2508" s="173"/>
      <c r="AH2508" s="173"/>
      <c r="AI2508" s="173"/>
      <c r="AJ2508" s="173"/>
      <c r="AK2508" s="173"/>
      <c r="AL2508" s="173"/>
      <c r="AM2508" s="173"/>
      <c r="AN2508" s="173"/>
      <c r="AO2508" s="173"/>
      <c r="AP2508" s="198"/>
      <c r="AQ2508" s="198"/>
      <c r="AR2508" s="198"/>
      <c r="AS2508" s="198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  <c r="BP2508" s="198"/>
      <c r="BQ2508" s="198"/>
      <c r="BR2508" s="198"/>
      <c r="BS2508" s="198"/>
      <c r="BT2508" s="198"/>
      <c r="BU2508" s="198"/>
      <c r="BV2508" s="198"/>
      <c r="BW2508" s="198"/>
      <c r="BX2508" s="198"/>
      <c r="BY2508" s="198"/>
      <c r="BZ2508" s="198"/>
    </row>
    <row r="2509" spans="4:78" x14ac:dyDescent="0.2">
      <c r="D2509" s="173"/>
      <c r="E2509" s="173"/>
      <c r="F2509" s="173"/>
      <c r="G2509" s="173"/>
      <c r="H2509" s="173"/>
      <c r="I2509" s="173"/>
      <c r="J2509" s="173"/>
      <c r="K2509" s="173"/>
      <c r="L2509" s="173"/>
      <c r="M2509" s="173"/>
      <c r="N2509" s="173"/>
      <c r="O2509" s="173"/>
      <c r="P2509" s="173"/>
      <c r="Q2509" s="173"/>
      <c r="R2509" s="173"/>
      <c r="S2509" s="173"/>
      <c r="T2509" s="173"/>
      <c r="U2509" s="173"/>
      <c r="V2509" s="173"/>
      <c r="W2509" s="173"/>
      <c r="X2509" s="173"/>
      <c r="Y2509" s="173"/>
      <c r="Z2509" s="173"/>
      <c r="AA2509" s="173"/>
      <c r="AB2509" s="173"/>
      <c r="AC2509" s="173"/>
      <c r="AD2509" s="173"/>
      <c r="AE2509" s="173"/>
      <c r="AF2509" s="173"/>
      <c r="AG2509" s="173"/>
      <c r="AH2509" s="173"/>
      <c r="AI2509" s="173"/>
      <c r="AJ2509" s="173"/>
      <c r="AK2509" s="173"/>
      <c r="AL2509" s="173"/>
      <c r="AM2509" s="173"/>
      <c r="AN2509" s="173"/>
      <c r="AO2509" s="173"/>
      <c r="AP2509" s="198"/>
      <c r="AQ2509" s="198"/>
      <c r="AR2509" s="198"/>
      <c r="AS2509" s="198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  <c r="BP2509" s="198"/>
      <c r="BQ2509" s="198"/>
      <c r="BR2509" s="198"/>
      <c r="BS2509" s="198"/>
      <c r="BT2509" s="198"/>
      <c r="BU2509" s="198"/>
      <c r="BV2509" s="198"/>
      <c r="BW2509" s="198"/>
      <c r="BX2509" s="198"/>
      <c r="BY2509" s="198"/>
      <c r="BZ2509" s="198"/>
    </row>
    <row r="2510" spans="4:78" x14ac:dyDescent="0.2">
      <c r="D2510" s="173"/>
      <c r="E2510" s="173"/>
      <c r="F2510" s="173"/>
      <c r="G2510" s="173"/>
      <c r="H2510" s="173"/>
      <c r="I2510" s="173"/>
      <c r="J2510" s="173"/>
      <c r="K2510" s="173"/>
      <c r="L2510" s="173"/>
      <c r="M2510" s="173"/>
      <c r="N2510" s="173"/>
      <c r="O2510" s="173"/>
      <c r="P2510" s="173"/>
      <c r="Q2510" s="173"/>
      <c r="R2510" s="173"/>
      <c r="S2510" s="173"/>
      <c r="T2510" s="173"/>
      <c r="U2510" s="173"/>
      <c r="V2510" s="173"/>
      <c r="W2510" s="173"/>
      <c r="X2510" s="173"/>
      <c r="Y2510" s="173"/>
      <c r="Z2510" s="173"/>
      <c r="AA2510" s="173"/>
      <c r="AB2510" s="173"/>
      <c r="AC2510" s="173"/>
      <c r="AD2510" s="173"/>
      <c r="AE2510" s="173"/>
      <c r="AF2510" s="173"/>
      <c r="AG2510" s="173"/>
      <c r="AH2510" s="173"/>
      <c r="AI2510" s="173"/>
      <c r="AJ2510" s="173"/>
      <c r="AK2510" s="173"/>
      <c r="AL2510" s="173"/>
      <c r="AM2510" s="173"/>
      <c r="AN2510" s="173"/>
      <c r="AO2510" s="173"/>
      <c r="AP2510" s="198"/>
      <c r="AQ2510" s="198"/>
      <c r="AR2510" s="198"/>
      <c r="AS2510" s="198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  <c r="BP2510" s="198"/>
      <c r="BQ2510" s="198"/>
      <c r="BR2510" s="198"/>
      <c r="BS2510" s="198"/>
      <c r="BT2510" s="198"/>
      <c r="BU2510" s="198"/>
      <c r="BV2510" s="198"/>
      <c r="BW2510" s="198"/>
      <c r="BX2510" s="198"/>
      <c r="BY2510" s="198"/>
      <c r="BZ2510" s="198"/>
    </row>
    <row r="2511" spans="4:78" x14ac:dyDescent="0.2">
      <c r="D2511" s="173"/>
      <c r="E2511" s="173"/>
      <c r="F2511" s="173"/>
      <c r="G2511" s="173"/>
      <c r="H2511" s="173"/>
      <c r="I2511" s="173"/>
      <c r="J2511" s="173"/>
      <c r="K2511" s="173"/>
      <c r="L2511" s="173"/>
      <c r="M2511" s="173"/>
      <c r="N2511" s="173"/>
      <c r="O2511" s="173"/>
      <c r="P2511" s="173"/>
      <c r="Q2511" s="173"/>
      <c r="R2511" s="173"/>
      <c r="S2511" s="173"/>
      <c r="T2511" s="173"/>
      <c r="U2511" s="173"/>
      <c r="V2511" s="173"/>
      <c r="W2511" s="173"/>
      <c r="X2511" s="173"/>
      <c r="Y2511" s="173"/>
      <c r="Z2511" s="173"/>
      <c r="AA2511" s="173"/>
      <c r="AB2511" s="173"/>
      <c r="AC2511" s="173"/>
      <c r="AD2511" s="173"/>
      <c r="AE2511" s="173"/>
      <c r="AF2511" s="173"/>
      <c r="AG2511" s="173"/>
      <c r="AH2511" s="173"/>
      <c r="AI2511" s="173"/>
      <c r="AJ2511" s="173"/>
      <c r="AK2511" s="173"/>
      <c r="AL2511" s="173"/>
      <c r="AM2511" s="173"/>
      <c r="AN2511" s="173"/>
      <c r="AO2511" s="173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  <c r="BP2511" s="198"/>
      <c r="BQ2511" s="198"/>
      <c r="BR2511" s="198"/>
      <c r="BS2511" s="198"/>
      <c r="BT2511" s="198"/>
      <c r="BU2511" s="198"/>
      <c r="BV2511" s="198"/>
      <c r="BW2511" s="198"/>
      <c r="BX2511" s="198"/>
      <c r="BY2511" s="198"/>
      <c r="BZ2511" s="198"/>
    </row>
    <row r="2512" spans="4:78" x14ac:dyDescent="0.2">
      <c r="D2512" s="173"/>
      <c r="E2512" s="173"/>
      <c r="F2512" s="173"/>
      <c r="G2512" s="173"/>
      <c r="H2512" s="173"/>
      <c r="I2512" s="173"/>
      <c r="J2512" s="173"/>
      <c r="K2512" s="173"/>
      <c r="L2512" s="173"/>
      <c r="M2512" s="173"/>
      <c r="N2512" s="173"/>
      <c r="O2512" s="173"/>
      <c r="P2512" s="173"/>
      <c r="Q2512" s="173"/>
      <c r="R2512" s="173"/>
      <c r="S2512" s="173"/>
      <c r="T2512" s="173"/>
      <c r="U2512" s="173"/>
      <c r="V2512" s="173"/>
      <c r="W2512" s="173"/>
      <c r="X2512" s="173"/>
      <c r="Y2512" s="173"/>
      <c r="Z2512" s="173"/>
      <c r="AA2512" s="173"/>
      <c r="AB2512" s="173"/>
      <c r="AC2512" s="173"/>
      <c r="AD2512" s="173"/>
      <c r="AE2512" s="173"/>
      <c r="AF2512" s="173"/>
      <c r="AG2512" s="173"/>
      <c r="AH2512" s="173"/>
      <c r="AI2512" s="173"/>
      <c r="AJ2512" s="173"/>
      <c r="AK2512" s="173"/>
      <c r="AL2512" s="173"/>
      <c r="AM2512" s="173"/>
      <c r="AN2512" s="173"/>
      <c r="AO2512" s="173"/>
      <c r="AP2512" s="198"/>
      <c r="AQ2512" s="198"/>
      <c r="AR2512" s="198"/>
      <c r="AS2512" s="198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  <c r="BP2512" s="198"/>
      <c r="BQ2512" s="198"/>
      <c r="BR2512" s="198"/>
      <c r="BS2512" s="198"/>
      <c r="BT2512" s="198"/>
      <c r="BU2512" s="198"/>
      <c r="BV2512" s="198"/>
      <c r="BW2512" s="198"/>
      <c r="BX2512" s="198"/>
      <c r="BY2512" s="198"/>
      <c r="BZ2512" s="198"/>
    </row>
    <row r="2513" spans="4:78" x14ac:dyDescent="0.2">
      <c r="D2513" s="173"/>
      <c r="E2513" s="173"/>
      <c r="F2513" s="173"/>
      <c r="G2513" s="173"/>
      <c r="H2513" s="173"/>
      <c r="I2513" s="173"/>
      <c r="J2513" s="173"/>
      <c r="K2513" s="173"/>
      <c r="L2513" s="173"/>
      <c r="M2513" s="173"/>
      <c r="N2513" s="173"/>
      <c r="O2513" s="173"/>
      <c r="P2513" s="173"/>
      <c r="Q2513" s="173"/>
      <c r="R2513" s="173"/>
      <c r="S2513" s="173"/>
      <c r="T2513" s="173"/>
      <c r="U2513" s="173"/>
      <c r="V2513" s="173"/>
      <c r="W2513" s="173"/>
      <c r="X2513" s="173"/>
      <c r="Y2513" s="173"/>
      <c r="Z2513" s="173"/>
      <c r="AA2513" s="173"/>
      <c r="AB2513" s="173"/>
      <c r="AC2513" s="173"/>
      <c r="AD2513" s="173"/>
      <c r="AE2513" s="173"/>
      <c r="AF2513" s="173"/>
      <c r="AG2513" s="173"/>
      <c r="AH2513" s="173"/>
      <c r="AI2513" s="173"/>
      <c r="AJ2513" s="173"/>
      <c r="AK2513" s="173"/>
      <c r="AL2513" s="173"/>
      <c r="AM2513" s="173"/>
      <c r="AN2513" s="173"/>
      <c r="AO2513" s="173"/>
      <c r="AP2513" s="198"/>
      <c r="AQ2513" s="198"/>
      <c r="AR2513" s="198"/>
      <c r="AS2513" s="198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  <c r="BP2513" s="198"/>
      <c r="BQ2513" s="198"/>
      <c r="BR2513" s="198"/>
      <c r="BS2513" s="198"/>
      <c r="BT2513" s="198"/>
      <c r="BU2513" s="198"/>
      <c r="BV2513" s="198"/>
      <c r="BW2513" s="198"/>
      <c r="BX2513" s="198"/>
      <c r="BY2513" s="198"/>
      <c r="BZ2513" s="198"/>
    </row>
    <row r="2514" spans="4:78" x14ac:dyDescent="0.2">
      <c r="D2514" s="173"/>
      <c r="E2514" s="173"/>
      <c r="F2514" s="173"/>
      <c r="G2514" s="173"/>
      <c r="H2514" s="173"/>
      <c r="I2514" s="173"/>
      <c r="J2514" s="173"/>
      <c r="K2514" s="173"/>
      <c r="L2514" s="173"/>
      <c r="M2514" s="173"/>
      <c r="N2514" s="173"/>
      <c r="O2514" s="173"/>
      <c r="P2514" s="173"/>
      <c r="Q2514" s="173"/>
      <c r="R2514" s="173"/>
      <c r="S2514" s="173"/>
      <c r="T2514" s="173"/>
      <c r="U2514" s="173"/>
      <c r="V2514" s="173"/>
      <c r="W2514" s="173"/>
      <c r="X2514" s="173"/>
      <c r="Y2514" s="173"/>
      <c r="Z2514" s="173"/>
      <c r="AA2514" s="173"/>
      <c r="AB2514" s="173"/>
      <c r="AC2514" s="173"/>
      <c r="AD2514" s="173"/>
      <c r="AE2514" s="173"/>
      <c r="AF2514" s="173"/>
      <c r="AG2514" s="173"/>
      <c r="AH2514" s="173"/>
      <c r="AI2514" s="173"/>
      <c r="AJ2514" s="173"/>
      <c r="AK2514" s="173"/>
      <c r="AL2514" s="173"/>
      <c r="AM2514" s="173"/>
      <c r="AN2514" s="173"/>
      <c r="AO2514" s="173"/>
      <c r="AP2514" s="198"/>
      <c r="AQ2514" s="198"/>
      <c r="AR2514" s="198"/>
      <c r="AS2514" s="198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  <c r="BP2514" s="198"/>
      <c r="BQ2514" s="198"/>
      <c r="BR2514" s="198"/>
      <c r="BS2514" s="198"/>
      <c r="BT2514" s="198"/>
      <c r="BU2514" s="198"/>
      <c r="BV2514" s="198"/>
      <c r="BW2514" s="198"/>
      <c r="BX2514" s="198"/>
      <c r="BY2514" s="198"/>
      <c r="BZ2514" s="198"/>
    </row>
    <row r="2515" spans="4:78" x14ac:dyDescent="0.2">
      <c r="D2515" s="173"/>
      <c r="E2515" s="173"/>
      <c r="F2515" s="173"/>
      <c r="G2515" s="173"/>
      <c r="H2515" s="173"/>
      <c r="I2515" s="173"/>
      <c r="J2515" s="173"/>
      <c r="K2515" s="173"/>
      <c r="L2515" s="173"/>
      <c r="M2515" s="173"/>
      <c r="N2515" s="173"/>
      <c r="O2515" s="173"/>
      <c r="P2515" s="173"/>
      <c r="Q2515" s="173"/>
      <c r="R2515" s="173"/>
      <c r="S2515" s="173"/>
      <c r="T2515" s="173"/>
      <c r="U2515" s="173"/>
      <c r="V2515" s="173"/>
      <c r="W2515" s="173"/>
      <c r="X2515" s="173"/>
      <c r="Y2515" s="173"/>
      <c r="Z2515" s="173"/>
      <c r="AA2515" s="173"/>
      <c r="AB2515" s="173"/>
      <c r="AC2515" s="173"/>
      <c r="AD2515" s="173"/>
      <c r="AE2515" s="173"/>
      <c r="AF2515" s="173"/>
      <c r="AG2515" s="173"/>
      <c r="AH2515" s="173"/>
      <c r="AI2515" s="173"/>
      <c r="AJ2515" s="173"/>
      <c r="AK2515" s="173"/>
      <c r="AL2515" s="173"/>
      <c r="AM2515" s="173"/>
      <c r="AN2515" s="173"/>
      <c r="AO2515" s="173"/>
      <c r="AP2515" s="198"/>
      <c r="AQ2515" s="198"/>
      <c r="AR2515" s="198"/>
      <c r="AS2515" s="198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  <c r="BP2515" s="198"/>
      <c r="BQ2515" s="198"/>
      <c r="BR2515" s="198"/>
      <c r="BS2515" s="198"/>
      <c r="BT2515" s="198"/>
      <c r="BU2515" s="198"/>
      <c r="BV2515" s="198"/>
      <c r="BW2515" s="198"/>
      <c r="BX2515" s="198"/>
      <c r="BY2515" s="198"/>
      <c r="BZ2515" s="198"/>
    </row>
    <row r="2516" spans="4:78" x14ac:dyDescent="0.2">
      <c r="D2516" s="173"/>
      <c r="E2516" s="173"/>
      <c r="F2516" s="173"/>
      <c r="G2516" s="173"/>
      <c r="H2516" s="173"/>
      <c r="I2516" s="173"/>
      <c r="J2516" s="173"/>
      <c r="K2516" s="173"/>
      <c r="L2516" s="173"/>
      <c r="M2516" s="173"/>
      <c r="N2516" s="173"/>
      <c r="O2516" s="173"/>
      <c r="P2516" s="173"/>
      <c r="Q2516" s="173"/>
      <c r="R2516" s="173"/>
      <c r="S2516" s="173"/>
      <c r="T2516" s="173"/>
      <c r="U2516" s="173"/>
      <c r="V2516" s="173"/>
      <c r="W2516" s="173"/>
      <c r="X2516" s="173"/>
      <c r="Y2516" s="173"/>
      <c r="Z2516" s="173"/>
      <c r="AA2516" s="173"/>
      <c r="AB2516" s="173"/>
      <c r="AC2516" s="173"/>
      <c r="AD2516" s="173"/>
      <c r="AE2516" s="173"/>
      <c r="AF2516" s="173"/>
      <c r="AG2516" s="173"/>
      <c r="AH2516" s="173"/>
      <c r="AI2516" s="173"/>
      <c r="AJ2516" s="173"/>
      <c r="AK2516" s="173"/>
      <c r="AL2516" s="173"/>
      <c r="AM2516" s="173"/>
      <c r="AN2516" s="173"/>
      <c r="AO2516" s="173"/>
      <c r="AP2516" s="198"/>
      <c r="AQ2516" s="198"/>
      <c r="AR2516" s="198"/>
      <c r="AS2516" s="198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  <c r="BP2516" s="198"/>
      <c r="BQ2516" s="198"/>
      <c r="BR2516" s="198"/>
      <c r="BS2516" s="198"/>
      <c r="BT2516" s="198"/>
      <c r="BU2516" s="198"/>
      <c r="BV2516" s="198"/>
      <c r="BW2516" s="198"/>
      <c r="BX2516" s="198"/>
      <c r="BY2516" s="198"/>
      <c r="BZ2516" s="198"/>
    </row>
    <row r="2517" spans="4:78" x14ac:dyDescent="0.2">
      <c r="D2517" s="173"/>
      <c r="E2517" s="173"/>
      <c r="F2517" s="173"/>
      <c r="G2517" s="173"/>
      <c r="H2517" s="173"/>
      <c r="I2517" s="173"/>
      <c r="J2517" s="173"/>
      <c r="K2517" s="173"/>
      <c r="L2517" s="173"/>
      <c r="M2517" s="173"/>
      <c r="N2517" s="173"/>
      <c r="O2517" s="173"/>
      <c r="P2517" s="173"/>
      <c r="Q2517" s="173"/>
      <c r="R2517" s="173"/>
      <c r="S2517" s="173"/>
      <c r="T2517" s="173"/>
      <c r="U2517" s="173"/>
      <c r="V2517" s="173"/>
      <c r="W2517" s="173"/>
      <c r="X2517" s="173"/>
      <c r="Y2517" s="173"/>
      <c r="Z2517" s="173"/>
      <c r="AA2517" s="173"/>
      <c r="AB2517" s="173"/>
      <c r="AC2517" s="173"/>
      <c r="AD2517" s="173"/>
      <c r="AE2517" s="173"/>
      <c r="AF2517" s="173"/>
      <c r="AG2517" s="173"/>
      <c r="AH2517" s="173"/>
      <c r="AI2517" s="173"/>
      <c r="AJ2517" s="173"/>
      <c r="AK2517" s="173"/>
      <c r="AL2517" s="173"/>
      <c r="AM2517" s="173"/>
      <c r="AN2517" s="173"/>
      <c r="AO2517" s="173"/>
      <c r="AP2517" s="198"/>
      <c r="AQ2517" s="198"/>
      <c r="AR2517" s="198"/>
      <c r="AS2517" s="198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  <c r="BP2517" s="198"/>
      <c r="BQ2517" s="198"/>
      <c r="BR2517" s="198"/>
      <c r="BS2517" s="198"/>
      <c r="BT2517" s="198"/>
      <c r="BU2517" s="198"/>
      <c r="BV2517" s="198"/>
      <c r="BW2517" s="198"/>
      <c r="BX2517" s="198"/>
      <c r="BY2517" s="198"/>
      <c r="BZ2517" s="198"/>
    </row>
    <row r="2518" spans="4:78" x14ac:dyDescent="0.2">
      <c r="D2518" s="173"/>
      <c r="E2518" s="173"/>
      <c r="F2518" s="173"/>
      <c r="G2518" s="173"/>
      <c r="H2518" s="173"/>
      <c r="I2518" s="173"/>
      <c r="J2518" s="173"/>
      <c r="K2518" s="173"/>
      <c r="L2518" s="173"/>
      <c r="M2518" s="173"/>
      <c r="N2518" s="173"/>
      <c r="O2518" s="173"/>
      <c r="P2518" s="173"/>
      <c r="Q2518" s="173"/>
      <c r="R2518" s="173"/>
      <c r="S2518" s="173"/>
      <c r="T2518" s="173"/>
      <c r="U2518" s="173"/>
      <c r="V2518" s="173"/>
      <c r="W2518" s="173"/>
      <c r="X2518" s="173"/>
      <c r="Y2518" s="173"/>
      <c r="Z2518" s="173"/>
      <c r="AA2518" s="173"/>
      <c r="AB2518" s="173"/>
      <c r="AC2518" s="173"/>
      <c r="AD2518" s="173"/>
      <c r="AE2518" s="173"/>
      <c r="AF2518" s="173"/>
      <c r="AG2518" s="173"/>
      <c r="AH2518" s="173"/>
      <c r="AI2518" s="173"/>
      <c r="AJ2518" s="173"/>
      <c r="AK2518" s="173"/>
      <c r="AL2518" s="173"/>
      <c r="AM2518" s="173"/>
      <c r="AN2518" s="173"/>
      <c r="AO2518" s="173"/>
      <c r="AP2518" s="198"/>
      <c r="AQ2518" s="198"/>
      <c r="AR2518" s="198"/>
      <c r="AS2518" s="198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  <c r="BP2518" s="198"/>
      <c r="BQ2518" s="198"/>
      <c r="BR2518" s="198"/>
      <c r="BS2518" s="198"/>
      <c r="BT2518" s="198"/>
      <c r="BU2518" s="198"/>
      <c r="BV2518" s="198"/>
      <c r="BW2518" s="198"/>
      <c r="BX2518" s="198"/>
      <c r="BY2518" s="198"/>
      <c r="BZ2518" s="198"/>
    </row>
    <row r="2519" spans="4:78" x14ac:dyDescent="0.2">
      <c r="D2519" s="173"/>
      <c r="E2519" s="173"/>
      <c r="F2519" s="173"/>
      <c r="G2519" s="173"/>
      <c r="H2519" s="173"/>
      <c r="I2519" s="173"/>
      <c r="J2519" s="173"/>
      <c r="K2519" s="173"/>
      <c r="L2519" s="173"/>
      <c r="M2519" s="173"/>
      <c r="N2519" s="173"/>
      <c r="O2519" s="173"/>
      <c r="P2519" s="173"/>
      <c r="Q2519" s="173"/>
      <c r="R2519" s="173"/>
      <c r="S2519" s="173"/>
      <c r="T2519" s="173"/>
      <c r="U2519" s="173"/>
      <c r="V2519" s="173"/>
      <c r="W2519" s="173"/>
      <c r="X2519" s="173"/>
      <c r="Y2519" s="173"/>
      <c r="Z2519" s="173"/>
      <c r="AA2519" s="173"/>
      <c r="AB2519" s="173"/>
      <c r="AC2519" s="173"/>
      <c r="AD2519" s="173"/>
      <c r="AE2519" s="173"/>
      <c r="AF2519" s="173"/>
      <c r="AG2519" s="173"/>
      <c r="AH2519" s="173"/>
      <c r="AI2519" s="173"/>
      <c r="AJ2519" s="173"/>
      <c r="AK2519" s="173"/>
      <c r="AL2519" s="173"/>
      <c r="AM2519" s="173"/>
      <c r="AN2519" s="173"/>
      <c r="AO2519" s="173"/>
      <c r="AP2519" s="198"/>
      <c r="AQ2519" s="198"/>
      <c r="AR2519" s="198"/>
      <c r="AS2519" s="198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  <c r="BP2519" s="198"/>
      <c r="BQ2519" s="198"/>
      <c r="BR2519" s="198"/>
      <c r="BS2519" s="198"/>
      <c r="BT2519" s="198"/>
      <c r="BU2519" s="198"/>
      <c r="BV2519" s="198"/>
      <c r="BW2519" s="198"/>
      <c r="BX2519" s="198"/>
      <c r="BY2519" s="198"/>
      <c r="BZ2519" s="198"/>
    </row>
    <row r="2520" spans="4:78" x14ac:dyDescent="0.2">
      <c r="D2520" s="173"/>
      <c r="E2520" s="173"/>
      <c r="F2520" s="173"/>
      <c r="G2520" s="173"/>
      <c r="H2520" s="173"/>
      <c r="I2520" s="173"/>
      <c r="J2520" s="173"/>
      <c r="K2520" s="173"/>
      <c r="L2520" s="173"/>
      <c r="M2520" s="173"/>
      <c r="N2520" s="173"/>
      <c r="O2520" s="173"/>
      <c r="P2520" s="173"/>
      <c r="Q2520" s="173"/>
      <c r="R2520" s="173"/>
      <c r="S2520" s="173"/>
      <c r="T2520" s="173"/>
      <c r="U2520" s="173"/>
      <c r="V2520" s="173"/>
      <c r="W2520" s="173"/>
      <c r="X2520" s="173"/>
      <c r="Y2520" s="173"/>
      <c r="Z2520" s="173"/>
      <c r="AA2520" s="173"/>
      <c r="AB2520" s="173"/>
      <c r="AC2520" s="173"/>
      <c r="AD2520" s="173"/>
      <c r="AE2520" s="173"/>
      <c r="AF2520" s="173"/>
      <c r="AG2520" s="173"/>
      <c r="AH2520" s="173"/>
      <c r="AI2520" s="173"/>
      <c r="AJ2520" s="173"/>
      <c r="AK2520" s="173"/>
      <c r="AL2520" s="173"/>
      <c r="AM2520" s="173"/>
      <c r="AN2520" s="173"/>
      <c r="AO2520" s="173"/>
      <c r="AP2520" s="198"/>
      <c r="AQ2520" s="198"/>
      <c r="AR2520" s="198"/>
      <c r="AS2520" s="198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  <c r="BP2520" s="198"/>
      <c r="BQ2520" s="198"/>
      <c r="BR2520" s="198"/>
      <c r="BS2520" s="198"/>
      <c r="BT2520" s="198"/>
      <c r="BU2520" s="198"/>
      <c r="BV2520" s="198"/>
      <c r="BW2520" s="198"/>
      <c r="BX2520" s="198"/>
      <c r="BY2520" s="198"/>
      <c r="BZ2520" s="198"/>
    </row>
    <row r="2521" spans="4:78" x14ac:dyDescent="0.2">
      <c r="D2521" s="173"/>
      <c r="E2521" s="173"/>
      <c r="F2521" s="173"/>
      <c r="G2521" s="173"/>
      <c r="H2521" s="173"/>
      <c r="I2521" s="173"/>
      <c r="J2521" s="173"/>
      <c r="K2521" s="173"/>
      <c r="L2521" s="173"/>
      <c r="M2521" s="173"/>
      <c r="N2521" s="173"/>
      <c r="O2521" s="173"/>
      <c r="P2521" s="173"/>
      <c r="Q2521" s="173"/>
      <c r="R2521" s="173"/>
      <c r="S2521" s="173"/>
      <c r="T2521" s="173"/>
      <c r="U2521" s="173"/>
      <c r="V2521" s="173"/>
      <c r="W2521" s="173"/>
      <c r="X2521" s="173"/>
      <c r="Y2521" s="173"/>
      <c r="Z2521" s="173"/>
      <c r="AA2521" s="173"/>
      <c r="AB2521" s="173"/>
      <c r="AC2521" s="173"/>
      <c r="AD2521" s="173"/>
      <c r="AE2521" s="173"/>
      <c r="AF2521" s="173"/>
      <c r="AG2521" s="173"/>
      <c r="AH2521" s="173"/>
      <c r="AI2521" s="173"/>
      <c r="AJ2521" s="173"/>
      <c r="AK2521" s="173"/>
      <c r="AL2521" s="173"/>
      <c r="AM2521" s="173"/>
      <c r="AN2521" s="173"/>
      <c r="AO2521" s="173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  <c r="BP2521" s="198"/>
      <c r="BQ2521" s="198"/>
      <c r="BR2521" s="198"/>
      <c r="BS2521" s="198"/>
      <c r="BT2521" s="198"/>
      <c r="BU2521" s="198"/>
      <c r="BV2521" s="198"/>
      <c r="BW2521" s="198"/>
      <c r="BX2521" s="198"/>
      <c r="BY2521" s="198"/>
      <c r="BZ2521" s="198"/>
    </row>
    <row r="2522" spans="4:78" x14ac:dyDescent="0.2">
      <c r="D2522" s="173"/>
      <c r="E2522" s="173"/>
      <c r="F2522" s="173"/>
      <c r="G2522" s="173"/>
      <c r="H2522" s="173"/>
      <c r="I2522" s="173"/>
      <c r="J2522" s="173"/>
      <c r="K2522" s="173"/>
      <c r="L2522" s="173"/>
      <c r="M2522" s="173"/>
      <c r="N2522" s="173"/>
      <c r="O2522" s="173"/>
      <c r="P2522" s="173"/>
      <c r="Q2522" s="173"/>
      <c r="R2522" s="173"/>
      <c r="S2522" s="173"/>
      <c r="T2522" s="173"/>
      <c r="U2522" s="173"/>
      <c r="V2522" s="173"/>
      <c r="W2522" s="173"/>
      <c r="X2522" s="173"/>
      <c r="Y2522" s="173"/>
      <c r="Z2522" s="173"/>
      <c r="AA2522" s="173"/>
      <c r="AB2522" s="173"/>
      <c r="AC2522" s="173"/>
      <c r="AD2522" s="173"/>
      <c r="AE2522" s="173"/>
      <c r="AF2522" s="173"/>
      <c r="AG2522" s="173"/>
      <c r="AH2522" s="173"/>
      <c r="AI2522" s="173"/>
      <c r="AJ2522" s="173"/>
      <c r="AK2522" s="173"/>
      <c r="AL2522" s="173"/>
      <c r="AM2522" s="173"/>
      <c r="AN2522" s="173"/>
      <c r="AO2522" s="173"/>
      <c r="AP2522" s="198"/>
      <c r="AQ2522" s="198"/>
      <c r="AR2522" s="198"/>
      <c r="AS2522" s="198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  <c r="BP2522" s="198"/>
      <c r="BQ2522" s="198"/>
      <c r="BR2522" s="198"/>
      <c r="BS2522" s="198"/>
      <c r="BT2522" s="198"/>
      <c r="BU2522" s="198"/>
      <c r="BV2522" s="198"/>
      <c r="BW2522" s="198"/>
      <c r="BX2522" s="198"/>
      <c r="BY2522" s="198"/>
      <c r="BZ2522" s="198"/>
    </row>
    <row r="2523" spans="4:78" x14ac:dyDescent="0.2">
      <c r="D2523" s="173"/>
      <c r="E2523" s="173"/>
      <c r="F2523" s="173"/>
      <c r="G2523" s="173"/>
      <c r="H2523" s="173"/>
      <c r="I2523" s="173"/>
      <c r="J2523" s="173"/>
      <c r="K2523" s="173"/>
      <c r="L2523" s="173"/>
      <c r="M2523" s="173"/>
      <c r="N2523" s="173"/>
      <c r="O2523" s="173"/>
      <c r="P2523" s="173"/>
      <c r="Q2523" s="173"/>
      <c r="R2523" s="173"/>
      <c r="S2523" s="173"/>
      <c r="T2523" s="173"/>
      <c r="U2523" s="173"/>
      <c r="V2523" s="173"/>
      <c r="W2523" s="173"/>
      <c r="X2523" s="173"/>
      <c r="Y2523" s="173"/>
      <c r="Z2523" s="173"/>
      <c r="AA2523" s="173"/>
      <c r="AB2523" s="173"/>
      <c r="AC2523" s="173"/>
      <c r="AD2523" s="173"/>
      <c r="AE2523" s="173"/>
      <c r="AF2523" s="173"/>
      <c r="AG2523" s="173"/>
      <c r="AH2523" s="173"/>
      <c r="AI2523" s="173"/>
      <c r="AJ2523" s="173"/>
      <c r="AK2523" s="173"/>
      <c r="AL2523" s="173"/>
      <c r="AM2523" s="173"/>
      <c r="AN2523" s="173"/>
      <c r="AO2523" s="173"/>
      <c r="AP2523" s="198"/>
      <c r="AQ2523" s="198"/>
      <c r="AR2523" s="198"/>
      <c r="AS2523" s="198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  <c r="BP2523" s="198"/>
      <c r="BQ2523" s="198"/>
      <c r="BR2523" s="198"/>
      <c r="BS2523" s="198"/>
      <c r="BT2523" s="198"/>
      <c r="BU2523" s="198"/>
      <c r="BV2523" s="198"/>
      <c r="BW2523" s="198"/>
      <c r="BX2523" s="198"/>
      <c r="BY2523" s="198"/>
      <c r="BZ2523" s="198"/>
    </row>
    <row r="2524" spans="4:78" x14ac:dyDescent="0.2">
      <c r="D2524" s="173"/>
      <c r="E2524" s="173"/>
      <c r="F2524" s="173"/>
      <c r="G2524" s="173"/>
      <c r="H2524" s="173"/>
      <c r="I2524" s="173"/>
      <c r="J2524" s="173"/>
      <c r="K2524" s="173"/>
      <c r="L2524" s="173"/>
      <c r="M2524" s="173"/>
      <c r="N2524" s="173"/>
      <c r="O2524" s="173"/>
      <c r="P2524" s="173"/>
      <c r="Q2524" s="173"/>
      <c r="R2524" s="173"/>
      <c r="S2524" s="173"/>
      <c r="T2524" s="173"/>
      <c r="U2524" s="173"/>
      <c r="V2524" s="173"/>
      <c r="W2524" s="173"/>
      <c r="X2524" s="173"/>
      <c r="Y2524" s="173"/>
      <c r="Z2524" s="173"/>
      <c r="AA2524" s="173"/>
      <c r="AB2524" s="173"/>
      <c r="AC2524" s="173"/>
      <c r="AD2524" s="173"/>
      <c r="AE2524" s="173"/>
      <c r="AF2524" s="173"/>
      <c r="AG2524" s="173"/>
      <c r="AH2524" s="173"/>
      <c r="AI2524" s="173"/>
      <c r="AJ2524" s="173"/>
      <c r="AK2524" s="173"/>
      <c r="AL2524" s="173"/>
      <c r="AM2524" s="173"/>
      <c r="AN2524" s="173"/>
      <c r="AO2524" s="173"/>
      <c r="AP2524" s="198"/>
      <c r="AQ2524" s="198"/>
      <c r="AR2524" s="198"/>
      <c r="AS2524" s="198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  <c r="BP2524" s="198"/>
      <c r="BQ2524" s="198"/>
      <c r="BR2524" s="198"/>
      <c r="BS2524" s="198"/>
      <c r="BT2524" s="198"/>
      <c r="BU2524" s="198"/>
      <c r="BV2524" s="198"/>
      <c r="BW2524" s="198"/>
      <c r="BX2524" s="198"/>
      <c r="BY2524" s="198"/>
      <c r="BZ2524" s="198"/>
    </row>
    <row r="2525" spans="4:78" x14ac:dyDescent="0.2">
      <c r="D2525" s="173"/>
      <c r="E2525" s="173"/>
      <c r="F2525" s="173"/>
      <c r="G2525" s="173"/>
      <c r="H2525" s="173"/>
      <c r="I2525" s="173"/>
      <c r="J2525" s="173"/>
      <c r="K2525" s="173"/>
      <c r="L2525" s="173"/>
      <c r="M2525" s="173"/>
      <c r="N2525" s="173"/>
      <c r="O2525" s="173"/>
      <c r="P2525" s="173"/>
      <c r="Q2525" s="173"/>
      <c r="R2525" s="173"/>
      <c r="S2525" s="173"/>
      <c r="T2525" s="173"/>
      <c r="U2525" s="173"/>
      <c r="V2525" s="173"/>
      <c r="W2525" s="173"/>
      <c r="X2525" s="173"/>
      <c r="Y2525" s="173"/>
      <c r="Z2525" s="173"/>
      <c r="AA2525" s="173"/>
      <c r="AB2525" s="173"/>
      <c r="AC2525" s="173"/>
      <c r="AD2525" s="173"/>
      <c r="AE2525" s="173"/>
      <c r="AF2525" s="173"/>
      <c r="AG2525" s="173"/>
      <c r="AH2525" s="173"/>
      <c r="AI2525" s="173"/>
      <c r="AJ2525" s="173"/>
      <c r="AK2525" s="173"/>
      <c r="AL2525" s="173"/>
      <c r="AM2525" s="173"/>
      <c r="AN2525" s="173"/>
      <c r="AO2525" s="173"/>
      <c r="AP2525" s="198"/>
      <c r="AQ2525" s="198"/>
      <c r="AR2525" s="198"/>
      <c r="AS2525" s="198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  <c r="BP2525" s="198"/>
      <c r="BQ2525" s="198"/>
      <c r="BR2525" s="198"/>
      <c r="BS2525" s="198"/>
      <c r="BT2525" s="198"/>
      <c r="BU2525" s="198"/>
      <c r="BV2525" s="198"/>
      <c r="BW2525" s="198"/>
      <c r="BX2525" s="198"/>
      <c r="BY2525" s="198"/>
      <c r="BZ2525" s="198"/>
    </row>
    <row r="2526" spans="4:78" x14ac:dyDescent="0.2">
      <c r="D2526" s="173"/>
      <c r="E2526" s="173"/>
      <c r="F2526" s="173"/>
      <c r="G2526" s="173"/>
      <c r="H2526" s="173"/>
      <c r="I2526" s="173"/>
      <c r="J2526" s="173"/>
      <c r="K2526" s="173"/>
      <c r="L2526" s="173"/>
      <c r="M2526" s="173"/>
      <c r="N2526" s="173"/>
      <c r="O2526" s="173"/>
      <c r="P2526" s="173"/>
      <c r="Q2526" s="173"/>
      <c r="R2526" s="173"/>
      <c r="S2526" s="173"/>
      <c r="T2526" s="173"/>
      <c r="U2526" s="173"/>
      <c r="V2526" s="173"/>
      <c r="W2526" s="173"/>
      <c r="X2526" s="173"/>
      <c r="Y2526" s="173"/>
      <c r="Z2526" s="173"/>
      <c r="AA2526" s="173"/>
      <c r="AB2526" s="173"/>
      <c r="AC2526" s="173"/>
      <c r="AD2526" s="173"/>
      <c r="AE2526" s="173"/>
      <c r="AF2526" s="173"/>
      <c r="AG2526" s="173"/>
      <c r="AH2526" s="173"/>
      <c r="AI2526" s="173"/>
      <c r="AJ2526" s="173"/>
      <c r="AK2526" s="173"/>
      <c r="AL2526" s="173"/>
      <c r="AM2526" s="173"/>
      <c r="AN2526" s="173"/>
      <c r="AO2526" s="173"/>
      <c r="AP2526" s="198"/>
      <c r="AQ2526" s="198"/>
      <c r="AR2526" s="198"/>
      <c r="AS2526" s="198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  <c r="BP2526" s="198"/>
      <c r="BQ2526" s="198"/>
      <c r="BR2526" s="198"/>
      <c r="BS2526" s="198"/>
      <c r="BT2526" s="198"/>
      <c r="BU2526" s="198"/>
      <c r="BV2526" s="198"/>
      <c r="BW2526" s="198"/>
      <c r="BX2526" s="198"/>
      <c r="BY2526" s="198"/>
      <c r="BZ2526" s="198"/>
    </row>
    <row r="2527" spans="4:78" x14ac:dyDescent="0.2">
      <c r="D2527" s="173"/>
      <c r="E2527" s="173"/>
      <c r="F2527" s="173"/>
      <c r="G2527" s="173"/>
      <c r="H2527" s="173"/>
      <c r="I2527" s="173"/>
      <c r="J2527" s="173"/>
      <c r="K2527" s="173"/>
      <c r="L2527" s="173"/>
      <c r="M2527" s="173"/>
      <c r="N2527" s="173"/>
      <c r="O2527" s="173"/>
      <c r="P2527" s="173"/>
      <c r="Q2527" s="173"/>
      <c r="R2527" s="173"/>
      <c r="S2527" s="173"/>
      <c r="T2527" s="173"/>
      <c r="U2527" s="173"/>
      <c r="V2527" s="173"/>
      <c r="W2527" s="173"/>
      <c r="X2527" s="173"/>
      <c r="Y2527" s="173"/>
      <c r="Z2527" s="173"/>
      <c r="AA2527" s="173"/>
      <c r="AB2527" s="173"/>
      <c r="AC2527" s="173"/>
      <c r="AD2527" s="173"/>
      <c r="AE2527" s="173"/>
      <c r="AF2527" s="173"/>
      <c r="AG2527" s="173"/>
      <c r="AH2527" s="173"/>
      <c r="AI2527" s="173"/>
      <c r="AJ2527" s="173"/>
      <c r="AK2527" s="173"/>
      <c r="AL2527" s="173"/>
      <c r="AM2527" s="173"/>
      <c r="AN2527" s="173"/>
      <c r="AO2527" s="173"/>
      <c r="AP2527" s="198"/>
      <c r="AQ2527" s="198"/>
      <c r="AR2527" s="198"/>
      <c r="AS2527" s="198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  <c r="BP2527" s="198"/>
      <c r="BQ2527" s="198"/>
      <c r="BR2527" s="198"/>
      <c r="BS2527" s="198"/>
      <c r="BT2527" s="198"/>
      <c r="BU2527" s="198"/>
      <c r="BV2527" s="198"/>
      <c r="BW2527" s="198"/>
      <c r="BX2527" s="198"/>
      <c r="BY2527" s="198"/>
      <c r="BZ2527" s="198"/>
    </row>
    <row r="2528" spans="4:78" x14ac:dyDescent="0.2">
      <c r="D2528" s="173"/>
      <c r="E2528" s="173"/>
      <c r="F2528" s="173"/>
      <c r="G2528" s="173"/>
      <c r="H2528" s="173"/>
      <c r="I2528" s="173"/>
      <c r="J2528" s="173"/>
      <c r="K2528" s="173"/>
      <c r="L2528" s="173"/>
      <c r="M2528" s="173"/>
      <c r="N2528" s="173"/>
      <c r="O2528" s="173"/>
      <c r="P2528" s="173"/>
      <c r="Q2528" s="173"/>
      <c r="R2528" s="173"/>
      <c r="S2528" s="173"/>
      <c r="T2528" s="173"/>
      <c r="U2528" s="173"/>
      <c r="V2528" s="173"/>
      <c r="W2528" s="173"/>
      <c r="X2528" s="173"/>
      <c r="Y2528" s="173"/>
      <c r="Z2528" s="173"/>
      <c r="AA2528" s="173"/>
      <c r="AB2528" s="173"/>
      <c r="AC2528" s="173"/>
      <c r="AD2528" s="173"/>
      <c r="AE2528" s="173"/>
      <c r="AF2528" s="173"/>
      <c r="AG2528" s="173"/>
      <c r="AH2528" s="173"/>
      <c r="AI2528" s="173"/>
      <c r="AJ2528" s="173"/>
      <c r="AK2528" s="173"/>
      <c r="AL2528" s="173"/>
      <c r="AM2528" s="173"/>
      <c r="AN2528" s="173"/>
      <c r="AO2528" s="173"/>
      <c r="AP2528" s="198"/>
      <c r="AQ2528" s="198"/>
      <c r="AR2528" s="198"/>
      <c r="AS2528" s="198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  <c r="BP2528" s="198"/>
      <c r="BQ2528" s="198"/>
      <c r="BR2528" s="198"/>
      <c r="BS2528" s="198"/>
      <c r="BT2528" s="198"/>
      <c r="BU2528" s="198"/>
      <c r="BV2528" s="198"/>
      <c r="BW2528" s="198"/>
      <c r="BX2528" s="198"/>
      <c r="BY2528" s="198"/>
      <c r="BZ2528" s="198"/>
    </row>
    <row r="2529" spans="4:78" x14ac:dyDescent="0.2">
      <c r="D2529" s="173"/>
      <c r="E2529" s="173"/>
      <c r="F2529" s="173"/>
      <c r="G2529" s="173"/>
      <c r="H2529" s="173"/>
      <c r="I2529" s="173"/>
      <c r="J2529" s="173"/>
      <c r="K2529" s="173"/>
      <c r="L2529" s="173"/>
      <c r="M2529" s="173"/>
      <c r="N2529" s="173"/>
      <c r="O2529" s="173"/>
      <c r="P2529" s="173"/>
      <c r="Q2529" s="173"/>
      <c r="R2529" s="173"/>
      <c r="S2529" s="173"/>
      <c r="T2529" s="173"/>
      <c r="U2529" s="173"/>
      <c r="V2529" s="173"/>
      <c r="W2529" s="173"/>
      <c r="X2529" s="173"/>
      <c r="Y2529" s="173"/>
      <c r="Z2529" s="173"/>
      <c r="AA2529" s="173"/>
      <c r="AB2529" s="173"/>
      <c r="AC2529" s="173"/>
      <c r="AD2529" s="173"/>
      <c r="AE2529" s="173"/>
      <c r="AF2529" s="173"/>
      <c r="AG2529" s="173"/>
      <c r="AH2529" s="173"/>
      <c r="AI2529" s="173"/>
      <c r="AJ2529" s="173"/>
      <c r="AK2529" s="173"/>
      <c r="AL2529" s="173"/>
      <c r="AM2529" s="173"/>
      <c r="AN2529" s="173"/>
      <c r="AO2529" s="173"/>
      <c r="AP2529" s="198"/>
      <c r="AQ2529" s="198"/>
      <c r="AR2529" s="198"/>
      <c r="AS2529" s="198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  <c r="BP2529" s="198"/>
      <c r="BQ2529" s="198"/>
      <c r="BR2529" s="198"/>
      <c r="BS2529" s="198"/>
      <c r="BT2529" s="198"/>
      <c r="BU2529" s="198"/>
      <c r="BV2529" s="198"/>
      <c r="BW2529" s="198"/>
      <c r="BX2529" s="198"/>
      <c r="BY2529" s="198"/>
      <c r="BZ2529" s="198"/>
    </row>
    <row r="2530" spans="4:78" x14ac:dyDescent="0.2">
      <c r="D2530" s="173"/>
      <c r="E2530" s="173"/>
      <c r="F2530" s="173"/>
      <c r="G2530" s="173"/>
      <c r="H2530" s="173"/>
      <c r="I2530" s="173"/>
      <c r="J2530" s="173"/>
      <c r="K2530" s="173"/>
      <c r="L2530" s="173"/>
      <c r="M2530" s="173"/>
      <c r="N2530" s="173"/>
      <c r="O2530" s="173"/>
      <c r="P2530" s="173"/>
      <c r="Q2530" s="173"/>
      <c r="R2530" s="173"/>
      <c r="S2530" s="173"/>
      <c r="T2530" s="173"/>
      <c r="U2530" s="173"/>
      <c r="V2530" s="173"/>
      <c r="W2530" s="173"/>
      <c r="X2530" s="173"/>
      <c r="Y2530" s="173"/>
      <c r="Z2530" s="173"/>
      <c r="AA2530" s="173"/>
      <c r="AB2530" s="173"/>
      <c r="AC2530" s="173"/>
      <c r="AD2530" s="173"/>
      <c r="AE2530" s="173"/>
      <c r="AF2530" s="173"/>
      <c r="AG2530" s="173"/>
      <c r="AH2530" s="173"/>
      <c r="AI2530" s="173"/>
      <c r="AJ2530" s="173"/>
      <c r="AK2530" s="173"/>
      <c r="AL2530" s="173"/>
      <c r="AM2530" s="173"/>
      <c r="AN2530" s="173"/>
      <c r="AO2530" s="173"/>
      <c r="AP2530" s="198"/>
      <c r="AQ2530" s="198"/>
      <c r="AR2530" s="198"/>
      <c r="AS2530" s="198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  <c r="BP2530" s="198"/>
      <c r="BQ2530" s="198"/>
      <c r="BR2530" s="198"/>
      <c r="BS2530" s="198"/>
      <c r="BT2530" s="198"/>
      <c r="BU2530" s="198"/>
      <c r="BV2530" s="198"/>
      <c r="BW2530" s="198"/>
      <c r="BX2530" s="198"/>
      <c r="BY2530" s="198"/>
      <c r="BZ2530" s="198"/>
    </row>
    <row r="2531" spans="4:78" x14ac:dyDescent="0.2">
      <c r="D2531" s="173"/>
      <c r="E2531" s="173"/>
      <c r="F2531" s="173"/>
      <c r="G2531" s="173"/>
      <c r="H2531" s="173"/>
      <c r="I2531" s="173"/>
      <c r="J2531" s="173"/>
      <c r="K2531" s="173"/>
      <c r="L2531" s="173"/>
      <c r="M2531" s="173"/>
      <c r="N2531" s="173"/>
      <c r="O2531" s="173"/>
      <c r="P2531" s="173"/>
      <c r="Q2531" s="173"/>
      <c r="R2531" s="173"/>
      <c r="S2531" s="173"/>
      <c r="T2531" s="173"/>
      <c r="U2531" s="173"/>
      <c r="V2531" s="173"/>
      <c r="W2531" s="173"/>
      <c r="X2531" s="173"/>
      <c r="Y2531" s="173"/>
      <c r="Z2531" s="173"/>
      <c r="AA2531" s="173"/>
      <c r="AB2531" s="173"/>
      <c r="AC2531" s="173"/>
      <c r="AD2531" s="173"/>
      <c r="AE2531" s="173"/>
      <c r="AF2531" s="173"/>
      <c r="AG2531" s="173"/>
      <c r="AH2531" s="173"/>
      <c r="AI2531" s="173"/>
      <c r="AJ2531" s="173"/>
      <c r="AK2531" s="173"/>
      <c r="AL2531" s="173"/>
      <c r="AM2531" s="173"/>
      <c r="AN2531" s="173"/>
      <c r="AO2531" s="173"/>
      <c r="AP2531" s="198"/>
      <c r="AQ2531" s="198"/>
      <c r="AR2531" s="198"/>
      <c r="AS2531" s="198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  <c r="BP2531" s="198"/>
      <c r="BQ2531" s="198"/>
      <c r="BR2531" s="198"/>
      <c r="BS2531" s="198"/>
      <c r="BT2531" s="198"/>
      <c r="BU2531" s="198"/>
      <c r="BV2531" s="198"/>
      <c r="BW2531" s="198"/>
      <c r="BX2531" s="198"/>
      <c r="BY2531" s="198"/>
      <c r="BZ2531" s="198"/>
    </row>
    <row r="2532" spans="4:78" x14ac:dyDescent="0.2">
      <c r="D2532" s="173"/>
      <c r="E2532" s="173"/>
      <c r="F2532" s="173"/>
      <c r="G2532" s="173"/>
      <c r="H2532" s="173"/>
      <c r="I2532" s="173"/>
      <c r="J2532" s="173"/>
      <c r="K2532" s="173"/>
      <c r="L2532" s="173"/>
      <c r="M2532" s="173"/>
      <c r="N2532" s="173"/>
      <c r="O2532" s="173"/>
      <c r="P2532" s="173"/>
      <c r="Q2532" s="173"/>
      <c r="R2532" s="173"/>
      <c r="S2532" s="173"/>
      <c r="T2532" s="173"/>
      <c r="U2532" s="173"/>
      <c r="V2532" s="173"/>
      <c r="W2532" s="173"/>
      <c r="X2532" s="173"/>
      <c r="Y2532" s="173"/>
      <c r="Z2532" s="173"/>
      <c r="AA2532" s="173"/>
      <c r="AB2532" s="173"/>
      <c r="AC2532" s="173"/>
      <c r="AD2532" s="173"/>
      <c r="AE2532" s="173"/>
      <c r="AF2532" s="173"/>
      <c r="AG2532" s="173"/>
      <c r="AH2532" s="173"/>
      <c r="AI2532" s="173"/>
      <c r="AJ2532" s="173"/>
      <c r="AK2532" s="173"/>
      <c r="AL2532" s="173"/>
      <c r="AM2532" s="173"/>
      <c r="AN2532" s="173"/>
      <c r="AO2532" s="173"/>
      <c r="AP2532" s="198"/>
      <c r="AQ2532" s="198"/>
      <c r="AR2532" s="198"/>
      <c r="AS2532" s="198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  <c r="BP2532" s="198"/>
      <c r="BQ2532" s="198"/>
      <c r="BR2532" s="198"/>
      <c r="BS2532" s="198"/>
      <c r="BT2532" s="198"/>
      <c r="BU2532" s="198"/>
      <c r="BV2532" s="198"/>
      <c r="BW2532" s="198"/>
      <c r="BX2532" s="198"/>
      <c r="BY2532" s="198"/>
      <c r="BZ2532" s="198"/>
    </row>
    <row r="2533" spans="4:78" x14ac:dyDescent="0.2">
      <c r="D2533" s="173"/>
      <c r="E2533" s="173"/>
      <c r="F2533" s="173"/>
      <c r="G2533" s="173"/>
      <c r="H2533" s="173"/>
      <c r="I2533" s="173"/>
      <c r="J2533" s="173"/>
      <c r="K2533" s="173"/>
      <c r="L2533" s="173"/>
      <c r="M2533" s="173"/>
      <c r="N2533" s="173"/>
      <c r="O2533" s="173"/>
      <c r="P2533" s="173"/>
      <c r="Q2533" s="173"/>
      <c r="R2533" s="173"/>
      <c r="S2533" s="173"/>
      <c r="T2533" s="173"/>
      <c r="U2533" s="173"/>
      <c r="V2533" s="173"/>
      <c r="W2533" s="173"/>
      <c r="X2533" s="173"/>
      <c r="Y2533" s="173"/>
      <c r="Z2533" s="173"/>
      <c r="AA2533" s="173"/>
      <c r="AB2533" s="173"/>
      <c r="AC2533" s="173"/>
      <c r="AD2533" s="173"/>
      <c r="AE2533" s="173"/>
      <c r="AF2533" s="173"/>
      <c r="AG2533" s="173"/>
      <c r="AH2533" s="173"/>
      <c r="AI2533" s="173"/>
      <c r="AJ2533" s="173"/>
      <c r="AK2533" s="173"/>
      <c r="AL2533" s="173"/>
      <c r="AM2533" s="173"/>
      <c r="AN2533" s="173"/>
      <c r="AO2533" s="173"/>
      <c r="AP2533" s="198"/>
      <c r="AQ2533" s="198"/>
      <c r="AR2533" s="198"/>
      <c r="AS2533" s="198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  <c r="BP2533" s="198"/>
      <c r="BQ2533" s="198"/>
      <c r="BR2533" s="198"/>
      <c r="BS2533" s="198"/>
      <c r="BT2533" s="198"/>
      <c r="BU2533" s="198"/>
      <c r="BV2533" s="198"/>
      <c r="BW2533" s="198"/>
      <c r="BX2533" s="198"/>
      <c r="BY2533" s="198"/>
      <c r="BZ2533" s="198"/>
    </row>
    <row r="2534" spans="4:78" x14ac:dyDescent="0.2">
      <c r="D2534" s="173"/>
      <c r="E2534" s="173"/>
      <c r="F2534" s="173"/>
      <c r="G2534" s="173"/>
      <c r="H2534" s="173"/>
      <c r="I2534" s="173"/>
      <c r="J2534" s="173"/>
      <c r="K2534" s="173"/>
      <c r="L2534" s="173"/>
      <c r="M2534" s="173"/>
      <c r="N2534" s="173"/>
      <c r="O2534" s="173"/>
      <c r="P2534" s="173"/>
      <c r="Q2534" s="173"/>
      <c r="R2534" s="173"/>
      <c r="S2534" s="173"/>
      <c r="T2534" s="173"/>
      <c r="U2534" s="173"/>
      <c r="V2534" s="173"/>
      <c r="W2534" s="173"/>
      <c r="X2534" s="173"/>
      <c r="Y2534" s="173"/>
      <c r="Z2534" s="173"/>
      <c r="AA2534" s="173"/>
      <c r="AB2534" s="173"/>
      <c r="AC2534" s="173"/>
      <c r="AD2534" s="173"/>
      <c r="AE2534" s="173"/>
      <c r="AF2534" s="173"/>
      <c r="AG2534" s="173"/>
      <c r="AH2534" s="173"/>
      <c r="AI2534" s="173"/>
      <c r="AJ2534" s="173"/>
      <c r="AK2534" s="173"/>
      <c r="AL2534" s="173"/>
      <c r="AM2534" s="173"/>
      <c r="AN2534" s="173"/>
      <c r="AO2534" s="173"/>
      <c r="AP2534" s="198"/>
      <c r="AQ2534" s="198"/>
      <c r="AR2534" s="198"/>
      <c r="AS2534" s="198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  <c r="BP2534" s="198"/>
      <c r="BQ2534" s="198"/>
      <c r="BR2534" s="198"/>
      <c r="BS2534" s="198"/>
      <c r="BT2534" s="198"/>
      <c r="BU2534" s="198"/>
      <c r="BV2534" s="198"/>
      <c r="BW2534" s="198"/>
      <c r="BX2534" s="198"/>
      <c r="BY2534" s="198"/>
      <c r="BZ2534" s="198"/>
    </row>
    <row r="2535" spans="4:78" x14ac:dyDescent="0.2">
      <c r="D2535" s="173"/>
      <c r="E2535" s="173"/>
      <c r="F2535" s="173"/>
      <c r="G2535" s="173"/>
      <c r="H2535" s="173"/>
      <c r="I2535" s="173"/>
      <c r="J2535" s="173"/>
      <c r="K2535" s="173"/>
      <c r="L2535" s="173"/>
      <c r="M2535" s="173"/>
      <c r="N2535" s="173"/>
      <c r="O2535" s="173"/>
      <c r="P2535" s="173"/>
      <c r="Q2535" s="173"/>
      <c r="R2535" s="173"/>
      <c r="S2535" s="173"/>
      <c r="T2535" s="173"/>
      <c r="U2535" s="173"/>
      <c r="V2535" s="173"/>
      <c r="W2535" s="173"/>
      <c r="X2535" s="173"/>
      <c r="Y2535" s="173"/>
      <c r="Z2535" s="173"/>
      <c r="AA2535" s="173"/>
      <c r="AB2535" s="173"/>
      <c r="AC2535" s="173"/>
      <c r="AD2535" s="173"/>
      <c r="AE2535" s="173"/>
      <c r="AF2535" s="173"/>
      <c r="AG2535" s="173"/>
      <c r="AH2535" s="173"/>
      <c r="AI2535" s="173"/>
      <c r="AJ2535" s="173"/>
      <c r="AK2535" s="173"/>
      <c r="AL2535" s="173"/>
      <c r="AM2535" s="173"/>
      <c r="AN2535" s="173"/>
      <c r="AO2535" s="173"/>
      <c r="AP2535" s="198"/>
      <c r="AQ2535" s="198"/>
      <c r="AR2535" s="198"/>
      <c r="AS2535" s="198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  <c r="BP2535" s="198"/>
      <c r="BQ2535" s="198"/>
      <c r="BR2535" s="198"/>
      <c r="BS2535" s="198"/>
      <c r="BT2535" s="198"/>
      <c r="BU2535" s="198"/>
      <c r="BV2535" s="198"/>
      <c r="BW2535" s="198"/>
      <c r="BX2535" s="198"/>
      <c r="BY2535" s="198"/>
      <c r="BZ2535" s="198"/>
    </row>
    <row r="2536" spans="4:78" x14ac:dyDescent="0.2">
      <c r="D2536" s="173"/>
      <c r="E2536" s="173"/>
      <c r="F2536" s="173"/>
      <c r="G2536" s="173"/>
      <c r="H2536" s="173"/>
      <c r="I2536" s="173"/>
      <c r="J2536" s="173"/>
      <c r="K2536" s="173"/>
      <c r="L2536" s="173"/>
      <c r="M2536" s="173"/>
      <c r="N2536" s="173"/>
      <c r="O2536" s="173"/>
      <c r="P2536" s="173"/>
      <c r="Q2536" s="173"/>
      <c r="R2536" s="173"/>
      <c r="S2536" s="173"/>
      <c r="T2536" s="173"/>
      <c r="U2536" s="173"/>
      <c r="V2536" s="173"/>
      <c r="W2536" s="173"/>
      <c r="X2536" s="173"/>
      <c r="Y2536" s="173"/>
      <c r="Z2536" s="173"/>
      <c r="AA2536" s="173"/>
      <c r="AB2536" s="173"/>
      <c r="AC2536" s="173"/>
      <c r="AD2536" s="173"/>
      <c r="AE2536" s="173"/>
      <c r="AF2536" s="173"/>
      <c r="AG2536" s="173"/>
      <c r="AH2536" s="173"/>
      <c r="AI2536" s="173"/>
      <c r="AJ2536" s="173"/>
      <c r="AK2536" s="173"/>
      <c r="AL2536" s="173"/>
      <c r="AM2536" s="173"/>
      <c r="AN2536" s="173"/>
      <c r="AO2536" s="173"/>
      <c r="AP2536" s="198"/>
      <c r="AQ2536" s="198"/>
      <c r="AR2536" s="198"/>
      <c r="AS2536" s="198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  <c r="BP2536" s="198"/>
      <c r="BQ2536" s="198"/>
      <c r="BR2536" s="198"/>
      <c r="BS2536" s="198"/>
      <c r="BT2536" s="198"/>
      <c r="BU2536" s="198"/>
      <c r="BV2536" s="198"/>
      <c r="BW2536" s="198"/>
      <c r="BX2536" s="198"/>
      <c r="BY2536" s="198"/>
      <c r="BZ2536" s="198"/>
    </row>
    <row r="2537" spans="4:78" x14ac:dyDescent="0.2">
      <c r="D2537" s="173"/>
      <c r="E2537" s="173"/>
      <c r="F2537" s="173"/>
      <c r="G2537" s="173"/>
      <c r="H2537" s="173"/>
      <c r="I2537" s="173"/>
      <c r="J2537" s="173"/>
      <c r="K2537" s="173"/>
      <c r="L2537" s="173"/>
      <c r="M2537" s="173"/>
      <c r="N2537" s="173"/>
      <c r="O2537" s="173"/>
      <c r="P2537" s="173"/>
      <c r="Q2537" s="173"/>
      <c r="R2537" s="173"/>
      <c r="S2537" s="173"/>
      <c r="T2537" s="173"/>
      <c r="U2537" s="173"/>
      <c r="V2537" s="173"/>
      <c r="W2537" s="173"/>
      <c r="X2537" s="173"/>
      <c r="Y2537" s="173"/>
      <c r="Z2537" s="173"/>
      <c r="AA2537" s="173"/>
      <c r="AB2537" s="173"/>
      <c r="AC2537" s="173"/>
      <c r="AD2537" s="173"/>
      <c r="AE2537" s="173"/>
      <c r="AF2537" s="173"/>
      <c r="AG2537" s="173"/>
      <c r="AH2537" s="173"/>
      <c r="AI2537" s="173"/>
      <c r="AJ2537" s="173"/>
      <c r="AK2537" s="173"/>
      <c r="AL2537" s="173"/>
      <c r="AM2537" s="173"/>
      <c r="AN2537" s="173"/>
      <c r="AO2537" s="173"/>
      <c r="AP2537" s="198"/>
      <c r="AQ2537" s="198"/>
      <c r="AR2537" s="198"/>
      <c r="AS2537" s="198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  <c r="BP2537" s="198"/>
      <c r="BQ2537" s="198"/>
      <c r="BR2537" s="198"/>
      <c r="BS2537" s="198"/>
      <c r="BT2537" s="198"/>
      <c r="BU2537" s="198"/>
      <c r="BV2537" s="198"/>
      <c r="BW2537" s="198"/>
      <c r="BX2537" s="198"/>
      <c r="BY2537" s="198"/>
      <c r="BZ2537" s="198"/>
    </row>
    <row r="2538" spans="4:78" x14ac:dyDescent="0.2">
      <c r="D2538" s="173"/>
      <c r="E2538" s="173"/>
      <c r="F2538" s="173"/>
      <c r="G2538" s="173"/>
      <c r="H2538" s="173"/>
      <c r="I2538" s="173"/>
      <c r="J2538" s="173"/>
      <c r="K2538" s="173"/>
      <c r="L2538" s="173"/>
      <c r="M2538" s="173"/>
      <c r="N2538" s="173"/>
      <c r="O2538" s="173"/>
      <c r="P2538" s="173"/>
      <c r="Q2538" s="173"/>
      <c r="R2538" s="173"/>
      <c r="S2538" s="173"/>
      <c r="T2538" s="173"/>
      <c r="U2538" s="173"/>
      <c r="V2538" s="173"/>
      <c r="W2538" s="173"/>
      <c r="X2538" s="173"/>
      <c r="Y2538" s="173"/>
      <c r="Z2538" s="173"/>
      <c r="AA2538" s="173"/>
      <c r="AB2538" s="173"/>
      <c r="AC2538" s="173"/>
      <c r="AD2538" s="173"/>
      <c r="AE2538" s="173"/>
      <c r="AF2538" s="173"/>
      <c r="AG2538" s="173"/>
      <c r="AH2538" s="173"/>
      <c r="AI2538" s="173"/>
      <c r="AJ2538" s="173"/>
      <c r="AK2538" s="173"/>
      <c r="AL2538" s="173"/>
      <c r="AM2538" s="173"/>
      <c r="AN2538" s="173"/>
      <c r="AO2538" s="173"/>
      <c r="AP2538" s="198"/>
      <c r="AQ2538" s="198"/>
      <c r="AR2538" s="198"/>
      <c r="AS2538" s="198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  <c r="BP2538" s="198"/>
      <c r="BQ2538" s="198"/>
      <c r="BR2538" s="198"/>
      <c r="BS2538" s="198"/>
      <c r="BT2538" s="198"/>
      <c r="BU2538" s="198"/>
      <c r="BV2538" s="198"/>
      <c r="BW2538" s="198"/>
      <c r="BX2538" s="198"/>
      <c r="BY2538" s="198"/>
      <c r="BZ2538" s="198"/>
    </row>
    <row r="2539" spans="4:78" x14ac:dyDescent="0.2">
      <c r="D2539" s="173"/>
      <c r="E2539" s="173"/>
      <c r="F2539" s="173"/>
      <c r="G2539" s="173"/>
      <c r="H2539" s="173"/>
      <c r="I2539" s="173"/>
      <c r="J2539" s="173"/>
      <c r="K2539" s="173"/>
      <c r="L2539" s="173"/>
      <c r="M2539" s="173"/>
      <c r="N2539" s="173"/>
      <c r="O2539" s="173"/>
      <c r="P2539" s="173"/>
      <c r="Q2539" s="173"/>
      <c r="R2539" s="173"/>
      <c r="S2539" s="173"/>
      <c r="T2539" s="173"/>
      <c r="U2539" s="173"/>
      <c r="V2539" s="173"/>
      <c r="W2539" s="173"/>
      <c r="X2539" s="173"/>
      <c r="Y2539" s="173"/>
      <c r="Z2539" s="173"/>
      <c r="AA2539" s="173"/>
      <c r="AB2539" s="173"/>
      <c r="AC2539" s="173"/>
      <c r="AD2539" s="173"/>
      <c r="AE2539" s="173"/>
      <c r="AF2539" s="173"/>
      <c r="AG2539" s="173"/>
      <c r="AH2539" s="173"/>
      <c r="AI2539" s="173"/>
      <c r="AJ2539" s="173"/>
      <c r="AK2539" s="173"/>
      <c r="AL2539" s="173"/>
      <c r="AM2539" s="173"/>
      <c r="AN2539" s="173"/>
      <c r="AO2539" s="173"/>
      <c r="AP2539" s="198"/>
      <c r="AQ2539" s="198"/>
      <c r="AR2539" s="198"/>
      <c r="AS2539" s="198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  <c r="BP2539" s="198"/>
      <c r="BQ2539" s="198"/>
      <c r="BR2539" s="198"/>
      <c r="BS2539" s="198"/>
      <c r="BT2539" s="198"/>
      <c r="BU2539" s="198"/>
      <c r="BV2539" s="198"/>
      <c r="BW2539" s="198"/>
      <c r="BX2539" s="198"/>
      <c r="BY2539" s="198"/>
      <c r="BZ2539" s="198"/>
    </row>
    <row r="2540" spans="4:78" x14ac:dyDescent="0.2">
      <c r="D2540" s="173"/>
      <c r="E2540" s="173"/>
      <c r="F2540" s="173"/>
      <c r="G2540" s="173"/>
      <c r="H2540" s="173"/>
      <c r="I2540" s="173"/>
      <c r="J2540" s="173"/>
      <c r="K2540" s="173"/>
      <c r="L2540" s="173"/>
      <c r="M2540" s="173"/>
      <c r="N2540" s="173"/>
      <c r="O2540" s="173"/>
      <c r="P2540" s="173"/>
      <c r="Q2540" s="173"/>
      <c r="R2540" s="173"/>
      <c r="S2540" s="173"/>
      <c r="T2540" s="173"/>
      <c r="U2540" s="173"/>
      <c r="V2540" s="173"/>
      <c r="W2540" s="173"/>
      <c r="X2540" s="173"/>
      <c r="Y2540" s="173"/>
      <c r="Z2540" s="173"/>
      <c r="AA2540" s="173"/>
      <c r="AB2540" s="173"/>
      <c r="AC2540" s="173"/>
      <c r="AD2540" s="173"/>
      <c r="AE2540" s="173"/>
      <c r="AF2540" s="173"/>
      <c r="AG2540" s="173"/>
      <c r="AH2540" s="173"/>
      <c r="AI2540" s="173"/>
      <c r="AJ2540" s="173"/>
      <c r="AK2540" s="173"/>
      <c r="AL2540" s="173"/>
      <c r="AM2540" s="173"/>
      <c r="AN2540" s="173"/>
      <c r="AO2540" s="173"/>
      <c r="AP2540" s="198"/>
      <c r="AQ2540" s="198"/>
      <c r="AR2540" s="198"/>
      <c r="AS2540" s="198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  <c r="BP2540" s="198"/>
      <c r="BQ2540" s="198"/>
      <c r="BR2540" s="198"/>
      <c r="BS2540" s="198"/>
      <c r="BT2540" s="198"/>
      <c r="BU2540" s="198"/>
      <c r="BV2540" s="198"/>
      <c r="BW2540" s="198"/>
      <c r="BX2540" s="198"/>
      <c r="BY2540" s="198"/>
      <c r="BZ2540" s="198"/>
    </row>
    <row r="2541" spans="4:78" x14ac:dyDescent="0.2">
      <c r="D2541" s="173"/>
      <c r="E2541" s="173"/>
      <c r="F2541" s="173"/>
      <c r="G2541" s="173"/>
      <c r="H2541" s="173"/>
      <c r="I2541" s="173"/>
      <c r="J2541" s="173"/>
      <c r="K2541" s="173"/>
      <c r="L2541" s="173"/>
      <c r="M2541" s="173"/>
      <c r="N2541" s="173"/>
      <c r="O2541" s="173"/>
      <c r="P2541" s="173"/>
      <c r="Q2541" s="173"/>
      <c r="R2541" s="173"/>
      <c r="S2541" s="173"/>
      <c r="T2541" s="173"/>
      <c r="U2541" s="173"/>
      <c r="V2541" s="173"/>
      <c r="W2541" s="173"/>
      <c r="X2541" s="173"/>
      <c r="Y2541" s="173"/>
      <c r="Z2541" s="173"/>
      <c r="AA2541" s="173"/>
      <c r="AB2541" s="173"/>
      <c r="AC2541" s="173"/>
      <c r="AD2541" s="173"/>
      <c r="AE2541" s="173"/>
      <c r="AF2541" s="173"/>
      <c r="AG2541" s="173"/>
      <c r="AH2541" s="173"/>
      <c r="AI2541" s="173"/>
      <c r="AJ2541" s="173"/>
      <c r="AK2541" s="173"/>
      <c r="AL2541" s="173"/>
      <c r="AM2541" s="173"/>
      <c r="AN2541" s="173"/>
      <c r="AO2541" s="173"/>
      <c r="AP2541" s="198"/>
      <c r="AQ2541" s="198"/>
      <c r="AR2541" s="198"/>
      <c r="AS2541" s="198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  <c r="BP2541" s="198"/>
      <c r="BQ2541" s="198"/>
      <c r="BR2541" s="198"/>
      <c r="BS2541" s="198"/>
      <c r="BT2541" s="198"/>
      <c r="BU2541" s="198"/>
      <c r="BV2541" s="198"/>
      <c r="BW2541" s="198"/>
      <c r="BX2541" s="198"/>
      <c r="BY2541" s="198"/>
      <c r="BZ2541" s="198"/>
    </row>
    <row r="2542" spans="4:78" x14ac:dyDescent="0.2">
      <c r="D2542" s="173"/>
      <c r="E2542" s="173"/>
      <c r="F2542" s="173"/>
      <c r="G2542" s="173"/>
      <c r="H2542" s="173"/>
      <c r="I2542" s="173"/>
      <c r="J2542" s="173"/>
      <c r="K2542" s="173"/>
      <c r="L2542" s="173"/>
      <c r="M2542" s="173"/>
      <c r="N2542" s="173"/>
      <c r="O2542" s="173"/>
      <c r="P2542" s="173"/>
      <c r="Q2542" s="173"/>
      <c r="R2542" s="173"/>
      <c r="S2542" s="173"/>
      <c r="T2542" s="173"/>
      <c r="U2542" s="173"/>
      <c r="V2542" s="173"/>
      <c r="W2542" s="173"/>
      <c r="X2542" s="173"/>
      <c r="Y2542" s="173"/>
      <c r="Z2542" s="173"/>
      <c r="AA2542" s="173"/>
      <c r="AB2542" s="173"/>
      <c r="AC2542" s="173"/>
      <c r="AD2542" s="173"/>
      <c r="AE2542" s="173"/>
      <c r="AF2542" s="173"/>
      <c r="AG2542" s="173"/>
      <c r="AH2542" s="173"/>
      <c r="AI2542" s="173"/>
      <c r="AJ2542" s="173"/>
      <c r="AK2542" s="173"/>
      <c r="AL2542" s="173"/>
      <c r="AM2542" s="173"/>
      <c r="AN2542" s="173"/>
      <c r="AO2542" s="173"/>
      <c r="AP2542" s="198"/>
      <c r="AQ2542" s="198"/>
      <c r="AR2542" s="198"/>
      <c r="AS2542" s="198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  <c r="BP2542" s="198"/>
      <c r="BQ2542" s="198"/>
      <c r="BR2542" s="198"/>
      <c r="BS2542" s="198"/>
      <c r="BT2542" s="198"/>
      <c r="BU2542" s="198"/>
      <c r="BV2542" s="198"/>
      <c r="BW2542" s="198"/>
      <c r="BX2542" s="198"/>
      <c r="BY2542" s="198"/>
      <c r="BZ2542" s="198"/>
    </row>
    <row r="2543" spans="4:78" x14ac:dyDescent="0.2">
      <c r="D2543" s="173"/>
      <c r="E2543" s="173"/>
      <c r="F2543" s="173"/>
      <c r="G2543" s="173"/>
      <c r="H2543" s="173"/>
      <c r="I2543" s="173"/>
      <c r="J2543" s="173"/>
      <c r="K2543" s="173"/>
      <c r="L2543" s="173"/>
      <c r="M2543" s="173"/>
      <c r="N2543" s="173"/>
      <c r="O2543" s="173"/>
      <c r="P2543" s="173"/>
      <c r="Q2543" s="173"/>
      <c r="R2543" s="173"/>
      <c r="S2543" s="173"/>
      <c r="T2543" s="173"/>
      <c r="U2543" s="173"/>
      <c r="V2543" s="173"/>
      <c r="W2543" s="173"/>
      <c r="X2543" s="173"/>
      <c r="Y2543" s="173"/>
      <c r="Z2543" s="173"/>
      <c r="AA2543" s="173"/>
      <c r="AB2543" s="173"/>
      <c r="AC2543" s="173"/>
      <c r="AD2543" s="173"/>
      <c r="AE2543" s="173"/>
      <c r="AF2543" s="173"/>
      <c r="AG2543" s="173"/>
      <c r="AH2543" s="173"/>
      <c r="AI2543" s="173"/>
      <c r="AJ2543" s="173"/>
      <c r="AK2543" s="173"/>
      <c r="AL2543" s="173"/>
      <c r="AM2543" s="173"/>
      <c r="AN2543" s="173"/>
      <c r="AO2543" s="173"/>
      <c r="AP2543" s="198"/>
      <c r="AQ2543" s="198"/>
      <c r="AR2543" s="198"/>
      <c r="AS2543" s="198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  <c r="BP2543" s="198"/>
      <c r="BQ2543" s="198"/>
      <c r="BR2543" s="198"/>
      <c r="BS2543" s="198"/>
      <c r="BT2543" s="198"/>
      <c r="BU2543" s="198"/>
      <c r="BV2543" s="198"/>
      <c r="BW2543" s="198"/>
      <c r="BX2543" s="198"/>
      <c r="BY2543" s="198"/>
      <c r="BZ2543" s="198"/>
    </row>
    <row r="2544" spans="4:78" x14ac:dyDescent="0.2">
      <c r="D2544" s="173"/>
      <c r="E2544" s="173"/>
      <c r="F2544" s="173"/>
      <c r="G2544" s="173"/>
      <c r="H2544" s="173"/>
      <c r="I2544" s="173"/>
      <c r="J2544" s="173"/>
      <c r="K2544" s="173"/>
      <c r="L2544" s="173"/>
      <c r="M2544" s="173"/>
      <c r="N2544" s="173"/>
      <c r="O2544" s="173"/>
      <c r="P2544" s="173"/>
      <c r="Q2544" s="173"/>
      <c r="R2544" s="173"/>
      <c r="S2544" s="173"/>
      <c r="T2544" s="173"/>
      <c r="U2544" s="173"/>
      <c r="V2544" s="173"/>
      <c r="W2544" s="173"/>
      <c r="X2544" s="173"/>
      <c r="Y2544" s="173"/>
      <c r="Z2544" s="173"/>
      <c r="AA2544" s="173"/>
      <c r="AB2544" s="173"/>
      <c r="AC2544" s="173"/>
      <c r="AD2544" s="173"/>
      <c r="AE2544" s="173"/>
      <c r="AF2544" s="173"/>
      <c r="AG2544" s="173"/>
      <c r="AH2544" s="173"/>
      <c r="AI2544" s="173"/>
      <c r="AJ2544" s="173"/>
      <c r="AK2544" s="173"/>
      <c r="AL2544" s="173"/>
      <c r="AM2544" s="173"/>
      <c r="AN2544" s="173"/>
      <c r="AO2544" s="173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  <c r="BP2544" s="198"/>
      <c r="BQ2544" s="198"/>
      <c r="BR2544" s="198"/>
      <c r="BS2544" s="198"/>
      <c r="BT2544" s="198"/>
      <c r="BU2544" s="198"/>
      <c r="BV2544" s="198"/>
      <c r="BW2544" s="198"/>
      <c r="BX2544" s="198"/>
      <c r="BY2544" s="198"/>
      <c r="BZ2544" s="198"/>
    </row>
    <row r="2545" spans="4:78" x14ac:dyDescent="0.2">
      <c r="D2545" s="173"/>
      <c r="E2545" s="173"/>
      <c r="F2545" s="173"/>
      <c r="G2545" s="173"/>
      <c r="H2545" s="173"/>
      <c r="I2545" s="173"/>
      <c r="J2545" s="173"/>
      <c r="K2545" s="173"/>
      <c r="L2545" s="173"/>
      <c r="M2545" s="173"/>
      <c r="N2545" s="173"/>
      <c r="O2545" s="173"/>
      <c r="P2545" s="173"/>
      <c r="Q2545" s="173"/>
      <c r="R2545" s="173"/>
      <c r="S2545" s="173"/>
      <c r="T2545" s="173"/>
      <c r="U2545" s="173"/>
      <c r="V2545" s="173"/>
      <c r="W2545" s="173"/>
      <c r="X2545" s="173"/>
      <c r="Y2545" s="173"/>
      <c r="Z2545" s="173"/>
      <c r="AA2545" s="173"/>
      <c r="AB2545" s="173"/>
      <c r="AC2545" s="173"/>
      <c r="AD2545" s="173"/>
      <c r="AE2545" s="173"/>
      <c r="AF2545" s="173"/>
      <c r="AG2545" s="173"/>
      <c r="AH2545" s="173"/>
      <c r="AI2545" s="173"/>
      <c r="AJ2545" s="173"/>
      <c r="AK2545" s="173"/>
      <c r="AL2545" s="173"/>
      <c r="AM2545" s="173"/>
      <c r="AN2545" s="173"/>
      <c r="AO2545" s="173"/>
      <c r="AP2545" s="198"/>
      <c r="AQ2545" s="198"/>
      <c r="AR2545" s="198"/>
      <c r="AS2545" s="198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  <c r="BP2545" s="198"/>
      <c r="BQ2545" s="198"/>
      <c r="BR2545" s="198"/>
      <c r="BS2545" s="198"/>
      <c r="BT2545" s="198"/>
      <c r="BU2545" s="198"/>
      <c r="BV2545" s="198"/>
      <c r="BW2545" s="198"/>
      <c r="BX2545" s="198"/>
      <c r="BY2545" s="198"/>
      <c r="BZ2545" s="198"/>
    </row>
    <row r="2546" spans="4:78" x14ac:dyDescent="0.2">
      <c r="D2546" s="173"/>
      <c r="E2546" s="173"/>
      <c r="F2546" s="173"/>
      <c r="G2546" s="173"/>
      <c r="H2546" s="173"/>
      <c r="I2546" s="173"/>
      <c r="J2546" s="173"/>
      <c r="K2546" s="173"/>
      <c r="L2546" s="173"/>
      <c r="M2546" s="173"/>
      <c r="N2546" s="173"/>
      <c r="O2546" s="173"/>
      <c r="P2546" s="173"/>
      <c r="Q2546" s="173"/>
      <c r="R2546" s="173"/>
      <c r="S2546" s="173"/>
      <c r="T2546" s="173"/>
      <c r="U2546" s="173"/>
      <c r="V2546" s="173"/>
      <c r="W2546" s="173"/>
      <c r="X2546" s="173"/>
      <c r="Y2546" s="173"/>
      <c r="Z2546" s="173"/>
      <c r="AA2546" s="173"/>
      <c r="AB2546" s="173"/>
      <c r="AC2546" s="173"/>
      <c r="AD2546" s="173"/>
      <c r="AE2546" s="173"/>
      <c r="AF2546" s="173"/>
      <c r="AG2546" s="173"/>
      <c r="AH2546" s="173"/>
      <c r="AI2546" s="173"/>
      <c r="AJ2546" s="173"/>
      <c r="AK2546" s="173"/>
      <c r="AL2546" s="173"/>
      <c r="AM2546" s="173"/>
      <c r="AN2546" s="173"/>
      <c r="AO2546" s="173"/>
      <c r="AP2546" s="198"/>
      <c r="AQ2546" s="198"/>
      <c r="AR2546" s="198"/>
      <c r="AS2546" s="198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  <c r="BP2546" s="198"/>
      <c r="BQ2546" s="198"/>
      <c r="BR2546" s="198"/>
      <c r="BS2546" s="198"/>
      <c r="BT2546" s="198"/>
      <c r="BU2546" s="198"/>
      <c r="BV2546" s="198"/>
      <c r="BW2546" s="198"/>
      <c r="BX2546" s="198"/>
      <c r="BY2546" s="198"/>
      <c r="BZ2546" s="198"/>
    </row>
    <row r="2547" spans="4:78" x14ac:dyDescent="0.2">
      <c r="D2547" s="173"/>
      <c r="E2547" s="173"/>
      <c r="F2547" s="173"/>
      <c r="G2547" s="173"/>
      <c r="H2547" s="173"/>
      <c r="I2547" s="173"/>
      <c r="J2547" s="173"/>
      <c r="K2547" s="173"/>
      <c r="L2547" s="173"/>
      <c r="M2547" s="173"/>
      <c r="N2547" s="173"/>
      <c r="O2547" s="173"/>
      <c r="P2547" s="173"/>
      <c r="Q2547" s="173"/>
      <c r="R2547" s="173"/>
      <c r="S2547" s="173"/>
      <c r="T2547" s="173"/>
      <c r="U2547" s="173"/>
      <c r="V2547" s="173"/>
      <c r="W2547" s="173"/>
      <c r="X2547" s="173"/>
      <c r="Y2547" s="173"/>
      <c r="Z2547" s="173"/>
      <c r="AA2547" s="173"/>
      <c r="AB2547" s="173"/>
      <c r="AC2547" s="173"/>
      <c r="AD2547" s="173"/>
      <c r="AE2547" s="173"/>
      <c r="AF2547" s="173"/>
      <c r="AG2547" s="173"/>
      <c r="AH2547" s="173"/>
      <c r="AI2547" s="173"/>
      <c r="AJ2547" s="173"/>
      <c r="AK2547" s="173"/>
      <c r="AL2547" s="173"/>
      <c r="AM2547" s="173"/>
      <c r="AN2547" s="173"/>
      <c r="AO2547" s="173"/>
      <c r="AP2547" s="198"/>
      <c r="AQ2547" s="198"/>
      <c r="AR2547" s="198"/>
      <c r="AS2547" s="198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  <c r="BP2547" s="198"/>
      <c r="BQ2547" s="198"/>
      <c r="BR2547" s="198"/>
      <c r="BS2547" s="198"/>
      <c r="BT2547" s="198"/>
      <c r="BU2547" s="198"/>
      <c r="BV2547" s="198"/>
      <c r="BW2547" s="198"/>
      <c r="BX2547" s="198"/>
      <c r="BY2547" s="198"/>
      <c r="BZ2547" s="198"/>
    </row>
    <row r="2548" spans="4:78" x14ac:dyDescent="0.2">
      <c r="D2548" s="173"/>
      <c r="E2548" s="173"/>
      <c r="F2548" s="173"/>
      <c r="G2548" s="173"/>
      <c r="H2548" s="173"/>
      <c r="I2548" s="173"/>
      <c r="J2548" s="173"/>
      <c r="K2548" s="173"/>
      <c r="L2548" s="173"/>
      <c r="M2548" s="173"/>
      <c r="N2548" s="173"/>
      <c r="O2548" s="173"/>
      <c r="P2548" s="173"/>
      <c r="Q2548" s="173"/>
      <c r="R2548" s="173"/>
      <c r="S2548" s="173"/>
      <c r="T2548" s="173"/>
      <c r="U2548" s="173"/>
      <c r="V2548" s="173"/>
      <c r="W2548" s="173"/>
      <c r="X2548" s="173"/>
      <c r="Y2548" s="173"/>
      <c r="Z2548" s="173"/>
      <c r="AA2548" s="173"/>
      <c r="AB2548" s="173"/>
      <c r="AC2548" s="173"/>
      <c r="AD2548" s="173"/>
      <c r="AE2548" s="173"/>
      <c r="AF2548" s="173"/>
      <c r="AG2548" s="173"/>
      <c r="AH2548" s="173"/>
      <c r="AI2548" s="173"/>
      <c r="AJ2548" s="173"/>
      <c r="AK2548" s="173"/>
      <c r="AL2548" s="173"/>
      <c r="AM2548" s="173"/>
      <c r="AN2548" s="173"/>
      <c r="AO2548" s="173"/>
      <c r="AP2548" s="198"/>
      <c r="AQ2548" s="198"/>
      <c r="AR2548" s="198"/>
      <c r="AS2548" s="198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  <c r="BP2548" s="198"/>
      <c r="BQ2548" s="198"/>
      <c r="BR2548" s="198"/>
      <c r="BS2548" s="198"/>
      <c r="BT2548" s="198"/>
      <c r="BU2548" s="198"/>
      <c r="BV2548" s="198"/>
      <c r="BW2548" s="198"/>
      <c r="BX2548" s="198"/>
      <c r="BY2548" s="198"/>
      <c r="BZ2548" s="198"/>
    </row>
    <row r="2549" spans="4:78" x14ac:dyDescent="0.2">
      <c r="D2549" s="173"/>
      <c r="E2549" s="173"/>
      <c r="F2549" s="173"/>
      <c r="G2549" s="173"/>
      <c r="H2549" s="173"/>
      <c r="I2549" s="173"/>
      <c r="J2549" s="173"/>
      <c r="K2549" s="173"/>
      <c r="L2549" s="173"/>
      <c r="M2549" s="173"/>
      <c r="N2549" s="173"/>
      <c r="O2549" s="173"/>
      <c r="P2549" s="173"/>
      <c r="Q2549" s="173"/>
      <c r="R2549" s="173"/>
      <c r="S2549" s="173"/>
      <c r="T2549" s="173"/>
      <c r="U2549" s="173"/>
      <c r="V2549" s="173"/>
      <c r="W2549" s="173"/>
      <c r="X2549" s="173"/>
      <c r="Y2549" s="173"/>
      <c r="Z2549" s="173"/>
      <c r="AA2549" s="173"/>
      <c r="AB2549" s="173"/>
      <c r="AC2549" s="173"/>
      <c r="AD2549" s="173"/>
      <c r="AE2549" s="173"/>
      <c r="AF2549" s="173"/>
      <c r="AG2549" s="173"/>
      <c r="AH2549" s="173"/>
      <c r="AI2549" s="173"/>
      <c r="AJ2549" s="173"/>
      <c r="AK2549" s="173"/>
      <c r="AL2549" s="173"/>
      <c r="AM2549" s="173"/>
      <c r="AN2549" s="173"/>
      <c r="AO2549" s="173"/>
      <c r="AP2549" s="198"/>
      <c r="AQ2549" s="198"/>
      <c r="AR2549" s="198"/>
      <c r="AS2549" s="198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  <c r="BP2549" s="198"/>
      <c r="BQ2549" s="198"/>
      <c r="BR2549" s="198"/>
      <c r="BS2549" s="198"/>
      <c r="BT2549" s="198"/>
      <c r="BU2549" s="198"/>
      <c r="BV2549" s="198"/>
      <c r="BW2549" s="198"/>
      <c r="BX2549" s="198"/>
      <c r="BY2549" s="198"/>
      <c r="BZ2549" s="198"/>
    </row>
    <row r="2550" spans="4:78" x14ac:dyDescent="0.2">
      <c r="D2550" s="173"/>
      <c r="E2550" s="173"/>
      <c r="F2550" s="173"/>
      <c r="G2550" s="173"/>
      <c r="H2550" s="173"/>
      <c r="I2550" s="173"/>
      <c r="J2550" s="173"/>
      <c r="K2550" s="173"/>
      <c r="L2550" s="173"/>
      <c r="M2550" s="173"/>
      <c r="N2550" s="173"/>
      <c r="O2550" s="173"/>
      <c r="P2550" s="173"/>
      <c r="Q2550" s="173"/>
      <c r="R2550" s="173"/>
      <c r="S2550" s="173"/>
      <c r="T2550" s="173"/>
      <c r="U2550" s="173"/>
      <c r="V2550" s="173"/>
      <c r="W2550" s="173"/>
      <c r="X2550" s="173"/>
      <c r="Y2550" s="173"/>
      <c r="Z2550" s="173"/>
      <c r="AA2550" s="173"/>
      <c r="AB2550" s="173"/>
      <c r="AC2550" s="173"/>
      <c r="AD2550" s="173"/>
      <c r="AE2550" s="173"/>
      <c r="AF2550" s="173"/>
      <c r="AG2550" s="173"/>
      <c r="AH2550" s="173"/>
      <c r="AI2550" s="173"/>
      <c r="AJ2550" s="173"/>
      <c r="AK2550" s="173"/>
      <c r="AL2550" s="173"/>
      <c r="AM2550" s="173"/>
      <c r="AN2550" s="173"/>
      <c r="AO2550" s="173"/>
      <c r="AP2550" s="198"/>
      <c r="AQ2550" s="198"/>
      <c r="AR2550" s="198"/>
      <c r="AS2550" s="198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  <c r="BP2550" s="198"/>
      <c r="BQ2550" s="198"/>
      <c r="BR2550" s="198"/>
      <c r="BS2550" s="198"/>
      <c r="BT2550" s="198"/>
      <c r="BU2550" s="198"/>
      <c r="BV2550" s="198"/>
      <c r="BW2550" s="198"/>
      <c r="BX2550" s="198"/>
      <c r="BY2550" s="198"/>
      <c r="BZ2550" s="198"/>
    </row>
    <row r="2551" spans="4:78" x14ac:dyDescent="0.2">
      <c r="D2551" s="173"/>
      <c r="E2551" s="173"/>
      <c r="F2551" s="173"/>
      <c r="G2551" s="173"/>
      <c r="H2551" s="173"/>
      <c r="I2551" s="173"/>
      <c r="J2551" s="173"/>
      <c r="K2551" s="173"/>
      <c r="L2551" s="173"/>
      <c r="M2551" s="173"/>
      <c r="N2551" s="173"/>
      <c r="O2551" s="173"/>
      <c r="P2551" s="173"/>
      <c r="Q2551" s="173"/>
      <c r="R2551" s="173"/>
      <c r="S2551" s="173"/>
      <c r="T2551" s="173"/>
      <c r="U2551" s="173"/>
      <c r="V2551" s="173"/>
      <c r="W2551" s="173"/>
      <c r="X2551" s="173"/>
      <c r="Y2551" s="173"/>
      <c r="Z2551" s="173"/>
      <c r="AA2551" s="173"/>
      <c r="AB2551" s="173"/>
      <c r="AC2551" s="173"/>
      <c r="AD2551" s="173"/>
      <c r="AE2551" s="173"/>
      <c r="AF2551" s="173"/>
      <c r="AG2551" s="173"/>
      <c r="AH2551" s="173"/>
      <c r="AI2551" s="173"/>
      <c r="AJ2551" s="173"/>
      <c r="AK2551" s="173"/>
      <c r="AL2551" s="173"/>
      <c r="AM2551" s="173"/>
      <c r="AN2551" s="173"/>
      <c r="AO2551" s="173"/>
      <c r="AP2551" s="198"/>
      <c r="AQ2551" s="198"/>
      <c r="AR2551" s="198"/>
      <c r="AS2551" s="198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  <c r="BP2551" s="198"/>
      <c r="BQ2551" s="198"/>
      <c r="BR2551" s="198"/>
      <c r="BS2551" s="198"/>
      <c r="BT2551" s="198"/>
      <c r="BU2551" s="198"/>
      <c r="BV2551" s="198"/>
      <c r="BW2551" s="198"/>
      <c r="BX2551" s="198"/>
      <c r="BY2551" s="198"/>
      <c r="BZ2551" s="198"/>
    </row>
    <row r="2552" spans="4:78" x14ac:dyDescent="0.2">
      <c r="D2552" s="173"/>
      <c r="E2552" s="173"/>
      <c r="F2552" s="173"/>
      <c r="G2552" s="173"/>
      <c r="H2552" s="173"/>
      <c r="I2552" s="173"/>
      <c r="J2552" s="173"/>
      <c r="K2552" s="173"/>
      <c r="L2552" s="173"/>
      <c r="M2552" s="173"/>
      <c r="N2552" s="173"/>
      <c r="O2552" s="173"/>
      <c r="P2552" s="173"/>
      <c r="Q2552" s="173"/>
      <c r="R2552" s="173"/>
      <c r="S2552" s="173"/>
      <c r="T2552" s="173"/>
      <c r="U2552" s="173"/>
      <c r="V2552" s="173"/>
      <c r="W2552" s="173"/>
      <c r="X2552" s="173"/>
      <c r="Y2552" s="173"/>
      <c r="Z2552" s="173"/>
      <c r="AA2552" s="173"/>
      <c r="AB2552" s="173"/>
      <c r="AC2552" s="173"/>
      <c r="AD2552" s="173"/>
      <c r="AE2552" s="173"/>
      <c r="AF2552" s="173"/>
      <c r="AG2552" s="173"/>
      <c r="AH2552" s="173"/>
      <c r="AI2552" s="173"/>
      <c r="AJ2552" s="173"/>
      <c r="AK2552" s="173"/>
      <c r="AL2552" s="173"/>
      <c r="AM2552" s="173"/>
      <c r="AN2552" s="173"/>
      <c r="AO2552" s="173"/>
      <c r="AP2552" s="198"/>
      <c r="AQ2552" s="198"/>
      <c r="AR2552" s="198"/>
      <c r="AS2552" s="198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  <c r="BP2552" s="198"/>
      <c r="BQ2552" s="198"/>
      <c r="BR2552" s="198"/>
      <c r="BS2552" s="198"/>
      <c r="BT2552" s="198"/>
      <c r="BU2552" s="198"/>
      <c r="BV2552" s="198"/>
      <c r="BW2552" s="198"/>
      <c r="BX2552" s="198"/>
      <c r="BY2552" s="198"/>
      <c r="BZ2552" s="198"/>
    </row>
    <row r="2553" spans="4:78" x14ac:dyDescent="0.2">
      <c r="D2553" s="173"/>
      <c r="E2553" s="173"/>
      <c r="F2553" s="173"/>
      <c r="G2553" s="173"/>
      <c r="H2553" s="173"/>
      <c r="I2553" s="173"/>
      <c r="J2553" s="173"/>
      <c r="K2553" s="173"/>
      <c r="L2553" s="173"/>
      <c r="M2553" s="173"/>
      <c r="N2553" s="173"/>
      <c r="O2553" s="173"/>
      <c r="P2553" s="173"/>
      <c r="Q2553" s="173"/>
      <c r="R2553" s="173"/>
      <c r="S2553" s="173"/>
      <c r="T2553" s="173"/>
      <c r="U2553" s="173"/>
      <c r="V2553" s="173"/>
      <c r="W2553" s="173"/>
      <c r="X2553" s="173"/>
      <c r="Y2553" s="173"/>
      <c r="Z2553" s="173"/>
      <c r="AA2553" s="173"/>
      <c r="AB2553" s="173"/>
      <c r="AC2553" s="173"/>
      <c r="AD2553" s="173"/>
      <c r="AE2553" s="173"/>
      <c r="AF2553" s="173"/>
      <c r="AG2553" s="173"/>
      <c r="AH2553" s="173"/>
      <c r="AI2553" s="173"/>
      <c r="AJ2553" s="173"/>
      <c r="AK2553" s="173"/>
      <c r="AL2553" s="173"/>
      <c r="AM2553" s="173"/>
      <c r="AN2553" s="173"/>
      <c r="AO2553" s="173"/>
      <c r="AP2553" s="198"/>
      <c r="AQ2553" s="198"/>
      <c r="AR2553" s="198"/>
      <c r="AS2553" s="198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  <c r="BP2553" s="198"/>
      <c r="BQ2553" s="198"/>
      <c r="BR2553" s="198"/>
      <c r="BS2553" s="198"/>
      <c r="BT2553" s="198"/>
      <c r="BU2553" s="198"/>
      <c r="BV2553" s="198"/>
      <c r="BW2553" s="198"/>
      <c r="BX2553" s="198"/>
      <c r="BY2553" s="198"/>
      <c r="BZ2553" s="198"/>
    </row>
    <row r="2554" spans="4:78" x14ac:dyDescent="0.2">
      <c r="D2554" s="173"/>
      <c r="E2554" s="173"/>
      <c r="F2554" s="173"/>
      <c r="G2554" s="173"/>
      <c r="H2554" s="173"/>
      <c r="I2554" s="173"/>
      <c r="J2554" s="173"/>
      <c r="K2554" s="173"/>
      <c r="L2554" s="173"/>
      <c r="M2554" s="173"/>
      <c r="N2554" s="173"/>
      <c r="O2554" s="173"/>
      <c r="P2554" s="173"/>
      <c r="Q2554" s="173"/>
      <c r="R2554" s="173"/>
      <c r="S2554" s="173"/>
      <c r="T2554" s="173"/>
      <c r="U2554" s="173"/>
      <c r="V2554" s="173"/>
      <c r="W2554" s="173"/>
      <c r="X2554" s="173"/>
      <c r="Y2554" s="173"/>
      <c r="Z2554" s="173"/>
      <c r="AA2554" s="173"/>
      <c r="AB2554" s="173"/>
      <c r="AC2554" s="173"/>
      <c r="AD2554" s="173"/>
      <c r="AE2554" s="173"/>
      <c r="AF2554" s="173"/>
      <c r="AG2554" s="173"/>
      <c r="AH2554" s="173"/>
      <c r="AI2554" s="173"/>
      <c r="AJ2554" s="173"/>
      <c r="AK2554" s="173"/>
      <c r="AL2554" s="173"/>
      <c r="AM2554" s="173"/>
      <c r="AN2554" s="173"/>
      <c r="AO2554" s="173"/>
      <c r="AP2554" s="198"/>
      <c r="AQ2554" s="198"/>
      <c r="AR2554" s="198"/>
      <c r="AS2554" s="198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  <c r="BP2554" s="198"/>
      <c r="BQ2554" s="198"/>
      <c r="BR2554" s="198"/>
      <c r="BS2554" s="198"/>
      <c r="BT2554" s="198"/>
      <c r="BU2554" s="198"/>
      <c r="BV2554" s="198"/>
      <c r="BW2554" s="198"/>
      <c r="BX2554" s="198"/>
      <c r="BY2554" s="198"/>
      <c r="BZ2554" s="198"/>
    </row>
    <row r="2555" spans="4:78" x14ac:dyDescent="0.2">
      <c r="D2555" s="173"/>
      <c r="E2555" s="173"/>
      <c r="F2555" s="173"/>
      <c r="G2555" s="173"/>
      <c r="H2555" s="173"/>
      <c r="I2555" s="173"/>
      <c r="J2555" s="173"/>
      <c r="K2555" s="173"/>
      <c r="L2555" s="173"/>
      <c r="M2555" s="173"/>
      <c r="N2555" s="173"/>
      <c r="O2555" s="173"/>
      <c r="P2555" s="173"/>
      <c r="Q2555" s="173"/>
      <c r="R2555" s="173"/>
      <c r="S2555" s="173"/>
      <c r="T2555" s="173"/>
      <c r="U2555" s="173"/>
      <c r="V2555" s="173"/>
      <c r="W2555" s="173"/>
      <c r="X2555" s="173"/>
      <c r="Y2555" s="173"/>
      <c r="Z2555" s="173"/>
      <c r="AA2555" s="173"/>
      <c r="AB2555" s="173"/>
      <c r="AC2555" s="173"/>
      <c r="AD2555" s="173"/>
      <c r="AE2555" s="173"/>
      <c r="AF2555" s="173"/>
      <c r="AG2555" s="173"/>
      <c r="AH2555" s="173"/>
      <c r="AI2555" s="173"/>
      <c r="AJ2555" s="173"/>
      <c r="AK2555" s="173"/>
      <c r="AL2555" s="173"/>
      <c r="AM2555" s="173"/>
      <c r="AN2555" s="173"/>
      <c r="AO2555" s="173"/>
      <c r="AP2555" s="198"/>
      <c r="AQ2555" s="198"/>
      <c r="AR2555" s="198"/>
      <c r="AS2555" s="198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  <c r="BP2555" s="198"/>
      <c r="BQ2555" s="198"/>
      <c r="BR2555" s="198"/>
      <c r="BS2555" s="198"/>
      <c r="BT2555" s="198"/>
      <c r="BU2555" s="198"/>
      <c r="BV2555" s="198"/>
      <c r="BW2555" s="198"/>
      <c r="BX2555" s="198"/>
      <c r="BY2555" s="198"/>
      <c r="BZ2555" s="198"/>
    </row>
    <row r="2556" spans="4:78" x14ac:dyDescent="0.2">
      <c r="D2556" s="173"/>
      <c r="E2556" s="173"/>
      <c r="F2556" s="173"/>
      <c r="G2556" s="173"/>
      <c r="H2556" s="173"/>
      <c r="I2556" s="173"/>
      <c r="J2556" s="173"/>
      <c r="K2556" s="173"/>
      <c r="L2556" s="173"/>
      <c r="M2556" s="173"/>
      <c r="N2556" s="173"/>
      <c r="O2556" s="173"/>
      <c r="P2556" s="173"/>
      <c r="Q2556" s="173"/>
      <c r="R2556" s="173"/>
      <c r="S2556" s="173"/>
      <c r="T2556" s="173"/>
      <c r="U2556" s="173"/>
      <c r="V2556" s="173"/>
      <c r="W2556" s="173"/>
      <c r="X2556" s="173"/>
      <c r="Y2556" s="173"/>
      <c r="Z2556" s="173"/>
      <c r="AA2556" s="173"/>
      <c r="AB2556" s="173"/>
      <c r="AC2556" s="173"/>
      <c r="AD2556" s="173"/>
      <c r="AE2556" s="173"/>
      <c r="AF2556" s="173"/>
      <c r="AG2556" s="173"/>
      <c r="AH2556" s="173"/>
      <c r="AI2556" s="173"/>
      <c r="AJ2556" s="173"/>
      <c r="AK2556" s="173"/>
      <c r="AL2556" s="173"/>
      <c r="AM2556" s="173"/>
      <c r="AN2556" s="173"/>
      <c r="AO2556" s="173"/>
      <c r="AP2556" s="198"/>
      <c r="AQ2556" s="198"/>
      <c r="AR2556" s="198"/>
      <c r="AS2556" s="198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  <c r="BP2556" s="198"/>
      <c r="BQ2556" s="198"/>
      <c r="BR2556" s="198"/>
      <c r="BS2556" s="198"/>
      <c r="BT2556" s="198"/>
      <c r="BU2556" s="198"/>
      <c r="BV2556" s="198"/>
      <c r="BW2556" s="198"/>
      <c r="BX2556" s="198"/>
      <c r="BY2556" s="198"/>
      <c r="BZ2556" s="198"/>
    </row>
    <row r="2557" spans="4:78" x14ac:dyDescent="0.2">
      <c r="D2557" s="173"/>
      <c r="E2557" s="173"/>
      <c r="F2557" s="173"/>
      <c r="G2557" s="173"/>
      <c r="H2557" s="173"/>
      <c r="I2557" s="173"/>
      <c r="J2557" s="173"/>
      <c r="K2557" s="173"/>
      <c r="L2557" s="173"/>
      <c r="M2557" s="173"/>
      <c r="N2557" s="173"/>
      <c r="O2557" s="173"/>
      <c r="P2557" s="173"/>
      <c r="Q2557" s="173"/>
      <c r="R2557" s="173"/>
      <c r="S2557" s="173"/>
      <c r="T2557" s="173"/>
      <c r="U2557" s="173"/>
      <c r="V2557" s="173"/>
      <c r="W2557" s="173"/>
      <c r="X2557" s="173"/>
      <c r="Y2557" s="173"/>
      <c r="Z2557" s="173"/>
      <c r="AA2557" s="173"/>
      <c r="AB2557" s="173"/>
      <c r="AC2557" s="173"/>
      <c r="AD2557" s="173"/>
      <c r="AE2557" s="173"/>
      <c r="AF2557" s="173"/>
      <c r="AG2557" s="173"/>
      <c r="AH2557" s="173"/>
      <c r="AI2557" s="173"/>
      <c r="AJ2557" s="173"/>
      <c r="AK2557" s="173"/>
      <c r="AL2557" s="173"/>
      <c r="AM2557" s="173"/>
      <c r="AN2557" s="173"/>
      <c r="AO2557" s="173"/>
      <c r="AP2557" s="198"/>
      <c r="AQ2557" s="198"/>
      <c r="AR2557" s="198"/>
      <c r="AS2557" s="198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  <c r="BP2557" s="198"/>
      <c r="BQ2557" s="198"/>
      <c r="BR2557" s="198"/>
      <c r="BS2557" s="198"/>
      <c r="BT2557" s="198"/>
      <c r="BU2557" s="198"/>
      <c r="BV2557" s="198"/>
      <c r="BW2557" s="198"/>
      <c r="BX2557" s="198"/>
      <c r="BY2557" s="198"/>
      <c r="BZ2557" s="198"/>
    </row>
    <row r="2558" spans="4:78" x14ac:dyDescent="0.2">
      <c r="D2558" s="173"/>
      <c r="E2558" s="173"/>
      <c r="F2558" s="173"/>
      <c r="G2558" s="173"/>
      <c r="H2558" s="173"/>
      <c r="I2558" s="173"/>
      <c r="J2558" s="173"/>
      <c r="K2558" s="173"/>
      <c r="L2558" s="173"/>
      <c r="M2558" s="173"/>
      <c r="N2558" s="173"/>
      <c r="O2558" s="173"/>
      <c r="P2558" s="173"/>
      <c r="Q2558" s="173"/>
      <c r="R2558" s="173"/>
      <c r="S2558" s="173"/>
      <c r="T2558" s="173"/>
      <c r="U2558" s="173"/>
      <c r="V2558" s="173"/>
      <c r="W2558" s="173"/>
      <c r="X2558" s="173"/>
      <c r="Y2558" s="173"/>
      <c r="Z2558" s="173"/>
      <c r="AA2558" s="173"/>
      <c r="AB2558" s="173"/>
      <c r="AC2558" s="173"/>
      <c r="AD2558" s="173"/>
      <c r="AE2558" s="173"/>
      <c r="AF2558" s="173"/>
      <c r="AG2558" s="173"/>
      <c r="AH2558" s="173"/>
      <c r="AI2558" s="173"/>
      <c r="AJ2558" s="173"/>
      <c r="AK2558" s="173"/>
      <c r="AL2558" s="173"/>
      <c r="AM2558" s="173"/>
      <c r="AN2558" s="173"/>
      <c r="AO2558" s="173"/>
      <c r="AP2558" s="198"/>
      <c r="AQ2558" s="198"/>
      <c r="AR2558" s="198"/>
      <c r="AS2558" s="198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  <c r="BP2558" s="198"/>
      <c r="BQ2558" s="198"/>
      <c r="BR2558" s="198"/>
      <c r="BS2558" s="198"/>
      <c r="BT2558" s="198"/>
      <c r="BU2558" s="198"/>
      <c r="BV2558" s="198"/>
      <c r="BW2558" s="198"/>
      <c r="BX2558" s="198"/>
      <c r="BY2558" s="198"/>
      <c r="BZ2558" s="198"/>
    </row>
    <row r="2559" spans="4:78" x14ac:dyDescent="0.2">
      <c r="D2559" s="173"/>
      <c r="E2559" s="173"/>
      <c r="F2559" s="173"/>
      <c r="G2559" s="173"/>
      <c r="H2559" s="173"/>
      <c r="I2559" s="173"/>
      <c r="J2559" s="173"/>
      <c r="K2559" s="173"/>
      <c r="L2559" s="173"/>
      <c r="M2559" s="173"/>
      <c r="N2559" s="173"/>
      <c r="O2559" s="173"/>
      <c r="P2559" s="173"/>
      <c r="Q2559" s="173"/>
      <c r="R2559" s="173"/>
      <c r="S2559" s="173"/>
      <c r="T2559" s="173"/>
      <c r="U2559" s="173"/>
      <c r="V2559" s="173"/>
      <c r="W2559" s="173"/>
      <c r="X2559" s="173"/>
      <c r="Y2559" s="173"/>
      <c r="Z2559" s="173"/>
      <c r="AA2559" s="173"/>
      <c r="AB2559" s="173"/>
      <c r="AC2559" s="173"/>
      <c r="AD2559" s="173"/>
      <c r="AE2559" s="173"/>
      <c r="AF2559" s="173"/>
      <c r="AG2559" s="173"/>
      <c r="AH2559" s="173"/>
      <c r="AI2559" s="173"/>
      <c r="AJ2559" s="173"/>
      <c r="AK2559" s="173"/>
      <c r="AL2559" s="173"/>
      <c r="AM2559" s="173"/>
      <c r="AN2559" s="173"/>
      <c r="AO2559" s="173"/>
      <c r="AP2559" s="198"/>
      <c r="AQ2559" s="198"/>
      <c r="AR2559" s="198"/>
      <c r="AS2559" s="198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  <c r="BP2559" s="198"/>
      <c r="BQ2559" s="198"/>
      <c r="BR2559" s="198"/>
      <c r="BS2559" s="198"/>
      <c r="BT2559" s="198"/>
      <c r="BU2559" s="198"/>
      <c r="BV2559" s="198"/>
      <c r="BW2559" s="198"/>
      <c r="BX2559" s="198"/>
      <c r="BY2559" s="198"/>
      <c r="BZ2559" s="198"/>
    </row>
    <row r="2560" spans="4:78" x14ac:dyDescent="0.2">
      <c r="D2560" s="173"/>
      <c r="E2560" s="173"/>
      <c r="F2560" s="173"/>
      <c r="G2560" s="173"/>
      <c r="H2560" s="173"/>
      <c r="I2560" s="173"/>
      <c r="J2560" s="173"/>
      <c r="K2560" s="173"/>
      <c r="L2560" s="173"/>
      <c r="M2560" s="173"/>
      <c r="N2560" s="173"/>
      <c r="O2560" s="173"/>
      <c r="P2560" s="173"/>
      <c r="Q2560" s="173"/>
      <c r="R2560" s="173"/>
      <c r="S2560" s="173"/>
      <c r="T2560" s="173"/>
      <c r="U2560" s="173"/>
      <c r="V2560" s="173"/>
      <c r="W2560" s="173"/>
      <c r="X2560" s="173"/>
      <c r="Y2560" s="173"/>
      <c r="Z2560" s="173"/>
      <c r="AA2560" s="173"/>
      <c r="AB2560" s="173"/>
      <c r="AC2560" s="173"/>
      <c r="AD2560" s="173"/>
      <c r="AE2560" s="173"/>
      <c r="AF2560" s="173"/>
      <c r="AG2560" s="173"/>
      <c r="AH2560" s="173"/>
      <c r="AI2560" s="173"/>
      <c r="AJ2560" s="173"/>
      <c r="AK2560" s="173"/>
      <c r="AL2560" s="173"/>
      <c r="AM2560" s="173"/>
      <c r="AN2560" s="173"/>
      <c r="AO2560" s="173"/>
      <c r="AP2560" s="198"/>
      <c r="AQ2560" s="198"/>
      <c r="AR2560" s="198"/>
      <c r="AS2560" s="198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  <c r="BP2560" s="198"/>
      <c r="BQ2560" s="198"/>
      <c r="BR2560" s="198"/>
      <c r="BS2560" s="198"/>
      <c r="BT2560" s="198"/>
      <c r="BU2560" s="198"/>
      <c r="BV2560" s="198"/>
      <c r="BW2560" s="198"/>
      <c r="BX2560" s="198"/>
      <c r="BY2560" s="198"/>
      <c r="BZ2560" s="198"/>
    </row>
    <row r="2561" spans="4:78" x14ac:dyDescent="0.2">
      <c r="D2561" s="173"/>
      <c r="E2561" s="173"/>
      <c r="F2561" s="173"/>
      <c r="G2561" s="173"/>
      <c r="H2561" s="173"/>
      <c r="I2561" s="173"/>
      <c r="J2561" s="173"/>
      <c r="K2561" s="173"/>
      <c r="L2561" s="173"/>
      <c r="M2561" s="173"/>
      <c r="N2561" s="173"/>
      <c r="O2561" s="173"/>
      <c r="P2561" s="173"/>
      <c r="Q2561" s="173"/>
      <c r="R2561" s="173"/>
      <c r="S2561" s="173"/>
      <c r="T2561" s="173"/>
      <c r="U2561" s="173"/>
      <c r="V2561" s="173"/>
      <c r="W2561" s="173"/>
      <c r="X2561" s="173"/>
      <c r="Y2561" s="173"/>
      <c r="Z2561" s="173"/>
      <c r="AA2561" s="173"/>
      <c r="AB2561" s="173"/>
      <c r="AC2561" s="173"/>
      <c r="AD2561" s="173"/>
      <c r="AE2561" s="173"/>
      <c r="AF2561" s="173"/>
      <c r="AG2561" s="173"/>
      <c r="AH2561" s="173"/>
      <c r="AI2561" s="173"/>
      <c r="AJ2561" s="173"/>
      <c r="AK2561" s="173"/>
      <c r="AL2561" s="173"/>
      <c r="AM2561" s="173"/>
      <c r="AN2561" s="173"/>
      <c r="AO2561" s="173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  <c r="BP2561" s="198"/>
      <c r="BQ2561" s="198"/>
      <c r="BR2561" s="198"/>
      <c r="BS2561" s="198"/>
      <c r="BT2561" s="198"/>
      <c r="BU2561" s="198"/>
      <c r="BV2561" s="198"/>
      <c r="BW2561" s="198"/>
      <c r="BX2561" s="198"/>
      <c r="BY2561" s="198"/>
      <c r="BZ2561" s="198"/>
    </row>
    <row r="2562" spans="4:78" x14ac:dyDescent="0.2">
      <c r="D2562" s="173"/>
      <c r="E2562" s="173"/>
      <c r="F2562" s="173"/>
      <c r="G2562" s="173"/>
      <c r="H2562" s="173"/>
      <c r="I2562" s="173"/>
      <c r="J2562" s="173"/>
      <c r="K2562" s="173"/>
      <c r="L2562" s="173"/>
      <c r="M2562" s="173"/>
      <c r="N2562" s="173"/>
      <c r="O2562" s="173"/>
      <c r="P2562" s="173"/>
      <c r="Q2562" s="173"/>
      <c r="R2562" s="173"/>
      <c r="S2562" s="173"/>
      <c r="T2562" s="173"/>
      <c r="U2562" s="173"/>
      <c r="V2562" s="173"/>
      <c r="W2562" s="173"/>
      <c r="X2562" s="173"/>
      <c r="Y2562" s="173"/>
      <c r="Z2562" s="173"/>
      <c r="AA2562" s="173"/>
      <c r="AB2562" s="173"/>
      <c r="AC2562" s="173"/>
      <c r="AD2562" s="173"/>
      <c r="AE2562" s="173"/>
      <c r="AF2562" s="173"/>
      <c r="AG2562" s="173"/>
      <c r="AH2562" s="173"/>
      <c r="AI2562" s="173"/>
      <c r="AJ2562" s="173"/>
      <c r="AK2562" s="173"/>
      <c r="AL2562" s="173"/>
      <c r="AM2562" s="173"/>
      <c r="AN2562" s="173"/>
      <c r="AO2562" s="173"/>
      <c r="AP2562" s="198"/>
      <c r="AQ2562" s="198"/>
      <c r="AR2562" s="198"/>
      <c r="AS2562" s="198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  <c r="BP2562" s="198"/>
      <c r="BQ2562" s="198"/>
      <c r="BR2562" s="198"/>
      <c r="BS2562" s="198"/>
      <c r="BT2562" s="198"/>
      <c r="BU2562" s="198"/>
      <c r="BV2562" s="198"/>
      <c r="BW2562" s="198"/>
      <c r="BX2562" s="198"/>
      <c r="BY2562" s="198"/>
      <c r="BZ2562" s="198"/>
    </row>
    <row r="2563" spans="4:78" x14ac:dyDescent="0.2">
      <c r="D2563" s="173"/>
      <c r="E2563" s="173"/>
      <c r="F2563" s="173"/>
      <c r="G2563" s="173"/>
      <c r="H2563" s="173"/>
      <c r="I2563" s="173"/>
      <c r="J2563" s="173"/>
      <c r="K2563" s="173"/>
      <c r="L2563" s="173"/>
      <c r="M2563" s="173"/>
      <c r="N2563" s="173"/>
      <c r="O2563" s="173"/>
      <c r="P2563" s="173"/>
      <c r="Q2563" s="173"/>
      <c r="R2563" s="173"/>
      <c r="S2563" s="173"/>
      <c r="T2563" s="173"/>
      <c r="U2563" s="173"/>
      <c r="V2563" s="173"/>
      <c r="W2563" s="173"/>
      <c r="X2563" s="173"/>
      <c r="Y2563" s="173"/>
      <c r="Z2563" s="173"/>
      <c r="AA2563" s="173"/>
      <c r="AB2563" s="173"/>
      <c r="AC2563" s="173"/>
      <c r="AD2563" s="173"/>
      <c r="AE2563" s="173"/>
      <c r="AF2563" s="173"/>
      <c r="AG2563" s="173"/>
      <c r="AH2563" s="173"/>
      <c r="AI2563" s="173"/>
      <c r="AJ2563" s="173"/>
      <c r="AK2563" s="173"/>
      <c r="AL2563" s="173"/>
      <c r="AM2563" s="173"/>
      <c r="AN2563" s="173"/>
      <c r="AO2563" s="173"/>
      <c r="AP2563" s="198"/>
      <c r="AQ2563" s="198"/>
      <c r="AR2563" s="198"/>
      <c r="AS2563" s="198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  <c r="BP2563" s="198"/>
      <c r="BQ2563" s="198"/>
      <c r="BR2563" s="198"/>
      <c r="BS2563" s="198"/>
      <c r="BT2563" s="198"/>
      <c r="BU2563" s="198"/>
      <c r="BV2563" s="198"/>
      <c r="BW2563" s="198"/>
      <c r="BX2563" s="198"/>
      <c r="BY2563" s="198"/>
      <c r="BZ2563" s="198"/>
    </row>
    <row r="2564" spans="4:78" x14ac:dyDescent="0.2">
      <c r="D2564" s="173"/>
      <c r="E2564" s="173"/>
      <c r="F2564" s="173"/>
      <c r="G2564" s="173"/>
      <c r="H2564" s="173"/>
      <c r="I2564" s="173"/>
      <c r="J2564" s="173"/>
      <c r="K2564" s="173"/>
      <c r="L2564" s="173"/>
      <c r="M2564" s="173"/>
      <c r="N2564" s="173"/>
      <c r="O2564" s="173"/>
      <c r="P2564" s="173"/>
      <c r="Q2564" s="173"/>
      <c r="R2564" s="173"/>
      <c r="S2564" s="173"/>
      <c r="T2564" s="173"/>
      <c r="U2564" s="173"/>
      <c r="V2564" s="173"/>
      <c r="W2564" s="173"/>
      <c r="X2564" s="173"/>
      <c r="Y2564" s="173"/>
      <c r="Z2564" s="173"/>
      <c r="AA2564" s="173"/>
      <c r="AB2564" s="173"/>
      <c r="AC2564" s="173"/>
      <c r="AD2564" s="173"/>
      <c r="AE2564" s="173"/>
      <c r="AF2564" s="173"/>
      <c r="AG2564" s="173"/>
      <c r="AH2564" s="173"/>
      <c r="AI2564" s="173"/>
      <c r="AJ2564" s="173"/>
      <c r="AK2564" s="173"/>
      <c r="AL2564" s="173"/>
      <c r="AM2564" s="173"/>
      <c r="AN2564" s="173"/>
      <c r="AO2564" s="173"/>
      <c r="AP2564" s="198"/>
      <c r="AQ2564" s="198"/>
      <c r="AR2564" s="198"/>
      <c r="AS2564" s="198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  <c r="BP2564" s="198"/>
      <c r="BQ2564" s="198"/>
      <c r="BR2564" s="198"/>
      <c r="BS2564" s="198"/>
      <c r="BT2564" s="198"/>
      <c r="BU2564" s="198"/>
      <c r="BV2564" s="198"/>
      <c r="BW2564" s="198"/>
      <c r="BX2564" s="198"/>
      <c r="BY2564" s="198"/>
      <c r="BZ2564" s="198"/>
    </row>
    <row r="2565" spans="4:78" x14ac:dyDescent="0.2">
      <c r="D2565" s="173"/>
      <c r="E2565" s="173"/>
      <c r="F2565" s="173"/>
      <c r="G2565" s="173"/>
      <c r="H2565" s="173"/>
      <c r="I2565" s="173"/>
      <c r="J2565" s="173"/>
      <c r="K2565" s="173"/>
      <c r="L2565" s="173"/>
      <c r="M2565" s="173"/>
      <c r="N2565" s="173"/>
      <c r="O2565" s="173"/>
      <c r="P2565" s="173"/>
      <c r="Q2565" s="173"/>
      <c r="R2565" s="173"/>
      <c r="S2565" s="173"/>
      <c r="T2565" s="173"/>
      <c r="U2565" s="173"/>
      <c r="V2565" s="173"/>
      <c r="W2565" s="173"/>
      <c r="X2565" s="173"/>
      <c r="Y2565" s="173"/>
      <c r="Z2565" s="173"/>
      <c r="AA2565" s="173"/>
      <c r="AB2565" s="173"/>
      <c r="AC2565" s="173"/>
      <c r="AD2565" s="173"/>
      <c r="AE2565" s="173"/>
      <c r="AF2565" s="173"/>
      <c r="AG2565" s="173"/>
      <c r="AH2565" s="173"/>
      <c r="AI2565" s="173"/>
      <c r="AJ2565" s="173"/>
      <c r="AK2565" s="173"/>
      <c r="AL2565" s="173"/>
      <c r="AM2565" s="173"/>
      <c r="AN2565" s="173"/>
      <c r="AO2565" s="173"/>
      <c r="AP2565" s="198"/>
      <c r="AQ2565" s="198"/>
      <c r="AR2565" s="198"/>
      <c r="AS2565" s="198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  <c r="BP2565" s="198"/>
      <c r="BQ2565" s="198"/>
      <c r="BR2565" s="198"/>
      <c r="BS2565" s="198"/>
      <c r="BT2565" s="198"/>
      <c r="BU2565" s="198"/>
      <c r="BV2565" s="198"/>
      <c r="BW2565" s="198"/>
      <c r="BX2565" s="198"/>
      <c r="BY2565" s="198"/>
      <c r="BZ2565" s="198"/>
    </row>
    <row r="2566" spans="4:78" x14ac:dyDescent="0.2">
      <c r="D2566" s="173"/>
      <c r="E2566" s="173"/>
      <c r="F2566" s="173"/>
      <c r="G2566" s="173"/>
      <c r="H2566" s="173"/>
      <c r="I2566" s="173"/>
      <c r="J2566" s="173"/>
      <c r="K2566" s="173"/>
      <c r="L2566" s="173"/>
      <c r="M2566" s="173"/>
      <c r="N2566" s="173"/>
      <c r="O2566" s="173"/>
      <c r="P2566" s="173"/>
      <c r="Q2566" s="173"/>
      <c r="R2566" s="173"/>
      <c r="S2566" s="173"/>
      <c r="T2566" s="173"/>
      <c r="U2566" s="173"/>
      <c r="V2566" s="173"/>
      <c r="W2566" s="173"/>
      <c r="X2566" s="173"/>
      <c r="Y2566" s="173"/>
      <c r="Z2566" s="173"/>
      <c r="AA2566" s="173"/>
      <c r="AB2566" s="173"/>
      <c r="AC2566" s="173"/>
      <c r="AD2566" s="173"/>
      <c r="AE2566" s="173"/>
      <c r="AF2566" s="173"/>
      <c r="AG2566" s="173"/>
      <c r="AH2566" s="173"/>
      <c r="AI2566" s="173"/>
      <c r="AJ2566" s="173"/>
      <c r="AK2566" s="173"/>
      <c r="AL2566" s="173"/>
      <c r="AM2566" s="173"/>
      <c r="AN2566" s="173"/>
      <c r="AO2566" s="173"/>
      <c r="AP2566" s="198"/>
      <c r="AQ2566" s="198"/>
      <c r="AR2566" s="198"/>
      <c r="AS2566" s="198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  <c r="BP2566" s="198"/>
      <c r="BQ2566" s="198"/>
      <c r="BR2566" s="198"/>
      <c r="BS2566" s="198"/>
      <c r="BT2566" s="198"/>
      <c r="BU2566" s="198"/>
      <c r="BV2566" s="198"/>
      <c r="BW2566" s="198"/>
      <c r="BX2566" s="198"/>
      <c r="BY2566" s="198"/>
      <c r="BZ2566" s="198"/>
    </row>
    <row r="2567" spans="4:78" x14ac:dyDescent="0.2">
      <c r="D2567" s="173"/>
      <c r="E2567" s="173"/>
      <c r="F2567" s="173"/>
      <c r="G2567" s="173"/>
      <c r="H2567" s="173"/>
      <c r="I2567" s="173"/>
      <c r="J2567" s="173"/>
      <c r="K2567" s="173"/>
      <c r="L2567" s="173"/>
      <c r="M2567" s="173"/>
      <c r="N2567" s="173"/>
      <c r="O2567" s="173"/>
      <c r="P2567" s="173"/>
      <c r="Q2567" s="173"/>
      <c r="R2567" s="173"/>
      <c r="S2567" s="173"/>
      <c r="T2567" s="173"/>
      <c r="U2567" s="173"/>
      <c r="V2567" s="173"/>
      <c r="W2567" s="173"/>
      <c r="X2567" s="173"/>
      <c r="Y2567" s="173"/>
      <c r="Z2567" s="173"/>
      <c r="AA2567" s="173"/>
      <c r="AB2567" s="173"/>
      <c r="AC2567" s="173"/>
      <c r="AD2567" s="173"/>
      <c r="AE2567" s="173"/>
      <c r="AF2567" s="173"/>
      <c r="AG2567" s="173"/>
      <c r="AH2567" s="173"/>
      <c r="AI2567" s="173"/>
      <c r="AJ2567" s="173"/>
      <c r="AK2567" s="173"/>
      <c r="AL2567" s="173"/>
      <c r="AM2567" s="173"/>
      <c r="AN2567" s="173"/>
      <c r="AO2567" s="173"/>
      <c r="AP2567" s="198"/>
      <c r="AQ2567" s="198"/>
      <c r="AR2567" s="198"/>
      <c r="AS2567" s="198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  <c r="BP2567" s="198"/>
      <c r="BQ2567" s="198"/>
      <c r="BR2567" s="198"/>
      <c r="BS2567" s="198"/>
      <c r="BT2567" s="198"/>
      <c r="BU2567" s="198"/>
      <c r="BV2567" s="198"/>
      <c r="BW2567" s="198"/>
      <c r="BX2567" s="198"/>
      <c r="BY2567" s="198"/>
      <c r="BZ2567" s="198"/>
    </row>
    <row r="2568" spans="4:78" x14ac:dyDescent="0.2">
      <c r="D2568" s="173"/>
      <c r="E2568" s="173"/>
      <c r="F2568" s="173"/>
      <c r="G2568" s="173"/>
      <c r="H2568" s="173"/>
      <c r="I2568" s="173"/>
      <c r="J2568" s="173"/>
      <c r="K2568" s="173"/>
      <c r="L2568" s="173"/>
      <c r="M2568" s="173"/>
      <c r="N2568" s="173"/>
      <c r="O2568" s="173"/>
      <c r="P2568" s="173"/>
      <c r="Q2568" s="173"/>
      <c r="R2568" s="173"/>
      <c r="S2568" s="173"/>
      <c r="T2568" s="173"/>
      <c r="U2568" s="173"/>
      <c r="V2568" s="173"/>
      <c r="W2568" s="173"/>
      <c r="X2568" s="173"/>
      <c r="Y2568" s="173"/>
      <c r="Z2568" s="173"/>
      <c r="AA2568" s="173"/>
      <c r="AB2568" s="173"/>
      <c r="AC2568" s="173"/>
      <c r="AD2568" s="173"/>
      <c r="AE2568" s="173"/>
      <c r="AF2568" s="173"/>
      <c r="AG2568" s="173"/>
      <c r="AH2568" s="173"/>
      <c r="AI2568" s="173"/>
      <c r="AJ2568" s="173"/>
      <c r="AK2568" s="173"/>
      <c r="AL2568" s="173"/>
      <c r="AM2568" s="173"/>
      <c r="AN2568" s="173"/>
      <c r="AO2568" s="173"/>
      <c r="AP2568" s="198"/>
      <c r="AQ2568" s="198"/>
      <c r="AR2568" s="198"/>
      <c r="AS2568" s="198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  <c r="BP2568" s="198"/>
      <c r="BQ2568" s="198"/>
      <c r="BR2568" s="198"/>
      <c r="BS2568" s="198"/>
      <c r="BT2568" s="198"/>
      <c r="BU2568" s="198"/>
      <c r="BV2568" s="198"/>
      <c r="BW2568" s="198"/>
      <c r="BX2568" s="198"/>
      <c r="BY2568" s="198"/>
      <c r="BZ2568" s="198"/>
    </row>
    <row r="2569" spans="4:78" x14ac:dyDescent="0.2">
      <c r="D2569" s="173"/>
      <c r="E2569" s="173"/>
      <c r="F2569" s="173"/>
      <c r="G2569" s="173"/>
      <c r="H2569" s="173"/>
      <c r="I2569" s="173"/>
      <c r="J2569" s="173"/>
      <c r="K2569" s="173"/>
      <c r="L2569" s="173"/>
      <c r="M2569" s="173"/>
      <c r="N2569" s="173"/>
      <c r="O2569" s="173"/>
      <c r="P2569" s="173"/>
      <c r="Q2569" s="173"/>
      <c r="R2569" s="173"/>
      <c r="S2569" s="173"/>
      <c r="T2569" s="173"/>
      <c r="U2569" s="173"/>
      <c r="V2569" s="173"/>
      <c r="W2569" s="173"/>
      <c r="X2569" s="173"/>
      <c r="Y2569" s="173"/>
      <c r="Z2569" s="173"/>
      <c r="AA2569" s="173"/>
      <c r="AB2569" s="173"/>
      <c r="AC2569" s="173"/>
      <c r="AD2569" s="173"/>
      <c r="AE2569" s="173"/>
      <c r="AF2569" s="173"/>
      <c r="AG2569" s="173"/>
      <c r="AH2569" s="173"/>
      <c r="AI2569" s="173"/>
      <c r="AJ2569" s="173"/>
      <c r="AK2569" s="173"/>
      <c r="AL2569" s="173"/>
      <c r="AM2569" s="173"/>
      <c r="AN2569" s="173"/>
      <c r="AO2569" s="173"/>
      <c r="AP2569" s="198"/>
      <c r="AQ2569" s="198"/>
      <c r="AR2569" s="198"/>
      <c r="AS2569" s="198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  <c r="BP2569" s="198"/>
      <c r="BQ2569" s="198"/>
      <c r="BR2569" s="198"/>
      <c r="BS2569" s="198"/>
      <c r="BT2569" s="198"/>
      <c r="BU2569" s="198"/>
      <c r="BV2569" s="198"/>
      <c r="BW2569" s="198"/>
      <c r="BX2569" s="198"/>
      <c r="BY2569" s="198"/>
      <c r="BZ2569" s="198"/>
    </row>
    <row r="2570" spans="4:78" x14ac:dyDescent="0.2">
      <c r="D2570" s="173"/>
      <c r="E2570" s="173"/>
      <c r="F2570" s="173"/>
      <c r="G2570" s="173"/>
      <c r="H2570" s="173"/>
      <c r="I2570" s="173"/>
      <c r="J2570" s="173"/>
      <c r="K2570" s="173"/>
      <c r="L2570" s="173"/>
      <c r="M2570" s="173"/>
      <c r="N2570" s="173"/>
      <c r="O2570" s="173"/>
      <c r="P2570" s="173"/>
      <c r="Q2570" s="173"/>
      <c r="R2570" s="173"/>
      <c r="S2570" s="173"/>
      <c r="T2570" s="173"/>
      <c r="U2570" s="173"/>
      <c r="V2570" s="173"/>
      <c r="W2570" s="173"/>
      <c r="X2570" s="173"/>
      <c r="Y2570" s="173"/>
      <c r="Z2570" s="173"/>
      <c r="AA2570" s="173"/>
      <c r="AB2570" s="173"/>
      <c r="AC2570" s="173"/>
      <c r="AD2570" s="173"/>
      <c r="AE2570" s="173"/>
      <c r="AF2570" s="173"/>
      <c r="AG2570" s="173"/>
      <c r="AH2570" s="173"/>
      <c r="AI2570" s="173"/>
      <c r="AJ2570" s="173"/>
      <c r="AK2570" s="173"/>
      <c r="AL2570" s="173"/>
      <c r="AM2570" s="173"/>
      <c r="AN2570" s="173"/>
      <c r="AO2570" s="173"/>
      <c r="AP2570" s="198"/>
      <c r="AQ2570" s="198"/>
      <c r="AR2570" s="198"/>
      <c r="AS2570" s="198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  <c r="BP2570" s="198"/>
      <c r="BQ2570" s="198"/>
      <c r="BR2570" s="198"/>
      <c r="BS2570" s="198"/>
      <c r="BT2570" s="198"/>
      <c r="BU2570" s="198"/>
      <c r="BV2570" s="198"/>
      <c r="BW2570" s="198"/>
      <c r="BX2570" s="198"/>
      <c r="BY2570" s="198"/>
      <c r="BZ2570" s="198"/>
    </row>
    <row r="2571" spans="4:78" x14ac:dyDescent="0.2">
      <c r="D2571" s="173"/>
      <c r="E2571" s="173"/>
      <c r="F2571" s="173"/>
      <c r="G2571" s="173"/>
      <c r="H2571" s="173"/>
      <c r="I2571" s="173"/>
      <c r="J2571" s="173"/>
      <c r="K2571" s="173"/>
      <c r="L2571" s="173"/>
      <c r="M2571" s="173"/>
      <c r="N2571" s="173"/>
      <c r="O2571" s="173"/>
      <c r="P2571" s="173"/>
      <c r="Q2571" s="173"/>
      <c r="R2571" s="173"/>
      <c r="S2571" s="173"/>
      <c r="T2571" s="173"/>
      <c r="U2571" s="173"/>
      <c r="V2571" s="173"/>
      <c r="W2571" s="173"/>
      <c r="X2571" s="173"/>
      <c r="Y2571" s="173"/>
      <c r="Z2571" s="173"/>
      <c r="AA2571" s="173"/>
      <c r="AB2571" s="173"/>
      <c r="AC2571" s="173"/>
      <c r="AD2571" s="173"/>
      <c r="AE2571" s="173"/>
      <c r="AF2571" s="173"/>
      <c r="AG2571" s="173"/>
      <c r="AH2571" s="173"/>
      <c r="AI2571" s="173"/>
      <c r="AJ2571" s="173"/>
      <c r="AK2571" s="173"/>
      <c r="AL2571" s="173"/>
      <c r="AM2571" s="173"/>
      <c r="AN2571" s="173"/>
      <c r="AO2571" s="173"/>
      <c r="AP2571" s="198"/>
      <c r="AQ2571" s="198"/>
      <c r="AR2571" s="198"/>
      <c r="AS2571" s="198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  <c r="BP2571" s="198"/>
      <c r="BQ2571" s="198"/>
      <c r="BR2571" s="198"/>
      <c r="BS2571" s="198"/>
      <c r="BT2571" s="198"/>
      <c r="BU2571" s="198"/>
      <c r="BV2571" s="198"/>
      <c r="BW2571" s="198"/>
      <c r="BX2571" s="198"/>
      <c r="BY2571" s="198"/>
      <c r="BZ2571" s="198"/>
    </row>
    <row r="2572" spans="4:78" x14ac:dyDescent="0.2">
      <c r="D2572" s="173"/>
      <c r="E2572" s="173"/>
      <c r="F2572" s="173"/>
      <c r="G2572" s="173"/>
      <c r="H2572" s="173"/>
      <c r="I2572" s="173"/>
      <c r="J2572" s="173"/>
      <c r="K2572" s="173"/>
      <c r="L2572" s="173"/>
      <c r="M2572" s="173"/>
      <c r="N2572" s="173"/>
      <c r="O2572" s="173"/>
      <c r="P2572" s="173"/>
      <c r="Q2572" s="173"/>
      <c r="R2572" s="173"/>
      <c r="S2572" s="173"/>
      <c r="T2572" s="173"/>
      <c r="U2572" s="173"/>
      <c r="V2572" s="173"/>
      <c r="W2572" s="173"/>
      <c r="X2572" s="173"/>
      <c r="Y2572" s="173"/>
      <c r="Z2572" s="173"/>
      <c r="AA2572" s="173"/>
      <c r="AB2572" s="173"/>
      <c r="AC2572" s="173"/>
      <c r="AD2572" s="173"/>
      <c r="AE2572" s="173"/>
      <c r="AF2572" s="173"/>
      <c r="AG2572" s="173"/>
      <c r="AH2572" s="173"/>
      <c r="AI2572" s="173"/>
      <c r="AJ2572" s="173"/>
      <c r="AK2572" s="173"/>
      <c r="AL2572" s="173"/>
      <c r="AM2572" s="173"/>
      <c r="AN2572" s="173"/>
      <c r="AO2572" s="173"/>
      <c r="AP2572" s="198"/>
      <c r="AQ2572" s="198"/>
      <c r="AR2572" s="198"/>
      <c r="AS2572" s="198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  <c r="BP2572" s="198"/>
      <c r="BQ2572" s="198"/>
      <c r="BR2572" s="198"/>
      <c r="BS2572" s="198"/>
      <c r="BT2572" s="198"/>
      <c r="BU2572" s="198"/>
      <c r="BV2572" s="198"/>
      <c r="BW2572" s="198"/>
      <c r="BX2572" s="198"/>
      <c r="BY2572" s="198"/>
      <c r="BZ2572" s="198"/>
    </row>
    <row r="2573" spans="4:78" x14ac:dyDescent="0.2">
      <c r="D2573" s="173"/>
      <c r="E2573" s="173"/>
      <c r="F2573" s="173"/>
      <c r="G2573" s="173"/>
      <c r="H2573" s="173"/>
      <c r="I2573" s="173"/>
      <c r="J2573" s="173"/>
      <c r="K2573" s="173"/>
      <c r="L2573" s="173"/>
      <c r="M2573" s="173"/>
      <c r="N2573" s="173"/>
      <c r="O2573" s="173"/>
      <c r="P2573" s="173"/>
      <c r="Q2573" s="173"/>
      <c r="R2573" s="173"/>
      <c r="S2573" s="173"/>
      <c r="T2573" s="173"/>
      <c r="U2573" s="173"/>
      <c r="V2573" s="173"/>
      <c r="W2573" s="173"/>
      <c r="X2573" s="173"/>
      <c r="Y2573" s="173"/>
      <c r="Z2573" s="173"/>
      <c r="AA2573" s="173"/>
      <c r="AB2573" s="173"/>
      <c r="AC2573" s="173"/>
      <c r="AD2573" s="173"/>
      <c r="AE2573" s="173"/>
      <c r="AF2573" s="173"/>
      <c r="AG2573" s="173"/>
      <c r="AH2573" s="173"/>
      <c r="AI2573" s="173"/>
      <c r="AJ2573" s="173"/>
      <c r="AK2573" s="173"/>
      <c r="AL2573" s="173"/>
      <c r="AM2573" s="173"/>
      <c r="AN2573" s="173"/>
      <c r="AO2573" s="173"/>
      <c r="AP2573" s="198"/>
      <c r="AQ2573" s="198"/>
      <c r="AR2573" s="198"/>
      <c r="AS2573" s="198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  <c r="BP2573" s="198"/>
      <c r="BQ2573" s="198"/>
      <c r="BR2573" s="198"/>
      <c r="BS2573" s="198"/>
      <c r="BT2573" s="198"/>
      <c r="BU2573" s="198"/>
      <c r="BV2573" s="198"/>
      <c r="BW2573" s="198"/>
      <c r="BX2573" s="198"/>
      <c r="BY2573" s="198"/>
      <c r="BZ2573" s="198"/>
    </row>
    <row r="2574" spans="4:78" x14ac:dyDescent="0.2">
      <c r="D2574" s="173"/>
      <c r="E2574" s="173"/>
      <c r="F2574" s="173"/>
      <c r="G2574" s="173"/>
      <c r="H2574" s="173"/>
      <c r="I2574" s="173"/>
      <c r="J2574" s="173"/>
      <c r="K2574" s="173"/>
      <c r="L2574" s="173"/>
      <c r="M2574" s="173"/>
      <c r="N2574" s="173"/>
      <c r="O2574" s="173"/>
      <c r="P2574" s="173"/>
      <c r="Q2574" s="173"/>
      <c r="R2574" s="173"/>
      <c r="S2574" s="173"/>
      <c r="T2574" s="173"/>
      <c r="U2574" s="173"/>
      <c r="V2574" s="173"/>
      <c r="W2574" s="173"/>
      <c r="X2574" s="173"/>
      <c r="Y2574" s="173"/>
      <c r="Z2574" s="173"/>
      <c r="AA2574" s="173"/>
      <c r="AB2574" s="173"/>
      <c r="AC2574" s="173"/>
      <c r="AD2574" s="173"/>
      <c r="AE2574" s="173"/>
      <c r="AF2574" s="173"/>
      <c r="AG2574" s="173"/>
      <c r="AH2574" s="173"/>
      <c r="AI2574" s="173"/>
      <c r="AJ2574" s="173"/>
      <c r="AK2574" s="173"/>
      <c r="AL2574" s="173"/>
      <c r="AM2574" s="173"/>
      <c r="AN2574" s="173"/>
      <c r="AO2574" s="173"/>
      <c r="AP2574" s="198"/>
      <c r="AQ2574" s="198"/>
      <c r="AR2574" s="198"/>
      <c r="AS2574" s="198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  <c r="BP2574" s="198"/>
      <c r="BQ2574" s="198"/>
      <c r="BR2574" s="198"/>
      <c r="BS2574" s="198"/>
      <c r="BT2574" s="198"/>
      <c r="BU2574" s="198"/>
      <c r="BV2574" s="198"/>
      <c r="BW2574" s="198"/>
      <c r="BX2574" s="198"/>
      <c r="BY2574" s="198"/>
      <c r="BZ2574" s="198"/>
    </row>
    <row r="2575" spans="4:78" x14ac:dyDescent="0.2">
      <c r="D2575" s="173"/>
      <c r="E2575" s="173"/>
      <c r="F2575" s="173"/>
      <c r="G2575" s="173"/>
      <c r="H2575" s="173"/>
      <c r="I2575" s="173"/>
      <c r="J2575" s="173"/>
      <c r="K2575" s="173"/>
      <c r="L2575" s="173"/>
      <c r="M2575" s="173"/>
      <c r="N2575" s="173"/>
      <c r="O2575" s="173"/>
      <c r="P2575" s="173"/>
      <c r="Q2575" s="173"/>
      <c r="R2575" s="173"/>
      <c r="S2575" s="173"/>
      <c r="T2575" s="173"/>
      <c r="U2575" s="173"/>
      <c r="V2575" s="173"/>
      <c r="W2575" s="173"/>
      <c r="X2575" s="173"/>
      <c r="Y2575" s="173"/>
      <c r="Z2575" s="173"/>
      <c r="AA2575" s="173"/>
      <c r="AB2575" s="173"/>
      <c r="AC2575" s="173"/>
      <c r="AD2575" s="173"/>
      <c r="AE2575" s="173"/>
      <c r="AF2575" s="173"/>
      <c r="AG2575" s="173"/>
      <c r="AH2575" s="173"/>
      <c r="AI2575" s="173"/>
      <c r="AJ2575" s="173"/>
      <c r="AK2575" s="173"/>
      <c r="AL2575" s="173"/>
      <c r="AM2575" s="173"/>
      <c r="AN2575" s="173"/>
      <c r="AO2575" s="173"/>
      <c r="AP2575" s="198"/>
      <c r="AQ2575" s="198"/>
      <c r="AR2575" s="198"/>
      <c r="AS2575" s="198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  <c r="BP2575" s="198"/>
      <c r="BQ2575" s="198"/>
      <c r="BR2575" s="198"/>
      <c r="BS2575" s="198"/>
      <c r="BT2575" s="198"/>
      <c r="BU2575" s="198"/>
      <c r="BV2575" s="198"/>
      <c r="BW2575" s="198"/>
      <c r="BX2575" s="198"/>
      <c r="BY2575" s="198"/>
      <c r="BZ2575" s="198"/>
    </row>
    <row r="2576" spans="4:78" x14ac:dyDescent="0.2">
      <c r="D2576" s="173"/>
      <c r="E2576" s="173"/>
      <c r="F2576" s="173"/>
      <c r="G2576" s="173"/>
      <c r="H2576" s="173"/>
      <c r="I2576" s="173"/>
      <c r="J2576" s="173"/>
      <c r="K2576" s="173"/>
      <c r="L2576" s="173"/>
      <c r="M2576" s="173"/>
      <c r="N2576" s="173"/>
      <c r="O2576" s="173"/>
      <c r="P2576" s="173"/>
      <c r="Q2576" s="173"/>
      <c r="R2576" s="173"/>
      <c r="S2576" s="173"/>
      <c r="T2576" s="173"/>
      <c r="U2576" s="173"/>
      <c r="V2576" s="173"/>
      <c r="W2576" s="173"/>
      <c r="X2576" s="173"/>
      <c r="Y2576" s="173"/>
      <c r="Z2576" s="173"/>
      <c r="AA2576" s="173"/>
      <c r="AB2576" s="173"/>
      <c r="AC2576" s="173"/>
      <c r="AD2576" s="173"/>
      <c r="AE2576" s="173"/>
      <c r="AF2576" s="173"/>
      <c r="AG2576" s="173"/>
      <c r="AH2576" s="173"/>
      <c r="AI2576" s="173"/>
      <c r="AJ2576" s="173"/>
      <c r="AK2576" s="173"/>
      <c r="AL2576" s="173"/>
      <c r="AM2576" s="173"/>
      <c r="AN2576" s="173"/>
      <c r="AO2576" s="173"/>
      <c r="AP2576" s="198"/>
      <c r="AQ2576" s="198"/>
      <c r="AR2576" s="198"/>
      <c r="AS2576" s="198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  <c r="BP2576" s="198"/>
      <c r="BQ2576" s="198"/>
      <c r="BR2576" s="198"/>
      <c r="BS2576" s="198"/>
      <c r="BT2576" s="198"/>
      <c r="BU2576" s="198"/>
      <c r="BV2576" s="198"/>
      <c r="BW2576" s="198"/>
      <c r="BX2576" s="198"/>
      <c r="BY2576" s="198"/>
      <c r="BZ2576" s="198"/>
    </row>
    <row r="2577" spans="4:78" x14ac:dyDescent="0.2">
      <c r="D2577" s="173"/>
      <c r="E2577" s="173"/>
      <c r="F2577" s="173"/>
      <c r="G2577" s="173"/>
      <c r="H2577" s="173"/>
      <c r="I2577" s="173"/>
      <c r="J2577" s="173"/>
      <c r="K2577" s="173"/>
      <c r="L2577" s="173"/>
      <c r="M2577" s="173"/>
      <c r="N2577" s="173"/>
      <c r="O2577" s="173"/>
      <c r="P2577" s="173"/>
      <c r="Q2577" s="173"/>
      <c r="R2577" s="173"/>
      <c r="S2577" s="173"/>
      <c r="T2577" s="173"/>
      <c r="U2577" s="173"/>
      <c r="V2577" s="173"/>
      <c r="W2577" s="173"/>
      <c r="X2577" s="173"/>
      <c r="Y2577" s="173"/>
      <c r="Z2577" s="173"/>
      <c r="AA2577" s="173"/>
      <c r="AB2577" s="173"/>
      <c r="AC2577" s="173"/>
      <c r="AD2577" s="173"/>
      <c r="AE2577" s="173"/>
      <c r="AF2577" s="173"/>
      <c r="AG2577" s="173"/>
      <c r="AH2577" s="173"/>
      <c r="AI2577" s="173"/>
      <c r="AJ2577" s="173"/>
      <c r="AK2577" s="173"/>
      <c r="AL2577" s="173"/>
      <c r="AM2577" s="173"/>
      <c r="AN2577" s="173"/>
      <c r="AO2577" s="173"/>
      <c r="AP2577" s="198"/>
      <c r="AQ2577" s="198"/>
      <c r="AR2577" s="198"/>
      <c r="AS2577" s="198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  <c r="BP2577" s="198"/>
      <c r="BQ2577" s="198"/>
      <c r="BR2577" s="198"/>
      <c r="BS2577" s="198"/>
      <c r="BT2577" s="198"/>
      <c r="BU2577" s="198"/>
      <c r="BV2577" s="198"/>
      <c r="BW2577" s="198"/>
      <c r="BX2577" s="198"/>
      <c r="BY2577" s="198"/>
      <c r="BZ2577" s="198"/>
    </row>
    <row r="2578" spans="4:78" x14ac:dyDescent="0.2">
      <c r="D2578" s="173"/>
      <c r="E2578" s="173"/>
      <c r="F2578" s="173"/>
      <c r="G2578" s="173"/>
      <c r="H2578" s="173"/>
      <c r="I2578" s="173"/>
      <c r="J2578" s="173"/>
      <c r="K2578" s="173"/>
      <c r="L2578" s="173"/>
      <c r="M2578" s="173"/>
      <c r="N2578" s="173"/>
      <c r="O2578" s="173"/>
      <c r="P2578" s="173"/>
      <c r="Q2578" s="173"/>
      <c r="R2578" s="173"/>
      <c r="S2578" s="173"/>
      <c r="T2578" s="173"/>
      <c r="U2578" s="173"/>
      <c r="V2578" s="173"/>
      <c r="W2578" s="173"/>
      <c r="X2578" s="173"/>
      <c r="Y2578" s="173"/>
      <c r="Z2578" s="173"/>
      <c r="AA2578" s="173"/>
      <c r="AB2578" s="173"/>
      <c r="AC2578" s="173"/>
      <c r="AD2578" s="173"/>
      <c r="AE2578" s="173"/>
      <c r="AF2578" s="173"/>
      <c r="AG2578" s="173"/>
      <c r="AH2578" s="173"/>
      <c r="AI2578" s="173"/>
      <c r="AJ2578" s="173"/>
      <c r="AK2578" s="173"/>
      <c r="AL2578" s="173"/>
      <c r="AM2578" s="173"/>
      <c r="AN2578" s="173"/>
      <c r="AO2578" s="173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  <c r="BP2578" s="198"/>
      <c r="BQ2578" s="198"/>
      <c r="BR2578" s="198"/>
      <c r="BS2578" s="198"/>
      <c r="BT2578" s="198"/>
      <c r="BU2578" s="198"/>
      <c r="BV2578" s="198"/>
      <c r="BW2578" s="198"/>
      <c r="BX2578" s="198"/>
      <c r="BY2578" s="198"/>
      <c r="BZ2578" s="198"/>
    </row>
    <row r="2579" spans="4:78" x14ac:dyDescent="0.2">
      <c r="D2579" s="173"/>
      <c r="E2579" s="173"/>
      <c r="F2579" s="173"/>
      <c r="G2579" s="173"/>
      <c r="H2579" s="173"/>
      <c r="I2579" s="173"/>
      <c r="J2579" s="173"/>
      <c r="K2579" s="173"/>
      <c r="L2579" s="173"/>
      <c r="M2579" s="173"/>
      <c r="N2579" s="173"/>
      <c r="O2579" s="173"/>
      <c r="P2579" s="173"/>
      <c r="Q2579" s="173"/>
      <c r="R2579" s="173"/>
      <c r="S2579" s="173"/>
      <c r="T2579" s="173"/>
      <c r="U2579" s="173"/>
      <c r="V2579" s="173"/>
      <c r="W2579" s="173"/>
      <c r="X2579" s="173"/>
      <c r="Y2579" s="173"/>
      <c r="Z2579" s="173"/>
      <c r="AA2579" s="173"/>
      <c r="AB2579" s="173"/>
      <c r="AC2579" s="173"/>
      <c r="AD2579" s="173"/>
      <c r="AE2579" s="173"/>
      <c r="AF2579" s="173"/>
      <c r="AG2579" s="173"/>
      <c r="AH2579" s="173"/>
      <c r="AI2579" s="173"/>
      <c r="AJ2579" s="173"/>
      <c r="AK2579" s="173"/>
      <c r="AL2579" s="173"/>
      <c r="AM2579" s="173"/>
      <c r="AN2579" s="173"/>
      <c r="AO2579" s="173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  <c r="BP2579" s="198"/>
      <c r="BQ2579" s="198"/>
      <c r="BR2579" s="198"/>
      <c r="BS2579" s="198"/>
      <c r="BT2579" s="198"/>
      <c r="BU2579" s="198"/>
      <c r="BV2579" s="198"/>
      <c r="BW2579" s="198"/>
      <c r="BX2579" s="198"/>
      <c r="BY2579" s="198"/>
      <c r="BZ2579" s="198"/>
    </row>
    <row r="2580" spans="4:78" x14ac:dyDescent="0.2">
      <c r="D2580" s="173"/>
      <c r="E2580" s="173"/>
      <c r="F2580" s="173"/>
      <c r="G2580" s="173"/>
      <c r="H2580" s="173"/>
      <c r="I2580" s="173"/>
      <c r="J2580" s="173"/>
      <c r="K2580" s="173"/>
      <c r="L2580" s="173"/>
      <c r="M2580" s="173"/>
      <c r="N2580" s="173"/>
      <c r="O2580" s="173"/>
      <c r="P2580" s="173"/>
      <c r="Q2580" s="173"/>
      <c r="R2580" s="173"/>
      <c r="S2580" s="173"/>
      <c r="T2580" s="173"/>
      <c r="U2580" s="173"/>
      <c r="V2580" s="173"/>
      <c r="W2580" s="173"/>
      <c r="X2580" s="173"/>
      <c r="Y2580" s="173"/>
      <c r="Z2580" s="173"/>
      <c r="AA2580" s="173"/>
      <c r="AB2580" s="173"/>
      <c r="AC2580" s="173"/>
      <c r="AD2580" s="173"/>
      <c r="AE2580" s="173"/>
      <c r="AF2580" s="173"/>
      <c r="AG2580" s="173"/>
      <c r="AH2580" s="173"/>
      <c r="AI2580" s="173"/>
      <c r="AJ2580" s="173"/>
      <c r="AK2580" s="173"/>
      <c r="AL2580" s="173"/>
      <c r="AM2580" s="173"/>
      <c r="AN2580" s="173"/>
      <c r="AO2580" s="173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  <c r="BP2580" s="198"/>
      <c r="BQ2580" s="198"/>
      <c r="BR2580" s="198"/>
      <c r="BS2580" s="198"/>
      <c r="BT2580" s="198"/>
      <c r="BU2580" s="198"/>
      <c r="BV2580" s="198"/>
      <c r="BW2580" s="198"/>
      <c r="BX2580" s="198"/>
      <c r="BY2580" s="198"/>
      <c r="BZ2580" s="198"/>
    </row>
    <row r="2581" spans="4:78" x14ac:dyDescent="0.2">
      <c r="D2581" s="173"/>
      <c r="E2581" s="173"/>
      <c r="F2581" s="173"/>
      <c r="G2581" s="173"/>
      <c r="H2581" s="173"/>
      <c r="I2581" s="173"/>
      <c r="J2581" s="173"/>
      <c r="K2581" s="173"/>
      <c r="L2581" s="173"/>
      <c r="M2581" s="173"/>
      <c r="N2581" s="173"/>
      <c r="O2581" s="173"/>
      <c r="P2581" s="173"/>
      <c r="Q2581" s="173"/>
      <c r="R2581" s="173"/>
      <c r="S2581" s="173"/>
      <c r="T2581" s="173"/>
      <c r="U2581" s="173"/>
      <c r="V2581" s="173"/>
      <c r="W2581" s="173"/>
      <c r="X2581" s="173"/>
      <c r="Y2581" s="173"/>
      <c r="Z2581" s="173"/>
      <c r="AA2581" s="173"/>
      <c r="AB2581" s="173"/>
      <c r="AC2581" s="173"/>
      <c r="AD2581" s="173"/>
      <c r="AE2581" s="173"/>
      <c r="AF2581" s="173"/>
      <c r="AG2581" s="173"/>
      <c r="AH2581" s="173"/>
      <c r="AI2581" s="173"/>
      <c r="AJ2581" s="173"/>
      <c r="AK2581" s="173"/>
      <c r="AL2581" s="173"/>
      <c r="AM2581" s="173"/>
      <c r="AN2581" s="173"/>
      <c r="AO2581" s="173"/>
      <c r="AP2581" s="198"/>
      <c r="AQ2581" s="198"/>
      <c r="AR2581" s="198"/>
      <c r="AS2581" s="198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  <c r="BP2581" s="198"/>
      <c r="BQ2581" s="198"/>
      <c r="BR2581" s="198"/>
      <c r="BS2581" s="198"/>
      <c r="BT2581" s="198"/>
      <c r="BU2581" s="198"/>
      <c r="BV2581" s="198"/>
      <c r="BW2581" s="198"/>
      <c r="BX2581" s="198"/>
      <c r="BY2581" s="198"/>
      <c r="BZ2581" s="198"/>
    </row>
    <row r="2582" spans="4:78" x14ac:dyDescent="0.2">
      <c r="D2582" s="173"/>
      <c r="E2582" s="173"/>
      <c r="F2582" s="173"/>
      <c r="G2582" s="173"/>
      <c r="H2582" s="173"/>
      <c r="I2582" s="173"/>
      <c r="J2582" s="173"/>
      <c r="K2582" s="173"/>
      <c r="L2582" s="173"/>
      <c r="M2582" s="173"/>
      <c r="N2582" s="173"/>
      <c r="O2582" s="173"/>
      <c r="P2582" s="173"/>
      <c r="Q2582" s="173"/>
      <c r="R2582" s="173"/>
      <c r="S2582" s="173"/>
      <c r="T2582" s="173"/>
      <c r="U2582" s="173"/>
      <c r="V2582" s="173"/>
      <c r="W2582" s="173"/>
      <c r="X2582" s="173"/>
      <c r="Y2582" s="173"/>
      <c r="Z2582" s="173"/>
      <c r="AA2582" s="173"/>
      <c r="AB2582" s="173"/>
      <c r="AC2582" s="173"/>
      <c r="AD2582" s="173"/>
      <c r="AE2582" s="173"/>
      <c r="AF2582" s="173"/>
      <c r="AG2582" s="173"/>
      <c r="AH2582" s="173"/>
      <c r="AI2582" s="173"/>
      <c r="AJ2582" s="173"/>
      <c r="AK2582" s="173"/>
      <c r="AL2582" s="173"/>
      <c r="AM2582" s="173"/>
      <c r="AN2582" s="173"/>
      <c r="AO2582" s="173"/>
      <c r="AP2582" s="198"/>
      <c r="AQ2582" s="198"/>
      <c r="AR2582" s="198"/>
      <c r="AS2582" s="198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  <c r="BP2582" s="198"/>
      <c r="BQ2582" s="198"/>
      <c r="BR2582" s="198"/>
      <c r="BS2582" s="198"/>
      <c r="BT2582" s="198"/>
      <c r="BU2582" s="198"/>
      <c r="BV2582" s="198"/>
      <c r="BW2582" s="198"/>
      <c r="BX2582" s="198"/>
      <c r="BY2582" s="198"/>
      <c r="BZ2582" s="198"/>
    </row>
    <row r="2583" spans="4:78" x14ac:dyDescent="0.2">
      <c r="D2583" s="173"/>
      <c r="E2583" s="173"/>
      <c r="F2583" s="173"/>
      <c r="G2583" s="173"/>
      <c r="H2583" s="173"/>
      <c r="I2583" s="173"/>
      <c r="J2583" s="173"/>
      <c r="K2583" s="173"/>
      <c r="L2583" s="173"/>
      <c r="M2583" s="173"/>
      <c r="N2583" s="173"/>
      <c r="O2583" s="173"/>
      <c r="P2583" s="173"/>
      <c r="Q2583" s="173"/>
      <c r="R2583" s="173"/>
      <c r="S2583" s="173"/>
      <c r="T2583" s="173"/>
      <c r="U2583" s="173"/>
      <c r="V2583" s="173"/>
      <c r="W2583" s="173"/>
      <c r="X2583" s="173"/>
      <c r="Y2583" s="173"/>
      <c r="Z2583" s="173"/>
      <c r="AA2583" s="173"/>
      <c r="AB2583" s="173"/>
      <c r="AC2583" s="173"/>
      <c r="AD2583" s="173"/>
      <c r="AE2583" s="173"/>
      <c r="AF2583" s="173"/>
      <c r="AG2583" s="173"/>
      <c r="AH2583" s="173"/>
      <c r="AI2583" s="173"/>
      <c r="AJ2583" s="173"/>
      <c r="AK2583" s="173"/>
      <c r="AL2583" s="173"/>
      <c r="AM2583" s="173"/>
      <c r="AN2583" s="173"/>
      <c r="AO2583" s="173"/>
      <c r="AP2583" s="198"/>
      <c r="AQ2583" s="198"/>
      <c r="AR2583" s="198"/>
      <c r="AS2583" s="198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  <c r="BP2583" s="198"/>
      <c r="BQ2583" s="198"/>
      <c r="BR2583" s="198"/>
      <c r="BS2583" s="198"/>
      <c r="BT2583" s="198"/>
      <c r="BU2583" s="198"/>
      <c r="BV2583" s="198"/>
      <c r="BW2583" s="198"/>
      <c r="BX2583" s="198"/>
      <c r="BY2583" s="198"/>
      <c r="BZ2583" s="198"/>
    </row>
    <row r="2584" spans="4:78" x14ac:dyDescent="0.2">
      <c r="D2584" s="173"/>
      <c r="E2584" s="173"/>
      <c r="F2584" s="173"/>
      <c r="G2584" s="173"/>
      <c r="H2584" s="173"/>
      <c r="I2584" s="173"/>
      <c r="J2584" s="173"/>
      <c r="K2584" s="173"/>
      <c r="L2584" s="173"/>
      <c r="M2584" s="173"/>
      <c r="N2584" s="173"/>
      <c r="O2584" s="173"/>
      <c r="P2584" s="173"/>
      <c r="Q2584" s="173"/>
      <c r="R2584" s="173"/>
      <c r="S2584" s="173"/>
      <c r="T2584" s="173"/>
      <c r="U2584" s="173"/>
      <c r="V2584" s="173"/>
      <c r="W2584" s="173"/>
      <c r="X2584" s="173"/>
      <c r="Y2584" s="173"/>
      <c r="Z2584" s="173"/>
      <c r="AA2584" s="173"/>
      <c r="AB2584" s="173"/>
      <c r="AC2584" s="173"/>
      <c r="AD2584" s="173"/>
      <c r="AE2584" s="173"/>
      <c r="AF2584" s="173"/>
      <c r="AG2584" s="173"/>
      <c r="AH2584" s="173"/>
      <c r="AI2584" s="173"/>
      <c r="AJ2584" s="173"/>
      <c r="AK2584" s="173"/>
      <c r="AL2584" s="173"/>
      <c r="AM2584" s="173"/>
      <c r="AN2584" s="173"/>
      <c r="AO2584" s="173"/>
      <c r="AP2584" s="198"/>
      <c r="AQ2584" s="198"/>
      <c r="AR2584" s="198"/>
      <c r="AS2584" s="198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  <c r="BP2584" s="198"/>
      <c r="BQ2584" s="198"/>
      <c r="BR2584" s="198"/>
      <c r="BS2584" s="198"/>
      <c r="BT2584" s="198"/>
      <c r="BU2584" s="198"/>
      <c r="BV2584" s="198"/>
      <c r="BW2584" s="198"/>
      <c r="BX2584" s="198"/>
      <c r="BY2584" s="198"/>
      <c r="BZ2584" s="198"/>
    </row>
    <row r="2585" spans="4:78" x14ac:dyDescent="0.2">
      <c r="D2585" s="173"/>
      <c r="E2585" s="173"/>
      <c r="F2585" s="173"/>
      <c r="G2585" s="173"/>
      <c r="H2585" s="173"/>
      <c r="I2585" s="173"/>
      <c r="J2585" s="173"/>
      <c r="K2585" s="173"/>
      <c r="L2585" s="173"/>
      <c r="M2585" s="173"/>
      <c r="N2585" s="173"/>
      <c r="O2585" s="173"/>
      <c r="P2585" s="173"/>
      <c r="Q2585" s="173"/>
      <c r="R2585" s="173"/>
      <c r="S2585" s="173"/>
      <c r="T2585" s="173"/>
      <c r="U2585" s="173"/>
      <c r="V2585" s="173"/>
      <c r="W2585" s="173"/>
      <c r="X2585" s="173"/>
      <c r="Y2585" s="173"/>
      <c r="Z2585" s="173"/>
      <c r="AA2585" s="173"/>
      <c r="AB2585" s="173"/>
      <c r="AC2585" s="173"/>
      <c r="AD2585" s="173"/>
      <c r="AE2585" s="173"/>
      <c r="AF2585" s="173"/>
      <c r="AG2585" s="173"/>
      <c r="AH2585" s="173"/>
      <c r="AI2585" s="173"/>
      <c r="AJ2585" s="173"/>
      <c r="AK2585" s="173"/>
      <c r="AL2585" s="173"/>
      <c r="AM2585" s="173"/>
      <c r="AN2585" s="173"/>
      <c r="AO2585" s="173"/>
      <c r="AP2585" s="198"/>
      <c r="AQ2585" s="198"/>
      <c r="AR2585" s="198"/>
      <c r="AS2585" s="198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  <c r="BP2585" s="198"/>
      <c r="BQ2585" s="198"/>
      <c r="BR2585" s="198"/>
      <c r="BS2585" s="198"/>
      <c r="BT2585" s="198"/>
      <c r="BU2585" s="198"/>
      <c r="BV2585" s="198"/>
      <c r="BW2585" s="198"/>
      <c r="BX2585" s="198"/>
      <c r="BY2585" s="198"/>
      <c r="BZ2585" s="198"/>
    </row>
    <row r="2586" spans="4:78" x14ac:dyDescent="0.2">
      <c r="D2586" s="173"/>
      <c r="E2586" s="173"/>
      <c r="F2586" s="173"/>
      <c r="G2586" s="173"/>
      <c r="H2586" s="173"/>
      <c r="I2586" s="173"/>
      <c r="J2586" s="173"/>
      <c r="K2586" s="173"/>
      <c r="L2586" s="173"/>
      <c r="M2586" s="173"/>
      <c r="N2586" s="173"/>
      <c r="O2586" s="173"/>
      <c r="P2586" s="173"/>
      <c r="Q2586" s="173"/>
      <c r="R2586" s="173"/>
      <c r="S2586" s="173"/>
      <c r="T2586" s="173"/>
      <c r="U2586" s="173"/>
      <c r="V2586" s="173"/>
      <c r="W2586" s="173"/>
      <c r="X2586" s="173"/>
      <c r="Y2586" s="173"/>
      <c r="Z2586" s="173"/>
      <c r="AA2586" s="173"/>
      <c r="AB2586" s="173"/>
      <c r="AC2586" s="173"/>
      <c r="AD2586" s="173"/>
      <c r="AE2586" s="173"/>
      <c r="AF2586" s="173"/>
      <c r="AG2586" s="173"/>
      <c r="AH2586" s="173"/>
      <c r="AI2586" s="173"/>
      <c r="AJ2586" s="173"/>
      <c r="AK2586" s="173"/>
      <c r="AL2586" s="173"/>
      <c r="AM2586" s="173"/>
      <c r="AN2586" s="173"/>
      <c r="AO2586" s="173"/>
      <c r="AP2586" s="198"/>
      <c r="AQ2586" s="198"/>
      <c r="AR2586" s="198"/>
      <c r="AS2586" s="198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  <c r="BP2586" s="198"/>
      <c r="BQ2586" s="198"/>
      <c r="BR2586" s="198"/>
      <c r="BS2586" s="198"/>
      <c r="BT2586" s="198"/>
      <c r="BU2586" s="198"/>
      <c r="BV2586" s="198"/>
      <c r="BW2586" s="198"/>
      <c r="BX2586" s="198"/>
      <c r="BY2586" s="198"/>
      <c r="BZ2586" s="198"/>
    </row>
    <row r="2587" spans="4:78" x14ac:dyDescent="0.2">
      <c r="D2587" s="173"/>
      <c r="E2587" s="173"/>
      <c r="F2587" s="173"/>
      <c r="G2587" s="173"/>
      <c r="H2587" s="173"/>
      <c r="I2587" s="173"/>
      <c r="J2587" s="173"/>
      <c r="K2587" s="173"/>
      <c r="L2587" s="173"/>
      <c r="M2587" s="173"/>
      <c r="N2587" s="173"/>
      <c r="O2587" s="173"/>
      <c r="P2587" s="173"/>
      <c r="Q2587" s="173"/>
      <c r="R2587" s="173"/>
      <c r="S2587" s="173"/>
      <c r="T2587" s="173"/>
      <c r="U2587" s="173"/>
      <c r="V2587" s="173"/>
      <c r="W2587" s="173"/>
      <c r="X2587" s="173"/>
      <c r="Y2587" s="173"/>
      <c r="Z2587" s="173"/>
      <c r="AA2587" s="173"/>
      <c r="AB2587" s="173"/>
      <c r="AC2587" s="173"/>
      <c r="AD2587" s="173"/>
      <c r="AE2587" s="173"/>
      <c r="AF2587" s="173"/>
      <c r="AG2587" s="173"/>
      <c r="AH2587" s="173"/>
      <c r="AI2587" s="173"/>
      <c r="AJ2587" s="173"/>
      <c r="AK2587" s="173"/>
      <c r="AL2587" s="173"/>
      <c r="AM2587" s="173"/>
      <c r="AN2587" s="173"/>
      <c r="AO2587" s="173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  <c r="BP2587" s="198"/>
      <c r="BQ2587" s="198"/>
      <c r="BR2587" s="198"/>
      <c r="BS2587" s="198"/>
      <c r="BT2587" s="198"/>
      <c r="BU2587" s="198"/>
      <c r="BV2587" s="198"/>
      <c r="BW2587" s="198"/>
      <c r="BX2587" s="198"/>
      <c r="BY2587" s="198"/>
      <c r="BZ2587" s="198"/>
    </row>
    <row r="2588" spans="4:78" x14ac:dyDescent="0.2">
      <c r="D2588" s="173"/>
      <c r="E2588" s="173"/>
      <c r="F2588" s="173"/>
      <c r="G2588" s="173"/>
      <c r="H2588" s="173"/>
      <c r="I2588" s="173"/>
      <c r="J2588" s="173"/>
      <c r="K2588" s="173"/>
      <c r="L2588" s="173"/>
      <c r="M2588" s="173"/>
      <c r="N2588" s="173"/>
      <c r="O2588" s="173"/>
      <c r="P2588" s="173"/>
      <c r="Q2588" s="173"/>
      <c r="R2588" s="173"/>
      <c r="S2588" s="173"/>
      <c r="T2588" s="173"/>
      <c r="U2588" s="173"/>
      <c r="V2588" s="173"/>
      <c r="W2588" s="173"/>
      <c r="X2588" s="173"/>
      <c r="Y2588" s="173"/>
      <c r="Z2588" s="173"/>
      <c r="AA2588" s="173"/>
      <c r="AB2588" s="173"/>
      <c r="AC2588" s="173"/>
      <c r="AD2588" s="173"/>
      <c r="AE2588" s="173"/>
      <c r="AF2588" s="173"/>
      <c r="AG2588" s="173"/>
      <c r="AH2588" s="173"/>
      <c r="AI2588" s="173"/>
      <c r="AJ2588" s="173"/>
      <c r="AK2588" s="173"/>
      <c r="AL2588" s="173"/>
      <c r="AM2588" s="173"/>
      <c r="AN2588" s="173"/>
      <c r="AO2588" s="173"/>
      <c r="AP2588" s="198"/>
      <c r="AQ2588" s="198"/>
      <c r="AR2588" s="198"/>
      <c r="AS2588" s="198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  <c r="BP2588" s="198"/>
      <c r="BQ2588" s="198"/>
      <c r="BR2588" s="198"/>
      <c r="BS2588" s="198"/>
      <c r="BT2588" s="198"/>
      <c r="BU2588" s="198"/>
      <c r="BV2588" s="198"/>
      <c r="BW2588" s="198"/>
      <c r="BX2588" s="198"/>
      <c r="BY2588" s="198"/>
      <c r="BZ2588" s="198"/>
    </row>
    <row r="2589" spans="4:78" x14ac:dyDescent="0.2">
      <c r="D2589" s="173"/>
      <c r="E2589" s="173"/>
      <c r="F2589" s="173"/>
      <c r="G2589" s="173"/>
      <c r="H2589" s="173"/>
      <c r="I2589" s="173"/>
      <c r="J2589" s="173"/>
      <c r="K2589" s="173"/>
      <c r="L2589" s="173"/>
      <c r="M2589" s="173"/>
      <c r="N2589" s="173"/>
      <c r="O2589" s="173"/>
      <c r="P2589" s="173"/>
      <c r="Q2589" s="173"/>
      <c r="R2589" s="173"/>
      <c r="S2589" s="173"/>
      <c r="T2589" s="173"/>
      <c r="U2589" s="173"/>
      <c r="V2589" s="173"/>
      <c r="W2589" s="173"/>
      <c r="X2589" s="173"/>
      <c r="Y2589" s="173"/>
      <c r="Z2589" s="173"/>
      <c r="AA2589" s="173"/>
      <c r="AB2589" s="173"/>
      <c r="AC2589" s="173"/>
      <c r="AD2589" s="173"/>
      <c r="AE2589" s="173"/>
      <c r="AF2589" s="173"/>
      <c r="AG2589" s="173"/>
      <c r="AH2589" s="173"/>
      <c r="AI2589" s="173"/>
      <c r="AJ2589" s="173"/>
      <c r="AK2589" s="173"/>
      <c r="AL2589" s="173"/>
      <c r="AM2589" s="173"/>
      <c r="AN2589" s="173"/>
      <c r="AO2589" s="173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  <c r="BP2589" s="198"/>
      <c r="BQ2589" s="198"/>
      <c r="BR2589" s="198"/>
      <c r="BS2589" s="198"/>
      <c r="BT2589" s="198"/>
      <c r="BU2589" s="198"/>
      <c r="BV2589" s="198"/>
      <c r="BW2589" s="198"/>
      <c r="BX2589" s="198"/>
      <c r="BY2589" s="198"/>
      <c r="BZ2589" s="198"/>
    </row>
    <row r="2590" spans="4:78" x14ac:dyDescent="0.2">
      <c r="D2590" s="173"/>
      <c r="E2590" s="173"/>
      <c r="F2590" s="173"/>
      <c r="G2590" s="173"/>
      <c r="H2590" s="173"/>
      <c r="I2590" s="173"/>
      <c r="J2590" s="173"/>
      <c r="K2590" s="173"/>
      <c r="L2590" s="173"/>
      <c r="M2590" s="173"/>
      <c r="N2590" s="173"/>
      <c r="O2590" s="173"/>
      <c r="P2590" s="173"/>
      <c r="Q2590" s="173"/>
      <c r="R2590" s="173"/>
      <c r="S2590" s="173"/>
      <c r="T2590" s="173"/>
      <c r="U2590" s="173"/>
      <c r="V2590" s="173"/>
      <c r="W2590" s="173"/>
      <c r="X2590" s="173"/>
      <c r="Y2590" s="173"/>
      <c r="Z2590" s="173"/>
      <c r="AA2590" s="173"/>
      <c r="AB2590" s="173"/>
      <c r="AC2590" s="173"/>
      <c r="AD2590" s="173"/>
      <c r="AE2590" s="173"/>
      <c r="AF2590" s="173"/>
      <c r="AG2590" s="173"/>
      <c r="AH2590" s="173"/>
      <c r="AI2590" s="173"/>
      <c r="AJ2590" s="173"/>
      <c r="AK2590" s="173"/>
      <c r="AL2590" s="173"/>
      <c r="AM2590" s="173"/>
      <c r="AN2590" s="173"/>
      <c r="AO2590" s="173"/>
      <c r="AP2590" s="198"/>
      <c r="AQ2590" s="198"/>
      <c r="AR2590" s="198"/>
      <c r="AS2590" s="198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  <c r="BP2590" s="198"/>
      <c r="BQ2590" s="198"/>
      <c r="BR2590" s="198"/>
      <c r="BS2590" s="198"/>
      <c r="BT2590" s="198"/>
      <c r="BU2590" s="198"/>
      <c r="BV2590" s="198"/>
      <c r="BW2590" s="198"/>
      <c r="BX2590" s="198"/>
      <c r="BY2590" s="198"/>
      <c r="BZ2590" s="198"/>
    </row>
    <row r="2591" spans="4:78" x14ac:dyDescent="0.2">
      <c r="D2591" s="173"/>
      <c r="E2591" s="173"/>
      <c r="F2591" s="173"/>
      <c r="G2591" s="173"/>
      <c r="H2591" s="173"/>
      <c r="I2591" s="173"/>
      <c r="J2591" s="173"/>
      <c r="K2591" s="173"/>
      <c r="L2591" s="173"/>
      <c r="M2591" s="173"/>
      <c r="N2591" s="173"/>
      <c r="O2591" s="173"/>
      <c r="P2591" s="173"/>
      <c r="Q2591" s="173"/>
      <c r="R2591" s="173"/>
      <c r="S2591" s="173"/>
      <c r="T2591" s="173"/>
      <c r="U2591" s="173"/>
      <c r="V2591" s="173"/>
      <c r="W2591" s="173"/>
      <c r="X2591" s="173"/>
      <c r="Y2591" s="173"/>
      <c r="Z2591" s="173"/>
      <c r="AA2591" s="173"/>
      <c r="AB2591" s="173"/>
      <c r="AC2591" s="173"/>
      <c r="AD2591" s="173"/>
      <c r="AE2591" s="173"/>
      <c r="AF2591" s="173"/>
      <c r="AG2591" s="173"/>
      <c r="AH2591" s="173"/>
      <c r="AI2591" s="173"/>
      <c r="AJ2591" s="173"/>
      <c r="AK2591" s="173"/>
      <c r="AL2591" s="173"/>
      <c r="AM2591" s="173"/>
      <c r="AN2591" s="173"/>
      <c r="AO2591" s="173"/>
      <c r="AP2591" s="198"/>
      <c r="AQ2591" s="198"/>
      <c r="AR2591" s="198"/>
      <c r="AS2591" s="198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  <c r="BP2591" s="198"/>
      <c r="BQ2591" s="198"/>
      <c r="BR2591" s="198"/>
      <c r="BS2591" s="198"/>
      <c r="BT2591" s="198"/>
      <c r="BU2591" s="198"/>
      <c r="BV2591" s="198"/>
      <c r="BW2591" s="198"/>
      <c r="BX2591" s="198"/>
      <c r="BY2591" s="198"/>
      <c r="BZ2591" s="198"/>
    </row>
    <row r="2592" spans="4:78" x14ac:dyDescent="0.2">
      <c r="D2592" s="173"/>
      <c r="E2592" s="173"/>
      <c r="F2592" s="173"/>
      <c r="G2592" s="173"/>
      <c r="H2592" s="173"/>
      <c r="I2592" s="173"/>
      <c r="J2592" s="173"/>
      <c r="K2592" s="173"/>
      <c r="L2592" s="173"/>
      <c r="M2592" s="173"/>
      <c r="N2592" s="173"/>
      <c r="O2592" s="173"/>
      <c r="P2592" s="173"/>
      <c r="Q2592" s="173"/>
      <c r="R2592" s="173"/>
      <c r="S2592" s="173"/>
      <c r="T2592" s="173"/>
      <c r="U2592" s="173"/>
      <c r="V2592" s="173"/>
      <c r="W2592" s="173"/>
      <c r="X2592" s="173"/>
      <c r="Y2592" s="173"/>
      <c r="Z2592" s="173"/>
      <c r="AA2592" s="173"/>
      <c r="AB2592" s="173"/>
      <c r="AC2592" s="173"/>
      <c r="AD2592" s="173"/>
      <c r="AE2592" s="173"/>
      <c r="AF2592" s="173"/>
      <c r="AG2592" s="173"/>
      <c r="AH2592" s="173"/>
      <c r="AI2592" s="173"/>
      <c r="AJ2592" s="173"/>
      <c r="AK2592" s="173"/>
      <c r="AL2592" s="173"/>
      <c r="AM2592" s="173"/>
      <c r="AN2592" s="173"/>
      <c r="AO2592" s="173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  <c r="BP2592" s="198"/>
      <c r="BQ2592" s="198"/>
      <c r="BR2592" s="198"/>
      <c r="BS2592" s="198"/>
      <c r="BT2592" s="198"/>
      <c r="BU2592" s="198"/>
      <c r="BV2592" s="198"/>
      <c r="BW2592" s="198"/>
      <c r="BX2592" s="198"/>
      <c r="BY2592" s="198"/>
      <c r="BZ2592" s="198"/>
    </row>
    <row r="2593" spans="4:78" x14ac:dyDescent="0.2">
      <c r="D2593" s="173"/>
      <c r="E2593" s="173"/>
      <c r="F2593" s="173"/>
      <c r="G2593" s="173"/>
      <c r="H2593" s="173"/>
      <c r="I2593" s="173"/>
      <c r="J2593" s="173"/>
      <c r="K2593" s="173"/>
      <c r="L2593" s="173"/>
      <c r="M2593" s="173"/>
      <c r="N2593" s="173"/>
      <c r="O2593" s="173"/>
      <c r="P2593" s="173"/>
      <c r="Q2593" s="173"/>
      <c r="R2593" s="173"/>
      <c r="S2593" s="173"/>
      <c r="T2593" s="173"/>
      <c r="U2593" s="173"/>
      <c r="V2593" s="173"/>
      <c r="W2593" s="173"/>
      <c r="X2593" s="173"/>
      <c r="Y2593" s="173"/>
      <c r="Z2593" s="173"/>
      <c r="AA2593" s="173"/>
      <c r="AB2593" s="173"/>
      <c r="AC2593" s="173"/>
      <c r="AD2593" s="173"/>
      <c r="AE2593" s="173"/>
      <c r="AF2593" s="173"/>
      <c r="AG2593" s="173"/>
      <c r="AH2593" s="173"/>
      <c r="AI2593" s="173"/>
      <c r="AJ2593" s="173"/>
      <c r="AK2593" s="173"/>
      <c r="AL2593" s="173"/>
      <c r="AM2593" s="173"/>
      <c r="AN2593" s="173"/>
      <c r="AO2593" s="173"/>
      <c r="AP2593" s="198"/>
      <c r="AQ2593" s="198"/>
      <c r="AR2593" s="198"/>
      <c r="AS2593" s="198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  <c r="BP2593" s="198"/>
      <c r="BQ2593" s="198"/>
      <c r="BR2593" s="198"/>
      <c r="BS2593" s="198"/>
      <c r="BT2593" s="198"/>
      <c r="BU2593" s="198"/>
      <c r="BV2593" s="198"/>
      <c r="BW2593" s="198"/>
      <c r="BX2593" s="198"/>
      <c r="BY2593" s="198"/>
      <c r="BZ2593" s="198"/>
    </row>
    <row r="2594" spans="4:78" x14ac:dyDescent="0.2">
      <c r="D2594" s="173"/>
      <c r="E2594" s="173"/>
      <c r="F2594" s="173"/>
      <c r="G2594" s="173"/>
      <c r="H2594" s="173"/>
      <c r="I2594" s="173"/>
      <c r="J2594" s="173"/>
      <c r="K2594" s="173"/>
      <c r="L2594" s="173"/>
      <c r="M2594" s="173"/>
      <c r="N2594" s="173"/>
      <c r="O2594" s="173"/>
      <c r="P2594" s="173"/>
      <c r="Q2594" s="173"/>
      <c r="R2594" s="173"/>
      <c r="S2594" s="173"/>
      <c r="T2594" s="173"/>
      <c r="U2594" s="173"/>
      <c r="V2594" s="173"/>
      <c r="W2594" s="173"/>
      <c r="X2594" s="173"/>
      <c r="Y2594" s="173"/>
      <c r="Z2594" s="173"/>
      <c r="AA2594" s="173"/>
      <c r="AB2594" s="173"/>
      <c r="AC2594" s="173"/>
      <c r="AD2594" s="173"/>
      <c r="AE2594" s="173"/>
      <c r="AF2594" s="173"/>
      <c r="AG2594" s="173"/>
      <c r="AH2594" s="173"/>
      <c r="AI2594" s="173"/>
      <c r="AJ2594" s="173"/>
      <c r="AK2594" s="173"/>
      <c r="AL2594" s="173"/>
      <c r="AM2594" s="173"/>
      <c r="AN2594" s="173"/>
      <c r="AO2594" s="173"/>
      <c r="AP2594" s="198"/>
      <c r="AQ2594" s="198"/>
      <c r="AR2594" s="198"/>
      <c r="AS2594" s="198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  <c r="BP2594" s="198"/>
      <c r="BQ2594" s="198"/>
      <c r="BR2594" s="198"/>
      <c r="BS2594" s="198"/>
      <c r="BT2594" s="198"/>
      <c r="BU2594" s="198"/>
      <c r="BV2594" s="198"/>
      <c r="BW2594" s="198"/>
      <c r="BX2594" s="198"/>
      <c r="BY2594" s="198"/>
      <c r="BZ2594" s="198"/>
    </row>
    <row r="2595" spans="4:78" x14ac:dyDescent="0.2">
      <c r="D2595" s="173"/>
      <c r="E2595" s="173"/>
      <c r="F2595" s="173"/>
      <c r="G2595" s="173"/>
      <c r="H2595" s="173"/>
      <c r="I2595" s="173"/>
      <c r="J2595" s="173"/>
      <c r="K2595" s="173"/>
      <c r="L2595" s="173"/>
      <c r="M2595" s="173"/>
      <c r="N2595" s="173"/>
      <c r="O2595" s="173"/>
      <c r="P2595" s="173"/>
      <c r="Q2595" s="173"/>
      <c r="R2595" s="173"/>
      <c r="S2595" s="173"/>
      <c r="T2595" s="173"/>
      <c r="U2595" s="173"/>
      <c r="V2595" s="173"/>
      <c r="W2595" s="173"/>
      <c r="X2595" s="173"/>
      <c r="Y2595" s="173"/>
      <c r="Z2595" s="173"/>
      <c r="AA2595" s="173"/>
      <c r="AB2595" s="173"/>
      <c r="AC2595" s="173"/>
      <c r="AD2595" s="173"/>
      <c r="AE2595" s="173"/>
      <c r="AF2595" s="173"/>
      <c r="AG2595" s="173"/>
      <c r="AH2595" s="173"/>
      <c r="AI2595" s="173"/>
      <c r="AJ2595" s="173"/>
      <c r="AK2595" s="173"/>
      <c r="AL2595" s="173"/>
      <c r="AM2595" s="173"/>
      <c r="AN2595" s="173"/>
      <c r="AO2595" s="173"/>
      <c r="AP2595" s="198"/>
      <c r="AQ2595" s="198"/>
      <c r="AR2595" s="198"/>
      <c r="AS2595" s="198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  <c r="BP2595" s="198"/>
      <c r="BQ2595" s="198"/>
      <c r="BR2595" s="198"/>
      <c r="BS2595" s="198"/>
      <c r="BT2595" s="198"/>
      <c r="BU2595" s="198"/>
      <c r="BV2595" s="198"/>
      <c r="BW2595" s="198"/>
      <c r="BX2595" s="198"/>
      <c r="BY2595" s="198"/>
      <c r="BZ2595" s="198"/>
    </row>
    <row r="2596" spans="4:78" x14ac:dyDescent="0.2">
      <c r="D2596" s="173"/>
      <c r="E2596" s="173"/>
      <c r="F2596" s="173"/>
      <c r="G2596" s="173"/>
      <c r="H2596" s="173"/>
      <c r="I2596" s="173"/>
      <c r="J2596" s="173"/>
      <c r="K2596" s="173"/>
      <c r="L2596" s="173"/>
      <c r="M2596" s="173"/>
      <c r="N2596" s="173"/>
      <c r="O2596" s="173"/>
      <c r="P2596" s="173"/>
      <c r="Q2596" s="173"/>
      <c r="R2596" s="173"/>
      <c r="S2596" s="173"/>
      <c r="T2596" s="173"/>
      <c r="U2596" s="173"/>
      <c r="V2596" s="173"/>
      <c r="W2596" s="173"/>
      <c r="X2596" s="173"/>
      <c r="Y2596" s="173"/>
      <c r="Z2596" s="173"/>
      <c r="AA2596" s="173"/>
      <c r="AB2596" s="173"/>
      <c r="AC2596" s="173"/>
      <c r="AD2596" s="173"/>
      <c r="AE2596" s="173"/>
      <c r="AF2596" s="173"/>
      <c r="AG2596" s="173"/>
      <c r="AH2596" s="173"/>
      <c r="AI2596" s="173"/>
      <c r="AJ2596" s="173"/>
      <c r="AK2596" s="173"/>
      <c r="AL2596" s="173"/>
      <c r="AM2596" s="173"/>
      <c r="AN2596" s="173"/>
      <c r="AO2596" s="173"/>
      <c r="AP2596" s="198"/>
      <c r="AQ2596" s="198"/>
      <c r="AR2596" s="198"/>
      <c r="AS2596" s="198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  <c r="BP2596" s="198"/>
      <c r="BQ2596" s="198"/>
      <c r="BR2596" s="198"/>
      <c r="BS2596" s="198"/>
      <c r="BT2596" s="198"/>
      <c r="BU2596" s="198"/>
      <c r="BV2596" s="198"/>
      <c r="BW2596" s="198"/>
      <c r="BX2596" s="198"/>
      <c r="BY2596" s="198"/>
      <c r="BZ2596" s="198"/>
    </row>
    <row r="2597" spans="4:78" x14ac:dyDescent="0.2">
      <c r="D2597" s="173"/>
      <c r="E2597" s="173"/>
      <c r="F2597" s="173"/>
      <c r="G2597" s="173"/>
      <c r="H2597" s="173"/>
      <c r="I2597" s="173"/>
      <c r="J2597" s="173"/>
      <c r="K2597" s="173"/>
      <c r="L2597" s="173"/>
      <c r="M2597" s="173"/>
      <c r="N2597" s="173"/>
      <c r="O2597" s="173"/>
      <c r="P2597" s="173"/>
      <c r="Q2597" s="173"/>
      <c r="R2597" s="173"/>
      <c r="S2597" s="173"/>
      <c r="T2597" s="173"/>
      <c r="U2597" s="173"/>
      <c r="V2597" s="173"/>
      <c r="W2597" s="173"/>
      <c r="X2597" s="173"/>
      <c r="Y2597" s="173"/>
      <c r="Z2597" s="173"/>
      <c r="AA2597" s="173"/>
      <c r="AB2597" s="173"/>
      <c r="AC2597" s="173"/>
      <c r="AD2597" s="173"/>
      <c r="AE2597" s="173"/>
      <c r="AF2597" s="173"/>
      <c r="AG2597" s="173"/>
      <c r="AH2597" s="173"/>
      <c r="AI2597" s="173"/>
      <c r="AJ2597" s="173"/>
      <c r="AK2597" s="173"/>
      <c r="AL2597" s="173"/>
      <c r="AM2597" s="173"/>
      <c r="AN2597" s="173"/>
      <c r="AO2597" s="173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  <c r="BP2597" s="198"/>
      <c r="BQ2597" s="198"/>
      <c r="BR2597" s="198"/>
      <c r="BS2597" s="198"/>
      <c r="BT2597" s="198"/>
      <c r="BU2597" s="198"/>
      <c r="BV2597" s="198"/>
      <c r="BW2597" s="198"/>
      <c r="BX2597" s="198"/>
      <c r="BY2597" s="198"/>
      <c r="BZ2597" s="198"/>
    </row>
    <row r="2598" spans="4:78" x14ac:dyDescent="0.2">
      <c r="D2598" s="173"/>
      <c r="E2598" s="173"/>
      <c r="F2598" s="173"/>
      <c r="G2598" s="173"/>
      <c r="H2598" s="173"/>
      <c r="I2598" s="173"/>
      <c r="J2598" s="173"/>
      <c r="K2598" s="173"/>
      <c r="L2598" s="173"/>
      <c r="M2598" s="173"/>
      <c r="N2598" s="173"/>
      <c r="O2598" s="173"/>
      <c r="P2598" s="173"/>
      <c r="Q2598" s="173"/>
      <c r="R2598" s="173"/>
      <c r="S2598" s="173"/>
      <c r="T2598" s="173"/>
      <c r="U2598" s="173"/>
      <c r="V2598" s="173"/>
      <c r="W2598" s="173"/>
      <c r="X2598" s="173"/>
      <c r="Y2598" s="173"/>
      <c r="Z2598" s="173"/>
      <c r="AA2598" s="173"/>
      <c r="AB2598" s="173"/>
      <c r="AC2598" s="173"/>
      <c r="AD2598" s="173"/>
      <c r="AE2598" s="173"/>
      <c r="AF2598" s="173"/>
      <c r="AG2598" s="173"/>
      <c r="AH2598" s="173"/>
      <c r="AI2598" s="173"/>
      <c r="AJ2598" s="173"/>
      <c r="AK2598" s="173"/>
      <c r="AL2598" s="173"/>
      <c r="AM2598" s="173"/>
      <c r="AN2598" s="173"/>
      <c r="AO2598" s="173"/>
      <c r="AP2598" s="198"/>
      <c r="AQ2598" s="198"/>
      <c r="AR2598" s="198"/>
      <c r="AS2598" s="198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  <c r="BP2598" s="198"/>
      <c r="BQ2598" s="198"/>
      <c r="BR2598" s="198"/>
      <c r="BS2598" s="198"/>
      <c r="BT2598" s="198"/>
      <c r="BU2598" s="198"/>
      <c r="BV2598" s="198"/>
      <c r="BW2598" s="198"/>
      <c r="BX2598" s="198"/>
      <c r="BY2598" s="198"/>
      <c r="BZ2598" s="198"/>
    </row>
    <row r="2599" spans="4:78" x14ac:dyDescent="0.2">
      <c r="D2599" s="173"/>
      <c r="E2599" s="173"/>
      <c r="F2599" s="173"/>
      <c r="G2599" s="173"/>
      <c r="H2599" s="173"/>
      <c r="I2599" s="173"/>
      <c r="J2599" s="173"/>
      <c r="K2599" s="173"/>
      <c r="L2599" s="173"/>
      <c r="M2599" s="173"/>
      <c r="N2599" s="173"/>
      <c r="O2599" s="173"/>
      <c r="P2599" s="173"/>
      <c r="Q2599" s="173"/>
      <c r="R2599" s="173"/>
      <c r="S2599" s="173"/>
      <c r="T2599" s="173"/>
      <c r="U2599" s="173"/>
      <c r="V2599" s="173"/>
      <c r="W2599" s="173"/>
      <c r="X2599" s="173"/>
      <c r="Y2599" s="173"/>
      <c r="Z2599" s="173"/>
      <c r="AA2599" s="173"/>
      <c r="AB2599" s="173"/>
      <c r="AC2599" s="173"/>
      <c r="AD2599" s="173"/>
      <c r="AE2599" s="173"/>
      <c r="AF2599" s="173"/>
      <c r="AG2599" s="173"/>
      <c r="AH2599" s="173"/>
      <c r="AI2599" s="173"/>
      <c r="AJ2599" s="173"/>
      <c r="AK2599" s="173"/>
      <c r="AL2599" s="173"/>
      <c r="AM2599" s="173"/>
      <c r="AN2599" s="173"/>
      <c r="AO2599" s="173"/>
      <c r="AP2599" s="198"/>
      <c r="AQ2599" s="198"/>
      <c r="AR2599" s="198"/>
      <c r="AS2599" s="198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  <c r="BP2599" s="198"/>
      <c r="BQ2599" s="198"/>
      <c r="BR2599" s="198"/>
      <c r="BS2599" s="198"/>
      <c r="BT2599" s="198"/>
      <c r="BU2599" s="198"/>
      <c r="BV2599" s="198"/>
      <c r="BW2599" s="198"/>
      <c r="BX2599" s="198"/>
      <c r="BY2599" s="198"/>
      <c r="BZ2599" s="198"/>
    </row>
    <row r="2600" spans="4:78" x14ac:dyDescent="0.2">
      <c r="D2600" s="173"/>
      <c r="E2600" s="173"/>
      <c r="F2600" s="173"/>
      <c r="G2600" s="173"/>
      <c r="H2600" s="173"/>
      <c r="I2600" s="173"/>
      <c r="J2600" s="173"/>
      <c r="K2600" s="173"/>
      <c r="L2600" s="173"/>
      <c r="M2600" s="173"/>
      <c r="N2600" s="173"/>
      <c r="O2600" s="173"/>
      <c r="P2600" s="173"/>
      <c r="Q2600" s="173"/>
      <c r="R2600" s="173"/>
      <c r="S2600" s="173"/>
      <c r="T2600" s="173"/>
      <c r="U2600" s="173"/>
      <c r="V2600" s="173"/>
      <c r="W2600" s="173"/>
      <c r="X2600" s="173"/>
      <c r="Y2600" s="173"/>
      <c r="Z2600" s="173"/>
      <c r="AA2600" s="173"/>
      <c r="AB2600" s="173"/>
      <c r="AC2600" s="173"/>
      <c r="AD2600" s="173"/>
      <c r="AE2600" s="173"/>
      <c r="AF2600" s="173"/>
      <c r="AG2600" s="173"/>
      <c r="AH2600" s="173"/>
      <c r="AI2600" s="173"/>
      <c r="AJ2600" s="173"/>
      <c r="AK2600" s="173"/>
      <c r="AL2600" s="173"/>
      <c r="AM2600" s="173"/>
      <c r="AN2600" s="173"/>
      <c r="AO2600" s="173"/>
      <c r="AP2600" s="198"/>
      <c r="AQ2600" s="198"/>
      <c r="AR2600" s="198"/>
      <c r="AS2600" s="198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  <c r="BP2600" s="198"/>
      <c r="BQ2600" s="198"/>
      <c r="BR2600" s="198"/>
      <c r="BS2600" s="198"/>
      <c r="BT2600" s="198"/>
      <c r="BU2600" s="198"/>
      <c r="BV2600" s="198"/>
      <c r="BW2600" s="198"/>
      <c r="BX2600" s="198"/>
      <c r="BY2600" s="198"/>
      <c r="BZ2600" s="198"/>
    </row>
    <row r="2601" spans="4:78" x14ac:dyDescent="0.2">
      <c r="D2601" s="173"/>
      <c r="E2601" s="173"/>
      <c r="F2601" s="173"/>
      <c r="G2601" s="173"/>
      <c r="H2601" s="173"/>
      <c r="I2601" s="173"/>
      <c r="J2601" s="173"/>
      <c r="K2601" s="173"/>
      <c r="L2601" s="173"/>
      <c r="M2601" s="173"/>
      <c r="N2601" s="173"/>
      <c r="O2601" s="173"/>
      <c r="P2601" s="173"/>
      <c r="Q2601" s="173"/>
      <c r="R2601" s="173"/>
      <c r="S2601" s="173"/>
      <c r="T2601" s="173"/>
      <c r="U2601" s="173"/>
      <c r="V2601" s="173"/>
      <c r="W2601" s="173"/>
      <c r="X2601" s="173"/>
      <c r="Y2601" s="173"/>
      <c r="Z2601" s="173"/>
      <c r="AA2601" s="173"/>
      <c r="AB2601" s="173"/>
      <c r="AC2601" s="173"/>
      <c r="AD2601" s="173"/>
      <c r="AE2601" s="173"/>
      <c r="AF2601" s="173"/>
      <c r="AG2601" s="173"/>
      <c r="AH2601" s="173"/>
      <c r="AI2601" s="173"/>
      <c r="AJ2601" s="173"/>
      <c r="AK2601" s="173"/>
      <c r="AL2601" s="173"/>
      <c r="AM2601" s="173"/>
      <c r="AN2601" s="173"/>
      <c r="AO2601" s="173"/>
      <c r="AP2601" s="198"/>
      <c r="AQ2601" s="198"/>
      <c r="AR2601" s="198"/>
      <c r="AS2601" s="198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  <c r="BP2601" s="198"/>
      <c r="BQ2601" s="198"/>
      <c r="BR2601" s="198"/>
      <c r="BS2601" s="198"/>
      <c r="BT2601" s="198"/>
      <c r="BU2601" s="198"/>
      <c r="BV2601" s="198"/>
      <c r="BW2601" s="198"/>
      <c r="BX2601" s="198"/>
      <c r="BY2601" s="198"/>
      <c r="BZ2601" s="198"/>
    </row>
    <row r="2602" spans="4:78" x14ac:dyDescent="0.2">
      <c r="D2602" s="173"/>
      <c r="E2602" s="173"/>
      <c r="F2602" s="173"/>
      <c r="G2602" s="173"/>
      <c r="H2602" s="173"/>
      <c r="I2602" s="173"/>
      <c r="J2602" s="173"/>
      <c r="K2602" s="173"/>
      <c r="L2602" s="173"/>
      <c r="M2602" s="173"/>
      <c r="N2602" s="173"/>
      <c r="O2602" s="173"/>
      <c r="P2602" s="173"/>
      <c r="Q2602" s="173"/>
      <c r="R2602" s="173"/>
      <c r="S2602" s="173"/>
      <c r="T2602" s="173"/>
      <c r="U2602" s="173"/>
      <c r="V2602" s="173"/>
      <c r="W2602" s="173"/>
      <c r="X2602" s="173"/>
      <c r="Y2602" s="173"/>
      <c r="Z2602" s="173"/>
      <c r="AA2602" s="173"/>
      <c r="AB2602" s="173"/>
      <c r="AC2602" s="173"/>
      <c r="AD2602" s="173"/>
      <c r="AE2602" s="173"/>
      <c r="AF2602" s="173"/>
      <c r="AG2602" s="173"/>
      <c r="AH2602" s="173"/>
      <c r="AI2602" s="173"/>
      <c r="AJ2602" s="173"/>
      <c r="AK2602" s="173"/>
      <c r="AL2602" s="173"/>
      <c r="AM2602" s="173"/>
      <c r="AN2602" s="173"/>
      <c r="AO2602" s="173"/>
      <c r="AP2602" s="198"/>
      <c r="AQ2602" s="198"/>
      <c r="AR2602" s="198"/>
      <c r="AS2602" s="198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  <c r="BP2602" s="198"/>
      <c r="BQ2602" s="198"/>
      <c r="BR2602" s="198"/>
      <c r="BS2602" s="198"/>
      <c r="BT2602" s="198"/>
      <c r="BU2602" s="198"/>
      <c r="BV2602" s="198"/>
      <c r="BW2602" s="198"/>
      <c r="BX2602" s="198"/>
      <c r="BY2602" s="198"/>
      <c r="BZ2602" s="198"/>
    </row>
    <row r="2603" spans="4:78" x14ac:dyDescent="0.2">
      <c r="D2603" s="173"/>
      <c r="E2603" s="173"/>
      <c r="F2603" s="173"/>
      <c r="G2603" s="173"/>
      <c r="H2603" s="173"/>
      <c r="I2603" s="173"/>
      <c r="J2603" s="173"/>
      <c r="K2603" s="173"/>
      <c r="L2603" s="173"/>
      <c r="M2603" s="173"/>
      <c r="N2603" s="173"/>
      <c r="O2603" s="173"/>
      <c r="P2603" s="173"/>
      <c r="Q2603" s="173"/>
      <c r="R2603" s="173"/>
      <c r="S2603" s="173"/>
      <c r="T2603" s="173"/>
      <c r="U2603" s="173"/>
      <c r="V2603" s="173"/>
      <c r="W2603" s="173"/>
      <c r="X2603" s="173"/>
      <c r="Y2603" s="173"/>
      <c r="Z2603" s="173"/>
      <c r="AA2603" s="173"/>
      <c r="AB2603" s="173"/>
      <c r="AC2603" s="173"/>
      <c r="AD2603" s="173"/>
      <c r="AE2603" s="173"/>
      <c r="AF2603" s="173"/>
      <c r="AG2603" s="173"/>
      <c r="AH2603" s="173"/>
      <c r="AI2603" s="173"/>
      <c r="AJ2603" s="173"/>
      <c r="AK2603" s="173"/>
      <c r="AL2603" s="173"/>
      <c r="AM2603" s="173"/>
      <c r="AN2603" s="173"/>
      <c r="AO2603" s="173"/>
      <c r="AP2603" s="198"/>
      <c r="AQ2603" s="198"/>
      <c r="AR2603" s="198"/>
      <c r="AS2603" s="198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  <c r="BP2603" s="198"/>
      <c r="BQ2603" s="198"/>
      <c r="BR2603" s="198"/>
      <c r="BS2603" s="198"/>
      <c r="BT2603" s="198"/>
      <c r="BU2603" s="198"/>
      <c r="BV2603" s="198"/>
      <c r="BW2603" s="198"/>
      <c r="BX2603" s="198"/>
      <c r="BY2603" s="198"/>
      <c r="BZ2603" s="198"/>
    </row>
    <row r="2604" spans="4:78" x14ac:dyDescent="0.2">
      <c r="D2604" s="173"/>
      <c r="E2604" s="173"/>
      <c r="F2604" s="173"/>
      <c r="G2604" s="173"/>
      <c r="H2604" s="173"/>
      <c r="I2604" s="173"/>
      <c r="J2604" s="173"/>
      <c r="K2604" s="173"/>
      <c r="L2604" s="173"/>
      <c r="M2604" s="173"/>
      <c r="N2604" s="173"/>
      <c r="O2604" s="173"/>
      <c r="P2604" s="173"/>
      <c r="Q2604" s="173"/>
      <c r="R2604" s="173"/>
      <c r="S2604" s="173"/>
      <c r="T2604" s="173"/>
      <c r="U2604" s="173"/>
      <c r="V2604" s="173"/>
      <c r="W2604" s="173"/>
      <c r="X2604" s="173"/>
      <c r="Y2604" s="173"/>
      <c r="Z2604" s="173"/>
      <c r="AA2604" s="173"/>
      <c r="AB2604" s="173"/>
      <c r="AC2604" s="173"/>
      <c r="AD2604" s="173"/>
      <c r="AE2604" s="173"/>
      <c r="AF2604" s="173"/>
      <c r="AG2604" s="173"/>
      <c r="AH2604" s="173"/>
      <c r="AI2604" s="173"/>
      <c r="AJ2604" s="173"/>
      <c r="AK2604" s="173"/>
      <c r="AL2604" s="173"/>
      <c r="AM2604" s="173"/>
      <c r="AN2604" s="173"/>
      <c r="AO2604" s="173"/>
      <c r="AP2604" s="198"/>
      <c r="AQ2604" s="198"/>
      <c r="AR2604" s="198"/>
      <c r="AS2604" s="198"/>
      <c r="AT2604" s="198"/>
      <c r="AU2604" s="198"/>
      <c r="AV2604" s="198"/>
      <c r="AW2604" s="198"/>
      <c r="AX2604" s="198"/>
      <c r="AY2604" s="198"/>
      <c r="AZ2604" s="198"/>
      <c r="BA2604" s="198"/>
      <c r="BB2604" s="198"/>
      <c r="BC2604" s="198"/>
      <c r="BD2604" s="198"/>
      <c r="BE2604" s="198"/>
      <c r="BF2604" s="198"/>
      <c r="BG2604" s="198"/>
      <c r="BH2604" s="198"/>
      <c r="BI2604" s="198"/>
      <c r="BJ2604" s="198"/>
      <c r="BK2604" s="198"/>
      <c r="BL2604" s="198"/>
      <c r="BM2604" s="198"/>
      <c r="BN2604" s="198"/>
      <c r="BO2604" s="198"/>
      <c r="BP2604" s="198"/>
      <c r="BQ2604" s="198"/>
      <c r="BR2604" s="198"/>
      <c r="BS2604" s="198"/>
      <c r="BT2604" s="198"/>
      <c r="BU2604" s="198"/>
      <c r="BV2604" s="198"/>
      <c r="BW2604" s="198"/>
      <c r="BX2604" s="198"/>
      <c r="BY2604" s="198"/>
      <c r="BZ2604" s="198"/>
    </row>
    <row r="2605" spans="4:78" x14ac:dyDescent="0.2">
      <c r="D2605" s="173"/>
      <c r="E2605" s="173"/>
      <c r="F2605" s="173"/>
      <c r="G2605" s="173"/>
      <c r="H2605" s="173"/>
      <c r="I2605" s="173"/>
      <c r="J2605" s="173"/>
      <c r="K2605" s="173"/>
      <c r="L2605" s="173"/>
      <c r="M2605" s="173"/>
      <c r="N2605" s="173"/>
      <c r="O2605" s="173"/>
      <c r="P2605" s="173"/>
      <c r="Q2605" s="173"/>
      <c r="R2605" s="173"/>
      <c r="S2605" s="173"/>
      <c r="T2605" s="173"/>
      <c r="U2605" s="173"/>
      <c r="V2605" s="173"/>
      <c r="W2605" s="173"/>
      <c r="X2605" s="173"/>
      <c r="Y2605" s="173"/>
      <c r="Z2605" s="173"/>
      <c r="AA2605" s="173"/>
      <c r="AB2605" s="173"/>
      <c r="AC2605" s="173"/>
      <c r="AD2605" s="173"/>
      <c r="AE2605" s="173"/>
      <c r="AF2605" s="173"/>
      <c r="AG2605" s="173"/>
      <c r="AH2605" s="173"/>
      <c r="AI2605" s="173"/>
      <c r="AJ2605" s="173"/>
      <c r="AK2605" s="173"/>
      <c r="AL2605" s="173"/>
      <c r="AM2605" s="173"/>
      <c r="AN2605" s="173"/>
      <c r="AO2605" s="173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  <c r="AZ2605" s="198"/>
      <c r="BA2605" s="198"/>
      <c r="BB2605" s="198"/>
      <c r="BC2605" s="198"/>
      <c r="BD2605" s="198"/>
      <c r="BE2605" s="198"/>
      <c r="BF2605" s="198"/>
      <c r="BG2605" s="198"/>
      <c r="BH2605" s="198"/>
      <c r="BI2605" s="198"/>
      <c r="BJ2605" s="198"/>
      <c r="BK2605" s="198"/>
      <c r="BL2605" s="198"/>
      <c r="BM2605" s="198"/>
      <c r="BN2605" s="198"/>
      <c r="BO2605" s="198"/>
      <c r="BP2605" s="198"/>
      <c r="BQ2605" s="198"/>
      <c r="BR2605" s="198"/>
      <c r="BS2605" s="198"/>
      <c r="BT2605" s="198"/>
      <c r="BU2605" s="198"/>
      <c r="BV2605" s="198"/>
      <c r="BW2605" s="198"/>
      <c r="BX2605" s="198"/>
      <c r="BY2605" s="198"/>
      <c r="BZ2605" s="198"/>
    </row>
    <row r="2606" spans="4:78" x14ac:dyDescent="0.2">
      <c r="D2606" s="173"/>
      <c r="E2606" s="173"/>
      <c r="F2606" s="173"/>
      <c r="G2606" s="173"/>
      <c r="H2606" s="173"/>
      <c r="I2606" s="173"/>
      <c r="J2606" s="173"/>
      <c r="K2606" s="173"/>
      <c r="L2606" s="173"/>
      <c r="M2606" s="173"/>
      <c r="N2606" s="173"/>
      <c r="O2606" s="173"/>
      <c r="P2606" s="173"/>
      <c r="Q2606" s="173"/>
      <c r="R2606" s="173"/>
      <c r="S2606" s="173"/>
      <c r="T2606" s="173"/>
      <c r="U2606" s="173"/>
      <c r="V2606" s="173"/>
      <c r="W2606" s="173"/>
      <c r="X2606" s="173"/>
      <c r="Y2606" s="173"/>
      <c r="Z2606" s="173"/>
      <c r="AA2606" s="173"/>
      <c r="AB2606" s="173"/>
      <c r="AC2606" s="173"/>
      <c r="AD2606" s="173"/>
      <c r="AE2606" s="173"/>
      <c r="AF2606" s="173"/>
      <c r="AG2606" s="173"/>
      <c r="AH2606" s="173"/>
      <c r="AI2606" s="173"/>
      <c r="AJ2606" s="173"/>
      <c r="AK2606" s="173"/>
      <c r="AL2606" s="173"/>
      <c r="AM2606" s="173"/>
      <c r="AN2606" s="173"/>
      <c r="AO2606" s="173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  <c r="AZ2606" s="198"/>
      <c r="BA2606" s="198"/>
      <c r="BB2606" s="198"/>
      <c r="BC2606" s="198"/>
      <c r="BD2606" s="198"/>
      <c r="BE2606" s="198"/>
      <c r="BF2606" s="198"/>
      <c r="BG2606" s="198"/>
      <c r="BH2606" s="198"/>
      <c r="BI2606" s="198"/>
      <c r="BJ2606" s="198"/>
      <c r="BK2606" s="198"/>
      <c r="BL2606" s="198"/>
      <c r="BM2606" s="198"/>
      <c r="BN2606" s="198"/>
      <c r="BO2606" s="198"/>
      <c r="BP2606" s="198"/>
      <c r="BQ2606" s="198"/>
      <c r="BR2606" s="198"/>
      <c r="BS2606" s="198"/>
      <c r="BT2606" s="198"/>
      <c r="BU2606" s="198"/>
      <c r="BV2606" s="198"/>
      <c r="BW2606" s="198"/>
      <c r="BX2606" s="198"/>
      <c r="BY2606" s="198"/>
      <c r="BZ2606" s="198"/>
    </row>
    <row r="2607" spans="4:78" x14ac:dyDescent="0.2">
      <c r="D2607" s="173"/>
      <c r="E2607" s="173"/>
      <c r="F2607" s="173"/>
      <c r="G2607" s="173"/>
      <c r="H2607" s="173"/>
      <c r="I2607" s="173"/>
      <c r="J2607" s="173"/>
      <c r="K2607" s="173"/>
      <c r="L2607" s="173"/>
      <c r="M2607" s="173"/>
      <c r="N2607" s="173"/>
      <c r="O2607" s="173"/>
      <c r="P2607" s="173"/>
      <c r="Q2607" s="173"/>
      <c r="R2607" s="173"/>
      <c r="S2607" s="173"/>
      <c r="T2607" s="173"/>
      <c r="U2607" s="173"/>
      <c r="V2607" s="173"/>
      <c r="W2607" s="173"/>
      <c r="X2607" s="173"/>
      <c r="Y2607" s="173"/>
      <c r="Z2607" s="173"/>
      <c r="AA2607" s="173"/>
      <c r="AB2607" s="173"/>
      <c r="AC2607" s="173"/>
      <c r="AD2607" s="173"/>
      <c r="AE2607" s="173"/>
      <c r="AF2607" s="173"/>
      <c r="AG2607" s="173"/>
      <c r="AH2607" s="173"/>
      <c r="AI2607" s="173"/>
      <c r="AJ2607" s="173"/>
      <c r="AK2607" s="173"/>
      <c r="AL2607" s="173"/>
      <c r="AM2607" s="173"/>
      <c r="AN2607" s="173"/>
      <c r="AO2607" s="173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  <c r="AZ2607" s="198"/>
      <c r="BA2607" s="198"/>
      <c r="BB2607" s="198"/>
      <c r="BC2607" s="198"/>
      <c r="BD2607" s="198"/>
      <c r="BE2607" s="198"/>
      <c r="BF2607" s="198"/>
      <c r="BG2607" s="198"/>
      <c r="BH2607" s="198"/>
      <c r="BI2607" s="198"/>
      <c r="BJ2607" s="198"/>
      <c r="BK2607" s="198"/>
      <c r="BL2607" s="198"/>
      <c r="BM2607" s="198"/>
      <c r="BN2607" s="198"/>
      <c r="BO2607" s="198"/>
      <c r="BP2607" s="198"/>
      <c r="BQ2607" s="198"/>
      <c r="BR2607" s="198"/>
      <c r="BS2607" s="198"/>
      <c r="BT2607" s="198"/>
      <c r="BU2607" s="198"/>
      <c r="BV2607" s="198"/>
      <c r="BW2607" s="198"/>
      <c r="BX2607" s="198"/>
      <c r="BY2607" s="198"/>
      <c r="BZ2607" s="198"/>
    </row>
    <row r="2608" spans="4:78" x14ac:dyDescent="0.2">
      <c r="D2608" s="173"/>
      <c r="E2608" s="173"/>
      <c r="F2608" s="173"/>
      <c r="G2608" s="173"/>
      <c r="H2608" s="173"/>
      <c r="I2608" s="173"/>
      <c r="J2608" s="173"/>
      <c r="K2608" s="173"/>
      <c r="L2608" s="173"/>
      <c r="M2608" s="173"/>
      <c r="N2608" s="173"/>
      <c r="O2608" s="173"/>
      <c r="P2608" s="173"/>
      <c r="Q2608" s="173"/>
      <c r="R2608" s="173"/>
      <c r="S2608" s="173"/>
      <c r="T2608" s="173"/>
      <c r="U2608" s="173"/>
      <c r="V2608" s="173"/>
      <c r="W2608" s="173"/>
      <c r="X2608" s="173"/>
      <c r="Y2608" s="173"/>
      <c r="Z2608" s="173"/>
      <c r="AA2608" s="173"/>
      <c r="AB2608" s="173"/>
      <c r="AC2608" s="173"/>
      <c r="AD2608" s="173"/>
      <c r="AE2608" s="173"/>
      <c r="AF2608" s="173"/>
      <c r="AG2608" s="173"/>
      <c r="AH2608" s="173"/>
      <c r="AI2608" s="173"/>
      <c r="AJ2608" s="173"/>
      <c r="AK2608" s="173"/>
      <c r="AL2608" s="173"/>
      <c r="AM2608" s="173"/>
      <c r="AN2608" s="173"/>
      <c r="AO2608" s="173"/>
      <c r="AP2608" s="198"/>
      <c r="AQ2608" s="198"/>
      <c r="AR2608" s="198"/>
      <c r="AS2608" s="198"/>
      <c r="AT2608" s="198"/>
      <c r="AU2608" s="198"/>
      <c r="AV2608" s="198"/>
      <c r="AW2608" s="198"/>
      <c r="AX2608" s="198"/>
      <c r="AY2608" s="198"/>
      <c r="AZ2608" s="198"/>
      <c r="BA2608" s="198"/>
      <c r="BB2608" s="198"/>
      <c r="BC2608" s="198"/>
      <c r="BD2608" s="198"/>
      <c r="BE2608" s="198"/>
      <c r="BF2608" s="198"/>
      <c r="BG2608" s="198"/>
      <c r="BH2608" s="198"/>
      <c r="BI2608" s="198"/>
      <c r="BJ2608" s="198"/>
      <c r="BK2608" s="198"/>
      <c r="BL2608" s="198"/>
      <c r="BM2608" s="198"/>
      <c r="BN2608" s="198"/>
      <c r="BO2608" s="198"/>
      <c r="BP2608" s="198"/>
      <c r="BQ2608" s="198"/>
      <c r="BR2608" s="198"/>
      <c r="BS2608" s="198"/>
      <c r="BT2608" s="198"/>
      <c r="BU2608" s="198"/>
      <c r="BV2608" s="198"/>
      <c r="BW2608" s="198"/>
      <c r="BX2608" s="198"/>
      <c r="BY2608" s="198"/>
      <c r="BZ2608" s="198"/>
    </row>
    <row r="2609" spans="4:78" x14ac:dyDescent="0.2">
      <c r="D2609" s="173"/>
      <c r="E2609" s="173"/>
      <c r="F2609" s="173"/>
      <c r="G2609" s="173"/>
      <c r="H2609" s="173"/>
      <c r="I2609" s="173"/>
      <c r="J2609" s="173"/>
      <c r="K2609" s="173"/>
      <c r="L2609" s="173"/>
      <c r="M2609" s="173"/>
      <c r="N2609" s="173"/>
      <c r="O2609" s="173"/>
      <c r="P2609" s="173"/>
      <c r="Q2609" s="173"/>
      <c r="R2609" s="173"/>
      <c r="S2609" s="173"/>
      <c r="T2609" s="173"/>
      <c r="U2609" s="173"/>
      <c r="V2609" s="173"/>
      <c r="W2609" s="173"/>
      <c r="X2609" s="173"/>
      <c r="Y2609" s="173"/>
      <c r="Z2609" s="173"/>
      <c r="AA2609" s="173"/>
      <c r="AB2609" s="173"/>
      <c r="AC2609" s="173"/>
      <c r="AD2609" s="173"/>
      <c r="AE2609" s="173"/>
      <c r="AF2609" s="173"/>
      <c r="AG2609" s="173"/>
      <c r="AH2609" s="173"/>
      <c r="AI2609" s="173"/>
      <c r="AJ2609" s="173"/>
      <c r="AK2609" s="173"/>
      <c r="AL2609" s="173"/>
      <c r="AM2609" s="173"/>
      <c r="AN2609" s="173"/>
      <c r="AO2609" s="173"/>
      <c r="AP2609" s="198"/>
      <c r="AQ2609" s="198"/>
      <c r="AR2609" s="198"/>
      <c r="AS2609" s="198"/>
      <c r="AT2609" s="198"/>
      <c r="AU2609" s="198"/>
      <c r="AV2609" s="198"/>
      <c r="AW2609" s="198"/>
      <c r="AX2609" s="198"/>
      <c r="AY2609" s="198"/>
      <c r="AZ2609" s="198"/>
      <c r="BA2609" s="198"/>
      <c r="BB2609" s="198"/>
      <c r="BC2609" s="198"/>
      <c r="BD2609" s="198"/>
      <c r="BE2609" s="198"/>
      <c r="BF2609" s="198"/>
      <c r="BG2609" s="198"/>
      <c r="BH2609" s="198"/>
      <c r="BI2609" s="198"/>
      <c r="BJ2609" s="198"/>
      <c r="BK2609" s="198"/>
      <c r="BL2609" s="198"/>
      <c r="BM2609" s="198"/>
      <c r="BN2609" s="198"/>
      <c r="BO2609" s="198"/>
      <c r="BP2609" s="198"/>
      <c r="BQ2609" s="198"/>
      <c r="BR2609" s="198"/>
      <c r="BS2609" s="198"/>
      <c r="BT2609" s="198"/>
      <c r="BU2609" s="198"/>
      <c r="BV2609" s="198"/>
      <c r="BW2609" s="198"/>
      <c r="BX2609" s="198"/>
      <c r="BY2609" s="198"/>
      <c r="BZ2609" s="198"/>
    </row>
    <row r="2610" spans="4:78" x14ac:dyDescent="0.2">
      <c r="D2610" s="173"/>
      <c r="E2610" s="173"/>
      <c r="F2610" s="173"/>
      <c r="G2610" s="173"/>
      <c r="H2610" s="173"/>
      <c r="I2610" s="173"/>
      <c r="J2610" s="173"/>
      <c r="K2610" s="173"/>
      <c r="L2610" s="173"/>
      <c r="M2610" s="173"/>
      <c r="N2610" s="173"/>
      <c r="O2610" s="173"/>
      <c r="P2610" s="173"/>
      <c r="Q2610" s="173"/>
      <c r="R2610" s="173"/>
      <c r="S2610" s="173"/>
      <c r="T2610" s="173"/>
      <c r="U2610" s="173"/>
      <c r="V2610" s="173"/>
      <c r="W2610" s="173"/>
      <c r="X2610" s="173"/>
      <c r="Y2610" s="173"/>
      <c r="Z2610" s="173"/>
      <c r="AA2610" s="173"/>
      <c r="AB2610" s="173"/>
      <c r="AC2610" s="173"/>
      <c r="AD2610" s="173"/>
      <c r="AE2610" s="173"/>
      <c r="AF2610" s="173"/>
      <c r="AG2610" s="173"/>
      <c r="AH2610" s="173"/>
      <c r="AI2610" s="173"/>
      <c r="AJ2610" s="173"/>
      <c r="AK2610" s="173"/>
      <c r="AL2610" s="173"/>
      <c r="AM2610" s="173"/>
      <c r="AN2610" s="173"/>
      <c r="AO2610" s="173"/>
      <c r="AP2610" s="198"/>
      <c r="AQ2610" s="198"/>
      <c r="AR2610" s="198"/>
      <c r="AS2610" s="198"/>
      <c r="AT2610" s="198"/>
      <c r="AU2610" s="198"/>
      <c r="AV2610" s="198"/>
      <c r="AW2610" s="198"/>
      <c r="AX2610" s="198"/>
      <c r="AY2610" s="198"/>
      <c r="AZ2610" s="198"/>
      <c r="BA2610" s="198"/>
      <c r="BB2610" s="198"/>
      <c r="BC2610" s="198"/>
      <c r="BD2610" s="198"/>
      <c r="BE2610" s="198"/>
      <c r="BF2610" s="198"/>
      <c r="BG2610" s="198"/>
      <c r="BH2610" s="198"/>
      <c r="BI2610" s="198"/>
      <c r="BJ2610" s="198"/>
      <c r="BK2610" s="198"/>
      <c r="BL2610" s="198"/>
      <c r="BM2610" s="198"/>
      <c r="BN2610" s="198"/>
      <c r="BO2610" s="198"/>
      <c r="BP2610" s="198"/>
      <c r="BQ2610" s="198"/>
      <c r="BR2610" s="198"/>
      <c r="BS2610" s="198"/>
      <c r="BT2610" s="198"/>
      <c r="BU2610" s="198"/>
      <c r="BV2610" s="198"/>
      <c r="BW2610" s="198"/>
      <c r="BX2610" s="198"/>
      <c r="BY2610" s="198"/>
      <c r="BZ2610" s="198"/>
    </row>
    <row r="2611" spans="4:78" x14ac:dyDescent="0.2">
      <c r="D2611" s="173"/>
      <c r="E2611" s="173"/>
      <c r="F2611" s="173"/>
      <c r="G2611" s="173"/>
      <c r="H2611" s="173"/>
      <c r="I2611" s="173"/>
      <c r="J2611" s="173"/>
      <c r="K2611" s="173"/>
      <c r="L2611" s="173"/>
      <c r="M2611" s="173"/>
      <c r="N2611" s="173"/>
      <c r="O2611" s="173"/>
      <c r="P2611" s="173"/>
      <c r="Q2611" s="173"/>
      <c r="R2611" s="173"/>
      <c r="S2611" s="173"/>
      <c r="T2611" s="173"/>
      <c r="U2611" s="173"/>
      <c r="V2611" s="173"/>
      <c r="W2611" s="173"/>
      <c r="X2611" s="173"/>
      <c r="Y2611" s="173"/>
      <c r="Z2611" s="173"/>
      <c r="AA2611" s="173"/>
      <c r="AB2611" s="173"/>
      <c r="AC2611" s="173"/>
      <c r="AD2611" s="173"/>
      <c r="AE2611" s="173"/>
      <c r="AF2611" s="173"/>
      <c r="AG2611" s="173"/>
      <c r="AH2611" s="173"/>
      <c r="AI2611" s="173"/>
      <c r="AJ2611" s="173"/>
      <c r="AK2611" s="173"/>
      <c r="AL2611" s="173"/>
      <c r="AM2611" s="173"/>
      <c r="AN2611" s="173"/>
      <c r="AO2611" s="173"/>
      <c r="AP2611" s="198"/>
      <c r="AQ2611" s="198"/>
      <c r="AR2611" s="198"/>
      <c r="AS2611" s="198"/>
      <c r="AT2611" s="198"/>
      <c r="AU2611" s="198"/>
      <c r="AV2611" s="198"/>
      <c r="AW2611" s="198"/>
      <c r="AX2611" s="198"/>
      <c r="AY2611" s="198"/>
      <c r="AZ2611" s="198"/>
      <c r="BA2611" s="198"/>
      <c r="BB2611" s="198"/>
      <c r="BC2611" s="198"/>
      <c r="BD2611" s="198"/>
      <c r="BE2611" s="198"/>
      <c r="BF2611" s="198"/>
      <c r="BG2611" s="198"/>
      <c r="BH2611" s="198"/>
      <c r="BI2611" s="198"/>
      <c r="BJ2611" s="198"/>
      <c r="BK2611" s="198"/>
      <c r="BL2611" s="198"/>
      <c r="BM2611" s="198"/>
      <c r="BN2611" s="198"/>
      <c r="BO2611" s="198"/>
      <c r="BP2611" s="198"/>
      <c r="BQ2611" s="198"/>
      <c r="BR2611" s="198"/>
      <c r="BS2611" s="198"/>
      <c r="BT2611" s="198"/>
      <c r="BU2611" s="198"/>
      <c r="BV2611" s="198"/>
      <c r="BW2611" s="198"/>
      <c r="BX2611" s="198"/>
      <c r="BY2611" s="198"/>
      <c r="BZ2611" s="198"/>
    </row>
    <row r="2612" spans="4:78" x14ac:dyDescent="0.2">
      <c r="D2612" s="173"/>
      <c r="E2612" s="173"/>
      <c r="F2612" s="173"/>
      <c r="G2612" s="173"/>
      <c r="H2612" s="173"/>
      <c r="I2612" s="173"/>
      <c r="J2612" s="173"/>
      <c r="K2612" s="173"/>
      <c r="L2612" s="173"/>
      <c r="M2612" s="173"/>
      <c r="N2612" s="173"/>
      <c r="O2612" s="173"/>
      <c r="P2612" s="173"/>
      <c r="Q2612" s="173"/>
      <c r="R2612" s="173"/>
      <c r="S2612" s="173"/>
      <c r="T2612" s="173"/>
      <c r="U2612" s="173"/>
      <c r="V2612" s="173"/>
      <c r="W2612" s="173"/>
      <c r="X2612" s="173"/>
      <c r="Y2612" s="173"/>
      <c r="Z2612" s="173"/>
      <c r="AA2612" s="173"/>
      <c r="AB2612" s="173"/>
      <c r="AC2612" s="173"/>
      <c r="AD2612" s="173"/>
      <c r="AE2612" s="173"/>
      <c r="AF2612" s="173"/>
      <c r="AG2612" s="173"/>
      <c r="AH2612" s="173"/>
      <c r="AI2612" s="173"/>
      <c r="AJ2612" s="173"/>
      <c r="AK2612" s="173"/>
      <c r="AL2612" s="173"/>
      <c r="AM2612" s="173"/>
      <c r="AN2612" s="173"/>
      <c r="AO2612" s="173"/>
      <c r="AP2612" s="198"/>
      <c r="AQ2612" s="198"/>
      <c r="AR2612" s="198"/>
      <c r="AS2612" s="198"/>
      <c r="AT2612" s="198"/>
      <c r="AU2612" s="198"/>
      <c r="AV2612" s="198"/>
      <c r="AW2612" s="198"/>
      <c r="AX2612" s="198"/>
      <c r="AY2612" s="198"/>
      <c r="AZ2612" s="198"/>
      <c r="BA2612" s="198"/>
      <c r="BB2612" s="198"/>
      <c r="BC2612" s="198"/>
      <c r="BD2612" s="198"/>
      <c r="BE2612" s="198"/>
      <c r="BF2612" s="198"/>
      <c r="BG2612" s="198"/>
      <c r="BH2612" s="198"/>
      <c r="BI2612" s="198"/>
      <c r="BJ2612" s="198"/>
      <c r="BK2612" s="198"/>
      <c r="BL2612" s="198"/>
      <c r="BM2612" s="198"/>
      <c r="BN2612" s="198"/>
      <c r="BO2612" s="198"/>
      <c r="BP2612" s="198"/>
      <c r="BQ2612" s="198"/>
      <c r="BR2612" s="198"/>
      <c r="BS2612" s="198"/>
      <c r="BT2612" s="198"/>
      <c r="BU2612" s="198"/>
      <c r="BV2612" s="198"/>
      <c r="BW2612" s="198"/>
      <c r="BX2612" s="198"/>
      <c r="BY2612" s="198"/>
      <c r="BZ2612" s="198"/>
    </row>
    <row r="2613" spans="4:78" x14ac:dyDescent="0.2">
      <c r="D2613" s="173"/>
      <c r="E2613" s="173"/>
      <c r="F2613" s="173"/>
      <c r="G2613" s="173"/>
      <c r="H2613" s="173"/>
      <c r="I2613" s="173"/>
      <c r="J2613" s="173"/>
      <c r="K2613" s="173"/>
      <c r="L2613" s="173"/>
      <c r="M2613" s="173"/>
      <c r="N2613" s="173"/>
      <c r="O2613" s="173"/>
      <c r="P2613" s="173"/>
      <c r="Q2613" s="173"/>
      <c r="R2613" s="173"/>
      <c r="S2613" s="173"/>
      <c r="T2613" s="173"/>
      <c r="U2613" s="173"/>
      <c r="V2613" s="173"/>
      <c r="W2613" s="173"/>
      <c r="X2613" s="173"/>
      <c r="Y2613" s="173"/>
      <c r="Z2613" s="173"/>
      <c r="AA2613" s="173"/>
      <c r="AB2613" s="173"/>
      <c r="AC2613" s="173"/>
      <c r="AD2613" s="173"/>
      <c r="AE2613" s="173"/>
      <c r="AF2613" s="173"/>
      <c r="AG2613" s="173"/>
      <c r="AH2613" s="173"/>
      <c r="AI2613" s="173"/>
      <c r="AJ2613" s="173"/>
      <c r="AK2613" s="173"/>
      <c r="AL2613" s="173"/>
      <c r="AM2613" s="173"/>
      <c r="AN2613" s="173"/>
      <c r="AO2613" s="173"/>
      <c r="AP2613" s="198"/>
      <c r="AQ2613" s="198"/>
      <c r="AR2613" s="198"/>
      <c r="AS2613" s="198"/>
      <c r="AT2613" s="198"/>
      <c r="AU2613" s="198"/>
      <c r="AV2613" s="198"/>
      <c r="AW2613" s="198"/>
      <c r="AX2613" s="198"/>
      <c r="AY2613" s="198"/>
      <c r="AZ2613" s="198"/>
      <c r="BA2613" s="198"/>
      <c r="BB2613" s="198"/>
      <c r="BC2613" s="198"/>
      <c r="BD2613" s="198"/>
      <c r="BE2613" s="198"/>
      <c r="BF2613" s="198"/>
      <c r="BG2613" s="198"/>
      <c r="BH2613" s="198"/>
      <c r="BI2613" s="198"/>
      <c r="BJ2613" s="198"/>
      <c r="BK2613" s="198"/>
      <c r="BL2613" s="198"/>
      <c r="BM2613" s="198"/>
      <c r="BN2613" s="198"/>
      <c r="BO2613" s="198"/>
      <c r="BP2613" s="198"/>
      <c r="BQ2613" s="198"/>
      <c r="BR2613" s="198"/>
      <c r="BS2613" s="198"/>
      <c r="BT2613" s="198"/>
      <c r="BU2613" s="198"/>
      <c r="BV2613" s="198"/>
      <c r="BW2613" s="198"/>
      <c r="BX2613" s="198"/>
      <c r="BY2613" s="198"/>
      <c r="BZ2613" s="198"/>
    </row>
    <row r="2614" spans="4:78" x14ac:dyDescent="0.2">
      <c r="D2614" s="173"/>
      <c r="E2614" s="173"/>
      <c r="F2614" s="173"/>
      <c r="G2614" s="173"/>
      <c r="H2614" s="173"/>
      <c r="I2614" s="173"/>
      <c r="J2614" s="173"/>
      <c r="K2614" s="173"/>
      <c r="L2614" s="173"/>
      <c r="M2614" s="173"/>
      <c r="N2614" s="173"/>
      <c r="O2614" s="173"/>
      <c r="P2614" s="173"/>
      <c r="Q2614" s="173"/>
      <c r="R2614" s="173"/>
      <c r="S2614" s="173"/>
      <c r="T2614" s="173"/>
      <c r="U2614" s="173"/>
      <c r="V2614" s="173"/>
      <c r="W2614" s="173"/>
      <c r="X2614" s="173"/>
      <c r="Y2614" s="173"/>
      <c r="Z2614" s="173"/>
      <c r="AA2614" s="173"/>
      <c r="AB2614" s="173"/>
      <c r="AC2614" s="173"/>
      <c r="AD2614" s="173"/>
      <c r="AE2614" s="173"/>
      <c r="AF2614" s="173"/>
      <c r="AG2614" s="173"/>
      <c r="AH2614" s="173"/>
      <c r="AI2614" s="173"/>
      <c r="AJ2614" s="173"/>
      <c r="AK2614" s="173"/>
      <c r="AL2614" s="173"/>
      <c r="AM2614" s="173"/>
      <c r="AN2614" s="173"/>
      <c r="AO2614" s="173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  <c r="AZ2614" s="198"/>
      <c r="BA2614" s="198"/>
      <c r="BB2614" s="198"/>
      <c r="BC2614" s="198"/>
      <c r="BD2614" s="198"/>
      <c r="BE2614" s="198"/>
      <c r="BF2614" s="198"/>
      <c r="BG2614" s="198"/>
      <c r="BH2614" s="198"/>
      <c r="BI2614" s="198"/>
      <c r="BJ2614" s="198"/>
      <c r="BK2614" s="198"/>
      <c r="BL2614" s="198"/>
      <c r="BM2614" s="198"/>
      <c r="BN2614" s="198"/>
      <c r="BO2614" s="198"/>
      <c r="BP2614" s="198"/>
      <c r="BQ2614" s="198"/>
      <c r="BR2614" s="198"/>
      <c r="BS2614" s="198"/>
      <c r="BT2614" s="198"/>
      <c r="BU2614" s="198"/>
      <c r="BV2614" s="198"/>
      <c r="BW2614" s="198"/>
      <c r="BX2614" s="198"/>
      <c r="BY2614" s="198"/>
      <c r="BZ2614" s="198"/>
    </row>
    <row r="2615" spans="4:78" x14ac:dyDescent="0.2">
      <c r="D2615" s="173"/>
      <c r="E2615" s="173"/>
      <c r="F2615" s="173"/>
      <c r="G2615" s="173"/>
      <c r="H2615" s="173"/>
      <c r="I2615" s="173"/>
      <c r="J2615" s="173"/>
      <c r="K2615" s="173"/>
      <c r="L2615" s="173"/>
      <c r="M2615" s="173"/>
      <c r="N2615" s="173"/>
      <c r="O2615" s="173"/>
      <c r="P2615" s="173"/>
      <c r="Q2615" s="173"/>
      <c r="R2615" s="173"/>
      <c r="S2615" s="173"/>
      <c r="T2615" s="173"/>
      <c r="U2615" s="173"/>
      <c r="V2615" s="173"/>
      <c r="W2615" s="173"/>
      <c r="X2615" s="173"/>
      <c r="Y2615" s="173"/>
      <c r="Z2615" s="173"/>
      <c r="AA2615" s="173"/>
      <c r="AB2615" s="173"/>
      <c r="AC2615" s="173"/>
      <c r="AD2615" s="173"/>
      <c r="AE2615" s="173"/>
      <c r="AF2615" s="173"/>
      <c r="AG2615" s="173"/>
      <c r="AH2615" s="173"/>
      <c r="AI2615" s="173"/>
      <c r="AJ2615" s="173"/>
      <c r="AK2615" s="173"/>
      <c r="AL2615" s="173"/>
      <c r="AM2615" s="173"/>
      <c r="AN2615" s="173"/>
      <c r="AO2615" s="173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  <c r="AZ2615" s="198"/>
      <c r="BA2615" s="198"/>
      <c r="BB2615" s="198"/>
      <c r="BC2615" s="198"/>
      <c r="BD2615" s="198"/>
      <c r="BE2615" s="198"/>
      <c r="BF2615" s="198"/>
      <c r="BG2615" s="198"/>
      <c r="BH2615" s="198"/>
      <c r="BI2615" s="198"/>
      <c r="BJ2615" s="198"/>
      <c r="BK2615" s="198"/>
      <c r="BL2615" s="198"/>
      <c r="BM2615" s="198"/>
      <c r="BN2615" s="198"/>
      <c r="BO2615" s="198"/>
      <c r="BP2615" s="198"/>
      <c r="BQ2615" s="198"/>
      <c r="BR2615" s="198"/>
      <c r="BS2615" s="198"/>
      <c r="BT2615" s="198"/>
      <c r="BU2615" s="198"/>
      <c r="BV2615" s="198"/>
      <c r="BW2615" s="198"/>
      <c r="BX2615" s="198"/>
      <c r="BY2615" s="198"/>
      <c r="BZ2615" s="198"/>
    </row>
    <row r="2616" spans="4:78" x14ac:dyDescent="0.2">
      <c r="D2616" s="173"/>
      <c r="E2616" s="173"/>
      <c r="F2616" s="173"/>
      <c r="G2616" s="173"/>
      <c r="H2616" s="173"/>
      <c r="I2616" s="173"/>
      <c r="J2616" s="173"/>
      <c r="K2616" s="173"/>
      <c r="L2616" s="173"/>
      <c r="M2616" s="173"/>
      <c r="N2616" s="173"/>
      <c r="O2616" s="173"/>
      <c r="P2616" s="173"/>
      <c r="Q2616" s="173"/>
      <c r="R2616" s="173"/>
      <c r="S2616" s="173"/>
      <c r="T2616" s="173"/>
      <c r="U2616" s="173"/>
      <c r="V2616" s="173"/>
      <c r="W2616" s="173"/>
      <c r="X2616" s="173"/>
      <c r="Y2616" s="173"/>
      <c r="Z2616" s="173"/>
      <c r="AA2616" s="173"/>
      <c r="AB2616" s="173"/>
      <c r="AC2616" s="173"/>
      <c r="AD2616" s="173"/>
      <c r="AE2616" s="173"/>
      <c r="AF2616" s="173"/>
      <c r="AG2616" s="173"/>
      <c r="AH2616" s="173"/>
      <c r="AI2616" s="173"/>
      <c r="AJ2616" s="173"/>
      <c r="AK2616" s="173"/>
      <c r="AL2616" s="173"/>
      <c r="AM2616" s="173"/>
      <c r="AN2616" s="173"/>
      <c r="AO2616" s="173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  <c r="AZ2616" s="198"/>
      <c r="BA2616" s="198"/>
      <c r="BB2616" s="198"/>
      <c r="BC2616" s="198"/>
      <c r="BD2616" s="198"/>
      <c r="BE2616" s="198"/>
      <c r="BF2616" s="198"/>
      <c r="BG2616" s="198"/>
      <c r="BH2616" s="198"/>
      <c r="BI2616" s="198"/>
      <c r="BJ2616" s="198"/>
      <c r="BK2616" s="198"/>
      <c r="BL2616" s="198"/>
      <c r="BM2616" s="198"/>
      <c r="BN2616" s="198"/>
      <c r="BO2616" s="198"/>
      <c r="BP2616" s="198"/>
      <c r="BQ2616" s="198"/>
      <c r="BR2616" s="198"/>
      <c r="BS2616" s="198"/>
      <c r="BT2616" s="198"/>
      <c r="BU2616" s="198"/>
      <c r="BV2616" s="198"/>
      <c r="BW2616" s="198"/>
      <c r="BX2616" s="198"/>
      <c r="BY2616" s="198"/>
      <c r="BZ2616" s="198"/>
    </row>
    <row r="2617" spans="4:78" x14ac:dyDescent="0.2">
      <c r="D2617" s="173"/>
      <c r="E2617" s="173"/>
      <c r="F2617" s="173"/>
      <c r="G2617" s="173"/>
      <c r="H2617" s="173"/>
      <c r="I2617" s="173"/>
      <c r="J2617" s="173"/>
      <c r="K2617" s="173"/>
      <c r="L2617" s="173"/>
      <c r="M2617" s="173"/>
      <c r="N2617" s="173"/>
      <c r="O2617" s="173"/>
      <c r="P2617" s="173"/>
      <c r="Q2617" s="173"/>
      <c r="R2617" s="173"/>
      <c r="S2617" s="173"/>
      <c r="T2617" s="173"/>
      <c r="U2617" s="173"/>
      <c r="V2617" s="173"/>
      <c r="W2617" s="173"/>
      <c r="X2617" s="173"/>
      <c r="Y2617" s="173"/>
      <c r="Z2617" s="173"/>
      <c r="AA2617" s="173"/>
      <c r="AB2617" s="173"/>
      <c r="AC2617" s="173"/>
      <c r="AD2617" s="173"/>
      <c r="AE2617" s="173"/>
      <c r="AF2617" s="173"/>
      <c r="AG2617" s="173"/>
      <c r="AH2617" s="173"/>
      <c r="AI2617" s="173"/>
      <c r="AJ2617" s="173"/>
      <c r="AK2617" s="173"/>
      <c r="AL2617" s="173"/>
      <c r="AM2617" s="173"/>
      <c r="AN2617" s="173"/>
      <c r="AO2617" s="173"/>
      <c r="AP2617" s="198"/>
      <c r="AQ2617" s="198"/>
      <c r="AR2617" s="198"/>
      <c r="AS2617" s="198"/>
      <c r="AT2617" s="198"/>
      <c r="AU2617" s="198"/>
      <c r="AV2617" s="198"/>
      <c r="AW2617" s="198"/>
      <c r="AX2617" s="198"/>
      <c r="AY2617" s="198"/>
      <c r="AZ2617" s="198"/>
      <c r="BA2617" s="198"/>
      <c r="BB2617" s="198"/>
      <c r="BC2617" s="198"/>
      <c r="BD2617" s="198"/>
      <c r="BE2617" s="198"/>
      <c r="BF2617" s="198"/>
      <c r="BG2617" s="198"/>
      <c r="BH2617" s="198"/>
      <c r="BI2617" s="198"/>
      <c r="BJ2617" s="198"/>
      <c r="BK2617" s="198"/>
      <c r="BL2617" s="198"/>
      <c r="BM2617" s="198"/>
      <c r="BN2617" s="198"/>
      <c r="BO2617" s="198"/>
      <c r="BP2617" s="198"/>
      <c r="BQ2617" s="198"/>
      <c r="BR2617" s="198"/>
      <c r="BS2617" s="198"/>
      <c r="BT2617" s="198"/>
      <c r="BU2617" s="198"/>
      <c r="BV2617" s="198"/>
      <c r="BW2617" s="198"/>
      <c r="BX2617" s="198"/>
      <c r="BY2617" s="198"/>
      <c r="BZ2617" s="198"/>
    </row>
    <row r="2618" spans="4:78" x14ac:dyDescent="0.2">
      <c r="D2618" s="173"/>
      <c r="E2618" s="173"/>
      <c r="F2618" s="173"/>
      <c r="G2618" s="173"/>
      <c r="H2618" s="173"/>
      <c r="I2618" s="173"/>
      <c r="J2618" s="173"/>
      <c r="K2618" s="173"/>
      <c r="L2618" s="173"/>
      <c r="M2618" s="173"/>
      <c r="N2618" s="173"/>
      <c r="O2618" s="173"/>
      <c r="P2618" s="173"/>
      <c r="Q2618" s="173"/>
      <c r="R2618" s="173"/>
      <c r="S2618" s="173"/>
      <c r="T2618" s="173"/>
      <c r="U2618" s="173"/>
      <c r="V2618" s="173"/>
      <c r="W2618" s="173"/>
      <c r="X2618" s="173"/>
      <c r="Y2618" s="173"/>
      <c r="Z2618" s="173"/>
      <c r="AA2618" s="173"/>
      <c r="AB2618" s="173"/>
      <c r="AC2618" s="173"/>
      <c r="AD2618" s="173"/>
      <c r="AE2618" s="173"/>
      <c r="AF2618" s="173"/>
      <c r="AG2618" s="173"/>
      <c r="AH2618" s="173"/>
      <c r="AI2618" s="173"/>
      <c r="AJ2618" s="173"/>
      <c r="AK2618" s="173"/>
      <c r="AL2618" s="173"/>
      <c r="AM2618" s="173"/>
      <c r="AN2618" s="173"/>
      <c r="AO2618" s="173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  <c r="AZ2618" s="198"/>
      <c r="BA2618" s="198"/>
      <c r="BB2618" s="198"/>
      <c r="BC2618" s="198"/>
      <c r="BD2618" s="198"/>
      <c r="BE2618" s="198"/>
      <c r="BF2618" s="198"/>
      <c r="BG2618" s="198"/>
      <c r="BH2618" s="198"/>
      <c r="BI2618" s="198"/>
      <c r="BJ2618" s="198"/>
      <c r="BK2618" s="198"/>
      <c r="BL2618" s="198"/>
      <c r="BM2618" s="198"/>
      <c r="BN2618" s="198"/>
      <c r="BO2618" s="198"/>
      <c r="BP2618" s="198"/>
      <c r="BQ2618" s="198"/>
      <c r="BR2618" s="198"/>
      <c r="BS2618" s="198"/>
      <c r="BT2618" s="198"/>
      <c r="BU2618" s="198"/>
      <c r="BV2618" s="198"/>
      <c r="BW2618" s="198"/>
      <c r="BX2618" s="198"/>
      <c r="BY2618" s="198"/>
      <c r="BZ2618" s="198"/>
    </row>
    <row r="2619" spans="4:78" x14ac:dyDescent="0.2">
      <c r="D2619" s="173"/>
      <c r="E2619" s="173"/>
      <c r="F2619" s="173"/>
      <c r="G2619" s="173"/>
      <c r="H2619" s="173"/>
      <c r="I2619" s="173"/>
      <c r="J2619" s="173"/>
      <c r="K2619" s="173"/>
      <c r="L2619" s="173"/>
      <c r="M2619" s="173"/>
      <c r="N2619" s="173"/>
      <c r="O2619" s="173"/>
      <c r="P2619" s="173"/>
      <c r="Q2619" s="173"/>
      <c r="R2619" s="173"/>
      <c r="S2619" s="173"/>
      <c r="T2619" s="173"/>
      <c r="U2619" s="173"/>
      <c r="V2619" s="173"/>
      <c r="W2619" s="173"/>
      <c r="X2619" s="173"/>
      <c r="Y2619" s="173"/>
      <c r="Z2619" s="173"/>
      <c r="AA2619" s="173"/>
      <c r="AB2619" s="173"/>
      <c r="AC2619" s="173"/>
      <c r="AD2619" s="173"/>
      <c r="AE2619" s="173"/>
      <c r="AF2619" s="173"/>
      <c r="AG2619" s="173"/>
      <c r="AH2619" s="173"/>
      <c r="AI2619" s="173"/>
      <c r="AJ2619" s="173"/>
      <c r="AK2619" s="173"/>
      <c r="AL2619" s="173"/>
      <c r="AM2619" s="173"/>
      <c r="AN2619" s="173"/>
      <c r="AO2619" s="173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  <c r="AZ2619" s="198"/>
      <c r="BA2619" s="198"/>
      <c r="BB2619" s="198"/>
      <c r="BC2619" s="198"/>
      <c r="BD2619" s="198"/>
      <c r="BE2619" s="198"/>
      <c r="BF2619" s="198"/>
      <c r="BG2619" s="198"/>
      <c r="BH2619" s="198"/>
      <c r="BI2619" s="198"/>
      <c r="BJ2619" s="198"/>
      <c r="BK2619" s="198"/>
      <c r="BL2619" s="198"/>
      <c r="BM2619" s="198"/>
      <c r="BN2619" s="198"/>
      <c r="BO2619" s="198"/>
      <c r="BP2619" s="198"/>
      <c r="BQ2619" s="198"/>
      <c r="BR2619" s="198"/>
      <c r="BS2619" s="198"/>
      <c r="BT2619" s="198"/>
      <c r="BU2619" s="198"/>
      <c r="BV2619" s="198"/>
      <c r="BW2619" s="198"/>
      <c r="BX2619" s="198"/>
      <c r="BY2619" s="198"/>
      <c r="BZ2619" s="198"/>
    </row>
    <row r="2620" spans="4:78" x14ac:dyDescent="0.2">
      <c r="D2620" s="173"/>
      <c r="E2620" s="173"/>
      <c r="F2620" s="173"/>
      <c r="G2620" s="173"/>
      <c r="H2620" s="173"/>
      <c r="I2620" s="173"/>
      <c r="J2620" s="173"/>
      <c r="K2620" s="173"/>
      <c r="L2620" s="173"/>
      <c r="M2620" s="173"/>
      <c r="N2620" s="173"/>
      <c r="O2620" s="173"/>
      <c r="P2620" s="173"/>
      <c r="Q2620" s="173"/>
      <c r="R2620" s="173"/>
      <c r="S2620" s="173"/>
      <c r="T2620" s="173"/>
      <c r="U2620" s="173"/>
      <c r="V2620" s="173"/>
      <c r="W2620" s="173"/>
      <c r="X2620" s="173"/>
      <c r="Y2620" s="173"/>
      <c r="Z2620" s="173"/>
      <c r="AA2620" s="173"/>
      <c r="AB2620" s="173"/>
      <c r="AC2620" s="173"/>
      <c r="AD2620" s="173"/>
      <c r="AE2620" s="173"/>
      <c r="AF2620" s="173"/>
      <c r="AG2620" s="173"/>
      <c r="AH2620" s="173"/>
      <c r="AI2620" s="173"/>
      <c r="AJ2620" s="173"/>
      <c r="AK2620" s="173"/>
      <c r="AL2620" s="173"/>
      <c r="AM2620" s="173"/>
      <c r="AN2620" s="173"/>
      <c r="AO2620" s="173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  <c r="AZ2620" s="198"/>
      <c r="BA2620" s="198"/>
      <c r="BB2620" s="198"/>
      <c r="BC2620" s="198"/>
      <c r="BD2620" s="198"/>
      <c r="BE2620" s="198"/>
      <c r="BF2620" s="198"/>
      <c r="BG2620" s="198"/>
      <c r="BH2620" s="198"/>
      <c r="BI2620" s="198"/>
      <c r="BJ2620" s="198"/>
      <c r="BK2620" s="198"/>
      <c r="BL2620" s="198"/>
      <c r="BM2620" s="198"/>
      <c r="BN2620" s="198"/>
      <c r="BO2620" s="198"/>
      <c r="BP2620" s="198"/>
      <c r="BQ2620" s="198"/>
      <c r="BR2620" s="198"/>
      <c r="BS2620" s="198"/>
      <c r="BT2620" s="198"/>
      <c r="BU2620" s="198"/>
      <c r="BV2620" s="198"/>
      <c r="BW2620" s="198"/>
      <c r="BX2620" s="198"/>
      <c r="BY2620" s="198"/>
      <c r="BZ2620" s="198"/>
    </row>
  </sheetData>
  <phoneticPr fontId="4"/>
  <conditionalFormatting sqref="V4:V6 AG4:AG6">
    <cfRule type="cellIs" dxfId="2" priority="1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2603"/>
  <sheetViews>
    <sheetView view="pageBreakPreview" zoomScaleNormal="100" zoomScaleSheetLayoutView="100" workbookViewId="0">
      <pane xSplit="3" ySplit="6" topLeftCell="D7" activePane="bottomRight" state="frozen"/>
      <selection activeCell="AQ35" sqref="AQ35"/>
      <selection pane="topRight" activeCell="AQ35" sqref="AQ35"/>
      <selection pane="bottomLeft" activeCell="AQ35" sqref="AQ35"/>
      <selection pane="bottomRight" activeCell="DB123" sqref="DB123"/>
    </sheetView>
  </sheetViews>
  <sheetFormatPr defaultColWidth="9" defaultRowHeight="13" x14ac:dyDescent="0.2"/>
  <cols>
    <col min="1" max="1" width="3" style="149" customWidth="1"/>
    <col min="2" max="2" width="22.7265625" style="151" customWidth="1"/>
    <col min="3" max="3" width="0.90625" style="151" customWidth="1"/>
    <col min="4" max="45" width="8.6328125" style="151" customWidth="1"/>
    <col min="46" max="111" width="9" style="152"/>
    <col min="112" max="112" width="9.453125" style="152" customWidth="1"/>
    <col min="113" max="125" width="9" style="152"/>
    <col min="126" max="16384" width="9" style="151"/>
  </cols>
  <sheetData>
    <row r="1" spans="1:126" ht="25" customHeight="1" x14ac:dyDescent="0.2">
      <c r="B1" s="218" t="s" ph="1">
        <v>747</v>
      </c>
      <c r="C1" s="198" ph="1"/>
      <c r="AT1" s="151"/>
      <c r="DV1" s="152"/>
    </row>
    <row r="2" spans="1:126" ht="15" customHeight="1" x14ac:dyDescent="0.2">
      <c r="B2" s="150"/>
      <c r="C2" s="150"/>
      <c r="AT2" s="151"/>
      <c r="DV2" s="152"/>
    </row>
    <row r="3" spans="1:126" s="149" customFormat="1" ht="10.5" customHeight="1" x14ac:dyDescent="0.2">
      <c r="A3" s="153"/>
      <c r="B3" s="154"/>
      <c r="C3" s="154"/>
      <c r="D3" s="155" t="s">
        <v>720</v>
      </c>
      <c r="E3" s="156" t="s">
        <v>721</v>
      </c>
      <c r="F3" s="156" t="s">
        <v>5</v>
      </c>
      <c r="G3" s="156" t="s">
        <v>7</v>
      </c>
      <c r="H3" s="156" t="s">
        <v>9</v>
      </c>
      <c r="I3" s="156" t="s">
        <v>11</v>
      </c>
      <c r="J3" s="156" t="s">
        <v>13</v>
      </c>
      <c r="K3" s="156" t="s">
        <v>14</v>
      </c>
      <c r="L3" s="156" t="s">
        <v>15</v>
      </c>
      <c r="M3" s="156" t="s">
        <v>17</v>
      </c>
      <c r="N3" s="156" t="s">
        <v>18</v>
      </c>
      <c r="O3" s="156" t="s">
        <v>20</v>
      </c>
      <c r="P3" s="156" t="s">
        <v>22</v>
      </c>
      <c r="Q3" s="156" t="s">
        <v>24</v>
      </c>
      <c r="R3" s="156" t="s">
        <v>26</v>
      </c>
      <c r="S3" s="156" t="s">
        <v>27</v>
      </c>
      <c r="T3" s="156" t="s">
        <v>28</v>
      </c>
      <c r="U3" s="156" t="s">
        <v>30</v>
      </c>
      <c r="V3" s="156" t="s">
        <v>32</v>
      </c>
      <c r="W3" s="156" t="s">
        <v>33</v>
      </c>
      <c r="X3" s="156" t="s">
        <v>35</v>
      </c>
      <c r="Y3" s="156" t="s">
        <v>36</v>
      </c>
      <c r="Z3" s="156" t="s">
        <v>38</v>
      </c>
      <c r="AA3" s="156" t="s">
        <v>40</v>
      </c>
      <c r="AB3" s="156" t="s">
        <v>42</v>
      </c>
      <c r="AC3" s="156" t="s">
        <v>44</v>
      </c>
      <c r="AD3" s="156" t="s">
        <v>45</v>
      </c>
      <c r="AE3" s="156" t="s">
        <v>46</v>
      </c>
      <c r="AF3" s="156" t="s">
        <v>47</v>
      </c>
      <c r="AG3" s="156" t="s">
        <v>49</v>
      </c>
      <c r="AH3" s="156" t="s">
        <v>50</v>
      </c>
      <c r="AI3" s="156" t="s">
        <v>51</v>
      </c>
      <c r="AJ3" s="156" t="s">
        <v>52</v>
      </c>
      <c r="AK3" s="156" t="s">
        <v>54</v>
      </c>
      <c r="AL3" s="156" t="s">
        <v>56</v>
      </c>
      <c r="AM3" s="156" t="s">
        <v>57</v>
      </c>
      <c r="AN3" s="156" t="s">
        <v>59</v>
      </c>
      <c r="AO3" s="156" t="s">
        <v>61</v>
      </c>
      <c r="AP3" s="156" t="s">
        <v>63</v>
      </c>
      <c r="AQ3" s="156" t="s">
        <v>65</v>
      </c>
      <c r="AR3" s="156" t="s">
        <v>67</v>
      </c>
      <c r="AS3" s="156" t="s">
        <v>69</v>
      </c>
      <c r="AT3" s="156" t="s">
        <v>71</v>
      </c>
      <c r="AU3" s="156" t="s">
        <v>73</v>
      </c>
      <c r="AV3" s="156" t="s">
        <v>75</v>
      </c>
      <c r="AW3" s="156" t="s">
        <v>77</v>
      </c>
      <c r="AX3" s="156" t="s">
        <v>79</v>
      </c>
      <c r="AY3" s="156" t="s">
        <v>81</v>
      </c>
      <c r="AZ3" s="156" t="s">
        <v>82</v>
      </c>
      <c r="BA3" s="156" t="s">
        <v>83</v>
      </c>
      <c r="BB3" s="156" t="s">
        <v>84</v>
      </c>
      <c r="BC3" s="156" t="s">
        <v>85</v>
      </c>
      <c r="BD3" s="156" t="s">
        <v>87</v>
      </c>
      <c r="BE3" s="156" t="s">
        <v>89</v>
      </c>
      <c r="BF3" s="156" t="s">
        <v>90</v>
      </c>
      <c r="BG3" s="156" t="s">
        <v>92</v>
      </c>
      <c r="BH3" s="156" t="s">
        <v>94</v>
      </c>
      <c r="BI3" s="156" t="s">
        <v>95</v>
      </c>
      <c r="BJ3" s="156" t="s">
        <v>96</v>
      </c>
      <c r="BK3" s="156" t="s">
        <v>98</v>
      </c>
      <c r="BL3" s="156" t="s">
        <v>100</v>
      </c>
      <c r="BM3" s="156" t="s">
        <v>101</v>
      </c>
      <c r="BN3" s="156" t="s">
        <v>103</v>
      </c>
      <c r="BO3" s="156" t="s">
        <v>105</v>
      </c>
      <c r="BP3" s="156" t="s">
        <v>106</v>
      </c>
      <c r="BQ3" s="156" t="s">
        <v>108</v>
      </c>
      <c r="BR3" s="156" t="s">
        <v>110</v>
      </c>
      <c r="BS3" s="156" t="s">
        <v>112</v>
      </c>
      <c r="BT3" s="156" t="s">
        <v>114</v>
      </c>
      <c r="BU3" s="156" t="s">
        <v>116</v>
      </c>
      <c r="BV3" s="156" t="s">
        <v>118</v>
      </c>
      <c r="BW3" s="156" t="s">
        <v>120</v>
      </c>
      <c r="BX3" s="156" t="s">
        <v>122</v>
      </c>
      <c r="BY3" s="156" t="s">
        <v>124</v>
      </c>
      <c r="BZ3" s="156" t="s">
        <v>126</v>
      </c>
      <c r="CA3" s="156" t="s">
        <v>128</v>
      </c>
      <c r="CB3" s="156" t="s">
        <v>130</v>
      </c>
      <c r="CC3" s="156" t="s">
        <v>132</v>
      </c>
      <c r="CD3" s="156" t="s">
        <v>134</v>
      </c>
      <c r="CE3" s="156" t="s">
        <v>136</v>
      </c>
      <c r="CF3" s="156" t="s">
        <v>138</v>
      </c>
      <c r="CG3" s="156" t="s">
        <v>140</v>
      </c>
      <c r="CH3" s="156" t="s">
        <v>142</v>
      </c>
      <c r="CI3" s="156" t="s">
        <v>144</v>
      </c>
      <c r="CJ3" s="156" t="s">
        <v>146</v>
      </c>
      <c r="CK3" s="156" t="s">
        <v>148</v>
      </c>
      <c r="CL3" s="156" t="s">
        <v>149</v>
      </c>
      <c r="CM3" s="156" t="s">
        <v>151</v>
      </c>
      <c r="CN3" s="156" t="s">
        <v>153</v>
      </c>
      <c r="CO3" s="156" t="s">
        <v>155</v>
      </c>
      <c r="CP3" s="156" t="s">
        <v>157</v>
      </c>
      <c r="CQ3" s="156" t="s">
        <v>158</v>
      </c>
      <c r="CR3" s="156" t="s">
        <v>160</v>
      </c>
      <c r="CS3" s="156" t="s">
        <v>162</v>
      </c>
      <c r="CT3" s="156" t="s">
        <v>164</v>
      </c>
      <c r="CU3" s="156" t="s">
        <v>165</v>
      </c>
      <c r="CV3" s="156" t="s">
        <v>166</v>
      </c>
      <c r="CW3" s="156" t="s">
        <v>168</v>
      </c>
      <c r="CX3" s="156" t="s">
        <v>169</v>
      </c>
      <c r="CY3" s="156" t="s">
        <v>171</v>
      </c>
      <c r="CZ3" s="156" t="s">
        <v>173</v>
      </c>
      <c r="DA3" s="156" t="s">
        <v>174</v>
      </c>
      <c r="DB3" s="156" t="s">
        <v>176</v>
      </c>
      <c r="DC3" s="156" t="s">
        <v>178</v>
      </c>
      <c r="DD3" s="157"/>
    </row>
    <row r="4" spans="1:126" s="149" customFormat="1" ht="9.5" x14ac:dyDescent="0.2">
      <c r="A4" s="158"/>
      <c r="B4" s="159"/>
      <c r="C4" s="159"/>
      <c r="D4" s="160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2" t="s">
        <v>623</v>
      </c>
      <c r="R4" s="161"/>
      <c r="S4" s="161" t="s">
        <v>722</v>
      </c>
      <c r="T4" s="159"/>
      <c r="U4" s="161"/>
      <c r="V4" s="161" t="s">
        <v>723</v>
      </c>
      <c r="W4" s="161"/>
      <c r="X4" s="161"/>
      <c r="Y4" s="161"/>
      <c r="Z4" s="161"/>
      <c r="AA4" s="159" t="s">
        <v>226</v>
      </c>
      <c r="AB4" s="161"/>
      <c r="AC4" s="161" t="s">
        <v>215</v>
      </c>
      <c r="AD4" s="159"/>
      <c r="AE4" s="161"/>
      <c r="AF4" s="161"/>
      <c r="AG4" s="161" t="s">
        <v>626</v>
      </c>
      <c r="AH4" s="161"/>
      <c r="AI4" s="161"/>
      <c r="AJ4" s="161"/>
      <c r="AK4" s="161" t="s">
        <v>216</v>
      </c>
      <c r="AL4" s="159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59"/>
      <c r="AY4" s="159"/>
      <c r="AZ4" s="161"/>
      <c r="BA4" s="161" t="s">
        <v>217</v>
      </c>
      <c r="BB4" s="159"/>
      <c r="BC4" s="161"/>
      <c r="BD4" s="161"/>
      <c r="BE4" s="161"/>
      <c r="BF4" s="161"/>
      <c r="BG4" s="161"/>
      <c r="BH4" s="161" t="s">
        <v>216</v>
      </c>
      <c r="BI4" s="159" t="s">
        <v>216</v>
      </c>
      <c r="BJ4" s="161" t="s">
        <v>218</v>
      </c>
      <c r="BK4" s="159"/>
      <c r="BL4" s="159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 t="s">
        <v>627</v>
      </c>
      <c r="CK4" s="161"/>
      <c r="CL4" s="161"/>
      <c r="CM4" s="161"/>
      <c r="CN4" s="161"/>
      <c r="CO4" s="161"/>
      <c r="CP4" s="159"/>
      <c r="CQ4" s="161"/>
      <c r="CR4" s="161" t="s">
        <v>216</v>
      </c>
      <c r="CS4" s="159"/>
      <c r="CT4" s="161"/>
      <c r="CU4" s="161" t="s">
        <v>724</v>
      </c>
      <c r="CV4" s="159" t="s">
        <v>216</v>
      </c>
      <c r="CW4" s="159"/>
      <c r="CX4" s="159"/>
      <c r="CY4" s="159" t="s">
        <v>629</v>
      </c>
      <c r="CZ4" s="159"/>
      <c r="DA4" s="159" t="s">
        <v>216</v>
      </c>
      <c r="DB4" s="161"/>
      <c r="DC4" s="161"/>
      <c r="DD4" s="163"/>
    </row>
    <row r="5" spans="1:126" s="149" customFormat="1" ht="9.5" x14ac:dyDescent="0.2">
      <c r="A5" s="158"/>
      <c r="B5" s="159"/>
      <c r="C5" s="159"/>
      <c r="D5" s="158" t="s">
        <v>219</v>
      </c>
      <c r="E5" s="159" t="s">
        <v>220</v>
      </c>
      <c r="F5" s="161"/>
      <c r="G5" s="159" t="s">
        <v>725</v>
      </c>
      <c r="H5" s="161"/>
      <c r="I5" s="161"/>
      <c r="J5" s="159" t="s">
        <v>726</v>
      </c>
      <c r="K5" s="161" t="s">
        <v>221</v>
      </c>
      <c r="L5" s="159" t="s">
        <v>632</v>
      </c>
      <c r="M5" s="159" t="s">
        <v>222</v>
      </c>
      <c r="N5" s="159"/>
      <c r="O5" s="161" t="s">
        <v>216</v>
      </c>
      <c r="P5" s="159"/>
      <c r="Q5" s="162" t="s">
        <v>633</v>
      </c>
      <c r="R5" s="161" t="s">
        <v>223</v>
      </c>
      <c r="S5" s="159" t="s">
        <v>216</v>
      </c>
      <c r="T5" s="159" t="s">
        <v>634</v>
      </c>
      <c r="U5" s="159" t="s">
        <v>224</v>
      </c>
      <c r="V5" s="159" t="s">
        <v>635</v>
      </c>
      <c r="W5" s="161"/>
      <c r="X5" s="161" t="s">
        <v>727</v>
      </c>
      <c r="Y5" s="161"/>
      <c r="Z5" s="161" t="s">
        <v>225</v>
      </c>
      <c r="AA5" s="159" t="s">
        <v>728</v>
      </c>
      <c r="AB5" s="161"/>
      <c r="AC5" s="161" t="s">
        <v>227</v>
      </c>
      <c r="AD5" s="159" t="s">
        <v>729</v>
      </c>
      <c r="AE5" s="161" t="s">
        <v>228</v>
      </c>
      <c r="AF5" s="159"/>
      <c r="AG5" s="161" t="s">
        <v>639</v>
      </c>
      <c r="AH5" s="159" t="s">
        <v>730</v>
      </c>
      <c r="AI5" s="159" t="s">
        <v>229</v>
      </c>
      <c r="AJ5" s="159"/>
      <c r="AK5" s="161" t="s">
        <v>230</v>
      </c>
      <c r="AL5" s="159"/>
      <c r="AM5" s="161"/>
      <c r="AN5" s="161"/>
      <c r="AO5" s="161" t="s">
        <v>216</v>
      </c>
      <c r="AP5" s="159" t="s">
        <v>231</v>
      </c>
      <c r="AQ5" s="159" t="s">
        <v>231</v>
      </c>
      <c r="AR5" s="159" t="s">
        <v>641</v>
      </c>
      <c r="AS5" s="159" t="s">
        <v>216</v>
      </c>
      <c r="AT5" s="159"/>
      <c r="AU5" s="159"/>
      <c r="AV5" s="159"/>
      <c r="AW5" s="159"/>
      <c r="AX5" s="159" t="s">
        <v>642</v>
      </c>
      <c r="AY5" s="159" t="s">
        <v>643</v>
      </c>
      <c r="AZ5" s="159" t="s">
        <v>644</v>
      </c>
      <c r="BA5" s="161" t="s">
        <v>233</v>
      </c>
      <c r="BB5" s="159" t="s">
        <v>642</v>
      </c>
      <c r="BC5" s="159" t="s">
        <v>234</v>
      </c>
      <c r="BD5" s="161" t="s">
        <v>645</v>
      </c>
      <c r="BE5" s="161"/>
      <c r="BF5" s="159" t="s">
        <v>235</v>
      </c>
      <c r="BG5" s="161" t="s">
        <v>236</v>
      </c>
      <c r="BH5" s="159" t="s">
        <v>237</v>
      </c>
      <c r="BI5" s="159" t="s">
        <v>238</v>
      </c>
      <c r="BJ5" s="161" t="s">
        <v>239</v>
      </c>
      <c r="BK5" s="159"/>
      <c r="BL5" s="159"/>
      <c r="BM5" s="161"/>
      <c r="BN5" s="161" t="s">
        <v>216</v>
      </c>
      <c r="BO5" s="161"/>
      <c r="BP5" s="159" t="s">
        <v>240</v>
      </c>
      <c r="BQ5" s="161"/>
      <c r="BR5" s="159"/>
      <c r="BS5" s="161"/>
      <c r="BT5" s="161"/>
      <c r="BU5" s="161" t="s">
        <v>241</v>
      </c>
      <c r="BV5" s="161"/>
      <c r="BW5" s="159" t="s">
        <v>133</v>
      </c>
      <c r="BX5" s="161"/>
      <c r="BY5" s="159"/>
      <c r="BZ5" s="161"/>
      <c r="CA5" s="161"/>
      <c r="CB5" s="161" t="s">
        <v>646</v>
      </c>
      <c r="CC5" s="161"/>
      <c r="CD5" s="159" t="s">
        <v>647</v>
      </c>
      <c r="CE5" s="161" t="s">
        <v>648</v>
      </c>
      <c r="CF5" s="159"/>
      <c r="CG5" s="161"/>
      <c r="CH5" s="161" t="s">
        <v>242</v>
      </c>
      <c r="CI5" s="161" t="s">
        <v>243</v>
      </c>
      <c r="CJ5" s="161" t="s">
        <v>649</v>
      </c>
      <c r="CK5" s="161"/>
      <c r="CL5" s="161"/>
      <c r="CM5" s="161"/>
      <c r="CN5" s="161"/>
      <c r="CO5" s="159"/>
      <c r="CP5" s="159" t="s">
        <v>650</v>
      </c>
      <c r="CQ5" s="159"/>
      <c r="CR5" s="159" t="s">
        <v>651</v>
      </c>
      <c r="CS5" s="159" t="s">
        <v>244</v>
      </c>
      <c r="CT5" s="159"/>
      <c r="CU5" s="161" t="s">
        <v>652</v>
      </c>
      <c r="CV5" s="159" t="s">
        <v>245</v>
      </c>
      <c r="CW5" s="159"/>
      <c r="CX5" s="159" t="s">
        <v>653</v>
      </c>
      <c r="CY5" s="159" t="s">
        <v>654</v>
      </c>
      <c r="CZ5" s="159" t="s">
        <v>655</v>
      </c>
      <c r="DA5" s="159" t="s">
        <v>246</v>
      </c>
      <c r="DB5" s="161"/>
      <c r="DC5" s="161"/>
      <c r="DD5" s="163"/>
    </row>
    <row r="6" spans="1:126" s="149" customFormat="1" ht="9.5" x14ac:dyDescent="0.2">
      <c r="A6" s="164"/>
      <c r="B6" s="165"/>
      <c r="C6" s="165"/>
      <c r="D6" s="164" t="s">
        <v>248</v>
      </c>
      <c r="E6" s="165" t="s">
        <v>248</v>
      </c>
      <c r="F6" s="165" t="s">
        <v>249</v>
      </c>
      <c r="G6" s="165" t="s">
        <v>232</v>
      </c>
      <c r="H6" s="165" t="s">
        <v>250</v>
      </c>
      <c r="I6" s="165" t="s">
        <v>251</v>
      </c>
      <c r="J6" s="165" t="s">
        <v>656</v>
      </c>
      <c r="K6" s="165" t="s">
        <v>252</v>
      </c>
      <c r="L6" s="165" t="s">
        <v>657</v>
      </c>
      <c r="M6" s="165" t="s">
        <v>253</v>
      </c>
      <c r="N6" s="165" t="s">
        <v>21</v>
      </c>
      <c r="O6" s="165" t="s">
        <v>253</v>
      </c>
      <c r="P6" s="165" t="s">
        <v>254</v>
      </c>
      <c r="Q6" s="166" t="s">
        <v>658</v>
      </c>
      <c r="R6" s="165" t="s">
        <v>731</v>
      </c>
      <c r="S6" s="165" t="s">
        <v>255</v>
      </c>
      <c r="T6" s="165" t="s">
        <v>256</v>
      </c>
      <c r="U6" s="165" t="s">
        <v>257</v>
      </c>
      <c r="V6" s="165" t="s">
        <v>718</v>
      </c>
      <c r="W6" s="165" t="s">
        <v>37</v>
      </c>
      <c r="X6" s="165" t="s">
        <v>258</v>
      </c>
      <c r="Y6" s="165" t="s">
        <v>41</v>
      </c>
      <c r="Z6" s="165" t="s">
        <v>259</v>
      </c>
      <c r="AA6" s="165" t="s">
        <v>732</v>
      </c>
      <c r="AB6" s="165" t="s">
        <v>48</v>
      </c>
      <c r="AC6" s="167" t="s">
        <v>662</v>
      </c>
      <c r="AD6" s="165" t="s">
        <v>663</v>
      </c>
      <c r="AE6" s="165" t="s">
        <v>260</v>
      </c>
      <c r="AF6" s="165" t="s">
        <v>55</v>
      </c>
      <c r="AG6" s="165" t="s">
        <v>664</v>
      </c>
      <c r="AH6" s="165" t="s">
        <v>261</v>
      </c>
      <c r="AI6" s="165" t="s">
        <v>262</v>
      </c>
      <c r="AJ6" s="165" t="s">
        <v>62</v>
      </c>
      <c r="AK6" s="165" t="s">
        <v>263</v>
      </c>
      <c r="AL6" s="165" t="s">
        <v>66</v>
      </c>
      <c r="AM6" s="165" t="s">
        <v>264</v>
      </c>
      <c r="AN6" s="165" t="s">
        <v>70</v>
      </c>
      <c r="AO6" s="165" t="s">
        <v>265</v>
      </c>
      <c r="AP6" s="165" t="s">
        <v>266</v>
      </c>
      <c r="AQ6" s="165" t="s">
        <v>267</v>
      </c>
      <c r="AR6" s="165" t="s">
        <v>733</v>
      </c>
      <c r="AS6" s="165" t="s">
        <v>268</v>
      </c>
      <c r="AT6" s="165" t="s">
        <v>666</v>
      </c>
      <c r="AU6" s="165" t="s">
        <v>667</v>
      </c>
      <c r="AV6" s="165" t="s">
        <v>668</v>
      </c>
      <c r="AW6" s="165" t="s">
        <v>669</v>
      </c>
      <c r="AX6" s="165" t="s">
        <v>670</v>
      </c>
      <c r="AY6" s="165" t="s">
        <v>671</v>
      </c>
      <c r="AZ6" s="165" t="s">
        <v>671</v>
      </c>
      <c r="BA6" s="165" t="s">
        <v>269</v>
      </c>
      <c r="BB6" s="165" t="s">
        <v>672</v>
      </c>
      <c r="BC6" s="165" t="s">
        <v>270</v>
      </c>
      <c r="BD6" s="165" t="s">
        <v>673</v>
      </c>
      <c r="BE6" s="165" t="s">
        <v>99</v>
      </c>
      <c r="BF6" s="165" t="s">
        <v>674</v>
      </c>
      <c r="BG6" s="165" t="s">
        <v>271</v>
      </c>
      <c r="BH6" s="165" t="s">
        <v>272</v>
      </c>
      <c r="BI6" s="165" t="s">
        <v>273</v>
      </c>
      <c r="BJ6" s="165" t="s">
        <v>274</v>
      </c>
      <c r="BK6" s="165" t="s">
        <v>275</v>
      </c>
      <c r="BL6" s="165" t="s">
        <v>113</v>
      </c>
      <c r="BM6" s="165" t="s">
        <v>115</v>
      </c>
      <c r="BN6" s="165" t="s">
        <v>276</v>
      </c>
      <c r="BO6" s="165" t="s">
        <v>277</v>
      </c>
      <c r="BP6" s="165" t="s">
        <v>278</v>
      </c>
      <c r="BQ6" s="165" t="s">
        <v>279</v>
      </c>
      <c r="BR6" s="165" t="s">
        <v>125</v>
      </c>
      <c r="BS6" s="165" t="s">
        <v>280</v>
      </c>
      <c r="BT6" s="165" t="s">
        <v>675</v>
      </c>
      <c r="BU6" s="165" t="s">
        <v>281</v>
      </c>
      <c r="BV6" s="165" t="s">
        <v>133</v>
      </c>
      <c r="BW6" s="165" t="s">
        <v>282</v>
      </c>
      <c r="BX6" s="165" t="s">
        <v>137</v>
      </c>
      <c r="BY6" s="165" t="s">
        <v>139</v>
      </c>
      <c r="BZ6" s="165" t="s">
        <v>283</v>
      </c>
      <c r="CA6" s="165" t="s">
        <v>143</v>
      </c>
      <c r="CB6" s="165" t="s">
        <v>676</v>
      </c>
      <c r="CC6" s="165" t="s">
        <v>284</v>
      </c>
      <c r="CD6" s="165" t="s">
        <v>232</v>
      </c>
      <c r="CE6" s="165" t="s">
        <v>677</v>
      </c>
      <c r="CF6" s="165" t="s">
        <v>285</v>
      </c>
      <c r="CG6" s="165" t="s">
        <v>286</v>
      </c>
      <c r="CH6" s="165" t="s">
        <v>232</v>
      </c>
      <c r="CI6" s="165" t="s">
        <v>678</v>
      </c>
      <c r="CJ6" s="165" t="s">
        <v>679</v>
      </c>
      <c r="CK6" s="165" t="s">
        <v>287</v>
      </c>
      <c r="CL6" s="165" t="s">
        <v>288</v>
      </c>
      <c r="CM6" s="165" t="s">
        <v>289</v>
      </c>
      <c r="CN6" s="165" t="s">
        <v>680</v>
      </c>
      <c r="CO6" s="165" t="s">
        <v>681</v>
      </c>
      <c r="CP6" s="165" t="s">
        <v>682</v>
      </c>
      <c r="CQ6" s="165" t="s">
        <v>290</v>
      </c>
      <c r="CR6" s="165" t="s">
        <v>683</v>
      </c>
      <c r="CS6" s="165" t="s">
        <v>232</v>
      </c>
      <c r="CT6" s="165" t="s">
        <v>684</v>
      </c>
      <c r="CU6" s="165" t="s">
        <v>291</v>
      </c>
      <c r="CV6" s="165" t="s">
        <v>232</v>
      </c>
      <c r="CW6" s="165" t="s">
        <v>685</v>
      </c>
      <c r="CX6" s="165" t="s">
        <v>719</v>
      </c>
      <c r="CY6" s="165" t="s">
        <v>292</v>
      </c>
      <c r="CZ6" s="165" t="s">
        <v>683</v>
      </c>
      <c r="DA6" s="165" t="s">
        <v>232</v>
      </c>
      <c r="DB6" s="165" t="s">
        <v>182</v>
      </c>
      <c r="DC6" s="165" t="s">
        <v>183</v>
      </c>
      <c r="DD6" s="168" t="s">
        <v>297</v>
      </c>
    </row>
    <row r="7" spans="1:126" s="173" customFormat="1" ht="9.5" x14ac:dyDescent="0.15">
      <c r="A7" s="160" t="s">
        <v>1</v>
      </c>
      <c r="B7" s="169" t="s">
        <v>2</v>
      </c>
      <c r="C7" s="169"/>
      <c r="D7" s="200">
        <v>1.0186944217237268</v>
      </c>
      <c r="E7" s="201">
        <v>6.9506277270193744E-3</v>
      </c>
      <c r="F7" s="201">
        <v>2.4694984478336447E-2</v>
      </c>
      <c r="G7" s="201">
        <v>6.6340586500367961E-3</v>
      </c>
      <c r="H7" s="201">
        <v>2.5145905578161879E-3</v>
      </c>
      <c r="I7" s="201">
        <v>6.8681092492669799E-4</v>
      </c>
      <c r="J7" s="201">
        <v>2.4610888965031625E-5</v>
      </c>
      <c r="K7" s="201">
        <v>1.983935542988079E-5</v>
      </c>
      <c r="L7" s="201">
        <v>1.3089826504104882E-2</v>
      </c>
      <c r="M7" s="201">
        <v>1.3922996787658979E-3</v>
      </c>
      <c r="N7" s="201">
        <v>0.38758965309746868</v>
      </c>
      <c r="O7" s="201">
        <v>9.146676869140534E-2</v>
      </c>
      <c r="P7" s="201">
        <v>1.3782062234473601E-2</v>
      </c>
      <c r="Q7" s="201">
        <v>0.2083039467536085</v>
      </c>
      <c r="R7" s="201">
        <v>3.0229461419510058E-4</v>
      </c>
      <c r="S7" s="201">
        <v>7.797232331908703E-5</v>
      </c>
      <c r="T7" s="201">
        <v>1.4282725850478226E-3</v>
      </c>
      <c r="U7" s="201">
        <v>1.0945510207430584E-4</v>
      </c>
      <c r="V7" s="201">
        <v>2.1173120720237705E-4</v>
      </c>
      <c r="W7" s="201">
        <v>6.0738204555861948E-5</v>
      </c>
      <c r="X7" s="201">
        <v>2.7626966806965594E-5</v>
      </c>
      <c r="Y7" s="201">
        <v>7.9714066562654412E-5</v>
      </c>
      <c r="Z7" s="201">
        <v>3.5546354739906959E-5</v>
      </c>
      <c r="AA7" s="201">
        <v>3.7241887486107876E-5</v>
      </c>
      <c r="AB7" s="201">
        <v>6.260831087948833E-4</v>
      </c>
      <c r="AC7" s="201">
        <v>2.8095400575025979E-4</v>
      </c>
      <c r="AD7" s="201">
        <v>2.3110532050975225E-6</v>
      </c>
      <c r="AE7" s="201">
        <v>1.5936120271574483E-5</v>
      </c>
      <c r="AF7" s="201">
        <v>3.1019893948981486E-4</v>
      </c>
      <c r="AG7" s="201">
        <v>1.6789748480121132E-3</v>
      </c>
      <c r="AH7" s="201">
        <v>2.699545085799111E-5</v>
      </c>
      <c r="AI7" s="201">
        <v>1.6140406922679287E-5</v>
      </c>
      <c r="AJ7" s="201">
        <v>5.9727807296957974E-5</v>
      </c>
      <c r="AK7" s="201">
        <v>1.3659411404627543E-4</v>
      </c>
      <c r="AL7" s="201">
        <v>9.4659151940345176E-6</v>
      </c>
      <c r="AM7" s="201">
        <v>8.8439716673141359E-6</v>
      </c>
      <c r="AN7" s="201">
        <v>1.7680774129746248E-5</v>
      </c>
      <c r="AO7" s="201">
        <v>6.8709470629373567E-6</v>
      </c>
      <c r="AP7" s="201">
        <v>9.7531381605182446E-6</v>
      </c>
      <c r="AQ7" s="201">
        <v>9.7979375564136351E-6</v>
      </c>
      <c r="AR7" s="201">
        <v>1.0621123110671555E-5</v>
      </c>
      <c r="AS7" s="201">
        <v>8.5957797988726859E-6</v>
      </c>
      <c r="AT7" s="201">
        <v>1.2042341696361702E-5</v>
      </c>
      <c r="AU7" s="201">
        <v>1.4248742148805506E-5</v>
      </c>
      <c r="AV7" s="201">
        <v>2.2647199033238846E-5</v>
      </c>
      <c r="AW7" s="201">
        <v>1.745014768780893E-5</v>
      </c>
      <c r="AX7" s="201">
        <v>2.2688765757995889E-5</v>
      </c>
      <c r="AY7" s="201">
        <v>1.9276039999646573E-5</v>
      </c>
      <c r="AZ7" s="201">
        <v>1.6810847343288837E-5</v>
      </c>
      <c r="BA7" s="201">
        <v>1.9575674006250377E-5</v>
      </c>
      <c r="BB7" s="201">
        <v>1.0742234486571065E-5</v>
      </c>
      <c r="BC7" s="201">
        <v>1.9531059299879304E-5</v>
      </c>
      <c r="BD7" s="201">
        <v>2.0781664093117943E-5</v>
      </c>
      <c r="BE7" s="201">
        <v>1.4798799714762007E-5</v>
      </c>
      <c r="BF7" s="201">
        <v>1.8183163911023726E-5</v>
      </c>
      <c r="BG7" s="201">
        <v>9.6228350703652592E-6</v>
      </c>
      <c r="BH7" s="201">
        <v>4.4789114118564236E-6</v>
      </c>
      <c r="BI7" s="201">
        <v>2.2927677719227599E-3</v>
      </c>
      <c r="BJ7" s="201">
        <v>1.7377325992871325E-5</v>
      </c>
      <c r="BK7" s="201">
        <v>5.1485990288437311E-5</v>
      </c>
      <c r="BL7" s="201">
        <v>3.4490462703015927E-5</v>
      </c>
      <c r="BM7" s="201">
        <v>3.7814798043730302E-5</v>
      </c>
      <c r="BN7" s="201">
        <v>1.6478611891781354E-5</v>
      </c>
      <c r="BO7" s="201">
        <v>9.8259544695198067E-6</v>
      </c>
      <c r="BP7" s="201">
        <v>1.3469572061271447E-5</v>
      </c>
      <c r="BQ7" s="201">
        <v>1.7429160576012423E-5</v>
      </c>
      <c r="BR7" s="201">
        <v>7.7883063476691517E-6</v>
      </c>
      <c r="BS7" s="201">
        <v>1.4440310674735577E-5</v>
      </c>
      <c r="BT7" s="201">
        <v>9.1611535798020969E-6</v>
      </c>
      <c r="BU7" s="201">
        <v>8.5122097386577626E-6</v>
      </c>
      <c r="BV7" s="201">
        <v>6.2445346017034631E-6</v>
      </c>
      <c r="BW7" s="201">
        <v>3.4191467363929972E-6</v>
      </c>
      <c r="BX7" s="201">
        <v>1.7715546802596341E-5</v>
      </c>
      <c r="BY7" s="201">
        <v>2.8538926787244947E-5</v>
      </c>
      <c r="BZ7" s="201">
        <v>6.3537666145190941E-5</v>
      </c>
      <c r="CA7" s="201">
        <v>2.9330457798100673E-4</v>
      </c>
      <c r="CB7" s="201">
        <v>1.949762268087967E-5</v>
      </c>
      <c r="CC7" s="201">
        <v>1.5480767856602779E-5</v>
      </c>
      <c r="CD7" s="201">
        <v>1.4950353949439498E-3</v>
      </c>
      <c r="CE7" s="201">
        <v>6.0571245349215823E-6</v>
      </c>
      <c r="CF7" s="201">
        <v>1.1832541130882556E-5</v>
      </c>
      <c r="CG7" s="201">
        <v>2.9900706927345873E-5</v>
      </c>
      <c r="CH7" s="201">
        <v>1.7002401876952619E-5</v>
      </c>
      <c r="CI7" s="201">
        <v>1.5670695585861324E-5</v>
      </c>
      <c r="CJ7" s="201">
        <v>4.4105622239749173E-5</v>
      </c>
      <c r="CK7" s="201">
        <v>8.2790528945804351E-5</v>
      </c>
      <c r="CL7" s="201">
        <v>4.7928466989588396E-5</v>
      </c>
      <c r="CM7" s="201">
        <v>3.9230537288426493E-4</v>
      </c>
      <c r="CN7" s="201">
        <v>5.4450103531516276E-4</v>
      </c>
      <c r="CO7" s="201">
        <v>6.2338365952922656E-6</v>
      </c>
      <c r="CP7" s="201">
        <v>5.0344710594078758E-3</v>
      </c>
      <c r="CQ7" s="201">
        <v>4.7674503677230086E-3</v>
      </c>
      <c r="CR7" s="201">
        <v>7.8264772500515176E-4</v>
      </c>
      <c r="CS7" s="201">
        <v>1.6934207195216134E-5</v>
      </c>
      <c r="CT7" s="201">
        <v>2.2786109376950339E-5</v>
      </c>
      <c r="CU7" s="201">
        <v>8.1806585345663821E-6</v>
      </c>
      <c r="CV7" s="201">
        <v>1.2688875132186096E-5</v>
      </c>
      <c r="CW7" s="201">
        <v>2.1880649367524877E-2</v>
      </c>
      <c r="CX7" s="201">
        <v>2.0860563608162189E-2</v>
      </c>
      <c r="CY7" s="201">
        <v>1.1519735812110041E-5</v>
      </c>
      <c r="CZ7" s="201">
        <v>1.6981880916847205E-4</v>
      </c>
      <c r="DA7" s="201">
        <v>1.1629189186858351E-3</v>
      </c>
      <c r="DB7" s="201">
        <v>7.9918036682915863E-5</v>
      </c>
      <c r="DC7" s="201">
        <v>4.7856035694040365E-5</v>
      </c>
      <c r="DD7" s="202">
        <v>1.8422240661050193</v>
      </c>
    </row>
    <row r="8" spans="1:126" s="173" customFormat="1" ht="9.5" x14ac:dyDescent="0.15">
      <c r="A8" s="160" t="s">
        <v>3</v>
      </c>
      <c r="B8" s="169" t="s">
        <v>4</v>
      </c>
      <c r="C8" s="169"/>
      <c r="D8" s="200">
        <v>8.6530166075209601E-3</v>
      </c>
      <c r="E8" s="201">
        <v>1.0248869104065954</v>
      </c>
      <c r="F8" s="201">
        <v>0.11843670970237266</v>
      </c>
      <c r="G8" s="201">
        <v>4.3457128737962106E-3</v>
      </c>
      <c r="H8" s="201">
        <v>4.5319484667659845E-5</v>
      </c>
      <c r="I8" s="201">
        <v>1.003453341809957E-4</v>
      </c>
      <c r="J8" s="201">
        <v>6.024863492892636E-5</v>
      </c>
      <c r="K8" s="201">
        <v>3.6540502737026785E-5</v>
      </c>
      <c r="L8" s="201">
        <v>5.5537981838204797E-2</v>
      </c>
      <c r="M8" s="201">
        <v>1.0625078995573151E-4</v>
      </c>
      <c r="N8" s="201">
        <v>3.2973641456813187E-3</v>
      </c>
      <c r="O8" s="201">
        <v>3.0928369599517516E-3</v>
      </c>
      <c r="P8" s="201">
        <v>4.2935499180762763E-4</v>
      </c>
      <c r="Q8" s="201">
        <v>2.4247419712422506E-2</v>
      </c>
      <c r="R8" s="201">
        <v>9.0887989937449652E-3</v>
      </c>
      <c r="S8" s="201">
        <v>3.2378802002291074E-3</v>
      </c>
      <c r="T8" s="201">
        <v>3.986005507283605E-5</v>
      </c>
      <c r="U8" s="201">
        <v>3.1041146553566229E-5</v>
      </c>
      <c r="V8" s="201">
        <v>2.614488474754466E-4</v>
      </c>
      <c r="W8" s="201">
        <v>8.9172968065292051E-5</v>
      </c>
      <c r="X8" s="201">
        <v>3.9250167803131022E-5</v>
      </c>
      <c r="Y8" s="201">
        <v>1.9838262318295949E-4</v>
      </c>
      <c r="Z8" s="201">
        <v>4.1139836074914251E-5</v>
      </c>
      <c r="AA8" s="201">
        <v>9.9013256824231731E-5</v>
      </c>
      <c r="AB8" s="201">
        <v>2.4493161428148632E-3</v>
      </c>
      <c r="AC8" s="201">
        <v>4.5478818351653055E-4</v>
      </c>
      <c r="AD8" s="201">
        <v>3.2745338105331439E-6</v>
      </c>
      <c r="AE8" s="201">
        <v>2.5914735715929964E-5</v>
      </c>
      <c r="AF8" s="201">
        <v>4.4048821819731056E-2</v>
      </c>
      <c r="AG8" s="201">
        <v>7.1493000776137513E-3</v>
      </c>
      <c r="AH8" s="201">
        <v>2.4116884938951501E-5</v>
      </c>
      <c r="AI8" s="201">
        <v>2.8579704308239404E-5</v>
      </c>
      <c r="AJ8" s="201">
        <v>3.0407424259090226E-5</v>
      </c>
      <c r="AK8" s="201">
        <v>3.8032172402756352E-4</v>
      </c>
      <c r="AL8" s="201">
        <v>1.83028670416896E-5</v>
      </c>
      <c r="AM8" s="201">
        <v>1.5764140569684975E-5</v>
      </c>
      <c r="AN8" s="201">
        <v>3.557838916867096E-5</v>
      </c>
      <c r="AO8" s="201">
        <v>1.376871979483426E-5</v>
      </c>
      <c r="AP8" s="201">
        <v>2.1041306994928096E-5</v>
      </c>
      <c r="AQ8" s="201">
        <v>1.8195190761113029E-5</v>
      </c>
      <c r="AR8" s="201">
        <v>2.3759997487169751E-5</v>
      </c>
      <c r="AS8" s="201">
        <v>1.5120921210578752E-5</v>
      </c>
      <c r="AT8" s="201">
        <v>3.7652315697363506E-5</v>
      </c>
      <c r="AU8" s="201">
        <v>6.101530533266794E-5</v>
      </c>
      <c r="AV8" s="201">
        <v>5.2135562692474797E-5</v>
      </c>
      <c r="AW8" s="201">
        <v>4.598392428376561E-5</v>
      </c>
      <c r="AX8" s="201">
        <v>3.7587501705141927E-5</v>
      </c>
      <c r="AY8" s="201">
        <v>3.8712938852924858E-5</v>
      </c>
      <c r="AZ8" s="201">
        <v>4.6147665611989717E-5</v>
      </c>
      <c r="BA8" s="201">
        <v>3.7276354530030171E-5</v>
      </c>
      <c r="BB8" s="201">
        <v>2.9299439430476133E-5</v>
      </c>
      <c r="BC8" s="201">
        <v>4.479180675565297E-5</v>
      </c>
      <c r="BD8" s="201">
        <v>3.746351228731917E-5</v>
      </c>
      <c r="BE8" s="201">
        <v>8.2117483370549086E-5</v>
      </c>
      <c r="BF8" s="201">
        <v>6.1280377574274129E-5</v>
      </c>
      <c r="BG8" s="201">
        <v>4.8670826736396458E-5</v>
      </c>
      <c r="BH8" s="201">
        <v>1.7688981965005617E-5</v>
      </c>
      <c r="BI8" s="201">
        <v>1.3018017009105505E-3</v>
      </c>
      <c r="BJ8" s="201">
        <v>2.3367085320544204E-5</v>
      </c>
      <c r="BK8" s="201">
        <v>4.2135886366617594E-4</v>
      </c>
      <c r="BL8" s="201">
        <v>2.4721230213111543E-5</v>
      </c>
      <c r="BM8" s="201">
        <v>2.6313208421614399E-3</v>
      </c>
      <c r="BN8" s="201">
        <v>6.5376289698546746E-4</v>
      </c>
      <c r="BO8" s="201">
        <v>1.6445217292165407E-5</v>
      </c>
      <c r="BP8" s="201">
        <v>1.6408574430212655E-5</v>
      </c>
      <c r="BQ8" s="201">
        <v>2.4181564667566175E-5</v>
      </c>
      <c r="BR8" s="201">
        <v>3.3511343376497813E-5</v>
      </c>
      <c r="BS8" s="201">
        <v>8.444578919319198E-5</v>
      </c>
      <c r="BT8" s="201">
        <v>9.9350443233215012E-6</v>
      </c>
      <c r="BU8" s="201">
        <v>1.3811987603240856E-5</v>
      </c>
      <c r="BV8" s="201">
        <v>7.7227332375205068E-6</v>
      </c>
      <c r="BW8" s="201">
        <v>7.2969115212495267E-6</v>
      </c>
      <c r="BX8" s="201">
        <v>8.8676512046176482E-6</v>
      </c>
      <c r="BY8" s="201">
        <v>1.6191352693296424E-5</v>
      </c>
      <c r="BZ8" s="201">
        <v>1.9362114641698504E-5</v>
      </c>
      <c r="CA8" s="201">
        <v>2.9210397380666103E-5</v>
      </c>
      <c r="CB8" s="201">
        <v>1.5954140428962932E-5</v>
      </c>
      <c r="CC8" s="201">
        <v>1.6698224004624743E-5</v>
      </c>
      <c r="CD8" s="201">
        <v>9.8019808497865714E-5</v>
      </c>
      <c r="CE8" s="201">
        <v>6.025905884546199E-6</v>
      </c>
      <c r="CF8" s="201">
        <v>1.7612663825906343E-5</v>
      </c>
      <c r="CG8" s="201">
        <v>8.2543805469027657E-5</v>
      </c>
      <c r="CH8" s="201">
        <v>2.6504063030277631E-5</v>
      </c>
      <c r="CI8" s="201">
        <v>2.5492414433315362E-5</v>
      </c>
      <c r="CJ8" s="201">
        <v>8.6815710714691554E-5</v>
      </c>
      <c r="CK8" s="201">
        <v>1.8055302977372976E-5</v>
      </c>
      <c r="CL8" s="201">
        <v>1.1694555248374171E-4</v>
      </c>
      <c r="CM8" s="201">
        <v>5.7595571121664294E-4</v>
      </c>
      <c r="CN8" s="201">
        <v>8.2026178262059482E-5</v>
      </c>
      <c r="CO8" s="201">
        <v>1.2807893239734557E-5</v>
      </c>
      <c r="CP8" s="201">
        <v>4.6735386802979246E-4</v>
      </c>
      <c r="CQ8" s="201">
        <v>3.3830634712850538E-4</v>
      </c>
      <c r="CR8" s="201">
        <v>4.8416594477691729E-4</v>
      </c>
      <c r="CS8" s="201">
        <v>7.26088149944896E-5</v>
      </c>
      <c r="CT8" s="201">
        <v>5.2999096961549818E-5</v>
      </c>
      <c r="CU8" s="201">
        <v>1.2739725097718604E-4</v>
      </c>
      <c r="CV8" s="201">
        <v>1.599638495751296E-5</v>
      </c>
      <c r="CW8" s="201">
        <v>1.9111687113105525E-3</v>
      </c>
      <c r="CX8" s="201">
        <v>2.6387497124156826E-3</v>
      </c>
      <c r="CY8" s="201">
        <v>6.1444370748412307E-5</v>
      </c>
      <c r="CZ8" s="201">
        <v>1.27114081017304E-3</v>
      </c>
      <c r="DA8" s="201">
        <v>2.8481609347071964E-3</v>
      </c>
      <c r="DB8" s="201">
        <v>1.1068419045928781E-4</v>
      </c>
      <c r="DC8" s="201">
        <v>2.7673486710708046E-5</v>
      </c>
      <c r="DD8" s="202">
        <v>1.3287892274400819</v>
      </c>
    </row>
    <row r="9" spans="1:126" s="173" customFormat="1" ht="9.5" x14ac:dyDescent="0.15">
      <c r="A9" s="160" t="s">
        <v>5</v>
      </c>
      <c r="B9" s="169" t="s">
        <v>6</v>
      </c>
      <c r="C9" s="169"/>
      <c r="D9" s="200">
        <v>1.1118436145931946E-2</v>
      </c>
      <c r="E9" s="201">
        <v>3.9738076094420205E-2</v>
      </c>
      <c r="F9" s="201">
        <v>1.0640362746954073</v>
      </c>
      <c r="G9" s="201">
        <v>3.1334709064851432E-2</v>
      </c>
      <c r="H9" s="201">
        <v>1.1528607440302712E-4</v>
      </c>
      <c r="I9" s="201">
        <v>8.2145950908203762E-5</v>
      </c>
      <c r="J9" s="201">
        <v>3.5858751356367221E-5</v>
      </c>
      <c r="K9" s="201">
        <v>5.924162346038231E-5</v>
      </c>
      <c r="L9" s="201">
        <v>0.49876116690933969</v>
      </c>
      <c r="M9" s="201">
        <v>4.9866315671044171E-4</v>
      </c>
      <c r="N9" s="201">
        <v>4.2384540386916723E-3</v>
      </c>
      <c r="O9" s="201">
        <v>2.1448752804421593E-2</v>
      </c>
      <c r="P9" s="201">
        <v>2.8639355634162752E-3</v>
      </c>
      <c r="Q9" s="201">
        <v>8.5509346769398111E-3</v>
      </c>
      <c r="R9" s="201">
        <v>1.0451636128751322E-2</v>
      </c>
      <c r="S9" s="201">
        <v>1.8236997802005175E-3</v>
      </c>
      <c r="T9" s="201">
        <v>5.6633469263643858E-5</v>
      </c>
      <c r="U9" s="201">
        <v>5.2698483655795341E-5</v>
      </c>
      <c r="V9" s="201">
        <v>1.9991242895461573E-4</v>
      </c>
      <c r="W9" s="201">
        <v>8.1373693218985505E-5</v>
      </c>
      <c r="X9" s="201">
        <v>6.5419098985716371E-5</v>
      </c>
      <c r="Y9" s="201">
        <v>1.6390320935659331E-3</v>
      </c>
      <c r="Z9" s="201">
        <v>1.9416657193538651E-4</v>
      </c>
      <c r="AA9" s="201">
        <v>4.5032389885710311E-5</v>
      </c>
      <c r="AB9" s="201">
        <v>8.4169407388996352E-4</v>
      </c>
      <c r="AC9" s="201">
        <v>1.1470891511768356E-3</v>
      </c>
      <c r="AD9" s="201">
        <v>8.8302357354070708E-6</v>
      </c>
      <c r="AE9" s="201">
        <v>1.1029666988103629E-4</v>
      </c>
      <c r="AF9" s="201">
        <v>1.7896958425643959E-3</v>
      </c>
      <c r="AG9" s="201">
        <v>6.3905619922525775E-2</v>
      </c>
      <c r="AH9" s="201">
        <v>7.9468766182778103E-5</v>
      </c>
      <c r="AI9" s="201">
        <v>5.939396720735615E-5</v>
      </c>
      <c r="AJ9" s="201">
        <v>8.4811635889026668E-5</v>
      </c>
      <c r="AK9" s="201">
        <v>7.4652295663115643E-5</v>
      </c>
      <c r="AL9" s="201">
        <v>2.6009659300463061E-5</v>
      </c>
      <c r="AM9" s="201">
        <v>3.015808312985741E-5</v>
      </c>
      <c r="AN9" s="201">
        <v>1.011121457507992E-4</v>
      </c>
      <c r="AO9" s="201">
        <v>1.7316987618908382E-5</v>
      </c>
      <c r="AP9" s="201">
        <v>1.6841369660366682E-5</v>
      </c>
      <c r="AQ9" s="201">
        <v>4.1006611199784157E-5</v>
      </c>
      <c r="AR9" s="201">
        <v>4.0387946971516527E-5</v>
      </c>
      <c r="AS9" s="201">
        <v>2.8622389350948219E-5</v>
      </c>
      <c r="AT9" s="201">
        <v>6.4807093170364942E-5</v>
      </c>
      <c r="AU9" s="201">
        <v>9.2812804381937094E-5</v>
      </c>
      <c r="AV9" s="201">
        <v>2.0309580572048407E-4</v>
      </c>
      <c r="AW9" s="201">
        <v>1.4585836812207586E-4</v>
      </c>
      <c r="AX9" s="201">
        <v>2.1068620454007761E-4</v>
      </c>
      <c r="AY9" s="201">
        <v>1.5425182933083951E-4</v>
      </c>
      <c r="AZ9" s="201">
        <v>1.572268364208055E-4</v>
      </c>
      <c r="BA9" s="201">
        <v>1.8806268446386855E-4</v>
      </c>
      <c r="BB9" s="201">
        <v>7.3182028857754651E-5</v>
      </c>
      <c r="BC9" s="201">
        <v>1.9494173830105003E-4</v>
      </c>
      <c r="BD9" s="201">
        <v>1.9967929175427257E-4</v>
      </c>
      <c r="BE9" s="201">
        <v>1.3757063691431255E-4</v>
      </c>
      <c r="BF9" s="201">
        <v>1.807154758713604E-4</v>
      </c>
      <c r="BG9" s="201">
        <v>4.0129082349274475E-5</v>
      </c>
      <c r="BH9" s="201">
        <v>2.4057966742382751E-5</v>
      </c>
      <c r="BI9" s="201">
        <v>8.7178799859051004E-4</v>
      </c>
      <c r="BJ9" s="201">
        <v>2.7289958093420646E-5</v>
      </c>
      <c r="BK9" s="201">
        <v>3.4594651304659376E-5</v>
      </c>
      <c r="BL9" s="201">
        <v>1.7416226263526809E-5</v>
      </c>
      <c r="BM9" s="201">
        <v>1.2197993654387761E-4</v>
      </c>
      <c r="BN9" s="201">
        <v>4.4398643914263873E-5</v>
      </c>
      <c r="BO9" s="201">
        <v>2.7651512146215326E-5</v>
      </c>
      <c r="BP9" s="201">
        <v>5.391714680172287E-5</v>
      </c>
      <c r="BQ9" s="201">
        <v>1.3287439429827598E-5</v>
      </c>
      <c r="BR9" s="201">
        <v>7.8350917872925378E-6</v>
      </c>
      <c r="BS9" s="201">
        <v>2.0766002197592112E-5</v>
      </c>
      <c r="BT9" s="201">
        <v>8.5717280409908986E-6</v>
      </c>
      <c r="BU9" s="201">
        <v>7.5748102742488164E-6</v>
      </c>
      <c r="BV9" s="201">
        <v>4.5896030311728546E-6</v>
      </c>
      <c r="BW9" s="201">
        <v>2.3246802539279926E-6</v>
      </c>
      <c r="BX9" s="201">
        <v>2.0980633874002867E-5</v>
      </c>
      <c r="BY9" s="201">
        <v>1.8994557299356157E-5</v>
      </c>
      <c r="BZ9" s="201">
        <v>4.0694763236833733E-5</v>
      </c>
      <c r="CA9" s="201">
        <v>1.4396088470666391E-4</v>
      </c>
      <c r="CB9" s="201">
        <v>2.5050092223024775E-5</v>
      </c>
      <c r="CC9" s="201">
        <v>1.7995511829244704E-5</v>
      </c>
      <c r="CD9" s="201">
        <v>6.7612705246243576E-4</v>
      </c>
      <c r="CE9" s="201">
        <v>6.7806480994920372E-6</v>
      </c>
      <c r="CF9" s="201">
        <v>6.3451707353655521E-5</v>
      </c>
      <c r="CG9" s="201">
        <v>4.7420294853504903E-5</v>
      </c>
      <c r="CH9" s="201">
        <v>5.9149010926296467E-5</v>
      </c>
      <c r="CI9" s="201">
        <v>9.0551172077444817E-5</v>
      </c>
      <c r="CJ9" s="201">
        <v>6.0581034408565733E-5</v>
      </c>
      <c r="CK9" s="201">
        <v>4.1655574176138947E-5</v>
      </c>
      <c r="CL9" s="201">
        <v>3.2357698392549794E-5</v>
      </c>
      <c r="CM9" s="201">
        <v>4.7116362534701259E-3</v>
      </c>
      <c r="CN9" s="201">
        <v>3.6214269581098482E-4</v>
      </c>
      <c r="CO9" s="201">
        <v>1.3821741151246532E-5</v>
      </c>
      <c r="CP9" s="201">
        <v>2.3256322642721517E-3</v>
      </c>
      <c r="CQ9" s="201">
        <v>2.3690740849122934E-3</v>
      </c>
      <c r="CR9" s="201">
        <v>5.2014035190120431E-5</v>
      </c>
      <c r="CS9" s="201">
        <v>3.3668768546730993E-5</v>
      </c>
      <c r="CT9" s="201">
        <v>3.4366521798089006E-5</v>
      </c>
      <c r="CU9" s="201">
        <v>2.2190707344460229E-5</v>
      </c>
      <c r="CV9" s="201">
        <v>1.0432642560993506E-5</v>
      </c>
      <c r="CW9" s="201">
        <v>1.2432897693714405E-2</v>
      </c>
      <c r="CX9" s="201">
        <v>2.0566173149032349E-2</v>
      </c>
      <c r="CY9" s="201">
        <v>1.5157672908037923E-5</v>
      </c>
      <c r="CZ9" s="201">
        <v>9.5154025948037858E-5</v>
      </c>
      <c r="DA9" s="201">
        <v>8.5481376679610573E-4</v>
      </c>
      <c r="DB9" s="201">
        <v>6.5448730877124651E-5</v>
      </c>
      <c r="DC9" s="201">
        <v>9.9594916312772169E-5</v>
      </c>
      <c r="DD9" s="202">
        <v>1.8146355810245538</v>
      </c>
    </row>
    <row r="10" spans="1:126" s="173" customFormat="1" ht="9.5" x14ac:dyDescent="0.15">
      <c r="A10" s="160" t="s">
        <v>7</v>
      </c>
      <c r="B10" s="169" t="s">
        <v>8</v>
      </c>
      <c r="C10" s="169"/>
      <c r="D10" s="200">
        <v>8.8648954343807609E-2</v>
      </c>
      <c r="E10" s="201">
        <v>4.7029516107557311E-2</v>
      </c>
      <c r="F10" s="201">
        <v>6.3060949727772958E-2</v>
      </c>
      <c r="G10" s="201">
        <v>1.0024028420611695</v>
      </c>
      <c r="H10" s="201">
        <v>2.6437619231730675E-4</v>
      </c>
      <c r="I10" s="201">
        <v>6.787517392326786E-5</v>
      </c>
      <c r="J10" s="201">
        <v>6.8443701588027607E-6</v>
      </c>
      <c r="K10" s="201">
        <v>6.5696432890108577E-6</v>
      </c>
      <c r="L10" s="201">
        <v>2.969089659681251E-2</v>
      </c>
      <c r="M10" s="201">
        <v>1.5077394700874878E-4</v>
      </c>
      <c r="N10" s="201">
        <v>3.372957447567853E-2</v>
      </c>
      <c r="O10" s="201">
        <v>9.1327743689549636E-3</v>
      </c>
      <c r="P10" s="201">
        <v>1.3553907652124838E-3</v>
      </c>
      <c r="Q10" s="201">
        <v>1.9429044556429038E-2</v>
      </c>
      <c r="R10" s="201">
        <v>9.6757919358047325E-4</v>
      </c>
      <c r="S10" s="201">
        <v>2.4260679763437717E-4</v>
      </c>
      <c r="T10" s="201">
        <v>1.3895251188243235E-4</v>
      </c>
      <c r="U10" s="201">
        <v>1.4452673148419777E-5</v>
      </c>
      <c r="V10" s="201">
        <v>4.0859075752165828E-5</v>
      </c>
      <c r="W10" s="201">
        <v>1.3658650941022261E-5</v>
      </c>
      <c r="X10" s="201">
        <v>7.6944546037763806E-6</v>
      </c>
      <c r="Y10" s="201">
        <v>1.0162281849069368E-4</v>
      </c>
      <c r="Z10" s="201">
        <v>1.521263735741734E-5</v>
      </c>
      <c r="AA10" s="201">
        <v>9.9416968163860881E-6</v>
      </c>
      <c r="AB10" s="201">
        <v>2.0424276063282519E-4</v>
      </c>
      <c r="AC10" s="201">
        <v>1.0439952786463595E-4</v>
      </c>
      <c r="AD10" s="201">
        <v>8.2664904774082221E-7</v>
      </c>
      <c r="AE10" s="201">
        <v>8.3894338313267168E-6</v>
      </c>
      <c r="AF10" s="201">
        <v>2.0269281704622701E-3</v>
      </c>
      <c r="AG10" s="201">
        <v>3.8063409464258401E-3</v>
      </c>
      <c r="AH10" s="201">
        <v>7.7475045114530736E-6</v>
      </c>
      <c r="AI10" s="201">
        <v>5.9553681880621214E-6</v>
      </c>
      <c r="AJ10" s="201">
        <v>1.1597426067633E-5</v>
      </c>
      <c r="AK10" s="201">
        <v>3.2262101256030684E-5</v>
      </c>
      <c r="AL10" s="201">
        <v>3.0477203528291929E-6</v>
      </c>
      <c r="AM10" s="201">
        <v>3.0953620205917426E-6</v>
      </c>
      <c r="AN10" s="201">
        <v>8.4698166437999245E-6</v>
      </c>
      <c r="AO10" s="201">
        <v>2.1707158410192361E-6</v>
      </c>
      <c r="AP10" s="201">
        <v>2.7149366409846423E-6</v>
      </c>
      <c r="AQ10" s="201">
        <v>4.15104986744046E-6</v>
      </c>
      <c r="AR10" s="201">
        <v>4.4660757074461157E-6</v>
      </c>
      <c r="AS10" s="201">
        <v>3.1204335027760817E-6</v>
      </c>
      <c r="AT10" s="201">
        <v>6.4409427803814268E-6</v>
      </c>
      <c r="AU10" s="201">
        <v>9.0403197917009274E-6</v>
      </c>
      <c r="AV10" s="201">
        <v>1.5095173734628911E-5</v>
      </c>
      <c r="AW10" s="201">
        <v>1.1601374703081024E-5</v>
      </c>
      <c r="AX10" s="201">
        <v>1.5479613699375866E-5</v>
      </c>
      <c r="AY10" s="201">
        <v>1.1876949013915505E-5</v>
      </c>
      <c r="AZ10" s="201">
        <v>1.2400410773353014E-5</v>
      </c>
      <c r="BA10" s="201">
        <v>1.3532433306263361E-5</v>
      </c>
      <c r="BB10" s="201">
        <v>6.4403564605642462E-6</v>
      </c>
      <c r="BC10" s="201">
        <v>1.4542891717719103E-5</v>
      </c>
      <c r="BD10" s="201">
        <v>1.4181631587211403E-5</v>
      </c>
      <c r="BE10" s="201">
        <v>1.2189243907760718E-5</v>
      </c>
      <c r="BF10" s="201">
        <v>1.3839574372539143E-5</v>
      </c>
      <c r="BG10" s="201">
        <v>5.2371397762408086E-6</v>
      </c>
      <c r="BH10" s="201">
        <v>2.4854772166344519E-6</v>
      </c>
      <c r="BI10" s="201">
        <v>2.9990396490960352E-4</v>
      </c>
      <c r="BJ10" s="201">
        <v>4.0789651000918822E-6</v>
      </c>
      <c r="BK10" s="201">
        <v>2.5005525645691682E-5</v>
      </c>
      <c r="BL10" s="201">
        <v>5.201481338221544E-6</v>
      </c>
      <c r="BM10" s="201">
        <v>1.2373256844235402E-4</v>
      </c>
      <c r="BN10" s="201">
        <v>3.2238326320021926E-5</v>
      </c>
      <c r="BO10" s="201">
        <v>3.3136229657613362E-6</v>
      </c>
      <c r="BP10" s="201">
        <v>4.9630243973777903E-6</v>
      </c>
      <c r="BQ10" s="201">
        <v>3.5064745045078442E-6</v>
      </c>
      <c r="BR10" s="201">
        <v>2.6861240168093657E-6</v>
      </c>
      <c r="BS10" s="201">
        <v>6.3191836911023502E-6</v>
      </c>
      <c r="BT10" s="201">
        <v>2.1344415411621777E-6</v>
      </c>
      <c r="BU10" s="201">
        <v>1.9986513544212294E-6</v>
      </c>
      <c r="BV10" s="201">
        <v>1.321742425069105E-6</v>
      </c>
      <c r="BW10" s="201">
        <v>7.7769313564109569E-7</v>
      </c>
      <c r="BX10" s="201">
        <v>3.9015917975659627E-6</v>
      </c>
      <c r="BY10" s="201">
        <v>4.3234553617237943E-6</v>
      </c>
      <c r="BZ10" s="201">
        <v>8.6121283788639562E-6</v>
      </c>
      <c r="CA10" s="201">
        <v>3.4303591253449615E-5</v>
      </c>
      <c r="CB10" s="201">
        <v>4.0413024221604105E-6</v>
      </c>
      <c r="CC10" s="201">
        <v>3.2538976521019013E-6</v>
      </c>
      <c r="CD10" s="201">
        <v>1.6884075576708668E-4</v>
      </c>
      <c r="CE10" s="201">
        <v>1.3648074051768551E-6</v>
      </c>
      <c r="CF10" s="201">
        <v>7.5722079852374316E-6</v>
      </c>
      <c r="CG10" s="201">
        <v>2.723935383356345E-5</v>
      </c>
      <c r="CH10" s="201">
        <v>7.2933793331514849E-6</v>
      </c>
      <c r="CI10" s="201">
        <v>1.106375596144054E-5</v>
      </c>
      <c r="CJ10" s="201">
        <v>2.512456158298264E-5</v>
      </c>
      <c r="CK10" s="201">
        <v>1.0274926614039037E-5</v>
      </c>
      <c r="CL10" s="201">
        <v>2.8031501616901237E-4</v>
      </c>
      <c r="CM10" s="201">
        <v>3.0612268732172252E-4</v>
      </c>
      <c r="CN10" s="201">
        <v>6.9574204787151194E-5</v>
      </c>
      <c r="CO10" s="201">
        <v>1.9126818050928559E-6</v>
      </c>
      <c r="CP10" s="201">
        <v>5.7587584199962529E-4</v>
      </c>
      <c r="CQ10" s="201">
        <v>5.4941507544982427E-4</v>
      </c>
      <c r="CR10" s="201">
        <v>9.154056728181631E-5</v>
      </c>
      <c r="CS10" s="201">
        <v>6.6255937410909118E-6</v>
      </c>
      <c r="CT10" s="201">
        <v>1.6701672985222666E-5</v>
      </c>
      <c r="CU10" s="201">
        <v>7.4753356101734161E-6</v>
      </c>
      <c r="CV10" s="201">
        <v>2.8918825004919091E-6</v>
      </c>
      <c r="CW10" s="201">
        <v>2.6192633974843637E-3</v>
      </c>
      <c r="CX10" s="201">
        <v>2.9892546345444476E-3</v>
      </c>
      <c r="CY10" s="201">
        <v>5.1154038349364291E-6</v>
      </c>
      <c r="CZ10" s="201">
        <v>5.3981825084264046E-4</v>
      </c>
      <c r="DA10" s="201">
        <v>2.6900839721170255E-4</v>
      </c>
      <c r="DB10" s="201">
        <v>1.5290474066583875E-5</v>
      </c>
      <c r="DC10" s="201">
        <v>1.1075758778700497E-5</v>
      </c>
      <c r="DD10" s="202">
        <v>1.312124940753558</v>
      </c>
    </row>
    <row r="11" spans="1:126" s="173" customFormat="1" ht="9.5" x14ac:dyDescent="0.15">
      <c r="A11" s="160" t="s">
        <v>9</v>
      </c>
      <c r="B11" s="169" t="s">
        <v>10</v>
      </c>
      <c r="C11" s="169"/>
      <c r="D11" s="200">
        <v>6.079784757165354E-4</v>
      </c>
      <c r="E11" s="201">
        <v>1.394844305177581E-4</v>
      </c>
      <c r="F11" s="201">
        <v>4.5040800167944842E-4</v>
      </c>
      <c r="G11" s="201">
        <v>1.6161271633069907E-4</v>
      </c>
      <c r="H11" s="201">
        <v>1.2322552720665643</v>
      </c>
      <c r="I11" s="201">
        <v>5.2823195870594492E-4</v>
      </c>
      <c r="J11" s="201">
        <v>2.2363796783929149E-4</v>
      </c>
      <c r="K11" s="201">
        <v>4.8064609775022625E-4</v>
      </c>
      <c r="L11" s="201">
        <v>3.5785614460802459E-4</v>
      </c>
      <c r="M11" s="201">
        <v>5.807307499991368E-4</v>
      </c>
      <c r="N11" s="201">
        <v>2.5513589600633442E-4</v>
      </c>
      <c r="O11" s="201">
        <v>2.4132486235962209E-3</v>
      </c>
      <c r="P11" s="201">
        <v>1.8795398594459025E-4</v>
      </c>
      <c r="Q11" s="201">
        <v>6.7653212013260057E-4</v>
      </c>
      <c r="R11" s="201">
        <v>1.1272026181906105E-4</v>
      </c>
      <c r="S11" s="201">
        <v>1.8676151829578918E-4</v>
      </c>
      <c r="T11" s="201">
        <v>0.34535128687314665</v>
      </c>
      <c r="U11" s="201">
        <v>2.3211645545873596E-2</v>
      </c>
      <c r="V11" s="201">
        <v>1.9913456392973053E-2</v>
      </c>
      <c r="W11" s="201">
        <v>4.8226753178036777E-3</v>
      </c>
      <c r="X11" s="201">
        <v>1.7336133959460348E-3</v>
      </c>
      <c r="Y11" s="201">
        <v>1.3035405489843379E-4</v>
      </c>
      <c r="Z11" s="201">
        <v>4.3689055673466716E-4</v>
      </c>
      <c r="AA11" s="201">
        <v>3.367779694557859E-5</v>
      </c>
      <c r="AB11" s="201">
        <v>1.8269974401328282E-4</v>
      </c>
      <c r="AC11" s="201">
        <v>1.6306862746460506E-3</v>
      </c>
      <c r="AD11" s="201">
        <v>2.3315452589116818E-5</v>
      </c>
      <c r="AE11" s="201">
        <v>1.6149701381717709E-4</v>
      </c>
      <c r="AF11" s="201">
        <v>1.2272220219307743E-4</v>
      </c>
      <c r="AG11" s="201">
        <v>1.1195733728509681E-2</v>
      </c>
      <c r="AH11" s="201">
        <v>1.5283230265929399E-3</v>
      </c>
      <c r="AI11" s="201">
        <v>1.0894117257148023E-4</v>
      </c>
      <c r="AJ11" s="201">
        <v>1.4937047390260873E-3</v>
      </c>
      <c r="AK11" s="201">
        <v>6.4283007496627098E-4</v>
      </c>
      <c r="AL11" s="201">
        <v>8.1716027850064474E-5</v>
      </c>
      <c r="AM11" s="201">
        <v>7.0354293659621303E-5</v>
      </c>
      <c r="AN11" s="201">
        <v>1.8229142987908749E-4</v>
      </c>
      <c r="AO11" s="201">
        <v>5.4633765189279842E-5</v>
      </c>
      <c r="AP11" s="201">
        <v>7.7738109081689109E-5</v>
      </c>
      <c r="AQ11" s="201">
        <v>1.0179167233482139E-4</v>
      </c>
      <c r="AR11" s="201">
        <v>2.6189967611277022E-4</v>
      </c>
      <c r="AS11" s="201">
        <v>2.2226026216347312E-4</v>
      </c>
      <c r="AT11" s="201">
        <v>8.5638440301441109E-5</v>
      </c>
      <c r="AU11" s="201">
        <v>8.0222896179517049E-5</v>
      </c>
      <c r="AV11" s="201">
        <v>2.6270330925742212E-4</v>
      </c>
      <c r="AW11" s="201">
        <v>1.1171840968468847E-4</v>
      </c>
      <c r="AX11" s="201">
        <v>1.8573492292042978E-4</v>
      </c>
      <c r="AY11" s="201">
        <v>1.9610201726945038E-4</v>
      </c>
      <c r="AZ11" s="201">
        <v>1.5755029360807081E-4</v>
      </c>
      <c r="BA11" s="201">
        <v>6.8605323971666644E-5</v>
      </c>
      <c r="BB11" s="201">
        <v>6.5936323333665181E-5</v>
      </c>
      <c r="BC11" s="201">
        <v>7.4350805970490208E-5</v>
      </c>
      <c r="BD11" s="201">
        <v>1.0198706464368923E-4</v>
      </c>
      <c r="BE11" s="201">
        <v>1.1666758923756872E-4</v>
      </c>
      <c r="BF11" s="201">
        <v>8.0852407802577559E-5</v>
      </c>
      <c r="BG11" s="201">
        <v>4.9248714943561417E-4</v>
      </c>
      <c r="BH11" s="201">
        <v>1.0132429720752618E-4</v>
      </c>
      <c r="BI11" s="201">
        <v>6.469096326883454E-3</v>
      </c>
      <c r="BJ11" s="201">
        <v>5.9054332799839987E-5</v>
      </c>
      <c r="BK11" s="201">
        <v>9.3208193179019714E-3</v>
      </c>
      <c r="BL11" s="201">
        <v>2.8235605843918987E-3</v>
      </c>
      <c r="BM11" s="201">
        <v>4.0512812990860513E-4</v>
      </c>
      <c r="BN11" s="201">
        <v>5.9508952312231362E-4</v>
      </c>
      <c r="BO11" s="201">
        <v>3.3101884041764312E-4</v>
      </c>
      <c r="BP11" s="201">
        <v>1.6179290283602668E-4</v>
      </c>
      <c r="BQ11" s="201">
        <v>2.7026036504774787E-4</v>
      </c>
      <c r="BR11" s="201">
        <v>8.5491214548127662E-5</v>
      </c>
      <c r="BS11" s="201">
        <v>1.7849669803716948E-4</v>
      </c>
      <c r="BT11" s="201">
        <v>1.2046158714219823E-4</v>
      </c>
      <c r="BU11" s="201">
        <v>9.8266739262079907E-5</v>
      </c>
      <c r="BV11" s="201">
        <v>1.0547432410483191E-4</v>
      </c>
      <c r="BW11" s="201">
        <v>1.6708145649129341E-4</v>
      </c>
      <c r="BX11" s="201">
        <v>1.2914990758461866E-4</v>
      </c>
      <c r="BY11" s="201">
        <v>4.5957304113308294E-5</v>
      </c>
      <c r="BZ11" s="201">
        <v>1.0834467587412761E-4</v>
      </c>
      <c r="CA11" s="201">
        <v>1.391319685994456E-4</v>
      </c>
      <c r="CB11" s="201">
        <v>1.401770758103934E-4</v>
      </c>
      <c r="CC11" s="201">
        <v>3.0788082874551206E-4</v>
      </c>
      <c r="CD11" s="201">
        <v>5.6657825059568308E-4</v>
      </c>
      <c r="CE11" s="201">
        <v>5.4795437843838673E-5</v>
      </c>
      <c r="CF11" s="201">
        <v>1.2604153815337334E-4</v>
      </c>
      <c r="CG11" s="201">
        <v>2.7373842349859089E-4</v>
      </c>
      <c r="CH11" s="201">
        <v>2.0183986897587267E-4</v>
      </c>
      <c r="CI11" s="201">
        <v>1.5573452709918018E-4</v>
      </c>
      <c r="CJ11" s="201">
        <v>1.4290083862004309E-3</v>
      </c>
      <c r="CK11" s="201">
        <v>9.0928563514852586E-5</v>
      </c>
      <c r="CL11" s="201">
        <v>1.4100964833011848E-4</v>
      </c>
      <c r="CM11" s="201">
        <v>2.0678786640875019E-4</v>
      </c>
      <c r="CN11" s="201">
        <v>1.0248007346478183E-4</v>
      </c>
      <c r="CO11" s="201">
        <v>1.2527734245072536E-4</v>
      </c>
      <c r="CP11" s="201">
        <v>4.9084256238104474E-4</v>
      </c>
      <c r="CQ11" s="201">
        <v>5.1943994217716507E-4</v>
      </c>
      <c r="CR11" s="201">
        <v>2.8033882569133349E-4</v>
      </c>
      <c r="CS11" s="201">
        <v>6.2234943214107405E-5</v>
      </c>
      <c r="CT11" s="201">
        <v>3.0241419611827367E-4</v>
      </c>
      <c r="CU11" s="201">
        <v>5.5080063905370695E-5</v>
      </c>
      <c r="CV11" s="201">
        <v>1.6431429291112972E-4</v>
      </c>
      <c r="CW11" s="201">
        <v>4.2466756878688479E-3</v>
      </c>
      <c r="CX11" s="201">
        <v>3.8489517459290314E-3</v>
      </c>
      <c r="CY11" s="201">
        <v>1.5889715011609305E-4</v>
      </c>
      <c r="CZ11" s="201">
        <v>2.4228241960511532E-4</v>
      </c>
      <c r="DA11" s="201">
        <v>4.3968841641137211E-4</v>
      </c>
      <c r="DB11" s="201">
        <v>2.4768114331223255E-3</v>
      </c>
      <c r="DC11" s="201">
        <v>8.0287743562777077E-5</v>
      </c>
      <c r="DD11" s="202">
        <v>1.6944810443190204</v>
      </c>
    </row>
    <row r="12" spans="1:126" s="173" customFormat="1" ht="9.5" x14ac:dyDescent="0.15">
      <c r="A12" s="174" t="s">
        <v>11</v>
      </c>
      <c r="B12" s="175" t="s">
        <v>12</v>
      </c>
      <c r="C12" s="175"/>
      <c r="D12" s="203">
        <v>1.1898261886169336E-5</v>
      </c>
      <c r="E12" s="204">
        <v>4.1598164378223622E-5</v>
      </c>
      <c r="F12" s="204">
        <v>2.3306261975227638E-4</v>
      </c>
      <c r="G12" s="204">
        <v>2.4599814250360858E-5</v>
      </c>
      <c r="H12" s="204">
        <v>9.6535685144185953E-6</v>
      </c>
      <c r="I12" s="204">
        <v>1.0157760334599879</v>
      </c>
      <c r="J12" s="204">
        <v>2.9587982675774949E-6</v>
      </c>
      <c r="K12" s="204">
        <v>1.3082865541617767E-6</v>
      </c>
      <c r="L12" s="204">
        <v>1.8286733714620038E-4</v>
      </c>
      <c r="M12" s="204">
        <v>0.32697957922800791</v>
      </c>
      <c r="N12" s="204">
        <v>5.5227271802847653E-6</v>
      </c>
      <c r="O12" s="204">
        <v>3.981114062329782E-3</v>
      </c>
      <c r="P12" s="204">
        <v>9.0094284737277439E-5</v>
      </c>
      <c r="Q12" s="204">
        <v>2.8186459115091956E-3</v>
      </c>
      <c r="R12" s="204">
        <v>3.2980207877424707E-6</v>
      </c>
      <c r="S12" s="204">
        <v>2.3767125988450736E-6</v>
      </c>
      <c r="T12" s="204">
        <v>3.4308058299986562E-6</v>
      </c>
      <c r="U12" s="204">
        <v>1.5148235764169891E-6</v>
      </c>
      <c r="V12" s="204">
        <v>6.2056038127097469E-6</v>
      </c>
      <c r="W12" s="204">
        <v>2.0670238329562285E-6</v>
      </c>
      <c r="X12" s="204">
        <v>1.2597883089431366E-6</v>
      </c>
      <c r="Y12" s="204">
        <v>4.9552069271602386E-5</v>
      </c>
      <c r="Z12" s="204">
        <v>1.1806645184245467E-6</v>
      </c>
      <c r="AA12" s="204">
        <v>1.7236368756664118E-6</v>
      </c>
      <c r="AB12" s="204">
        <v>1.2403537417017644E-4</v>
      </c>
      <c r="AC12" s="204">
        <v>1.0199389553756674E-5</v>
      </c>
      <c r="AD12" s="204">
        <v>1.4891493983171758E-7</v>
      </c>
      <c r="AE12" s="204">
        <v>6.4332662850182094E-7</v>
      </c>
      <c r="AF12" s="204">
        <v>2.3501765075677518E-6</v>
      </c>
      <c r="AG12" s="204">
        <v>2.2774836269464517E-5</v>
      </c>
      <c r="AH12" s="204">
        <v>1.2281019975618779E-6</v>
      </c>
      <c r="AI12" s="204">
        <v>1.1317464298969489E-6</v>
      </c>
      <c r="AJ12" s="204">
        <v>2.693220293326461E-6</v>
      </c>
      <c r="AK12" s="204">
        <v>6.0753297988586534E-6</v>
      </c>
      <c r="AL12" s="204">
        <v>7.0017052676454931E-7</v>
      </c>
      <c r="AM12" s="204">
        <v>6.6842020549116969E-7</v>
      </c>
      <c r="AN12" s="204">
        <v>7.7181381322240945E-7</v>
      </c>
      <c r="AO12" s="204">
        <v>6.4251319604539048E-7</v>
      </c>
      <c r="AP12" s="204">
        <v>7.7590068293936175E-7</v>
      </c>
      <c r="AQ12" s="204">
        <v>8.2176550461012707E-7</v>
      </c>
      <c r="AR12" s="204">
        <v>7.4313683338790469E-7</v>
      </c>
      <c r="AS12" s="204">
        <v>6.2812376774987636E-7</v>
      </c>
      <c r="AT12" s="204">
        <v>6.2021823739997668E-7</v>
      </c>
      <c r="AU12" s="204">
        <v>7.1141139691436404E-7</v>
      </c>
      <c r="AV12" s="204">
        <v>8.1532741815463602E-7</v>
      </c>
      <c r="AW12" s="204">
        <v>7.2877996141716252E-7</v>
      </c>
      <c r="AX12" s="204">
        <v>7.5469535838265428E-7</v>
      </c>
      <c r="AY12" s="204">
        <v>7.9727782357993359E-7</v>
      </c>
      <c r="AZ12" s="204">
        <v>6.2001974184110089E-7</v>
      </c>
      <c r="BA12" s="204">
        <v>8.0149560791214037E-7</v>
      </c>
      <c r="BB12" s="204">
        <v>6.1330438878917578E-7</v>
      </c>
      <c r="BC12" s="204">
        <v>6.7097922794730549E-7</v>
      </c>
      <c r="BD12" s="204">
        <v>7.6547167819632539E-7</v>
      </c>
      <c r="BE12" s="204">
        <v>5.5721394226572038E-7</v>
      </c>
      <c r="BF12" s="204">
        <v>6.1614430302341062E-7</v>
      </c>
      <c r="BG12" s="204">
        <v>4.7940133461707058E-7</v>
      </c>
      <c r="BH12" s="204">
        <v>2.2525393310401955E-7</v>
      </c>
      <c r="BI12" s="204">
        <v>4.4090761996380326E-4</v>
      </c>
      <c r="BJ12" s="204">
        <v>2.0207034223781438E-6</v>
      </c>
      <c r="BK12" s="204">
        <v>1.3768721041030919E-6</v>
      </c>
      <c r="BL12" s="204">
        <v>1.1959605328625585E-6</v>
      </c>
      <c r="BM12" s="204">
        <v>1.5882644075543116E-6</v>
      </c>
      <c r="BN12" s="204">
        <v>1.1709082782378789E-6</v>
      </c>
      <c r="BO12" s="204">
        <v>5.2690917482172902E-7</v>
      </c>
      <c r="BP12" s="204">
        <v>6.5727107962525511E-7</v>
      </c>
      <c r="BQ12" s="204">
        <v>9.6201255920918219E-7</v>
      </c>
      <c r="BR12" s="204">
        <v>4.96184892239909E-7</v>
      </c>
      <c r="BS12" s="204">
        <v>1.5741888260556893E-6</v>
      </c>
      <c r="BT12" s="204">
        <v>7.4738760097040642E-7</v>
      </c>
      <c r="BU12" s="204">
        <v>1.6465964300734325E-6</v>
      </c>
      <c r="BV12" s="204">
        <v>8.3757468986650657E-7</v>
      </c>
      <c r="BW12" s="204">
        <v>4.2489168927143216E-7</v>
      </c>
      <c r="BX12" s="204">
        <v>2.4122871701545285E-6</v>
      </c>
      <c r="BY12" s="204">
        <v>4.1085508537134764E-6</v>
      </c>
      <c r="BZ12" s="204">
        <v>9.5613589649486662E-6</v>
      </c>
      <c r="CA12" s="204">
        <v>4.5694150559726212E-5</v>
      </c>
      <c r="CB12" s="204">
        <v>2.5169406364946817E-6</v>
      </c>
      <c r="CC12" s="204">
        <v>1.0029227813960615E-6</v>
      </c>
      <c r="CD12" s="204">
        <v>2.3345173870356826E-4</v>
      </c>
      <c r="CE12" s="204">
        <v>9.0157255589800956E-7</v>
      </c>
      <c r="CF12" s="204">
        <v>1.0063426769586143E-6</v>
      </c>
      <c r="CG12" s="204">
        <v>4.8285364370231286E-6</v>
      </c>
      <c r="CH12" s="204">
        <v>2.189431409113184E-6</v>
      </c>
      <c r="CI12" s="204">
        <v>1.273483503797278E-6</v>
      </c>
      <c r="CJ12" s="204">
        <v>5.5416467041095887E-6</v>
      </c>
      <c r="CK12" s="204">
        <v>2.0964023836402281E-5</v>
      </c>
      <c r="CL12" s="204">
        <v>2.4928826647449618E-6</v>
      </c>
      <c r="CM12" s="204">
        <v>6.9578404807410894E-6</v>
      </c>
      <c r="CN12" s="204">
        <v>2.0422081148442598E-4</v>
      </c>
      <c r="CO12" s="204">
        <v>5.9803016999814118E-7</v>
      </c>
      <c r="CP12" s="204">
        <v>1.6178748033583081E-3</v>
      </c>
      <c r="CQ12" s="204">
        <v>1.7824956031838456E-3</v>
      </c>
      <c r="CR12" s="204">
        <v>3.4113408669738775E-6</v>
      </c>
      <c r="CS12" s="204">
        <v>2.0762925092829888E-6</v>
      </c>
      <c r="CT12" s="204">
        <v>3.515083775318872E-6</v>
      </c>
      <c r="CU12" s="204">
        <v>6.637347097531311E-7</v>
      </c>
      <c r="CV12" s="204">
        <v>1.7195069230173428E-6</v>
      </c>
      <c r="CW12" s="204">
        <v>7.1856365242668396E-3</v>
      </c>
      <c r="CX12" s="204">
        <v>1.0455446696407064E-2</v>
      </c>
      <c r="CY12" s="204">
        <v>1.8272839362274381E-6</v>
      </c>
      <c r="CZ12" s="204">
        <v>3.3139477103589887E-5</v>
      </c>
      <c r="DA12" s="204">
        <v>4.7449504075606E-4</v>
      </c>
      <c r="DB12" s="204">
        <v>1.0686983666584505E-5</v>
      </c>
      <c r="DC12" s="204">
        <v>8.6175495360209372E-6</v>
      </c>
      <c r="DD12" s="205">
        <v>1.373005816747632</v>
      </c>
    </row>
    <row r="13" spans="1:126" s="173" customFormat="1" ht="9.5" x14ac:dyDescent="0.15">
      <c r="A13" s="160" t="s">
        <v>13</v>
      </c>
      <c r="B13" s="169" t="s">
        <v>556</v>
      </c>
      <c r="C13" s="169"/>
      <c r="D13" s="200">
        <v>3.9683905782612444E-4</v>
      </c>
      <c r="E13" s="206">
        <v>5.3671158920260407E-4</v>
      </c>
      <c r="F13" s="206">
        <v>1.1768247383761344E-4</v>
      </c>
      <c r="G13" s="206">
        <v>1.0243169396735005E-4</v>
      </c>
      <c r="H13" s="206">
        <v>1.2095564108361359E-4</v>
      </c>
      <c r="I13" s="206">
        <v>9.542861277798319E-5</v>
      </c>
      <c r="J13" s="206">
        <v>1.000944327901393</v>
      </c>
      <c r="K13" s="206">
        <v>2.7778176141507232E-4</v>
      </c>
      <c r="L13" s="206">
        <v>9.7133708429830023E-5</v>
      </c>
      <c r="M13" s="206">
        <v>7.0097552477675252E-5</v>
      </c>
      <c r="N13" s="206">
        <v>1.5794039852417476E-4</v>
      </c>
      <c r="O13" s="206">
        <v>1.2571006675622646E-4</v>
      </c>
      <c r="P13" s="206">
        <v>1.1386820239607082E-4</v>
      </c>
      <c r="Q13" s="206">
        <v>1.4486322993833157E-4</v>
      </c>
      <c r="R13" s="206">
        <v>1.8330105419027382E-4</v>
      </c>
      <c r="S13" s="206">
        <v>6.8113860088155892E-5</v>
      </c>
      <c r="T13" s="206">
        <v>8.2039074043785268E-5</v>
      </c>
      <c r="U13" s="206">
        <v>5.4314508537414989E-4</v>
      </c>
      <c r="V13" s="206">
        <v>1.7724827915437966E-3</v>
      </c>
      <c r="W13" s="206">
        <v>4.4791428147356748E-4</v>
      </c>
      <c r="X13" s="206">
        <v>1.8195159085393167E-4</v>
      </c>
      <c r="Y13" s="206">
        <v>1.3189651377227208E-2</v>
      </c>
      <c r="Z13" s="206">
        <v>1.2929168265115509E-2</v>
      </c>
      <c r="AA13" s="206">
        <v>1.8738525464499076E-4</v>
      </c>
      <c r="AB13" s="206">
        <v>4.3291708136987102E-4</v>
      </c>
      <c r="AC13" s="206">
        <v>3.5657324690081425E-3</v>
      </c>
      <c r="AD13" s="206">
        <v>9.3720918912261581E-5</v>
      </c>
      <c r="AE13" s="206">
        <v>1.2351183909061999E-4</v>
      </c>
      <c r="AF13" s="206">
        <v>4.6707259407832979E-4</v>
      </c>
      <c r="AG13" s="206">
        <v>1.5366262705828016E-4</v>
      </c>
      <c r="AH13" s="206">
        <v>1.2015836711265972E-2</v>
      </c>
      <c r="AI13" s="206">
        <v>3.5443387270626799E-2</v>
      </c>
      <c r="AJ13" s="206">
        <v>1.891516001627265E-2</v>
      </c>
      <c r="AK13" s="206">
        <v>2.6757600958048543E-2</v>
      </c>
      <c r="AL13" s="206">
        <v>8.3643590629197823E-2</v>
      </c>
      <c r="AM13" s="206">
        <v>4.8564138969486595E-2</v>
      </c>
      <c r="AN13" s="206">
        <v>1.6733354922381552E-2</v>
      </c>
      <c r="AO13" s="206">
        <v>1.0659535552900785E-2</v>
      </c>
      <c r="AP13" s="206">
        <v>1.2213706978465659E-2</v>
      </c>
      <c r="AQ13" s="206">
        <v>5.8243595767453003E-4</v>
      </c>
      <c r="AR13" s="206">
        <v>5.0997124557872388E-3</v>
      </c>
      <c r="AS13" s="206">
        <v>3.1389262495648425E-3</v>
      </c>
      <c r="AT13" s="206">
        <v>2.2164851630389862E-3</v>
      </c>
      <c r="AU13" s="206">
        <v>1.5776435069874905E-3</v>
      </c>
      <c r="AV13" s="206">
        <v>6.2003318147281494E-4</v>
      </c>
      <c r="AW13" s="206">
        <v>3.3097040832854907E-4</v>
      </c>
      <c r="AX13" s="206">
        <v>4.7140183555284077E-4</v>
      </c>
      <c r="AY13" s="206">
        <v>1.3114263536467704E-3</v>
      </c>
      <c r="AZ13" s="206">
        <v>9.3117111430009636E-4</v>
      </c>
      <c r="BA13" s="206">
        <v>2.1828091251120538E-4</v>
      </c>
      <c r="BB13" s="206">
        <v>6.9734064116468045E-4</v>
      </c>
      <c r="BC13" s="206">
        <v>1.5160902740853598E-4</v>
      </c>
      <c r="BD13" s="206">
        <v>1.5375553148731669E-4</v>
      </c>
      <c r="BE13" s="206">
        <v>1.312945367086233E-3</v>
      </c>
      <c r="BF13" s="206">
        <v>6.6513053868555319E-4</v>
      </c>
      <c r="BG13" s="206">
        <v>3.189735400155146E-3</v>
      </c>
      <c r="BH13" s="206">
        <v>1.9523826645076426E-4</v>
      </c>
      <c r="BI13" s="206">
        <v>1.7740910902287375E-3</v>
      </c>
      <c r="BJ13" s="206">
        <v>2.3712028236613991E-5</v>
      </c>
      <c r="BK13" s="206">
        <v>2.8840332709860667E-3</v>
      </c>
      <c r="BL13" s="206">
        <v>2.4199503275656752E-3</v>
      </c>
      <c r="BM13" s="206">
        <v>1.1785925188659188E-2</v>
      </c>
      <c r="BN13" s="206">
        <v>9.7566225527063715E-3</v>
      </c>
      <c r="BO13" s="206">
        <v>7.6140537053751296E-5</v>
      </c>
      <c r="BP13" s="206">
        <v>1.2544786430780175E-4</v>
      </c>
      <c r="BQ13" s="206">
        <v>3.5728952373289717E-4</v>
      </c>
      <c r="BR13" s="206">
        <v>7.7008442380826678E-5</v>
      </c>
      <c r="BS13" s="206">
        <v>3.7145253229326232E-5</v>
      </c>
      <c r="BT13" s="206">
        <v>2.7202892337642872E-5</v>
      </c>
      <c r="BU13" s="206">
        <v>5.2086825089492655E-5</v>
      </c>
      <c r="BV13" s="206">
        <v>6.8920434597636223E-5</v>
      </c>
      <c r="BW13" s="206">
        <v>1.4054210690365491E-4</v>
      </c>
      <c r="BX13" s="206">
        <v>9.1970383388128741E-5</v>
      </c>
      <c r="BY13" s="206">
        <v>2.2392400684898636E-5</v>
      </c>
      <c r="BZ13" s="206">
        <v>5.7409287151143167E-5</v>
      </c>
      <c r="CA13" s="206">
        <v>3.7656367070433016E-5</v>
      </c>
      <c r="CB13" s="206">
        <v>4.1919842671187843E-5</v>
      </c>
      <c r="CC13" s="206">
        <v>7.4074781335924545E-5</v>
      </c>
      <c r="CD13" s="206">
        <v>6.8915113648291746E-5</v>
      </c>
      <c r="CE13" s="206">
        <v>1.4834696712840543E-5</v>
      </c>
      <c r="CF13" s="206">
        <v>3.9315800944958291E-5</v>
      </c>
      <c r="CG13" s="206">
        <v>6.1777839588917664E-5</v>
      </c>
      <c r="CH13" s="206">
        <v>2.9956752092647132E-5</v>
      </c>
      <c r="CI13" s="206">
        <v>5.9811546117563017E-5</v>
      </c>
      <c r="CJ13" s="206">
        <v>1.5657889099589479E-4</v>
      </c>
      <c r="CK13" s="206">
        <v>4.44270561655582E-5</v>
      </c>
      <c r="CL13" s="206">
        <v>6.5931827324501715E-5</v>
      </c>
      <c r="CM13" s="206">
        <v>8.2075455105321555E-5</v>
      </c>
      <c r="CN13" s="206">
        <v>3.0524756809139528E-5</v>
      </c>
      <c r="CO13" s="206">
        <v>8.4863132362805345E-5</v>
      </c>
      <c r="CP13" s="206">
        <v>4.0262941841256612E-5</v>
      </c>
      <c r="CQ13" s="206">
        <v>3.0800273559904001E-5</v>
      </c>
      <c r="CR13" s="206">
        <v>3.9630790737437847E-5</v>
      </c>
      <c r="CS13" s="206">
        <v>2.7171159718771735E-5</v>
      </c>
      <c r="CT13" s="206">
        <v>4.9620472578265938E-5</v>
      </c>
      <c r="CU13" s="206">
        <v>9.4374363025954649E-5</v>
      </c>
      <c r="CV13" s="206">
        <v>2.8865699795966006E-5</v>
      </c>
      <c r="CW13" s="206">
        <v>3.3900100186088088E-5</v>
      </c>
      <c r="CX13" s="206">
        <v>4.3293952266973453E-5</v>
      </c>
      <c r="CY13" s="206">
        <v>6.2015877287490627E-5</v>
      </c>
      <c r="CZ13" s="206">
        <v>6.6036769006273444E-5</v>
      </c>
      <c r="DA13" s="206">
        <v>8.2480190172679751E-5</v>
      </c>
      <c r="DB13" s="206">
        <v>3.3999862525666349E-4</v>
      </c>
      <c r="DC13" s="206">
        <v>3.4855963797544593E-4</v>
      </c>
      <c r="DD13" s="202">
        <v>1.3574916610956427</v>
      </c>
    </row>
    <row r="14" spans="1:126" s="173" customFormat="1" ht="9.5" x14ac:dyDescent="0.15">
      <c r="A14" s="160" t="s">
        <v>14</v>
      </c>
      <c r="B14" s="169" t="s">
        <v>16</v>
      </c>
      <c r="C14" s="169"/>
      <c r="D14" s="200">
        <v>7.3009707125028277E-4</v>
      </c>
      <c r="E14" s="206">
        <v>6.074354920150083E-4</v>
      </c>
      <c r="F14" s="206">
        <v>4.4968836960926632E-4</v>
      </c>
      <c r="G14" s="206">
        <v>6.1161229878956718E-4</v>
      </c>
      <c r="H14" s="206">
        <v>6.6021466514582026E-4</v>
      </c>
      <c r="I14" s="206">
        <v>1.8090062543607509E-3</v>
      </c>
      <c r="J14" s="206">
        <v>2.1113757597406445E-3</v>
      </c>
      <c r="K14" s="206">
        <v>1.0007596344758196</v>
      </c>
      <c r="L14" s="206">
        <v>4.591963606881254E-4</v>
      </c>
      <c r="M14" s="206">
        <v>8.8560524588525218E-4</v>
      </c>
      <c r="N14" s="206">
        <v>4.3017337276966448E-4</v>
      </c>
      <c r="O14" s="206">
        <v>5.3087537366816042E-4</v>
      </c>
      <c r="P14" s="206">
        <v>2.589452138721934E-4</v>
      </c>
      <c r="Q14" s="206">
        <v>6.5838363102824345E-4</v>
      </c>
      <c r="R14" s="206">
        <v>6.0532825832493883E-4</v>
      </c>
      <c r="S14" s="206">
        <v>2.8848487692092301E-4</v>
      </c>
      <c r="T14" s="206">
        <v>5.9452102874934338E-4</v>
      </c>
      <c r="U14" s="206">
        <v>3.9305881117294669E-4</v>
      </c>
      <c r="V14" s="206">
        <v>2.9282280525923863E-3</v>
      </c>
      <c r="W14" s="206">
        <v>9.6042740321589668E-4</v>
      </c>
      <c r="X14" s="206">
        <v>4.9951764023939611E-4</v>
      </c>
      <c r="Y14" s="206">
        <v>1.8806239887754444E-3</v>
      </c>
      <c r="Z14" s="206">
        <v>2.0888769701118016E-3</v>
      </c>
      <c r="AA14" s="206">
        <v>5.1495962933766036E-3</v>
      </c>
      <c r="AB14" s="206">
        <v>3.6772938498646834E-4</v>
      </c>
      <c r="AC14" s="206">
        <v>4.633405312519004E-4</v>
      </c>
      <c r="AD14" s="206">
        <v>2.7800596239721299E-2</v>
      </c>
      <c r="AE14" s="206">
        <v>4.9866064352015215E-4</v>
      </c>
      <c r="AF14" s="206">
        <v>4.4414052653438059E-4</v>
      </c>
      <c r="AG14" s="206">
        <v>3.2862425617054405E-4</v>
      </c>
      <c r="AH14" s="206">
        <v>1.1851701433912146E-3</v>
      </c>
      <c r="AI14" s="206">
        <v>4.332903599517577E-3</v>
      </c>
      <c r="AJ14" s="206">
        <v>1.0007167308231958E-3</v>
      </c>
      <c r="AK14" s="206">
        <v>2.1949007899136801E-3</v>
      </c>
      <c r="AL14" s="206">
        <v>2.5704040894271893E-3</v>
      </c>
      <c r="AM14" s="206">
        <v>1.9268130568986779E-3</v>
      </c>
      <c r="AN14" s="206">
        <v>1.5292701640524113E-3</v>
      </c>
      <c r="AO14" s="206">
        <v>6.4097883140743688E-4</v>
      </c>
      <c r="AP14" s="206">
        <v>6.9319357492927307E-4</v>
      </c>
      <c r="AQ14" s="206">
        <v>3.6142868283959591E-4</v>
      </c>
      <c r="AR14" s="206">
        <v>5.0015905537959427E-4</v>
      </c>
      <c r="AS14" s="206">
        <v>4.3570461640967024E-4</v>
      </c>
      <c r="AT14" s="206">
        <v>3.2342360625496163E-4</v>
      </c>
      <c r="AU14" s="206">
        <v>2.542205793074354E-4</v>
      </c>
      <c r="AV14" s="206">
        <v>2.5311099589784457E-4</v>
      </c>
      <c r="AW14" s="206">
        <v>4.204455333140949E-4</v>
      </c>
      <c r="AX14" s="206">
        <v>3.2084385956861493E-4</v>
      </c>
      <c r="AY14" s="206">
        <v>2.9448556964079063E-4</v>
      </c>
      <c r="AZ14" s="206">
        <v>2.186983872142188E-4</v>
      </c>
      <c r="BA14" s="206">
        <v>1.3071526588979548E-4</v>
      </c>
      <c r="BB14" s="206">
        <v>2.4786256153198964E-4</v>
      </c>
      <c r="BC14" s="206">
        <v>1.4525756658655787E-4</v>
      </c>
      <c r="BD14" s="206">
        <v>1.7253215377540409E-4</v>
      </c>
      <c r="BE14" s="206">
        <v>2.0686303201800891E-4</v>
      </c>
      <c r="BF14" s="206">
        <v>2.317867071130157E-4</v>
      </c>
      <c r="BG14" s="206">
        <v>3.1592426853705222E-4</v>
      </c>
      <c r="BH14" s="206">
        <v>1.3310623619280595E-4</v>
      </c>
      <c r="BI14" s="206">
        <v>3.8926315304977852E-4</v>
      </c>
      <c r="BJ14" s="206">
        <v>9.4443150280958978E-4</v>
      </c>
      <c r="BK14" s="206">
        <v>4.5565259540109222E-4</v>
      </c>
      <c r="BL14" s="206">
        <v>5.0127153684504072E-4</v>
      </c>
      <c r="BM14" s="206">
        <v>1.0976130511321832E-3</v>
      </c>
      <c r="BN14" s="206">
        <v>5.220973186560729E-4</v>
      </c>
      <c r="BO14" s="206">
        <v>6.9938633973557589E-3</v>
      </c>
      <c r="BP14" s="206">
        <v>1.0660572400170697E-2</v>
      </c>
      <c r="BQ14" s="206">
        <v>1.0256825499119263E-3</v>
      </c>
      <c r="BR14" s="206">
        <v>7.3342248607965836E-4</v>
      </c>
      <c r="BS14" s="206">
        <v>4.8643013491098211E-4</v>
      </c>
      <c r="BT14" s="206">
        <v>1.6749272745507642E-4</v>
      </c>
      <c r="BU14" s="206">
        <v>5.2730741162697228E-4</v>
      </c>
      <c r="BV14" s="206">
        <v>1.6843023732065281E-4</v>
      </c>
      <c r="BW14" s="206">
        <v>4.6445914663516138E-5</v>
      </c>
      <c r="BX14" s="206">
        <v>4.4645906305455297E-4</v>
      </c>
      <c r="BY14" s="206">
        <v>1.1927457109862588E-3</v>
      </c>
      <c r="BZ14" s="206">
        <v>1.3859041566710729E-3</v>
      </c>
      <c r="CA14" s="206">
        <v>2.5916201627913804E-3</v>
      </c>
      <c r="CB14" s="206">
        <v>5.3033306017389573E-4</v>
      </c>
      <c r="CC14" s="206">
        <v>5.2462169642258764E-4</v>
      </c>
      <c r="CD14" s="206">
        <v>2.7162109317491819E-4</v>
      </c>
      <c r="CE14" s="206">
        <v>2.9166586141683498E-4</v>
      </c>
      <c r="CF14" s="206">
        <v>2.4842616228340503E-4</v>
      </c>
      <c r="CG14" s="206">
        <v>2.8291354766588777E-4</v>
      </c>
      <c r="CH14" s="206">
        <v>2.1632350168668363E-4</v>
      </c>
      <c r="CI14" s="206">
        <v>2.2675741958885608E-4</v>
      </c>
      <c r="CJ14" s="206">
        <v>4.4921927484970869E-4</v>
      </c>
      <c r="CK14" s="206">
        <v>3.9120564747503468E-4</v>
      </c>
      <c r="CL14" s="206">
        <v>4.2987396922142458E-4</v>
      </c>
      <c r="CM14" s="206">
        <v>5.7594652362628353E-4</v>
      </c>
      <c r="CN14" s="206">
        <v>2.1746269026993821E-4</v>
      </c>
      <c r="CO14" s="206">
        <v>3.3189681602553115E-4</v>
      </c>
      <c r="CP14" s="206">
        <v>3.0868911586362052E-4</v>
      </c>
      <c r="CQ14" s="206">
        <v>2.8606812138607589E-4</v>
      </c>
      <c r="CR14" s="206">
        <v>3.2080143663304602E-4</v>
      </c>
      <c r="CS14" s="206">
        <v>2.2023612596545412E-4</v>
      </c>
      <c r="CT14" s="206">
        <v>2.4425020244650363E-4</v>
      </c>
      <c r="CU14" s="206">
        <v>1.9396265467373216E-4</v>
      </c>
      <c r="CV14" s="206">
        <v>2.4197741586788675E-4</v>
      </c>
      <c r="CW14" s="206">
        <v>6.8018839735057158E-4</v>
      </c>
      <c r="CX14" s="206">
        <v>4.6820051251707018E-4</v>
      </c>
      <c r="CY14" s="206">
        <v>6.7043380911992482E-4</v>
      </c>
      <c r="CZ14" s="206">
        <v>7.2905501534820442E-4</v>
      </c>
      <c r="DA14" s="206">
        <v>5.4168429875171798E-4</v>
      </c>
      <c r="DB14" s="206">
        <v>5.2560985227444125E-4</v>
      </c>
      <c r="DC14" s="206">
        <v>8.1784733795626477E-4</v>
      </c>
      <c r="DD14" s="202">
        <v>1.1188688952190675</v>
      </c>
    </row>
    <row r="15" spans="1:126" s="173" customFormat="1" ht="9.5" x14ac:dyDescent="0.15">
      <c r="A15" s="160" t="s">
        <v>15</v>
      </c>
      <c r="B15" s="169" t="s">
        <v>686</v>
      </c>
      <c r="C15" s="169"/>
      <c r="D15" s="200">
        <v>4.0403170745316797E-5</v>
      </c>
      <c r="E15" s="206">
        <v>1.1435134745057954E-4</v>
      </c>
      <c r="F15" s="206">
        <v>9.7087794006322408E-4</v>
      </c>
      <c r="G15" s="206">
        <v>7.3216491134111392E-5</v>
      </c>
      <c r="H15" s="206">
        <v>5.006281478391566E-5</v>
      </c>
      <c r="I15" s="206">
        <v>7.2029305514644966E-5</v>
      </c>
      <c r="J15" s="206">
        <v>2.5819597349596655E-5</v>
      </c>
      <c r="K15" s="206">
        <v>5.7664811477724077E-6</v>
      </c>
      <c r="L15" s="206">
        <v>1.0468153812444194</v>
      </c>
      <c r="M15" s="206">
        <v>3.2909610632874591E-4</v>
      </c>
      <c r="N15" s="206">
        <v>2.0248409229457169E-5</v>
      </c>
      <c r="O15" s="206">
        <v>2.1026299400914186E-2</v>
      </c>
      <c r="P15" s="206">
        <v>5.1686311255188929E-3</v>
      </c>
      <c r="Q15" s="206">
        <v>6.5486756959038149E-3</v>
      </c>
      <c r="R15" s="206">
        <v>4.3061327182779045E-5</v>
      </c>
      <c r="S15" s="206">
        <v>1.1551899817100017E-3</v>
      </c>
      <c r="T15" s="206">
        <v>2.6121869921381945E-5</v>
      </c>
      <c r="U15" s="206">
        <v>1.8281814531042604E-5</v>
      </c>
      <c r="V15" s="206">
        <v>2.79701945862438E-4</v>
      </c>
      <c r="W15" s="206">
        <v>7.161570279839359E-5</v>
      </c>
      <c r="X15" s="206">
        <v>3.4392332998181227E-5</v>
      </c>
      <c r="Y15" s="206">
        <v>8.0586489599825045E-6</v>
      </c>
      <c r="Z15" s="206">
        <v>7.0766003709170576E-6</v>
      </c>
      <c r="AA15" s="206">
        <v>9.8227133114436764E-6</v>
      </c>
      <c r="AB15" s="206">
        <v>5.8093323966647065E-4</v>
      </c>
      <c r="AC15" s="206">
        <v>1.7396482915812384E-3</v>
      </c>
      <c r="AD15" s="206">
        <v>9.3979320106424871E-7</v>
      </c>
      <c r="AE15" s="206">
        <v>5.5681204915503207E-6</v>
      </c>
      <c r="AF15" s="206">
        <v>1.2565538993804097E-5</v>
      </c>
      <c r="AG15" s="206">
        <v>5.9661589350426605E-2</v>
      </c>
      <c r="AH15" s="206">
        <v>7.5990634903238767E-6</v>
      </c>
      <c r="AI15" s="206">
        <v>6.8950140829332703E-6</v>
      </c>
      <c r="AJ15" s="206">
        <v>1.8662993132129376E-5</v>
      </c>
      <c r="AK15" s="206">
        <v>3.763860226516889E-5</v>
      </c>
      <c r="AL15" s="206">
        <v>4.2289378681083584E-6</v>
      </c>
      <c r="AM15" s="206">
        <v>3.5487922518805121E-6</v>
      </c>
      <c r="AN15" s="206">
        <v>5.4785109880018912E-6</v>
      </c>
      <c r="AO15" s="206">
        <v>2.7596693586769606E-6</v>
      </c>
      <c r="AP15" s="206">
        <v>3.6280823635461454E-6</v>
      </c>
      <c r="AQ15" s="206">
        <v>4.3925536577204947E-6</v>
      </c>
      <c r="AR15" s="206">
        <v>5.9045907024921801E-6</v>
      </c>
      <c r="AS15" s="206">
        <v>4.3039752393169371E-6</v>
      </c>
      <c r="AT15" s="206">
        <v>3.5210743787241764E-6</v>
      </c>
      <c r="AU15" s="206">
        <v>3.8841753858590549E-6</v>
      </c>
      <c r="AV15" s="206">
        <v>8.5001192448655602E-6</v>
      </c>
      <c r="AW15" s="206">
        <v>5.1634674773727837E-6</v>
      </c>
      <c r="AX15" s="206">
        <v>5.5455886816542159E-6</v>
      </c>
      <c r="AY15" s="206">
        <v>5.5977894222850071E-6</v>
      </c>
      <c r="AZ15" s="206">
        <v>4.1633714311940248E-6</v>
      </c>
      <c r="BA15" s="206">
        <v>6.0091868423258226E-6</v>
      </c>
      <c r="BB15" s="206">
        <v>3.7386829781838339E-6</v>
      </c>
      <c r="BC15" s="206">
        <v>4.4285012538912974E-6</v>
      </c>
      <c r="BD15" s="206">
        <v>4.2568006730018913E-6</v>
      </c>
      <c r="BE15" s="206">
        <v>4.2021091191613823E-6</v>
      </c>
      <c r="BF15" s="206">
        <v>4.9627185489561908E-6</v>
      </c>
      <c r="BG15" s="206">
        <v>6.9493259224362791E-6</v>
      </c>
      <c r="BH15" s="206">
        <v>2.8302429080916039E-6</v>
      </c>
      <c r="BI15" s="206">
        <v>1.4491160009288474E-3</v>
      </c>
      <c r="BJ15" s="206">
        <v>8.0866393494557123E-6</v>
      </c>
      <c r="BK15" s="206">
        <v>7.7436682359787281E-6</v>
      </c>
      <c r="BL15" s="206">
        <v>7.3803708922256356E-6</v>
      </c>
      <c r="BM15" s="206">
        <v>6.6696972275289383E-6</v>
      </c>
      <c r="BN15" s="206">
        <v>5.1076070324688202E-6</v>
      </c>
      <c r="BO15" s="206">
        <v>2.5023918518487034E-6</v>
      </c>
      <c r="BP15" s="206">
        <v>1.4082471427144028E-5</v>
      </c>
      <c r="BQ15" s="206">
        <v>4.6701913291936512E-6</v>
      </c>
      <c r="BR15" s="206">
        <v>3.4177750119420228E-6</v>
      </c>
      <c r="BS15" s="206">
        <v>6.3507811738610349E-6</v>
      </c>
      <c r="BT15" s="206">
        <v>4.0947769580893372E-6</v>
      </c>
      <c r="BU15" s="206">
        <v>4.7783788114022722E-6</v>
      </c>
      <c r="BV15" s="206">
        <v>2.74329863888119E-6</v>
      </c>
      <c r="BW15" s="206">
        <v>1.4215724899224933E-6</v>
      </c>
      <c r="BX15" s="206">
        <v>9.3326423498011183E-6</v>
      </c>
      <c r="BY15" s="206">
        <v>1.4746248268873015E-5</v>
      </c>
      <c r="BZ15" s="206">
        <v>3.3923506150107531E-5</v>
      </c>
      <c r="CA15" s="206">
        <v>1.5969235746939405E-4</v>
      </c>
      <c r="CB15" s="206">
        <v>1.0065465029980997E-5</v>
      </c>
      <c r="CC15" s="206">
        <v>5.2813753067452848E-6</v>
      </c>
      <c r="CD15" s="206">
        <v>8.1333610533062151E-4</v>
      </c>
      <c r="CE15" s="206">
        <v>5.3180860141450513E-6</v>
      </c>
      <c r="CF15" s="206">
        <v>1.3403364819350863E-5</v>
      </c>
      <c r="CG15" s="206">
        <v>1.4205532564068014E-5</v>
      </c>
      <c r="CH15" s="206">
        <v>8.539837956168945E-6</v>
      </c>
      <c r="CI15" s="206">
        <v>1.0899519640987538E-5</v>
      </c>
      <c r="CJ15" s="206">
        <v>3.3811057159805852E-5</v>
      </c>
      <c r="CK15" s="206">
        <v>5.8786834939392692E-5</v>
      </c>
      <c r="CL15" s="206">
        <v>1.5698102879927868E-5</v>
      </c>
      <c r="CM15" s="206">
        <v>2.7658700699485757E-5</v>
      </c>
      <c r="CN15" s="206">
        <v>4.3338416167149215E-4</v>
      </c>
      <c r="CO15" s="206">
        <v>5.4926787717031772E-6</v>
      </c>
      <c r="CP15" s="206">
        <v>2.4207995353824406E-3</v>
      </c>
      <c r="CQ15" s="206">
        <v>2.503394345226262E-3</v>
      </c>
      <c r="CR15" s="206">
        <v>2.2045949759133715E-5</v>
      </c>
      <c r="CS15" s="206">
        <v>9.4622453741254255E-6</v>
      </c>
      <c r="CT15" s="206">
        <v>1.3008839209284184E-5</v>
      </c>
      <c r="CU15" s="206">
        <v>4.0426906542442458E-6</v>
      </c>
      <c r="CV15" s="206">
        <v>7.4335843365040297E-6</v>
      </c>
      <c r="CW15" s="206">
        <v>1.506500131960797E-2</v>
      </c>
      <c r="CX15" s="206">
        <v>2.9541562015479094E-2</v>
      </c>
      <c r="CY15" s="206">
        <v>1.1742775363909512E-5</v>
      </c>
      <c r="CZ15" s="206">
        <v>2.3692941615809111E-5</v>
      </c>
      <c r="DA15" s="206">
        <v>1.0308755985811459E-3</v>
      </c>
      <c r="DB15" s="206">
        <v>6.8816548373168597E-5</v>
      </c>
      <c r="DC15" s="206">
        <v>3.4259664298893202E-5</v>
      </c>
      <c r="DD15" s="202">
        <v>1.1990520995938214</v>
      </c>
    </row>
    <row r="16" spans="1:126" s="173" customFormat="1" ht="9.5" x14ac:dyDescent="0.15">
      <c r="A16" s="179" t="s">
        <v>17</v>
      </c>
      <c r="B16" s="180" t="s">
        <v>19</v>
      </c>
      <c r="C16" s="180"/>
      <c r="D16" s="207">
        <v>1.3823919186312014E-5</v>
      </c>
      <c r="E16" s="208">
        <v>5.2693376809162159E-5</v>
      </c>
      <c r="F16" s="208">
        <v>3.1513262453478395E-4</v>
      </c>
      <c r="G16" s="208">
        <v>3.1701858140353367E-5</v>
      </c>
      <c r="H16" s="208">
        <v>1.5699788724052737E-5</v>
      </c>
      <c r="I16" s="208">
        <v>1.2539442641295157E-2</v>
      </c>
      <c r="J16" s="208">
        <v>2.1589989678131531E-6</v>
      </c>
      <c r="K16" s="208">
        <v>1.0103468783652657E-6</v>
      </c>
      <c r="L16" s="208">
        <v>2.9843342806253916E-4</v>
      </c>
      <c r="M16" s="208">
        <v>1.0367173935027578</v>
      </c>
      <c r="N16" s="208">
        <v>6.6367120848257823E-6</v>
      </c>
      <c r="O16" s="208">
        <v>6.7458902251854242E-3</v>
      </c>
      <c r="P16" s="208">
        <v>1.5186695528635093E-4</v>
      </c>
      <c r="Q16" s="208">
        <v>3.6344998539402668E-3</v>
      </c>
      <c r="R16" s="208">
        <v>4.1493309890294809E-6</v>
      </c>
      <c r="S16" s="208">
        <v>1.4081630245144324E-6</v>
      </c>
      <c r="T16" s="208">
        <v>5.010020051241957E-6</v>
      </c>
      <c r="U16" s="208">
        <v>1.054774695503432E-6</v>
      </c>
      <c r="V16" s="208">
        <v>9.7946643745307485E-6</v>
      </c>
      <c r="W16" s="208">
        <v>2.8861530159264799E-6</v>
      </c>
      <c r="X16" s="208">
        <v>1.4620358477273206E-6</v>
      </c>
      <c r="Y16" s="208">
        <v>2.4933247926228153E-6</v>
      </c>
      <c r="Z16" s="208">
        <v>1.234044677917358E-6</v>
      </c>
      <c r="AA16" s="208">
        <v>2.5171328354520714E-6</v>
      </c>
      <c r="AB16" s="208">
        <v>5.6930237055341318E-5</v>
      </c>
      <c r="AC16" s="208">
        <v>1.6391625873528388E-5</v>
      </c>
      <c r="AD16" s="208">
        <v>1.2944124898761294E-7</v>
      </c>
      <c r="AE16" s="208">
        <v>6.6296996470578622E-7</v>
      </c>
      <c r="AF16" s="208">
        <v>2.7643291401431708E-6</v>
      </c>
      <c r="AG16" s="208">
        <v>3.391014071050372E-5</v>
      </c>
      <c r="AH16" s="208">
        <v>1.1758168080710546E-6</v>
      </c>
      <c r="AI16" s="208">
        <v>9.0890086652931095E-7</v>
      </c>
      <c r="AJ16" s="208">
        <v>3.4624760968693175E-6</v>
      </c>
      <c r="AK16" s="208">
        <v>9.6492617970051071E-6</v>
      </c>
      <c r="AL16" s="208">
        <v>6.1999825396600233E-7</v>
      </c>
      <c r="AM16" s="208">
        <v>5.0849954636378088E-7</v>
      </c>
      <c r="AN16" s="208">
        <v>7.47510606104217E-7</v>
      </c>
      <c r="AO16" s="208">
        <v>5.1883095073724673E-7</v>
      </c>
      <c r="AP16" s="208">
        <v>7.4282974017068614E-7</v>
      </c>
      <c r="AQ16" s="208">
        <v>4.970947687876598E-7</v>
      </c>
      <c r="AR16" s="208">
        <v>6.1263789131902309E-7</v>
      </c>
      <c r="AS16" s="208">
        <v>5.2468799802241197E-7</v>
      </c>
      <c r="AT16" s="208">
        <v>5.6837829999109629E-7</v>
      </c>
      <c r="AU16" s="208">
        <v>6.2629743721473403E-7</v>
      </c>
      <c r="AV16" s="208">
        <v>6.8798801762415292E-7</v>
      </c>
      <c r="AW16" s="208">
        <v>6.8353093006111011E-7</v>
      </c>
      <c r="AX16" s="208">
        <v>6.8959154338784025E-7</v>
      </c>
      <c r="AY16" s="208">
        <v>7.1034143605262252E-7</v>
      </c>
      <c r="AZ16" s="208">
        <v>5.8478223807894934E-7</v>
      </c>
      <c r="BA16" s="208">
        <v>5.4433390826075538E-7</v>
      </c>
      <c r="BB16" s="208">
        <v>5.3719382876341425E-7</v>
      </c>
      <c r="BC16" s="208">
        <v>6.1893165564503811E-7</v>
      </c>
      <c r="BD16" s="208">
        <v>6.5937510067164798E-7</v>
      </c>
      <c r="BE16" s="208">
        <v>4.9215608591640618E-7</v>
      </c>
      <c r="BF16" s="208">
        <v>5.6121417392177511E-7</v>
      </c>
      <c r="BG16" s="208">
        <v>4.0893721787886251E-7</v>
      </c>
      <c r="BH16" s="208">
        <v>2.0305190372248957E-7</v>
      </c>
      <c r="BI16" s="208">
        <v>7.0797304072763547E-6</v>
      </c>
      <c r="BJ16" s="208">
        <v>1.522778114195519E-6</v>
      </c>
      <c r="BK16" s="208">
        <v>1.1745963801761447E-6</v>
      </c>
      <c r="BL16" s="208">
        <v>7.8532448680126534E-7</v>
      </c>
      <c r="BM16" s="208">
        <v>1.2639999511163322E-6</v>
      </c>
      <c r="BN16" s="208">
        <v>9.1200370596014648E-7</v>
      </c>
      <c r="BO16" s="208">
        <v>4.426769080792223E-7</v>
      </c>
      <c r="BP16" s="208">
        <v>5.5393925317302224E-7</v>
      </c>
      <c r="BQ16" s="208">
        <v>7.8085390440721742E-7</v>
      </c>
      <c r="BR16" s="208">
        <v>3.3150315954932871E-7</v>
      </c>
      <c r="BS16" s="208">
        <v>1.3099200220418904E-6</v>
      </c>
      <c r="BT16" s="208">
        <v>5.788290286079953E-7</v>
      </c>
      <c r="BU16" s="208">
        <v>1.5208239970712961E-6</v>
      </c>
      <c r="BV16" s="208">
        <v>7.423568577876145E-7</v>
      </c>
      <c r="BW16" s="208">
        <v>3.824683324504257E-7</v>
      </c>
      <c r="BX16" s="208">
        <v>1.8536362672808493E-6</v>
      </c>
      <c r="BY16" s="208">
        <v>3.0529220222953376E-6</v>
      </c>
      <c r="BZ16" s="208">
        <v>7.0125412200782737E-6</v>
      </c>
      <c r="CA16" s="208">
        <v>3.3405979907313064E-5</v>
      </c>
      <c r="CB16" s="208">
        <v>1.9169349227801386E-6</v>
      </c>
      <c r="CC16" s="208">
        <v>8.9039358904370533E-7</v>
      </c>
      <c r="CD16" s="208">
        <v>1.7017117329483185E-4</v>
      </c>
      <c r="CE16" s="208">
        <v>6.7586831339818002E-7</v>
      </c>
      <c r="CF16" s="208">
        <v>7.9728165493270675E-7</v>
      </c>
      <c r="CG16" s="208">
        <v>3.512748316003268E-6</v>
      </c>
      <c r="CH16" s="208">
        <v>1.7425884304257114E-6</v>
      </c>
      <c r="CI16" s="208">
        <v>1.064335468793787E-6</v>
      </c>
      <c r="CJ16" s="208">
        <v>4.1561041480716405E-6</v>
      </c>
      <c r="CK16" s="208">
        <v>3.6295239098989926E-5</v>
      </c>
      <c r="CL16" s="208">
        <v>4.3032046506419157E-6</v>
      </c>
      <c r="CM16" s="208">
        <v>7.7214027404167111E-6</v>
      </c>
      <c r="CN16" s="208">
        <v>2.0641418938769656E-4</v>
      </c>
      <c r="CO16" s="208">
        <v>4.6645824988951081E-7</v>
      </c>
      <c r="CP16" s="208">
        <v>1.5699739960614201E-3</v>
      </c>
      <c r="CQ16" s="208">
        <v>1.8875645601792272E-3</v>
      </c>
      <c r="CR16" s="208">
        <v>3.7770558475173595E-6</v>
      </c>
      <c r="CS16" s="208">
        <v>1.4633927843282296E-6</v>
      </c>
      <c r="CT16" s="208">
        <v>2.6613905325472896E-6</v>
      </c>
      <c r="CU16" s="208">
        <v>5.4365601696428093E-7</v>
      </c>
      <c r="CV16" s="208">
        <v>1.1164005991123676E-6</v>
      </c>
      <c r="CW16" s="208">
        <v>7.3541276035683327E-3</v>
      </c>
      <c r="CX16" s="208">
        <v>9.9839043027055794E-3</v>
      </c>
      <c r="CY16" s="208">
        <v>1.470375057779654E-6</v>
      </c>
      <c r="CZ16" s="208">
        <v>9.1431578119772977E-6</v>
      </c>
      <c r="DA16" s="208">
        <v>4.7241431840290343E-4</v>
      </c>
      <c r="DB16" s="208">
        <v>1.7733804986031838E-6</v>
      </c>
      <c r="DC16" s="208">
        <v>9.9478733012311313E-6</v>
      </c>
      <c r="DD16" s="209">
        <v>1.0825024435388124</v>
      </c>
    </row>
    <row r="17" spans="1:108" s="173" customFormat="1" ht="9.5" x14ac:dyDescent="0.15">
      <c r="A17" s="160" t="s">
        <v>18</v>
      </c>
      <c r="B17" s="169" t="s">
        <v>21</v>
      </c>
      <c r="C17" s="169"/>
      <c r="D17" s="200">
        <v>1.6165332093030801E-4</v>
      </c>
      <c r="E17" s="201">
        <v>6.1484470014813069E-4</v>
      </c>
      <c r="F17" s="201">
        <v>4.4176601761793379E-3</v>
      </c>
      <c r="G17" s="201">
        <v>3.7177130351042872E-4</v>
      </c>
      <c r="H17" s="201">
        <v>3.6494949866385396E-3</v>
      </c>
      <c r="I17" s="201">
        <v>1.71941525092641E-4</v>
      </c>
      <c r="J17" s="201">
        <v>1.6090442193064046E-5</v>
      </c>
      <c r="K17" s="201">
        <v>1.2598814435075421E-5</v>
      </c>
      <c r="L17" s="201">
        <v>2.9036573688327148E-3</v>
      </c>
      <c r="M17" s="201">
        <v>5.8370741963427995E-4</v>
      </c>
      <c r="N17" s="201">
        <v>1.0040807843050457</v>
      </c>
      <c r="O17" s="201">
        <v>5.94080138750544E-2</v>
      </c>
      <c r="P17" s="201">
        <v>4.0332649285098367E-3</v>
      </c>
      <c r="Q17" s="201">
        <v>4.0243929708606178E-2</v>
      </c>
      <c r="R17" s="201">
        <v>5.4736580559096537E-5</v>
      </c>
      <c r="S17" s="201">
        <v>1.6594529747735937E-5</v>
      </c>
      <c r="T17" s="201">
        <v>2.8816934762887869E-3</v>
      </c>
      <c r="U17" s="201">
        <v>1.9892161618189667E-4</v>
      </c>
      <c r="V17" s="201">
        <v>2.3733785801518229E-4</v>
      </c>
      <c r="W17" s="201">
        <v>6.2720492908163744E-5</v>
      </c>
      <c r="X17" s="201">
        <v>2.5143790839155054E-5</v>
      </c>
      <c r="Y17" s="201">
        <v>2.101975793462885E-5</v>
      </c>
      <c r="Z17" s="201">
        <v>1.8107707462309663E-5</v>
      </c>
      <c r="AA17" s="201">
        <v>2.2929421984322255E-5</v>
      </c>
      <c r="AB17" s="201">
        <v>3.8222734580740562E-4</v>
      </c>
      <c r="AC17" s="201">
        <v>2.0724140578390248E-4</v>
      </c>
      <c r="AD17" s="201">
        <v>1.3233981776784941E-6</v>
      </c>
      <c r="AE17" s="201">
        <v>7.2223239858645093E-6</v>
      </c>
      <c r="AF17" s="201">
        <v>3.1763658879885202E-5</v>
      </c>
      <c r="AG17" s="201">
        <v>4.0042618717895561E-4</v>
      </c>
      <c r="AH17" s="201">
        <v>2.2856576711828652E-5</v>
      </c>
      <c r="AI17" s="201">
        <v>9.163535349369983E-6</v>
      </c>
      <c r="AJ17" s="201">
        <v>4.3956381672901689E-5</v>
      </c>
      <c r="AK17" s="201">
        <v>8.9670547215257645E-5</v>
      </c>
      <c r="AL17" s="201">
        <v>5.752779585983397E-6</v>
      </c>
      <c r="AM17" s="201">
        <v>4.8544899102712444E-6</v>
      </c>
      <c r="AN17" s="201">
        <v>9.0399711830042775E-6</v>
      </c>
      <c r="AO17" s="201">
        <v>4.0504535393919574E-6</v>
      </c>
      <c r="AP17" s="201">
        <v>6.0876885210677359E-6</v>
      </c>
      <c r="AQ17" s="201">
        <v>4.6034890178241261E-6</v>
      </c>
      <c r="AR17" s="201">
        <v>6.9120356841056956E-6</v>
      </c>
      <c r="AS17" s="201">
        <v>5.7947027044215372E-6</v>
      </c>
      <c r="AT17" s="201">
        <v>5.9900888119673123E-6</v>
      </c>
      <c r="AU17" s="201">
        <v>6.2985738584238383E-6</v>
      </c>
      <c r="AV17" s="201">
        <v>8.454935901371317E-6</v>
      </c>
      <c r="AW17" s="201">
        <v>6.5369887613880618E-6</v>
      </c>
      <c r="AX17" s="201">
        <v>7.6680640985076568E-6</v>
      </c>
      <c r="AY17" s="201">
        <v>7.7259377148546988E-6</v>
      </c>
      <c r="AZ17" s="201">
        <v>5.8219766965825635E-6</v>
      </c>
      <c r="BA17" s="201">
        <v>5.280146122932191E-6</v>
      </c>
      <c r="BB17" s="201">
        <v>4.5350861612388837E-6</v>
      </c>
      <c r="BC17" s="201">
        <v>5.6452578319017682E-6</v>
      </c>
      <c r="BD17" s="201">
        <v>6.4010654424409732E-6</v>
      </c>
      <c r="BE17" s="201">
        <v>4.9555126120647716E-6</v>
      </c>
      <c r="BF17" s="201">
        <v>5.4174225083550693E-6</v>
      </c>
      <c r="BG17" s="201">
        <v>7.5456206918700689E-6</v>
      </c>
      <c r="BH17" s="201">
        <v>2.6164005132338176E-6</v>
      </c>
      <c r="BI17" s="201">
        <v>6.4438438493632879E-5</v>
      </c>
      <c r="BJ17" s="201">
        <v>1.0926997813282554E-5</v>
      </c>
      <c r="BK17" s="201">
        <v>8.3642221385534426E-5</v>
      </c>
      <c r="BL17" s="201">
        <v>3.0997751004974864E-5</v>
      </c>
      <c r="BM17" s="201">
        <v>1.2129732613978155E-5</v>
      </c>
      <c r="BN17" s="201">
        <v>1.0505138990797055E-5</v>
      </c>
      <c r="BO17" s="201">
        <v>7.3385231239184643E-6</v>
      </c>
      <c r="BP17" s="201">
        <v>8.2307145643939369E-6</v>
      </c>
      <c r="BQ17" s="201">
        <v>1.271295649303327E-5</v>
      </c>
      <c r="BR17" s="201">
        <v>5.3267432560645773E-6</v>
      </c>
      <c r="BS17" s="201">
        <v>8.1772827046131337E-6</v>
      </c>
      <c r="BT17" s="201">
        <v>6.4818474072937282E-6</v>
      </c>
      <c r="BU17" s="201">
        <v>5.9860838291714698E-6</v>
      </c>
      <c r="BV17" s="201">
        <v>4.5283798134651923E-6</v>
      </c>
      <c r="BW17" s="201">
        <v>2.7843957486012856E-6</v>
      </c>
      <c r="BX17" s="201">
        <v>1.1376467912157282E-5</v>
      </c>
      <c r="BY17" s="201">
        <v>1.8461816062769062E-5</v>
      </c>
      <c r="BZ17" s="201">
        <v>4.1009544554897065E-5</v>
      </c>
      <c r="CA17" s="201">
        <v>1.8895239620239101E-4</v>
      </c>
      <c r="CB17" s="201">
        <v>1.2621213869300453E-5</v>
      </c>
      <c r="CC17" s="201">
        <v>1.1779777781690323E-5</v>
      </c>
      <c r="CD17" s="201">
        <v>9.647942659510543E-4</v>
      </c>
      <c r="CE17" s="201">
        <v>3.9412381805100592E-6</v>
      </c>
      <c r="CF17" s="201">
        <v>5.7965194182738994E-6</v>
      </c>
      <c r="CG17" s="201">
        <v>1.6844552061119688E-5</v>
      </c>
      <c r="CH17" s="201">
        <v>9.2310818679684848E-6</v>
      </c>
      <c r="CI17" s="201">
        <v>7.2839796720824637E-6</v>
      </c>
      <c r="CJ17" s="201">
        <v>3.0957010375415576E-5</v>
      </c>
      <c r="CK17" s="201">
        <v>7.3652841209592861E-5</v>
      </c>
      <c r="CL17" s="201">
        <v>1.0600656829683205E-5</v>
      </c>
      <c r="CM17" s="201">
        <v>8.1123369047015484E-5</v>
      </c>
      <c r="CN17" s="201">
        <v>3.4833385259400911E-4</v>
      </c>
      <c r="CO17" s="201">
        <v>4.2755368352067801E-6</v>
      </c>
      <c r="CP17" s="201">
        <v>3.6903528080925291E-3</v>
      </c>
      <c r="CQ17" s="201">
        <v>3.037920689805032E-3</v>
      </c>
      <c r="CR17" s="201">
        <v>6.0050199821501285E-4</v>
      </c>
      <c r="CS17" s="201">
        <v>9.4465549087309113E-6</v>
      </c>
      <c r="CT17" s="201">
        <v>1.3760320570784958E-5</v>
      </c>
      <c r="CU17" s="201">
        <v>4.5691074770562734E-6</v>
      </c>
      <c r="CV17" s="201">
        <v>7.5373354579987103E-6</v>
      </c>
      <c r="CW17" s="201">
        <v>1.6209145528491689E-2</v>
      </c>
      <c r="CX17" s="201">
        <v>1.6291435891489989E-2</v>
      </c>
      <c r="CY17" s="201">
        <v>7.3560752405670671E-6</v>
      </c>
      <c r="CZ17" s="201">
        <v>3.6743589911041203E-5</v>
      </c>
      <c r="DA17" s="201">
        <v>8.5087563861703107E-4</v>
      </c>
      <c r="DB17" s="201">
        <v>3.2469681601589741E-5</v>
      </c>
      <c r="DC17" s="201">
        <v>2.9568997227058531E-5</v>
      </c>
      <c r="DD17" s="202">
        <v>1.1684793857001408</v>
      </c>
    </row>
    <row r="18" spans="1:108" s="173" customFormat="1" ht="9.5" x14ac:dyDescent="0.15">
      <c r="A18" s="160" t="s">
        <v>20</v>
      </c>
      <c r="B18" s="169" t="s">
        <v>23</v>
      </c>
      <c r="C18" s="169"/>
      <c r="D18" s="200">
        <v>4.2980011228843152E-4</v>
      </c>
      <c r="E18" s="201">
        <v>1.585190463176081E-3</v>
      </c>
      <c r="F18" s="201">
        <v>1.609569684663335E-2</v>
      </c>
      <c r="G18" s="201">
        <v>1.0068190337184527E-3</v>
      </c>
      <c r="H18" s="201">
        <v>2.4091846226213212E-3</v>
      </c>
      <c r="I18" s="201">
        <v>9.2977062577783841E-4</v>
      </c>
      <c r="J18" s="201">
        <v>2.3714021042441644E-5</v>
      </c>
      <c r="K18" s="201">
        <v>1.4332121699256268E-5</v>
      </c>
      <c r="L18" s="201">
        <v>2.2509057974572911E-2</v>
      </c>
      <c r="M18" s="201">
        <v>8.323323864142777E-3</v>
      </c>
      <c r="N18" s="201">
        <v>3.4563458542484981E-4</v>
      </c>
      <c r="O18" s="201">
        <v>1.0812010301103279</v>
      </c>
      <c r="P18" s="201">
        <v>2.4143993892420706E-2</v>
      </c>
      <c r="Q18" s="201">
        <v>8.712845793842533E-2</v>
      </c>
      <c r="R18" s="201">
        <v>2.1648764215359965E-4</v>
      </c>
      <c r="S18" s="201">
        <v>6.9251516054388653E-5</v>
      </c>
      <c r="T18" s="201">
        <v>6.9731836537947152E-4</v>
      </c>
      <c r="U18" s="201">
        <v>8.2416897023092665E-5</v>
      </c>
      <c r="V18" s="201">
        <v>1.4689382176628703E-3</v>
      </c>
      <c r="W18" s="201">
        <v>3.7863635547173686E-4</v>
      </c>
      <c r="X18" s="201">
        <v>1.401274613041436E-4</v>
      </c>
      <c r="Y18" s="201">
        <v>1.102930075518389E-4</v>
      </c>
      <c r="Z18" s="201">
        <v>9.5243475956579334E-5</v>
      </c>
      <c r="AA18" s="201">
        <v>3.5450435531641372E-4</v>
      </c>
      <c r="AB18" s="201">
        <v>6.6690174000864667E-3</v>
      </c>
      <c r="AC18" s="201">
        <v>2.4465825400570721E-3</v>
      </c>
      <c r="AD18" s="201">
        <v>4.0950746314195362E-6</v>
      </c>
      <c r="AE18" s="201">
        <v>3.9100418788117244E-5</v>
      </c>
      <c r="AF18" s="201">
        <v>8.7798169117434821E-5</v>
      </c>
      <c r="AG18" s="201">
        <v>2.7673656465514937E-3</v>
      </c>
      <c r="AH18" s="201">
        <v>1.0229923761225483E-4</v>
      </c>
      <c r="AI18" s="201">
        <v>1.9021459426029958E-5</v>
      </c>
      <c r="AJ18" s="201">
        <v>4.5090875771992844E-4</v>
      </c>
      <c r="AK18" s="201">
        <v>1.4752609550892843E-3</v>
      </c>
      <c r="AL18" s="201">
        <v>1.9581456308109158E-5</v>
      </c>
      <c r="AM18" s="201">
        <v>1.3573786677227448E-5</v>
      </c>
      <c r="AN18" s="201">
        <v>2.7856476609608668E-5</v>
      </c>
      <c r="AO18" s="201">
        <v>7.2801550191035546E-6</v>
      </c>
      <c r="AP18" s="201">
        <v>4.5056239332036919E-5</v>
      </c>
      <c r="AQ18" s="201">
        <v>1.4173733861437804E-5</v>
      </c>
      <c r="AR18" s="201">
        <v>1.3650205656611508E-5</v>
      </c>
      <c r="AS18" s="201">
        <v>1.2548327865822334E-5</v>
      </c>
      <c r="AT18" s="201">
        <v>1.8284209148858402E-5</v>
      </c>
      <c r="AU18" s="201">
        <v>1.3507316161898897E-5</v>
      </c>
      <c r="AV18" s="201">
        <v>1.9527787490341262E-5</v>
      </c>
      <c r="AW18" s="201">
        <v>2.3875773440568072E-5</v>
      </c>
      <c r="AX18" s="201">
        <v>2.4825569698788341E-5</v>
      </c>
      <c r="AY18" s="201">
        <v>2.499387130738772E-5</v>
      </c>
      <c r="AZ18" s="201">
        <v>1.6526385946757603E-5</v>
      </c>
      <c r="BA18" s="201">
        <v>1.5138305425320892E-5</v>
      </c>
      <c r="BB18" s="201">
        <v>1.4323683425184459E-5</v>
      </c>
      <c r="BC18" s="201">
        <v>1.5499771494911706E-5</v>
      </c>
      <c r="BD18" s="201">
        <v>1.7627173866630676E-5</v>
      </c>
      <c r="BE18" s="201">
        <v>1.1928973687609163E-5</v>
      </c>
      <c r="BF18" s="201">
        <v>1.5608135892659518E-5</v>
      </c>
      <c r="BG18" s="201">
        <v>1.4650162096439678E-5</v>
      </c>
      <c r="BH18" s="201">
        <v>6.230584603888653E-6</v>
      </c>
      <c r="BI18" s="201">
        <v>8.3429570782412278E-5</v>
      </c>
      <c r="BJ18" s="201">
        <v>1.4088535575519587E-5</v>
      </c>
      <c r="BK18" s="201">
        <v>3.9075905141368888E-5</v>
      </c>
      <c r="BL18" s="201">
        <v>3.1094925068566031E-5</v>
      </c>
      <c r="BM18" s="201">
        <v>2.1285572322812308E-5</v>
      </c>
      <c r="BN18" s="201">
        <v>1.7736777811512837E-5</v>
      </c>
      <c r="BO18" s="201">
        <v>7.1809682436109941E-6</v>
      </c>
      <c r="BP18" s="201">
        <v>1.070003722512158E-5</v>
      </c>
      <c r="BQ18" s="201">
        <v>1.681994537505052E-5</v>
      </c>
      <c r="BR18" s="201">
        <v>8.1749476688073986E-6</v>
      </c>
      <c r="BS18" s="201">
        <v>1.2956265990809229E-5</v>
      </c>
      <c r="BT18" s="201">
        <v>9.3710812563634649E-6</v>
      </c>
      <c r="BU18" s="201">
        <v>8.4149104487473036E-6</v>
      </c>
      <c r="BV18" s="201">
        <v>5.5564432934266353E-6</v>
      </c>
      <c r="BW18" s="201">
        <v>3.4031303502911446E-6</v>
      </c>
      <c r="BX18" s="201">
        <v>1.5411649181841613E-5</v>
      </c>
      <c r="BY18" s="201">
        <v>2.3691726228898413E-5</v>
      </c>
      <c r="BZ18" s="201">
        <v>5.2175969395537361E-5</v>
      </c>
      <c r="CA18" s="201">
        <v>2.3999302399287499E-4</v>
      </c>
      <c r="CB18" s="201">
        <v>2.1112081492018226E-5</v>
      </c>
      <c r="CC18" s="201">
        <v>1.7393528729310525E-5</v>
      </c>
      <c r="CD18" s="201">
        <v>1.218460254497499E-3</v>
      </c>
      <c r="CE18" s="201">
        <v>6.7520980221666011E-6</v>
      </c>
      <c r="CF18" s="201">
        <v>1.0695008255626678E-5</v>
      </c>
      <c r="CG18" s="201">
        <v>3.0129732947115102E-5</v>
      </c>
      <c r="CH18" s="201">
        <v>2.046833747091912E-5</v>
      </c>
      <c r="CI18" s="201">
        <v>1.2771858340145076E-5</v>
      </c>
      <c r="CJ18" s="201">
        <v>1.1988168768755463E-4</v>
      </c>
      <c r="CK18" s="201">
        <v>1.0315578395313602E-4</v>
      </c>
      <c r="CL18" s="201">
        <v>2.4027325309192933E-5</v>
      </c>
      <c r="CM18" s="201">
        <v>2.0278055934093474E-4</v>
      </c>
      <c r="CN18" s="201">
        <v>7.9471010085426029E-4</v>
      </c>
      <c r="CO18" s="201">
        <v>1.3127576778621048E-5</v>
      </c>
      <c r="CP18" s="201">
        <v>4.8288940478086141E-3</v>
      </c>
      <c r="CQ18" s="201">
        <v>4.6443421749068885E-3</v>
      </c>
      <c r="CR18" s="201">
        <v>3.3046189734266593E-4</v>
      </c>
      <c r="CS18" s="201">
        <v>1.21707182104134E-5</v>
      </c>
      <c r="CT18" s="201">
        <v>3.1815399258366297E-5</v>
      </c>
      <c r="CU18" s="201">
        <v>8.1677369000706419E-6</v>
      </c>
      <c r="CV18" s="201">
        <v>1.3070576219521227E-5</v>
      </c>
      <c r="CW18" s="201">
        <v>1.8710932122308024E-2</v>
      </c>
      <c r="CX18" s="201">
        <v>4.0174678655915265E-2</v>
      </c>
      <c r="CY18" s="201">
        <v>1.6313419804790669E-5</v>
      </c>
      <c r="CZ18" s="201">
        <v>4.9994330432300556E-5</v>
      </c>
      <c r="DA18" s="201">
        <v>1.2936174916950685E-3</v>
      </c>
      <c r="DB18" s="201">
        <v>1.8708156922124985E-4</v>
      </c>
      <c r="DC18" s="201">
        <v>6.1288508217369813E-5</v>
      </c>
      <c r="DD18" s="202">
        <v>1.3378057972175148</v>
      </c>
    </row>
    <row r="19" spans="1:108" s="173" customFormat="1" ht="9.5" x14ac:dyDescent="0.15">
      <c r="A19" s="160" t="s">
        <v>22</v>
      </c>
      <c r="B19" s="169" t="s">
        <v>25</v>
      </c>
      <c r="C19" s="169"/>
      <c r="D19" s="200">
        <v>1.9505894465619902E-5</v>
      </c>
      <c r="E19" s="201">
        <v>2.5427212884485362E-5</v>
      </c>
      <c r="F19" s="201">
        <v>1.3701912413897487E-4</v>
      </c>
      <c r="G19" s="201">
        <v>2.6235758687203873E-5</v>
      </c>
      <c r="H19" s="201">
        <v>1.8969640987676149E-5</v>
      </c>
      <c r="I19" s="201">
        <v>6.6617607453009842E-3</v>
      </c>
      <c r="J19" s="201">
        <v>4.0740909414521186E-5</v>
      </c>
      <c r="K19" s="201">
        <v>2.157723578137037E-5</v>
      </c>
      <c r="L19" s="201">
        <v>1.2892094598390923E-3</v>
      </c>
      <c r="M19" s="201">
        <v>2.3833026949314586E-3</v>
      </c>
      <c r="N19" s="201">
        <v>1.3324886454331336E-5</v>
      </c>
      <c r="O19" s="201">
        <v>7.7805578040953034E-4</v>
      </c>
      <c r="P19" s="201">
        <v>1.0176755091678034</v>
      </c>
      <c r="Q19" s="201">
        <v>9.9029942814169919E-5</v>
      </c>
      <c r="R19" s="201">
        <v>1.2621023511350075E-5</v>
      </c>
      <c r="S19" s="201">
        <v>1.3364707432061249E-5</v>
      </c>
      <c r="T19" s="201">
        <v>1.9199865065570091E-5</v>
      </c>
      <c r="U19" s="201">
        <v>1.4153075090213247E-5</v>
      </c>
      <c r="V19" s="201">
        <v>1.5844526201861868E-5</v>
      </c>
      <c r="W19" s="201">
        <v>1.4580790359435716E-5</v>
      </c>
      <c r="X19" s="201">
        <v>1.3198443912582477E-5</v>
      </c>
      <c r="Y19" s="201">
        <v>8.7823248900072972E-6</v>
      </c>
      <c r="Z19" s="201">
        <v>1.0881048194005613E-5</v>
      </c>
      <c r="AA19" s="201">
        <v>5.7478456275653122E-6</v>
      </c>
      <c r="AB19" s="201">
        <v>5.2631957028238265E-5</v>
      </c>
      <c r="AC19" s="201">
        <v>1.9781662201123152E-5</v>
      </c>
      <c r="AD19" s="201">
        <v>2.2197574517974987E-6</v>
      </c>
      <c r="AE19" s="201">
        <v>8.8159912096748546E-6</v>
      </c>
      <c r="AF19" s="201">
        <v>1.1048720852022413E-5</v>
      </c>
      <c r="AG19" s="201">
        <v>9.6205495660912099E-5</v>
      </c>
      <c r="AH19" s="201">
        <v>1.3450835220517705E-5</v>
      </c>
      <c r="AI19" s="201">
        <v>1.7364411075610863E-5</v>
      </c>
      <c r="AJ19" s="201">
        <v>1.9818446057378814E-5</v>
      </c>
      <c r="AK19" s="201">
        <v>1.2639038138829248E-5</v>
      </c>
      <c r="AL19" s="201">
        <v>1.1245315102427922E-5</v>
      </c>
      <c r="AM19" s="201">
        <v>9.1536848868919864E-6</v>
      </c>
      <c r="AN19" s="201">
        <v>1.5532379336534569E-5</v>
      </c>
      <c r="AO19" s="201">
        <v>1.4301802052104906E-5</v>
      </c>
      <c r="AP19" s="201">
        <v>1.3245990578773812E-5</v>
      </c>
      <c r="AQ19" s="201">
        <v>9.200981143576984E-6</v>
      </c>
      <c r="AR19" s="201">
        <v>1.242822603486007E-5</v>
      </c>
      <c r="AS19" s="201">
        <v>1.1797150081872241E-5</v>
      </c>
      <c r="AT19" s="201">
        <v>1.240265013583078E-5</v>
      </c>
      <c r="AU19" s="201">
        <v>1.096259680950617E-5</v>
      </c>
      <c r="AV19" s="201">
        <v>1.0717667401676226E-5</v>
      </c>
      <c r="AW19" s="201">
        <v>7.9222871883259849E-6</v>
      </c>
      <c r="AX19" s="201">
        <v>6.8334050997192585E-6</v>
      </c>
      <c r="AY19" s="201">
        <v>9.0932997236993771E-6</v>
      </c>
      <c r="AZ19" s="201">
        <v>9.1572786219358925E-6</v>
      </c>
      <c r="BA19" s="201">
        <v>7.4866233809384356E-6</v>
      </c>
      <c r="BB19" s="201">
        <v>1.1178290053944942E-5</v>
      </c>
      <c r="BC19" s="201">
        <v>7.998427384733454E-6</v>
      </c>
      <c r="BD19" s="201">
        <v>7.9002742262140332E-6</v>
      </c>
      <c r="BE19" s="201">
        <v>5.6569271213294556E-6</v>
      </c>
      <c r="BF19" s="201">
        <v>6.6031171696922354E-6</v>
      </c>
      <c r="BG19" s="201">
        <v>1.0512556518153723E-5</v>
      </c>
      <c r="BH19" s="201">
        <v>4.717798692771242E-6</v>
      </c>
      <c r="BI19" s="201">
        <v>2.2377293490778538E-5</v>
      </c>
      <c r="BJ19" s="201">
        <v>2.7250575914770617E-5</v>
      </c>
      <c r="BK19" s="201">
        <v>2.710170120245931E-5</v>
      </c>
      <c r="BL19" s="201">
        <v>1.4856052544109764E-5</v>
      </c>
      <c r="BM19" s="201">
        <v>2.2294336055745877E-5</v>
      </c>
      <c r="BN19" s="201">
        <v>1.9457597641078343E-5</v>
      </c>
      <c r="BO19" s="201">
        <v>9.9500577912913409E-6</v>
      </c>
      <c r="BP19" s="201">
        <v>1.0035011655980126E-5</v>
      </c>
      <c r="BQ19" s="201">
        <v>1.542746698759996E-5</v>
      </c>
      <c r="BR19" s="201">
        <v>6.6073689812206339E-6</v>
      </c>
      <c r="BS19" s="201">
        <v>7.1328741592856316E-5</v>
      </c>
      <c r="BT19" s="201">
        <v>9.7910205632759744E-6</v>
      </c>
      <c r="BU19" s="201">
        <v>1.1070400084257669E-5</v>
      </c>
      <c r="BV19" s="201">
        <v>7.7978038438888168E-6</v>
      </c>
      <c r="BW19" s="201">
        <v>2.3683399898207156E-6</v>
      </c>
      <c r="BX19" s="201">
        <v>4.0102475642238334E-5</v>
      </c>
      <c r="BY19" s="201">
        <v>5.6999594726101829E-5</v>
      </c>
      <c r="BZ19" s="201">
        <v>1.2985022121446841E-4</v>
      </c>
      <c r="CA19" s="201">
        <v>6.2941375298041164E-4</v>
      </c>
      <c r="CB19" s="201">
        <v>3.4668434721242552E-5</v>
      </c>
      <c r="CC19" s="201">
        <v>1.8465830698268152E-5</v>
      </c>
      <c r="CD19" s="201">
        <v>3.1807215946467087E-3</v>
      </c>
      <c r="CE19" s="201">
        <v>1.0674125463375993E-5</v>
      </c>
      <c r="CF19" s="201">
        <v>1.3367315243757559E-5</v>
      </c>
      <c r="CG19" s="201">
        <v>1.5373529052423395E-5</v>
      </c>
      <c r="CH19" s="201">
        <v>1.2832071144647291E-5</v>
      </c>
      <c r="CI19" s="201">
        <v>1.4033869835523479E-5</v>
      </c>
      <c r="CJ19" s="201">
        <v>2.4601827257975711E-5</v>
      </c>
      <c r="CK19" s="201">
        <v>1.9690319306603656E-5</v>
      </c>
      <c r="CL19" s="201">
        <v>1.5071560689935168E-5</v>
      </c>
      <c r="CM19" s="201">
        <v>1.9835342859151415E-5</v>
      </c>
      <c r="CN19" s="201">
        <v>3.8943084324115476E-4</v>
      </c>
      <c r="CO19" s="201">
        <v>7.8067926088440512E-6</v>
      </c>
      <c r="CP19" s="201">
        <v>9.6222293339001067E-4</v>
      </c>
      <c r="CQ19" s="201">
        <v>1.6108672297088173E-3</v>
      </c>
      <c r="CR19" s="201">
        <v>1.3449102789408413E-5</v>
      </c>
      <c r="CS19" s="201">
        <v>1.7770286757013752E-5</v>
      </c>
      <c r="CT19" s="201">
        <v>1.3526009106963566E-5</v>
      </c>
      <c r="CU19" s="201">
        <v>1.0988417281917532E-5</v>
      </c>
      <c r="CV19" s="201">
        <v>1.8553985770428769E-5</v>
      </c>
      <c r="CW19" s="201">
        <v>1.8515214339529081E-2</v>
      </c>
      <c r="CX19" s="201">
        <v>4.2226191211851123E-2</v>
      </c>
      <c r="CY19" s="201">
        <v>1.1301167528568054E-5</v>
      </c>
      <c r="CZ19" s="201">
        <v>1.7210768578562182E-5</v>
      </c>
      <c r="DA19" s="201">
        <v>7.9733218106721123E-4</v>
      </c>
      <c r="DB19" s="201">
        <v>1.8245769680216289E-5</v>
      </c>
      <c r="DC19" s="201">
        <v>5.8744434426077647E-4</v>
      </c>
      <c r="DD19" s="202">
        <v>1.0995290381648113</v>
      </c>
    </row>
    <row r="20" spans="1:108" s="173" customFormat="1" ht="9.5" x14ac:dyDescent="0.15">
      <c r="A20" s="160" t="s">
        <v>24</v>
      </c>
      <c r="B20" s="210" t="s">
        <v>687</v>
      </c>
      <c r="C20" s="169"/>
      <c r="D20" s="200">
        <v>3.4583567180024905E-3</v>
      </c>
      <c r="E20" s="201">
        <v>1.3715672048240155E-2</v>
      </c>
      <c r="F20" s="201">
        <v>6.9661193859000284E-2</v>
      </c>
      <c r="G20" s="201">
        <v>7.9556443418861873E-3</v>
      </c>
      <c r="H20" s="201">
        <v>2.5855469122038957E-5</v>
      </c>
      <c r="I20" s="201">
        <v>2.5448084944392018E-3</v>
      </c>
      <c r="J20" s="201">
        <v>6.597151807983442E-6</v>
      </c>
      <c r="K20" s="201">
        <v>1.926119589112452E-5</v>
      </c>
      <c r="L20" s="201">
        <v>3.2667438215184232E-2</v>
      </c>
      <c r="M20" s="201">
        <v>8.5692146120882674E-4</v>
      </c>
      <c r="N20" s="201">
        <v>1.3176806004608966E-3</v>
      </c>
      <c r="O20" s="201">
        <v>1.6661517612525586E-3</v>
      </c>
      <c r="P20" s="201">
        <v>2.3049313065046824E-4</v>
      </c>
      <c r="Q20" s="201">
        <v>1.0044464521094556</v>
      </c>
      <c r="R20" s="201">
        <v>7.8830089457503788E-4</v>
      </c>
      <c r="S20" s="201">
        <v>1.6453886386291037E-4</v>
      </c>
      <c r="T20" s="201">
        <v>1.3972849062933782E-5</v>
      </c>
      <c r="U20" s="201">
        <v>1.4509069857298585E-5</v>
      </c>
      <c r="V20" s="201">
        <v>2.7658885222512278E-5</v>
      </c>
      <c r="W20" s="201">
        <v>1.7523264797496594E-5</v>
      </c>
      <c r="X20" s="201">
        <v>1.7733793684956453E-5</v>
      </c>
      <c r="Y20" s="201">
        <v>2.5165205102841364E-4</v>
      </c>
      <c r="Z20" s="201">
        <v>6.4750592196972018E-5</v>
      </c>
      <c r="AA20" s="201">
        <v>1.3078883780353285E-5</v>
      </c>
      <c r="AB20" s="201">
        <v>1.8835169366082421E-4</v>
      </c>
      <c r="AC20" s="201">
        <v>1.5604777617366243E-4</v>
      </c>
      <c r="AD20" s="201">
        <v>2.9014496044680922E-6</v>
      </c>
      <c r="AE20" s="201">
        <v>3.713090510532989E-5</v>
      </c>
      <c r="AF20" s="201">
        <v>6.1435693036093557E-4</v>
      </c>
      <c r="AG20" s="201">
        <v>4.1942272019073216E-3</v>
      </c>
      <c r="AH20" s="201">
        <v>2.5633631600081416E-5</v>
      </c>
      <c r="AI20" s="201">
        <v>1.9255477244892535E-5</v>
      </c>
      <c r="AJ20" s="201">
        <v>2.5383238658620323E-5</v>
      </c>
      <c r="AK20" s="201">
        <v>1.651646410119125E-5</v>
      </c>
      <c r="AL20" s="201">
        <v>8.3404642994968952E-6</v>
      </c>
      <c r="AM20" s="201">
        <v>9.832181845802256E-6</v>
      </c>
      <c r="AN20" s="201">
        <v>3.35420688131615E-5</v>
      </c>
      <c r="AO20" s="201">
        <v>6.306299721221047E-6</v>
      </c>
      <c r="AP20" s="201">
        <v>5.5596287028726822E-6</v>
      </c>
      <c r="AQ20" s="201">
        <v>1.3850614513599868E-5</v>
      </c>
      <c r="AR20" s="201">
        <v>1.3460885651788232E-5</v>
      </c>
      <c r="AS20" s="201">
        <v>9.5956544736512894E-6</v>
      </c>
      <c r="AT20" s="201">
        <v>2.2063740856877028E-5</v>
      </c>
      <c r="AU20" s="201">
        <v>3.1458050732170847E-5</v>
      </c>
      <c r="AV20" s="201">
        <v>6.7902429517053693E-5</v>
      </c>
      <c r="AW20" s="201">
        <v>4.8849388105479414E-5</v>
      </c>
      <c r="AX20" s="201">
        <v>7.1515995010088072E-5</v>
      </c>
      <c r="AY20" s="201">
        <v>5.2207773949441146E-5</v>
      </c>
      <c r="AZ20" s="201">
        <v>5.3325454665531246E-5</v>
      </c>
      <c r="BA20" s="201">
        <v>6.3356836537524996E-5</v>
      </c>
      <c r="BB20" s="201">
        <v>2.4950608144242901E-5</v>
      </c>
      <c r="BC20" s="201">
        <v>6.6415940590375152E-5</v>
      </c>
      <c r="BD20" s="201">
        <v>6.7745519783445637E-5</v>
      </c>
      <c r="BE20" s="201">
        <v>4.6449330028204738E-5</v>
      </c>
      <c r="BF20" s="201">
        <v>6.1065518811518688E-5</v>
      </c>
      <c r="BG20" s="201">
        <v>1.2820909500470029E-5</v>
      </c>
      <c r="BH20" s="201">
        <v>7.9543378555984534E-6</v>
      </c>
      <c r="BI20" s="201">
        <v>1.0664519545528232E-4</v>
      </c>
      <c r="BJ20" s="201">
        <v>7.7026479002696456E-6</v>
      </c>
      <c r="BK20" s="201">
        <v>1.1253900942508249E-5</v>
      </c>
      <c r="BL20" s="201">
        <v>5.2160824355458084E-6</v>
      </c>
      <c r="BM20" s="201">
        <v>7.4817844190267372E-5</v>
      </c>
      <c r="BN20" s="201">
        <v>1.476984328860526E-5</v>
      </c>
      <c r="BO20" s="201">
        <v>9.217772815350156E-6</v>
      </c>
      <c r="BP20" s="201">
        <v>1.4946718986702588E-5</v>
      </c>
      <c r="BQ20" s="201">
        <v>4.0000806759576372E-6</v>
      </c>
      <c r="BR20" s="201">
        <v>2.2847989564929522E-6</v>
      </c>
      <c r="BS20" s="201">
        <v>1.7024712093904867E-5</v>
      </c>
      <c r="BT20" s="201">
        <v>2.4159900250724268E-6</v>
      </c>
      <c r="BU20" s="201">
        <v>1.8841130221039704E-6</v>
      </c>
      <c r="BV20" s="201">
        <v>1.2049300873245696E-6</v>
      </c>
      <c r="BW20" s="201">
        <v>5.8542092549480407E-7</v>
      </c>
      <c r="BX20" s="201">
        <v>5.6245897375503544E-6</v>
      </c>
      <c r="BY20" s="201">
        <v>3.5061601467090734E-6</v>
      </c>
      <c r="BZ20" s="201">
        <v>6.2176036412741629E-6</v>
      </c>
      <c r="CA20" s="201">
        <v>1.4292890128956412E-5</v>
      </c>
      <c r="CB20" s="201">
        <v>6.5776761189845933E-6</v>
      </c>
      <c r="CC20" s="201">
        <v>5.3371659384400161E-6</v>
      </c>
      <c r="CD20" s="201">
        <v>5.2363240821318968E-5</v>
      </c>
      <c r="CE20" s="201">
        <v>1.2463786717512382E-6</v>
      </c>
      <c r="CF20" s="201">
        <v>1.9490335751094205E-5</v>
      </c>
      <c r="CG20" s="201">
        <v>2.4086885501893988E-5</v>
      </c>
      <c r="CH20" s="201">
        <v>1.95732660933942E-5</v>
      </c>
      <c r="CI20" s="201">
        <v>3.0280444323029722E-5</v>
      </c>
      <c r="CJ20" s="201">
        <v>2.3718719780389583E-5</v>
      </c>
      <c r="CK20" s="201">
        <v>4.4200435026802256E-6</v>
      </c>
      <c r="CL20" s="201">
        <v>1.4710285105549626E-4</v>
      </c>
      <c r="CM20" s="201">
        <v>1.6000582318858659E-3</v>
      </c>
      <c r="CN20" s="201">
        <v>3.4969914539398337E-5</v>
      </c>
      <c r="CO20" s="201">
        <v>3.6194556192434354E-6</v>
      </c>
      <c r="CP20" s="201">
        <v>1.9656437368260253E-4</v>
      </c>
      <c r="CQ20" s="201">
        <v>1.7958621497565842E-4</v>
      </c>
      <c r="CR20" s="201">
        <v>1.2831130222119942E-5</v>
      </c>
      <c r="CS20" s="201">
        <v>9.7777456791045973E-6</v>
      </c>
      <c r="CT20" s="201">
        <v>1.552498214044253E-5</v>
      </c>
      <c r="CU20" s="201">
        <v>7.5164402029691087E-6</v>
      </c>
      <c r="CV20" s="201">
        <v>2.5893388698640632E-6</v>
      </c>
      <c r="CW20" s="201">
        <v>8.9653992125615775E-4</v>
      </c>
      <c r="CX20" s="201">
        <v>1.432413523014959E-3</v>
      </c>
      <c r="CY20" s="201">
        <v>3.6388614333697419E-6</v>
      </c>
      <c r="CZ20" s="201">
        <v>2.9179500596673993E-4</v>
      </c>
      <c r="DA20" s="201">
        <v>9.2001066400190416E-5</v>
      </c>
      <c r="DB20" s="201">
        <v>1.2062541921994625E-5</v>
      </c>
      <c r="DC20" s="201">
        <v>2.7519313952320991E-5</v>
      </c>
      <c r="DD20" s="202">
        <v>1.1514814364699746</v>
      </c>
    </row>
    <row r="21" spans="1:108" s="173" customFormat="1" ht="9.5" x14ac:dyDescent="0.15">
      <c r="A21" s="160" t="s">
        <v>26</v>
      </c>
      <c r="B21" s="169" t="s">
        <v>29</v>
      </c>
      <c r="C21" s="169"/>
      <c r="D21" s="200">
        <v>1.6207209283739653E-5</v>
      </c>
      <c r="E21" s="201">
        <v>1.1803510045383994E-5</v>
      </c>
      <c r="F21" s="201">
        <v>9.6765845018546861E-6</v>
      </c>
      <c r="G21" s="201">
        <v>1.9946492013279746E-5</v>
      </c>
      <c r="H21" s="201">
        <v>1.276827232778349E-4</v>
      </c>
      <c r="I21" s="201">
        <v>1.0695831132448456E-3</v>
      </c>
      <c r="J21" s="201">
        <v>1.4431385978457122E-5</v>
      </c>
      <c r="K21" s="201">
        <v>1.085553607043225E-5</v>
      </c>
      <c r="L21" s="201">
        <v>1.1990437240704374E-5</v>
      </c>
      <c r="M21" s="201">
        <v>3.5151708209634099E-4</v>
      </c>
      <c r="N21" s="201">
        <v>9.1350041041939352E-6</v>
      </c>
      <c r="O21" s="201">
        <v>1.4018525257040538E-5</v>
      </c>
      <c r="P21" s="201">
        <v>1.0457639261143617E-5</v>
      </c>
      <c r="Q21" s="201">
        <v>1.1624659518102185E-5</v>
      </c>
      <c r="R21" s="201">
        <v>1.011961216737479</v>
      </c>
      <c r="S21" s="201">
        <v>1.6725300949018515E-2</v>
      </c>
      <c r="T21" s="201">
        <v>6.3598571325304987E-5</v>
      </c>
      <c r="U21" s="201">
        <v>4.0406938016207354E-4</v>
      </c>
      <c r="V21" s="201">
        <v>1.8907497842685013E-4</v>
      </c>
      <c r="W21" s="201">
        <v>2.2073682739462807E-4</v>
      </c>
      <c r="X21" s="201">
        <v>5.5209846192384839E-5</v>
      </c>
      <c r="Y21" s="201">
        <v>7.0525327897073175E-5</v>
      </c>
      <c r="Z21" s="201">
        <v>9.2462290109615066E-6</v>
      </c>
      <c r="AA21" s="201">
        <v>2.6449341186713703E-6</v>
      </c>
      <c r="AB21" s="201">
        <v>1.0379147956287896E-5</v>
      </c>
      <c r="AC21" s="201">
        <v>9.7448070608057147E-6</v>
      </c>
      <c r="AD21" s="201">
        <v>1.7357902606513486E-6</v>
      </c>
      <c r="AE21" s="201">
        <v>3.8587484727950963E-5</v>
      </c>
      <c r="AF21" s="201">
        <v>8.0028888104669688E-4</v>
      </c>
      <c r="AG21" s="201">
        <v>2.0883295342934058E-3</v>
      </c>
      <c r="AH21" s="201">
        <v>1.533983764211125E-4</v>
      </c>
      <c r="AI21" s="201">
        <v>9.8787235610655614E-6</v>
      </c>
      <c r="AJ21" s="201">
        <v>1.5489492955153487E-5</v>
      </c>
      <c r="AK21" s="201">
        <v>6.7285663357316984E-5</v>
      </c>
      <c r="AL21" s="201">
        <v>6.4852122968227738E-6</v>
      </c>
      <c r="AM21" s="201">
        <v>5.2979369333457849E-6</v>
      </c>
      <c r="AN21" s="201">
        <v>9.4639772607291213E-6</v>
      </c>
      <c r="AO21" s="201">
        <v>6.7819781373155353E-6</v>
      </c>
      <c r="AP21" s="201">
        <v>7.6899969108179756E-6</v>
      </c>
      <c r="AQ21" s="201">
        <v>2.4973230425945126E-5</v>
      </c>
      <c r="AR21" s="201">
        <v>1.4736192415627273E-5</v>
      </c>
      <c r="AS21" s="201">
        <v>2.3859276130600695E-5</v>
      </c>
      <c r="AT21" s="201">
        <v>1.4115163359934396E-5</v>
      </c>
      <c r="AU21" s="201">
        <v>8.8003588759504299E-6</v>
      </c>
      <c r="AV21" s="201">
        <v>3.310213554864417E-5</v>
      </c>
      <c r="AW21" s="201">
        <v>1.4920883267192914E-4</v>
      </c>
      <c r="AX21" s="201">
        <v>1.7655271346479594E-5</v>
      </c>
      <c r="AY21" s="201">
        <v>1.0291139970674532E-5</v>
      </c>
      <c r="AZ21" s="201">
        <v>1.4288792435492934E-4</v>
      </c>
      <c r="BA21" s="201">
        <v>1.1504667727886177E-5</v>
      </c>
      <c r="BB21" s="201">
        <v>1.4096543930018702E-5</v>
      </c>
      <c r="BC21" s="201">
        <v>1.1798385963036829E-5</v>
      </c>
      <c r="BD21" s="201">
        <v>1.3546177551396324E-5</v>
      </c>
      <c r="BE21" s="201">
        <v>1.212944177656644E-5</v>
      </c>
      <c r="BF21" s="201">
        <v>5.3485781242392739E-5</v>
      </c>
      <c r="BG21" s="201">
        <v>1.9900476150654206E-4</v>
      </c>
      <c r="BH21" s="201">
        <v>7.7972435009820003E-6</v>
      </c>
      <c r="BI21" s="201">
        <v>1.4385410747532024E-4</v>
      </c>
      <c r="BJ21" s="201">
        <v>1.7262577964848712E-5</v>
      </c>
      <c r="BK21" s="201">
        <v>3.9542435898615456E-5</v>
      </c>
      <c r="BL21" s="201">
        <v>1.4096040268138688E-4</v>
      </c>
      <c r="BM21" s="201">
        <v>1.8354267863707602E-5</v>
      </c>
      <c r="BN21" s="201">
        <v>1.057414274763875E-5</v>
      </c>
      <c r="BO21" s="201">
        <v>8.6641464950666797E-6</v>
      </c>
      <c r="BP21" s="201">
        <v>1.1240890418892462E-5</v>
      </c>
      <c r="BQ21" s="201">
        <v>2.5974498728016691E-5</v>
      </c>
      <c r="BR21" s="201">
        <v>1.1843338912414775E-5</v>
      </c>
      <c r="BS21" s="201">
        <v>2.9934845765870209E-5</v>
      </c>
      <c r="BT21" s="201">
        <v>1.3073556445488162E-5</v>
      </c>
      <c r="BU21" s="201">
        <v>1.1516918641492958E-5</v>
      </c>
      <c r="BV21" s="201">
        <v>8.6492189131478085E-6</v>
      </c>
      <c r="BW21" s="201">
        <v>8.8004832308614251E-6</v>
      </c>
      <c r="BX21" s="201">
        <v>2.2744509514223538E-5</v>
      </c>
      <c r="BY21" s="201">
        <v>1.0297844417101089E-5</v>
      </c>
      <c r="BZ21" s="201">
        <v>1.8149298024287941E-4</v>
      </c>
      <c r="CA21" s="201">
        <v>2.3725562234363054E-5</v>
      </c>
      <c r="CB21" s="201">
        <v>8.3895370099570181E-5</v>
      </c>
      <c r="CC21" s="201">
        <v>3.124834174548116E-5</v>
      </c>
      <c r="CD21" s="201">
        <v>8.277885986836481E-5</v>
      </c>
      <c r="CE21" s="201">
        <v>1.0809199559682858E-5</v>
      </c>
      <c r="CF21" s="201">
        <v>1.2261316683608719E-5</v>
      </c>
      <c r="CG21" s="201">
        <v>1.9753434311294694E-5</v>
      </c>
      <c r="CH21" s="201">
        <v>4.0939582987154688E-5</v>
      </c>
      <c r="CI21" s="201">
        <v>1.5437970814555768E-5</v>
      </c>
      <c r="CJ21" s="201">
        <v>3.4735035018194215E-5</v>
      </c>
      <c r="CK21" s="201">
        <v>1.539064934344784E-5</v>
      </c>
      <c r="CL21" s="201">
        <v>8.849380433900407E-6</v>
      </c>
      <c r="CM21" s="201">
        <v>2.3490278377074437E-5</v>
      </c>
      <c r="CN21" s="201">
        <v>1.4378043326755631E-5</v>
      </c>
      <c r="CO21" s="201">
        <v>1.0675481093479403E-4</v>
      </c>
      <c r="CP21" s="201">
        <v>2.2053896928863975E-5</v>
      </c>
      <c r="CQ21" s="201">
        <v>1.8836904901420357E-5</v>
      </c>
      <c r="CR21" s="201">
        <v>4.3991310609913874E-5</v>
      </c>
      <c r="CS21" s="201">
        <v>1.4307036247068783E-5</v>
      </c>
      <c r="CT21" s="201">
        <v>1.5672833048560921E-5</v>
      </c>
      <c r="CU21" s="201">
        <v>1.0728300673129851E-5</v>
      </c>
      <c r="CV21" s="201">
        <v>5.2437814160519092E-5</v>
      </c>
      <c r="CW21" s="201">
        <v>5.8654657354868419E-5</v>
      </c>
      <c r="CX21" s="201">
        <v>2.0495828710634562E-5</v>
      </c>
      <c r="CY21" s="201">
        <v>3.0934571588737081E-5</v>
      </c>
      <c r="CZ21" s="201">
        <v>1.3744382427900321E-4</v>
      </c>
      <c r="DA21" s="201">
        <v>4.3749681736496368E-5</v>
      </c>
      <c r="DB21" s="201">
        <v>9.4196531784110002E-4</v>
      </c>
      <c r="DC21" s="201">
        <v>2.0170652968319936E-5</v>
      </c>
      <c r="DD21" s="202">
        <v>1.038055054847542</v>
      </c>
    </row>
    <row r="22" spans="1:108" s="173" customFormat="1" ht="9.5" x14ac:dyDescent="0.15">
      <c r="A22" s="174" t="s">
        <v>27</v>
      </c>
      <c r="B22" s="175" t="s">
        <v>31</v>
      </c>
      <c r="C22" s="175"/>
      <c r="D22" s="203">
        <v>2.2395726906347928E-4</v>
      </c>
      <c r="E22" s="204">
        <v>2.0732876164314759E-4</v>
      </c>
      <c r="F22" s="204">
        <v>7.528611721030995E-5</v>
      </c>
      <c r="G22" s="204">
        <v>1.7384441907368909E-4</v>
      </c>
      <c r="H22" s="204">
        <v>2.8626378726411014E-5</v>
      </c>
      <c r="I22" s="204">
        <v>6.0528981827150108E-4</v>
      </c>
      <c r="J22" s="204">
        <v>3.3843709973110296E-4</v>
      </c>
      <c r="K22" s="204">
        <v>2.4263733313891787E-4</v>
      </c>
      <c r="L22" s="204">
        <v>1.0529548555912715E-4</v>
      </c>
      <c r="M22" s="204">
        <v>2.627703535871002E-4</v>
      </c>
      <c r="N22" s="204">
        <v>1.0940213110877735E-4</v>
      </c>
      <c r="O22" s="204">
        <v>1.0870402984085882E-4</v>
      </c>
      <c r="P22" s="204">
        <v>4.7790170605663197E-5</v>
      </c>
      <c r="Q22" s="204">
        <v>8.3866502622775024E-5</v>
      </c>
      <c r="R22" s="204">
        <v>1.9597228664095607E-4</v>
      </c>
      <c r="S22" s="204">
        <v>1.0004781201278059</v>
      </c>
      <c r="T22" s="204">
        <v>1.0084199366445826E-4</v>
      </c>
      <c r="U22" s="204">
        <v>1.477947032756463E-4</v>
      </c>
      <c r="V22" s="204">
        <v>9.1827698950974572E-5</v>
      </c>
      <c r="W22" s="204">
        <v>1.2567965059789344E-4</v>
      </c>
      <c r="X22" s="204">
        <v>5.440514975136521E-5</v>
      </c>
      <c r="Y22" s="204">
        <v>1.7356113372162869E-4</v>
      </c>
      <c r="Z22" s="204">
        <v>6.6004787343888248E-5</v>
      </c>
      <c r="AA22" s="204">
        <v>2.099087605035327E-5</v>
      </c>
      <c r="AB22" s="204">
        <v>9.3919938284546108E-5</v>
      </c>
      <c r="AC22" s="204">
        <v>6.4640700959162165E-5</v>
      </c>
      <c r="AD22" s="204">
        <v>1.1930783804380725E-5</v>
      </c>
      <c r="AE22" s="204">
        <v>3.4358481991739373E-5</v>
      </c>
      <c r="AF22" s="204">
        <v>1.3864027125877308E-4</v>
      </c>
      <c r="AG22" s="204">
        <v>1.4280065062477942E-4</v>
      </c>
      <c r="AH22" s="204">
        <v>1.5352494623811975E-4</v>
      </c>
      <c r="AI22" s="204">
        <v>8.6243598870473754E-5</v>
      </c>
      <c r="AJ22" s="204">
        <v>2.5722646543043859E-4</v>
      </c>
      <c r="AK22" s="204">
        <v>1.0764355117282721E-4</v>
      </c>
      <c r="AL22" s="204">
        <v>5.2010870304425462E-5</v>
      </c>
      <c r="AM22" s="204">
        <v>4.5818568079425393E-5</v>
      </c>
      <c r="AN22" s="204">
        <v>1.1541774468788522E-4</v>
      </c>
      <c r="AO22" s="204">
        <v>5.4690262569556897E-5</v>
      </c>
      <c r="AP22" s="204">
        <v>4.6910257679026469E-5</v>
      </c>
      <c r="AQ22" s="204">
        <v>1.0382639422567201E-4</v>
      </c>
      <c r="AR22" s="204">
        <v>8.5600841529728843E-5</v>
      </c>
      <c r="AS22" s="204">
        <v>5.9509063235440276E-5</v>
      </c>
      <c r="AT22" s="204">
        <v>8.6748475829150445E-5</v>
      </c>
      <c r="AU22" s="204">
        <v>6.4454624341150262E-5</v>
      </c>
      <c r="AV22" s="204">
        <v>7.1752287960693946E-5</v>
      </c>
      <c r="AW22" s="204">
        <v>2.247131691959097E-4</v>
      </c>
      <c r="AX22" s="204">
        <v>2.1886988651895862E-4</v>
      </c>
      <c r="AY22" s="204">
        <v>1.4952535783955393E-4</v>
      </c>
      <c r="AZ22" s="204">
        <v>2.9427694820212896E-4</v>
      </c>
      <c r="BA22" s="204">
        <v>1.2422735083528614E-4</v>
      </c>
      <c r="BB22" s="204">
        <v>1.1704189300784889E-4</v>
      </c>
      <c r="BC22" s="204">
        <v>6.2787103410589154E-5</v>
      </c>
      <c r="BD22" s="204">
        <v>1.2502340034929735E-4</v>
      </c>
      <c r="BE22" s="204">
        <v>5.6220301922030014E-5</v>
      </c>
      <c r="BF22" s="204">
        <v>4.646059342149971E-5</v>
      </c>
      <c r="BG22" s="204">
        <v>7.315364031515235E-5</v>
      </c>
      <c r="BH22" s="204">
        <v>2.6137421896289711E-5</v>
      </c>
      <c r="BI22" s="204">
        <v>1.661720638800931E-4</v>
      </c>
      <c r="BJ22" s="204">
        <v>1.2200288308556996E-4</v>
      </c>
      <c r="BK22" s="204">
        <v>1.8403352995048525E-4</v>
      </c>
      <c r="BL22" s="204">
        <v>1.2197477553690647E-4</v>
      </c>
      <c r="BM22" s="204">
        <v>8.8819018833171355E-5</v>
      </c>
      <c r="BN22" s="204">
        <v>8.5663335407421559E-5</v>
      </c>
      <c r="BO22" s="204">
        <v>3.7607360884425981E-5</v>
      </c>
      <c r="BP22" s="204">
        <v>5.3264619407362177E-5</v>
      </c>
      <c r="BQ22" s="204">
        <v>8.7321333171094445E-5</v>
      </c>
      <c r="BR22" s="204">
        <v>1.0964586055504619E-4</v>
      </c>
      <c r="BS22" s="204">
        <v>2.1010449566949765E-4</v>
      </c>
      <c r="BT22" s="204">
        <v>1.1283579707742247E-4</v>
      </c>
      <c r="BU22" s="204">
        <v>4.340583069017063E-5</v>
      </c>
      <c r="BV22" s="204">
        <v>2.5880348671569796E-5</v>
      </c>
      <c r="BW22" s="204">
        <v>1.455345454074037E-5</v>
      </c>
      <c r="BX22" s="204">
        <v>9.6482091660258338E-5</v>
      </c>
      <c r="BY22" s="204">
        <v>7.7245928096823145E-5</v>
      </c>
      <c r="BZ22" s="204">
        <v>1.755096573735753E-4</v>
      </c>
      <c r="CA22" s="204">
        <v>1.3161642911647031E-4</v>
      </c>
      <c r="CB22" s="204">
        <v>4.0732377008300537E-5</v>
      </c>
      <c r="CC22" s="204">
        <v>8.1658963004482035E-5</v>
      </c>
      <c r="CD22" s="204">
        <v>1.5762642864018933E-4</v>
      </c>
      <c r="CE22" s="204">
        <v>1.0481407659084422E-4</v>
      </c>
      <c r="CF22" s="204">
        <v>6.1095445627213811E-5</v>
      </c>
      <c r="CG22" s="204">
        <v>1.0731002277036715E-4</v>
      </c>
      <c r="CH22" s="204">
        <v>8.7942493647479643E-5</v>
      </c>
      <c r="CI22" s="204">
        <v>9.342772061843157E-5</v>
      </c>
      <c r="CJ22" s="204">
        <v>1.2981634345252116E-4</v>
      </c>
      <c r="CK22" s="204">
        <v>1.3806330125468847E-4</v>
      </c>
      <c r="CL22" s="204">
        <v>3.1649156164839084E-5</v>
      </c>
      <c r="CM22" s="204">
        <v>2.260210699089237E-4</v>
      </c>
      <c r="CN22" s="204">
        <v>1.8317623337588872E-4</v>
      </c>
      <c r="CO22" s="204">
        <v>2.8740597964987524E-4</v>
      </c>
      <c r="CP22" s="204">
        <v>3.7053521061432678E-4</v>
      </c>
      <c r="CQ22" s="204">
        <v>2.1873425029591764E-4</v>
      </c>
      <c r="CR22" s="204">
        <v>1.1430059210961342E-3</v>
      </c>
      <c r="CS22" s="204">
        <v>1.6703109713140252E-4</v>
      </c>
      <c r="CT22" s="204">
        <v>8.2483946723110554E-5</v>
      </c>
      <c r="CU22" s="204">
        <v>7.2356001662721471E-5</v>
      </c>
      <c r="CV22" s="204">
        <v>1.5401795984948288E-4</v>
      </c>
      <c r="CW22" s="204">
        <v>5.5452973985954906E-4</v>
      </c>
      <c r="CX22" s="204">
        <v>8.3123889453711608E-5</v>
      </c>
      <c r="CY22" s="204">
        <v>3.2243837382191139E-4</v>
      </c>
      <c r="CZ22" s="204">
        <v>2.681883903442594E-4</v>
      </c>
      <c r="DA22" s="204">
        <v>2.0969011857007504E-4</v>
      </c>
      <c r="DB22" s="204">
        <v>1.8196455293679388E-4</v>
      </c>
      <c r="DC22" s="204">
        <v>7.2405836497267377E-5</v>
      </c>
      <c r="DD22" s="205">
        <v>1.0150399238381571</v>
      </c>
    </row>
    <row r="23" spans="1:108" s="173" customFormat="1" ht="9.5" x14ac:dyDescent="0.15">
      <c r="A23" s="160" t="s">
        <v>28</v>
      </c>
      <c r="B23" s="169" t="s">
        <v>688</v>
      </c>
      <c r="C23" s="169"/>
      <c r="D23" s="200">
        <v>3.3559809913906501E-4</v>
      </c>
      <c r="E23" s="206">
        <v>2.7245780235371237E-4</v>
      </c>
      <c r="F23" s="206">
        <v>1.1944859207747294E-3</v>
      </c>
      <c r="G23" s="206">
        <v>4.3663557026115784E-4</v>
      </c>
      <c r="H23" s="206">
        <v>1.3034736781938735E-3</v>
      </c>
      <c r="I23" s="206">
        <v>1.2180125379183647E-3</v>
      </c>
      <c r="J23" s="206">
        <v>5.7120679357433341E-4</v>
      </c>
      <c r="K23" s="206">
        <v>5.5220099656253809E-4</v>
      </c>
      <c r="L23" s="206">
        <v>8.884445389863478E-4</v>
      </c>
      <c r="M23" s="206">
        <v>9.9562156186260953E-4</v>
      </c>
      <c r="N23" s="206">
        <v>1.9473209702423883E-4</v>
      </c>
      <c r="O23" s="206">
        <v>3.9289013267348967E-4</v>
      </c>
      <c r="P23" s="206">
        <v>3.744928527066255E-4</v>
      </c>
      <c r="Q23" s="206">
        <v>8.9603952783027802E-4</v>
      </c>
      <c r="R23" s="206">
        <v>2.4235178334071046E-4</v>
      </c>
      <c r="S23" s="206">
        <v>5.1246086209826502E-4</v>
      </c>
      <c r="T23" s="206">
        <v>1.0566520317617756</v>
      </c>
      <c r="U23" s="206">
        <v>7.070603620240061E-2</v>
      </c>
      <c r="V23" s="206">
        <v>5.3905024514838515E-2</v>
      </c>
      <c r="W23" s="206">
        <v>1.3102902175842332E-2</v>
      </c>
      <c r="X23" s="206">
        <v>4.6895622479309756E-3</v>
      </c>
      <c r="Y23" s="206">
        <v>3.2237582739101818E-4</v>
      </c>
      <c r="Z23" s="206">
        <v>3.8652682594725378E-4</v>
      </c>
      <c r="AA23" s="206">
        <v>8.4405132969633421E-5</v>
      </c>
      <c r="AB23" s="206">
        <v>4.4764841465229723E-4</v>
      </c>
      <c r="AC23" s="206">
        <v>3.981253468512968E-4</v>
      </c>
      <c r="AD23" s="206">
        <v>4.3763275935336105E-5</v>
      </c>
      <c r="AE23" s="206">
        <v>4.5454627701759735E-4</v>
      </c>
      <c r="AF23" s="206">
        <v>3.2581432531663464E-4</v>
      </c>
      <c r="AG23" s="206">
        <v>5.7700159019067731E-4</v>
      </c>
      <c r="AH23" s="206">
        <v>4.6146689081925357E-3</v>
      </c>
      <c r="AI23" s="206">
        <v>3.1175289507977001E-4</v>
      </c>
      <c r="AJ23" s="206">
        <v>4.4409778719106431E-3</v>
      </c>
      <c r="AK23" s="206">
        <v>1.8914375204391416E-3</v>
      </c>
      <c r="AL23" s="206">
        <v>2.2834265548856816E-4</v>
      </c>
      <c r="AM23" s="206">
        <v>1.9949220053034432E-4</v>
      </c>
      <c r="AN23" s="206">
        <v>5.4064305161157216E-4</v>
      </c>
      <c r="AO23" s="206">
        <v>1.5753714551387397E-4</v>
      </c>
      <c r="AP23" s="206">
        <v>2.231986755655757E-4</v>
      </c>
      <c r="AQ23" s="206">
        <v>2.9994331823115426E-4</v>
      </c>
      <c r="AR23" s="206">
        <v>7.843614901439233E-4</v>
      </c>
      <c r="AS23" s="206">
        <v>6.6292358673885991E-4</v>
      </c>
      <c r="AT23" s="206">
        <v>2.4473970772036072E-4</v>
      </c>
      <c r="AU23" s="206">
        <v>2.3375448924464122E-4</v>
      </c>
      <c r="AV23" s="206">
        <v>7.8103172450372173E-4</v>
      </c>
      <c r="AW23" s="206">
        <v>3.1721773373199195E-4</v>
      </c>
      <c r="AX23" s="206">
        <v>5.304149990517968E-4</v>
      </c>
      <c r="AY23" s="206">
        <v>5.5404309005229943E-4</v>
      </c>
      <c r="AZ23" s="206">
        <v>4.5517567003446697E-4</v>
      </c>
      <c r="BA23" s="206">
        <v>1.9365104528088189E-4</v>
      </c>
      <c r="BB23" s="206">
        <v>1.8861461495799377E-4</v>
      </c>
      <c r="BC23" s="206">
        <v>2.0808590720028478E-4</v>
      </c>
      <c r="BD23" s="206">
        <v>2.8621686256210475E-4</v>
      </c>
      <c r="BE23" s="206">
        <v>3.4620877352534992E-4</v>
      </c>
      <c r="BF23" s="206">
        <v>2.3291254518404404E-4</v>
      </c>
      <c r="BG23" s="206">
        <v>1.4855656984236229E-3</v>
      </c>
      <c r="BH23" s="206">
        <v>2.9979733783868777E-4</v>
      </c>
      <c r="BI23" s="206">
        <v>1.8195387645410899E-2</v>
      </c>
      <c r="BJ23" s="206">
        <v>1.6908655702477674E-4</v>
      </c>
      <c r="BK23" s="206">
        <v>2.8423748159144845E-2</v>
      </c>
      <c r="BL23" s="206">
        <v>8.3968958869703233E-3</v>
      </c>
      <c r="BM23" s="206">
        <v>8.8432253985395992E-4</v>
      </c>
      <c r="BN23" s="206">
        <v>1.7510527678394638E-3</v>
      </c>
      <c r="BO23" s="206">
        <v>9.9447983970669105E-4</v>
      </c>
      <c r="BP23" s="206">
        <v>4.6116911136730344E-4</v>
      </c>
      <c r="BQ23" s="206">
        <v>7.9116749267432404E-4</v>
      </c>
      <c r="BR23" s="206">
        <v>2.4548629503389087E-4</v>
      </c>
      <c r="BS23" s="206">
        <v>5.2986239397466049E-4</v>
      </c>
      <c r="BT23" s="206">
        <v>3.45358235630373E-4</v>
      </c>
      <c r="BU23" s="206">
        <v>2.8512935654442264E-4</v>
      </c>
      <c r="BV23" s="206">
        <v>3.101664696049392E-4</v>
      </c>
      <c r="BW23" s="206">
        <v>4.9526327508191267E-4</v>
      </c>
      <c r="BX23" s="206">
        <v>3.7965455185287768E-4</v>
      </c>
      <c r="BY23" s="206">
        <v>1.3086511983757471E-4</v>
      </c>
      <c r="BZ23" s="206">
        <v>3.1950119252498383E-4</v>
      </c>
      <c r="CA23" s="206">
        <v>4.1011021402862814E-4</v>
      </c>
      <c r="CB23" s="206">
        <v>3.9073482364804669E-4</v>
      </c>
      <c r="CC23" s="206">
        <v>8.9365729228231322E-4</v>
      </c>
      <c r="CD23" s="206">
        <v>1.6935314644827973E-3</v>
      </c>
      <c r="CE23" s="206">
        <v>1.5508875378062722E-4</v>
      </c>
      <c r="CF23" s="206">
        <v>3.5894996660234315E-4</v>
      </c>
      <c r="CG23" s="206">
        <v>7.643925850124801E-4</v>
      </c>
      <c r="CH23" s="206">
        <v>5.6179050196403159E-4</v>
      </c>
      <c r="CI23" s="206">
        <v>4.4952197807226487E-4</v>
      </c>
      <c r="CJ23" s="206">
        <v>3.8820617194989266E-3</v>
      </c>
      <c r="CK23" s="206">
        <v>2.2580982407162826E-4</v>
      </c>
      <c r="CL23" s="206">
        <v>4.0008424802859944E-4</v>
      </c>
      <c r="CM23" s="206">
        <v>5.753308815970847E-4</v>
      </c>
      <c r="CN23" s="206">
        <v>1.9472377806374245E-4</v>
      </c>
      <c r="CO23" s="206">
        <v>3.5321563472811847E-4</v>
      </c>
      <c r="CP23" s="206">
        <v>5.0565419151477162E-4</v>
      </c>
      <c r="CQ23" s="206">
        <v>3.0905912148761943E-4</v>
      </c>
      <c r="CR23" s="206">
        <v>7.985531561623873E-4</v>
      </c>
      <c r="CS23" s="206">
        <v>1.780600482034615E-4</v>
      </c>
      <c r="CT23" s="206">
        <v>8.2961970941693695E-4</v>
      </c>
      <c r="CU23" s="206">
        <v>1.5677261263980036E-4</v>
      </c>
      <c r="CV23" s="206">
        <v>4.7008774616121539E-4</v>
      </c>
      <c r="CW23" s="206">
        <v>4.7758916728027096E-4</v>
      </c>
      <c r="CX23" s="206">
        <v>7.0168458601429357E-4</v>
      </c>
      <c r="CY23" s="206">
        <v>4.5294428189175602E-4</v>
      </c>
      <c r="CZ23" s="206">
        <v>7.1231965783174968E-4</v>
      </c>
      <c r="DA23" s="206">
        <v>6.2104046810665804E-4</v>
      </c>
      <c r="DB23" s="206">
        <v>6.7279169240393004E-3</v>
      </c>
      <c r="DC23" s="206">
        <v>2.145869442100242E-4</v>
      </c>
      <c r="DD23" s="202">
        <v>1.3207630673640181</v>
      </c>
    </row>
    <row r="24" spans="1:108" s="173" customFormat="1" ht="9.5" x14ac:dyDescent="0.15">
      <c r="A24" s="160" t="s">
        <v>30</v>
      </c>
      <c r="B24" s="169" t="s">
        <v>34</v>
      </c>
      <c r="C24" s="169"/>
      <c r="D24" s="200">
        <v>1.3386038324347653E-4</v>
      </c>
      <c r="E24" s="206">
        <v>1.8804021040134467E-4</v>
      </c>
      <c r="F24" s="206">
        <v>1.190034804147474E-4</v>
      </c>
      <c r="G24" s="206">
        <v>1.4863374757859935E-4</v>
      </c>
      <c r="H24" s="206">
        <v>1.1800697036526337E-4</v>
      </c>
      <c r="I24" s="206">
        <v>3.3481939801207662E-4</v>
      </c>
      <c r="J24" s="206">
        <v>6.5058968219283112E-4</v>
      </c>
      <c r="K24" s="206">
        <v>1.5350614943560256E-3</v>
      </c>
      <c r="L24" s="206">
        <v>2.950302005986069E-4</v>
      </c>
      <c r="M24" s="206">
        <v>2.7821611231451453E-4</v>
      </c>
      <c r="N24" s="206">
        <v>1.2667233069237703E-4</v>
      </c>
      <c r="O24" s="206">
        <v>3.1180246007016406E-4</v>
      </c>
      <c r="P24" s="206">
        <v>2.0349447509834031E-4</v>
      </c>
      <c r="Q24" s="206">
        <v>1.7154056701779242E-4</v>
      </c>
      <c r="R24" s="206">
        <v>1.9286126585235167E-4</v>
      </c>
      <c r="S24" s="206">
        <v>4.2022262363200556E-4</v>
      </c>
      <c r="T24" s="206">
        <v>2.7866863735546017E-4</v>
      </c>
      <c r="U24" s="206">
        <v>1.0101427761755912</v>
      </c>
      <c r="V24" s="206">
        <v>5.8280036018609923E-4</v>
      </c>
      <c r="W24" s="206">
        <v>5.5543595368157974E-4</v>
      </c>
      <c r="X24" s="206">
        <v>3.0008661868887582E-4</v>
      </c>
      <c r="Y24" s="206">
        <v>2.5806634500436128E-4</v>
      </c>
      <c r="Z24" s="206">
        <v>7.2541635933843129E-4</v>
      </c>
      <c r="AA24" s="206">
        <v>1.5767422731701572E-4</v>
      </c>
      <c r="AB24" s="206">
        <v>7.4458959748603312E-4</v>
      </c>
      <c r="AC24" s="206">
        <v>3.8378500697641655E-4</v>
      </c>
      <c r="AD24" s="206">
        <v>7.8768988971813949E-5</v>
      </c>
      <c r="AE24" s="206">
        <v>4.8932291063889354E-4</v>
      </c>
      <c r="AF24" s="206">
        <v>3.5824749691215391E-4</v>
      </c>
      <c r="AG24" s="206">
        <v>1.7260770256050914E-4</v>
      </c>
      <c r="AH24" s="206">
        <v>4.0620698718631679E-4</v>
      </c>
      <c r="AI24" s="206">
        <v>4.2060955737737891E-4</v>
      </c>
      <c r="AJ24" s="206">
        <v>1.3985317252605256E-3</v>
      </c>
      <c r="AK24" s="206">
        <v>7.1968267770005116E-4</v>
      </c>
      <c r="AL24" s="206">
        <v>2.6447221816789263E-4</v>
      </c>
      <c r="AM24" s="206">
        <v>2.558195420122792E-4</v>
      </c>
      <c r="AN24" s="206">
        <v>5.9427301421477506E-4</v>
      </c>
      <c r="AO24" s="206">
        <v>1.7133508205571793E-4</v>
      </c>
      <c r="AP24" s="206">
        <v>2.0107273455260597E-4</v>
      </c>
      <c r="AQ24" s="206">
        <v>5.2802209339668997E-4</v>
      </c>
      <c r="AR24" s="206">
        <v>3.0167810864990363E-4</v>
      </c>
      <c r="AS24" s="206">
        <v>2.2321254041073957E-4</v>
      </c>
      <c r="AT24" s="206">
        <v>2.9710060469962361E-4</v>
      </c>
      <c r="AU24" s="206">
        <v>2.5812345196147006E-4</v>
      </c>
      <c r="AV24" s="206">
        <v>2.7337430659212745E-4</v>
      </c>
      <c r="AW24" s="206">
        <v>6.63029910479399E-4</v>
      </c>
      <c r="AX24" s="206">
        <v>6.0219122030878757E-4</v>
      </c>
      <c r="AY24" s="206">
        <v>4.3387407984839379E-4</v>
      </c>
      <c r="AZ24" s="206">
        <v>5.4301621873032878E-4</v>
      </c>
      <c r="BA24" s="206">
        <v>6.7030987152947685E-4</v>
      </c>
      <c r="BB24" s="206">
        <v>3.9017516582511084E-4</v>
      </c>
      <c r="BC24" s="206">
        <v>3.4333451276030702E-4</v>
      </c>
      <c r="BD24" s="206">
        <v>6.7171549355563931E-4</v>
      </c>
      <c r="BE24" s="206">
        <v>2.4498404371273142E-4</v>
      </c>
      <c r="BF24" s="206">
        <v>2.3076776531735625E-4</v>
      </c>
      <c r="BG24" s="206">
        <v>1.9786772263956963E-3</v>
      </c>
      <c r="BH24" s="206">
        <v>1.5545920113237827E-4</v>
      </c>
      <c r="BI24" s="206">
        <v>2.4343030854318548E-3</v>
      </c>
      <c r="BJ24" s="206">
        <v>2.7628957949278274E-4</v>
      </c>
      <c r="BK24" s="206">
        <v>4.6403008710843383E-3</v>
      </c>
      <c r="BL24" s="206">
        <v>7.7455298863766267E-3</v>
      </c>
      <c r="BM24" s="206">
        <v>2.5806669427863246E-4</v>
      </c>
      <c r="BN24" s="206">
        <v>2.2908993692836332E-4</v>
      </c>
      <c r="BO24" s="206">
        <v>6.1429698893766805E-4</v>
      </c>
      <c r="BP24" s="206">
        <v>6.5069003691982613E-4</v>
      </c>
      <c r="BQ24" s="206">
        <v>1.6409870237568144E-3</v>
      </c>
      <c r="BR24" s="206">
        <v>1.2448046903508973E-3</v>
      </c>
      <c r="BS24" s="206">
        <v>6.2635658715286203E-4</v>
      </c>
      <c r="BT24" s="206">
        <v>1.0818868571476812E-3</v>
      </c>
      <c r="BU24" s="206">
        <v>4.3892477430258357E-4</v>
      </c>
      <c r="BV24" s="206">
        <v>7.1476901797207031E-4</v>
      </c>
      <c r="BW24" s="206">
        <v>5.587360102379085E-4</v>
      </c>
      <c r="BX24" s="206">
        <v>4.9974358273006134E-4</v>
      </c>
      <c r="BY24" s="206">
        <v>2.6016818321520003E-4</v>
      </c>
      <c r="BZ24" s="206">
        <v>6.4528137294920379E-4</v>
      </c>
      <c r="CA24" s="206">
        <v>5.9251417736909254E-4</v>
      </c>
      <c r="CB24" s="206">
        <v>3.2584933855526961E-4</v>
      </c>
      <c r="CC24" s="206">
        <v>1.1575011193595529E-3</v>
      </c>
      <c r="CD24" s="206">
        <v>1.25853956951232E-3</v>
      </c>
      <c r="CE24" s="206">
        <v>2.0001079021521385E-4</v>
      </c>
      <c r="CF24" s="206">
        <v>1.3536180337759491E-3</v>
      </c>
      <c r="CG24" s="206">
        <v>7.3446793102707861E-4</v>
      </c>
      <c r="CH24" s="206">
        <v>1.4099287725231507E-3</v>
      </c>
      <c r="CI24" s="206">
        <v>1.5953627031573339E-3</v>
      </c>
      <c r="CJ24" s="206">
        <v>9.325920818057462E-4</v>
      </c>
      <c r="CK24" s="206">
        <v>5.201572860743756E-4</v>
      </c>
      <c r="CL24" s="206">
        <v>7.4576642156977608E-4</v>
      </c>
      <c r="CM24" s="206">
        <v>1.0869711741905417E-3</v>
      </c>
      <c r="CN24" s="206">
        <v>8.1247565739692672E-4</v>
      </c>
      <c r="CO24" s="206">
        <v>3.7687312904532923E-4</v>
      </c>
      <c r="CP24" s="206">
        <v>3.2008488930270569E-3</v>
      </c>
      <c r="CQ24" s="206">
        <v>1.3232552938715737E-3</v>
      </c>
      <c r="CR24" s="206">
        <v>4.6658802838589249E-3</v>
      </c>
      <c r="CS24" s="206">
        <v>6.462331120655481E-4</v>
      </c>
      <c r="CT24" s="206">
        <v>5.9976889102435909E-4</v>
      </c>
      <c r="CU24" s="206">
        <v>2.0362948301428781E-4</v>
      </c>
      <c r="CV24" s="206">
        <v>8.5030242514520218E-4</v>
      </c>
      <c r="CW24" s="206">
        <v>1.4372582447087889E-3</v>
      </c>
      <c r="CX24" s="206">
        <v>1.2022247075100727E-3</v>
      </c>
      <c r="CY24" s="206">
        <v>5.5278997177732195E-4</v>
      </c>
      <c r="CZ24" s="206">
        <v>2.3310030161759008E-3</v>
      </c>
      <c r="DA24" s="206">
        <v>1.4454608080108769E-3</v>
      </c>
      <c r="DB24" s="206">
        <v>3.0599785219080855E-4</v>
      </c>
      <c r="DC24" s="206">
        <v>3.2405936617601217E-4</v>
      </c>
      <c r="DD24" s="202">
        <v>1.0904487168497827</v>
      </c>
    </row>
    <row r="25" spans="1:108" s="173" customFormat="1" ht="9.5" x14ac:dyDescent="0.15">
      <c r="A25" s="160" t="s">
        <v>32</v>
      </c>
      <c r="B25" s="169" t="s">
        <v>689</v>
      </c>
      <c r="C25" s="169"/>
      <c r="D25" s="200">
        <v>3.7807767246212411E-3</v>
      </c>
      <c r="E25" s="206">
        <v>1.0963291647220898E-3</v>
      </c>
      <c r="F25" s="206">
        <v>1.1575009985571353E-3</v>
      </c>
      <c r="G25" s="206">
        <v>5.5445801780107194E-3</v>
      </c>
      <c r="H25" s="206">
        <v>1.0356687477834751E-3</v>
      </c>
      <c r="I25" s="206">
        <v>9.7553294158982443E-4</v>
      </c>
      <c r="J25" s="206">
        <v>9.7525529009818816E-4</v>
      </c>
      <c r="K25" s="206">
        <v>8.172219122617731E-4</v>
      </c>
      <c r="L25" s="206">
        <v>3.9614556175061365E-3</v>
      </c>
      <c r="M25" s="206">
        <v>2.8093984108342978E-3</v>
      </c>
      <c r="N25" s="206">
        <v>2.109411446812121E-3</v>
      </c>
      <c r="O25" s="206">
        <v>3.4175746326923512E-3</v>
      </c>
      <c r="P25" s="206">
        <v>3.8981767328592864E-3</v>
      </c>
      <c r="Q25" s="206">
        <v>1.7751515732755149E-3</v>
      </c>
      <c r="R25" s="206">
        <v>1.9273697632985506E-3</v>
      </c>
      <c r="S25" s="206">
        <v>4.7852563046501869E-3</v>
      </c>
      <c r="T25" s="206">
        <v>6.7781123669367598E-3</v>
      </c>
      <c r="U25" s="206">
        <v>1.7878319122647507E-2</v>
      </c>
      <c r="V25" s="206">
        <v>1.2140445412817926</v>
      </c>
      <c r="W25" s="206">
        <v>0.28361631645382901</v>
      </c>
      <c r="X25" s="206">
        <v>0.10251464750838962</v>
      </c>
      <c r="Y25" s="206">
        <v>1.8227011868291296E-3</v>
      </c>
      <c r="Z25" s="206">
        <v>1.6015788204986484E-3</v>
      </c>
      <c r="AA25" s="206">
        <v>3.0477581081090363E-4</v>
      </c>
      <c r="AB25" s="206">
        <v>7.0045915847951126E-3</v>
      </c>
      <c r="AC25" s="206">
        <v>4.2580133369805005E-3</v>
      </c>
      <c r="AD25" s="206">
        <v>1.8485646939599585E-4</v>
      </c>
      <c r="AE25" s="206">
        <v>5.0493784475262454E-3</v>
      </c>
      <c r="AF25" s="206">
        <v>3.4857912987390437E-3</v>
      </c>
      <c r="AG25" s="206">
        <v>3.2948381363457693E-3</v>
      </c>
      <c r="AH25" s="206">
        <v>7.6284367058324747E-3</v>
      </c>
      <c r="AI25" s="206">
        <v>1.1592460140366749E-3</v>
      </c>
      <c r="AJ25" s="206">
        <v>1.8980804421834321E-2</v>
      </c>
      <c r="AK25" s="206">
        <v>8.1803441528058539E-3</v>
      </c>
      <c r="AL25" s="206">
        <v>4.9497791401610094E-4</v>
      </c>
      <c r="AM25" s="206">
        <v>4.2290505203817661E-4</v>
      </c>
      <c r="AN25" s="206">
        <v>7.6592589995858301E-4</v>
      </c>
      <c r="AO25" s="206">
        <v>8.2616527028716083E-4</v>
      </c>
      <c r="AP25" s="206">
        <v>7.4865552814404313E-4</v>
      </c>
      <c r="AQ25" s="206">
        <v>9.8994199279733961E-4</v>
      </c>
      <c r="AR25" s="206">
        <v>8.7561866582976664E-4</v>
      </c>
      <c r="AS25" s="206">
        <v>1.6650491955171232E-3</v>
      </c>
      <c r="AT25" s="206">
        <v>2.1239724363316904E-3</v>
      </c>
      <c r="AU25" s="206">
        <v>1.1013057495026174E-3</v>
      </c>
      <c r="AV25" s="206">
        <v>2.0475315755874731E-3</v>
      </c>
      <c r="AW25" s="206">
        <v>2.7451624171375756E-3</v>
      </c>
      <c r="AX25" s="206">
        <v>5.1000566486209395E-3</v>
      </c>
      <c r="AY25" s="206">
        <v>6.937590168911603E-3</v>
      </c>
      <c r="AZ25" s="206">
        <v>3.8129255588567144E-3</v>
      </c>
      <c r="BA25" s="206">
        <v>1.6572266456560264E-3</v>
      </c>
      <c r="BB25" s="206">
        <v>1.1835510637910206E-3</v>
      </c>
      <c r="BC25" s="206">
        <v>2.2963553793731058E-3</v>
      </c>
      <c r="BD25" s="206">
        <v>3.7071189556024697E-3</v>
      </c>
      <c r="BE25" s="206">
        <v>6.2606683592096991E-4</v>
      </c>
      <c r="BF25" s="206">
        <v>1.1573172702755324E-3</v>
      </c>
      <c r="BG25" s="206">
        <v>7.6486122997363045E-4</v>
      </c>
      <c r="BH25" s="206">
        <v>6.7370852400196093E-4</v>
      </c>
      <c r="BI25" s="206">
        <v>1.2723128655913013E-2</v>
      </c>
      <c r="BJ25" s="206">
        <v>1.397779817199367E-3</v>
      </c>
      <c r="BK25" s="206">
        <v>5.0756385888129718E-3</v>
      </c>
      <c r="BL25" s="206">
        <v>3.054081755775605E-3</v>
      </c>
      <c r="BM25" s="206">
        <v>1.3550663064199142E-3</v>
      </c>
      <c r="BN25" s="206">
        <v>8.2711890077737007E-4</v>
      </c>
      <c r="BO25" s="206">
        <v>8.7375776449562877E-4</v>
      </c>
      <c r="BP25" s="206">
        <v>9.2459645212564321E-4</v>
      </c>
      <c r="BQ25" s="206">
        <v>1.6117911766931677E-3</v>
      </c>
      <c r="BR25" s="206">
        <v>1.3223115882187567E-3</v>
      </c>
      <c r="BS25" s="206">
        <v>1.9988565731620896E-3</v>
      </c>
      <c r="BT25" s="206">
        <v>3.3571914968069227E-3</v>
      </c>
      <c r="BU25" s="206">
        <v>1.3840439532944514E-3</v>
      </c>
      <c r="BV25" s="206">
        <v>8.8186316476300119E-4</v>
      </c>
      <c r="BW25" s="206">
        <v>5.0451126655425558E-4</v>
      </c>
      <c r="BX25" s="206">
        <v>1.1055234384128169E-3</v>
      </c>
      <c r="BY25" s="206">
        <v>1.1029477688045781E-3</v>
      </c>
      <c r="BZ25" s="206">
        <v>1.2398940501021124E-3</v>
      </c>
      <c r="CA25" s="206">
        <v>1.4391238138990526E-3</v>
      </c>
      <c r="CB25" s="206">
        <v>5.8600277440638057E-3</v>
      </c>
      <c r="CC25" s="206">
        <v>7.1287510423601562E-3</v>
      </c>
      <c r="CD25" s="206">
        <v>4.0659482314135678E-3</v>
      </c>
      <c r="CE25" s="206">
        <v>1.6638346976079956E-3</v>
      </c>
      <c r="CF25" s="206">
        <v>2.8602152286599201E-3</v>
      </c>
      <c r="CG25" s="206">
        <v>1.0631052176948774E-2</v>
      </c>
      <c r="CH25" s="206">
        <v>8.6658006267625598E-3</v>
      </c>
      <c r="CI25" s="206">
        <v>2.8168207897022995E-3</v>
      </c>
      <c r="CJ25" s="206">
        <v>8.199175857923352E-2</v>
      </c>
      <c r="CK25" s="206">
        <v>1.7047974737345046E-3</v>
      </c>
      <c r="CL25" s="206">
        <v>4.3885344517873943E-3</v>
      </c>
      <c r="CM25" s="206">
        <v>7.2234822579384152E-3</v>
      </c>
      <c r="CN25" s="206">
        <v>1.1051718664183841E-3</v>
      </c>
      <c r="CO25" s="206">
        <v>3.4050259707383624E-3</v>
      </c>
      <c r="CP25" s="206">
        <v>3.7207530519132001E-3</v>
      </c>
      <c r="CQ25" s="206">
        <v>2.7940432711281186E-3</v>
      </c>
      <c r="CR25" s="206">
        <v>7.6730670403763294E-3</v>
      </c>
      <c r="CS25" s="206">
        <v>9.3776216473591173E-4</v>
      </c>
      <c r="CT25" s="206">
        <v>1.4801773151556246E-2</v>
      </c>
      <c r="CU25" s="206">
        <v>9.0759108521256077E-4</v>
      </c>
      <c r="CV25" s="206">
        <v>4.3353280350661915E-3</v>
      </c>
      <c r="CW25" s="206">
        <v>2.2898674386036075E-3</v>
      </c>
      <c r="CX25" s="206">
        <v>1.7491952980884728E-3</v>
      </c>
      <c r="CY25" s="206">
        <v>2.3702514613174169E-3</v>
      </c>
      <c r="CZ25" s="206">
        <v>3.1200361662936734E-3</v>
      </c>
      <c r="DA25" s="206">
        <v>1.7272316209420344E-3</v>
      </c>
      <c r="DB25" s="206">
        <v>0.13947576300633707</v>
      </c>
      <c r="DC25" s="206">
        <v>2.1795370291828224E-3</v>
      </c>
      <c r="DD25" s="202">
        <v>2.1443505910280849</v>
      </c>
    </row>
    <row r="26" spans="1:108" s="173" customFormat="1" ht="9.5" x14ac:dyDescent="0.15">
      <c r="A26" s="179" t="s">
        <v>33</v>
      </c>
      <c r="B26" s="180" t="s">
        <v>37</v>
      </c>
      <c r="C26" s="180"/>
      <c r="D26" s="207">
        <v>1.2146516638388841E-2</v>
      </c>
      <c r="E26" s="208">
        <v>2.0772048526422624E-3</v>
      </c>
      <c r="F26" s="208">
        <v>2.6929786870791609E-3</v>
      </c>
      <c r="G26" s="208">
        <v>1.6697856837138796E-2</v>
      </c>
      <c r="H26" s="208">
        <v>2.0047219126271658E-3</v>
      </c>
      <c r="I26" s="208">
        <v>9.2412676005305776E-4</v>
      </c>
      <c r="J26" s="208">
        <v>5.2761238212863809E-4</v>
      </c>
      <c r="K26" s="208">
        <v>3.8915782766451852E-4</v>
      </c>
      <c r="L26" s="208">
        <v>9.7800318048394692E-3</v>
      </c>
      <c r="M26" s="208">
        <v>5.7222742535600439E-3</v>
      </c>
      <c r="N26" s="208">
        <v>5.3934149727095987E-3</v>
      </c>
      <c r="O26" s="208">
        <v>7.0604514732637239E-3</v>
      </c>
      <c r="P26" s="208">
        <v>1.0665760042052032E-2</v>
      </c>
      <c r="Q26" s="208">
        <v>3.9333431581833967E-3</v>
      </c>
      <c r="R26" s="208">
        <v>2.8141279439869867E-3</v>
      </c>
      <c r="S26" s="208">
        <v>2.4662680814093517E-3</v>
      </c>
      <c r="T26" s="208">
        <v>1.1860087776032775E-3</v>
      </c>
      <c r="U26" s="208">
        <v>6.5650373570523175E-3</v>
      </c>
      <c r="V26" s="208">
        <v>1.4206635943321924E-3</v>
      </c>
      <c r="W26" s="208">
        <v>1.0024767892736546</v>
      </c>
      <c r="X26" s="208">
        <v>1.0944611798677695E-3</v>
      </c>
      <c r="Y26" s="208">
        <v>2.8492235700420762E-3</v>
      </c>
      <c r="Z26" s="208">
        <v>1.1716031428712259E-3</v>
      </c>
      <c r="AA26" s="208">
        <v>2.6841340099720778E-4</v>
      </c>
      <c r="AB26" s="208">
        <v>9.1839898375844602E-3</v>
      </c>
      <c r="AC26" s="208">
        <v>8.6377712553385808E-3</v>
      </c>
      <c r="AD26" s="208">
        <v>9.1546879693021925E-5</v>
      </c>
      <c r="AE26" s="208">
        <v>1.4616017134728133E-3</v>
      </c>
      <c r="AF26" s="208">
        <v>9.4864835163163653E-4</v>
      </c>
      <c r="AG26" s="208">
        <v>4.233120219375653E-3</v>
      </c>
      <c r="AH26" s="208">
        <v>4.2152581053841029E-3</v>
      </c>
      <c r="AI26" s="208">
        <v>1.743293836623992E-3</v>
      </c>
      <c r="AJ26" s="208">
        <v>1.157045593958525E-2</v>
      </c>
      <c r="AK26" s="208">
        <v>3.884779294182504E-3</v>
      </c>
      <c r="AL26" s="208">
        <v>2.9266814783254823E-4</v>
      </c>
      <c r="AM26" s="208">
        <v>2.3417015049984562E-4</v>
      </c>
      <c r="AN26" s="208">
        <v>3.9939355592730056E-4</v>
      </c>
      <c r="AO26" s="208">
        <v>7.4412263680050962E-4</v>
      </c>
      <c r="AP26" s="208">
        <v>5.1127931665908546E-4</v>
      </c>
      <c r="AQ26" s="208">
        <v>5.4538770885849755E-4</v>
      </c>
      <c r="AR26" s="208">
        <v>5.5639945318089045E-4</v>
      </c>
      <c r="AS26" s="208">
        <v>1.7876131213605229E-3</v>
      </c>
      <c r="AT26" s="208">
        <v>8.2532732314012831E-4</v>
      </c>
      <c r="AU26" s="208">
        <v>6.1055609086670733E-4</v>
      </c>
      <c r="AV26" s="208">
        <v>2.0470801696263752E-3</v>
      </c>
      <c r="AW26" s="208">
        <v>1.0180003740351267E-3</v>
      </c>
      <c r="AX26" s="208">
        <v>1.9607062728656897E-3</v>
      </c>
      <c r="AY26" s="208">
        <v>1.2485408653799444E-3</v>
      </c>
      <c r="AZ26" s="208">
        <v>3.3075017782786572E-3</v>
      </c>
      <c r="BA26" s="208">
        <v>1.1700066617346169E-3</v>
      </c>
      <c r="BB26" s="208">
        <v>1.6161340381613347E-3</v>
      </c>
      <c r="BC26" s="208">
        <v>1.4552056086993594E-3</v>
      </c>
      <c r="BD26" s="208">
        <v>9.8851161350931873E-4</v>
      </c>
      <c r="BE26" s="208">
        <v>3.2137207796185111E-4</v>
      </c>
      <c r="BF26" s="208">
        <v>5.4870035216669224E-4</v>
      </c>
      <c r="BG26" s="208">
        <v>5.1607480868617872E-4</v>
      </c>
      <c r="BH26" s="208">
        <v>2.579797080771718E-4</v>
      </c>
      <c r="BI26" s="208">
        <v>3.5280422166993554E-3</v>
      </c>
      <c r="BJ26" s="208">
        <v>1.0250486866729335E-3</v>
      </c>
      <c r="BK26" s="208">
        <v>7.2663085423878488E-4</v>
      </c>
      <c r="BL26" s="208">
        <v>1.3769906921584799E-3</v>
      </c>
      <c r="BM26" s="208">
        <v>8.4943651098163164E-4</v>
      </c>
      <c r="BN26" s="208">
        <v>4.669530519823018E-4</v>
      </c>
      <c r="BO26" s="208">
        <v>2.8808263980414705E-4</v>
      </c>
      <c r="BP26" s="208">
        <v>3.3225595636136407E-4</v>
      </c>
      <c r="BQ26" s="208">
        <v>7.6117067202453631E-4</v>
      </c>
      <c r="BR26" s="208">
        <v>8.7795773603456322E-4</v>
      </c>
      <c r="BS26" s="208">
        <v>3.9674935971893118E-3</v>
      </c>
      <c r="BT26" s="208">
        <v>1.4721338929017354E-3</v>
      </c>
      <c r="BU26" s="208">
        <v>5.8264038771751959E-4</v>
      </c>
      <c r="BV26" s="208">
        <v>3.2555148542323285E-4</v>
      </c>
      <c r="BW26" s="208">
        <v>1.7798967493698161E-4</v>
      </c>
      <c r="BX26" s="208">
        <v>5.2050888885258879E-4</v>
      </c>
      <c r="BY26" s="208">
        <v>5.9447951264448055E-4</v>
      </c>
      <c r="BZ26" s="208">
        <v>1.1273462590608793E-3</v>
      </c>
      <c r="CA26" s="208">
        <v>8.3343052149216685E-4</v>
      </c>
      <c r="CB26" s="208">
        <v>1.1353673408844027E-3</v>
      </c>
      <c r="CC26" s="208">
        <v>3.2636473261024022E-3</v>
      </c>
      <c r="CD26" s="208">
        <v>2.366574794811351E-3</v>
      </c>
      <c r="CE26" s="208">
        <v>8.1885980857198542E-4</v>
      </c>
      <c r="CF26" s="208">
        <v>8.0202034824251682E-4</v>
      </c>
      <c r="CG26" s="208">
        <v>1.008012102314143E-3</v>
      </c>
      <c r="CH26" s="208">
        <v>1.1584402273704538E-3</v>
      </c>
      <c r="CI26" s="208">
        <v>9.3845747222637103E-4</v>
      </c>
      <c r="CJ26" s="208">
        <v>1.1568714474929427E-3</v>
      </c>
      <c r="CK26" s="208">
        <v>6.2250246100218416E-4</v>
      </c>
      <c r="CL26" s="208">
        <v>9.8110848370225497E-4</v>
      </c>
      <c r="CM26" s="208">
        <v>3.5991218996714036E-3</v>
      </c>
      <c r="CN26" s="208">
        <v>9.9111329686775353E-4</v>
      </c>
      <c r="CO26" s="208">
        <v>1.7273062929356044E-3</v>
      </c>
      <c r="CP26" s="208">
        <v>3.2098198783673589E-3</v>
      </c>
      <c r="CQ26" s="208">
        <v>3.5449071789899391E-3</v>
      </c>
      <c r="CR26" s="208">
        <v>2.1153088582053026E-3</v>
      </c>
      <c r="CS26" s="208">
        <v>4.0843871667501025E-4</v>
      </c>
      <c r="CT26" s="208">
        <v>8.3692234529480277E-4</v>
      </c>
      <c r="CU26" s="208">
        <v>5.2553532484079732E-4</v>
      </c>
      <c r="CV26" s="208">
        <v>1.5551189757085613E-3</v>
      </c>
      <c r="CW26" s="208">
        <v>1.873184293248836E-3</v>
      </c>
      <c r="CX26" s="208">
        <v>3.1734621505547372E-3</v>
      </c>
      <c r="CY26" s="208">
        <v>1.1245967469986932E-3</v>
      </c>
      <c r="CZ26" s="208">
        <v>8.5405290076585557E-4</v>
      </c>
      <c r="DA26" s="208">
        <v>1.4360613346555077E-3</v>
      </c>
      <c r="DB26" s="208">
        <v>0.14326039777611621</v>
      </c>
      <c r="DC26" s="208">
        <v>7.7831856447677637E-4</v>
      </c>
      <c r="DD26" s="209">
        <v>1.3763609167756006</v>
      </c>
    </row>
    <row r="27" spans="1:108" s="173" customFormat="1" ht="9.5" x14ac:dyDescent="0.15">
      <c r="A27" s="160" t="s">
        <v>35</v>
      </c>
      <c r="B27" s="169" t="s">
        <v>39</v>
      </c>
      <c r="C27" s="169"/>
      <c r="D27" s="200">
        <v>7.8308813067070942E-4</v>
      </c>
      <c r="E27" s="201">
        <v>8.005745201758389E-4</v>
      </c>
      <c r="F27" s="201">
        <v>7.1515977209172198E-4</v>
      </c>
      <c r="G27" s="201">
        <v>1.0255226483778996E-3</v>
      </c>
      <c r="H27" s="201">
        <v>4.8206182361094127E-4</v>
      </c>
      <c r="I27" s="201">
        <v>1.1105012939535419E-3</v>
      </c>
      <c r="J27" s="201">
        <v>1.6767271439273675E-3</v>
      </c>
      <c r="K27" s="201">
        <v>1.8186199534696126E-3</v>
      </c>
      <c r="L27" s="201">
        <v>5.9344940542537328E-3</v>
      </c>
      <c r="M27" s="201">
        <v>4.156282029470622E-3</v>
      </c>
      <c r="N27" s="201">
        <v>2.8555818236231222E-3</v>
      </c>
      <c r="O27" s="201">
        <v>6.8503401738085725E-3</v>
      </c>
      <c r="P27" s="201">
        <v>1.9369287091333116E-3</v>
      </c>
      <c r="Q27" s="201">
        <v>1.511021650234274E-3</v>
      </c>
      <c r="R27" s="201">
        <v>1.0261509742630149E-3</v>
      </c>
      <c r="S27" s="201">
        <v>3.765361749155322E-3</v>
      </c>
      <c r="T27" s="201">
        <v>1.3779354500345349E-3</v>
      </c>
      <c r="U27" s="201">
        <v>4.3522129798399829E-3</v>
      </c>
      <c r="V27" s="201">
        <v>1.3965851611418586E-3</v>
      </c>
      <c r="W27" s="201">
        <v>6.97984448652116E-3</v>
      </c>
      <c r="X27" s="201">
        <v>1.0339616038126009</v>
      </c>
      <c r="Y27" s="201">
        <v>1.4940543787889875E-3</v>
      </c>
      <c r="Z27" s="201">
        <v>1.9421400231334203E-3</v>
      </c>
      <c r="AA27" s="201">
        <v>4.323441084835863E-4</v>
      </c>
      <c r="AB27" s="201">
        <v>3.8183307181230979E-3</v>
      </c>
      <c r="AC27" s="201">
        <v>4.863744158055008E-3</v>
      </c>
      <c r="AD27" s="201">
        <v>2.2019891603861606E-4</v>
      </c>
      <c r="AE27" s="201">
        <v>1.1638461661860227E-3</v>
      </c>
      <c r="AF27" s="201">
        <v>1.4613772821896263E-3</v>
      </c>
      <c r="AG27" s="201">
        <v>2.0326528336528202E-3</v>
      </c>
      <c r="AH27" s="201">
        <v>3.7385499389114897E-3</v>
      </c>
      <c r="AI27" s="201">
        <v>1.1378241555291969E-3</v>
      </c>
      <c r="AJ27" s="201">
        <v>2.4886838786092377E-3</v>
      </c>
      <c r="AK27" s="201">
        <v>8.9146316448336389E-4</v>
      </c>
      <c r="AL27" s="201">
        <v>7.1113213451776808E-4</v>
      </c>
      <c r="AM27" s="201">
        <v>6.347060685326319E-4</v>
      </c>
      <c r="AN27" s="201">
        <v>1.2445718830991534E-3</v>
      </c>
      <c r="AO27" s="201">
        <v>8.519886718430799E-4</v>
      </c>
      <c r="AP27" s="201">
        <v>1.0883780313877423E-3</v>
      </c>
      <c r="AQ27" s="201">
        <v>2.8480501183336306E-3</v>
      </c>
      <c r="AR27" s="201">
        <v>1.201239211046161E-3</v>
      </c>
      <c r="AS27" s="201">
        <v>2.4583644887238225E-3</v>
      </c>
      <c r="AT27" s="201">
        <v>1.642444935638051E-3</v>
      </c>
      <c r="AU27" s="201">
        <v>1.8753079303550819E-3</v>
      </c>
      <c r="AV27" s="201">
        <v>2.8062931582541585E-3</v>
      </c>
      <c r="AW27" s="201">
        <v>4.8236061475951421E-3</v>
      </c>
      <c r="AX27" s="201">
        <v>2.4498455289423582E-3</v>
      </c>
      <c r="AY27" s="201">
        <v>1.5797828032540274E-3</v>
      </c>
      <c r="AZ27" s="201">
        <v>8.3040201580417018E-3</v>
      </c>
      <c r="BA27" s="201">
        <v>2.7373036205797455E-3</v>
      </c>
      <c r="BB27" s="201">
        <v>1.0106049400969083E-3</v>
      </c>
      <c r="BC27" s="201">
        <v>3.3067389098795576E-3</v>
      </c>
      <c r="BD27" s="201">
        <v>3.5527732227480778E-3</v>
      </c>
      <c r="BE27" s="201">
        <v>1.3249349670621138E-3</v>
      </c>
      <c r="BF27" s="201">
        <v>1.1616590940082018E-3</v>
      </c>
      <c r="BG27" s="201">
        <v>1.5083177517443336E-3</v>
      </c>
      <c r="BH27" s="201">
        <v>1.9220828213170709E-3</v>
      </c>
      <c r="BI27" s="201">
        <v>5.6539832565966949E-3</v>
      </c>
      <c r="BJ27" s="201">
        <v>2.7818969222549689E-3</v>
      </c>
      <c r="BK27" s="201">
        <v>1.5537647839930181E-3</v>
      </c>
      <c r="BL27" s="201">
        <v>1.6306892026115747E-3</v>
      </c>
      <c r="BM27" s="201">
        <v>1.582866113691195E-3</v>
      </c>
      <c r="BN27" s="201">
        <v>1.1988170985425674E-3</v>
      </c>
      <c r="BO27" s="201">
        <v>3.0954345282466298E-3</v>
      </c>
      <c r="BP27" s="201">
        <v>3.2228031239873757E-3</v>
      </c>
      <c r="BQ27" s="201">
        <v>3.0972449552003588E-3</v>
      </c>
      <c r="BR27" s="201">
        <v>2.7621828777039596E-3</v>
      </c>
      <c r="BS27" s="201">
        <v>5.1509450717860143E-3</v>
      </c>
      <c r="BT27" s="201">
        <v>1.2891721509941013E-2</v>
      </c>
      <c r="BU27" s="201">
        <v>1.9436917580779138E-3</v>
      </c>
      <c r="BV27" s="201">
        <v>1.4337623030491638E-3</v>
      </c>
      <c r="BW27" s="201">
        <v>9.1196506505384408E-4</v>
      </c>
      <c r="BX27" s="201">
        <v>2.2952191571860214E-3</v>
      </c>
      <c r="BY27" s="201">
        <v>1.7517058598130681E-3</v>
      </c>
      <c r="BZ27" s="201">
        <v>1.7888533042807115E-3</v>
      </c>
      <c r="CA27" s="201">
        <v>2.0233648055221756E-3</v>
      </c>
      <c r="CB27" s="201">
        <v>3.6290307290116242E-3</v>
      </c>
      <c r="CC27" s="201">
        <v>2.0305638834344436E-3</v>
      </c>
      <c r="CD27" s="201">
        <v>5.3955058236800305E-3</v>
      </c>
      <c r="CE27" s="201">
        <v>5.2509387696514677E-3</v>
      </c>
      <c r="CF27" s="201">
        <v>7.3141528837087624E-3</v>
      </c>
      <c r="CG27" s="201">
        <v>8.9832910562063287E-3</v>
      </c>
      <c r="CH27" s="201">
        <v>6.3785653447565472E-3</v>
      </c>
      <c r="CI27" s="201">
        <v>8.1565221851186837E-3</v>
      </c>
      <c r="CJ27" s="201">
        <v>4.8913286681216896E-2</v>
      </c>
      <c r="CK27" s="201">
        <v>5.0769724349102666E-3</v>
      </c>
      <c r="CL27" s="201">
        <v>6.8224218486915063E-3</v>
      </c>
      <c r="CM27" s="201">
        <v>1.3032199562143933E-2</v>
      </c>
      <c r="CN27" s="201">
        <v>2.2390069423124177E-3</v>
      </c>
      <c r="CO27" s="201">
        <v>3.3849693964997855E-3</v>
      </c>
      <c r="CP27" s="201">
        <v>7.4140089414646646E-3</v>
      </c>
      <c r="CQ27" s="201">
        <v>1.6519994374605104E-3</v>
      </c>
      <c r="CR27" s="201">
        <v>2.2854906457224666E-2</v>
      </c>
      <c r="CS27" s="201">
        <v>2.024980836084633E-3</v>
      </c>
      <c r="CT27" s="201">
        <v>2.6070892699911363E-2</v>
      </c>
      <c r="CU27" s="201">
        <v>1.3979103761418666E-3</v>
      </c>
      <c r="CV27" s="201">
        <v>3.9107096702350966E-3</v>
      </c>
      <c r="CW27" s="201">
        <v>2.058050946752937E-3</v>
      </c>
      <c r="CX27" s="201">
        <v>2.086173224807144E-3</v>
      </c>
      <c r="CY27" s="201">
        <v>2.6700444596727733E-3</v>
      </c>
      <c r="CZ27" s="201">
        <v>1.0574110173785794E-2</v>
      </c>
      <c r="DA27" s="201">
        <v>4.2541228450890161E-3</v>
      </c>
      <c r="DB27" s="201">
        <v>2.1714740953333754E-3</v>
      </c>
      <c r="DC27" s="201">
        <v>1.9371911733036199E-3</v>
      </c>
      <c r="DD27" s="202">
        <v>1.4357008692356916</v>
      </c>
    </row>
    <row r="28" spans="1:108" s="173" customFormat="1" ht="9.5" x14ac:dyDescent="0.15">
      <c r="A28" s="160" t="s">
        <v>36</v>
      </c>
      <c r="B28" s="169" t="s">
        <v>41</v>
      </c>
      <c r="C28" s="169"/>
      <c r="D28" s="200">
        <v>2.5341476778011841E-2</v>
      </c>
      <c r="E28" s="201">
        <v>2.0949478678154759E-2</v>
      </c>
      <c r="F28" s="201">
        <v>3.0182919643945184E-3</v>
      </c>
      <c r="G28" s="201">
        <v>3.3915701095706206E-4</v>
      </c>
      <c r="H28" s="201">
        <v>1.0165543917563979E-4</v>
      </c>
      <c r="I28" s="201">
        <v>2.0949788955167241E-5</v>
      </c>
      <c r="J28" s="201">
        <v>4.2540268993977833E-6</v>
      </c>
      <c r="K28" s="201">
        <v>3.543834191513686E-6</v>
      </c>
      <c r="L28" s="201">
        <v>1.4558425310615614E-3</v>
      </c>
      <c r="M28" s="201">
        <v>4.8418443645670469E-5</v>
      </c>
      <c r="N28" s="201">
        <v>9.6422959872459173E-3</v>
      </c>
      <c r="O28" s="201">
        <v>2.3275536302964032E-3</v>
      </c>
      <c r="P28" s="201">
        <v>3.819164224265023E-4</v>
      </c>
      <c r="Q28" s="201">
        <v>5.6392773647939206E-3</v>
      </c>
      <c r="R28" s="201">
        <v>2.134729043003688E-4</v>
      </c>
      <c r="S28" s="201">
        <v>7.2297588983125485E-5</v>
      </c>
      <c r="T28" s="201">
        <v>5.0786991657902581E-5</v>
      </c>
      <c r="U28" s="201">
        <v>5.8372574013398042E-6</v>
      </c>
      <c r="V28" s="201">
        <v>3.18119687037456E-5</v>
      </c>
      <c r="W28" s="201">
        <v>1.1034234917370799E-5</v>
      </c>
      <c r="X28" s="201">
        <v>7.0113125514759753E-6</v>
      </c>
      <c r="Y28" s="201">
        <v>1.0914631725281485</v>
      </c>
      <c r="Z28" s="201">
        <v>1.4273501642530558E-3</v>
      </c>
      <c r="AA28" s="201">
        <v>2.1131137640004511E-4</v>
      </c>
      <c r="AB28" s="201">
        <v>4.2178711520894342E-4</v>
      </c>
      <c r="AC28" s="201">
        <v>6.5346643855708887E-4</v>
      </c>
      <c r="AD28" s="201">
        <v>-1.2909318107555999E-5</v>
      </c>
      <c r="AE28" s="201">
        <v>1.1452521051800459E-5</v>
      </c>
      <c r="AF28" s="201">
        <v>9.6263645614019658E-4</v>
      </c>
      <c r="AG28" s="201">
        <v>1.9113715534317991E-4</v>
      </c>
      <c r="AH28" s="201">
        <v>1.9963457825426934E-5</v>
      </c>
      <c r="AI28" s="201">
        <v>2.1707307965895575E-6</v>
      </c>
      <c r="AJ28" s="201">
        <v>1.7994924187141371E-5</v>
      </c>
      <c r="AK28" s="201">
        <v>3.0645844565721614E-5</v>
      </c>
      <c r="AL28" s="201">
        <v>-4.4586043405264026E-4</v>
      </c>
      <c r="AM28" s="201">
        <v>-2.4894178113454136E-4</v>
      </c>
      <c r="AN28" s="201">
        <v>-8.0606753003180189E-5</v>
      </c>
      <c r="AO28" s="201">
        <v>-5.3180458522621953E-5</v>
      </c>
      <c r="AP28" s="201">
        <v>9.8734045292778548E-6</v>
      </c>
      <c r="AQ28" s="201">
        <v>2.0869684692018331E-6</v>
      </c>
      <c r="AR28" s="201">
        <v>-1.9470835463301641E-5</v>
      </c>
      <c r="AS28" s="201">
        <v>-1.2646555473871143E-5</v>
      </c>
      <c r="AT28" s="201">
        <v>-6.7255088701913282E-6</v>
      </c>
      <c r="AU28" s="201">
        <v>-3.9662327659719462E-6</v>
      </c>
      <c r="AV28" s="201">
        <v>1.6915901054292871E-6</v>
      </c>
      <c r="AW28" s="201">
        <v>9.2526042207210595E-6</v>
      </c>
      <c r="AX28" s="201">
        <v>3.9738071519060197E-6</v>
      </c>
      <c r="AY28" s="201">
        <v>-2.3576033898374361E-6</v>
      </c>
      <c r="AZ28" s="201">
        <v>-3.8754130982706354E-7</v>
      </c>
      <c r="BA28" s="201">
        <v>2.0455397565365945E-6</v>
      </c>
      <c r="BB28" s="201">
        <v>9.2704273299988034E-7</v>
      </c>
      <c r="BC28" s="201">
        <v>3.770695211814367E-6</v>
      </c>
      <c r="BD28" s="201">
        <v>2.8483456909913964E-6</v>
      </c>
      <c r="BE28" s="201">
        <v>-3.0359250751826487E-6</v>
      </c>
      <c r="BF28" s="201">
        <v>3.3837815076256719E-7</v>
      </c>
      <c r="BG28" s="201">
        <v>-9.7925013217991102E-6</v>
      </c>
      <c r="BH28" s="201">
        <v>1.5217674059904824E-6</v>
      </c>
      <c r="BI28" s="201">
        <v>1.008063875753299E-4</v>
      </c>
      <c r="BJ28" s="201">
        <v>2.5974198415521013E-6</v>
      </c>
      <c r="BK28" s="201">
        <v>1.0231530383122349E-5</v>
      </c>
      <c r="BL28" s="201">
        <v>9.3660386519407992E-7</v>
      </c>
      <c r="BM28" s="201">
        <v>1.6159194133727114E-4</v>
      </c>
      <c r="BN28" s="201">
        <v>6.5400299364644799E-5</v>
      </c>
      <c r="BO28" s="201">
        <v>2.7422764805689082E-5</v>
      </c>
      <c r="BP28" s="201">
        <v>1.8310049368935395E-5</v>
      </c>
      <c r="BQ28" s="201">
        <v>1.4833029222882962E-5</v>
      </c>
      <c r="BR28" s="201">
        <v>7.5574660887004716E-6</v>
      </c>
      <c r="BS28" s="201">
        <v>3.8964391264977457E-6</v>
      </c>
      <c r="BT28" s="201">
        <v>1.5862167727407875E-6</v>
      </c>
      <c r="BU28" s="201">
        <v>4.5908100222511295E-6</v>
      </c>
      <c r="BV28" s="201">
        <v>1.4837174476516844E-6</v>
      </c>
      <c r="BW28" s="201">
        <v>3.9807263163675276E-7</v>
      </c>
      <c r="BX28" s="201">
        <v>3.4450076408692394E-6</v>
      </c>
      <c r="BY28" s="201">
        <v>1.6347576975329326E-6</v>
      </c>
      <c r="BZ28" s="201">
        <v>2.2268330956223031E-6</v>
      </c>
      <c r="CA28" s="201">
        <v>8.9861246074990407E-6</v>
      </c>
      <c r="CB28" s="201">
        <v>2.1724295131027573E-6</v>
      </c>
      <c r="CC28" s="201">
        <v>7.8650191954615554E-6</v>
      </c>
      <c r="CD28" s="201">
        <v>4.0639377299942525E-5</v>
      </c>
      <c r="CE28" s="201">
        <v>7.1525788168949917E-7</v>
      </c>
      <c r="CF28" s="201">
        <v>2.670232816985441E-6</v>
      </c>
      <c r="CG28" s="201">
        <v>6.916394582382324E-6</v>
      </c>
      <c r="CH28" s="201">
        <v>2.4347483482525215E-6</v>
      </c>
      <c r="CI28" s="201">
        <v>3.0131679623291297E-6</v>
      </c>
      <c r="CJ28" s="201">
        <v>9.063646625678176E-6</v>
      </c>
      <c r="CK28" s="201">
        <v>4.0168651468630266E-6</v>
      </c>
      <c r="CL28" s="201">
        <v>6.1137753344865377E-6</v>
      </c>
      <c r="CM28" s="201">
        <v>2.5587832327238741E-5</v>
      </c>
      <c r="CN28" s="201">
        <v>1.8242956932790728E-5</v>
      </c>
      <c r="CO28" s="201">
        <v>8.0800285107747353E-6</v>
      </c>
      <c r="CP28" s="201">
        <v>1.3610105098861737E-4</v>
      </c>
      <c r="CQ28" s="201">
        <v>1.2636244224802608E-4</v>
      </c>
      <c r="CR28" s="201">
        <v>3.0790010103007049E-5</v>
      </c>
      <c r="CS28" s="201">
        <v>3.2248880235708961E-6</v>
      </c>
      <c r="CT28" s="201">
        <v>5.0682969168583456E-6</v>
      </c>
      <c r="CU28" s="201">
        <v>4.7722878868509008E-6</v>
      </c>
      <c r="CV28" s="201">
        <v>2.5758141513517628E-6</v>
      </c>
      <c r="CW28" s="201">
        <v>5.8298855102906244E-4</v>
      </c>
      <c r="CX28" s="201">
        <v>5.7248772662301306E-4</v>
      </c>
      <c r="CY28" s="201">
        <v>6.9590962289037362E-6</v>
      </c>
      <c r="CZ28" s="201">
        <v>9.3752480124717767E-5</v>
      </c>
      <c r="DA28" s="201">
        <v>2.4855698050874932E-4</v>
      </c>
      <c r="DB28" s="201">
        <v>9.1612500381045172E-6</v>
      </c>
      <c r="DC28" s="201">
        <v>8.7986553910104152E-5</v>
      </c>
      <c r="DD28" s="202">
        <v>1.1667041561982934</v>
      </c>
    </row>
    <row r="29" spans="1:108" s="173" customFormat="1" ht="9.5" x14ac:dyDescent="0.15">
      <c r="A29" s="160" t="s">
        <v>38</v>
      </c>
      <c r="B29" s="169" t="s">
        <v>43</v>
      </c>
      <c r="C29" s="169"/>
      <c r="D29" s="200">
        <v>2.7105600284862571E-3</v>
      </c>
      <c r="E29" s="201">
        <v>3.7481879076013396E-3</v>
      </c>
      <c r="F29" s="201">
        <v>1.2094627425282285E-3</v>
      </c>
      <c r="G29" s="201">
        <v>6.0693380944564185E-4</v>
      </c>
      <c r="H29" s="201">
        <v>1.4201758729139616E-4</v>
      </c>
      <c r="I29" s="201">
        <v>5.1471283957315965E-4</v>
      </c>
      <c r="J29" s="201">
        <v>2.6578808129653074E-4</v>
      </c>
      <c r="K29" s="201">
        <v>1.6410213285492341E-4</v>
      </c>
      <c r="L29" s="201">
        <v>1.9326906067901565E-3</v>
      </c>
      <c r="M29" s="201">
        <v>1.5543904384423372E-3</v>
      </c>
      <c r="N29" s="201">
        <v>1.0662831479528777E-3</v>
      </c>
      <c r="O29" s="201">
        <v>3.2582648876478713E-3</v>
      </c>
      <c r="P29" s="201">
        <v>2.1352205298693829E-3</v>
      </c>
      <c r="Q29" s="201">
        <v>1.388100595665137E-3</v>
      </c>
      <c r="R29" s="201">
        <v>7.3336827032130895E-3</v>
      </c>
      <c r="S29" s="201">
        <v>6.3828046977874127E-4</v>
      </c>
      <c r="T29" s="201">
        <v>3.1147315291604717E-4</v>
      </c>
      <c r="U29" s="201">
        <v>5.0923206920952665E-4</v>
      </c>
      <c r="V29" s="201">
        <v>1.0668327781240848E-2</v>
      </c>
      <c r="W29" s="201">
        <v>3.0932497303052331E-3</v>
      </c>
      <c r="X29" s="201">
        <v>1.1051768739451853E-3</v>
      </c>
      <c r="Y29" s="201">
        <v>6.7226245012265831E-2</v>
      </c>
      <c r="Z29" s="201">
        <v>1.0821364205212411</v>
      </c>
      <c r="AA29" s="201">
        <v>6.4162773958359107E-3</v>
      </c>
      <c r="AB29" s="201">
        <v>2.0508074574371541E-2</v>
      </c>
      <c r="AC29" s="201">
        <v>2.4927512510546788E-2</v>
      </c>
      <c r="AD29" s="201">
        <v>3.9403164758040607E-5</v>
      </c>
      <c r="AE29" s="201">
        <v>3.2768954051508614E-3</v>
      </c>
      <c r="AF29" s="201">
        <v>1.5569191609492661E-2</v>
      </c>
      <c r="AG29" s="201">
        <v>1.3490094626709337E-3</v>
      </c>
      <c r="AH29" s="201">
        <v>1.1987925090607235E-2</v>
      </c>
      <c r="AI29" s="201">
        <v>3.6086125113186392E-4</v>
      </c>
      <c r="AJ29" s="201">
        <v>1.0445876208711695E-2</v>
      </c>
      <c r="AK29" s="201">
        <v>1.5795623039833921E-3</v>
      </c>
      <c r="AL29" s="201">
        <v>4.7462199796537222E-3</v>
      </c>
      <c r="AM29" s="201">
        <v>3.2090653229783325E-3</v>
      </c>
      <c r="AN29" s="201">
        <v>1.8576183765664938E-3</v>
      </c>
      <c r="AO29" s="201">
        <v>8.3631753271626069E-4</v>
      </c>
      <c r="AP29" s="201">
        <v>5.646317649328941E-3</v>
      </c>
      <c r="AQ29" s="201">
        <v>4.0427463473444489E-4</v>
      </c>
      <c r="AR29" s="201">
        <v>3.3302969715880812E-3</v>
      </c>
      <c r="AS29" s="201">
        <v>7.9795189600978544E-4</v>
      </c>
      <c r="AT29" s="201">
        <v>9.111119272148027E-4</v>
      </c>
      <c r="AU29" s="201">
        <v>5.8878629051757332E-4</v>
      </c>
      <c r="AV29" s="201">
        <v>5.8935233742465475E-4</v>
      </c>
      <c r="AW29" s="201">
        <v>4.7437405774039057E-3</v>
      </c>
      <c r="AX29" s="201">
        <v>1.599917564600966E-3</v>
      </c>
      <c r="AY29" s="201">
        <v>7.651413855659018E-4</v>
      </c>
      <c r="AZ29" s="201">
        <v>1.085856919224892E-3</v>
      </c>
      <c r="BA29" s="201">
        <v>2.8983490429303015E-4</v>
      </c>
      <c r="BB29" s="201">
        <v>1.006767520697816E-3</v>
      </c>
      <c r="BC29" s="201">
        <v>1.2470810678687871E-3</v>
      </c>
      <c r="BD29" s="201">
        <v>8.4517880814192917E-4</v>
      </c>
      <c r="BE29" s="201">
        <v>2.298981605947405E-4</v>
      </c>
      <c r="BF29" s="201">
        <v>2.9230166152506624E-4</v>
      </c>
      <c r="BG29" s="201">
        <v>1.8990471838602608E-3</v>
      </c>
      <c r="BH29" s="201">
        <v>4.9472076637448528E-4</v>
      </c>
      <c r="BI29" s="201">
        <v>3.3453436433771842E-3</v>
      </c>
      <c r="BJ29" s="201">
        <v>2.7314174955349541E-4</v>
      </c>
      <c r="BK29" s="201">
        <v>3.9737209810788206E-4</v>
      </c>
      <c r="BL29" s="201">
        <v>5.4155704566796639E-4</v>
      </c>
      <c r="BM29" s="201">
        <v>5.7973596735604667E-4</v>
      </c>
      <c r="BN29" s="201">
        <v>9.0827956773736787E-4</v>
      </c>
      <c r="BO29" s="201">
        <v>2.0160164106306614E-4</v>
      </c>
      <c r="BP29" s="201">
        <v>1.4351624577078008E-4</v>
      </c>
      <c r="BQ29" s="201">
        <v>8.5450168809374644E-3</v>
      </c>
      <c r="BR29" s="201">
        <v>3.8088453989517826E-3</v>
      </c>
      <c r="BS29" s="201">
        <v>1.19906661166644E-4</v>
      </c>
      <c r="BT29" s="201">
        <v>9.5840229876900857E-5</v>
      </c>
      <c r="BU29" s="201">
        <v>9.7014748263028473E-5</v>
      </c>
      <c r="BV29" s="201">
        <v>5.0213593728441325E-5</v>
      </c>
      <c r="BW29" s="201">
        <v>3.8632534474835469E-5</v>
      </c>
      <c r="BX29" s="201">
        <v>2.2883011749059707E-4</v>
      </c>
      <c r="BY29" s="201">
        <v>9.9979833937886872E-5</v>
      </c>
      <c r="BZ29" s="201">
        <v>8.625954636364095E-5</v>
      </c>
      <c r="CA29" s="201">
        <v>1.0949998591602554E-4</v>
      </c>
      <c r="CB29" s="201">
        <v>1.2588327399167315E-4</v>
      </c>
      <c r="CC29" s="201">
        <v>6.4748329438439123E-4</v>
      </c>
      <c r="CD29" s="201">
        <v>2.2931453639906714E-4</v>
      </c>
      <c r="CE29" s="201">
        <v>4.5060298398769045E-5</v>
      </c>
      <c r="CF29" s="201">
        <v>1.6712314734268529E-4</v>
      </c>
      <c r="CG29" s="201">
        <v>2.2084716129119734E-4</v>
      </c>
      <c r="CH29" s="201">
        <v>1.489580084184378E-4</v>
      </c>
      <c r="CI29" s="201">
        <v>1.4198608708968768E-4</v>
      </c>
      <c r="CJ29" s="201">
        <v>9.2929188306107224E-4</v>
      </c>
      <c r="CK29" s="201">
        <v>1.8320018369737714E-4</v>
      </c>
      <c r="CL29" s="201">
        <v>2.4740612319563418E-4</v>
      </c>
      <c r="CM29" s="201">
        <v>1.4645634431146787E-3</v>
      </c>
      <c r="CN29" s="201">
        <v>4.6485175995112981E-4</v>
      </c>
      <c r="CO29" s="201">
        <v>4.4620477044268261E-3</v>
      </c>
      <c r="CP29" s="201">
        <v>3.8109298573815812E-4</v>
      </c>
      <c r="CQ29" s="201">
        <v>3.788243568694449E-4</v>
      </c>
      <c r="CR29" s="201">
        <v>1.6396431748772584E-4</v>
      </c>
      <c r="CS29" s="201">
        <v>1.0429748607169477E-4</v>
      </c>
      <c r="CT29" s="201">
        <v>3.0818677351745729E-4</v>
      </c>
      <c r="CU29" s="201">
        <v>4.3399494373327099E-4</v>
      </c>
      <c r="CV29" s="201">
        <v>1.0811940459599267E-4</v>
      </c>
      <c r="CW29" s="201">
        <v>6.0258025041015064E-4</v>
      </c>
      <c r="CX29" s="201">
        <v>6.5014371858792034E-4</v>
      </c>
      <c r="CY29" s="201">
        <v>1.5900829337475509E-3</v>
      </c>
      <c r="CZ29" s="201">
        <v>2.5373437235131399E-4</v>
      </c>
      <c r="DA29" s="201">
        <v>2.8220860980729379E-4</v>
      </c>
      <c r="DB29" s="201">
        <v>1.5123579553672057E-3</v>
      </c>
      <c r="DC29" s="201">
        <v>1.329754813340018E-3</v>
      </c>
      <c r="DD29" s="202">
        <v>1.3648441393818351</v>
      </c>
    </row>
    <row r="30" spans="1:108" s="173" customFormat="1" ht="9.5" x14ac:dyDescent="0.15">
      <c r="A30" s="160" t="s">
        <v>40</v>
      </c>
      <c r="B30" s="169" t="s">
        <v>562</v>
      </c>
      <c r="C30" s="169"/>
      <c r="D30" s="200">
        <v>2.2749604597650582E-4</v>
      </c>
      <c r="E30" s="201">
        <v>1.6155567654523115E-4</v>
      </c>
      <c r="F30" s="201">
        <v>7.9983829160384473E-5</v>
      </c>
      <c r="G30" s="201">
        <v>1.5361914612843915E-4</v>
      </c>
      <c r="H30" s="201">
        <v>1.2735481974617157E-4</v>
      </c>
      <c r="I30" s="201">
        <v>2.1015270395613711E-4</v>
      </c>
      <c r="J30" s="201">
        <v>9.1609457670103946E-5</v>
      </c>
      <c r="K30" s="201">
        <v>5.5251545816252638E-5</v>
      </c>
      <c r="L30" s="201">
        <v>7.3425431119576755E-4</v>
      </c>
      <c r="M30" s="201">
        <v>6.2107576153041882E-4</v>
      </c>
      <c r="N30" s="201">
        <v>1.0755562451665464E-4</v>
      </c>
      <c r="O30" s="201">
        <v>4.9683665514017948E-4</v>
      </c>
      <c r="P30" s="201">
        <v>7.5023724845546275E-4</v>
      </c>
      <c r="Q30" s="201">
        <v>2.0984815440916268E-4</v>
      </c>
      <c r="R30" s="201">
        <v>3.6222406561931407E-3</v>
      </c>
      <c r="S30" s="201">
        <v>2.5556076242253916E-4</v>
      </c>
      <c r="T30" s="201">
        <v>2.6416435824687856E-4</v>
      </c>
      <c r="U30" s="201">
        <v>1.1328199684639939E-3</v>
      </c>
      <c r="V30" s="201">
        <v>3.0945097158885907E-3</v>
      </c>
      <c r="W30" s="201">
        <v>1.7010077841019336E-3</v>
      </c>
      <c r="X30" s="201">
        <v>1.0101660462823051E-3</v>
      </c>
      <c r="Y30" s="201">
        <v>3.3970441577640146E-3</v>
      </c>
      <c r="Z30" s="201">
        <v>7.6499473889729097E-4</v>
      </c>
      <c r="AA30" s="201">
        <v>1.0443961089917586</v>
      </c>
      <c r="AB30" s="201">
        <v>7.0061875344902451E-3</v>
      </c>
      <c r="AC30" s="201">
        <v>1.2943659200232237E-2</v>
      </c>
      <c r="AD30" s="201">
        <v>5.6572594584456079E-5</v>
      </c>
      <c r="AE30" s="201">
        <v>2.4837458513835523E-2</v>
      </c>
      <c r="AF30" s="201">
        <v>1.4573038893661761E-2</v>
      </c>
      <c r="AG30" s="201">
        <v>2.2547406498792727E-3</v>
      </c>
      <c r="AH30" s="201">
        <v>2.2332468912588045E-3</v>
      </c>
      <c r="AI30" s="201">
        <v>6.4562595718853664E-5</v>
      </c>
      <c r="AJ30" s="201">
        <v>5.5069030745839485E-4</v>
      </c>
      <c r="AK30" s="201">
        <v>8.7378583396475952E-4</v>
      </c>
      <c r="AL30" s="201">
        <v>4.2690645814176272E-5</v>
      </c>
      <c r="AM30" s="201">
        <v>3.1994882029386634E-5</v>
      </c>
      <c r="AN30" s="201">
        <v>6.2824679398119869E-5</v>
      </c>
      <c r="AO30" s="201">
        <v>2.2264889658913893E-5</v>
      </c>
      <c r="AP30" s="201">
        <v>4.9261630310616927E-5</v>
      </c>
      <c r="AQ30" s="201">
        <v>1.0265167891253503E-4</v>
      </c>
      <c r="AR30" s="201">
        <v>7.389658438420212E-5</v>
      </c>
      <c r="AS30" s="201">
        <v>9.5541883334615454E-5</v>
      </c>
      <c r="AT30" s="201">
        <v>1.4464735335706976E-4</v>
      </c>
      <c r="AU30" s="201">
        <v>1.0421970183771675E-4</v>
      </c>
      <c r="AV30" s="201">
        <v>8.3572741643848155E-4</v>
      </c>
      <c r="AW30" s="201">
        <v>1.2535707021765375E-3</v>
      </c>
      <c r="AX30" s="201">
        <v>7.1920106753566157E-4</v>
      </c>
      <c r="AY30" s="201">
        <v>6.2278539195268921E-4</v>
      </c>
      <c r="AZ30" s="201">
        <v>1.6101975745058381E-3</v>
      </c>
      <c r="BA30" s="201">
        <v>3.6089242381882181E-4</v>
      </c>
      <c r="BB30" s="201">
        <v>8.8704942826602464E-4</v>
      </c>
      <c r="BC30" s="201">
        <v>7.3650379623667198E-4</v>
      </c>
      <c r="BD30" s="201">
        <v>5.5625602093935494E-4</v>
      </c>
      <c r="BE30" s="201">
        <v>1.7396086590134745E-4</v>
      </c>
      <c r="BF30" s="201">
        <v>7.8577212737714335E-4</v>
      </c>
      <c r="BG30" s="201">
        <v>2.9008031019040972E-4</v>
      </c>
      <c r="BH30" s="201">
        <v>3.6699822272961901E-5</v>
      </c>
      <c r="BI30" s="201">
        <v>1.0242330399728198E-3</v>
      </c>
      <c r="BJ30" s="201">
        <v>4.4518695858248583E-5</v>
      </c>
      <c r="BK30" s="201">
        <v>1.5131439302288778E-4</v>
      </c>
      <c r="BL30" s="201">
        <v>2.1317263848186251E-4</v>
      </c>
      <c r="BM30" s="201">
        <v>1.3442556097276957E-4</v>
      </c>
      <c r="BN30" s="201">
        <v>1.1958956753241846E-4</v>
      </c>
      <c r="BO30" s="201">
        <v>3.6257099025915521E-5</v>
      </c>
      <c r="BP30" s="201">
        <v>7.9756462603593344E-5</v>
      </c>
      <c r="BQ30" s="201">
        <v>3.4475933515418304E-4</v>
      </c>
      <c r="BR30" s="201">
        <v>5.4823358455099377E-5</v>
      </c>
      <c r="BS30" s="201">
        <v>7.0450529298309397E-5</v>
      </c>
      <c r="BT30" s="201">
        <v>6.1544762690944138E-5</v>
      </c>
      <c r="BU30" s="201">
        <v>3.2513855693491885E-5</v>
      </c>
      <c r="BV30" s="201">
        <v>2.9259451628578423E-5</v>
      </c>
      <c r="BW30" s="201">
        <v>2.1356928804779466E-5</v>
      </c>
      <c r="BX30" s="201">
        <v>3.3396465987475166E-5</v>
      </c>
      <c r="BY30" s="201">
        <v>2.8407446051744607E-5</v>
      </c>
      <c r="BZ30" s="201">
        <v>2.9342404191106072E-5</v>
      </c>
      <c r="CA30" s="201">
        <v>4.5241134786563668E-5</v>
      </c>
      <c r="CB30" s="201">
        <v>5.3432084851438781E-5</v>
      </c>
      <c r="CC30" s="201">
        <v>8.3872744984178215E-5</v>
      </c>
      <c r="CD30" s="201">
        <v>7.3797926634268122E-5</v>
      </c>
      <c r="CE30" s="201">
        <v>1.6728245612782221E-5</v>
      </c>
      <c r="CF30" s="201">
        <v>4.0178829059193205E-5</v>
      </c>
      <c r="CG30" s="201">
        <v>7.5352212367497739E-5</v>
      </c>
      <c r="CH30" s="201">
        <v>1.031747364925537E-4</v>
      </c>
      <c r="CI30" s="201">
        <v>4.6750065593257772E-5</v>
      </c>
      <c r="CJ30" s="201">
        <v>3.4763741239426108E-4</v>
      </c>
      <c r="CK30" s="201">
        <v>2.9773069661013968E-5</v>
      </c>
      <c r="CL30" s="201">
        <v>9.6631506904018167E-5</v>
      </c>
      <c r="CM30" s="201">
        <v>4.2902418563866966E-4</v>
      </c>
      <c r="CN30" s="201">
        <v>1.4927756420068469E-4</v>
      </c>
      <c r="CO30" s="201">
        <v>2.4364277094492316E-4</v>
      </c>
      <c r="CP30" s="201">
        <v>5.5943854484061148E-5</v>
      </c>
      <c r="CQ30" s="201">
        <v>6.111414907744788E-5</v>
      </c>
      <c r="CR30" s="201">
        <v>9.4176855676937943E-5</v>
      </c>
      <c r="CS30" s="201">
        <v>4.6296505985648107E-5</v>
      </c>
      <c r="CT30" s="201">
        <v>1.1143965352332308E-4</v>
      </c>
      <c r="CU30" s="201">
        <v>1.9510139246381114E-4</v>
      </c>
      <c r="CV30" s="201">
        <v>4.8204860678358777E-5</v>
      </c>
      <c r="CW30" s="201">
        <v>9.6988105210231884E-5</v>
      </c>
      <c r="CX30" s="201">
        <v>1.1492384775913016E-4</v>
      </c>
      <c r="CY30" s="201">
        <v>1.928467495176406E-4</v>
      </c>
      <c r="CZ30" s="201">
        <v>8.7769163989803188E-5</v>
      </c>
      <c r="DA30" s="201">
        <v>6.6931541442220797E-5</v>
      </c>
      <c r="DB30" s="201">
        <v>8.8355808904087808E-4</v>
      </c>
      <c r="DC30" s="201">
        <v>5.6464116742947084E-4</v>
      </c>
      <c r="DD30" s="202">
        <v>1.1456216544738305</v>
      </c>
    </row>
    <row r="31" spans="1:108" s="173" customFormat="1" ht="9.5" x14ac:dyDescent="0.15">
      <c r="A31" s="160" t="s">
        <v>42</v>
      </c>
      <c r="B31" s="169" t="s">
        <v>48</v>
      </c>
      <c r="C31" s="169"/>
      <c r="D31" s="200">
        <v>6.5453530418362849E-5</v>
      </c>
      <c r="E31" s="201">
        <v>4.2362113781625708E-5</v>
      </c>
      <c r="F31" s="201">
        <v>2.5252051891947483E-4</v>
      </c>
      <c r="G31" s="201">
        <v>7.0402538204653953E-4</v>
      </c>
      <c r="H31" s="201">
        <v>1.9548409806782306E-6</v>
      </c>
      <c r="I31" s="201">
        <v>6.6597585370406064E-5</v>
      </c>
      <c r="J31" s="201">
        <v>1.4857543727938474E-6</v>
      </c>
      <c r="K31" s="201">
        <v>2.8212682978540854E-6</v>
      </c>
      <c r="L31" s="201">
        <v>1.2138426513055602E-4</v>
      </c>
      <c r="M31" s="201">
        <v>2.2513375328192011E-5</v>
      </c>
      <c r="N31" s="201">
        <v>2.5204391107938866E-5</v>
      </c>
      <c r="O31" s="201">
        <v>1.8809013808228045E-5</v>
      </c>
      <c r="P31" s="201">
        <v>2.6905350163722395E-6</v>
      </c>
      <c r="Q31" s="201">
        <v>4.8740532172513723E-5</v>
      </c>
      <c r="R31" s="201">
        <v>4.6111655448429726E-6</v>
      </c>
      <c r="S31" s="201">
        <v>2.8297860082843151E-6</v>
      </c>
      <c r="T31" s="201">
        <v>1.7539197706901864E-6</v>
      </c>
      <c r="U31" s="201">
        <v>1.1773056011971283E-6</v>
      </c>
      <c r="V31" s="201">
        <v>1.9591788441545841E-6</v>
      </c>
      <c r="W31" s="201">
        <v>1.4248334532143417E-6</v>
      </c>
      <c r="X31" s="201">
        <v>1.3773958704460535E-6</v>
      </c>
      <c r="Y31" s="201">
        <v>2.1663266812032244E-6</v>
      </c>
      <c r="Z31" s="201">
        <v>5.3334370302250392E-6</v>
      </c>
      <c r="AA31" s="201">
        <v>8.4784770344645962E-7</v>
      </c>
      <c r="AB31" s="201">
        <v>1.0011607742139821</v>
      </c>
      <c r="AC31" s="201">
        <v>4.3291531974734272E-5</v>
      </c>
      <c r="AD31" s="201">
        <v>3.1539897775972923E-7</v>
      </c>
      <c r="AE31" s="201">
        <v>1.668325600251813E-6</v>
      </c>
      <c r="AF31" s="201">
        <v>3.2839746464592282E-6</v>
      </c>
      <c r="AG31" s="201">
        <v>1.7096116138978856E-5</v>
      </c>
      <c r="AH31" s="201">
        <v>2.1121662045206463E-6</v>
      </c>
      <c r="AI31" s="201">
        <v>2.2789864281755819E-6</v>
      </c>
      <c r="AJ31" s="201">
        <v>2.573578431076814E-6</v>
      </c>
      <c r="AK31" s="201">
        <v>2.4658932908188606E-6</v>
      </c>
      <c r="AL31" s="201">
        <v>1.1539632309733344E-6</v>
      </c>
      <c r="AM31" s="201">
        <v>1.0245546596395902E-6</v>
      </c>
      <c r="AN31" s="201">
        <v>2.9895098310793548E-6</v>
      </c>
      <c r="AO31" s="201">
        <v>9.792466464139324E-7</v>
      </c>
      <c r="AP31" s="201">
        <v>1.0438358708962523E-6</v>
      </c>
      <c r="AQ31" s="201">
        <v>7.9426889798533225E-7</v>
      </c>
      <c r="AR31" s="201">
        <v>9.5316773397794262E-7</v>
      </c>
      <c r="AS31" s="201">
        <v>1.0348223883870961E-6</v>
      </c>
      <c r="AT31" s="201">
        <v>1.6411291323167747E-6</v>
      </c>
      <c r="AU31" s="201">
        <v>1.6747087252064796E-6</v>
      </c>
      <c r="AV31" s="201">
        <v>2.9118031668401454E-6</v>
      </c>
      <c r="AW31" s="201">
        <v>2.0562488665638808E-6</v>
      </c>
      <c r="AX31" s="201">
        <v>2.637225961424358E-6</v>
      </c>
      <c r="AY31" s="201">
        <v>2.1172380308785624E-6</v>
      </c>
      <c r="AZ31" s="201">
        <v>2.073111210421965E-6</v>
      </c>
      <c r="BA31" s="201">
        <v>2.4280976092756112E-6</v>
      </c>
      <c r="BB31" s="201">
        <v>1.6086006204645801E-6</v>
      </c>
      <c r="BC31" s="201">
        <v>2.4816644929703616E-6</v>
      </c>
      <c r="BD31" s="201">
        <v>2.3550768327194291E-6</v>
      </c>
      <c r="BE31" s="201">
        <v>1.6942860873301943E-6</v>
      </c>
      <c r="BF31" s="201">
        <v>2.0966677652672711E-6</v>
      </c>
      <c r="BG31" s="201">
        <v>1.3410784810855401E-6</v>
      </c>
      <c r="BH31" s="201">
        <v>1.023801654703828E-6</v>
      </c>
      <c r="BI31" s="201">
        <v>2.090126322331962E-6</v>
      </c>
      <c r="BJ31" s="201">
        <v>2.047476164165128E-6</v>
      </c>
      <c r="BK31" s="201">
        <v>2.2040380887868725E-6</v>
      </c>
      <c r="BL31" s="201">
        <v>8.3946603895681542E-7</v>
      </c>
      <c r="BM31" s="201">
        <v>2.2032778642939394E-6</v>
      </c>
      <c r="BN31" s="201">
        <v>2.5425836460233995E-6</v>
      </c>
      <c r="BO31" s="201">
        <v>6.9981111240138872E-6</v>
      </c>
      <c r="BP31" s="201">
        <v>1.5606393321670077E-6</v>
      </c>
      <c r="BQ31" s="201">
        <v>2.9561897955674169E-6</v>
      </c>
      <c r="BR31" s="201">
        <v>1.8733952273249123E-4</v>
      </c>
      <c r="BS31" s="201">
        <v>1.4893259432536693E-6</v>
      </c>
      <c r="BT31" s="201">
        <v>1.4337074387061938E-6</v>
      </c>
      <c r="BU31" s="201">
        <v>1.2074317644829406E-6</v>
      </c>
      <c r="BV31" s="201">
        <v>7.1038779098739666E-7</v>
      </c>
      <c r="BW31" s="201">
        <v>1.4752372996146383E-7</v>
      </c>
      <c r="BX31" s="201">
        <v>5.3018387112212917E-6</v>
      </c>
      <c r="BY31" s="201">
        <v>1.5051602592870808E-6</v>
      </c>
      <c r="BZ31" s="201">
        <v>1.9438448293886935E-6</v>
      </c>
      <c r="CA31" s="201">
        <v>2.4703413410288828E-6</v>
      </c>
      <c r="CB31" s="201">
        <v>1.6890601829398803E-6</v>
      </c>
      <c r="CC31" s="201">
        <v>6.6966424919472882E-6</v>
      </c>
      <c r="CD31" s="201">
        <v>2.519949030486515E-6</v>
      </c>
      <c r="CE31" s="201">
        <v>2.0831926403340685E-5</v>
      </c>
      <c r="CF31" s="201">
        <v>3.4808357201751327E-6</v>
      </c>
      <c r="CG31" s="201">
        <v>3.0950243581655531E-6</v>
      </c>
      <c r="CH31" s="201">
        <v>1.15770663168078E-6</v>
      </c>
      <c r="CI31" s="201">
        <v>2.9001247581225409E-6</v>
      </c>
      <c r="CJ31" s="201">
        <v>1.8245075966475737E-6</v>
      </c>
      <c r="CK31" s="201">
        <v>1.4009825790513987E-5</v>
      </c>
      <c r="CL31" s="201">
        <v>5.9475889167919958E-6</v>
      </c>
      <c r="CM31" s="201">
        <v>4.8070941378538617E-5</v>
      </c>
      <c r="CN31" s="201">
        <v>5.0397205225627519E-3</v>
      </c>
      <c r="CO31" s="201">
        <v>4.7910385411749958E-4</v>
      </c>
      <c r="CP31" s="201">
        <v>2.2639283057407752E-4</v>
      </c>
      <c r="CQ31" s="201">
        <v>1.1775137578943714E-4</v>
      </c>
      <c r="CR31" s="201">
        <v>8.5685757232383768E-7</v>
      </c>
      <c r="CS31" s="201">
        <v>9.9444066695949699E-7</v>
      </c>
      <c r="CT31" s="201">
        <v>1.6002914983703105E-6</v>
      </c>
      <c r="CU31" s="201">
        <v>1.1068331598047457E-6</v>
      </c>
      <c r="CV31" s="201">
        <v>1.1322072929728541E-6</v>
      </c>
      <c r="CW31" s="201">
        <v>1.2451719283226655E-5</v>
      </c>
      <c r="CX31" s="201">
        <v>1.0283693885065962E-5</v>
      </c>
      <c r="CY31" s="201">
        <v>3.0827374123124437E-6</v>
      </c>
      <c r="CZ31" s="201">
        <v>4.0094138722090439E-6</v>
      </c>
      <c r="DA31" s="201">
        <v>3.8407447560657658E-6</v>
      </c>
      <c r="DB31" s="201">
        <v>8.9539568954468821E-7</v>
      </c>
      <c r="DC31" s="201">
        <v>7.766110351487129E-5</v>
      </c>
      <c r="DD31" s="202">
        <v>1.0089961177446549</v>
      </c>
    </row>
    <row r="32" spans="1:108" s="173" customFormat="1" ht="9.5" x14ac:dyDescent="0.15">
      <c r="A32" s="174" t="s">
        <v>44</v>
      </c>
      <c r="B32" s="175" t="s">
        <v>690</v>
      </c>
      <c r="C32" s="175"/>
      <c r="D32" s="203">
        <v>5.2336898174228097E-3</v>
      </c>
      <c r="E32" s="204">
        <v>1.1711823763743054E-3</v>
      </c>
      <c r="F32" s="204">
        <v>6.571439408839375E-4</v>
      </c>
      <c r="G32" s="204">
        <v>8.1449597250201938E-4</v>
      </c>
      <c r="H32" s="204">
        <v>1.9296878407287635E-4</v>
      </c>
      <c r="I32" s="204">
        <v>4.5312305984499169E-4</v>
      </c>
      <c r="J32" s="204">
        <v>2.26305276828176E-3</v>
      </c>
      <c r="K32" s="204">
        <v>3.6450100336302252E-4</v>
      </c>
      <c r="L32" s="204">
        <v>5.7853059470292694E-4</v>
      </c>
      <c r="M32" s="204">
        <v>2.4237848833869919E-4</v>
      </c>
      <c r="N32" s="204">
        <v>2.025799769691132E-3</v>
      </c>
      <c r="O32" s="204">
        <v>9.1950083646269822E-4</v>
      </c>
      <c r="P32" s="204">
        <v>4.379487136994097E-4</v>
      </c>
      <c r="Q32" s="204">
        <v>1.1764889104293262E-3</v>
      </c>
      <c r="R32" s="204">
        <v>1.7774624576724605E-2</v>
      </c>
      <c r="S32" s="204">
        <v>4.9547993116582454E-3</v>
      </c>
      <c r="T32" s="204">
        <v>4.1423934916695621E-3</v>
      </c>
      <c r="U32" s="204">
        <v>3.4461798857991534E-3</v>
      </c>
      <c r="V32" s="204">
        <v>1.2764759460054396E-3</v>
      </c>
      <c r="W32" s="204">
        <v>2.3443293335921253E-3</v>
      </c>
      <c r="X32" s="204">
        <v>4.4000234352618824E-3</v>
      </c>
      <c r="Y32" s="204">
        <v>6.6148696873972491E-4</v>
      </c>
      <c r="Z32" s="204">
        <v>1.1937157326669986E-3</v>
      </c>
      <c r="AA32" s="204">
        <v>7.3731192958313794E-4</v>
      </c>
      <c r="AB32" s="204">
        <v>1.7145816416726447E-3</v>
      </c>
      <c r="AC32" s="204">
        <v>1.0214939305560304</v>
      </c>
      <c r="AD32" s="204">
        <v>1.8175888231491448E-4</v>
      </c>
      <c r="AE32" s="204">
        <v>1.0311650316528671E-3</v>
      </c>
      <c r="AF32" s="204">
        <v>1.5254068710917135E-3</v>
      </c>
      <c r="AG32" s="204">
        <v>4.7452955978388413E-4</v>
      </c>
      <c r="AH32" s="204">
        <v>4.7017154612279691E-4</v>
      </c>
      <c r="AI32" s="204">
        <v>8.3738547130653954E-4</v>
      </c>
      <c r="AJ32" s="204">
        <v>3.1275485775938635E-4</v>
      </c>
      <c r="AK32" s="204">
        <v>2.1423913532021975E-3</v>
      </c>
      <c r="AL32" s="204">
        <v>2.9877868268278539E-4</v>
      </c>
      <c r="AM32" s="204">
        <v>2.3448019698724338E-4</v>
      </c>
      <c r="AN32" s="204">
        <v>5.5934708714915375E-4</v>
      </c>
      <c r="AO32" s="204">
        <v>1.0372062933172049E-4</v>
      </c>
      <c r="AP32" s="204">
        <v>1.5194762029323901E-4</v>
      </c>
      <c r="AQ32" s="204">
        <v>4.2113548633699737E-4</v>
      </c>
      <c r="AR32" s="204">
        <v>1.0724588263877242E-3</v>
      </c>
      <c r="AS32" s="204">
        <v>9.1411340252619774E-4</v>
      </c>
      <c r="AT32" s="204">
        <v>4.11899181757024E-4</v>
      </c>
      <c r="AU32" s="204">
        <v>4.8231070603148876E-4</v>
      </c>
      <c r="AV32" s="204">
        <v>1.425585880845988E-3</v>
      </c>
      <c r="AW32" s="204">
        <v>3.8514730070234022E-4</v>
      </c>
      <c r="AX32" s="204">
        <v>6.0048642818419156E-4</v>
      </c>
      <c r="AY32" s="204">
        <v>6.0222717314790345E-4</v>
      </c>
      <c r="AZ32" s="204">
        <v>4.7945390186794102E-4</v>
      </c>
      <c r="BA32" s="204">
        <v>6.5361104257937949E-4</v>
      </c>
      <c r="BB32" s="204">
        <v>6.5426735369285911E-4</v>
      </c>
      <c r="BC32" s="204">
        <v>7.0319338904932689E-4</v>
      </c>
      <c r="BD32" s="204">
        <v>3.71591457851721E-4</v>
      </c>
      <c r="BE32" s="204">
        <v>1.1449820149840553E-3</v>
      </c>
      <c r="BF32" s="204">
        <v>1.3154586217557162E-3</v>
      </c>
      <c r="BG32" s="204">
        <v>2.9065048764736214E-3</v>
      </c>
      <c r="BH32" s="204">
        <v>1.0280800117241481E-3</v>
      </c>
      <c r="BI32" s="204">
        <v>4.0608252105598158E-3</v>
      </c>
      <c r="BJ32" s="204">
        <v>1.3195231461100672E-4</v>
      </c>
      <c r="BK32" s="204">
        <v>8.9056852527528052E-4</v>
      </c>
      <c r="BL32" s="204">
        <v>1.2615103247486132E-3</v>
      </c>
      <c r="BM32" s="204">
        <v>5.1843450493098615E-4</v>
      </c>
      <c r="BN32" s="204">
        <v>3.4648497413454791E-4</v>
      </c>
      <c r="BO32" s="204">
        <v>1.8527278704935104E-4</v>
      </c>
      <c r="BP32" s="204">
        <v>6.6564358075110177E-4</v>
      </c>
      <c r="BQ32" s="204">
        <v>3.7466550934611232E-4</v>
      </c>
      <c r="BR32" s="204">
        <v>4.8518177224532444E-4</v>
      </c>
      <c r="BS32" s="204">
        <v>1.2414462995298986E-4</v>
      </c>
      <c r="BT32" s="204">
        <v>1.6334921927839603E-4</v>
      </c>
      <c r="BU32" s="204">
        <v>1.3762708574731509E-4</v>
      </c>
      <c r="BV32" s="204">
        <v>1.0421493306083979E-4</v>
      </c>
      <c r="BW32" s="204">
        <v>8.8457283627288482E-5</v>
      </c>
      <c r="BX32" s="204">
        <v>1.3914920098533374E-4</v>
      </c>
      <c r="BY32" s="204">
        <v>1.3417145625689301E-4</v>
      </c>
      <c r="BZ32" s="204">
        <v>1.2314231163843703E-4</v>
      </c>
      <c r="CA32" s="204">
        <v>1.7501187750153444E-4</v>
      </c>
      <c r="CB32" s="204">
        <v>1.3135219540973727E-4</v>
      </c>
      <c r="CC32" s="204">
        <v>1.7587244122581859E-4</v>
      </c>
      <c r="CD32" s="204">
        <v>2.2546888760940272E-4</v>
      </c>
      <c r="CE32" s="204">
        <v>6.9418312758696063E-5</v>
      </c>
      <c r="CF32" s="204">
        <v>1.6993283049450929E-4</v>
      </c>
      <c r="CG32" s="204">
        <v>4.4315963740043971E-4</v>
      </c>
      <c r="CH32" s="204">
        <v>2.5224535152997896E-4</v>
      </c>
      <c r="CI32" s="204">
        <v>2.0744806807845333E-4</v>
      </c>
      <c r="CJ32" s="204">
        <v>1.6400725180279502E-3</v>
      </c>
      <c r="CK32" s="204">
        <v>1.4632264960226776E-4</v>
      </c>
      <c r="CL32" s="204">
        <v>1.26862762322966E-4</v>
      </c>
      <c r="CM32" s="204">
        <v>6.6277154589824581E-4</v>
      </c>
      <c r="CN32" s="204">
        <v>3.5856372358491318E-4</v>
      </c>
      <c r="CO32" s="204">
        <v>9.3745295951700445E-4</v>
      </c>
      <c r="CP32" s="204">
        <v>4.5698825478232856E-4</v>
      </c>
      <c r="CQ32" s="204">
        <v>4.6498551505900625E-4</v>
      </c>
      <c r="CR32" s="204">
        <v>5.2750851739472103E-4</v>
      </c>
      <c r="CS32" s="204">
        <v>4.5875204327117965E-4</v>
      </c>
      <c r="CT32" s="204">
        <v>8.0908394580174784E-4</v>
      </c>
      <c r="CU32" s="204">
        <v>9.800607485918357E-4</v>
      </c>
      <c r="CV32" s="204">
        <v>6.2222018729982446E-4</v>
      </c>
      <c r="CW32" s="204">
        <v>6.2929160044598355E-4</v>
      </c>
      <c r="CX32" s="204">
        <v>4.9861494481646604E-4</v>
      </c>
      <c r="CY32" s="204">
        <v>2.7126140705278179E-3</v>
      </c>
      <c r="CZ32" s="204">
        <v>4.4685746176962291E-4</v>
      </c>
      <c r="DA32" s="204">
        <v>1.2344406008347323E-3</v>
      </c>
      <c r="DB32" s="204">
        <v>2.350895653242186E-3</v>
      </c>
      <c r="DC32" s="204">
        <v>6.3346449988957508E-4</v>
      </c>
      <c r="DD32" s="205">
        <v>1.1330495321199388</v>
      </c>
    </row>
    <row r="33" spans="1:108" s="173" customFormat="1" ht="9.5" x14ac:dyDescent="0.15">
      <c r="A33" s="160" t="s">
        <v>45</v>
      </c>
      <c r="B33" s="169" t="s">
        <v>691</v>
      </c>
      <c r="C33" s="169"/>
      <c r="D33" s="200">
        <v>2.3096830035927395E-2</v>
      </c>
      <c r="E33" s="206">
        <v>1.8328210708787832E-2</v>
      </c>
      <c r="F33" s="206">
        <v>1.2434110585002099E-2</v>
      </c>
      <c r="G33" s="206">
        <v>1.4022697876872936E-2</v>
      </c>
      <c r="H33" s="206">
        <v>2.287184442554669E-2</v>
      </c>
      <c r="I33" s="206">
        <v>6.6038703527823372E-2</v>
      </c>
      <c r="J33" s="206">
        <v>7.1359184278760646E-2</v>
      </c>
      <c r="K33" s="206">
        <v>1.5037887770451577E-2</v>
      </c>
      <c r="L33" s="206">
        <v>1.2640128868935096E-2</v>
      </c>
      <c r="M33" s="206">
        <v>2.943259747488465E-2</v>
      </c>
      <c r="N33" s="206">
        <v>1.3128924375084415E-2</v>
      </c>
      <c r="O33" s="206">
        <v>1.4894588369897287E-2</v>
      </c>
      <c r="P33" s="206">
        <v>6.701993595014325E-3</v>
      </c>
      <c r="Q33" s="206">
        <v>2.0080389368124157E-2</v>
      </c>
      <c r="R33" s="206">
        <v>1.5850235915844661E-2</v>
      </c>
      <c r="S33" s="206">
        <v>6.0767933156911542E-3</v>
      </c>
      <c r="T33" s="206">
        <v>1.7397305252478363E-2</v>
      </c>
      <c r="U33" s="206">
        <v>9.7486750900635504E-3</v>
      </c>
      <c r="V33" s="206">
        <v>2.2500618075107462E-2</v>
      </c>
      <c r="W33" s="206">
        <v>1.3412971239025785E-2</v>
      </c>
      <c r="X33" s="206">
        <v>8.0045697994467375E-3</v>
      </c>
      <c r="Y33" s="206">
        <v>2.3273891521334623E-2</v>
      </c>
      <c r="Z33" s="206">
        <v>3.6601461348966073E-2</v>
      </c>
      <c r="AA33" s="206">
        <v>0.1880346440754008</v>
      </c>
      <c r="AB33" s="206">
        <v>9.8439576003529327E-3</v>
      </c>
      <c r="AC33" s="206">
        <v>1.2138487387476521E-2</v>
      </c>
      <c r="AD33" s="206">
        <v>1.0332453973148665</v>
      </c>
      <c r="AE33" s="206">
        <v>1.2021049250136686E-2</v>
      </c>
      <c r="AF33" s="206">
        <v>1.078031231806942E-2</v>
      </c>
      <c r="AG33" s="206">
        <v>8.6752030291390916E-3</v>
      </c>
      <c r="AH33" s="206">
        <v>2.8288886424818537E-2</v>
      </c>
      <c r="AI33" s="206">
        <v>2.8355609128480796E-2</v>
      </c>
      <c r="AJ33" s="206">
        <v>2.7913304733832568E-2</v>
      </c>
      <c r="AK33" s="206">
        <v>4.0855710192984916E-2</v>
      </c>
      <c r="AL33" s="206">
        <v>7.5679095368140561E-2</v>
      </c>
      <c r="AM33" s="206">
        <v>5.0462374546932309E-2</v>
      </c>
      <c r="AN33" s="206">
        <v>3.2645329983189711E-2</v>
      </c>
      <c r="AO33" s="206">
        <v>1.6704441409356733E-2</v>
      </c>
      <c r="AP33" s="206">
        <v>1.7489695890751857E-2</v>
      </c>
      <c r="AQ33" s="206">
        <v>8.4775520742833461E-3</v>
      </c>
      <c r="AR33" s="206">
        <v>1.2886407217811553E-2</v>
      </c>
      <c r="AS33" s="206">
        <v>1.0073055148915067E-2</v>
      </c>
      <c r="AT33" s="206">
        <v>7.3628280616049729E-3</v>
      </c>
      <c r="AU33" s="206">
        <v>6.1063254153346591E-3</v>
      </c>
      <c r="AV33" s="206">
        <v>5.8484140548060639E-3</v>
      </c>
      <c r="AW33" s="206">
        <v>7.7636973201791444E-3</v>
      </c>
      <c r="AX33" s="206">
        <v>5.740746117583447E-3</v>
      </c>
      <c r="AY33" s="206">
        <v>6.2187623314797508E-3</v>
      </c>
      <c r="AZ33" s="206">
        <v>5.2344629679647453E-3</v>
      </c>
      <c r="BA33" s="206">
        <v>2.9702934150678314E-3</v>
      </c>
      <c r="BB33" s="206">
        <v>5.3908154663598051E-3</v>
      </c>
      <c r="BC33" s="206">
        <v>3.4443415032684643E-3</v>
      </c>
      <c r="BD33" s="206">
        <v>3.5996912113902923E-3</v>
      </c>
      <c r="BE33" s="206">
        <v>4.5981411131768004E-3</v>
      </c>
      <c r="BF33" s="206">
        <v>5.1011808837238236E-3</v>
      </c>
      <c r="BG33" s="206">
        <v>7.4836684040868531E-3</v>
      </c>
      <c r="BH33" s="206">
        <v>3.4595071424237691E-3</v>
      </c>
      <c r="BI33" s="206">
        <v>1.0370596585268703E-2</v>
      </c>
      <c r="BJ33" s="206">
        <v>2.7007774488086462E-2</v>
      </c>
      <c r="BK33" s="206">
        <v>1.0224879490212902E-2</v>
      </c>
      <c r="BL33" s="206">
        <v>1.1429001085500738E-2</v>
      </c>
      <c r="BM33" s="206">
        <v>3.243658771004089E-2</v>
      </c>
      <c r="BN33" s="206">
        <v>1.3385104969680102E-2</v>
      </c>
      <c r="BO33" s="206">
        <v>6.5331446137283686E-2</v>
      </c>
      <c r="BP33" s="206">
        <v>0.10802614386465455</v>
      </c>
      <c r="BQ33" s="206">
        <v>2.5686003938268618E-2</v>
      </c>
      <c r="BR33" s="206">
        <v>1.7622067066281933E-2</v>
      </c>
      <c r="BS33" s="206">
        <v>1.2632363024048889E-2</v>
      </c>
      <c r="BT33" s="206">
        <v>4.4149426339604187E-3</v>
      </c>
      <c r="BU33" s="206">
        <v>1.0174549249109014E-2</v>
      </c>
      <c r="BV33" s="206">
        <v>3.9298239026186775E-3</v>
      </c>
      <c r="BW33" s="206">
        <v>1.1507379270133216E-3</v>
      </c>
      <c r="BX33" s="206">
        <v>9.5345689979492495E-3</v>
      </c>
      <c r="BY33" s="206">
        <v>4.2737061573766832E-2</v>
      </c>
      <c r="BZ33" s="206">
        <v>5.0035966209735078E-2</v>
      </c>
      <c r="CA33" s="206">
        <v>9.4849652070840812E-2</v>
      </c>
      <c r="CB33" s="206">
        <v>1.7257984531796791E-2</v>
      </c>
      <c r="CC33" s="206">
        <v>7.460683318703587E-3</v>
      </c>
      <c r="CD33" s="206">
        <v>6.7895126862323688E-3</v>
      </c>
      <c r="CE33" s="206">
        <v>8.9462781242541159E-3</v>
      </c>
      <c r="CF33" s="206">
        <v>5.3764227942626726E-3</v>
      </c>
      <c r="CG33" s="206">
        <v>6.9642935335524504E-3</v>
      </c>
      <c r="CH33" s="206">
        <v>5.8822596434498289E-3</v>
      </c>
      <c r="CI33" s="206">
        <v>5.1507538023196579E-3</v>
      </c>
      <c r="CJ33" s="206">
        <v>8.8168526655478113E-3</v>
      </c>
      <c r="CK33" s="206">
        <v>1.1988261344896722E-2</v>
      </c>
      <c r="CL33" s="206">
        <v>9.0848994773899006E-3</v>
      </c>
      <c r="CM33" s="206">
        <v>1.6016593946609481E-2</v>
      </c>
      <c r="CN33" s="206">
        <v>5.6317528544490899E-3</v>
      </c>
      <c r="CO33" s="206">
        <v>8.0490202842757475E-3</v>
      </c>
      <c r="CP33" s="206">
        <v>6.6146815647409145E-3</v>
      </c>
      <c r="CQ33" s="206">
        <v>7.0553881931851607E-3</v>
      </c>
      <c r="CR33" s="206">
        <v>9.7641014111785746E-3</v>
      </c>
      <c r="CS33" s="206">
        <v>6.3578543173870511E-3</v>
      </c>
      <c r="CT33" s="206">
        <v>6.0850582331085975E-3</v>
      </c>
      <c r="CU33" s="206">
        <v>5.4327689125053822E-3</v>
      </c>
      <c r="CV33" s="206">
        <v>6.4227186076248948E-3</v>
      </c>
      <c r="CW33" s="206">
        <v>1.4963614947082126E-2</v>
      </c>
      <c r="CX33" s="206">
        <v>1.0560880309496135E-2</v>
      </c>
      <c r="CY33" s="206">
        <v>1.7312238117691742E-2</v>
      </c>
      <c r="CZ33" s="206">
        <v>1.95527674890963E-2</v>
      </c>
      <c r="DA33" s="206">
        <v>1.3232415501784346E-2</v>
      </c>
      <c r="DB33" s="206">
        <v>8.0525668007840317E-3</v>
      </c>
      <c r="DC33" s="206">
        <v>2.6281230609198319E-2</v>
      </c>
      <c r="DD33" s="202">
        <v>3.0299111262693872</v>
      </c>
    </row>
    <row r="34" spans="1:108" s="173" customFormat="1" ht="9.5" x14ac:dyDescent="0.15">
      <c r="A34" s="160" t="s">
        <v>46</v>
      </c>
      <c r="B34" s="169" t="s">
        <v>53</v>
      </c>
      <c r="C34" s="169"/>
      <c r="D34" s="200">
        <v>1.9951663293613872E-3</v>
      </c>
      <c r="E34" s="206">
        <v>2.1132360128412338E-3</v>
      </c>
      <c r="F34" s="206">
        <v>1.203261413894415E-3</v>
      </c>
      <c r="G34" s="206">
        <v>2.2812744116447272E-3</v>
      </c>
      <c r="H34" s="206">
        <v>4.124215879827E-3</v>
      </c>
      <c r="I34" s="206">
        <v>7.4137313212136215E-3</v>
      </c>
      <c r="J34" s="206">
        <v>7.6735721662161852E-4</v>
      </c>
      <c r="K34" s="206">
        <v>1.0381850109279426E-3</v>
      </c>
      <c r="L34" s="206">
        <v>2.4898803435691947E-3</v>
      </c>
      <c r="M34" s="206">
        <v>1.155415317545757E-2</v>
      </c>
      <c r="N34" s="206">
        <v>1.4284064763659958E-3</v>
      </c>
      <c r="O34" s="206">
        <v>6.2998212105133122E-3</v>
      </c>
      <c r="P34" s="206">
        <v>1.3901043864677774E-2</v>
      </c>
      <c r="Q34" s="206">
        <v>1.2839660268299082E-3</v>
      </c>
      <c r="R34" s="206">
        <v>2.162508776086878E-3</v>
      </c>
      <c r="S34" s="206">
        <v>4.5640497500871943E-3</v>
      </c>
      <c r="T34" s="206">
        <v>2.728192191233627E-3</v>
      </c>
      <c r="U34" s="206">
        <v>9.4903251812247479E-3</v>
      </c>
      <c r="V34" s="206">
        <v>1.4070667146837443E-3</v>
      </c>
      <c r="W34" s="206">
        <v>8.3185687646073932E-3</v>
      </c>
      <c r="X34" s="206">
        <v>1.7533319982260858E-2</v>
      </c>
      <c r="Y34" s="206">
        <v>5.6839241059154387E-3</v>
      </c>
      <c r="Z34" s="206">
        <v>2.8573606436312149E-3</v>
      </c>
      <c r="AA34" s="206">
        <v>2.8445855313847715E-4</v>
      </c>
      <c r="AB34" s="206">
        <v>2.1926855911009773E-2</v>
      </c>
      <c r="AC34" s="206">
        <v>5.6515049528896863E-3</v>
      </c>
      <c r="AD34" s="206">
        <v>1.3089167702125959E-4</v>
      </c>
      <c r="AE34" s="206">
        <v>1.0808610425169793</v>
      </c>
      <c r="AF34" s="206">
        <v>1.4463147553280514E-2</v>
      </c>
      <c r="AG34" s="206">
        <v>2.2329521174101183E-2</v>
      </c>
      <c r="AH34" s="206">
        <v>1.7451942307692855E-2</v>
      </c>
      <c r="AI34" s="206">
        <v>5.9222246428557266E-4</v>
      </c>
      <c r="AJ34" s="206">
        <v>1.2117671460258603E-3</v>
      </c>
      <c r="AK34" s="206">
        <v>2.7385205451030928E-3</v>
      </c>
      <c r="AL34" s="206">
        <v>3.3615492599032253E-4</v>
      </c>
      <c r="AM34" s="206">
        <v>2.9571489404351016E-4</v>
      </c>
      <c r="AN34" s="206">
        <v>4.688358056439151E-4</v>
      </c>
      <c r="AO34" s="206">
        <v>3.5508436299251694E-4</v>
      </c>
      <c r="AP34" s="206">
        <v>5.4926585939424029E-4</v>
      </c>
      <c r="AQ34" s="206">
        <v>1.0192763902694146E-3</v>
      </c>
      <c r="AR34" s="206">
        <v>1.0378400286511604E-3</v>
      </c>
      <c r="AS34" s="206">
        <v>1.2126657209460354E-3</v>
      </c>
      <c r="AT34" s="206">
        <v>2.2027654256150187E-3</v>
      </c>
      <c r="AU34" s="206">
        <v>2.0131052240449638E-3</v>
      </c>
      <c r="AV34" s="206">
        <v>9.2089500546176043E-3</v>
      </c>
      <c r="AW34" s="206">
        <v>9.0329347281215295E-3</v>
      </c>
      <c r="AX34" s="206">
        <v>4.3981157017568264E-3</v>
      </c>
      <c r="AY34" s="206">
        <v>6.513669926597551E-3</v>
      </c>
      <c r="AZ34" s="206">
        <v>1.2489224170194439E-2</v>
      </c>
      <c r="BA34" s="206">
        <v>4.473010804328951E-3</v>
      </c>
      <c r="BB34" s="206">
        <v>1.8960470150746232E-2</v>
      </c>
      <c r="BC34" s="206">
        <v>1.8049340187708811E-2</v>
      </c>
      <c r="BD34" s="206">
        <v>1.5423709033695252E-2</v>
      </c>
      <c r="BE34" s="206">
        <v>2.8107506364646877E-3</v>
      </c>
      <c r="BF34" s="206">
        <v>9.6862963660289767E-3</v>
      </c>
      <c r="BG34" s="206">
        <v>1.2958349766282204E-3</v>
      </c>
      <c r="BH34" s="206">
        <v>3.7885142679022017E-4</v>
      </c>
      <c r="BI34" s="206">
        <v>2.4291869127512786E-2</v>
      </c>
      <c r="BJ34" s="206">
        <v>1.1061193279407059E-3</v>
      </c>
      <c r="BK34" s="206">
        <v>3.899810756171383E-3</v>
      </c>
      <c r="BL34" s="206">
        <v>5.9131256178419139E-3</v>
      </c>
      <c r="BM34" s="206">
        <v>4.4979733193863209E-3</v>
      </c>
      <c r="BN34" s="206">
        <v>3.9134752874234163E-3</v>
      </c>
      <c r="BO34" s="206">
        <v>5.4909533683953422E-4</v>
      </c>
      <c r="BP34" s="206">
        <v>5.7835286960952021E-4</v>
      </c>
      <c r="BQ34" s="206">
        <v>1.2991145315445369E-2</v>
      </c>
      <c r="BR34" s="206">
        <v>1.1142740655624057E-3</v>
      </c>
      <c r="BS34" s="206">
        <v>2.1569293721605304E-3</v>
      </c>
      <c r="BT34" s="206">
        <v>1.7059129116161116E-3</v>
      </c>
      <c r="BU34" s="206">
        <v>7.761675171372727E-4</v>
      </c>
      <c r="BV34" s="206">
        <v>8.2548627222404903E-4</v>
      </c>
      <c r="BW34" s="206">
        <v>6.5744332414191227E-4</v>
      </c>
      <c r="BX34" s="206">
        <v>5.5348900851555187E-4</v>
      </c>
      <c r="BY34" s="206">
        <v>4.368951836869647E-4</v>
      </c>
      <c r="BZ34" s="206">
        <v>4.3974525689272412E-4</v>
      </c>
      <c r="CA34" s="206">
        <v>6.3011101366351708E-4</v>
      </c>
      <c r="CB34" s="206">
        <v>1.0098861642990613E-3</v>
      </c>
      <c r="CC34" s="206">
        <v>1.6268536640012461E-3</v>
      </c>
      <c r="CD34" s="206">
        <v>1.0686803670622508E-3</v>
      </c>
      <c r="CE34" s="206">
        <v>2.6757773211557922E-4</v>
      </c>
      <c r="CF34" s="206">
        <v>5.6634562743798286E-4</v>
      </c>
      <c r="CG34" s="206">
        <v>1.0671901205357652E-3</v>
      </c>
      <c r="CH34" s="206">
        <v>2.7337549149682502E-3</v>
      </c>
      <c r="CI34" s="206">
        <v>6.9740805099677468E-4</v>
      </c>
      <c r="CJ34" s="206">
        <v>2.0592656145763735E-3</v>
      </c>
      <c r="CK34" s="206">
        <v>5.99491165505128E-4</v>
      </c>
      <c r="CL34" s="206">
        <v>7.3273826639636084E-4</v>
      </c>
      <c r="CM34" s="206">
        <v>2.8508324506769317E-3</v>
      </c>
      <c r="CN34" s="206">
        <v>8.903978946983843E-4</v>
      </c>
      <c r="CO34" s="206">
        <v>3.8493076242700599E-4</v>
      </c>
      <c r="CP34" s="206">
        <v>7.0871149474176643E-4</v>
      </c>
      <c r="CQ34" s="206">
        <v>6.3698287029410145E-4</v>
      </c>
      <c r="CR34" s="206">
        <v>1.9008434034959694E-3</v>
      </c>
      <c r="CS34" s="206">
        <v>7.6158341246529882E-4</v>
      </c>
      <c r="CT34" s="206">
        <v>1.8167254967840251E-3</v>
      </c>
      <c r="CU34" s="206">
        <v>2.9263213425257759E-3</v>
      </c>
      <c r="CV34" s="206">
        <v>7.8084981970200497E-4</v>
      </c>
      <c r="CW34" s="206">
        <v>1.9473319528677997E-3</v>
      </c>
      <c r="CX34" s="206">
        <v>1.8755441200698996E-3</v>
      </c>
      <c r="CY34" s="206">
        <v>1.7363237531764317E-3</v>
      </c>
      <c r="CZ34" s="206">
        <v>2.5651191526950461E-3</v>
      </c>
      <c r="DA34" s="206">
        <v>9.8769781764640918E-4</v>
      </c>
      <c r="DB34" s="206">
        <v>1.6030454915079963E-2</v>
      </c>
      <c r="DC34" s="206">
        <v>2.849563155780731E-3</v>
      </c>
      <c r="DD34" s="202">
        <v>1.5236095827930691</v>
      </c>
    </row>
    <row r="35" spans="1:108" s="173" customFormat="1" ht="9.5" x14ac:dyDescent="0.15">
      <c r="A35" s="160" t="s">
        <v>47</v>
      </c>
      <c r="B35" s="169" t="s">
        <v>55</v>
      </c>
      <c r="C35" s="169"/>
      <c r="D35" s="200">
        <v>2.7166428909249671E-4</v>
      </c>
      <c r="E35" s="206">
        <v>3.2683751448101287E-4</v>
      </c>
      <c r="F35" s="206">
        <v>1.4383099051052951E-4</v>
      </c>
      <c r="G35" s="206">
        <v>3.1686703666756728E-4</v>
      </c>
      <c r="H35" s="206">
        <v>2.0503360148528663E-4</v>
      </c>
      <c r="I35" s="206">
        <v>1.4506874260065053E-4</v>
      </c>
      <c r="J35" s="206">
        <v>9.8579364121564135E-4</v>
      </c>
      <c r="K35" s="206">
        <v>4.6011310106669386E-4</v>
      </c>
      <c r="L35" s="206">
        <v>1.1747408486320541E-4</v>
      </c>
      <c r="M35" s="206">
        <v>1.0186001447647432E-4</v>
      </c>
      <c r="N35" s="206">
        <v>1.2817731270885164E-4</v>
      </c>
      <c r="O35" s="206">
        <v>8.7208310697437039E-5</v>
      </c>
      <c r="P35" s="206">
        <v>5.7334602147456114E-5</v>
      </c>
      <c r="Q35" s="206">
        <v>9.8700550160996879E-5</v>
      </c>
      <c r="R35" s="206">
        <v>8.0456115502199063E-5</v>
      </c>
      <c r="S35" s="206">
        <v>2.9517783379286855E-4</v>
      </c>
      <c r="T35" s="206">
        <v>1.4424468637344777E-4</v>
      </c>
      <c r="U35" s="206">
        <v>1.2171320332293271E-4</v>
      </c>
      <c r="V35" s="206">
        <v>7.5677844747202162E-5</v>
      </c>
      <c r="W35" s="206">
        <v>8.5856796880703107E-5</v>
      </c>
      <c r="X35" s="206">
        <v>6.063217301102731E-5</v>
      </c>
      <c r="Y35" s="206">
        <v>1.1327673718109627E-4</v>
      </c>
      <c r="Z35" s="206">
        <v>1.4485356072409562E-4</v>
      </c>
      <c r="AA35" s="206">
        <v>4.4094624581963489E-5</v>
      </c>
      <c r="AB35" s="206">
        <v>9.1049916225088422E-5</v>
      </c>
      <c r="AC35" s="206">
        <v>7.692764548410443E-5</v>
      </c>
      <c r="AD35" s="206">
        <v>2.33312307194433E-5</v>
      </c>
      <c r="AE35" s="206">
        <v>6.5592278034461304E-5</v>
      </c>
      <c r="AF35" s="206">
        <v>1.0028468769045626</v>
      </c>
      <c r="AG35" s="206">
        <v>1.7327424751094081E-4</v>
      </c>
      <c r="AH35" s="206">
        <v>7.9270269530289301E-5</v>
      </c>
      <c r="AI35" s="206">
        <v>2.7883342922884065E-4</v>
      </c>
      <c r="AJ35" s="206">
        <v>6.6242287924976186E-5</v>
      </c>
      <c r="AK35" s="206">
        <v>2.0261120932083264E-4</v>
      </c>
      <c r="AL35" s="206">
        <v>1.6450398207834734E-4</v>
      </c>
      <c r="AM35" s="206">
        <v>1.3896511873717112E-4</v>
      </c>
      <c r="AN35" s="206">
        <v>3.0412983522254042E-4</v>
      </c>
      <c r="AO35" s="206">
        <v>5.8837033439199563E-5</v>
      </c>
      <c r="AP35" s="206">
        <v>8.1723925839642531E-5</v>
      </c>
      <c r="AQ35" s="206">
        <v>9.4357522849677214E-5</v>
      </c>
      <c r="AR35" s="206">
        <v>2.2527941761033013E-4</v>
      </c>
      <c r="AS35" s="206">
        <v>9.0674832785401233E-5</v>
      </c>
      <c r="AT35" s="206">
        <v>4.7854633678658825E-4</v>
      </c>
      <c r="AU35" s="206">
        <v>9.6080475155503359E-4</v>
      </c>
      <c r="AV35" s="206">
        <v>4.773235969928732E-4</v>
      </c>
      <c r="AW35" s="206">
        <v>4.166183062864908E-4</v>
      </c>
      <c r="AX35" s="206">
        <v>1.0509396574107659E-4</v>
      </c>
      <c r="AY35" s="206">
        <v>2.504904505773168E-4</v>
      </c>
      <c r="AZ35" s="206">
        <v>4.265650782024596E-4</v>
      </c>
      <c r="BA35" s="206">
        <v>2.0274303581839981E-4</v>
      </c>
      <c r="BB35" s="206">
        <v>3.0104714592725474E-4</v>
      </c>
      <c r="BC35" s="206">
        <v>3.3956889572087529E-4</v>
      </c>
      <c r="BD35" s="206">
        <v>1.7424598333374614E-4</v>
      </c>
      <c r="BE35" s="206">
        <v>1.4080895377156836E-3</v>
      </c>
      <c r="BF35" s="206">
        <v>7.7726657833947904E-4</v>
      </c>
      <c r="BG35" s="206">
        <v>7.8488868696521006E-4</v>
      </c>
      <c r="BH35" s="206">
        <v>2.6651028928082984E-4</v>
      </c>
      <c r="BI35" s="206">
        <v>3.1757569137902782E-4</v>
      </c>
      <c r="BJ35" s="206">
        <v>2.7951116772785821E-4</v>
      </c>
      <c r="BK35" s="206">
        <v>8.0983704637397022E-5</v>
      </c>
      <c r="BL35" s="206">
        <v>1.1308040351679667E-4</v>
      </c>
      <c r="BM35" s="206">
        <v>2.0254931345716734E-4</v>
      </c>
      <c r="BN35" s="206">
        <v>2.1796739840507435E-4</v>
      </c>
      <c r="BO35" s="206">
        <v>1.8337611150526708E-4</v>
      </c>
      <c r="BP35" s="206">
        <v>6.7748366452894765E-5</v>
      </c>
      <c r="BQ35" s="206">
        <v>2.1848896947303386E-4</v>
      </c>
      <c r="BR35" s="206">
        <v>6.0055528681052185E-4</v>
      </c>
      <c r="BS35" s="206">
        <v>6.2840850622554884E-5</v>
      </c>
      <c r="BT35" s="206">
        <v>3.6281459354635337E-5</v>
      </c>
      <c r="BU35" s="206">
        <v>3.8975370027425888E-5</v>
      </c>
      <c r="BV35" s="206">
        <v>2.1578401138113868E-5</v>
      </c>
      <c r="BW35" s="206">
        <v>9.7615369333450606E-6</v>
      </c>
      <c r="BX35" s="206">
        <v>5.0656886601825604E-5</v>
      </c>
      <c r="BY35" s="206">
        <v>2.0314695315645618E-4</v>
      </c>
      <c r="BZ35" s="206">
        <v>1.7847853358175865E-4</v>
      </c>
      <c r="CA35" s="206">
        <v>7.154211745582122E-5</v>
      </c>
      <c r="CB35" s="206">
        <v>1.3439876437448234E-4</v>
      </c>
      <c r="CC35" s="206">
        <v>9.6677326860842764E-5</v>
      </c>
      <c r="CD35" s="206">
        <v>7.1950669880537123E-5</v>
      </c>
      <c r="CE35" s="206">
        <v>4.6507073920092961E-5</v>
      </c>
      <c r="CF35" s="206">
        <v>5.7978843934074099E-5</v>
      </c>
      <c r="CG35" s="206">
        <v>8.8542452507684976E-5</v>
      </c>
      <c r="CH35" s="206">
        <v>1.0122694096337237E-4</v>
      </c>
      <c r="CI35" s="206">
        <v>7.510901054040457E-5</v>
      </c>
      <c r="CJ35" s="206">
        <v>6.1390649589193898E-5</v>
      </c>
      <c r="CK35" s="206">
        <v>1.3410920046198334E-4</v>
      </c>
      <c r="CL35" s="206">
        <v>5.1668128784926199E-5</v>
      </c>
      <c r="CM35" s="206">
        <v>1.2601344441920824E-4</v>
      </c>
      <c r="CN35" s="206">
        <v>8.790936464799843E-5</v>
      </c>
      <c r="CO35" s="206">
        <v>6.2404499348629592E-5</v>
      </c>
      <c r="CP35" s="206">
        <v>1.0389200505511795E-4</v>
      </c>
      <c r="CQ35" s="206">
        <v>1.0104215224445313E-4</v>
      </c>
      <c r="CR35" s="206">
        <v>4.1675028778187376E-4</v>
      </c>
      <c r="CS35" s="206">
        <v>3.6047988607845857E-4</v>
      </c>
      <c r="CT35" s="206">
        <v>5.6831274981569157E-5</v>
      </c>
      <c r="CU35" s="206">
        <v>2.6547916795182347E-3</v>
      </c>
      <c r="CV35" s="206">
        <v>4.3511192825539543E-5</v>
      </c>
      <c r="CW35" s="206">
        <v>1.5369154202009248E-4</v>
      </c>
      <c r="CX35" s="206">
        <v>6.4931448958103284E-5</v>
      </c>
      <c r="CY35" s="206">
        <v>9.524315391300598E-5</v>
      </c>
      <c r="CZ35" s="206">
        <v>1.6749011209174567E-4</v>
      </c>
      <c r="DA35" s="206">
        <v>1.1501660986584179E-4</v>
      </c>
      <c r="DB35" s="206">
        <v>5.949433428295935E-4</v>
      </c>
      <c r="DC35" s="206">
        <v>1.4526170758100677E-4</v>
      </c>
      <c r="DD35" s="202">
        <v>1.0262690923828544</v>
      </c>
    </row>
    <row r="36" spans="1:108" s="173" customFormat="1" ht="9.5" x14ac:dyDescent="0.15">
      <c r="A36" s="179" t="s">
        <v>49</v>
      </c>
      <c r="B36" s="180" t="s">
        <v>692</v>
      </c>
      <c r="C36" s="180"/>
      <c r="D36" s="207">
        <v>8.0167442458047661E-6</v>
      </c>
      <c r="E36" s="208">
        <v>1.1035251240492891E-5</v>
      </c>
      <c r="F36" s="208">
        <v>3.8342408889242592E-6</v>
      </c>
      <c r="G36" s="208">
        <v>3.6712247824796324E-6</v>
      </c>
      <c r="H36" s="208">
        <v>6.0655113714910636E-6</v>
      </c>
      <c r="I36" s="208">
        <v>3.3494032660070837E-5</v>
      </c>
      <c r="J36" s="208">
        <v>1.9523183634897789E-4</v>
      </c>
      <c r="K36" s="208">
        <v>7.9150986718144372E-6</v>
      </c>
      <c r="L36" s="208">
        <v>6.0291032098694688E-6</v>
      </c>
      <c r="M36" s="208">
        <v>1.4178878822903258E-5</v>
      </c>
      <c r="N36" s="208">
        <v>3.9698873947974914E-6</v>
      </c>
      <c r="O36" s="208">
        <v>5.9991719859013019E-6</v>
      </c>
      <c r="P36" s="208">
        <v>3.4146409011275652E-6</v>
      </c>
      <c r="Q36" s="208">
        <v>4.1010804532605462E-6</v>
      </c>
      <c r="R36" s="208">
        <v>4.9368393152739536E-6</v>
      </c>
      <c r="S36" s="208">
        <v>5.1986009601028766E-5</v>
      </c>
      <c r="T36" s="208">
        <v>2.6335610824281723E-5</v>
      </c>
      <c r="U36" s="208">
        <v>5.6887381606430503E-5</v>
      </c>
      <c r="V36" s="208">
        <v>7.9023587326709405E-6</v>
      </c>
      <c r="W36" s="208">
        <v>1.1661211836540004E-5</v>
      </c>
      <c r="X36" s="208">
        <v>2.252998721569401E-5</v>
      </c>
      <c r="Y36" s="208">
        <v>1.2905799856220819E-5</v>
      </c>
      <c r="Z36" s="208">
        <v>1.0275330879448663E-5</v>
      </c>
      <c r="AA36" s="208">
        <v>5.3861224571514118E-6</v>
      </c>
      <c r="AB36" s="208">
        <v>1.1855458066332341E-5</v>
      </c>
      <c r="AC36" s="208">
        <v>6.0726752904806772E-5</v>
      </c>
      <c r="AD36" s="208">
        <v>1.5626884001698349E-6</v>
      </c>
      <c r="AE36" s="208">
        <v>1.0180460809792382E-5</v>
      </c>
      <c r="AF36" s="208">
        <v>4.3018017471953138E-5</v>
      </c>
      <c r="AG36" s="208">
        <v>1.0047136431227022</v>
      </c>
      <c r="AH36" s="208">
        <v>7.1913080152496249E-6</v>
      </c>
      <c r="AI36" s="208">
        <v>2.4239538121135077E-5</v>
      </c>
      <c r="AJ36" s="208">
        <v>3.3183759269721711E-5</v>
      </c>
      <c r="AK36" s="208">
        <v>2.7114833773893533E-5</v>
      </c>
      <c r="AL36" s="208">
        <v>1.9544528415027735E-5</v>
      </c>
      <c r="AM36" s="208">
        <v>1.3142427381386073E-5</v>
      </c>
      <c r="AN36" s="208">
        <v>2.9010952251739855E-5</v>
      </c>
      <c r="AO36" s="208">
        <v>4.9219530115164355E-6</v>
      </c>
      <c r="AP36" s="208">
        <v>5.4496371345493548E-6</v>
      </c>
      <c r="AQ36" s="208">
        <v>1.1523482281938426E-5</v>
      </c>
      <c r="AR36" s="208">
        <v>2.3960804859643991E-5</v>
      </c>
      <c r="AS36" s="208">
        <v>5.62026105147502E-6</v>
      </c>
      <c r="AT36" s="208">
        <v>4.64813294205442E-6</v>
      </c>
      <c r="AU36" s="208">
        <v>1.0401830206507891E-5</v>
      </c>
      <c r="AV36" s="208">
        <v>5.2211502430176652E-5</v>
      </c>
      <c r="AW36" s="208">
        <v>2.426938932889434E-5</v>
      </c>
      <c r="AX36" s="208">
        <v>1.5539013481579271E-5</v>
      </c>
      <c r="AY36" s="208">
        <v>8.6953375627558432E-6</v>
      </c>
      <c r="AZ36" s="208">
        <v>5.5232557823681705E-6</v>
      </c>
      <c r="BA36" s="208">
        <v>3.3291674517026465E-5</v>
      </c>
      <c r="BB36" s="208">
        <v>4.6245887684154727E-6</v>
      </c>
      <c r="BC36" s="208">
        <v>1.2496895768304981E-5</v>
      </c>
      <c r="BD36" s="208">
        <v>6.4214317462514331E-6</v>
      </c>
      <c r="BE36" s="208">
        <v>7.4554300548213278E-6</v>
      </c>
      <c r="BF36" s="208">
        <v>1.0264174336017678E-5</v>
      </c>
      <c r="BG36" s="208">
        <v>5.4836604831786956E-6</v>
      </c>
      <c r="BH36" s="208">
        <v>4.3330708243896412E-6</v>
      </c>
      <c r="BI36" s="208">
        <v>1.1818328011425645E-4</v>
      </c>
      <c r="BJ36" s="208">
        <v>1.1750244626179467E-5</v>
      </c>
      <c r="BK36" s="208">
        <v>7.6066717393001745E-6</v>
      </c>
      <c r="BL36" s="208">
        <v>9.2169703066020656E-6</v>
      </c>
      <c r="BM36" s="208">
        <v>9.5696923127751953E-6</v>
      </c>
      <c r="BN36" s="208">
        <v>1.0249584038626736E-5</v>
      </c>
      <c r="BO36" s="208">
        <v>5.7702259429156804E-6</v>
      </c>
      <c r="BP36" s="208">
        <v>1.7996487548891776E-4</v>
      </c>
      <c r="BQ36" s="208">
        <v>1.1647162764303263E-5</v>
      </c>
      <c r="BR36" s="208">
        <v>9.6017109219582755E-6</v>
      </c>
      <c r="BS36" s="208">
        <v>1.0040542926261676E-5</v>
      </c>
      <c r="BT36" s="208">
        <v>1.3250455125531331E-5</v>
      </c>
      <c r="BU36" s="208">
        <v>4.3097950324859441E-6</v>
      </c>
      <c r="BV36" s="208">
        <v>3.3376314271926998E-6</v>
      </c>
      <c r="BW36" s="208">
        <v>1.4204142014017593E-6</v>
      </c>
      <c r="BX36" s="208">
        <v>1.0407036676840588E-5</v>
      </c>
      <c r="BY36" s="208">
        <v>3.8463855563739225E-6</v>
      </c>
      <c r="BZ36" s="208">
        <v>6.0025193087763369E-6</v>
      </c>
      <c r="CA36" s="208">
        <v>7.7905190264357353E-6</v>
      </c>
      <c r="CB36" s="208">
        <v>3.7696486935714391E-6</v>
      </c>
      <c r="CC36" s="208">
        <v>6.9892920291807373E-6</v>
      </c>
      <c r="CD36" s="208">
        <v>1.0112746159445439E-5</v>
      </c>
      <c r="CE36" s="208">
        <v>3.0944354005768026E-5</v>
      </c>
      <c r="CF36" s="208">
        <v>1.6020469480373004E-4</v>
      </c>
      <c r="CG36" s="208">
        <v>2.5234052154181953E-5</v>
      </c>
      <c r="CH36" s="208">
        <v>5.3058150186196852E-6</v>
      </c>
      <c r="CI36" s="208">
        <v>1.0589630161888268E-4</v>
      </c>
      <c r="CJ36" s="208">
        <v>9.9524802356237682E-6</v>
      </c>
      <c r="CK36" s="208">
        <v>1.1386163531940152E-5</v>
      </c>
      <c r="CL36" s="208">
        <v>7.3233143057719989E-6</v>
      </c>
      <c r="CM36" s="208">
        <v>9.4787174044676768E-5</v>
      </c>
      <c r="CN36" s="208">
        <v>4.4467748377823497E-6</v>
      </c>
      <c r="CO36" s="208">
        <v>1.7319829609027296E-5</v>
      </c>
      <c r="CP36" s="208">
        <v>9.4183531836414568E-6</v>
      </c>
      <c r="CQ36" s="208">
        <v>4.6588502271154247E-6</v>
      </c>
      <c r="CR36" s="208">
        <v>1.0697265770610847E-4</v>
      </c>
      <c r="CS36" s="208">
        <v>3.6267291533250323E-5</v>
      </c>
      <c r="CT36" s="208">
        <v>1.3442396983694313E-5</v>
      </c>
      <c r="CU36" s="208">
        <v>3.987651508842142E-6</v>
      </c>
      <c r="CV36" s="208">
        <v>7.3759783194235563E-6</v>
      </c>
      <c r="CW36" s="208">
        <v>2.8132814956013715E-5</v>
      </c>
      <c r="CX36" s="208">
        <v>7.0379606148619067E-6</v>
      </c>
      <c r="CY36" s="208">
        <v>2.7251861876256294E-5</v>
      </c>
      <c r="CZ36" s="208">
        <v>1.9388796759162944E-5</v>
      </c>
      <c r="DA36" s="208">
        <v>6.7496632916603816E-5</v>
      </c>
      <c r="DB36" s="208">
        <v>7.113260155322167E-6</v>
      </c>
      <c r="DC36" s="208">
        <v>8.4758067148665037E-5</v>
      </c>
      <c r="DD36" s="209">
        <v>1.0071202536619321</v>
      </c>
    </row>
    <row r="37" spans="1:108" s="173" customFormat="1" ht="9.5" x14ac:dyDescent="0.15">
      <c r="A37" s="160" t="s">
        <v>50</v>
      </c>
      <c r="B37" s="169" t="s">
        <v>58</v>
      </c>
      <c r="C37" s="169"/>
      <c r="D37" s="200">
        <v>8.3478315520586061E-5</v>
      </c>
      <c r="E37" s="201">
        <v>1.3882595375658521E-4</v>
      </c>
      <c r="F37" s="201">
        <v>5.8388116927402511E-5</v>
      </c>
      <c r="G37" s="201">
        <v>6.3443002249374592E-5</v>
      </c>
      <c r="H37" s="201">
        <v>1.6055724903050168E-4</v>
      </c>
      <c r="I37" s="201">
        <v>6.3576599913302753E-5</v>
      </c>
      <c r="J37" s="201">
        <v>1.59880578116836E-4</v>
      </c>
      <c r="K37" s="201">
        <v>9.3252293116579858E-5</v>
      </c>
      <c r="L37" s="201">
        <v>2.0151813541001618E-4</v>
      </c>
      <c r="M37" s="201">
        <v>2.5818736580969021E-4</v>
      </c>
      <c r="N37" s="201">
        <v>4.5060611601426078E-5</v>
      </c>
      <c r="O37" s="201">
        <v>1.8903989213515503E-4</v>
      </c>
      <c r="P37" s="201">
        <v>2.0716150427873841E-3</v>
      </c>
      <c r="Q37" s="201">
        <v>5.5594745369382077E-5</v>
      </c>
      <c r="R37" s="201">
        <v>2.4834918596660109E-4</v>
      </c>
      <c r="S37" s="201">
        <v>2.5899857223402495E-4</v>
      </c>
      <c r="T37" s="201">
        <v>9.4184177370794232E-5</v>
      </c>
      <c r="U37" s="201">
        <v>5.18049862561922E-3</v>
      </c>
      <c r="V37" s="201">
        <v>6.2531677410798301E-5</v>
      </c>
      <c r="W37" s="201">
        <v>5.7917605467006909E-5</v>
      </c>
      <c r="X37" s="201">
        <v>7.4088107386358242E-5</v>
      </c>
      <c r="Y37" s="201">
        <v>7.3326292856411453E-5</v>
      </c>
      <c r="Z37" s="201">
        <v>3.1883576944723174E-4</v>
      </c>
      <c r="AA37" s="201">
        <v>4.7396465386632312E-5</v>
      </c>
      <c r="AB37" s="201">
        <v>1.6693733812658848E-3</v>
      </c>
      <c r="AC37" s="201">
        <v>1.1984492424486934E-3</v>
      </c>
      <c r="AD37" s="201">
        <v>1.0370035613480971E-5</v>
      </c>
      <c r="AE37" s="201">
        <v>1.7072809312318751E-3</v>
      </c>
      <c r="AF37" s="201">
        <v>2.2184086568738631E-4</v>
      </c>
      <c r="AG37" s="201">
        <v>8.5686373476245148E-5</v>
      </c>
      <c r="AH37" s="201">
        <v>1.0208646431114292</v>
      </c>
      <c r="AI37" s="201">
        <v>9.1977277681208814E-5</v>
      </c>
      <c r="AJ37" s="201">
        <v>7.7170465194422271E-5</v>
      </c>
      <c r="AK37" s="201">
        <v>5.4378678324321366E-4</v>
      </c>
      <c r="AL37" s="201">
        <v>5.3364275483685511E-5</v>
      </c>
      <c r="AM37" s="201">
        <v>4.7982795305938065E-5</v>
      </c>
      <c r="AN37" s="201">
        <v>9.8023824690147613E-5</v>
      </c>
      <c r="AO37" s="201">
        <v>2.9912937933059508E-5</v>
      </c>
      <c r="AP37" s="201">
        <v>6.0486824853747016E-5</v>
      </c>
      <c r="AQ37" s="201">
        <v>5.35153397843718E-5</v>
      </c>
      <c r="AR37" s="201">
        <v>1.5723677150780333E-4</v>
      </c>
      <c r="AS37" s="201">
        <v>1.5309995005551212E-4</v>
      </c>
      <c r="AT37" s="201">
        <v>2.8102485378742541E-4</v>
      </c>
      <c r="AU37" s="201">
        <v>8.1519811262255673E-5</v>
      </c>
      <c r="AV37" s="201">
        <v>8.4140730380268967E-4</v>
      </c>
      <c r="AW37" s="201">
        <v>8.6896408803967251E-4</v>
      </c>
      <c r="AX37" s="201">
        <v>1.7425844845547682E-3</v>
      </c>
      <c r="AY37" s="201">
        <v>1.3536559687952267E-4</v>
      </c>
      <c r="AZ37" s="201">
        <v>9.622772380918971E-4</v>
      </c>
      <c r="BA37" s="201">
        <v>2.3527766623451535E-4</v>
      </c>
      <c r="BB37" s="201">
        <v>1.7253910597177973E-3</v>
      </c>
      <c r="BC37" s="201">
        <v>1.9385292614803576E-4</v>
      </c>
      <c r="BD37" s="201">
        <v>1.6778797161649096E-4</v>
      </c>
      <c r="BE37" s="201">
        <v>1.4909609977038455E-3</v>
      </c>
      <c r="BF37" s="201">
        <v>1.0828083913456198E-4</v>
      </c>
      <c r="BG37" s="201">
        <v>2.5889819539107878E-4</v>
      </c>
      <c r="BH37" s="201">
        <v>2.0500532573248954E-3</v>
      </c>
      <c r="BI37" s="201">
        <v>2.5938170095845311E-3</v>
      </c>
      <c r="BJ37" s="201">
        <v>5.9990819604965114E-5</v>
      </c>
      <c r="BK37" s="201">
        <v>1.0159301403316206E-3</v>
      </c>
      <c r="BL37" s="201">
        <v>6.6210577056579126E-4</v>
      </c>
      <c r="BM37" s="201">
        <v>7.1752844372654682E-5</v>
      </c>
      <c r="BN37" s="201">
        <v>7.8643128078117501E-5</v>
      </c>
      <c r="BO37" s="201">
        <v>1.1067930895606238E-4</v>
      </c>
      <c r="BP37" s="201">
        <v>7.0623668022426009E-5</v>
      </c>
      <c r="BQ37" s="201">
        <v>1.5868073492604251E-4</v>
      </c>
      <c r="BR37" s="201">
        <v>7.0467624787608533E-5</v>
      </c>
      <c r="BS37" s="201">
        <v>5.5477512299913833E-5</v>
      </c>
      <c r="BT37" s="201">
        <v>3.2411974528636125E-5</v>
      </c>
      <c r="BU37" s="201">
        <v>3.6173410483588486E-5</v>
      </c>
      <c r="BV37" s="201">
        <v>3.2261065153057267E-5</v>
      </c>
      <c r="BW37" s="201">
        <v>3.9619525928828043E-5</v>
      </c>
      <c r="BX37" s="201">
        <v>7.1509038877582546E-5</v>
      </c>
      <c r="BY37" s="201">
        <v>6.8547797690936382E-5</v>
      </c>
      <c r="BZ37" s="201">
        <v>4.4763483476290143E-5</v>
      </c>
      <c r="CA37" s="201">
        <v>9.5286068363647665E-5</v>
      </c>
      <c r="CB37" s="201">
        <v>5.816480498535504E-5</v>
      </c>
      <c r="CC37" s="201">
        <v>6.5094719096515065E-5</v>
      </c>
      <c r="CD37" s="201">
        <v>6.4423928691552835E-5</v>
      </c>
      <c r="CE37" s="201">
        <v>1.454033273725852E-5</v>
      </c>
      <c r="CF37" s="201">
        <v>5.7275438799143041E-5</v>
      </c>
      <c r="CG37" s="201">
        <v>6.8553739583978633E-5</v>
      </c>
      <c r="CH37" s="201">
        <v>8.3873100440271227E-5</v>
      </c>
      <c r="CI37" s="201">
        <v>8.0759958138407688E-5</v>
      </c>
      <c r="CJ37" s="201">
        <v>6.3574190596167319E-5</v>
      </c>
      <c r="CK37" s="201">
        <v>5.1014795127549749E-5</v>
      </c>
      <c r="CL37" s="201">
        <v>1.7556562071010769E-4</v>
      </c>
      <c r="CM37" s="201">
        <v>1.7234698789668418E-3</v>
      </c>
      <c r="CN37" s="201">
        <v>9.6887649660190426E-5</v>
      </c>
      <c r="CO37" s="201">
        <v>8.4226632589871626E-4</v>
      </c>
      <c r="CP37" s="201">
        <v>8.911081300697101E-5</v>
      </c>
      <c r="CQ37" s="201">
        <v>7.2966747854396783E-5</v>
      </c>
      <c r="CR37" s="201">
        <v>9.8224854722127724E-5</v>
      </c>
      <c r="CS37" s="201">
        <v>1.8207966128369854E-4</v>
      </c>
      <c r="CT37" s="201">
        <v>4.9939656474290019E-5</v>
      </c>
      <c r="CU37" s="201">
        <v>1.3421404608670721E-3</v>
      </c>
      <c r="CV37" s="201">
        <v>3.6691849607766971E-5</v>
      </c>
      <c r="CW37" s="201">
        <v>2.4864270450076467E-4</v>
      </c>
      <c r="CX37" s="201">
        <v>1.9639077082712843E-4</v>
      </c>
      <c r="CY37" s="201">
        <v>6.3283953607551333E-5</v>
      </c>
      <c r="CZ37" s="201">
        <v>1.7034927156531711E-4</v>
      </c>
      <c r="DA37" s="201">
        <v>6.4372241081482563E-5</v>
      </c>
      <c r="DB37" s="201">
        <v>1.1325281358757785E-4</v>
      </c>
      <c r="DC37" s="201">
        <v>4.9343678479484487E-4</v>
      </c>
      <c r="DD37" s="202">
        <v>1.0603614798507095</v>
      </c>
    </row>
    <row r="38" spans="1:108" s="173" customFormat="1" ht="9.5" x14ac:dyDescent="0.15">
      <c r="A38" s="160" t="s">
        <v>51</v>
      </c>
      <c r="B38" s="169" t="s">
        <v>60</v>
      </c>
      <c r="C38" s="169"/>
      <c r="D38" s="200">
        <v>2.5725106295947401E-4</v>
      </c>
      <c r="E38" s="201">
        <v>5.7477054660571073E-4</v>
      </c>
      <c r="F38" s="201">
        <v>2.1994312340766384E-4</v>
      </c>
      <c r="G38" s="201">
        <v>2.1306938589342705E-4</v>
      </c>
      <c r="H38" s="201">
        <v>3.1312016573842603E-4</v>
      </c>
      <c r="I38" s="201">
        <v>9.6703691100070941E-5</v>
      </c>
      <c r="J38" s="201">
        <v>4.9966613119838382E-4</v>
      </c>
      <c r="K38" s="201">
        <v>1.2192156163248001E-3</v>
      </c>
      <c r="L38" s="201">
        <v>2.5701379590043123E-4</v>
      </c>
      <c r="M38" s="201">
        <v>1.2834467216075684E-4</v>
      </c>
      <c r="N38" s="201">
        <v>1.633085091093567E-4</v>
      </c>
      <c r="O38" s="201">
        <v>1.5389280783906055E-4</v>
      </c>
      <c r="P38" s="201">
        <v>1.1358955963156917E-4</v>
      </c>
      <c r="Q38" s="201">
        <v>1.6260941571983429E-4</v>
      </c>
      <c r="R38" s="201">
        <v>4.3524865285932872E-4</v>
      </c>
      <c r="S38" s="201">
        <v>2.9768340122336196E-4</v>
      </c>
      <c r="T38" s="201">
        <v>2.1958432661245376E-4</v>
      </c>
      <c r="U38" s="201">
        <v>3.0512075071688425E-4</v>
      </c>
      <c r="V38" s="201">
        <v>4.5922756285110225E-4</v>
      </c>
      <c r="W38" s="201">
        <v>3.6860670218785463E-4</v>
      </c>
      <c r="X38" s="201">
        <v>2.1369270850276598E-4</v>
      </c>
      <c r="Y38" s="201">
        <v>1.4828892427965054E-4</v>
      </c>
      <c r="Z38" s="201">
        <v>4.7091990215457585E-4</v>
      </c>
      <c r="AA38" s="201">
        <v>1.4952381016287208E-4</v>
      </c>
      <c r="AB38" s="201">
        <v>1.8132410646055946E-4</v>
      </c>
      <c r="AC38" s="201">
        <v>2.4689007244348149E-4</v>
      </c>
      <c r="AD38" s="201">
        <v>8.0384789911900546E-5</v>
      </c>
      <c r="AE38" s="201">
        <v>3.0947867165328992E-4</v>
      </c>
      <c r="AF38" s="201">
        <v>2.2694934551751209E-4</v>
      </c>
      <c r="AG38" s="201">
        <v>2.055664783908476E-4</v>
      </c>
      <c r="AH38" s="201">
        <v>2.8408593075365828E-4</v>
      </c>
      <c r="AI38" s="201">
        <v>1.0946296736650998</v>
      </c>
      <c r="AJ38" s="201">
        <v>3.6258344352528571E-4</v>
      </c>
      <c r="AK38" s="201">
        <v>2.4829094278042427E-3</v>
      </c>
      <c r="AL38" s="201">
        <v>5.6963797486589136E-4</v>
      </c>
      <c r="AM38" s="201">
        <v>5.0137909646685093E-4</v>
      </c>
      <c r="AN38" s="201">
        <v>9.2096477477442975E-4</v>
      </c>
      <c r="AO38" s="201">
        <v>3.0231435885043773E-4</v>
      </c>
      <c r="AP38" s="201">
        <v>5.1828137582459106E-4</v>
      </c>
      <c r="AQ38" s="201">
        <v>3.0022033209467811E-4</v>
      </c>
      <c r="AR38" s="201">
        <v>4.2473013536139745E-4</v>
      </c>
      <c r="AS38" s="201">
        <v>3.3669090862113461E-4</v>
      </c>
      <c r="AT38" s="201">
        <v>2.5921164419031347E-4</v>
      </c>
      <c r="AU38" s="201">
        <v>2.5495761327246432E-4</v>
      </c>
      <c r="AV38" s="201">
        <v>2.3609449565049873E-4</v>
      </c>
      <c r="AW38" s="201">
        <v>2.0298652135767028E-4</v>
      </c>
      <c r="AX38" s="201">
        <v>5.1082900008188738E-4</v>
      </c>
      <c r="AY38" s="201">
        <v>2.1578148580021425E-4</v>
      </c>
      <c r="AZ38" s="201">
        <v>1.5879593345040691E-4</v>
      </c>
      <c r="BA38" s="201">
        <v>1.6758530042228827E-4</v>
      </c>
      <c r="BB38" s="201">
        <v>3.203799193416218E-4</v>
      </c>
      <c r="BC38" s="201">
        <v>1.2424082907276911E-4</v>
      </c>
      <c r="BD38" s="201">
        <v>1.7000734444836009E-4</v>
      </c>
      <c r="BE38" s="201">
        <v>1.4406234559755511E-4</v>
      </c>
      <c r="BF38" s="201">
        <v>1.0504991223149941E-4</v>
      </c>
      <c r="BG38" s="201">
        <v>1.6711060988066649E-4</v>
      </c>
      <c r="BH38" s="201">
        <v>1.6364072274069921E-4</v>
      </c>
      <c r="BI38" s="201">
        <v>7.698417162131688E-4</v>
      </c>
      <c r="BJ38" s="201">
        <v>1.5594197842293617E-4</v>
      </c>
      <c r="BK38" s="201">
        <v>3.169106288532799E-2</v>
      </c>
      <c r="BL38" s="201">
        <v>4.0984888735866289E-2</v>
      </c>
      <c r="BM38" s="201">
        <v>5.2612676236605933E-2</v>
      </c>
      <c r="BN38" s="201">
        <v>2.8381677743717085E-2</v>
      </c>
      <c r="BO38" s="201">
        <v>1.0106027127185493E-3</v>
      </c>
      <c r="BP38" s="201">
        <v>1.7707036494784602E-3</v>
      </c>
      <c r="BQ38" s="201">
        <v>2.8145403396976497E-3</v>
      </c>
      <c r="BR38" s="201">
        <v>4.210638718646194E-4</v>
      </c>
      <c r="BS38" s="201">
        <v>3.7641834384202815E-4</v>
      </c>
      <c r="BT38" s="201">
        <v>2.7775158372344308E-4</v>
      </c>
      <c r="BU38" s="201">
        <v>7.3736399343387227E-4</v>
      </c>
      <c r="BV38" s="201">
        <v>1.0935132932418357E-3</v>
      </c>
      <c r="BW38" s="201">
        <v>2.4278277898013602E-3</v>
      </c>
      <c r="BX38" s="201">
        <v>1.3232522525205915E-3</v>
      </c>
      <c r="BY38" s="201">
        <v>1.4594076766996869E-4</v>
      </c>
      <c r="BZ38" s="201">
        <v>3.0902724421646917E-4</v>
      </c>
      <c r="CA38" s="201">
        <v>2.1171069834593603E-4</v>
      </c>
      <c r="CB38" s="201">
        <v>4.1497391298040949E-4</v>
      </c>
      <c r="CC38" s="201">
        <v>7.8320451480444865E-4</v>
      </c>
      <c r="CD38" s="201">
        <v>7.1099806395464368E-4</v>
      </c>
      <c r="CE38" s="201">
        <v>1.5843483656455368E-4</v>
      </c>
      <c r="CF38" s="201">
        <v>4.3083033690664743E-4</v>
      </c>
      <c r="CG38" s="201">
        <v>6.1793609904906856E-4</v>
      </c>
      <c r="CH38" s="201">
        <v>1.3893119586618182E-4</v>
      </c>
      <c r="CI38" s="201">
        <v>7.7851214560888961E-4</v>
      </c>
      <c r="CJ38" s="201">
        <v>3.5359429182729832E-4</v>
      </c>
      <c r="CK38" s="201">
        <v>3.1884876074746572E-4</v>
      </c>
      <c r="CL38" s="201">
        <v>5.2078467401295465E-4</v>
      </c>
      <c r="CM38" s="201">
        <v>3.7226779590541727E-4</v>
      </c>
      <c r="CN38" s="201">
        <v>2.6623025716293987E-4</v>
      </c>
      <c r="CO38" s="201">
        <v>1.6898739849810816E-4</v>
      </c>
      <c r="CP38" s="201">
        <v>2.8277326139130438E-4</v>
      </c>
      <c r="CQ38" s="201">
        <v>1.8575666006935828E-4</v>
      </c>
      <c r="CR38" s="201">
        <v>2.3500431104610538E-4</v>
      </c>
      <c r="CS38" s="201">
        <v>1.4474348902828745E-4</v>
      </c>
      <c r="CT38" s="201">
        <v>3.0502075708937619E-4</v>
      </c>
      <c r="CU38" s="201">
        <v>1.1578128369029396E-4</v>
      </c>
      <c r="CV38" s="201">
        <v>2.108917732835068E-4</v>
      </c>
      <c r="CW38" s="201">
        <v>3.1245535475447818E-4</v>
      </c>
      <c r="CX38" s="201">
        <v>2.8038428621161295E-4</v>
      </c>
      <c r="CY38" s="201">
        <v>3.2957520952752643E-4</v>
      </c>
      <c r="CZ38" s="201">
        <v>3.9418294849773595E-4</v>
      </c>
      <c r="DA38" s="201">
        <v>3.1674044909526725E-4</v>
      </c>
      <c r="DB38" s="201">
        <v>1.9104136981201009E-4</v>
      </c>
      <c r="DC38" s="201">
        <v>1.5840539495512438E-3</v>
      </c>
      <c r="DD38" s="202">
        <v>1.2919639390147448</v>
      </c>
    </row>
    <row r="39" spans="1:108" s="173" customFormat="1" ht="9.5" x14ac:dyDescent="0.15">
      <c r="A39" s="160" t="s">
        <v>52</v>
      </c>
      <c r="B39" s="169" t="s">
        <v>62</v>
      </c>
      <c r="C39" s="169"/>
      <c r="D39" s="200">
        <v>9.8007647183604951E-6</v>
      </c>
      <c r="E39" s="201">
        <v>4.1136529416218988E-5</v>
      </c>
      <c r="F39" s="201">
        <v>1.067963435792429E-5</v>
      </c>
      <c r="G39" s="201">
        <v>9.1735801512158996E-6</v>
      </c>
      <c r="H39" s="201">
        <v>9.589082740180207E-6</v>
      </c>
      <c r="I39" s="201">
        <v>8.2041130191817053E-6</v>
      </c>
      <c r="J39" s="201">
        <v>1.2197900543980292E-5</v>
      </c>
      <c r="K39" s="201">
        <v>1.0733312607534719E-5</v>
      </c>
      <c r="L39" s="201">
        <v>1.0604066764369282E-5</v>
      </c>
      <c r="M39" s="201">
        <v>6.4617405947108554E-6</v>
      </c>
      <c r="N39" s="201">
        <v>5.3203190385953629E-6</v>
      </c>
      <c r="O39" s="201">
        <v>1.2170631515971346E-5</v>
      </c>
      <c r="P39" s="201">
        <v>7.6188579777311863E-6</v>
      </c>
      <c r="Q39" s="201">
        <v>6.4204552585742764E-6</v>
      </c>
      <c r="R39" s="201">
        <v>6.4449903289842012E-6</v>
      </c>
      <c r="S39" s="201">
        <v>5.4415673995280866E-6</v>
      </c>
      <c r="T39" s="201">
        <v>8.3153737958554262E-6</v>
      </c>
      <c r="U39" s="201">
        <v>4.1405384052376387E-4</v>
      </c>
      <c r="V39" s="201">
        <v>7.6115143436593592E-6</v>
      </c>
      <c r="W39" s="201">
        <v>6.3985301919100206E-6</v>
      </c>
      <c r="X39" s="201">
        <v>5.4234587095287322E-6</v>
      </c>
      <c r="Y39" s="201">
        <v>6.4097189088667275E-6</v>
      </c>
      <c r="Z39" s="201">
        <v>5.6925736407295123E-5</v>
      </c>
      <c r="AA39" s="201">
        <v>2.4345123781823441E-6</v>
      </c>
      <c r="AB39" s="201">
        <v>6.1092483249910991E-6</v>
      </c>
      <c r="AC39" s="201">
        <v>1.8279905932699869E-5</v>
      </c>
      <c r="AD39" s="201">
        <v>1.0677201349409301E-6</v>
      </c>
      <c r="AE39" s="201">
        <v>1.8624604887800157E-5</v>
      </c>
      <c r="AF39" s="201">
        <v>7.842753413491451E-6</v>
      </c>
      <c r="AG39" s="201">
        <v>8.8076799711126908E-6</v>
      </c>
      <c r="AH39" s="201">
        <v>7.1540638731344143E-6</v>
      </c>
      <c r="AI39" s="201">
        <v>6.3515997701247469E-5</v>
      </c>
      <c r="AJ39" s="201">
        <v>1.0015734663856346</v>
      </c>
      <c r="AK39" s="201">
        <v>7.3063959882315402E-6</v>
      </c>
      <c r="AL39" s="201">
        <v>7.1225843769429385E-6</v>
      </c>
      <c r="AM39" s="201">
        <v>5.9866242718446317E-6</v>
      </c>
      <c r="AN39" s="201">
        <v>1.2031789169897139E-5</v>
      </c>
      <c r="AO39" s="201">
        <v>5.8733245073796353E-6</v>
      </c>
      <c r="AP39" s="201">
        <v>7.3631426996208996E-6</v>
      </c>
      <c r="AQ39" s="201">
        <v>4.4530712857920017E-6</v>
      </c>
      <c r="AR39" s="201">
        <v>7.047244692573897E-6</v>
      </c>
      <c r="AS39" s="201">
        <v>4.8634805856391283E-5</v>
      </c>
      <c r="AT39" s="201">
        <v>2.1919065796318668E-5</v>
      </c>
      <c r="AU39" s="201">
        <v>4.4572056608243598E-5</v>
      </c>
      <c r="AV39" s="201">
        <v>2.5343606955414012E-4</v>
      </c>
      <c r="AW39" s="201">
        <v>2.629530396050878E-3</v>
      </c>
      <c r="AX39" s="201">
        <v>8.372355401221011E-3</v>
      </c>
      <c r="AY39" s="201">
        <v>1.0065227812752534E-3</v>
      </c>
      <c r="AZ39" s="201">
        <v>8.5838759866108431E-5</v>
      </c>
      <c r="BA39" s="201">
        <v>2.5595531063328194E-4</v>
      </c>
      <c r="BB39" s="201">
        <v>1.1795004341605541E-4</v>
      </c>
      <c r="BC39" s="201">
        <v>3.5523883915193074E-4</v>
      </c>
      <c r="BD39" s="201">
        <v>2.1885488266905201E-4</v>
      </c>
      <c r="BE39" s="201">
        <v>9.6612954066878024E-6</v>
      </c>
      <c r="BF39" s="201">
        <v>4.8161136419955182E-5</v>
      </c>
      <c r="BG39" s="201">
        <v>2.0070571125888691E-5</v>
      </c>
      <c r="BH39" s="201">
        <v>9.9775378326033278E-6</v>
      </c>
      <c r="BI39" s="201">
        <v>7.6877014959405814E-5</v>
      </c>
      <c r="BJ39" s="201">
        <v>2.2866787704485787E-5</v>
      </c>
      <c r="BK39" s="201">
        <v>7.9117862399624727E-4</v>
      </c>
      <c r="BL39" s="201">
        <v>2.1984991893002559E-4</v>
      </c>
      <c r="BM39" s="201">
        <v>4.604605034809299E-5</v>
      </c>
      <c r="BN39" s="201">
        <v>2.726142975120841E-4</v>
      </c>
      <c r="BO39" s="201">
        <v>1.3051058048217543E-5</v>
      </c>
      <c r="BP39" s="201">
        <v>1.365008472132837E-5</v>
      </c>
      <c r="BQ39" s="201">
        <v>2.4157980119656872E-5</v>
      </c>
      <c r="BR39" s="201">
        <v>3.886845961153381E-5</v>
      </c>
      <c r="BS39" s="201">
        <v>1.7200722959640648E-5</v>
      </c>
      <c r="BT39" s="201">
        <v>6.3085940949526774E-6</v>
      </c>
      <c r="BU39" s="201">
        <v>8.4125257863062495E-6</v>
      </c>
      <c r="BV39" s="201">
        <v>8.6327896728236773E-6</v>
      </c>
      <c r="BW39" s="201">
        <v>1.256301871047759E-5</v>
      </c>
      <c r="BX39" s="201">
        <v>1.4889228591592479E-5</v>
      </c>
      <c r="BY39" s="201">
        <v>9.0347246440417512E-6</v>
      </c>
      <c r="BZ39" s="201">
        <v>2.1738546392452222E-5</v>
      </c>
      <c r="CA39" s="201">
        <v>9.9080975446112355E-6</v>
      </c>
      <c r="CB39" s="201">
        <v>7.5250628408591329E-6</v>
      </c>
      <c r="CC39" s="201">
        <v>1.3010999963076529E-5</v>
      </c>
      <c r="CD39" s="201">
        <v>9.9674408553119336E-6</v>
      </c>
      <c r="CE39" s="201">
        <v>2.295574147105819E-6</v>
      </c>
      <c r="CF39" s="201">
        <v>8.8726551016450184E-6</v>
      </c>
      <c r="CG39" s="201">
        <v>1.0108333659529783E-5</v>
      </c>
      <c r="CH39" s="201">
        <v>6.7436203570609289E-6</v>
      </c>
      <c r="CI39" s="201">
        <v>1.1244862302268458E-5</v>
      </c>
      <c r="CJ39" s="201">
        <v>1.023273612884417E-5</v>
      </c>
      <c r="CK39" s="201">
        <v>1.3960763577408026E-5</v>
      </c>
      <c r="CL39" s="201">
        <v>3.2823477229477392E-5</v>
      </c>
      <c r="CM39" s="201">
        <v>1.0667625701577691E-5</v>
      </c>
      <c r="CN39" s="201">
        <v>3.5351525464028057E-5</v>
      </c>
      <c r="CO39" s="201">
        <v>2.8073107771225128E-5</v>
      </c>
      <c r="CP39" s="201">
        <v>1.265637876191369E-4</v>
      </c>
      <c r="CQ39" s="201">
        <v>1.0275173973600874E-4</v>
      </c>
      <c r="CR39" s="201">
        <v>4.1651037372866078E-5</v>
      </c>
      <c r="CS39" s="201">
        <v>9.8201226350153214E-6</v>
      </c>
      <c r="CT39" s="201">
        <v>6.2126094699987331E-6</v>
      </c>
      <c r="CU39" s="201">
        <v>5.4223107998689797E-5</v>
      </c>
      <c r="CV39" s="201">
        <v>8.3993678138419266E-6</v>
      </c>
      <c r="CW39" s="201">
        <v>1.906981485281052E-4</v>
      </c>
      <c r="CX39" s="201">
        <v>1.9119208980091521E-4</v>
      </c>
      <c r="CY39" s="201">
        <v>6.3514048962190959E-6</v>
      </c>
      <c r="CZ39" s="201">
        <v>9.7070701374515128E-6</v>
      </c>
      <c r="DA39" s="201">
        <v>3.4437506847403805E-5</v>
      </c>
      <c r="DB39" s="201">
        <v>3.4853434729688432E-5</v>
      </c>
      <c r="DC39" s="201">
        <v>3.1742956981031242E-4</v>
      </c>
      <c r="DD39" s="202">
        <v>1.0189033190282861</v>
      </c>
    </row>
    <row r="40" spans="1:108" s="173" customFormat="1" ht="9.5" x14ac:dyDescent="0.15">
      <c r="A40" s="160" t="s">
        <v>54</v>
      </c>
      <c r="B40" s="169" t="s">
        <v>64</v>
      </c>
      <c r="C40" s="169"/>
      <c r="D40" s="200">
        <v>1.213813938509583E-3</v>
      </c>
      <c r="E40" s="201">
        <v>7.9617649494573249E-3</v>
      </c>
      <c r="F40" s="201">
        <v>1.7823599050855344E-3</v>
      </c>
      <c r="G40" s="201">
        <v>2.3946912124327827E-3</v>
      </c>
      <c r="H40" s="201">
        <v>1.1035078304887838E-4</v>
      </c>
      <c r="I40" s="201">
        <v>1.3687025748863584E-4</v>
      </c>
      <c r="J40" s="201">
        <v>1.8563582742706205E-4</v>
      </c>
      <c r="K40" s="201">
        <v>8.3008939991954507E-4</v>
      </c>
      <c r="L40" s="201">
        <v>9.1608108342305483E-4</v>
      </c>
      <c r="M40" s="201">
        <v>1.0764127033865742E-4</v>
      </c>
      <c r="N40" s="201">
        <v>4.8517629550453927E-4</v>
      </c>
      <c r="O40" s="201">
        <v>3.0130724574779696E-4</v>
      </c>
      <c r="P40" s="201">
        <v>1.3710887963129122E-4</v>
      </c>
      <c r="Q40" s="201">
        <v>1.535874838470854E-3</v>
      </c>
      <c r="R40" s="201">
        <v>2.4335890481004026E-4</v>
      </c>
      <c r="S40" s="201">
        <v>1.2848132552061641E-4</v>
      </c>
      <c r="T40" s="201">
        <v>1.3808213195491104E-4</v>
      </c>
      <c r="U40" s="201">
        <v>9.5444176745882034E-4</v>
      </c>
      <c r="V40" s="201">
        <v>1.0311244645637332E-3</v>
      </c>
      <c r="W40" s="201">
        <v>3.3056975333140064E-4</v>
      </c>
      <c r="X40" s="201">
        <v>1.8112424200747004E-4</v>
      </c>
      <c r="Y40" s="201">
        <v>1.3974936744124875E-3</v>
      </c>
      <c r="Z40" s="201">
        <v>5.2456342680352701E-3</v>
      </c>
      <c r="AA40" s="201">
        <v>1.1648204741706293E-4</v>
      </c>
      <c r="AB40" s="201">
        <v>8.5225050383912063E-4</v>
      </c>
      <c r="AC40" s="201">
        <v>8.117060221936017E-4</v>
      </c>
      <c r="AD40" s="201">
        <v>1.5614179931911472E-4</v>
      </c>
      <c r="AE40" s="201">
        <v>1.6135771774136549E-4</v>
      </c>
      <c r="AF40" s="201">
        <v>6.8345046773843343E-4</v>
      </c>
      <c r="AG40" s="201">
        <v>2.0953496747315242E-4</v>
      </c>
      <c r="AH40" s="201">
        <v>6.120492772350784E-3</v>
      </c>
      <c r="AI40" s="201">
        <v>4.6578533890069378E-3</v>
      </c>
      <c r="AJ40" s="201">
        <v>1.4199840323680657E-2</v>
      </c>
      <c r="AK40" s="201">
        <v>1.0169617677192822</v>
      </c>
      <c r="AL40" s="201">
        <v>9.0038705671518695E-3</v>
      </c>
      <c r="AM40" s="201">
        <v>5.3864713574614184E-3</v>
      </c>
      <c r="AN40" s="201">
        <v>1.1797712327034537E-2</v>
      </c>
      <c r="AO40" s="201">
        <v>1.2408282567306754E-3</v>
      </c>
      <c r="AP40" s="201">
        <v>2.7470107319226496E-2</v>
      </c>
      <c r="AQ40" s="201">
        <v>5.1741635362354222E-3</v>
      </c>
      <c r="AR40" s="201">
        <v>2.770182678040055E-3</v>
      </c>
      <c r="AS40" s="201">
        <v>2.4936350572276932E-3</v>
      </c>
      <c r="AT40" s="201">
        <v>6.0325453580938023E-3</v>
      </c>
      <c r="AU40" s="201">
        <v>2.5657435907614251E-3</v>
      </c>
      <c r="AV40" s="201">
        <v>1.3909049935432324E-3</v>
      </c>
      <c r="AW40" s="201">
        <v>6.5163624852409632E-3</v>
      </c>
      <c r="AX40" s="201">
        <v>1.9986877549752436E-3</v>
      </c>
      <c r="AY40" s="201">
        <v>3.8293404193515258E-3</v>
      </c>
      <c r="AZ40" s="201">
        <v>1.0777739959069348E-3</v>
      </c>
      <c r="BA40" s="201">
        <v>1.5298039065860772E-3</v>
      </c>
      <c r="BB40" s="201">
        <v>3.4369561537441612E-3</v>
      </c>
      <c r="BC40" s="201">
        <v>5.1811966109844947E-4</v>
      </c>
      <c r="BD40" s="201">
        <v>1.0797858888032842E-3</v>
      </c>
      <c r="BE40" s="201">
        <v>6.7418400336755936E-4</v>
      </c>
      <c r="BF40" s="201">
        <v>1.1999253015208618E-3</v>
      </c>
      <c r="BG40" s="201">
        <v>1.3824877623295033E-3</v>
      </c>
      <c r="BH40" s="201">
        <v>4.2006213710992353E-4</v>
      </c>
      <c r="BI40" s="201">
        <v>9.7101042699785452E-4</v>
      </c>
      <c r="BJ40" s="201">
        <v>7.3449921065878388E-5</v>
      </c>
      <c r="BK40" s="201">
        <v>3.6399528773386862E-3</v>
      </c>
      <c r="BL40" s="201">
        <v>8.7712824711788009E-3</v>
      </c>
      <c r="BM40" s="201">
        <v>2.5194176809024611E-3</v>
      </c>
      <c r="BN40" s="201">
        <v>5.5168065609639463E-3</v>
      </c>
      <c r="BO40" s="201">
        <v>2.7788140379094806E-4</v>
      </c>
      <c r="BP40" s="201">
        <v>4.6257908340095754E-4</v>
      </c>
      <c r="BQ40" s="201">
        <v>3.4041426445000091E-3</v>
      </c>
      <c r="BR40" s="201">
        <v>1.4253838755791436E-4</v>
      </c>
      <c r="BS40" s="201">
        <v>1.644734460496618E-4</v>
      </c>
      <c r="BT40" s="201">
        <v>9.7940645019994204E-5</v>
      </c>
      <c r="BU40" s="201">
        <v>1.9767743058117103E-4</v>
      </c>
      <c r="BV40" s="201">
        <v>2.4350301626419328E-4</v>
      </c>
      <c r="BW40" s="201">
        <v>4.8849217121083651E-4</v>
      </c>
      <c r="BX40" s="201">
        <v>3.475301022710094E-4</v>
      </c>
      <c r="BY40" s="201">
        <v>6.8730467761767323E-5</v>
      </c>
      <c r="BZ40" s="201">
        <v>1.1751024455091267E-4</v>
      </c>
      <c r="CA40" s="201">
        <v>1.0658282946198601E-4</v>
      </c>
      <c r="CB40" s="201">
        <v>1.3804075091488377E-4</v>
      </c>
      <c r="CC40" s="201">
        <v>2.2403583916708015E-4</v>
      </c>
      <c r="CD40" s="201">
        <v>2.0837584345315883E-4</v>
      </c>
      <c r="CE40" s="201">
        <v>5.6328951123967116E-5</v>
      </c>
      <c r="CF40" s="201">
        <v>1.5029590523060911E-4</v>
      </c>
      <c r="CG40" s="201">
        <v>1.9268396852759103E-4</v>
      </c>
      <c r="CH40" s="201">
        <v>6.7186483777597155E-5</v>
      </c>
      <c r="CI40" s="201">
        <v>2.2051126048682252E-4</v>
      </c>
      <c r="CJ40" s="201">
        <v>2.2302501899656519E-4</v>
      </c>
      <c r="CK40" s="201">
        <v>1.2416035136431178E-4</v>
      </c>
      <c r="CL40" s="201">
        <v>7.9082540856713801E-4</v>
      </c>
      <c r="CM40" s="201">
        <v>2.0862067193500646E-4</v>
      </c>
      <c r="CN40" s="201">
        <v>1.190980383756046E-4</v>
      </c>
      <c r="CO40" s="201">
        <v>9.916348328260244E-5</v>
      </c>
      <c r="CP40" s="201">
        <v>1.3399455120152989E-4</v>
      </c>
      <c r="CQ40" s="201">
        <v>1.1871569022443421E-4</v>
      </c>
      <c r="CR40" s="201">
        <v>1.121816728921068E-4</v>
      </c>
      <c r="CS40" s="201">
        <v>7.6201951200219201E-5</v>
      </c>
      <c r="CT40" s="201">
        <v>1.1764704284988974E-4</v>
      </c>
      <c r="CU40" s="201">
        <v>2.3594249295075305E-4</v>
      </c>
      <c r="CV40" s="201">
        <v>8.3649186669446907E-5</v>
      </c>
      <c r="CW40" s="201">
        <v>2.2246987295230079E-4</v>
      </c>
      <c r="CX40" s="201">
        <v>2.4136107096645398E-4</v>
      </c>
      <c r="CY40" s="201">
        <v>2.0393531076410079E-4</v>
      </c>
      <c r="CZ40" s="201">
        <v>4.906213619055459E-4</v>
      </c>
      <c r="DA40" s="201">
        <v>4.8080265847229281E-4</v>
      </c>
      <c r="DB40" s="201">
        <v>3.1070178018743366E-3</v>
      </c>
      <c r="DC40" s="201">
        <v>1.4500517765909165E-3</v>
      </c>
      <c r="DD40" s="202">
        <v>1.2091780548877495</v>
      </c>
    </row>
    <row r="41" spans="1:108" s="173" customFormat="1" ht="9.5" x14ac:dyDescent="0.15">
      <c r="A41" s="160" t="s">
        <v>56</v>
      </c>
      <c r="B41" s="169" t="s">
        <v>66</v>
      </c>
      <c r="C41" s="169"/>
      <c r="D41" s="200">
        <v>2.150235917375217E-4</v>
      </c>
      <c r="E41" s="201">
        <v>3.0053729751236579E-4</v>
      </c>
      <c r="F41" s="201">
        <v>1.4532143298294118E-4</v>
      </c>
      <c r="G41" s="201">
        <v>1.4752548967658015E-4</v>
      </c>
      <c r="H41" s="201">
        <v>1.6469628702651183E-4</v>
      </c>
      <c r="I41" s="201">
        <v>1.3199173341723988E-3</v>
      </c>
      <c r="J41" s="201">
        <v>1.0910473862596256E-3</v>
      </c>
      <c r="K41" s="201">
        <v>3.8793162193750895E-3</v>
      </c>
      <c r="L41" s="201">
        <v>2.2366683671232819E-4</v>
      </c>
      <c r="M41" s="201">
        <v>6.0436019640500843E-4</v>
      </c>
      <c r="N41" s="201">
        <v>1.1474437100985652E-4</v>
      </c>
      <c r="O41" s="201">
        <v>1.6429704816563255E-4</v>
      </c>
      <c r="P41" s="201">
        <v>8.2160784282421626E-4</v>
      </c>
      <c r="Q41" s="201">
        <v>1.4070955753829519E-4</v>
      </c>
      <c r="R41" s="201">
        <v>1.5406559577282265E-4</v>
      </c>
      <c r="S41" s="201">
        <v>2.8439721812015717E-4</v>
      </c>
      <c r="T41" s="201">
        <v>2.95864020857101E-4</v>
      </c>
      <c r="U41" s="201">
        <v>7.4134539607266436E-3</v>
      </c>
      <c r="V41" s="201">
        <v>2.2394961070388862E-4</v>
      </c>
      <c r="W41" s="201">
        <v>1.6549901187825922E-4</v>
      </c>
      <c r="X41" s="201">
        <v>1.210162925277562E-4</v>
      </c>
      <c r="Y41" s="201">
        <v>1.0593412664836881E-4</v>
      </c>
      <c r="Z41" s="201">
        <v>4.8169247347378517E-4</v>
      </c>
      <c r="AA41" s="201">
        <v>9.4944990413435283E-5</v>
      </c>
      <c r="AB41" s="201">
        <v>3.5165305513514439E-4</v>
      </c>
      <c r="AC41" s="201">
        <v>3.1899735917917659E-4</v>
      </c>
      <c r="AD41" s="201">
        <v>1.3670174454600564E-4</v>
      </c>
      <c r="AE41" s="201">
        <v>6.6405806322097785E-4</v>
      </c>
      <c r="AF41" s="201">
        <v>1.9657789077520216E-3</v>
      </c>
      <c r="AG41" s="201">
        <v>4.0727350776339138E-4</v>
      </c>
      <c r="AH41" s="201">
        <v>4.2611311298517476E-4</v>
      </c>
      <c r="AI41" s="201">
        <v>6.5914559246643759E-3</v>
      </c>
      <c r="AJ41" s="201">
        <v>1.3088810111431537E-3</v>
      </c>
      <c r="AK41" s="201">
        <v>2.9408529858677718E-3</v>
      </c>
      <c r="AL41" s="201">
        <v>1.5665215673325015</v>
      </c>
      <c r="AM41" s="201">
        <v>0.90919070115699652</v>
      </c>
      <c r="AN41" s="201">
        <v>0.30543858654909689</v>
      </c>
      <c r="AO41" s="201">
        <v>0.19931995005125872</v>
      </c>
      <c r="AP41" s="201">
        <v>3.0608748037548106E-4</v>
      </c>
      <c r="AQ41" s="201">
        <v>5.0172202033042226E-4</v>
      </c>
      <c r="AR41" s="201">
        <v>9.2938793906371484E-2</v>
      </c>
      <c r="AS41" s="201">
        <v>5.6978262734142048E-2</v>
      </c>
      <c r="AT41" s="201">
        <v>3.8123013876245324E-2</v>
      </c>
      <c r="AU41" s="201">
        <v>2.7644055769767334E-2</v>
      </c>
      <c r="AV41" s="201">
        <v>1.0050160713602188E-2</v>
      </c>
      <c r="AW41" s="201">
        <v>4.1490739174625523E-4</v>
      </c>
      <c r="AX41" s="201">
        <v>3.4565310968711505E-3</v>
      </c>
      <c r="AY41" s="201">
        <v>2.1734170205311178E-2</v>
      </c>
      <c r="AZ41" s="201">
        <v>1.621434655182976E-2</v>
      </c>
      <c r="BA41" s="201">
        <v>2.8879544468611174E-3</v>
      </c>
      <c r="BB41" s="201">
        <v>1.0155732231266344E-2</v>
      </c>
      <c r="BC41" s="201">
        <v>1.9151000234978327E-3</v>
      </c>
      <c r="BD41" s="201">
        <v>1.7876034420533189E-3</v>
      </c>
      <c r="BE41" s="201">
        <v>2.3763628478061065E-2</v>
      </c>
      <c r="BF41" s="201">
        <v>1.1536570328329044E-2</v>
      </c>
      <c r="BG41" s="201">
        <v>5.8443118016791966E-2</v>
      </c>
      <c r="BH41" s="201">
        <v>2.6922721218926322E-3</v>
      </c>
      <c r="BI41" s="201">
        <v>3.1335536667024882E-3</v>
      </c>
      <c r="BJ41" s="201">
        <v>1.2342601226275951E-4</v>
      </c>
      <c r="BK41" s="201">
        <v>1.1658546767607643E-2</v>
      </c>
      <c r="BL41" s="201">
        <v>1.016170331589193E-2</v>
      </c>
      <c r="BM41" s="201">
        <v>9.6387837379141202E-3</v>
      </c>
      <c r="BN41" s="201">
        <v>1.773195121038379E-2</v>
      </c>
      <c r="BO41" s="201">
        <v>3.7332211252387177E-4</v>
      </c>
      <c r="BP41" s="201">
        <v>5.3731108831897112E-4</v>
      </c>
      <c r="BQ41" s="201">
        <v>9.0294297930876082E-4</v>
      </c>
      <c r="BR41" s="201">
        <v>1.2207281821177495E-4</v>
      </c>
      <c r="BS41" s="201">
        <v>2.0255177045575996E-4</v>
      </c>
      <c r="BT41" s="201">
        <v>1.1345908604309516E-4</v>
      </c>
      <c r="BU41" s="201">
        <v>2.2906264512596877E-4</v>
      </c>
      <c r="BV41" s="201">
        <v>3.0328526974250078E-4</v>
      </c>
      <c r="BW41" s="201">
        <v>5.7601297976212873E-4</v>
      </c>
      <c r="BX41" s="201">
        <v>4.326534402795032E-4</v>
      </c>
      <c r="BY41" s="201">
        <v>1.3147142772988724E-4</v>
      </c>
      <c r="BZ41" s="201">
        <v>6.3486473447816737E-4</v>
      </c>
      <c r="CA41" s="201">
        <v>2.4279402855226942E-4</v>
      </c>
      <c r="CB41" s="201">
        <v>1.7714732434664368E-4</v>
      </c>
      <c r="CC41" s="201">
        <v>3.1834518536030939E-4</v>
      </c>
      <c r="CD41" s="201">
        <v>4.4875612799117541E-4</v>
      </c>
      <c r="CE41" s="201">
        <v>5.6839270277274854E-5</v>
      </c>
      <c r="CF41" s="201">
        <v>1.7988756122176282E-4</v>
      </c>
      <c r="CG41" s="201">
        <v>2.0435522582310498E-4</v>
      </c>
      <c r="CH41" s="201">
        <v>1.0668343507606397E-4</v>
      </c>
      <c r="CI41" s="201">
        <v>2.6972198861168015E-4</v>
      </c>
      <c r="CJ41" s="201">
        <v>1.5997702026823553E-4</v>
      </c>
      <c r="CK41" s="201">
        <v>2.9070984623285012E-4</v>
      </c>
      <c r="CL41" s="201">
        <v>1.9993127122901332E-4</v>
      </c>
      <c r="CM41" s="201">
        <v>1.7605917050161511E-4</v>
      </c>
      <c r="CN41" s="201">
        <v>1.0441221423683709E-4</v>
      </c>
      <c r="CO41" s="201">
        <v>8.0658790270158177E-5</v>
      </c>
      <c r="CP41" s="201">
        <v>1.5228250111039971E-4</v>
      </c>
      <c r="CQ41" s="201">
        <v>9.897072855290668E-5</v>
      </c>
      <c r="CR41" s="201">
        <v>1.7328019766030638E-4</v>
      </c>
      <c r="CS41" s="201">
        <v>2.0698176156983439E-4</v>
      </c>
      <c r="CT41" s="201">
        <v>1.1605165487839803E-4</v>
      </c>
      <c r="CU41" s="201">
        <v>1.0513819831999564E-3</v>
      </c>
      <c r="CV41" s="201">
        <v>1.1144055222166983E-4</v>
      </c>
      <c r="CW41" s="201">
        <v>1.7592677241174063E-4</v>
      </c>
      <c r="CX41" s="201">
        <v>2.1445617992230716E-4</v>
      </c>
      <c r="CY41" s="201">
        <v>1.8286189149871294E-4</v>
      </c>
      <c r="CZ41" s="201">
        <v>1.6401227096796053E-4</v>
      </c>
      <c r="DA41" s="201">
        <v>2.6229483593233983E-4</v>
      </c>
      <c r="DB41" s="201">
        <v>1.9847923036471965E-4</v>
      </c>
      <c r="DC41" s="201">
        <v>3.0776496211393067E-3</v>
      </c>
      <c r="DD41" s="202">
        <v>3.4620095134941509</v>
      </c>
    </row>
    <row r="42" spans="1:108" s="173" customFormat="1" ht="9.5" x14ac:dyDescent="0.15">
      <c r="A42" s="174" t="s">
        <v>57</v>
      </c>
      <c r="B42" s="175" t="s">
        <v>68</v>
      </c>
      <c r="C42" s="175"/>
      <c r="D42" s="203">
        <v>2.3524546446440799E-4</v>
      </c>
      <c r="E42" s="204">
        <v>3.3203179581845253E-4</v>
      </c>
      <c r="F42" s="204">
        <v>1.5857243706475095E-4</v>
      </c>
      <c r="G42" s="204">
        <v>1.5785460690263345E-4</v>
      </c>
      <c r="H42" s="204">
        <v>1.7549807953815886E-4</v>
      </c>
      <c r="I42" s="204">
        <v>1.4878287927570166E-3</v>
      </c>
      <c r="J42" s="204">
        <v>1.2234714366024173E-3</v>
      </c>
      <c r="K42" s="204">
        <v>4.3410077359595416E-3</v>
      </c>
      <c r="L42" s="204">
        <v>2.4803457983898347E-4</v>
      </c>
      <c r="M42" s="204">
        <v>6.8348159317448804E-4</v>
      </c>
      <c r="N42" s="204">
        <v>1.2664190235353497E-4</v>
      </c>
      <c r="O42" s="204">
        <v>1.8554644399419775E-4</v>
      </c>
      <c r="P42" s="204">
        <v>9.4326002999248898E-4</v>
      </c>
      <c r="Q42" s="204">
        <v>1.574754680014451E-4</v>
      </c>
      <c r="R42" s="204">
        <v>1.7680612217335065E-4</v>
      </c>
      <c r="S42" s="204">
        <v>3.2300483505015782E-4</v>
      </c>
      <c r="T42" s="204">
        <v>3.2820724473877537E-4</v>
      </c>
      <c r="U42" s="204">
        <v>8.2587283171076144E-3</v>
      </c>
      <c r="V42" s="204">
        <v>2.5535003019505728E-4</v>
      </c>
      <c r="W42" s="204">
        <v>1.8904081828361921E-4</v>
      </c>
      <c r="X42" s="204">
        <v>1.3683297944227E-4</v>
      </c>
      <c r="Y42" s="204">
        <v>1.1529377521561251E-4</v>
      </c>
      <c r="Z42" s="204">
        <v>4.8185170950407565E-4</v>
      </c>
      <c r="AA42" s="204">
        <v>1.0807341035094868E-4</v>
      </c>
      <c r="AB42" s="204">
        <v>4.0117536874316689E-4</v>
      </c>
      <c r="AC42" s="204">
        <v>3.5972969164238918E-4</v>
      </c>
      <c r="AD42" s="204">
        <v>1.5358090809554887E-4</v>
      </c>
      <c r="AE42" s="204">
        <v>7.461183330404736E-4</v>
      </c>
      <c r="AF42" s="204">
        <v>2.2116898125926639E-3</v>
      </c>
      <c r="AG42" s="204">
        <v>4.3518150497236913E-4</v>
      </c>
      <c r="AH42" s="204">
        <v>4.8440985702778163E-4</v>
      </c>
      <c r="AI42" s="204">
        <v>7.3646943039980635E-3</v>
      </c>
      <c r="AJ42" s="204">
        <v>8.7882827830240273E-4</v>
      </c>
      <c r="AK42" s="204">
        <v>3.2249752301668562E-3</v>
      </c>
      <c r="AL42" s="204">
        <v>3.3332165715728939E-4</v>
      </c>
      <c r="AM42" s="204">
        <v>1.0172207208050081</v>
      </c>
      <c r="AN42" s="204">
        <v>3.4446282902383528E-3</v>
      </c>
      <c r="AO42" s="204">
        <v>0.22096848410749029</v>
      </c>
      <c r="AP42" s="204">
        <v>3.4627575587556369E-4</v>
      </c>
      <c r="AQ42" s="204">
        <v>5.6269695234981544E-4</v>
      </c>
      <c r="AR42" s="204">
        <v>0.10277002958908178</v>
      </c>
      <c r="AS42" s="204">
        <v>6.5827259975747815E-2</v>
      </c>
      <c r="AT42" s="204">
        <v>4.21455797390759E-2</v>
      </c>
      <c r="AU42" s="204">
        <v>3.0333682263020634E-2</v>
      </c>
      <c r="AV42" s="204">
        <v>1.1309889732499284E-2</v>
      </c>
      <c r="AW42" s="204">
        <v>4.6778368356572203E-4</v>
      </c>
      <c r="AX42" s="204">
        <v>3.8362647196020063E-3</v>
      </c>
      <c r="AY42" s="204">
        <v>2.2509230467005314E-2</v>
      </c>
      <c r="AZ42" s="204">
        <v>1.8993991159259677E-2</v>
      </c>
      <c r="BA42" s="204">
        <v>2.8870606678740975E-3</v>
      </c>
      <c r="BB42" s="204">
        <v>1.1171114231993903E-2</v>
      </c>
      <c r="BC42" s="204">
        <v>2.1130362933331559E-3</v>
      </c>
      <c r="BD42" s="204">
        <v>1.8110443135993864E-3</v>
      </c>
      <c r="BE42" s="204">
        <v>2.7605238021287618E-2</v>
      </c>
      <c r="BF42" s="204">
        <v>1.08211368756454E-2</v>
      </c>
      <c r="BG42" s="204">
        <v>6.6891313412257777E-2</v>
      </c>
      <c r="BH42" s="204">
        <v>3.2459061102212863E-3</v>
      </c>
      <c r="BI42" s="204">
        <v>3.5078216359397713E-3</v>
      </c>
      <c r="BJ42" s="204">
        <v>1.3687203168377736E-4</v>
      </c>
      <c r="BK42" s="204">
        <v>1.2968640031910388E-2</v>
      </c>
      <c r="BL42" s="204">
        <v>1.2153354187193523E-2</v>
      </c>
      <c r="BM42" s="204">
        <v>1.0725705852962951E-2</v>
      </c>
      <c r="BN42" s="204">
        <v>1.9064718571325676E-2</v>
      </c>
      <c r="BO42" s="204">
        <v>4.2811962451384664E-4</v>
      </c>
      <c r="BP42" s="204">
        <v>6.3079110187670934E-4</v>
      </c>
      <c r="BQ42" s="204">
        <v>9.8717118304425728E-4</v>
      </c>
      <c r="BR42" s="204">
        <v>1.3657535322040602E-4</v>
      </c>
      <c r="BS42" s="204">
        <v>2.2942769228049471E-4</v>
      </c>
      <c r="BT42" s="204">
        <v>1.2761490156184565E-4</v>
      </c>
      <c r="BU42" s="204">
        <v>2.6436310808303031E-4</v>
      </c>
      <c r="BV42" s="204">
        <v>3.5585749876323899E-4</v>
      </c>
      <c r="BW42" s="204">
        <v>6.8771008837135029E-4</v>
      </c>
      <c r="BX42" s="204">
        <v>5.006291461987952E-4</v>
      </c>
      <c r="BY42" s="204">
        <v>1.4363484612350369E-4</v>
      </c>
      <c r="BZ42" s="204">
        <v>7.2384905466189615E-4</v>
      </c>
      <c r="CA42" s="204">
        <v>2.678104050137092E-4</v>
      </c>
      <c r="CB42" s="204">
        <v>1.9931626629128319E-4</v>
      </c>
      <c r="CC42" s="204">
        <v>3.6066566536532623E-4</v>
      </c>
      <c r="CD42" s="204">
        <v>5.1056482002296926E-4</v>
      </c>
      <c r="CE42" s="204">
        <v>6.539265054061629E-5</v>
      </c>
      <c r="CF42" s="204">
        <v>2.0168629337225495E-4</v>
      </c>
      <c r="CG42" s="204">
        <v>2.3653197229118599E-4</v>
      </c>
      <c r="CH42" s="204">
        <v>1.1687836234574289E-4</v>
      </c>
      <c r="CI42" s="204">
        <v>3.0868074888185234E-4</v>
      </c>
      <c r="CJ42" s="204">
        <v>1.8031271256491996E-4</v>
      </c>
      <c r="CK42" s="204">
        <v>3.3422006495331018E-4</v>
      </c>
      <c r="CL42" s="204">
        <v>2.2424692142751417E-4</v>
      </c>
      <c r="CM42" s="204">
        <v>1.9445104564543402E-4</v>
      </c>
      <c r="CN42" s="204">
        <v>1.194968699756429E-4</v>
      </c>
      <c r="CO42" s="204">
        <v>8.9066437913247254E-5</v>
      </c>
      <c r="CP42" s="204">
        <v>1.6870426886893771E-4</v>
      </c>
      <c r="CQ42" s="204">
        <v>1.0955921653385336E-4</v>
      </c>
      <c r="CR42" s="204">
        <v>1.9504186824690465E-4</v>
      </c>
      <c r="CS42" s="204">
        <v>2.2289727892501067E-4</v>
      </c>
      <c r="CT42" s="204">
        <v>1.3254430432322814E-4</v>
      </c>
      <c r="CU42" s="204">
        <v>1.1017435323715876E-3</v>
      </c>
      <c r="CV42" s="204">
        <v>1.2240273783487683E-4</v>
      </c>
      <c r="CW42" s="204">
        <v>1.9681473020219636E-4</v>
      </c>
      <c r="CX42" s="204">
        <v>2.4040422891914376E-4</v>
      </c>
      <c r="CY42" s="204">
        <v>2.0646452959913962E-4</v>
      </c>
      <c r="CZ42" s="204">
        <v>1.8670682656984227E-4</v>
      </c>
      <c r="DA42" s="204">
        <v>2.8849699672929725E-4</v>
      </c>
      <c r="DB42" s="204">
        <v>2.2091942020337619E-4</v>
      </c>
      <c r="DC42" s="204">
        <v>2.9672060106745958E-3</v>
      </c>
      <c r="DD42" s="205">
        <v>1.7782472948166197</v>
      </c>
    </row>
    <row r="43" spans="1:108" s="173" customFormat="1" ht="9.5" x14ac:dyDescent="0.15">
      <c r="A43" s="160" t="s">
        <v>59</v>
      </c>
      <c r="B43" s="169" t="s">
        <v>70</v>
      </c>
      <c r="C43" s="169"/>
      <c r="D43" s="200">
        <v>3.5999727423641849E-5</v>
      </c>
      <c r="E43" s="206">
        <v>5.4299625350180347E-5</v>
      </c>
      <c r="F43" s="206">
        <v>2.7221568843312239E-5</v>
      </c>
      <c r="G43" s="206">
        <v>3.1266497065626102E-5</v>
      </c>
      <c r="H43" s="206">
        <v>3.5790585514354525E-5</v>
      </c>
      <c r="I43" s="206">
        <v>1.4624865737895257E-4</v>
      </c>
      <c r="J43" s="206">
        <v>1.203274042741329E-4</v>
      </c>
      <c r="K43" s="206">
        <v>9.3309181257996972E-5</v>
      </c>
      <c r="L43" s="206">
        <v>3.3185260994022735E-5</v>
      </c>
      <c r="M43" s="206">
        <v>6.4551715953872643E-5</v>
      </c>
      <c r="N43" s="206">
        <v>1.8528480079346054E-5</v>
      </c>
      <c r="O43" s="206">
        <v>1.9453807455231927E-5</v>
      </c>
      <c r="P43" s="206">
        <v>6.2917297978035402E-5</v>
      </c>
      <c r="Q43" s="206">
        <v>1.8900235786250766E-5</v>
      </c>
      <c r="R43" s="206">
        <v>1.7888793359486514E-5</v>
      </c>
      <c r="S43" s="206">
        <v>1.8373748082111094E-5</v>
      </c>
      <c r="T43" s="206">
        <v>3.1934598264471901E-5</v>
      </c>
      <c r="U43" s="206">
        <v>1.5667920333359455E-4</v>
      </c>
      <c r="V43" s="206">
        <v>2.3798019539255415E-5</v>
      </c>
      <c r="W43" s="206">
        <v>1.7709694977814212E-5</v>
      </c>
      <c r="X43" s="206">
        <v>1.4234241641946139E-5</v>
      </c>
      <c r="Y43" s="206">
        <v>1.2953618204265925E-5</v>
      </c>
      <c r="Z43" s="206">
        <v>4.3322900908857318E-5</v>
      </c>
      <c r="AA43" s="206">
        <v>8.9971994591320862E-6</v>
      </c>
      <c r="AB43" s="206">
        <v>2.9909487075588807E-5</v>
      </c>
      <c r="AC43" s="206">
        <v>3.3128365104133096E-5</v>
      </c>
      <c r="AD43" s="206">
        <v>5.8190133875287807E-6</v>
      </c>
      <c r="AE43" s="206">
        <v>1.8229508373023922E-5</v>
      </c>
      <c r="AF43" s="206">
        <v>4.2606664997599052E-5</v>
      </c>
      <c r="AG43" s="206">
        <v>1.1272858056748309E-4</v>
      </c>
      <c r="AH43" s="206">
        <v>3.9566427171896258E-5</v>
      </c>
      <c r="AI43" s="206">
        <v>1.0838489745780435E-4</v>
      </c>
      <c r="AJ43" s="206">
        <v>1.8313671982308922E-3</v>
      </c>
      <c r="AK43" s="206">
        <v>2.249612776212984E-4</v>
      </c>
      <c r="AL43" s="206">
        <v>2.8802027926250979E-5</v>
      </c>
      <c r="AM43" s="206">
        <v>2.2674705516775992E-5</v>
      </c>
      <c r="AN43" s="206">
        <v>1.0000672451773658</v>
      </c>
      <c r="AO43" s="206">
        <v>1.7018384404752132E-5</v>
      </c>
      <c r="AP43" s="206">
        <v>3.1221148918534667E-5</v>
      </c>
      <c r="AQ43" s="206">
        <v>1.9421121121532132E-5</v>
      </c>
      <c r="AR43" s="206">
        <v>7.2587402707116073E-3</v>
      </c>
      <c r="AS43" s="206">
        <v>3.695992561561405E-3</v>
      </c>
      <c r="AT43" s="206">
        <v>6.2482661486665449E-3</v>
      </c>
      <c r="AU43" s="206">
        <v>9.7175774618195598E-3</v>
      </c>
      <c r="AV43" s="206">
        <v>1.5577681334994183E-3</v>
      </c>
      <c r="AW43" s="206">
        <v>4.1207228664021888E-5</v>
      </c>
      <c r="AX43" s="206">
        <v>2.4030921980351916E-4</v>
      </c>
      <c r="AY43" s="206">
        <v>7.2255878653011141E-3</v>
      </c>
      <c r="AZ43" s="206">
        <v>4.4824830902530247E-4</v>
      </c>
      <c r="BA43" s="206">
        <v>1.0982317871627736E-3</v>
      </c>
      <c r="BB43" s="206">
        <v>5.77617606118921E-4</v>
      </c>
      <c r="BC43" s="206">
        <v>8.8229938783983614E-5</v>
      </c>
      <c r="BD43" s="206">
        <v>6.7519478648842056E-4</v>
      </c>
      <c r="BE43" s="206">
        <v>8.6507265424898511E-4</v>
      </c>
      <c r="BF43" s="206">
        <v>7.6465485561119945E-3</v>
      </c>
      <c r="BG43" s="206">
        <v>4.5581427233527252E-3</v>
      </c>
      <c r="BH43" s="206">
        <v>6.1527584484120359E-4</v>
      </c>
      <c r="BI43" s="206">
        <v>4.9024127372653806E-4</v>
      </c>
      <c r="BJ43" s="206">
        <v>2.0635480779987905E-5</v>
      </c>
      <c r="BK43" s="206">
        <v>4.1123585352220536E-4</v>
      </c>
      <c r="BL43" s="206">
        <v>5.7146982762068023E-4</v>
      </c>
      <c r="BM43" s="206">
        <v>6.1766385521259124E-4</v>
      </c>
      <c r="BN43" s="206">
        <v>3.0810563813790095E-3</v>
      </c>
      <c r="BO43" s="206">
        <v>4.4584843378568973E-5</v>
      </c>
      <c r="BP43" s="206">
        <v>3.9499768618504532E-5</v>
      </c>
      <c r="BQ43" s="206">
        <v>2.6911232417369045E-4</v>
      </c>
      <c r="BR43" s="206">
        <v>2.0522162521120979E-5</v>
      </c>
      <c r="BS43" s="206">
        <v>2.4512954262039351E-5</v>
      </c>
      <c r="BT43" s="206">
        <v>1.5325321779605972E-5</v>
      </c>
      <c r="BU43" s="206">
        <v>2.4560839051682034E-5</v>
      </c>
      <c r="BV43" s="206">
        <v>2.3919042453566181E-5</v>
      </c>
      <c r="BW43" s="206">
        <v>3.3165071850550973E-5</v>
      </c>
      <c r="BX43" s="206">
        <v>4.8809031436480575E-5</v>
      </c>
      <c r="BY43" s="206">
        <v>2.5687936807664557E-5</v>
      </c>
      <c r="BZ43" s="206">
        <v>5.4372193224994233E-5</v>
      </c>
      <c r="CA43" s="206">
        <v>4.3655111658937455E-5</v>
      </c>
      <c r="CB43" s="206">
        <v>2.6560988326774719E-5</v>
      </c>
      <c r="CC43" s="206">
        <v>3.9417374570667186E-5</v>
      </c>
      <c r="CD43" s="206">
        <v>3.134760767763305E-5</v>
      </c>
      <c r="CE43" s="206">
        <v>6.537966657120407E-6</v>
      </c>
      <c r="CF43" s="206">
        <v>2.523962947598367E-5</v>
      </c>
      <c r="CG43" s="206">
        <v>2.2297950448171528E-5</v>
      </c>
      <c r="CH43" s="206">
        <v>2.0383442555469113E-5</v>
      </c>
      <c r="CI43" s="206">
        <v>3.0910837751739616E-5</v>
      </c>
      <c r="CJ43" s="206">
        <v>2.1307125340620367E-5</v>
      </c>
      <c r="CK43" s="206">
        <v>2.8074437237458946E-5</v>
      </c>
      <c r="CL43" s="206">
        <v>2.9434321512753222E-5</v>
      </c>
      <c r="CM43" s="206">
        <v>3.0431274055645521E-5</v>
      </c>
      <c r="CN43" s="206">
        <v>1.2212098864989943E-5</v>
      </c>
      <c r="CO43" s="206">
        <v>1.3156243593149232E-5</v>
      </c>
      <c r="CP43" s="206">
        <v>2.3898629360732075E-5</v>
      </c>
      <c r="CQ43" s="206">
        <v>1.7362187919035636E-5</v>
      </c>
      <c r="CR43" s="206">
        <v>2.0332569436274963E-5</v>
      </c>
      <c r="CS43" s="206">
        <v>5.2761699760957009E-5</v>
      </c>
      <c r="CT43" s="206">
        <v>1.4374297610170073E-5</v>
      </c>
      <c r="CU43" s="206">
        <v>3.5831207222636151E-4</v>
      </c>
      <c r="CV43" s="206">
        <v>1.8597026687515636E-5</v>
      </c>
      <c r="CW43" s="206">
        <v>2.9857914447392153E-5</v>
      </c>
      <c r="CX43" s="206">
        <v>3.3961224268486163E-5</v>
      </c>
      <c r="CY43" s="206">
        <v>2.5358105674804688E-5</v>
      </c>
      <c r="CZ43" s="206">
        <v>2.1048301598110353E-5</v>
      </c>
      <c r="DA43" s="206">
        <v>3.2925724825973297E-5</v>
      </c>
      <c r="DB43" s="206">
        <v>3.109492563354154E-5</v>
      </c>
      <c r="DC43" s="206">
        <v>9.3943828593657326E-4</v>
      </c>
      <c r="DD43" s="202">
        <v>1.0641156506814411</v>
      </c>
    </row>
    <row r="44" spans="1:108" s="173" customFormat="1" ht="9.5" x14ac:dyDescent="0.15">
      <c r="A44" s="160" t="s">
        <v>61</v>
      </c>
      <c r="B44" s="169" t="s">
        <v>72</v>
      </c>
      <c r="C44" s="169"/>
      <c r="D44" s="200">
        <v>1.5875411305846929E-4</v>
      </c>
      <c r="E44" s="206">
        <v>2.3738438269242787E-4</v>
      </c>
      <c r="F44" s="206">
        <v>1.1775337126768798E-4</v>
      </c>
      <c r="G44" s="206">
        <v>1.1652948035230942E-4</v>
      </c>
      <c r="H44" s="206">
        <v>1.3023116136356831E-4</v>
      </c>
      <c r="I44" s="206">
        <v>6.7768446234909327E-4</v>
      </c>
      <c r="J44" s="206">
        <v>8.0445791753782725E-4</v>
      </c>
      <c r="K44" s="206">
        <v>6.9333656963128302E-4</v>
      </c>
      <c r="L44" s="206">
        <v>2.0784257778680291E-4</v>
      </c>
      <c r="M44" s="206">
        <v>4.1123444613920567E-4</v>
      </c>
      <c r="N44" s="206">
        <v>8.6158736912747956E-5</v>
      </c>
      <c r="O44" s="206">
        <v>1.5674343155426811E-4</v>
      </c>
      <c r="P44" s="206">
        <v>9.73440088977561E-4</v>
      </c>
      <c r="Q44" s="206">
        <v>1.2360004195409967E-4</v>
      </c>
      <c r="R44" s="206">
        <v>1.1123819303204468E-4</v>
      </c>
      <c r="S44" s="206">
        <v>1.6434494964480683E-4</v>
      </c>
      <c r="T44" s="206">
        <v>2.0558958785491435E-4</v>
      </c>
      <c r="U44" s="206">
        <v>1.2922763389407258E-2</v>
      </c>
      <c r="V44" s="206">
        <v>1.7790293728320517E-4</v>
      </c>
      <c r="W44" s="206">
        <v>1.3134532686182946E-4</v>
      </c>
      <c r="X44" s="206">
        <v>9.7322515769445166E-5</v>
      </c>
      <c r="Y44" s="206">
        <v>8.1069942654215163E-5</v>
      </c>
      <c r="Z44" s="206">
        <v>4.1985936528716967E-4</v>
      </c>
      <c r="AA44" s="206">
        <v>6.9493636190271383E-5</v>
      </c>
      <c r="AB44" s="206">
        <v>3.8515172976137738E-4</v>
      </c>
      <c r="AC44" s="206">
        <v>3.3216213600674942E-4</v>
      </c>
      <c r="AD44" s="206">
        <v>4.6359589646849245E-5</v>
      </c>
      <c r="AE44" s="206">
        <v>2.2706160933506697E-4</v>
      </c>
      <c r="AF44" s="206">
        <v>5.5840050850456356E-4</v>
      </c>
      <c r="AG44" s="206">
        <v>4.0851247449147241E-4</v>
      </c>
      <c r="AH44" s="206">
        <v>4.4706472778991427E-4</v>
      </c>
      <c r="AI44" s="206">
        <v>1.9172864245893084E-3</v>
      </c>
      <c r="AJ44" s="206">
        <v>1.0550664013082153E-3</v>
      </c>
      <c r="AK44" s="206">
        <v>4.0109640206804501E-3</v>
      </c>
      <c r="AL44" s="206">
        <v>2.5656851664344969E-4</v>
      </c>
      <c r="AM44" s="206">
        <v>1.8795319658233061E-4</v>
      </c>
      <c r="AN44" s="206">
        <v>3.1957485355098823E-4</v>
      </c>
      <c r="AO44" s="206">
        <v>1.0001043880728415</v>
      </c>
      <c r="AP44" s="206">
        <v>2.9844737635966259E-4</v>
      </c>
      <c r="AQ44" s="206">
        <v>1.7775962580769053E-3</v>
      </c>
      <c r="AR44" s="206">
        <v>8.4378546464188423E-2</v>
      </c>
      <c r="AS44" s="206">
        <v>7.0163920610267064E-2</v>
      </c>
      <c r="AT44" s="206">
        <v>1.7446423037333604E-2</v>
      </c>
      <c r="AU44" s="206">
        <v>1.7271514437774291E-2</v>
      </c>
      <c r="AV44" s="206">
        <v>5.114887286442338E-3</v>
      </c>
      <c r="AW44" s="206">
        <v>5.2914965615264179E-4</v>
      </c>
      <c r="AX44" s="206">
        <v>3.2354679718168394E-3</v>
      </c>
      <c r="AY44" s="206">
        <v>1.4615697392619739E-2</v>
      </c>
      <c r="AZ44" s="206">
        <v>2.1489303014124439E-2</v>
      </c>
      <c r="BA44" s="206">
        <v>6.000071080912978E-4</v>
      </c>
      <c r="BB44" s="206">
        <v>6.9864477422998195E-3</v>
      </c>
      <c r="BC44" s="206">
        <v>5.6991958494977081E-3</v>
      </c>
      <c r="BD44" s="206">
        <v>1.7513895539447012E-3</v>
      </c>
      <c r="BE44" s="206">
        <v>4.6780012571982204E-3</v>
      </c>
      <c r="BF44" s="206">
        <v>7.9555451416858571E-3</v>
      </c>
      <c r="BG44" s="206">
        <v>2.8485260471769931E-2</v>
      </c>
      <c r="BH44" s="206">
        <v>5.1813901079744975E-3</v>
      </c>
      <c r="BI44" s="206">
        <v>2.7133936694553455E-3</v>
      </c>
      <c r="BJ44" s="206">
        <v>9.287731442968712E-5</v>
      </c>
      <c r="BK44" s="206">
        <v>3.7902832928049511E-3</v>
      </c>
      <c r="BL44" s="206">
        <v>6.6761443076829496E-3</v>
      </c>
      <c r="BM44" s="206">
        <v>2.1479049165995154E-3</v>
      </c>
      <c r="BN44" s="206">
        <v>3.9410324784719935E-3</v>
      </c>
      <c r="BO44" s="206">
        <v>2.5589287621435609E-4</v>
      </c>
      <c r="BP44" s="206">
        <v>3.5510248452444529E-4</v>
      </c>
      <c r="BQ44" s="206">
        <v>5.9052934820703808E-4</v>
      </c>
      <c r="BR44" s="206">
        <v>9.6950065097950398E-5</v>
      </c>
      <c r="BS44" s="206">
        <v>1.7694340563018563E-4</v>
      </c>
      <c r="BT44" s="206">
        <v>8.967392172884007E-5</v>
      </c>
      <c r="BU44" s="206">
        <v>1.5959571704544443E-4</v>
      </c>
      <c r="BV44" s="206">
        <v>2.1243525508799334E-4</v>
      </c>
      <c r="BW44" s="206">
        <v>3.8514548665353029E-4</v>
      </c>
      <c r="BX44" s="206">
        <v>3.344290693351236E-4</v>
      </c>
      <c r="BY44" s="206">
        <v>1.0792298952502191E-4</v>
      </c>
      <c r="BZ44" s="206">
        <v>3.7824926382942536E-4</v>
      </c>
      <c r="CA44" s="206">
        <v>2.2091638766238327E-4</v>
      </c>
      <c r="CB44" s="206">
        <v>1.3227556580681441E-4</v>
      </c>
      <c r="CC44" s="206">
        <v>2.5035114343045897E-4</v>
      </c>
      <c r="CD44" s="206">
        <v>2.1764827228468417E-4</v>
      </c>
      <c r="CE44" s="206">
        <v>4.1601610921375829E-5</v>
      </c>
      <c r="CF44" s="206">
        <v>1.4263515401312645E-4</v>
      </c>
      <c r="CG44" s="206">
        <v>1.4848189598823028E-4</v>
      </c>
      <c r="CH44" s="206">
        <v>9.3666775044432855E-5</v>
      </c>
      <c r="CI44" s="206">
        <v>2.0284449517172091E-4</v>
      </c>
      <c r="CJ44" s="206">
        <v>1.2725642948303869E-4</v>
      </c>
      <c r="CK44" s="206">
        <v>2.7573552650013964E-4</v>
      </c>
      <c r="CL44" s="206">
        <v>1.4811363073097402E-4</v>
      </c>
      <c r="CM44" s="206">
        <v>1.3666687759042405E-4</v>
      </c>
      <c r="CN44" s="206">
        <v>8.1994553848378999E-5</v>
      </c>
      <c r="CO44" s="206">
        <v>6.2245474680792893E-5</v>
      </c>
      <c r="CP44" s="206">
        <v>1.3741422791282995E-4</v>
      </c>
      <c r="CQ44" s="206">
        <v>8.461546034293371E-5</v>
      </c>
      <c r="CR44" s="206">
        <v>1.7969559346968565E-4</v>
      </c>
      <c r="CS44" s="206">
        <v>1.7561800270535463E-4</v>
      </c>
      <c r="CT44" s="206">
        <v>8.7919336647983182E-5</v>
      </c>
      <c r="CU44" s="206">
        <v>8.6990148586165133E-4</v>
      </c>
      <c r="CV44" s="206">
        <v>9.0462419599976999E-5</v>
      </c>
      <c r="CW44" s="206">
        <v>1.4669232075834393E-4</v>
      </c>
      <c r="CX44" s="206">
        <v>1.9919085474324352E-4</v>
      </c>
      <c r="CY44" s="206">
        <v>1.5955981575692366E-4</v>
      </c>
      <c r="CZ44" s="206">
        <v>1.3375448317099847E-4</v>
      </c>
      <c r="DA44" s="206">
        <v>1.994533008785892E-4</v>
      </c>
      <c r="DB44" s="206">
        <v>1.6485165068207895E-4</v>
      </c>
      <c r="DC44" s="206">
        <v>2.4292345082894701E-3</v>
      </c>
      <c r="DD44" s="202">
        <v>1.3570360887412143</v>
      </c>
    </row>
    <row r="45" spans="1:108" s="173" customFormat="1" ht="9.5" x14ac:dyDescent="0.15">
      <c r="A45" s="160" t="s">
        <v>63</v>
      </c>
      <c r="B45" s="169" t="s">
        <v>74</v>
      </c>
      <c r="C45" s="169"/>
      <c r="D45" s="200">
        <v>7.3538057781633522E-6</v>
      </c>
      <c r="E45" s="206">
        <v>1.1526861338978646E-5</v>
      </c>
      <c r="F45" s="206">
        <v>4.7667055542287244E-6</v>
      </c>
      <c r="G45" s="206">
        <v>5.279250349873649E-6</v>
      </c>
      <c r="H45" s="206">
        <v>4.2201100931047955E-6</v>
      </c>
      <c r="I45" s="206">
        <v>6.3487726723922288E-6</v>
      </c>
      <c r="J45" s="206">
        <v>1.4441801093864307E-5</v>
      </c>
      <c r="K45" s="206">
        <v>1.5385002703081742E-5</v>
      </c>
      <c r="L45" s="206">
        <v>6.9075885816886629E-6</v>
      </c>
      <c r="M45" s="206">
        <v>6.7971246961333987E-6</v>
      </c>
      <c r="N45" s="206">
        <v>3.3142268873978922E-6</v>
      </c>
      <c r="O45" s="206">
        <v>8.4863368939041224E-6</v>
      </c>
      <c r="P45" s="206">
        <v>2.2231612347438578E-5</v>
      </c>
      <c r="Q45" s="206">
        <v>4.5317048093246933E-6</v>
      </c>
      <c r="R45" s="206">
        <v>1.0209340656497809E-5</v>
      </c>
      <c r="S45" s="206">
        <v>5.7249060271864074E-6</v>
      </c>
      <c r="T45" s="206">
        <v>6.7676635805005923E-6</v>
      </c>
      <c r="U45" s="206">
        <v>3.8696264062759862E-5</v>
      </c>
      <c r="V45" s="206">
        <v>1.0736328274786444E-5</v>
      </c>
      <c r="W45" s="206">
        <v>5.5779566994266068E-6</v>
      </c>
      <c r="X45" s="206">
        <v>-1.2251291002322513E-5</v>
      </c>
      <c r="Y45" s="206">
        <v>4.5262104661375725E-5</v>
      </c>
      <c r="Z45" s="206">
        <v>6.9887440636028835E-4</v>
      </c>
      <c r="AA45" s="206">
        <v>6.082695606308789E-6</v>
      </c>
      <c r="AB45" s="206">
        <v>2.0846402741149305E-5</v>
      </c>
      <c r="AC45" s="206">
        <v>2.2545585879704487E-4</v>
      </c>
      <c r="AD45" s="206">
        <v>1.0181452944380073E-6</v>
      </c>
      <c r="AE45" s="206">
        <v>3.2778969307004768E-5</v>
      </c>
      <c r="AF45" s="206">
        <v>2.1743909247457794E-5</v>
      </c>
      <c r="AG45" s="206">
        <v>1.1440037059203107E-5</v>
      </c>
      <c r="AH45" s="206">
        <v>1.8594002852059417E-4</v>
      </c>
      <c r="AI45" s="206">
        <v>1.0165982097635721E-5</v>
      </c>
      <c r="AJ45" s="206">
        <v>3.7949431503505669E-3</v>
      </c>
      <c r="AK45" s="206">
        <v>5.11485243366738E-4</v>
      </c>
      <c r="AL45" s="206">
        <v>4.6013117113869899E-4</v>
      </c>
      <c r="AM45" s="206">
        <v>3.1805498230857472E-4</v>
      </c>
      <c r="AN45" s="206">
        <v>1.1859016598051105E-4</v>
      </c>
      <c r="AO45" s="206">
        <v>6.3158885685573744E-5</v>
      </c>
      <c r="AP45" s="206">
        <v>1.019198179487887</v>
      </c>
      <c r="AQ45" s="206">
        <v>2.3212359850382731E-2</v>
      </c>
      <c r="AR45" s="206">
        <v>1.3174634532721552E-4</v>
      </c>
      <c r="AS45" s="206">
        <v>1.0363547893934327E-3</v>
      </c>
      <c r="AT45" s="206">
        <v>9.7788914775252719E-5</v>
      </c>
      <c r="AU45" s="206">
        <v>9.0785734731660053E-5</v>
      </c>
      <c r="AV45" s="206">
        <v>8.771315161527635E-4</v>
      </c>
      <c r="AW45" s="206">
        <v>1.0479905997915744E-3</v>
      </c>
      <c r="AX45" s="206">
        <v>1.249288970270615E-3</v>
      </c>
      <c r="AY45" s="206">
        <v>4.4796012409752502E-4</v>
      </c>
      <c r="AZ45" s="206">
        <v>1.1908829963069398E-4</v>
      </c>
      <c r="BA45" s="206">
        <v>1.2471135161884039E-4</v>
      </c>
      <c r="BB45" s="206">
        <v>1.4684826427488345E-3</v>
      </c>
      <c r="BC45" s="206">
        <v>1.4521097775560643E-4</v>
      </c>
      <c r="BD45" s="206">
        <v>8.6853623201183546E-5</v>
      </c>
      <c r="BE45" s="206">
        <v>3.3951648725795089E-5</v>
      </c>
      <c r="BF45" s="206">
        <v>2.7371093546825595E-4</v>
      </c>
      <c r="BG45" s="206">
        <v>8.7255192357432314E-5</v>
      </c>
      <c r="BH45" s="206">
        <v>3.6310592275031844E-5</v>
      </c>
      <c r="BI45" s="206">
        <v>5.9635837944568859E-4</v>
      </c>
      <c r="BJ45" s="206">
        <v>2.3190475611221758E-6</v>
      </c>
      <c r="BK45" s="206">
        <v>3.3900955498905079E-5</v>
      </c>
      <c r="BL45" s="206">
        <v>4.4565869494631281E-5</v>
      </c>
      <c r="BM45" s="206">
        <v>1.612114968928674E-5</v>
      </c>
      <c r="BN45" s="206">
        <v>5.7281501510273931E-5</v>
      </c>
      <c r="BO45" s="206">
        <v>7.0016335622192685E-6</v>
      </c>
      <c r="BP45" s="206">
        <v>4.0651535118524447E-6</v>
      </c>
      <c r="BQ45" s="206">
        <v>1.5156373083946897E-5</v>
      </c>
      <c r="BR45" s="206">
        <v>4.5364968809379469E-6</v>
      </c>
      <c r="BS45" s="206">
        <v>3.5738236803588746E-6</v>
      </c>
      <c r="BT45" s="206">
        <v>1.8336185961895488E-6</v>
      </c>
      <c r="BU45" s="206">
        <v>2.7719929848051991E-6</v>
      </c>
      <c r="BV45" s="206">
        <v>2.442243727538821E-6</v>
      </c>
      <c r="BW45" s="206">
        <v>2.7667008071828708E-6</v>
      </c>
      <c r="BX45" s="206">
        <v>5.0130167362833789E-6</v>
      </c>
      <c r="BY45" s="206">
        <v>2.7824241380268572E-6</v>
      </c>
      <c r="BZ45" s="206">
        <v>3.1058554556629122E-6</v>
      </c>
      <c r="CA45" s="206">
        <v>4.6342092266214975E-6</v>
      </c>
      <c r="CB45" s="206">
        <v>2.8998415193066934E-6</v>
      </c>
      <c r="CC45" s="206">
        <v>5.3964660561443374E-6</v>
      </c>
      <c r="CD45" s="206">
        <v>3.5917787419800192E-6</v>
      </c>
      <c r="CE45" s="206">
        <v>7.421310125022465E-7</v>
      </c>
      <c r="CF45" s="206">
        <v>3.2743397182777383E-6</v>
      </c>
      <c r="CG45" s="206">
        <v>4.1038145038390465E-6</v>
      </c>
      <c r="CH45" s="206">
        <v>2.8097102424608389E-6</v>
      </c>
      <c r="CI45" s="206">
        <v>3.6643630584525295E-6</v>
      </c>
      <c r="CJ45" s="206">
        <v>1.4063718196682607E-5</v>
      </c>
      <c r="CK45" s="206">
        <v>4.8959837844041057E-6</v>
      </c>
      <c r="CL45" s="206">
        <v>4.0157599362507091E-6</v>
      </c>
      <c r="CM45" s="206">
        <v>6.4428307458676502E-6</v>
      </c>
      <c r="CN45" s="206">
        <v>4.2920471490980394E-6</v>
      </c>
      <c r="CO45" s="206">
        <v>4.882983176210273E-6</v>
      </c>
      <c r="CP45" s="206">
        <v>3.5748981119092766E-6</v>
      </c>
      <c r="CQ45" s="206">
        <v>3.015206638825568E-6</v>
      </c>
      <c r="CR45" s="206">
        <v>3.3739372729947971E-6</v>
      </c>
      <c r="CS45" s="206">
        <v>5.0373994386745009E-6</v>
      </c>
      <c r="CT45" s="206">
        <v>3.5139993943018468E-6</v>
      </c>
      <c r="CU45" s="206">
        <v>2.5446830270501009E-5</v>
      </c>
      <c r="CV45" s="206">
        <v>3.1229560222774227E-6</v>
      </c>
      <c r="CW45" s="206">
        <v>4.7098895933113619E-6</v>
      </c>
      <c r="CX45" s="206">
        <v>5.3902074061916205E-6</v>
      </c>
      <c r="CY45" s="206">
        <v>5.6586511269823597E-6</v>
      </c>
      <c r="CZ45" s="206">
        <v>2.9818979708126627E-6</v>
      </c>
      <c r="DA45" s="206">
        <v>6.9098049297279637E-6</v>
      </c>
      <c r="DB45" s="206">
        <v>2.3715992082191293E-5</v>
      </c>
      <c r="DC45" s="206">
        <v>1.266049905347561E-4</v>
      </c>
      <c r="DD45" s="202">
        <v>1.0575765486814392</v>
      </c>
    </row>
    <row r="46" spans="1:108" s="173" customFormat="1" ht="9.5" x14ac:dyDescent="0.15">
      <c r="A46" s="179" t="s">
        <v>65</v>
      </c>
      <c r="B46" s="180" t="s">
        <v>76</v>
      </c>
      <c r="C46" s="180"/>
      <c r="D46" s="207">
        <v>2.0309776054204024E-5</v>
      </c>
      <c r="E46" s="208">
        <v>3.2350530489223784E-5</v>
      </c>
      <c r="F46" s="208">
        <v>1.7634887772407489E-5</v>
      </c>
      <c r="G46" s="208">
        <v>1.9414599203177694E-5</v>
      </c>
      <c r="H46" s="208">
        <v>1.8180027334763138E-5</v>
      </c>
      <c r="I46" s="208">
        <v>2.9626966733612159E-5</v>
      </c>
      <c r="J46" s="208">
        <v>5.6853737516146007E-5</v>
      </c>
      <c r="K46" s="208">
        <v>1.5801242046404961E-4</v>
      </c>
      <c r="L46" s="208">
        <v>4.530087625359438E-5</v>
      </c>
      <c r="M46" s="208">
        <v>3.8516174331621088E-5</v>
      </c>
      <c r="N46" s="208">
        <v>1.1542103794661013E-5</v>
      </c>
      <c r="O46" s="208">
        <v>1.5029280066071023E-4</v>
      </c>
      <c r="P46" s="208">
        <v>2.4122850052188171E-4</v>
      </c>
      <c r="Q46" s="208">
        <v>2.3483252725501315E-5</v>
      </c>
      <c r="R46" s="208">
        <v>1.4953368135879664E-5</v>
      </c>
      <c r="S46" s="208">
        <v>1.6025792853799368E-5</v>
      </c>
      <c r="T46" s="208">
        <v>4.0018596376507662E-5</v>
      </c>
      <c r="U46" s="208">
        <v>4.47402230542537E-4</v>
      </c>
      <c r="V46" s="208">
        <v>2.5960917520931941E-5</v>
      </c>
      <c r="W46" s="208">
        <v>4.3891770193085412E-5</v>
      </c>
      <c r="X46" s="208">
        <v>1.7659882511145632E-4</v>
      </c>
      <c r="Y46" s="208">
        <v>1.1659546019619687E-5</v>
      </c>
      <c r="Z46" s="208">
        <v>4.336692023763912E-5</v>
      </c>
      <c r="AA46" s="208">
        <v>7.0962063201736239E-6</v>
      </c>
      <c r="AB46" s="208">
        <v>2.5929513308020314E-5</v>
      </c>
      <c r="AC46" s="208">
        <v>7.3014106215084379E-5</v>
      </c>
      <c r="AD46" s="208">
        <v>7.4116687138092434E-6</v>
      </c>
      <c r="AE46" s="208">
        <v>1.5773628041879881E-4</v>
      </c>
      <c r="AF46" s="208">
        <v>8.7893407209922879E-5</v>
      </c>
      <c r="AG46" s="208">
        <v>1.0026297904004167E-4</v>
      </c>
      <c r="AH46" s="208">
        <v>8.3162154117042276E-5</v>
      </c>
      <c r="AI46" s="208">
        <v>3.4175691143306747E-5</v>
      </c>
      <c r="AJ46" s="208">
        <v>2.5537797333578029E-4</v>
      </c>
      <c r="AK46" s="208">
        <v>2.4109041151681269E-4</v>
      </c>
      <c r="AL46" s="208">
        <v>2.124562158816744E-5</v>
      </c>
      <c r="AM46" s="208">
        <v>1.915057994116619E-5</v>
      </c>
      <c r="AN46" s="208">
        <v>3.2282385674346951E-5</v>
      </c>
      <c r="AO46" s="208">
        <v>1.1416593647094951E-5</v>
      </c>
      <c r="AP46" s="208">
        <v>2.1087088952166322E-4</v>
      </c>
      <c r="AQ46" s="208">
        <v>1.0013327403973835</v>
      </c>
      <c r="AR46" s="208">
        <v>3.0890149186928173E-3</v>
      </c>
      <c r="AS46" s="208">
        <v>2.1309443273530887E-3</v>
      </c>
      <c r="AT46" s="208">
        <v>1.5467526878408977E-3</v>
      </c>
      <c r="AU46" s="208">
        <v>7.8130067358833264E-4</v>
      </c>
      <c r="AV46" s="208">
        <v>1.5033316043099182E-3</v>
      </c>
      <c r="AW46" s="208">
        <v>9.475486289782203E-4</v>
      </c>
      <c r="AX46" s="208">
        <v>2.7602014061246559E-3</v>
      </c>
      <c r="AY46" s="208">
        <v>3.4648323856672179E-3</v>
      </c>
      <c r="AZ46" s="208">
        <v>2.1034846502060462E-3</v>
      </c>
      <c r="BA46" s="208">
        <v>1.2683984358993494E-3</v>
      </c>
      <c r="BB46" s="208">
        <v>2.6604909459434717E-3</v>
      </c>
      <c r="BC46" s="208">
        <v>1.5364228212789884E-3</v>
      </c>
      <c r="BD46" s="208">
        <v>8.3152603147481068E-4</v>
      </c>
      <c r="BE46" s="208">
        <v>5.0702078474750207E-4</v>
      </c>
      <c r="BF46" s="208">
        <v>1.2816275668186977E-3</v>
      </c>
      <c r="BG46" s="208">
        <v>7.2967628797517752E-4</v>
      </c>
      <c r="BH46" s="208">
        <v>2.0131118035032205E-4</v>
      </c>
      <c r="BI46" s="208">
        <v>9.0932102736592012E-4</v>
      </c>
      <c r="BJ46" s="208">
        <v>1.4365749516171301E-5</v>
      </c>
      <c r="BK46" s="208">
        <v>4.9788311007025095E-4</v>
      </c>
      <c r="BL46" s="208">
        <v>5.1816212714121223E-4</v>
      </c>
      <c r="BM46" s="208">
        <v>1.8924963938698442E-4</v>
      </c>
      <c r="BN46" s="208">
        <v>1.7741929372548026E-3</v>
      </c>
      <c r="BO46" s="208">
        <v>1.1146712283382114E-4</v>
      </c>
      <c r="BP46" s="208">
        <v>3.3067484641144355E-5</v>
      </c>
      <c r="BQ46" s="208">
        <v>7.1082669054312367E-5</v>
      </c>
      <c r="BR46" s="208">
        <v>1.644520019419118E-5</v>
      </c>
      <c r="BS46" s="208">
        <v>1.73033438845943E-5</v>
      </c>
      <c r="BT46" s="208">
        <v>1.1857846882432048E-5</v>
      </c>
      <c r="BU46" s="208">
        <v>1.9258948375472251E-5</v>
      </c>
      <c r="BV46" s="208">
        <v>1.8491580100087561E-5</v>
      </c>
      <c r="BW46" s="208">
        <v>2.9701238431192547E-5</v>
      </c>
      <c r="BX46" s="208">
        <v>3.0105037870174387E-5</v>
      </c>
      <c r="BY46" s="208">
        <v>1.4682775593743888E-5</v>
      </c>
      <c r="BZ46" s="208">
        <v>2.2603141802052309E-5</v>
      </c>
      <c r="CA46" s="208">
        <v>1.9264017813388714E-5</v>
      </c>
      <c r="CB46" s="208">
        <v>1.6572237885981851E-5</v>
      </c>
      <c r="CC46" s="208">
        <v>2.7051472804077193E-5</v>
      </c>
      <c r="CD46" s="208">
        <v>2.2009441039401549E-5</v>
      </c>
      <c r="CE46" s="208">
        <v>6.026518221684537E-6</v>
      </c>
      <c r="CF46" s="208">
        <v>1.6498383552919077E-5</v>
      </c>
      <c r="CG46" s="208">
        <v>2.2039706673948519E-5</v>
      </c>
      <c r="CH46" s="208">
        <v>1.4970372148991928E-5</v>
      </c>
      <c r="CI46" s="208">
        <v>2.1541318883091075E-5</v>
      </c>
      <c r="CJ46" s="208">
        <v>4.9912610440966797E-5</v>
      </c>
      <c r="CK46" s="208">
        <v>3.1775160889889288E-5</v>
      </c>
      <c r="CL46" s="208">
        <v>1.8766061551189143E-5</v>
      </c>
      <c r="CM46" s="208">
        <v>2.3403810701757881E-5</v>
      </c>
      <c r="CN46" s="208">
        <v>1.0335795911550058E-4</v>
      </c>
      <c r="CO46" s="208">
        <v>9.3758631452633687E-6</v>
      </c>
      <c r="CP46" s="208">
        <v>2.1611385314258094E-5</v>
      </c>
      <c r="CQ46" s="208">
        <v>3.0003614333003807E-5</v>
      </c>
      <c r="CR46" s="208">
        <v>2.7182503423593111E-5</v>
      </c>
      <c r="CS46" s="208">
        <v>3.1336118504996377E-5</v>
      </c>
      <c r="CT46" s="208">
        <v>1.9131302100324916E-5</v>
      </c>
      <c r="CU46" s="208">
        <v>2.0434572371627957E-4</v>
      </c>
      <c r="CV46" s="208">
        <v>1.3446180588895872E-5</v>
      </c>
      <c r="CW46" s="208">
        <v>5.2563058580230867E-5</v>
      </c>
      <c r="CX46" s="208">
        <v>4.6785197190723663E-5</v>
      </c>
      <c r="CY46" s="208">
        <v>4.8479678263797836E-5</v>
      </c>
      <c r="CZ46" s="208">
        <v>1.8830464450349997E-5</v>
      </c>
      <c r="DA46" s="208">
        <v>3.9509942104581173E-5</v>
      </c>
      <c r="DB46" s="208">
        <v>9.1465074536192979E-5</v>
      </c>
      <c r="DC46" s="208">
        <v>2.93905224016042E-4</v>
      </c>
      <c r="DD46" s="209">
        <v>1.0373677681995812</v>
      </c>
    </row>
    <row r="47" spans="1:108" s="173" customFormat="1" ht="9.5" x14ac:dyDescent="0.15">
      <c r="A47" s="160" t="s">
        <v>67</v>
      </c>
      <c r="B47" s="169" t="s">
        <v>78</v>
      </c>
      <c r="C47" s="169"/>
      <c r="D47" s="200">
        <v>3.2464986655682645E-4</v>
      </c>
      <c r="E47" s="201">
        <v>7.3104857326997206E-4</v>
      </c>
      <c r="F47" s="201">
        <v>2.7637111215318846E-4</v>
      </c>
      <c r="G47" s="201">
        <v>2.5850819287903752E-4</v>
      </c>
      <c r="H47" s="201">
        <v>2.9492872973244772E-4</v>
      </c>
      <c r="I47" s="201">
        <v>4.3954307456999528E-4</v>
      </c>
      <c r="J47" s="201">
        <v>6.0190462353940208E-4</v>
      </c>
      <c r="K47" s="201">
        <v>1.0943816761625493E-3</v>
      </c>
      <c r="L47" s="201">
        <v>3.2331956192324532E-4</v>
      </c>
      <c r="M47" s="201">
        <v>2.6929627190483597E-4</v>
      </c>
      <c r="N47" s="201">
        <v>2.1061002109355197E-4</v>
      </c>
      <c r="O47" s="201">
        <v>2.0192208726911028E-4</v>
      </c>
      <c r="P47" s="201">
        <v>1.4986358642356945E-4</v>
      </c>
      <c r="Q47" s="201">
        <v>2.0891065787517922E-4</v>
      </c>
      <c r="R47" s="201">
        <v>5.7445741927874595E-4</v>
      </c>
      <c r="S47" s="201">
        <v>4.0459910114150257E-4</v>
      </c>
      <c r="T47" s="201">
        <v>2.6879556550795096E-4</v>
      </c>
      <c r="U47" s="201">
        <v>8.3649704796425676E-4</v>
      </c>
      <c r="V47" s="201">
        <v>6.0107847036126871E-4</v>
      </c>
      <c r="W47" s="201">
        <v>4.8364206651877503E-4</v>
      </c>
      <c r="X47" s="201">
        <v>2.7906090435790359E-4</v>
      </c>
      <c r="Y47" s="201">
        <v>1.9094875393988909E-4</v>
      </c>
      <c r="Z47" s="201">
        <v>6.0555342439029525E-4</v>
      </c>
      <c r="AA47" s="201">
        <v>1.9466958693049494E-4</v>
      </c>
      <c r="AB47" s="201">
        <v>2.3504444306445525E-4</v>
      </c>
      <c r="AC47" s="201">
        <v>3.1180865799258257E-4</v>
      </c>
      <c r="AD47" s="201">
        <v>8.3227936330130327E-5</v>
      </c>
      <c r="AE47" s="201">
        <v>4.0717772587567017E-4</v>
      </c>
      <c r="AF47" s="201">
        <v>2.9649064338042565E-4</v>
      </c>
      <c r="AG47" s="201">
        <v>2.6107744019539117E-4</v>
      </c>
      <c r="AH47" s="201">
        <v>3.5406243996662014E-4</v>
      </c>
      <c r="AI47" s="201">
        <v>6.2754825226276018E-4</v>
      </c>
      <c r="AJ47" s="201">
        <v>4.2667226939708495E-4</v>
      </c>
      <c r="AK47" s="201">
        <v>5.4589474837035592E-4</v>
      </c>
      <c r="AL47" s="201">
        <v>7.2317637068391527E-4</v>
      </c>
      <c r="AM47" s="201">
        <v>6.4618313759007295E-4</v>
      </c>
      <c r="AN47" s="201">
        <v>1.0269382644387509E-3</v>
      </c>
      <c r="AO47" s="201">
        <v>3.9161372187276845E-4</v>
      </c>
      <c r="AP47" s="201">
        <v>6.0929654123821305E-4</v>
      </c>
      <c r="AQ47" s="201">
        <v>3.878796528201058E-4</v>
      </c>
      <c r="AR47" s="201">
        <v>1.0168666396024388</v>
      </c>
      <c r="AS47" s="201">
        <v>8.7955802259396024E-4</v>
      </c>
      <c r="AT47" s="201">
        <v>7.7107554166941795E-4</v>
      </c>
      <c r="AU47" s="201">
        <v>3.8793928864881916E-4</v>
      </c>
      <c r="AV47" s="201">
        <v>3.0588415838664085E-4</v>
      </c>
      <c r="AW47" s="201">
        <v>2.5249206884730957E-4</v>
      </c>
      <c r="AX47" s="201">
        <v>7.0896393261064416E-4</v>
      </c>
      <c r="AY47" s="201">
        <v>2.7487738947986641E-4</v>
      </c>
      <c r="AZ47" s="201">
        <v>2.0617936322176649E-4</v>
      </c>
      <c r="BA47" s="201">
        <v>2.1809646892585079E-4</v>
      </c>
      <c r="BB47" s="201">
        <v>4.1098068645144476E-4</v>
      </c>
      <c r="BC47" s="201">
        <v>1.8878297113796437E-4</v>
      </c>
      <c r="BD47" s="201">
        <v>2.253312249822914E-4</v>
      </c>
      <c r="BE47" s="201">
        <v>1.8894481927982158E-4</v>
      </c>
      <c r="BF47" s="201">
        <v>1.3532562183317615E-4</v>
      </c>
      <c r="BG47" s="201">
        <v>5.8148990080166231E-3</v>
      </c>
      <c r="BH47" s="201">
        <v>1.3250180769419388E-3</v>
      </c>
      <c r="BI47" s="201">
        <v>5.9262549458912392E-3</v>
      </c>
      <c r="BJ47" s="201">
        <v>2.2937352443743686E-4</v>
      </c>
      <c r="BK47" s="201">
        <v>3.6242378255221509E-2</v>
      </c>
      <c r="BL47" s="201">
        <v>5.4485520587092967E-2</v>
      </c>
      <c r="BM47" s="201">
        <v>1.780144420058374E-2</v>
      </c>
      <c r="BN47" s="201">
        <v>4.3348966460439863E-2</v>
      </c>
      <c r="BO47" s="201">
        <v>1.327923861808805E-3</v>
      </c>
      <c r="BP47" s="201">
        <v>2.3266057751770331E-3</v>
      </c>
      <c r="BQ47" s="201">
        <v>3.7228784138418516E-3</v>
      </c>
      <c r="BR47" s="201">
        <v>3.33355159470808E-4</v>
      </c>
      <c r="BS47" s="201">
        <v>4.9024171704816454E-4</v>
      </c>
      <c r="BT47" s="201">
        <v>3.6199171446533361E-4</v>
      </c>
      <c r="BU47" s="201">
        <v>9.6984097021661107E-4</v>
      </c>
      <c r="BV47" s="201">
        <v>1.4601519504530225E-3</v>
      </c>
      <c r="BW47" s="201">
        <v>3.0134855729562256E-3</v>
      </c>
      <c r="BX47" s="201">
        <v>1.7578292455464144E-3</v>
      </c>
      <c r="BY47" s="201">
        <v>1.8832758711070493E-4</v>
      </c>
      <c r="BZ47" s="201">
        <v>9.6728917341846717E-4</v>
      </c>
      <c r="CA47" s="201">
        <v>2.8090590698114559E-4</v>
      </c>
      <c r="CB47" s="201">
        <v>5.4269435434153358E-4</v>
      </c>
      <c r="CC47" s="201">
        <v>1.0180410913493731E-3</v>
      </c>
      <c r="CD47" s="201">
        <v>9.4196610972573688E-4</v>
      </c>
      <c r="CE47" s="201">
        <v>2.0985664298084583E-4</v>
      </c>
      <c r="CF47" s="201">
        <v>5.5833737666797199E-4</v>
      </c>
      <c r="CG47" s="201">
        <v>8.202554112901856E-4</v>
      </c>
      <c r="CH47" s="201">
        <v>1.8601927309061655E-4</v>
      </c>
      <c r="CI47" s="201">
        <v>1.0231123405384562E-3</v>
      </c>
      <c r="CJ47" s="201">
        <v>4.6889079985378663E-4</v>
      </c>
      <c r="CK47" s="201">
        <v>4.2161770286375553E-4</v>
      </c>
      <c r="CL47" s="201">
        <v>6.7527540302101102E-4</v>
      </c>
      <c r="CM47" s="201">
        <v>4.6231024520766213E-4</v>
      </c>
      <c r="CN47" s="201">
        <v>3.5072302834106126E-4</v>
      </c>
      <c r="CO47" s="201">
        <v>2.1684867032098314E-4</v>
      </c>
      <c r="CP47" s="201">
        <v>3.6875917507405939E-4</v>
      </c>
      <c r="CQ47" s="201">
        <v>2.4375538557621141E-4</v>
      </c>
      <c r="CR47" s="201">
        <v>3.1363613766824248E-4</v>
      </c>
      <c r="CS47" s="201">
        <v>2.4988117427435485E-4</v>
      </c>
      <c r="CT47" s="201">
        <v>4.0470354093346557E-4</v>
      </c>
      <c r="CU47" s="201">
        <v>2.3188638024905983E-4</v>
      </c>
      <c r="CV47" s="201">
        <v>2.7480864273192701E-4</v>
      </c>
      <c r="CW47" s="201">
        <v>4.0847853646581078E-4</v>
      </c>
      <c r="CX47" s="201">
        <v>3.6969525274593905E-4</v>
      </c>
      <c r="CY47" s="201">
        <v>4.3193752501596394E-4</v>
      </c>
      <c r="CZ47" s="201">
        <v>5.236945574809156E-4</v>
      </c>
      <c r="DA47" s="201">
        <v>4.2219454881793004E-4</v>
      </c>
      <c r="DB47" s="201">
        <v>3.4711847583021512E-4</v>
      </c>
      <c r="DC47" s="201">
        <v>8.6924981506701323E-4</v>
      </c>
      <c r="DD47" s="202">
        <v>1.2349101534863751</v>
      </c>
    </row>
    <row r="48" spans="1:108" s="173" customFormat="1" ht="9.5" x14ac:dyDescent="0.15">
      <c r="A48" s="160" t="s">
        <v>69</v>
      </c>
      <c r="B48" s="169" t="s">
        <v>80</v>
      </c>
      <c r="C48" s="169"/>
      <c r="D48" s="200">
        <v>8.0203527598030533E-4</v>
      </c>
      <c r="E48" s="201">
        <v>5.9151394573895254E-4</v>
      </c>
      <c r="F48" s="201">
        <v>4.943193005473869E-4</v>
      </c>
      <c r="G48" s="201">
        <v>2.9409971198207343E-4</v>
      </c>
      <c r="H48" s="201">
        <v>4.1861589858073315E-4</v>
      </c>
      <c r="I48" s="201">
        <v>8.4185711536322386E-4</v>
      </c>
      <c r="J48" s="201">
        <v>9.1877757956965664E-3</v>
      </c>
      <c r="K48" s="201">
        <v>7.3282495385551651E-3</v>
      </c>
      <c r="L48" s="201">
        <v>1.7028495463555669E-3</v>
      </c>
      <c r="M48" s="201">
        <v>2.616086703200805E-3</v>
      </c>
      <c r="N48" s="201">
        <v>4.3385122317501034E-4</v>
      </c>
      <c r="O48" s="201">
        <v>1.5381436567586352E-3</v>
      </c>
      <c r="P48" s="201">
        <v>1.3397522507964856E-2</v>
      </c>
      <c r="Q48" s="201">
        <v>9.5975066634000725E-4</v>
      </c>
      <c r="R48" s="201">
        <v>4.4581467378256582E-4</v>
      </c>
      <c r="S48" s="201">
        <v>1.411929371602227E-3</v>
      </c>
      <c r="T48" s="201">
        <v>1.6206147910792373E-3</v>
      </c>
      <c r="U48" s="201">
        <v>1.0634208991684824E-2</v>
      </c>
      <c r="V48" s="201">
        <v>1.1691215538313566E-3</v>
      </c>
      <c r="W48" s="201">
        <v>7.9265980661744138E-4</v>
      </c>
      <c r="X48" s="201">
        <v>6.3929604644549786E-4</v>
      </c>
      <c r="Y48" s="201">
        <v>5.4009135158192148E-4</v>
      </c>
      <c r="Z48" s="201">
        <v>4.2048708264171156E-3</v>
      </c>
      <c r="AA48" s="201">
        <v>5.6061096116119503E-4</v>
      </c>
      <c r="AB48" s="201">
        <v>4.7338023985931295E-3</v>
      </c>
      <c r="AC48" s="201">
        <v>3.720658281927307E-3</v>
      </c>
      <c r="AD48" s="201">
        <v>4.4912384133281988E-4</v>
      </c>
      <c r="AE48" s="201">
        <v>7.2854610504809896E-4</v>
      </c>
      <c r="AF48" s="201">
        <v>7.1091996024469041E-3</v>
      </c>
      <c r="AG48" s="201">
        <v>4.8083664896118412E-3</v>
      </c>
      <c r="AH48" s="201">
        <v>5.0238709923885677E-3</v>
      </c>
      <c r="AI48" s="201">
        <v>2.4689543680165723E-3</v>
      </c>
      <c r="AJ48" s="201">
        <v>8.9677928893486525E-3</v>
      </c>
      <c r="AK48" s="201">
        <v>2.7590954659780357E-3</v>
      </c>
      <c r="AL48" s="201">
        <v>1.1825743785235151E-3</v>
      </c>
      <c r="AM48" s="201">
        <v>8.1523342291844186E-4</v>
      </c>
      <c r="AN48" s="201">
        <v>1.0371242165931785E-3</v>
      </c>
      <c r="AO48" s="201">
        <v>4.3646436084134553E-4</v>
      </c>
      <c r="AP48" s="201">
        <v>1.5366380147043099E-3</v>
      </c>
      <c r="AQ48" s="201">
        <v>1.2804455306681573E-3</v>
      </c>
      <c r="AR48" s="201">
        <v>1.3429155202049984E-2</v>
      </c>
      <c r="AS48" s="201">
        <v>1.0128959392219627</v>
      </c>
      <c r="AT48" s="201">
        <v>8.4762853007832682E-3</v>
      </c>
      <c r="AU48" s="201">
        <v>8.3963599769246271E-3</v>
      </c>
      <c r="AV48" s="201">
        <v>8.3879298769087302E-3</v>
      </c>
      <c r="AW48" s="201">
        <v>3.6097268153696114E-3</v>
      </c>
      <c r="AX48" s="201">
        <v>7.3343750345135489E-3</v>
      </c>
      <c r="AY48" s="201">
        <v>7.0785769621479607E-3</v>
      </c>
      <c r="AZ48" s="201">
        <v>6.313833546889587E-3</v>
      </c>
      <c r="BA48" s="201">
        <v>6.146559550157203E-3</v>
      </c>
      <c r="BB48" s="201">
        <v>3.2150252196492053E-3</v>
      </c>
      <c r="BC48" s="201">
        <v>2.3469137873237118E-3</v>
      </c>
      <c r="BD48" s="201">
        <v>9.550145746400689E-3</v>
      </c>
      <c r="BE48" s="201">
        <v>2.5806940789265993E-3</v>
      </c>
      <c r="BF48" s="201">
        <v>3.0706283723838847E-3</v>
      </c>
      <c r="BG48" s="201">
        <v>9.361707124361596E-3</v>
      </c>
      <c r="BH48" s="201">
        <v>9.6658474501877631E-4</v>
      </c>
      <c r="BI48" s="201">
        <v>6.55270957544041E-3</v>
      </c>
      <c r="BJ48" s="201">
        <v>3.9547369573821349E-4</v>
      </c>
      <c r="BK48" s="201">
        <v>6.3435942540476485E-3</v>
      </c>
      <c r="BL48" s="201">
        <v>2.136089427479107E-2</v>
      </c>
      <c r="BM48" s="201">
        <v>3.6438814959136351E-3</v>
      </c>
      <c r="BN48" s="201">
        <v>2.291952136085385E-3</v>
      </c>
      <c r="BO48" s="201">
        <v>8.6931403246777862E-4</v>
      </c>
      <c r="BP48" s="201">
        <v>1.4670101795758582E-3</v>
      </c>
      <c r="BQ48" s="201">
        <v>1.9966028328514429E-3</v>
      </c>
      <c r="BR48" s="201">
        <v>3.1044473723508851E-4</v>
      </c>
      <c r="BS48" s="201">
        <v>1.2948886888496621E-3</v>
      </c>
      <c r="BT48" s="201">
        <v>2.5579269170340074E-4</v>
      </c>
      <c r="BU48" s="201">
        <v>4.7129736616747343E-4</v>
      </c>
      <c r="BV48" s="201">
        <v>7.0415246297938518E-4</v>
      </c>
      <c r="BW48" s="201">
        <v>1.3564641697099036E-3</v>
      </c>
      <c r="BX48" s="201">
        <v>8.6222242309685513E-4</v>
      </c>
      <c r="BY48" s="201">
        <v>5.6833215673848824E-4</v>
      </c>
      <c r="BZ48" s="201">
        <v>9.3282024467003955E-4</v>
      </c>
      <c r="CA48" s="201">
        <v>3.7049475257291465E-4</v>
      </c>
      <c r="CB48" s="201">
        <v>4.7552628042760728E-4</v>
      </c>
      <c r="CC48" s="201">
        <v>1.1814083053381663E-3</v>
      </c>
      <c r="CD48" s="201">
        <v>9.5399980011301141E-4</v>
      </c>
      <c r="CE48" s="201">
        <v>1.479056966541849E-4</v>
      </c>
      <c r="CF48" s="201">
        <v>4.9205523215581739E-4</v>
      </c>
      <c r="CG48" s="201">
        <v>4.8152059895841909E-4</v>
      </c>
      <c r="CH48" s="201">
        <v>2.8327094975441044E-4</v>
      </c>
      <c r="CI48" s="201">
        <v>6.4380056166759225E-4</v>
      </c>
      <c r="CJ48" s="201">
        <v>5.0826403738503303E-4</v>
      </c>
      <c r="CK48" s="201">
        <v>2.0024850274100812E-3</v>
      </c>
      <c r="CL48" s="201">
        <v>4.1535540577577248E-4</v>
      </c>
      <c r="CM48" s="201">
        <v>3.9940105656122762E-4</v>
      </c>
      <c r="CN48" s="201">
        <v>3.4763634589147076E-4</v>
      </c>
      <c r="CO48" s="201">
        <v>2.1089639110185855E-4</v>
      </c>
      <c r="CP48" s="201">
        <v>4.5639429992471489E-4</v>
      </c>
      <c r="CQ48" s="201">
        <v>3.6749583768351892E-4</v>
      </c>
      <c r="CR48" s="201">
        <v>9.8343221075870152E-4</v>
      </c>
      <c r="CS48" s="201">
        <v>6.0022792299822196E-4</v>
      </c>
      <c r="CT48" s="201">
        <v>2.9629799219207812E-4</v>
      </c>
      <c r="CU48" s="201">
        <v>1.607425090918084E-3</v>
      </c>
      <c r="CV48" s="201">
        <v>2.7365174117584886E-4</v>
      </c>
      <c r="CW48" s="201">
        <v>8.977758140428331E-4</v>
      </c>
      <c r="CX48" s="201">
        <v>1.7549336526267367E-3</v>
      </c>
      <c r="CY48" s="201">
        <v>1.2011741704952572E-3</v>
      </c>
      <c r="CZ48" s="201">
        <v>4.1298221933114542E-4</v>
      </c>
      <c r="DA48" s="201">
        <v>1.732719221629308E-3</v>
      </c>
      <c r="DB48" s="201">
        <v>7.4279450737148366E-4</v>
      </c>
      <c r="DC48" s="201">
        <v>1.4107655385064055E-3</v>
      </c>
      <c r="DD48" s="202">
        <v>1.2961741582606401</v>
      </c>
    </row>
    <row r="49" spans="1:108" s="173" customFormat="1" ht="9.5" x14ac:dyDescent="0.15">
      <c r="A49" s="160" t="s">
        <v>71</v>
      </c>
      <c r="B49" s="169" t="s">
        <v>693</v>
      </c>
      <c r="C49" s="169"/>
      <c r="D49" s="200">
        <v>3.6365820214098113E-5</v>
      </c>
      <c r="E49" s="201">
        <v>6.7538187002186932E-5</v>
      </c>
      <c r="F49" s="201">
        <v>2.5479734421295671E-5</v>
      </c>
      <c r="G49" s="201">
        <v>2.6034792157916399E-5</v>
      </c>
      <c r="H49" s="201">
        <v>3.1215743686991247E-5</v>
      </c>
      <c r="I49" s="201">
        <v>2.4399400147801004E-5</v>
      </c>
      <c r="J49" s="201">
        <v>1.6379922383876933E-4</v>
      </c>
      <c r="K49" s="201">
        <v>6.145267706119981E-5</v>
      </c>
      <c r="L49" s="201">
        <v>2.0823370203438804E-5</v>
      </c>
      <c r="M49" s="201">
        <v>1.8546521661163188E-5</v>
      </c>
      <c r="N49" s="201">
        <v>1.9189002378928962E-5</v>
      </c>
      <c r="O49" s="201">
        <v>1.5829582992953836E-5</v>
      </c>
      <c r="P49" s="201">
        <v>1.20902212636739E-5</v>
      </c>
      <c r="Q49" s="201">
        <v>1.7000558525787784E-5</v>
      </c>
      <c r="R49" s="201">
        <v>1.5530338137194939E-5</v>
      </c>
      <c r="S49" s="201">
        <v>9.5865625743164107E-6</v>
      </c>
      <c r="T49" s="201">
        <v>2.9363862536922243E-5</v>
      </c>
      <c r="U49" s="201">
        <v>2.2728893752405288E-4</v>
      </c>
      <c r="V49" s="201">
        <v>1.8283642296082722E-5</v>
      </c>
      <c r="W49" s="201">
        <v>1.0811278174905548E-5</v>
      </c>
      <c r="X49" s="201">
        <v>1.0586385022597299E-5</v>
      </c>
      <c r="Y49" s="201">
        <v>1.5771822840588643E-5</v>
      </c>
      <c r="Z49" s="201">
        <v>3.5078230684572964E-5</v>
      </c>
      <c r="AA49" s="201">
        <v>9.1405354895637939E-6</v>
      </c>
      <c r="AB49" s="201">
        <v>1.2774395982495134E-5</v>
      </c>
      <c r="AC49" s="201">
        <v>1.2342291056143255E-5</v>
      </c>
      <c r="AD49" s="201">
        <v>4.1203707566250669E-6</v>
      </c>
      <c r="AE49" s="201">
        <v>2.2708280037984626E-5</v>
      </c>
      <c r="AF49" s="201">
        <v>1.6988527693842186E-5</v>
      </c>
      <c r="AG49" s="201">
        <v>1.0385295884383439E-5</v>
      </c>
      <c r="AH49" s="201">
        <v>1.8420797778568205E-4</v>
      </c>
      <c r="AI49" s="201">
        <v>4.6864479073037971E-5</v>
      </c>
      <c r="AJ49" s="201">
        <v>1.1497409946866575E-4</v>
      </c>
      <c r="AK49" s="201">
        <v>4.7546943503592144E-5</v>
      </c>
      <c r="AL49" s="201">
        <v>2.4018446018316995E-5</v>
      </c>
      <c r="AM49" s="201">
        <v>1.8854949688981697E-5</v>
      </c>
      <c r="AN49" s="201">
        <v>2.7398570935866202E-5</v>
      </c>
      <c r="AO49" s="201">
        <v>9.4070659413010221E-6</v>
      </c>
      <c r="AP49" s="201">
        <v>1.9957939891193807E-5</v>
      </c>
      <c r="AQ49" s="201">
        <v>1.6229149125957737E-5</v>
      </c>
      <c r="AR49" s="201">
        <v>4.8821789497440018E-5</v>
      </c>
      <c r="AS49" s="201">
        <v>3.391205127992987E-5</v>
      </c>
      <c r="AT49" s="201">
        <v>1.0031512457189544</v>
      </c>
      <c r="AU49" s="201">
        <v>1.1987363526325722E-3</v>
      </c>
      <c r="AV49" s="201">
        <v>2.7778324674566511E-4</v>
      </c>
      <c r="AW49" s="201">
        <v>6.0120750338658746E-5</v>
      </c>
      <c r="AX49" s="201">
        <v>7.7249539169995358E-5</v>
      </c>
      <c r="AY49" s="201">
        <v>4.6066619695497114E-4</v>
      </c>
      <c r="AZ49" s="201">
        <v>5.319942966957752E-4</v>
      </c>
      <c r="BA49" s="201">
        <v>8.8511958684954793E-5</v>
      </c>
      <c r="BB49" s="201">
        <v>3.7893752752998035E-5</v>
      </c>
      <c r="BC49" s="201">
        <v>3.569081204558631E-5</v>
      </c>
      <c r="BD49" s="201">
        <v>4.6804586852902144E-5</v>
      </c>
      <c r="BE49" s="201">
        <v>6.1795440796550804E-5</v>
      </c>
      <c r="BF49" s="201">
        <v>2.7609063670894972E-4</v>
      </c>
      <c r="BG49" s="201">
        <v>7.9937585719110072E-4</v>
      </c>
      <c r="BH49" s="201">
        <v>3.5883711305082613E-5</v>
      </c>
      <c r="BI49" s="201">
        <v>7.3376810803088918E-5</v>
      </c>
      <c r="BJ49" s="201">
        <v>2.3898315966186904E-5</v>
      </c>
      <c r="BK49" s="201">
        <v>1.94265167123515E-4</v>
      </c>
      <c r="BL49" s="201">
        <v>4.2374879334821772E-5</v>
      </c>
      <c r="BM49" s="201">
        <v>9.9039937447756302E-5</v>
      </c>
      <c r="BN49" s="201">
        <v>1.7751423918570879E-4</v>
      </c>
      <c r="BO49" s="201">
        <v>4.8542590912886667E-5</v>
      </c>
      <c r="BP49" s="201">
        <v>1.6181209895217668E-5</v>
      </c>
      <c r="BQ49" s="201">
        <v>2.2624621413432468E-4</v>
      </c>
      <c r="BR49" s="201">
        <v>2.6912089769499671E-5</v>
      </c>
      <c r="BS49" s="201">
        <v>1.2197478427337379E-5</v>
      </c>
      <c r="BT49" s="201">
        <v>8.7122778591366246E-6</v>
      </c>
      <c r="BU49" s="201">
        <v>1.1201608606786624E-5</v>
      </c>
      <c r="BV49" s="201">
        <v>6.0263442781689662E-6</v>
      </c>
      <c r="BW49" s="201">
        <v>3.2086780952616715E-6</v>
      </c>
      <c r="BX49" s="201">
        <v>1.3312448147194356E-5</v>
      </c>
      <c r="BY49" s="201">
        <v>3.3787534849420958E-5</v>
      </c>
      <c r="BZ49" s="201">
        <v>1.2849196976202488E-5</v>
      </c>
      <c r="CA49" s="201">
        <v>2.1952953539708668E-5</v>
      </c>
      <c r="CB49" s="201">
        <v>2.3844838052537764E-5</v>
      </c>
      <c r="CC49" s="201">
        <v>1.8825515691805919E-5</v>
      </c>
      <c r="CD49" s="201">
        <v>2.7479487910618899E-5</v>
      </c>
      <c r="CE49" s="201">
        <v>6.6808912331587676E-6</v>
      </c>
      <c r="CF49" s="201">
        <v>1.2126095986211941E-5</v>
      </c>
      <c r="CG49" s="201">
        <v>2.0745681983416797E-5</v>
      </c>
      <c r="CH49" s="201">
        <v>2.8513291344398764E-5</v>
      </c>
      <c r="CI49" s="201">
        <v>1.552235856822526E-5</v>
      </c>
      <c r="CJ49" s="201">
        <v>1.459886743012847E-5</v>
      </c>
      <c r="CK49" s="201">
        <v>2.5810302511714645E-5</v>
      </c>
      <c r="CL49" s="201">
        <v>1.3732207927308504E-5</v>
      </c>
      <c r="CM49" s="201">
        <v>2.4053209588869719E-5</v>
      </c>
      <c r="CN49" s="201">
        <v>7.3200929916151256E-6</v>
      </c>
      <c r="CO49" s="201">
        <v>8.882897994714957E-6</v>
      </c>
      <c r="CP49" s="201">
        <v>1.2826294148109023E-5</v>
      </c>
      <c r="CQ49" s="201">
        <v>9.3821689256049522E-6</v>
      </c>
      <c r="CR49" s="201">
        <v>1.5825285649549789E-5</v>
      </c>
      <c r="CS49" s="201">
        <v>9.8116999221981816E-5</v>
      </c>
      <c r="CT49" s="201">
        <v>1.2799111998996148E-5</v>
      </c>
      <c r="CU49" s="201">
        <v>8.0041759977726853E-4</v>
      </c>
      <c r="CV49" s="201">
        <v>1.2430751956980496E-5</v>
      </c>
      <c r="CW49" s="201">
        <v>2.0340221789612234E-5</v>
      </c>
      <c r="CX49" s="201">
        <v>1.4058393579795165E-5</v>
      </c>
      <c r="CY49" s="201">
        <v>1.7976678704907551E-5</v>
      </c>
      <c r="CZ49" s="201">
        <v>2.0379333481285618E-5</v>
      </c>
      <c r="DA49" s="201">
        <v>1.7324601503931752E-5</v>
      </c>
      <c r="DB49" s="201">
        <v>8.9806390188117954E-6</v>
      </c>
      <c r="DC49" s="201">
        <v>2.7072600361208929E-5</v>
      </c>
      <c r="DD49" s="202">
        <v>1.0111202283069736</v>
      </c>
    </row>
    <row r="50" spans="1:108" s="173" customFormat="1" ht="9.5" x14ac:dyDescent="0.15">
      <c r="A50" s="160" t="s">
        <v>73</v>
      </c>
      <c r="B50" s="169" t="s">
        <v>694</v>
      </c>
      <c r="C50" s="169"/>
      <c r="D50" s="200">
        <v>3.585497601298601E-4</v>
      </c>
      <c r="E50" s="201">
        <v>6.6912219433490458E-4</v>
      </c>
      <c r="F50" s="201">
        <v>2.4630016174281724E-4</v>
      </c>
      <c r="G50" s="201">
        <v>2.519249515919785E-4</v>
      </c>
      <c r="H50" s="201">
        <v>3.2722931829825918E-4</v>
      </c>
      <c r="I50" s="201">
        <v>1.1127824725813403E-4</v>
      </c>
      <c r="J50" s="201">
        <v>1.2150560930930933E-3</v>
      </c>
      <c r="K50" s="201">
        <v>5.769827430259103E-4</v>
      </c>
      <c r="L50" s="201">
        <v>1.9556711384218148E-4</v>
      </c>
      <c r="M50" s="201">
        <v>1.3574888228847103E-4</v>
      </c>
      <c r="N50" s="201">
        <v>1.8720072773735632E-4</v>
      </c>
      <c r="O50" s="201">
        <v>1.488200268502497E-4</v>
      </c>
      <c r="P50" s="201">
        <v>1.1117913315429101E-4</v>
      </c>
      <c r="Q50" s="201">
        <v>1.6452930271718659E-4</v>
      </c>
      <c r="R50" s="201">
        <v>1.4677504355975176E-4</v>
      </c>
      <c r="S50" s="201">
        <v>8.8550174776001449E-5</v>
      </c>
      <c r="T50" s="201">
        <v>2.5188744448680794E-4</v>
      </c>
      <c r="U50" s="201">
        <v>1.3961711807151256E-4</v>
      </c>
      <c r="V50" s="201">
        <v>1.6943078201545623E-4</v>
      </c>
      <c r="W50" s="201">
        <v>1.0011352235629497E-4</v>
      </c>
      <c r="X50" s="201">
        <v>1.0337701626296616E-4</v>
      </c>
      <c r="Y50" s="201">
        <v>1.4460873222808194E-4</v>
      </c>
      <c r="Z50" s="201">
        <v>3.3179696116910593E-4</v>
      </c>
      <c r="AA50" s="201">
        <v>8.6622372183976223E-5</v>
      </c>
      <c r="AB50" s="201">
        <v>1.158423768981792E-4</v>
      </c>
      <c r="AC50" s="201">
        <v>9.7556054509522207E-5</v>
      </c>
      <c r="AD50" s="201">
        <v>4.0848646923247698E-5</v>
      </c>
      <c r="AE50" s="201">
        <v>4.2381478516481777E-4</v>
      </c>
      <c r="AF50" s="201">
        <v>1.6541266503923048E-4</v>
      </c>
      <c r="AG50" s="201">
        <v>9.9862313053465272E-5</v>
      </c>
      <c r="AH50" s="201">
        <v>2.1612390798771621E-4</v>
      </c>
      <c r="AI50" s="201">
        <v>3.9853325934541701E-4</v>
      </c>
      <c r="AJ50" s="201">
        <v>7.2139431342583746E-4</v>
      </c>
      <c r="AK50" s="201">
        <v>4.1899353488672187E-4</v>
      </c>
      <c r="AL50" s="201">
        <v>1.989103464111209E-4</v>
      </c>
      <c r="AM50" s="201">
        <v>1.6122466394929101E-4</v>
      </c>
      <c r="AN50" s="201">
        <v>2.3771113813166758E-4</v>
      </c>
      <c r="AO50" s="201">
        <v>1.2939267043627636E-4</v>
      </c>
      <c r="AP50" s="201">
        <v>2.1471538472190422E-4</v>
      </c>
      <c r="AQ50" s="201">
        <v>2.5152941251364733E-4</v>
      </c>
      <c r="AR50" s="201">
        <v>1.6795435242893293E-4</v>
      </c>
      <c r="AS50" s="201">
        <v>2.8946652677098951E-4</v>
      </c>
      <c r="AT50" s="201">
        <v>1.0120915832282861E-3</v>
      </c>
      <c r="AU50" s="201">
        <v>1.0194141307237075</v>
      </c>
      <c r="AV50" s="201">
        <v>4.1967355774489667E-4</v>
      </c>
      <c r="AW50" s="201">
        <v>7.5267848904178591E-4</v>
      </c>
      <c r="AX50" s="201">
        <v>6.061425633155981E-4</v>
      </c>
      <c r="AY50" s="201">
        <v>7.9415997601870445E-4</v>
      </c>
      <c r="AZ50" s="201">
        <v>3.2946504002383351E-4</v>
      </c>
      <c r="BA50" s="201">
        <v>5.0497511959144998E-4</v>
      </c>
      <c r="BB50" s="201">
        <v>1.1419743558792028E-4</v>
      </c>
      <c r="BC50" s="201">
        <v>1.4522877032916326E-4</v>
      </c>
      <c r="BD50" s="201">
        <v>2.0192571414380094E-4</v>
      </c>
      <c r="BE50" s="201">
        <v>1.1942845401177722E-4</v>
      </c>
      <c r="BF50" s="201">
        <v>2.3466591094081915E-4</v>
      </c>
      <c r="BG50" s="201">
        <v>1.3068106811675276E-3</v>
      </c>
      <c r="BH50" s="201">
        <v>4.2978043772081311E-5</v>
      </c>
      <c r="BI50" s="201">
        <v>2.162022565414538E-4</v>
      </c>
      <c r="BJ50" s="201">
        <v>2.2647181374831199E-4</v>
      </c>
      <c r="BK50" s="201">
        <v>1.3637110912558738E-4</v>
      </c>
      <c r="BL50" s="201">
        <v>2.3001194120003102E-4</v>
      </c>
      <c r="BM50" s="201">
        <v>2.1706561465936164E-4</v>
      </c>
      <c r="BN50" s="201">
        <v>1.971008933227234E-4</v>
      </c>
      <c r="BO50" s="201">
        <v>4.7501174260617556E-4</v>
      </c>
      <c r="BP50" s="201">
        <v>1.5013038258273006E-4</v>
      </c>
      <c r="BQ50" s="201">
        <v>4.7654274553922936E-4</v>
      </c>
      <c r="BR50" s="201">
        <v>2.3617443953811626E-4</v>
      </c>
      <c r="BS50" s="201">
        <v>1.0641154384187914E-4</v>
      </c>
      <c r="BT50" s="201">
        <v>7.6492932774081742E-5</v>
      </c>
      <c r="BU50" s="201">
        <v>9.6031478466844665E-5</v>
      </c>
      <c r="BV50" s="201">
        <v>5.0463531080312981E-5</v>
      </c>
      <c r="BW50" s="201">
        <v>2.05372467489823E-5</v>
      </c>
      <c r="BX50" s="201">
        <v>7.9597606690683277E-5</v>
      </c>
      <c r="BY50" s="201">
        <v>3.3278577029677937E-4</v>
      </c>
      <c r="BZ50" s="201">
        <v>9.0405650376201177E-5</v>
      </c>
      <c r="CA50" s="201">
        <v>1.8745308188926135E-4</v>
      </c>
      <c r="CB50" s="201">
        <v>2.7914392495949261E-4</v>
      </c>
      <c r="CC50" s="201">
        <v>1.5661846265811714E-4</v>
      </c>
      <c r="CD50" s="201">
        <v>2.1382788070146722E-4</v>
      </c>
      <c r="CE50" s="201">
        <v>5.4978999406884562E-5</v>
      </c>
      <c r="CF50" s="201">
        <v>1.0116677468351132E-4</v>
      </c>
      <c r="CG50" s="201">
        <v>1.9276186529771464E-4</v>
      </c>
      <c r="CH50" s="201">
        <v>2.7575102519008122E-4</v>
      </c>
      <c r="CI50" s="201">
        <v>1.3797804308855589E-4</v>
      </c>
      <c r="CJ50" s="201">
        <v>1.2546499433774294E-4</v>
      </c>
      <c r="CK50" s="201">
        <v>1.317707105089064E-4</v>
      </c>
      <c r="CL50" s="201">
        <v>1.0352758160871011E-4</v>
      </c>
      <c r="CM50" s="201">
        <v>2.00674081567457E-4</v>
      </c>
      <c r="CN50" s="201">
        <v>5.7621368963067167E-5</v>
      </c>
      <c r="CO50" s="201">
        <v>7.8767069507578756E-5</v>
      </c>
      <c r="CP50" s="201">
        <v>1.0236095571905568E-4</v>
      </c>
      <c r="CQ50" s="201">
        <v>6.8057931194375883E-5</v>
      </c>
      <c r="CR50" s="201">
        <v>1.3723838489990384E-4</v>
      </c>
      <c r="CS50" s="201">
        <v>9.9205826863617481E-4</v>
      </c>
      <c r="CT50" s="201">
        <v>1.1777061359938187E-4</v>
      </c>
      <c r="CU50" s="201">
        <v>7.9956666004356719E-3</v>
      </c>
      <c r="CV50" s="201">
        <v>9.276332830659688E-5</v>
      </c>
      <c r="CW50" s="201">
        <v>1.6121185800415798E-4</v>
      </c>
      <c r="CX50" s="201">
        <v>1.0711199259406046E-4</v>
      </c>
      <c r="CY50" s="201">
        <v>1.3415403305128015E-4</v>
      </c>
      <c r="CZ50" s="201">
        <v>1.7717166725847837E-4</v>
      </c>
      <c r="DA50" s="201">
        <v>1.4045456477923483E-4</v>
      </c>
      <c r="DB50" s="201">
        <v>7.2885722164782758E-5</v>
      </c>
      <c r="DC50" s="201">
        <v>2.3854922057757268E-4</v>
      </c>
      <c r="DD50" s="202">
        <v>1.052858875943127</v>
      </c>
    </row>
    <row r="51" spans="1:108" s="173" customFormat="1" ht="9.5" x14ac:dyDescent="0.15">
      <c r="A51" s="160" t="s">
        <v>75</v>
      </c>
      <c r="B51" s="169" t="s">
        <v>695</v>
      </c>
      <c r="C51" s="169"/>
      <c r="D51" s="200">
        <v>4.2297621304513031E-5</v>
      </c>
      <c r="E51" s="201">
        <v>6.818797428500077E-5</v>
      </c>
      <c r="F51" s="201">
        <v>2.9544895674522201E-5</v>
      </c>
      <c r="G51" s="201">
        <v>6.669698469663574E-5</v>
      </c>
      <c r="H51" s="201">
        <v>3.58644409901609E-5</v>
      </c>
      <c r="I51" s="201">
        <v>1.5148708952120862E-5</v>
      </c>
      <c r="J51" s="201">
        <v>8.9835171216347479E-5</v>
      </c>
      <c r="K51" s="201">
        <v>3.4484719251284715E-5</v>
      </c>
      <c r="L51" s="201">
        <v>2.5633070878050201E-5</v>
      </c>
      <c r="M51" s="201">
        <v>1.9137699188516268E-5</v>
      </c>
      <c r="N51" s="201">
        <v>2.2386839680920168E-5</v>
      </c>
      <c r="O51" s="201">
        <v>1.9301186179187136E-5</v>
      </c>
      <c r="P51" s="201">
        <v>1.2899799051965468E-5</v>
      </c>
      <c r="Q51" s="201">
        <v>2.0886864563524887E-5</v>
      </c>
      <c r="R51" s="201">
        <v>1.8437796798898986E-5</v>
      </c>
      <c r="S51" s="201">
        <v>1.4272101731651193E-5</v>
      </c>
      <c r="T51" s="201">
        <v>2.9221422948853881E-5</v>
      </c>
      <c r="U51" s="201">
        <v>1.4575567385808633E-5</v>
      </c>
      <c r="V51" s="201">
        <v>2.0415900244156629E-5</v>
      </c>
      <c r="W51" s="201">
        <v>1.4624125929945885E-5</v>
      </c>
      <c r="X51" s="201">
        <v>1.4455275034730398E-5</v>
      </c>
      <c r="Y51" s="201">
        <v>1.5784625231923065E-5</v>
      </c>
      <c r="Z51" s="201">
        <v>3.4885787386251803E-5</v>
      </c>
      <c r="AA51" s="201">
        <v>9.0928814997623175E-6</v>
      </c>
      <c r="AB51" s="201">
        <v>1.4124191966902439E-5</v>
      </c>
      <c r="AC51" s="201">
        <v>1.4256076549641817E-5</v>
      </c>
      <c r="AD51" s="201">
        <v>3.5085374681786629E-6</v>
      </c>
      <c r="AE51" s="201">
        <v>1.2889940107278584E-5</v>
      </c>
      <c r="AF51" s="201">
        <v>1.922902469735874E-5</v>
      </c>
      <c r="AG51" s="201">
        <v>1.6725163575664786E-5</v>
      </c>
      <c r="AH51" s="201">
        <v>1.6605464987854855E-5</v>
      </c>
      <c r="AI51" s="201">
        <v>3.1497213607430186E-5</v>
      </c>
      <c r="AJ51" s="201">
        <v>1.5262187335384168E-5</v>
      </c>
      <c r="AK51" s="201">
        <v>2.2527995381489878E-5</v>
      </c>
      <c r="AL51" s="201">
        <v>1.8487219690228172E-5</v>
      </c>
      <c r="AM51" s="201">
        <v>1.5551415735657103E-5</v>
      </c>
      <c r="AN51" s="201">
        <v>2.3851045484553159E-5</v>
      </c>
      <c r="AO51" s="201">
        <v>1.2998010460767393E-5</v>
      </c>
      <c r="AP51" s="201">
        <v>2.0659427693885319E-5</v>
      </c>
      <c r="AQ51" s="201">
        <v>1.800159607379946E-5</v>
      </c>
      <c r="AR51" s="201">
        <v>1.9764455882845724E-5</v>
      </c>
      <c r="AS51" s="201">
        <v>1.5063627561166041E-5</v>
      </c>
      <c r="AT51" s="201">
        <v>8.906645632391586E-5</v>
      </c>
      <c r="AU51" s="201">
        <v>2.6273031380688686E-4</v>
      </c>
      <c r="AV51" s="201">
        <v>1.0011735196150418</v>
      </c>
      <c r="AW51" s="201">
        <v>1.6983955007456769E-5</v>
      </c>
      <c r="AX51" s="201">
        <v>1.6825023859013119E-5</v>
      </c>
      <c r="AY51" s="201">
        <v>6.0213229652526834E-5</v>
      </c>
      <c r="AZ51" s="201">
        <v>1.1526057165348618E-5</v>
      </c>
      <c r="BA51" s="201">
        <v>2.6302342360333639E-5</v>
      </c>
      <c r="BB51" s="201">
        <v>1.2456704993183691E-5</v>
      </c>
      <c r="BC51" s="201">
        <v>1.3430765288527863E-5</v>
      </c>
      <c r="BD51" s="201">
        <v>1.2329253496495103E-5</v>
      </c>
      <c r="BE51" s="201">
        <v>1.7403797559727482E-5</v>
      </c>
      <c r="BF51" s="201">
        <v>2.3834937579959504E-5</v>
      </c>
      <c r="BG51" s="201">
        <v>6.6481515604078126E-5</v>
      </c>
      <c r="BH51" s="201">
        <v>4.4184181648756162E-6</v>
      </c>
      <c r="BI51" s="201">
        <v>3.3534023915984889E-5</v>
      </c>
      <c r="BJ51" s="201">
        <v>3.2309302929006937E-5</v>
      </c>
      <c r="BK51" s="201">
        <v>3.0449932798323026E-5</v>
      </c>
      <c r="BL51" s="201">
        <v>2.5038123374553002E-5</v>
      </c>
      <c r="BM51" s="201">
        <v>3.0714134142201075E-5</v>
      </c>
      <c r="BN51" s="201">
        <v>2.9590487780542547E-5</v>
      </c>
      <c r="BO51" s="201">
        <v>4.6670359670996577E-5</v>
      </c>
      <c r="BP51" s="201">
        <v>1.6250425318486453E-5</v>
      </c>
      <c r="BQ51" s="201">
        <v>4.8599506125435995E-5</v>
      </c>
      <c r="BR51" s="201">
        <v>2.8521155968768401E-5</v>
      </c>
      <c r="BS51" s="201">
        <v>5.042800271056292E-5</v>
      </c>
      <c r="BT51" s="201">
        <v>1.4657202618983973E-5</v>
      </c>
      <c r="BU51" s="201">
        <v>1.3747071886717603E-5</v>
      </c>
      <c r="BV51" s="201">
        <v>7.4928558923361835E-6</v>
      </c>
      <c r="BW51" s="201">
        <v>2.6651647331048366E-6</v>
      </c>
      <c r="BX51" s="201">
        <v>1.1512710879109532E-5</v>
      </c>
      <c r="BY51" s="201">
        <v>3.4875116792083133E-5</v>
      </c>
      <c r="BZ51" s="201">
        <v>1.1675486991850045E-5</v>
      </c>
      <c r="CA51" s="201">
        <v>3.0817508693902546E-5</v>
      </c>
      <c r="CB51" s="201">
        <v>3.4520394940224989E-5</v>
      </c>
      <c r="CC51" s="201">
        <v>2.3284178522700619E-5</v>
      </c>
      <c r="CD51" s="201">
        <v>2.684010609751683E-5</v>
      </c>
      <c r="CE51" s="201">
        <v>1.2084531915681563E-5</v>
      </c>
      <c r="CF51" s="201">
        <v>1.7049568544630875E-5</v>
      </c>
      <c r="CG51" s="201">
        <v>3.3455911834908609E-5</v>
      </c>
      <c r="CH51" s="201">
        <v>3.0154254056229992E-5</v>
      </c>
      <c r="CI51" s="201">
        <v>2.9507454413555531E-5</v>
      </c>
      <c r="CJ51" s="201">
        <v>4.8691668360749082E-5</v>
      </c>
      <c r="CK51" s="201">
        <v>6.5955550551147484E-4</v>
      </c>
      <c r="CL51" s="201">
        <v>1.5091410117542571E-5</v>
      </c>
      <c r="CM51" s="201">
        <v>3.2257367869158061E-5</v>
      </c>
      <c r="CN51" s="201">
        <v>3.6962311252773807E-4</v>
      </c>
      <c r="CO51" s="201">
        <v>1.0213992793248306E-4</v>
      </c>
      <c r="CP51" s="201">
        <v>5.3275388999815413E-5</v>
      </c>
      <c r="CQ51" s="201">
        <v>6.424264947694526E-5</v>
      </c>
      <c r="CR51" s="201">
        <v>2.2589757695129912E-5</v>
      </c>
      <c r="CS51" s="201">
        <v>2.2555652139200023E-4</v>
      </c>
      <c r="CT51" s="201">
        <v>2.2868387012292959E-5</v>
      </c>
      <c r="CU51" s="201">
        <v>7.4164157080026623E-4</v>
      </c>
      <c r="CV51" s="201">
        <v>1.8371138794645242E-5</v>
      </c>
      <c r="CW51" s="201">
        <v>2.3867080578836552E-5</v>
      </c>
      <c r="CX51" s="201">
        <v>1.6204013834173315E-5</v>
      </c>
      <c r="CY51" s="201">
        <v>2.0716585410093939E-5</v>
      </c>
      <c r="CZ51" s="201">
        <v>1.4802119325252084E-4</v>
      </c>
      <c r="DA51" s="201">
        <v>3.5730960175702143E-5</v>
      </c>
      <c r="DB51" s="201">
        <v>1.0975941428946867E-3</v>
      </c>
      <c r="DC51" s="201">
        <v>1.0878165669264499E-4</v>
      </c>
      <c r="DD51" s="202">
        <v>1.0073398614531464</v>
      </c>
    </row>
    <row r="52" spans="1:108" s="173" customFormat="1" ht="9.5" x14ac:dyDescent="0.15">
      <c r="A52" s="174" t="s">
        <v>77</v>
      </c>
      <c r="B52" s="175" t="s">
        <v>696</v>
      </c>
      <c r="C52" s="175"/>
      <c r="D52" s="203">
        <v>7.3256204671597031E-5</v>
      </c>
      <c r="E52" s="204">
        <v>1.3610719454710117E-4</v>
      </c>
      <c r="F52" s="204">
        <v>5.0431514514662387E-5</v>
      </c>
      <c r="G52" s="204">
        <v>5.2182206054044612E-5</v>
      </c>
      <c r="H52" s="204">
        <v>6.3516597197635642E-5</v>
      </c>
      <c r="I52" s="204">
        <v>2.3339029697339881E-5</v>
      </c>
      <c r="J52" s="204">
        <v>1.6858574399567533E-4</v>
      </c>
      <c r="K52" s="204">
        <v>6.2388102172809519E-5</v>
      </c>
      <c r="L52" s="204">
        <v>4.0446128064765741E-5</v>
      </c>
      <c r="M52" s="204">
        <v>2.7922081245236868E-5</v>
      </c>
      <c r="N52" s="204">
        <v>3.8268154208968383E-5</v>
      </c>
      <c r="O52" s="204">
        <v>3.0521636404673427E-5</v>
      </c>
      <c r="P52" s="204">
        <v>2.303675282135093E-5</v>
      </c>
      <c r="Q52" s="204">
        <v>3.3710798933676121E-5</v>
      </c>
      <c r="R52" s="204">
        <v>3.0368984746453144E-5</v>
      </c>
      <c r="S52" s="204">
        <v>2.3358645140334867E-5</v>
      </c>
      <c r="T52" s="204">
        <v>5.0361615538848111E-5</v>
      </c>
      <c r="U52" s="204">
        <v>2.148833288316168E-5</v>
      </c>
      <c r="V52" s="204">
        <v>3.4665540978462799E-5</v>
      </c>
      <c r="W52" s="204">
        <v>2.0422748450504856E-5</v>
      </c>
      <c r="X52" s="204">
        <v>2.1173694118353044E-5</v>
      </c>
      <c r="Y52" s="204">
        <v>2.8408305146653754E-5</v>
      </c>
      <c r="Z52" s="204">
        <v>6.6907427171420783E-5</v>
      </c>
      <c r="AA52" s="204">
        <v>1.7460744223218143E-5</v>
      </c>
      <c r="AB52" s="204">
        <v>2.3897122072897057E-5</v>
      </c>
      <c r="AC52" s="204">
        <v>2.0446918504402924E-5</v>
      </c>
      <c r="AD52" s="204">
        <v>6.3667373606658911E-6</v>
      </c>
      <c r="AE52" s="204">
        <v>2.1021733772645856E-5</v>
      </c>
      <c r="AF52" s="204">
        <v>3.3461845951961934E-5</v>
      </c>
      <c r="AG52" s="204">
        <v>2.1847514674400459E-5</v>
      </c>
      <c r="AH52" s="204">
        <v>2.8353645908422079E-5</v>
      </c>
      <c r="AI52" s="204">
        <v>5.8538900564492608E-5</v>
      </c>
      <c r="AJ52" s="204">
        <v>2.5015802744085272E-5</v>
      </c>
      <c r="AK52" s="204">
        <v>4.1403375530354368E-5</v>
      </c>
      <c r="AL52" s="204">
        <v>3.3657960830569946E-5</v>
      </c>
      <c r="AM52" s="204">
        <v>2.9276724973293114E-5</v>
      </c>
      <c r="AN52" s="204">
        <v>4.3530754170960632E-5</v>
      </c>
      <c r="AO52" s="204">
        <v>1.6824255477283629E-5</v>
      </c>
      <c r="AP52" s="204">
        <v>3.6382937418062532E-5</v>
      </c>
      <c r="AQ52" s="204">
        <v>3.2519981069261703E-5</v>
      </c>
      <c r="AR52" s="204">
        <v>3.750044720318627E-5</v>
      </c>
      <c r="AS52" s="204">
        <v>6.9490118762609055E-5</v>
      </c>
      <c r="AT52" s="204">
        <v>3.9023624974409283E-4</v>
      </c>
      <c r="AU52" s="204">
        <v>2.3698157993290038E-4</v>
      </c>
      <c r="AV52" s="204">
        <v>1.2217565158885555E-2</v>
      </c>
      <c r="AW52" s="204">
        <v>1.0086015004721047</v>
      </c>
      <c r="AX52" s="204">
        <v>8.5084742450038733E-3</v>
      </c>
      <c r="AY52" s="204">
        <v>6.1190742326889657E-3</v>
      </c>
      <c r="AZ52" s="204">
        <v>1.8322452948291428E-2</v>
      </c>
      <c r="BA52" s="204">
        <v>2.8642171725956664E-2</v>
      </c>
      <c r="BB52" s="204">
        <v>3.9057957588787988E-2</v>
      </c>
      <c r="BC52" s="204">
        <v>3.2195064531519595E-2</v>
      </c>
      <c r="BD52" s="204">
        <v>3.6655753883019754E-2</v>
      </c>
      <c r="BE52" s="204">
        <v>1.9859258000073311E-4</v>
      </c>
      <c r="BF52" s="204">
        <v>1.4917659630090648E-3</v>
      </c>
      <c r="BG52" s="204">
        <v>8.308534584850883E-5</v>
      </c>
      <c r="BH52" s="204">
        <v>1.4650779962435582E-5</v>
      </c>
      <c r="BI52" s="204">
        <v>1.9064014963249662E-3</v>
      </c>
      <c r="BJ52" s="204">
        <v>4.658641875105204E-5</v>
      </c>
      <c r="BK52" s="204">
        <v>4.2437334671842438E-5</v>
      </c>
      <c r="BL52" s="204">
        <v>5.5539748386011987E-5</v>
      </c>
      <c r="BM52" s="204">
        <v>4.7499959468557475E-5</v>
      </c>
      <c r="BN52" s="204">
        <v>6.0981790839515441E-5</v>
      </c>
      <c r="BO52" s="204">
        <v>9.6960319323826977E-5</v>
      </c>
      <c r="BP52" s="204">
        <v>2.9420380459227615E-5</v>
      </c>
      <c r="BQ52" s="204">
        <v>9.0073670737568314E-5</v>
      </c>
      <c r="BR52" s="204">
        <v>4.8688771902613231E-5</v>
      </c>
      <c r="BS52" s="204">
        <v>2.458751478395995E-5</v>
      </c>
      <c r="BT52" s="204">
        <v>1.7337718876197448E-5</v>
      </c>
      <c r="BU52" s="204">
        <v>2.1844653031925233E-5</v>
      </c>
      <c r="BV52" s="204">
        <v>1.1667956983031038E-5</v>
      </c>
      <c r="BW52" s="204">
        <v>4.7715001941717313E-6</v>
      </c>
      <c r="BX52" s="204">
        <v>1.6979627686441629E-5</v>
      </c>
      <c r="BY52" s="204">
        <v>6.8575032945920663E-5</v>
      </c>
      <c r="BZ52" s="204">
        <v>1.3508016622460702E-5</v>
      </c>
      <c r="CA52" s="204">
        <v>3.6824411449185729E-5</v>
      </c>
      <c r="CB52" s="204">
        <v>4.9666590662183737E-5</v>
      </c>
      <c r="CC52" s="204">
        <v>3.0505758361239999E-5</v>
      </c>
      <c r="CD52" s="204">
        <v>4.0037760178379022E-5</v>
      </c>
      <c r="CE52" s="204">
        <v>1.0751112592156202E-5</v>
      </c>
      <c r="CF52" s="204">
        <v>2.2056266411713108E-5</v>
      </c>
      <c r="CG52" s="204">
        <v>4.5090166117481855E-5</v>
      </c>
      <c r="CH52" s="204">
        <v>6.2141091301025497E-5</v>
      </c>
      <c r="CI52" s="204">
        <v>3.0305913219489265E-5</v>
      </c>
      <c r="CJ52" s="204">
        <v>3.3853129120253249E-5</v>
      </c>
      <c r="CK52" s="204">
        <v>5.1552898762750167E-5</v>
      </c>
      <c r="CL52" s="204">
        <v>2.3235228436040426E-5</v>
      </c>
      <c r="CM52" s="204">
        <v>5.0832301997719404E-5</v>
      </c>
      <c r="CN52" s="204">
        <v>1.6932763412576088E-5</v>
      </c>
      <c r="CO52" s="204">
        <v>1.7794368188471515E-5</v>
      </c>
      <c r="CP52" s="204">
        <v>2.3026030289956245E-5</v>
      </c>
      <c r="CQ52" s="204">
        <v>1.5596896218944351E-5</v>
      </c>
      <c r="CR52" s="204">
        <v>3.0444696602781126E-5</v>
      </c>
      <c r="CS52" s="204">
        <v>2.0206244828775095E-4</v>
      </c>
      <c r="CT52" s="204">
        <v>2.9010930936355386E-5</v>
      </c>
      <c r="CU52" s="204">
        <v>1.6269953615947708E-3</v>
      </c>
      <c r="CV52" s="204">
        <v>2.3872591044140653E-5</v>
      </c>
      <c r="CW52" s="204">
        <v>3.36988948682827E-5</v>
      </c>
      <c r="CX52" s="204">
        <v>2.3901680714032949E-5</v>
      </c>
      <c r="CY52" s="204">
        <v>2.8951273972086138E-5</v>
      </c>
      <c r="CZ52" s="204">
        <v>4.0908899198720409E-5</v>
      </c>
      <c r="DA52" s="204">
        <v>2.9607583240450808E-5</v>
      </c>
      <c r="DB52" s="204">
        <v>9.5046123453577437E-5</v>
      </c>
      <c r="DC52" s="204">
        <v>5.3493444061672739E-5</v>
      </c>
      <c r="DD52" s="205">
        <v>1.1998352507713568</v>
      </c>
    </row>
    <row r="53" spans="1:108" s="173" customFormat="1" ht="9.5" x14ac:dyDescent="0.15">
      <c r="A53" s="160" t="s">
        <v>79</v>
      </c>
      <c r="B53" s="169" t="s">
        <v>97</v>
      </c>
      <c r="C53" s="169"/>
      <c r="D53" s="200">
        <v>2.0771989909477463E-4</v>
      </c>
      <c r="E53" s="206">
        <v>3.8414133309061109E-4</v>
      </c>
      <c r="F53" s="206">
        <v>1.4442548401140715E-4</v>
      </c>
      <c r="G53" s="206">
        <v>1.5194440891350483E-4</v>
      </c>
      <c r="H53" s="206">
        <v>1.8533051057487252E-4</v>
      </c>
      <c r="I53" s="206">
        <v>6.2436852433768683E-5</v>
      </c>
      <c r="J53" s="206">
        <v>4.7995507600936407E-4</v>
      </c>
      <c r="K53" s="206">
        <v>1.8112653684364296E-4</v>
      </c>
      <c r="L53" s="206">
        <v>1.2157567953135446E-4</v>
      </c>
      <c r="M53" s="206">
        <v>8.1330755014977996E-5</v>
      </c>
      <c r="N53" s="206">
        <v>1.0960524425993389E-4</v>
      </c>
      <c r="O53" s="206">
        <v>9.1813593770240587E-5</v>
      </c>
      <c r="P53" s="206">
        <v>6.9711523306118189E-5</v>
      </c>
      <c r="Q53" s="206">
        <v>9.7594069696389787E-5</v>
      </c>
      <c r="R53" s="206">
        <v>9.1555161129226051E-5</v>
      </c>
      <c r="S53" s="206">
        <v>6.1578655369000739E-5</v>
      </c>
      <c r="T53" s="206">
        <v>1.4617231286656601E-4</v>
      </c>
      <c r="U53" s="206">
        <v>6.6601179683294483E-5</v>
      </c>
      <c r="V53" s="206">
        <v>1.026678614267404E-4</v>
      </c>
      <c r="W53" s="206">
        <v>6.5413012387134997E-5</v>
      </c>
      <c r="X53" s="206">
        <v>1.3078309433228418E-4</v>
      </c>
      <c r="Y53" s="206">
        <v>8.7109244013533604E-5</v>
      </c>
      <c r="Z53" s="206">
        <v>2.014309001137776E-4</v>
      </c>
      <c r="AA53" s="206">
        <v>5.1452771332499718E-5</v>
      </c>
      <c r="AB53" s="206">
        <v>8.6099289861191002E-5</v>
      </c>
      <c r="AC53" s="206">
        <v>7.5652132516148906E-5</v>
      </c>
      <c r="AD53" s="206">
        <v>1.8695085151259118E-5</v>
      </c>
      <c r="AE53" s="206">
        <v>6.4815668024629112E-5</v>
      </c>
      <c r="AF53" s="206">
        <v>1.0089622123768992E-4</v>
      </c>
      <c r="AG53" s="206">
        <v>6.7647060534355453E-5</v>
      </c>
      <c r="AH53" s="206">
        <v>8.5962511355254514E-5</v>
      </c>
      <c r="AI53" s="206">
        <v>1.7027368451698682E-4</v>
      </c>
      <c r="AJ53" s="206">
        <v>7.500091091719212E-5</v>
      </c>
      <c r="AK53" s="206">
        <v>1.191493932163055E-4</v>
      </c>
      <c r="AL53" s="206">
        <v>9.7451913566841289E-5</v>
      </c>
      <c r="AM53" s="206">
        <v>8.3940083182178308E-5</v>
      </c>
      <c r="AN53" s="206">
        <v>1.2888854392557669E-4</v>
      </c>
      <c r="AO53" s="206">
        <v>5.1604049829807316E-5</v>
      </c>
      <c r="AP53" s="206">
        <v>1.0586949487115116E-4</v>
      </c>
      <c r="AQ53" s="206">
        <v>9.3474782426322849E-5</v>
      </c>
      <c r="AR53" s="206">
        <v>9.9008476854307287E-5</v>
      </c>
      <c r="AS53" s="206">
        <v>3.1691133863753036E-4</v>
      </c>
      <c r="AT53" s="206">
        <v>1.1473174308790693E-3</v>
      </c>
      <c r="AU53" s="206">
        <v>2.8422200003369542E-4</v>
      </c>
      <c r="AV53" s="206">
        <v>7.1363352413747021E-3</v>
      </c>
      <c r="AW53" s="206">
        <v>2.4894568232281072E-2</v>
      </c>
      <c r="AX53" s="206">
        <v>1.0268500045653199</v>
      </c>
      <c r="AY53" s="206">
        <v>4.0255756048228871E-3</v>
      </c>
      <c r="AZ53" s="206">
        <v>3.3763179694558782E-3</v>
      </c>
      <c r="BA53" s="206">
        <v>1.3365994993269388E-2</v>
      </c>
      <c r="BB53" s="206">
        <v>2.139819911138454E-3</v>
      </c>
      <c r="BC53" s="206">
        <v>1.7816507673962617E-2</v>
      </c>
      <c r="BD53" s="206">
        <v>1.4537244269774199E-2</v>
      </c>
      <c r="BE53" s="206">
        <v>1.3073425647532885E-4</v>
      </c>
      <c r="BF53" s="206">
        <v>7.001901316966802E-4</v>
      </c>
      <c r="BG53" s="206">
        <v>1.7878150249995027E-4</v>
      </c>
      <c r="BH53" s="206">
        <v>3.2607723783322096E-5</v>
      </c>
      <c r="BI53" s="206">
        <v>5.4293633638482087E-4</v>
      </c>
      <c r="BJ53" s="206">
        <v>1.3365060246158788E-4</v>
      </c>
      <c r="BK53" s="206">
        <v>1.4016706371290107E-4</v>
      </c>
      <c r="BL53" s="206">
        <v>1.52775811784016E-4</v>
      </c>
      <c r="BM53" s="206">
        <v>1.3243275899719412E-4</v>
      </c>
      <c r="BN53" s="206">
        <v>1.2494318782860659E-4</v>
      </c>
      <c r="BO53" s="206">
        <v>2.7520731473415543E-4</v>
      </c>
      <c r="BP53" s="206">
        <v>8.6574614499160325E-5</v>
      </c>
      <c r="BQ53" s="206">
        <v>2.6113345947137477E-4</v>
      </c>
      <c r="BR53" s="206">
        <v>1.4694227620383604E-4</v>
      </c>
      <c r="BS53" s="206">
        <v>7.7644171640733816E-5</v>
      </c>
      <c r="BT53" s="206">
        <v>6.9898172133917879E-5</v>
      </c>
      <c r="BU53" s="206">
        <v>6.8265127334307769E-5</v>
      </c>
      <c r="BV53" s="206">
        <v>3.6424298468681162E-5</v>
      </c>
      <c r="BW53" s="206">
        <v>1.4606035556666431E-5</v>
      </c>
      <c r="BX53" s="206">
        <v>5.3285115990823157E-5</v>
      </c>
      <c r="BY53" s="206">
        <v>1.9653804878427079E-4</v>
      </c>
      <c r="BZ53" s="206">
        <v>4.7352695451791427E-5</v>
      </c>
      <c r="CA53" s="206">
        <v>1.0789852419511714E-4</v>
      </c>
      <c r="CB53" s="206">
        <v>1.5579167835576499E-4</v>
      </c>
      <c r="CC53" s="206">
        <v>9.4829067732115269E-5</v>
      </c>
      <c r="CD53" s="206">
        <v>1.186992485657071E-4</v>
      </c>
      <c r="CE53" s="206">
        <v>4.5008321833297839E-5</v>
      </c>
      <c r="CF53" s="206">
        <v>9.7721700632681871E-5</v>
      </c>
      <c r="CG53" s="206">
        <v>4.2660355435013758E-4</v>
      </c>
      <c r="CH53" s="206">
        <v>2.9398806939355413E-4</v>
      </c>
      <c r="CI53" s="206">
        <v>1.3575095644075688E-4</v>
      </c>
      <c r="CJ53" s="206">
        <v>4.1939342264988709E-4</v>
      </c>
      <c r="CK53" s="206">
        <v>4.6560300186195805E-4</v>
      </c>
      <c r="CL53" s="206">
        <v>7.764556543808365E-5</v>
      </c>
      <c r="CM53" s="206">
        <v>3.3348017535257489E-4</v>
      </c>
      <c r="CN53" s="206">
        <v>4.4178574785450989E-5</v>
      </c>
      <c r="CO53" s="206">
        <v>6.1254247018128032E-5</v>
      </c>
      <c r="CP53" s="206">
        <v>7.9985981509904738E-5</v>
      </c>
      <c r="CQ53" s="206">
        <v>5.8439779025072397E-5</v>
      </c>
      <c r="CR53" s="206">
        <v>1.0913846756710523E-4</v>
      </c>
      <c r="CS53" s="206">
        <v>5.6396079134701034E-4</v>
      </c>
      <c r="CT53" s="206">
        <v>2.2004242879132766E-4</v>
      </c>
      <c r="CU53" s="206">
        <v>4.5558730510128539E-3</v>
      </c>
      <c r="CV53" s="206">
        <v>7.0046832016658328E-5</v>
      </c>
      <c r="CW53" s="206">
        <v>1.0463649450414067E-4</v>
      </c>
      <c r="CX53" s="206">
        <v>7.1700984566161368E-5</v>
      </c>
      <c r="CY53" s="206">
        <v>9.8670383450374049E-5</v>
      </c>
      <c r="CZ53" s="206">
        <v>1.1636579796566002E-4</v>
      </c>
      <c r="DA53" s="206">
        <v>1.0177797794058672E-4</v>
      </c>
      <c r="DB53" s="206">
        <v>3.4632489998618282E-3</v>
      </c>
      <c r="DC53" s="206">
        <v>1.9400607005643048E-4</v>
      </c>
      <c r="DD53" s="202">
        <v>1.1370775545462566</v>
      </c>
    </row>
    <row r="54" spans="1:108" s="173" customFormat="1" ht="9.5" x14ac:dyDescent="0.15">
      <c r="A54" s="160" t="s">
        <v>81</v>
      </c>
      <c r="B54" s="169" t="s">
        <v>86</v>
      </c>
      <c r="C54" s="169"/>
      <c r="D54" s="200">
        <v>3.7851565742380241E-4</v>
      </c>
      <c r="E54" s="206">
        <v>7.0784495337099902E-4</v>
      </c>
      <c r="F54" s="206">
        <v>2.707855473301846E-4</v>
      </c>
      <c r="G54" s="206">
        <v>2.6722331981321234E-4</v>
      </c>
      <c r="H54" s="206">
        <v>3.260015412210282E-4</v>
      </c>
      <c r="I54" s="206">
        <v>4.3103050745502163E-4</v>
      </c>
      <c r="J54" s="206">
        <v>8.8302672782374656E-4</v>
      </c>
      <c r="K54" s="206">
        <v>3.2584328733402195E-4</v>
      </c>
      <c r="L54" s="206">
        <v>2.1416239450071039E-4</v>
      </c>
      <c r="M54" s="206">
        <v>2.4166993189246507E-4</v>
      </c>
      <c r="N54" s="206">
        <v>1.9805933679402723E-4</v>
      </c>
      <c r="O54" s="206">
        <v>1.5747750760425368E-4</v>
      </c>
      <c r="P54" s="206">
        <v>1.1260686537024012E-4</v>
      </c>
      <c r="Q54" s="206">
        <v>1.7494693938629812E-4</v>
      </c>
      <c r="R54" s="206">
        <v>1.640443570892857E-4</v>
      </c>
      <c r="S54" s="206">
        <v>1.0006729802335385E-4</v>
      </c>
      <c r="T54" s="206">
        <v>2.6096089801064785E-4</v>
      </c>
      <c r="U54" s="206">
        <v>1.3258815809307403E-4</v>
      </c>
      <c r="V54" s="206">
        <v>1.8637281326212306E-4</v>
      </c>
      <c r="W54" s="206">
        <v>1.1145052472373332E-4</v>
      </c>
      <c r="X54" s="206">
        <v>1.0774323834357498E-4</v>
      </c>
      <c r="Y54" s="206">
        <v>1.4597107354933668E-4</v>
      </c>
      <c r="Z54" s="206">
        <v>3.4886596876806513E-4</v>
      </c>
      <c r="AA54" s="206">
        <v>9.1654779561937708E-5</v>
      </c>
      <c r="AB54" s="206">
        <v>1.17414775115665E-4</v>
      </c>
      <c r="AC54" s="206">
        <v>1.0520460042127596E-4</v>
      </c>
      <c r="AD54" s="206">
        <v>3.3568156700610957E-5</v>
      </c>
      <c r="AE54" s="206">
        <v>1.1538987217000373E-4</v>
      </c>
      <c r="AF54" s="206">
        <v>1.7244345097886421E-4</v>
      </c>
      <c r="AG54" s="206">
        <v>1.0384836250530027E-4</v>
      </c>
      <c r="AH54" s="206">
        <v>1.4669075775524735E-4</v>
      </c>
      <c r="AI54" s="206">
        <v>3.1473959764063064E-4</v>
      </c>
      <c r="AJ54" s="206">
        <v>1.3391603478842454E-4</v>
      </c>
      <c r="AK54" s="206">
        <v>2.1920142520207375E-4</v>
      </c>
      <c r="AL54" s="206">
        <v>1.8720444742445369E-4</v>
      </c>
      <c r="AM54" s="206">
        <v>1.6097990417908724E-4</v>
      </c>
      <c r="AN54" s="206">
        <v>2.4261142748056028E-4</v>
      </c>
      <c r="AO54" s="206">
        <v>9.2410353492501226E-5</v>
      </c>
      <c r="AP54" s="206">
        <v>1.9697924255207056E-4</v>
      </c>
      <c r="AQ54" s="206">
        <v>1.6705375676032884E-4</v>
      </c>
      <c r="AR54" s="206">
        <v>9.9569579160193548E-4</v>
      </c>
      <c r="AS54" s="206">
        <v>1.6344749197860973E-4</v>
      </c>
      <c r="AT54" s="206">
        <v>6.2150755373889151E-3</v>
      </c>
      <c r="AU54" s="206">
        <v>8.907159808795433E-3</v>
      </c>
      <c r="AV54" s="206">
        <v>4.942548447580972E-3</v>
      </c>
      <c r="AW54" s="206">
        <v>1.6660414125444273E-4</v>
      </c>
      <c r="AX54" s="206">
        <v>7.4354575277257179E-4</v>
      </c>
      <c r="AY54" s="206">
        <v>1.0190605528394319</v>
      </c>
      <c r="AZ54" s="206">
        <v>1.1236793568913927E-2</v>
      </c>
      <c r="BA54" s="206">
        <v>5.1530242607489918E-3</v>
      </c>
      <c r="BB54" s="206">
        <v>1.8071493404842906E-3</v>
      </c>
      <c r="BC54" s="206">
        <v>1.8737358106577257E-3</v>
      </c>
      <c r="BD54" s="206">
        <v>9.914830339356067E-3</v>
      </c>
      <c r="BE54" s="206">
        <v>3.3869902860835265E-3</v>
      </c>
      <c r="BF54" s="206">
        <v>9.3356858934443426E-3</v>
      </c>
      <c r="BG54" s="206">
        <v>6.3648695796695888E-3</v>
      </c>
      <c r="BH54" s="206">
        <v>4.0716406581909069E-4</v>
      </c>
      <c r="BI54" s="206">
        <v>6.4100564968538995E-4</v>
      </c>
      <c r="BJ54" s="206">
        <v>2.3673164337357277E-4</v>
      </c>
      <c r="BK54" s="206">
        <v>9.9114686720861832E-4</v>
      </c>
      <c r="BL54" s="206">
        <v>1.4584751339194301E-3</v>
      </c>
      <c r="BM54" s="206">
        <v>6.7785691882744166E-4</v>
      </c>
      <c r="BN54" s="206">
        <v>1.5663231826289112E-3</v>
      </c>
      <c r="BO54" s="206">
        <v>5.1954567072022171E-4</v>
      </c>
      <c r="BP54" s="206">
        <v>1.9766981782785628E-4</v>
      </c>
      <c r="BQ54" s="206">
        <v>5.3451789723634607E-4</v>
      </c>
      <c r="BR54" s="206">
        <v>2.506993639679253E-4</v>
      </c>
      <c r="BS54" s="206">
        <v>1.2048288343416452E-4</v>
      </c>
      <c r="BT54" s="206">
        <v>8.7404011929058766E-5</v>
      </c>
      <c r="BU54" s="206">
        <v>1.2162426115197498E-4</v>
      </c>
      <c r="BV54" s="206">
        <v>8.3863646588626885E-5</v>
      </c>
      <c r="BW54" s="206">
        <v>8.8503751666813403E-5</v>
      </c>
      <c r="BX54" s="206">
        <v>1.5176524000940349E-4</v>
      </c>
      <c r="BY54" s="206">
        <v>3.4525141576667302E-4</v>
      </c>
      <c r="BZ54" s="206">
        <v>1.147844065937222E-4</v>
      </c>
      <c r="CA54" s="206">
        <v>1.9284336313762327E-4</v>
      </c>
      <c r="CB54" s="206">
        <v>2.5089346148411321E-4</v>
      </c>
      <c r="CC54" s="206">
        <v>1.8307184990652033E-4</v>
      </c>
      <c r="CD54" s="206">
        <v>2.0196407068292762E-4</v>
      </c>
      <c r="CE54" s="206">
        <v>5.6382536772533245E-5</v>
      </c>
      <c r="CF54" s="206">
        <v>1.1742392122848742E-4</v>
      </c>
      <c r="CG54" s="206">
        <v>2.1764934759873662E-4</v>
      </c>
      <c r="CH54" s="206">
        <v>2.8907387319616787E-4</v>
      </c>
      <c r="CI54" s="206">
        <v>1.6605878000285128E-4</v>
      </c>
      <c r="CJ54" s="206">
        <v>1.4069097232435881E-4</v>
      </c>
      <c r="CK54" s="206">
        <v>1.5277438119160771E-4</v>
      </c>
      <c r="CL54" s="206">
        <v>1.2313802664647944E-4</v>
      </c>
      <c r="CM54" s="206">
        <v>2.1814121485908656E-4</v>
      </c>
      <c r="CN54" s="206">
        <v>6.8772236163288955E-5</v>
      </c>
      <c r="CO54" s="206">
        <v>8.6817043873821086E-5</v>
      </c>
      <c r="CP54" s="206">
        <v>1.1500837112603001E-4</v>
      </c>
      <c r="CQ54" s="206">
        <v>7.6234158166250092E-5</v>
      </c>
      <c r="CR54" s="206">
        <v>1.4848942296308816E-4</v>
      </c>
      <c r="CS54" s="206">
        <v>1.0118133266230544E-3</v>
      </c>
      <c r="CT54" s="206">
        <v>1.3066752679085868E-4</v>
      </c>
      <c r="CU54" s="206">
        <v>8.274042432856947E-3</v>
      </c>
      <c r="CV54" s="206">
        <v>1.0262327901905964E-4</v>
      </c>
      <c r="CW54" s="206">
        <v>1.7581658093793223E-4</v>
      </c>
      <c r="CX54" s="206">
        <v>1.210990512891705E-4</v>
      </c>
      <c r="CY54" s="206">
        <v>1.4743410252845976E-4</v>
      </c>
      <c r="CZ54" s="206">
        <v>1.9445655499343329E-4</v>
      </c>
      <c r="DA54" s="206">
        <v>1.5004179534690689E-4</v>
      </c>
      <c r="DB54" s="206">
        <v>8.8721553264162301E-5</v>
      </c>
      <c r="DC54" s="206">
        <v>3.9212629304905569E-4</v>
      </c>
      <c r="DD54" s="202">
        <v>1.1213053640384538</v>
      </c>
    </row>
    <row r="55" spans="1:108" s="173" customFormat="1" ht="9.5" x14ac:dyDescent="0.15">
      <c r="A55" s="160" t="s">
        <v>82</v>
      </c>
      <c r="B55" s="169" t="s">
        <v>91</v>
      </c>
      <c r="C55" s="169"/>
      <c r="D55" s="200">
        <v>3.9407110430977728E-6</v>
      </c>
      <c r="E55" s="206">
        <v>7.3160528214272527E-6</v>
      </c>
      <c r="F55" s="206">
        <v>2.7233862507712709E-6</v>
      </c>
      <c r="G55" s="206">
        <v>2.7936433220084196E-6</v>
      </c>
      <c r="H55" s="206">
        <v>3.4088392666269926E-6</v>
      </c>
      <c r="I55" s="206">
        <v>1.0391068216882094E-6</v>
      </c>
      <c r="J55" s="206">
        <v>9.0569931435344431E-6</v>
      </c>
      <c r="K55" s="206">
        <v>3.3412470466037148E-6</v>
      </c>
      <c r="L55" s="206">
        <v>2.1828601787310678E-6</v>
      </c>
      <c r="M55" s="206">
        <v>1.4306535383110154E-6</v>
      </c>
      <c r="N55" s="206">
        <v>2.0766384104268139E-6</v>
      </c>
      <c r="O55" s="206">
        <v>1.6490913864324121E-6</v>
      </c>
      <c r="P55" s="206">
        <v>1.1860823406496271E-6</v>
      </c>
      <c r="Q55" s="206">
        <v>1.8279272730277455E-6</v>
      </c>
      <c r="R55" s="206">
        <v>1.6212691726848126E-6</v>
      </c>
      <c r="S55" s="206">
        <v>9.9292544550919166E-7</v>
      </c>
      <c r="T55" s="206">
        <v>2.717322549547319E-6</v>
      </c>
      <c r="U55" s="206">
        <v>9.91359671996222E-7</v>
      </c>
      <c r="V55" s="206">
        <v>1.8627518487442006E-6</v>
      </c>
      <c r="W55" s="206">
        <v>1.1104781749589444E-6</v>
      </c>
      <c r="X55" s="206">
        <v>1.1224754510502717E-6</v>
      </c>
      <c r="Y55" s="206">
        <v>1.5614516033507876E-6</v>
      </c>
      <c r="Z55" s="206">
        <v>3.5846543097592968E-6</v>
      </c>
      <c r="AA55" s="206">
        <v>9.4721632024695238E-7</v>
      </c>
      <c r="AB55" s="206">
        <v>1.2392132655594224E-6</v>
      </c>
      <c r="AC55" s="206">
        <v>1.0826103400945018E-6</v>
      </c>
      <c r="AD55" s="206">
        <v>3.4373666915222783E-7</v>
      </c>
      <c r="AE55" s="206">
        <v>1.1255033776416126E-6</v>
      </c>
      <c r="AF55" s="206">
        <v>1.7925352850745653E-6</v>
      </c>
      <c r="AG55" s="206">
        <v>1.0701573723268559E-6</v>
      </c>
      <c r="AH55" s="206">
        <v>1.4746920973795424E-6</v>
      </c>
      <c r="AI55" s="206">
        <v>3.1584205461143904E-6</v>
      </c>
      <c r="AJ55" s="206">
        <v>1.2801986639759098E-6</v>
      </c>
      <c r="AK55" s="206">
        <v>2.1982913997971872E-6</v>
      </c>
      <c r="AL55" s="206">
        <v>1.8142130085367886E-6</v>
      </c>
      <c r="AM55" s="206">
        <v>1.5568032713414447E-6</v>
      </c>
      <c r="AN55" s="206">
        <v>2.3402040129374056E-6</v>
      </c>
      <c r="AO55" s="206">
        <v>9.0816759070994554E-7</v>
      </c>
      <c r="AP55" s="206">
        <v>1.9589261803884193E-6</v>
      </c>
      <c r="AQ55" s="206">
        <v>1.6951007991480515E-6</v>
      </c>
      <c r="AR55" s="206">
        <v>1.6796220929866613E-6</v>
      </c>
      <c r="AS55" s="206">
        <v>1.3473385450008385E-6</v>
      </c>
      <c r="AT55" s="206">
        <v>1.5560210586198189E-6</v>
      </c>
      <c r="AU55" s="206">
        <v>1.0072939124214862E-6</v>
      </c>
      <c r="AV55" s="206">
        <v>1.1226961720092309E-6</v>
      </c>
      <c r="AW55" s="206">
        <v>1.5281774102508478E-6</v>
      </c>
      <c r="AX55" s="206">
        <v>1.5699450444839721E-6</v>
      </c>
      <c r="AY55" s="206">
        <v>1.080386901061965E-6</v>
      </c>
      <c r="AZ55" s="206">
        <v>1.0010682984153965</v>
      </c>
      <c r="BA55" s="206">
        <v>1.0341255432738123E-6</v>
      </c>
      <c r="BB55" s="206">
        <v>9.1921966189594337E-7</v>
      </c>
      <c r="BC55" s="206">
        <v>1.0372914061597682E-6</v>
      </c>
      <c r="BD55" s="206">
        <v>1.0045827463899756E-6</v>
      </c>
      <c r="BE55" s="206">
        <v>7.0892592001912844E-7</v>
      </c>
      <c r="BF55" s="206">
        <v>8.6925669917173702E-7</v>
      </c>
      <c r="BG55" s="206">
        <v>4.7285425973854245E-6</v>
      </c>
      <c r="BH55" s="206">
        <v>2.3473002378615577E-6</v>
      </c>
      <c r="BI55" s="206">
        <v>1.5346353495918534E-6</v>
      </c>
      <c r="BJ55" s="206">
        <v>2.6911342971483554E-6</v>
      </c>
      <c r="BK55" s="206">
        <v>4.8950971592531456E-5</v>
      </c>
      <c r="BL55" s="206">
        <v>2.2471396667941698E-6</v>
      </c>
      <c r="BM55" s="206">
        <v>2.153965267538488E-6</v>
      </c>
      <c r="BN55" s="206">
        <v>2.1117024521970911E-6</v>
      </c>
      <c r="BO55" s="206">
        <v>5.2129033283681526E-6</v>
      </c>
      <c r="BP55" s="206">
        <v>1.5754159681661848E-6</v>
      </c>
      <c r="BQ55" s="206">
        <v>4.8138022546181014E-6</v>
      </c>
      <c r="BR55" s="206">
        <v>2.6155403001739211E-6</v>
      </c>
      <c r="BS55" s="206">
        <v>1.2150051199057E-6</v>
      </c>
      <c r="BT55" s="206">
        <v>9.2986036930087447E-7</v>
      </c>
      <c r="BU55" s="206">
        <v>1.1410665214407667E-6</v>
      </c>
      <c r="BV55" s="206">
        <v>6.0577273477548034E-7</v>
      </c>
      <c r="BW55" s="206">
        <v>2.1630246221198353E-7</v>
      </c>
      <c r="BX55" s="206">
        <v>9.0831304808109499E-7</v>
      </c>
      <c r="BY55" s="206">
        <v>4.2131557121456355E-6</v>
      </c>
      <c r="BZ55" s="206">
        <v>6.8127838991366363E-7</v>
      </c>
      <c r="CA55" s="206">
        <v>2.0708296074182827E-6</v>
      </c>
      <c r="CB55" s="206">
        <v>2.5665774044366369E-6</v>
      </c>
      <c r="CC55" s="206">
        <v>1.6568370639738249E-6</v>
      </c>
      <c r="CD55" s="206">
        <v>2.1654776273589862E-6</v>
      </c>
      <c r="CE55" s="206">
        <v>6.2212806838208397E-7</v>
      </c>
      <c r="CF55" s="206">
        <v>1.253090252599717E-6</v>
      </c>
      <c r="CG55" s="206">
        <v>2.9326917708477583E-6</v>
      </c>
      <c r="CH55" s="206">
        <v>3.1357440340618687E-6</v>
      </c>
      <c r="CI55" s="206">
        <v>1.6540366657269761E-6</v>
      </c>
      <c r="CJ55" s="206">
        <v>7.6577951510168514E-6</v>
      </c>
      <c r="CK55" s="206">
        <v>8.1782778475039583E-6</v>
      </c>
      <c r="CL55" s="206">
        <v>1.207734671683444E-6</v>
      </c>
      <c r="CM55" s="206">
        <v>2.3371628087945512E-6</v>
      </c>
      <c r="CN55" s="206">
        <v>6.7202919696833782E-7</v>
      </c>
      <c r="CO55" s="206">
        <v>9.0036812753031948E-7</v>
      </c>
      <c r="CP55" s="206">
        <v>1.1948549926019831E-6</v>
      </c>
      <c r="CQ55" s="206">
        <v>7.7702291156983329E-7</v>
      </c>
      <c r="CR55" s="206">
        <v>1.6898671985896632E-6</v>
      </c>
      <c r="CS55" s="206">
        <v>1.159726215614829E-5</v>
      </c>
      <c r="CT55" s="206">
        <v>2.2921464887603693E-6</v>
      </c>
      <c r="CU55" s="206">
        <v>8.7426673044120585E-5</v>
      </c>
      <c r="CV55" s="206">
        <v>1.6094257439975267E-6</v>
      </c>
      <c r="CW55" s="206">
        <v>1.8027186055843964E-6</v>
      </c>
      <c r="CX55" s="206">
        <v>1.2033837219426282E-6</v>
      </c>
      <c r="CY55" s="206">
        <v>1.5228459736131357E-6</v>
      </c>
      <c r="CZ55" s="206">
        <v>3.8245378431024424E-6</v>
      </c>
      <c r="DA55" s="206">
        <v>1.5938748699760027E-6</v>
      </c>
      <c r="DB55" s="206">
        <v>7.3931608533539092E-7</v>
      </c>
      <c r="DC55" s="206">
        <v>3.5240313816425523E-6</v>
      </c>
      <c r="DD55" s="202">
        <v>1.0014209897587667</v>
      </c>
    </row>
    <row r="56" spans="1:108" s="173" customFormat="1" ht="9.5" x14ac:dyDescent="0.15">
      <c r="A56" s="179" t="s">
        <v>83</v>
      </c>
      <c r="B56" s="180" t="s">
        <v>88</v>
      </c>
      <c r="C56" s="180"/>
      <c r="D56" s="207">
        <v>3.2687496304627692E-6</v>
      </c>
      <c r="E56" s="208">
        <v>6.002607250031262E-6</v>
      </c>
      <c r="F56" s="208">
        <v>2.267361054845247E-6</v>
      </c>
      <c r="G56" s="208">
        <v>2.3612857019674563E-6</v>
      </c>
      <c r="H56" s="208">
        <v>2.8616413351038043E-6</v>
      </c>
      <c r="I56" s="208">
        <v>4.1134470379947925E-6</v>
      </c>
      <c r="J56" s="208">
        <v>7.313853349503991E-6</v>
      </c>
      <c r="K56" s="208">
        <v>2.8343342169930459E-6</v>
      </c>
      <c r="L56" s="208">
        <v>1.8614202411677544E-6</v>
      </c>
      <c r="M56" s="208">
        <v>2.2122113482220228E-6</v>
      </c>
      <c r="N56" s="208">
        <v>1.7047645361758255E-6</v>
      </c>
      <c r="O56" s="208">
        <v>1.3593467060362649E-6</v>
      </c>
      <c r="P56" s="208">
        <v>9.990861510876164E-7</v>
      </c>
      <c r="Q56" s="208">
        <v>1.5081924201950722E-6</v>
      </c>
      <c r="R56" s="208">
        <v>1.3685281131635658E-6</v>
      </c>
      <c r="S56" s="208">
        <v>8.5279867184709961E-7</v>
      </c>
      <c r="T56" s="208">
        <v>2.257064658807744E-6</v>
      </c>
      <c r="U56" s="208">
        <v>8.6603913870675036E-7</v>
      </c>
      <c r="V56" s="208">
        <v>1.5681768224559113E-6</v>
      </c>
      <c r="W56" s="208">
        <v>9.4740189961304807E-7</v>
      </c>
      <c r="X56" s="208">
        <v>9.413112271803446E-7</v>
      </c>
      <c r="Y56" s="208">
        <v>1.2364371247017178E-6</v>
      </c>
      <c r="Z56" s="208">
        <v>2.9572830102642362E-6</v>
      </c>
      <c r="AA56" s="208">
        <v>7.6725406818691304E-7</v>
      </c>
      <c r="AB56" s="208">
        <v>1.0308685038992808E-6</v>
      </c>
      <c r="AC56" s="208">
        <v>9.7278710478024826E-7</v>
      </c>
      <c r="AD56" s="208">
        <v>2.8965202654915025E-7</v>
      </c>
      <c r="AE56" s="208">
        <v>9.8106397891262379E-7</v>
      </c>
      <c r="AF56" s="208">
        <v>1.4936119196896975E-6</v>
      </c>
      <c r="AG56" s="208">
        <v>9.8766539272881967E-7</v>
      </c>
      <c r="AH56" s="208">
        <v>1.2842626030845226E-6</v>
      </c>
      <c r="AI56" s="208">
        <v>2.6318112592505094E-6</v>
      </c>
      <c r="AJ56" s="208">
        <v>1.2273753765178414E-6</v>
      </c>
      <c r="AK56" s="208">
        <v>1.8634738118545305E-6</v>
      </c>
      <c r="AL56" s="208">
        <v>1.543401044520436E-6</v>
      </c>
      <c r="AM56" s="208">
        <v>1.3238674788228264E-6</v>
      </c>
      <c r="AN56" s="208">
        <v>2.0810940418143656E-6</v>
      </c>
      <c r="AO56" s="208">
        <v>8.0650390545927271E-7</v>
      </c>
      <c r="AP56" s="208">
        <v>1.6537025844373536E-6</v>
      </c>
      <c r="AQ56" s="208">
        <v>1.3994961723618307E-6</v>
      </c>
      <c r="AR56" s="208">
        <v>1.7981942879837849E-6</v>
      </c>
      <c r="AS56" s="208">
        <v>1.1717067950439997E-6</v>
      </c>
      <c r="AT56" s="208">
        <v>2.1561261835725115E-5</v>
      </c>
      <c r="AU56" s="208">
        <v>7.1988099198146919E-5</v>
      </c>
      <c r="AV56" s="208">
        <v>1.0092671045930642E-4</v>
      </c>
      <c r="AW56" s="208">
        <v>1.3073851411097157E-6</v>
      </c>
      <c r="AX56" s="208">
        <v>1.6351474506513692E-6</v>
      </c>
      <c r="AY56" s="208">
        <v>4.813502848517422E-4</v>
      </c>
      <c r="AZ56" s="208">
        <v>5.9823835853706919E-6</v>
      </c>
      <c r="BA56" s="208">
        <v>1.0021313575939292</v>
      </c>
      <c r="BB56" s="208">
        <v>1.6223365656517233E-6</v>
      </c>
      <c r="BC56" s="208">
        <v>8.6500434674006602E-5</v>
      </c>
      <c r="BD56" s="208">
        <v>5.4719552980178365E-6</v>
      </c>
      <c r="BE56" s="208">
        <v>2.2647962827653758E-6</v>
      </c>
      <c r="BF56" s="208">
        <v>5.2087739081044381E-6</v>
      </c>
      <c r="BG56" s="208">
        <v>1.6258744656841314E-4</v>
      </c>
      <c r="BH56" s="208">
        <v>7.8999408644693049E-6</v>
      </c>
      <c r="BI56" s="208">
        <v>1.5056744457652455E-6</v>
      </c>
      <c r="BJ56" s="208">
        <v>2.070183889549441E-6</v>
      </c>
      <c r="BK56" s="208">
        <v>1.5002564474701247E-5</v>
      </c>
      <c r="BL56" s="208">
        <v>6.2590751685546961E-6</v>
      </c>
      <c r="BM56" s="208">
        <v>1.2005020570965639E-5</v>
      </c>
      <c r="BN56" s="208">
        <v>5.5498932277199148E-5</v>
      </c>
      <c r="BO56" s="208">
        <v>4.3490698727450387E-6</v>
      </c>
      <c r="BP56" s="208">
        <v>1.4878290561974971E-6</v>
      </c>
      <c r="BQ56" s="208">
        <v>4.2988689914113144E-6</v>
      </c>
      <c r="BR56" s="208">
        <v>2.1266527974875899E-6</v>
      </c>
      <c r="BS56" s="208">
        <v>1.0958965679523402E-6</v>
      </c>
      <c r="BT56" s="208">
        <v>8.4266924140147023E-7</v>
      </c>
      <c r="BU56" s="208">
        <v>1.1025006739717145E-6</v>
      </c>
      <c r="BV56" s="208">
        <v>6.6723784833022248E-7</v>
      </c>
      <c r="BW56" s="208">
        <v>4.254822787382471E-7</v>
      </c>
      <c r="BX56" s="208">
        <v>1.9360041226525547E-6</v>
      </c>
      <c r="BY56" s="208">
        <v>2.9651363530029674E-6</v>
      </c>
      <c r="BZ56" s="208">
        <v>1.7942827611319785E-6</v>
      </c>
      <c r="CA56" s="208">
        <v>1.8743491242887854E-6</v>
      </c>
      <c r="CB56" s="208">
        <v>2.1620866026561277E-6</v>
      </c>
      <c r="CC56" s="208">
        <v>1.5768336811650526E-6</v>
      </c>
      <c r="CD56" s="208">
        <v>1.7826755562390644E-6</v>
      </c>
      <c r="CE56" s="208">
        <v>4.7895769841975507E-7</v>
      </c>
      <c r="CF56" s="208">
        <v>1.1276195040316528E-6</v>
      </c>
      <c r="CG56" s="208">
        <v>1.8562667157056386E-6</v>
      </c>
      <c r="CH56" s="208">
        <v>3.7928163228420745E-6</v>
      </c>
      <c r="CI56" s="208">
        <v>1.5230184690903812E-6</v>
      </c>
      <c r="CJ56" s="208">
        <v>1.2674568373141878E-6</v>
      </c>
      <c r="CK56" s="208">
        <v>6.2639570428143801E-5</v>
      </c>
      <c r="CL56" s="208">
        <v>1.1050744248784308E-6</v>
      </c>
      <c r="CM56" s="208">
        <v>2.0244052336808488E-6</v>
      </c>
      <c r="CN56" s="208">
        <v>4.1250379278153212E-6</v>
      </c>
      <c r="CO56" s="208">
        <v>7.898179116446375E-7</v>
      </c>
      <c r="CP56" s="208">
        <v>1.0359220752480486E-6</v>
      </c>
      <c r="CQ56" s="208">
        <v>6.8415481251964882E-7</v>
      </c>
      <c r="CR56" s="208">
        <v>1.5109300281862468E-6</v>
      </c>
      <c r="CS56" s="208">
        <v>8.5919386447792575E-6</v>
      </c>
      <c r="CT56" s="208">
        <v>1.16001844509792E-6</v>
      </c>
      <c r="CU56" s="208">
        <v>6.9730728460165559E-5</v>
      </c>
      <c r="CV56" s="208">
        <v>1.9865605726513047E-6</v>
      </c>
      <c r="CW56" s="208">
        <v>1.4925316881849239E-6</v>
      </c>
      <c r="CX56" s="208">
        <v>1.0474359335086508E-6</v>
      </c>
      <c r="CY56" s="208">
        <v>1.2710224376525817E-6</v>
      </c>
      <c r="CZ56" s="208">
        <v>1.6474471683620216E-6</v>
      </c>
      <c r="DA56" s="208">
        <v>1.2090716931452233E-6</v>
      </c>
      <c r="DB56" s="208">
        <v>7.3449138066029531E-7</v>
      </c>
      <c r="DC56" s="208">
        <v>1.0105621093219924E-5</v>
      </c>
      <c r="DD56" s="209">
        <v>1.0034724026268784</v>
      </c>
    </row>
    <row r="57" spans="1:108" s="173" customFormat="1" ht="9.5" x14ac:dyDescent="0.15">
      <c r="A57" s="160" t="s">
        <v>84</v>
      </c>
      <c r="B57" s="169" t="s">
        <v>697</v>
      </c>
      <c r="C57" s="169"/>
      <c r="D57" s="200">
        <v>5.6488979560189676E-6</v>
      </c>
      <c r="E57" s="201">
        <v>9.5126878559264517E-6</v>
      </c>
      <c r="F57" s="201">
        <v>5.2239798791405607E-6</v>
      </c>
      <c r="G57" s="201">
        <v>4.238647668429633E-6</v>
      </c>
      <c r="H57" s="201">
        <v>4.4723611630989144E-6</v>
      </c>
      <c r="I57" s="201">
        <v>1.4381268323384491E-5</v>
      </c>
      <c r="J57" s="201">
        <v>1.4295304759966174E-5</v>
      </c>
      <c r="K57" s="201">
        <v>5.3882528887511445E-6</v>
      </c>
      <c r="L57" s="201">
        <v>4.4769628148972794E-6</v>
      </c>
      <c r="M57" s="201">
        <v>6.7361193923439231E-6</v>
      </c>
      <c r="N57" s="201">
        <v>3.1049554391303022E-6</v>
      </c>
      <c r="O57" s="201">
        <v>2.8787461417157196E-6</v>
      </c>
      <c r="P57" s="201">
        <v>2.1111774654171164E-6</v>
      </c>
      <c r="Q57" s="201">
        <v>3.0416221236227231E-6</v>
      </c>
      <c r="R57" s="201">
        <v>3.1459427138886884E-6</v>
      </c>
      <c r="S57" s="201">
        <v>2.4807553533616731E-6</v>
      </c>
      <c r="T57" s="201">
        <v>3.9512539162064311E-6</v>
      </c>
      <c r="U57" s="201">
        <v>1.4707962896193979E-5</v>
      </c>
      <c r="V57" s="201">
        <v>3.4157887905998198E-6</v>
      </c>
      <c r="W57" s="201">
        <v>2.555826203188212E-6</v>
      </c>
      <c r="X57" s="201">
        <v>2.8562207043428904E-6</v>
      </c>
      <c r="Y57" s="201">
        <v>2.5979200371121623E-6</v>
      </c>
      <c r="Z57" s="201">
        <v>5.910786314175653E-6</v>
      </c>
      <c r="AA57" s="201">
        <v>1.5209481385912981E-6</v>
      </c>
      <c r="AB57" s="201">
        <v>4.0158709800242786E-6</v>
      </c>
      <c r="AC57" s="201">
        <v>3.5681172951435542E-6</v>
      </c>
      <c r="AD57" s="201">
        <v>5.8585759329325433E-7</v>
      </c>
      <c r="AE57" s="201">
        <v>3.1264198214062968E-6</v>
      </c>
      <c r="AF57" s="201">
        <v>3.1559777709138939E-6</v>
      </c>
      <c r="AG57" s="201">
        <v>2.6432454152947247E-6</v>
      </c>
      <c r="AH57" s="201">
        <v>2.908032485095688E-6</v>
      </c>
      <c r="AI57" s="201">
        <v>5.0644730291673354E-6</v>
      </c>
      <c r="AJ57" s="201">
        <v>3.0498935484130235E-6</v>
      </c>
      <c r="AK57" s="201">
        <v>9.1926546244136357E-6</v>
      </c>
      <c r="AL57" s="201">
        <v>3.4035848267313974E-6</v>
      </c>
      <c r="AM57" s="201">
        <v>2.8936998166054495E-6</v>
      </c>
      <c r="AN57" s="201">
        <v>4.6130245087665209E-6</v>
      </c>
      <c r="AO57" s="201">
        <v>2.1432128153007014E-6</v>
      </c>
      <c r="AP57" s="201">
        <v>3.4592399920629926E-6</v>
      </c>
      <c r="AQ57" s="201">
        <v>2.9022720621230843E-6</v>
      </c>
      <c r="AR57" s="201">
        <v>3.4583350111440058E-6</v>
      </c>
      <c r="AS57" s="201">
        <v>7.4819097594309659E-6</v>
      </c>
      <c r="AT57" s="201">
        <v>2.0225862738930931E-5</v>
      </c>
      <c r="AU57" s="201">
        <v>2.2380073500634933E-5</v>
      </c>
      <c r="AV57" s="201">
        <v>7.9638280943026667E-5</v>
      </c>
      <c r="AW57" s="201">
        <v>4.7618273174063116E-4</v>
      </c>
      <c r="AX57" s="201">
        <v>1.7873458330925441E-4</v>
      </c>
      <c r="AY57" s="201">
        <v>1.4217682877314537E-4</v>
      </c>
      <c r="AZ57" s="201">
        <v>1.6302817664299733E-4</v>
      </c>
      <c r="BA57" s="201">
        <v>8.2539583356987774E-5</v>
      </c>
      <c r="BB57" s="201">
        <v>1.000666773448823</v>
      </c>
      <c r="BC57" s="201">
        <v>8.9522569930979186E-4</v>
      </c>
      <c r="BD57" s="201">
        <v>6.1531117382643906E-5</v>
      </c>
      <c r="BE57" s="201">
        <v>1.2530243653382291E-4</v>
      </c>
      <c r="BF57" s="201">
        <v>5.6503064434349543E-5</v>
      </c>
      <c r="BG57" s="201">
        <v>2.6095572494155438E-5</v>
      </c>
      <c r="BH57" s="201">
        <v>7.7291299957365603E-6</v>
      </c>
      <c r="BI57" s="201">
        <v>7.0550739370021148E-5</v>
      </c>
      <c r="BJ57" s="201">
        <v>3.84070202582864E-6</v>
      </c>
      <c r="BK57" s="201">
        <v>7.7176880806090344E-5</v>
      </c>
      <c r="BL57" s="201">
        <v>5.2503419858167176E-5</v>
      </c>
      <c r="BM57" s="201">
        <v>1.5725034002021365E-5</v>
      </c>
      <c r="BN57" s="201">
        <v>7.2435993902335196E-5</v>
      </c>
      <c r="BO57" s="201">
        <v>7.4461744838562273E-6</v>
      </c>
      <c r="BP57" s="201">
        <v>4.4313397154259326E-6</v>
      </c>
      <c r="BQ57" s="201">
        <v>1.2110340790912614E-5</v>
      </c>
      <c r="BR57" s="201">
        <v>3.492560083164426E-6</v>
      </c>
      <c r="BS57" s="201">
        <v>7.5157283873168484E-6</v>
      </c>
      <c r="BT57" s="201">
        <v>1.9838291015261976E-6</v>
      </c>
      <c r="BU57" s="201">
        <v>4.268549776344396E-6</v>
      </c>
      <c r="BV57" s="201">
        <v>2.764528455638288E-6</v>
      </c>
      <c r="BW57" s="201">
        <v>3.0591586481891033E-6</v>
      </c>
      <c r="BX57" s="201">
        <v>6.4860786165344854E-6</v>
      </c>
      <c r="BY57" s="201">
        <v>5.3993064856400408E-6</v>
      </c>
      <c r="BZ57" s="201">
        <v>7.285674962382321E-6</v>
      </c>
      <c r="CA57" s="201">
        <v>1.0678893366967359E-5</v>
      </c>
      <c r="CB57" s="201">
        <v>4.2203100547746484E-6</v>
      </c>
      <c r="CC57" s="201">
        <v>4.4110821307056743E-6</v>
      </c>
      <c r="CD57" s="201">
        <v>3.8256973769971878E-5</v>
      </c>
      <c r="CE57" s="201">
        <v>1.1306193450563569E-6</v>
      </c>
      <c r="CF57" s="201">
        <v>2.8624674280244607E-6</v>
      </c>
      <c r="CG57" s="201">
        <v>2.0207989939765593E-5</v>
      </c>
      <c r="CH57" s="201">
        <v>5.0237503292331083E-6</v>
      </c>
      <c r="CI57" s="201">
        <v>4.1245128074082907E-6</v>
      </c>
      <c r="CJ57" s="201">
        <v>1.2480053852238084E-5</v>
      </c>
      <c r="CK57" s="201">
        <v>7.8161986944119396E-6</v>
      </c>
      <c r="CL57" s="201">
        <v>1.5537500390970522E-5</v>
      </c>
      <c r="CM57" s="201">
        <v>2.7400173736702601E-5</v>
      </c>
      <c r="CN57" s="201">
        <v>2.3327610134496295E-6</v>
      </c>
      <c r="CO57" s="201">
        <v>3.6479694512762957E-6</v>
      </c>
      <c r="CP57" s="201">
        <v>2.3269231952873124E-6</v>
      </c>
      <c r="CQ57" s="201">
        <v>1.6780120162790326E-6</v>
      </c>
      <c r="CR57" s="201">
        <v>2.8870356167864304E-6</v>
      </c>
      <c r="CS57" s="201">
        <v>1.3180467087977999E-5</v>
      </c>
      <c r="CT57" s="201">
        <v>9.1469445041149916E-6</v>
      </c>
      <c r="CU57" s="201">
        <v>9.4843541896654272E-5</v>
      </c>
      <c r="CV57" s="201">
        <v>3.6125094060964188E-6</v>
      </c>
      <c r="CW57" s="201">
        <v>5.593664329318542E-6</v>
      </c>
      <c r="CX57" s="201">
        <v>3.6723076193668853E-6</v>
      </c>
      <c r="CY57" s="201">
        <v>3.3995411759408408E-6</v>
      </c>
      <c r="CZ57" s="201">
        <v>1.1977191349217767E-5</v>
      </c>
      <c r="DA57" s="201">
        <v>4.7495152946226571E-6</v>
      </c>
      <c r="DB57" s="201">
        <v>4.354407078367834E-6</v>
      </c>
      <c r="DC57" s="201">
        <v>2.2703596500159609E-5</v>
      </c>
      <c r="DD57" s="202">
        <v>1.003903119753127</v>
      </c>
    </row>
    <row r="58" spans="1:108" s="173" customFormat="1" ht="9.5" x14ac:dyDescent="0.15">
      <c r="A58" s="160" t="s">
        <v>85</v>
      </c>
      <c r="B58" s="169" t="s">
        <v>93</v>
      </c>
      <c r="C58" s="169"/>
      <c r="D58" s="200">
        <v>1.7890051707894459E-5</v>
      </c>
      <c r="E58" s="201">
        <v>2.6388261674519955E-5</v>
      </c>
      <c r="F58" s="201">
        <v>1.3485128982579671E-5</v>
      </c>
      <c r="G58" s="201">
        <v>1.8643880852027116E-5</v>
      </c>
      <c r="H58" s="201">
        <v>2.3804576139812681E-5</v>
      </c>
      <c r="I58" s="201">
        <v>2.9929942662380643E-5</v>
      </c>
      <c r="J58" s="201">
        <v>3.5710976664845869E-5</v>
      </c>
      <c r="K58" s="201">
        <v>1.7162265994158878E-5</v>
      </c>
      <c r="L58" s="201">
        <v>1.8631264790463863E-5</v>
      </c>
      <c r="M58" s="201">
        <v>2.5177560313807592E-5</v>
      </c>
      <c r="N58" s="201">
        <v>1.2085379860463201E-5</v>
      </c>
      <c r="O58" s="201">
        <v>1.5166494749666425E-5</v>
      </c>
      <c r="P58" s="201">
        <v>1.3348729726440778E-5</v>
      </c>
      <c r="Q58" s="201">
        <v>1.3844219686818878E-5</v>
      </c>
      <c r="R58" s="201">
        <v>1.2225163756212509E-5</v>
      </c>
      <c r="S58" s="201">
        <v>1.211816705865108E-5</v>
      </c>
      <c r="T58" s="201">
        <v>2.0949023392937095E-5</v>
      </c>
      <c r="U58" s="201">
        <v>1.3255181384980314E-5</v>
      </c>
      <c r="V58" s="201">
        <v>1.6221127281288176E-5</v>
      </c>
      <c r="W58" s="201">
        <v>1.3478090139872583E-5</v>
      </c>
      <c r="X58" s="201">
        <v>1.4014505384969618E-5</v>
      </c>
      <c r="Y58" s="201">
        <v>1.2696635173258804E-5</v>
      </c>
      <c r="Z58" s="201">
        <v>1.8551978545337478E-5</v>
      </c>
      <c r="AA58" s="201">
        <v>5.6760706706386928E-6</v>
      </c>
      <c r="AB58" s="201">
        <v>2.9746327705501633E-5</v>
      </c>
      <c r="AC58" s="201">
        <v>1.6506571487887748E-5</v>
      </c>
      <c r="AD58" s="201">
        <v>2.6376342919626533E-6</v>
      </c>
      <c r="AE58" s="201">
        <v>1.0612397676884525E-5</v>
      </c>
      <c r="AF58" s="201">
        <v>1.2111771506588361E-5</v>
      </c>
      <c r="AG58" s="201">
        <v>1.3576904010725749E-5</v>
      </c>
      <c r="AH58" s="201">
        <v>1.1295338976535476E-5</v>
      </c>
      <c r="AI58" s="201">
        <v>1.734963165910732E-5</v>
      </c>
      <c r="AJ58" s="201">
        <v>1.0925984577706971E-5</v>
      </c>
      <c r="AK58" s="201">
        <v>1.8500213585530592E-5</v>
      </c>
      <c r="AL58" s="201">
        <v>1.0736237867858498E-5</v>
      </c>
      <c r="AM58" s="201">
        <v>9.0177552068224561E-6</v>
      </c>
      <c r="AN58" s="201">
        <v>1.4334197726299474E-5</v>
      </c>
      <c r="AO58" s="201">
        <v>1.1248249729656064E-5</v>
      </c>
      <c r="AP58" s="201">
        <v>1.2957454655106454E-5</v>
      </c>
      <c r="AQ58" s="201">
        <v>1.1272263083018752E-5</v>
      </c>
      <c r="AR58" s="201">
        <v>3.7542225834865037E-5</v>
      </c>
      <c r="AS58" s="201">
        <v>1.2044540356662429E-5</v>
      </c>
      <c r="AT58" s="201">
        <v>2.021366198118855E-4</v>
      </c>
      <c r="AU58" s="201">
        <v>2.6155928706373431E-5</v>
      </c>
      <c r="AV58" s="201">
        <v>1.0943201005231921E-5</v>
      </c>
      <c r="AW58" s="201">
        <v>3.3070723802455668E-5</v>
      </c>
      <c r="AX58" s="201">
        <v>1.8012092257571157E-5</v>
      </c>
      <c r="AY58" s="201">
        <v>1.921126981658323E-5</v>
      </c>
      <c r="AZ58" s="201">
        <v>1.0475687336140095E-5</v>
      </c>
      <c r="BA58" s="201">
        <v>1.0171943769308702E-5</v>
      </c>
      <c r="BB58" s="201">
        <v>1.0394351634672508E-5</v>
      </c>
      <c r="BC58" s="201">
        <v>1.0001047744978047</v>
      </c>
      <c r="BD58" s="201">
        <v>1.1145526637120707E-5</v>
      </c>
      <c r="BE58" s="201">
        <v>1.0600600918444416E-3</v>
      </c>
      <c r="BF58" s="201">
        <v>1.1158230126954623E-5</v>
      </c>
      <c r="BG58" s="201">
        <v>7.9919026082664768E-4</v>
      </c>
      <c r="BH58" s="201">
        <v>1.14983165946317E-4</v>
      </c>
      <c r="BI58" s="201">
        <v>2.8103114738899949E-5</v>
      </c>
      <c r="BJ58" s="201">
        <v>3.5544332004696017E-5</v>
      </c>
      <c r="BK58" s="201">
        <v>2.0049686907765558E-4</v>
      </c>
      <c r="BL58" s="201">
        <v>9.0058852824491227E-5</v>
      </c>
      <c r="BM58" s="201">
        <v>1.562801499947058E-4</v>
      </c>
      <c r="BN58" s="201">
        <v>3.2498066347758981E-4</v>
      </c>
      <c r="BO58" s="201">
        <v>2.5644938633212429E-5</v>
      </c>
      <c r="BP58" s="201">
        <v>1.7181044840069975E-5</v>
      </c>
      <c r="BQ58" s="201">
        <v>3.1793739678743093E-5</v>
      </c>
      <c r="BR58" s="201">
        <v>1.5961596647914416E-5</v>
      </c>
      <c r="BS58" s="201">
        <v>6.7682914402804499E-5</v>
      </c>
      <c r="BT58" s="201">
        <v>3.7840510035173259E-5</v>
      </c>
      <c r="BU58" s="201">
        <v>5.6150288237099468E-5</v>
      </c>
      <c r="BV58" s="201">
        <v>3.2388346749566447E-5</v>
      </c>
      <c r="BW58" s="201">
        <v>7.7539131342854094E-6</v>
      </c>
      <c r="BX58" s="201">
        <v>2.202819902561386E-5</v>
      </c>
      <c r="BY58" s="201">
        <v>4.8096448457978281E-5</v>
      </c>
      <c r="BZ58" s="201">
        <v>3.0808551988434995E-5</v>
      </c>
      <c r="CA58" s="201">
        <v>2.4489970648983494E-5</v>
      </c>
      <c r="CB58" s="201">
        <v>7.6375324792012404E-5</v>
      </c>
      <c r="CC58" s="201">
        <v>1.997843523670821E-5</v>
      </c>
      <c r="CD58" s="201">
        <v>2.6501224264059792E-5</v>
      </c>
      <c r="CE58" s="201">
        <v>6.8098134983867892E-6</v>
      </c>
      <c r="CF58" s="201">
        <v>1.6128025730645071E-5</v>
      </c>
      <c r="CG58" s="201">
        <v>3.991849764354106E-5</v>
      </c>
      <c r="CH58" s="201">
        <v>1.1297788512052935E-4</v>
      </c>
      <c r="CI58" s="201">
        <v>2.9468746132026419E-5</v>
      </c>
      <c r="CJ58" s="201">
        <v>5.1820210460651933E-5</v>
      </c>
      <c r="CK58" s="201">
        <v>3.8239139937222582E-4</v>
      </c>
      <c r="CL58" s="201">
        <v>1.3524323859323593E-5</v>
      </c>
      <c r="CM58" s="201">
        <v>5.0006351339855221E-5</v>
      </c>
      <c r="CN58" s="201">
        <v>1.4654566845597813E-5</v>
      </c>
      <c r="CO58" s="201">
        <v>7.666799007427176E-6</v>
      </c>
      <c r="CP58" s="201">
        <v>2.3954372630450613E-5</v>
      </c>
      <c r="CQ58" s="201">
        <v>8.4470009329855959E-6</v>
      </c>
      <c r="CR58" s="201">
        <v>3.017300706051241E-5</v>
      </c>
      <c r="CS58" s="201">
        <v>5.039886698206945E-5</v>
      </c>
      <c r="CT58" s="201">
        <v>7.1972638372185931E-5</v>
      </c>
      <c r="CU58" s="201">
        <v>2.3328506173639373E-4</v>
      </c>
      <c r="CV58" s="201">
        <v>7.9765771108413673E-5</v>
      </c>
      <c r="CW58" s="201">
        <v>1.6696325435014129E-5</v>
      </c>
      <c r="CX58" s="201">
        <v>5.0793793444348425E-5</v>
      </c>
      <c r="CY58" s="201">
        <v>1.3615027155465555E-5</v>
      </c>
      <c r="CZ58" s="201">
        <v>4.3351990820643582E-5</v>
      </c>
      <c r="DA58" s="201">
        <v>1.8119652628216985E-5</v>
      </c>
      <c r="DB58" s="201">
        <v>1.7035519071283018E-5</v>
      </c>
      <c r="DC58" s="201">
        <v>6.4568063512681817E-5</v>
      </c>
      <c r="DD58" s="202">
        <v>1.0059484371066503</v>
      </c>
    </row>
    <row r="59" spans="1:108" s="173" customFormat="1" ht="9.5" x14ac:dyDescent="0.15">
      <c r="A59" s="160" t="s">
        <v>87</v>
      </c>
      <c r="B59" s="169" t="s">
        <v>698</v>
      </c>
      <c r="C59" s="169"/>
      <c r="D59" s="200">
        <v>8.6786417162243796E-7</v>
      </c>
      <c r="E59" s="201">
        <v>1.6189806303467996E-6</v>
      </c>
      <c r="F59" s="201">
        <v>5.9525512970388047E-7</v>
      </c>
      <c r="G59" s="201">
        <v>6.0929370669895959E-7</v>
      </c>
      <c r="H59" s="201">
        <v>7.4781802192288496E-7</v>
      </c>
      <c r="I59" s="201">
        <v>2.0463206530102349E-7</v>
      </c>
      <c r="J59" s="201">
        <v>1.9878631962722228E-6</v>
      </c>
      <c r="K59" s="201">
        <v>7.3202197767918112E-7</v>
      </c>
      <c r="L59" s="201">
        <v>4.7243434677552525E-7</v>
      </c>
      <c r="M59" s="201">
        <v>3.0069865924041187E-7</v>
      </c>
      <c r="N59" s="201">
        <v>4.5230670142869449E-7</v>
      </c>
      <c r="O59" s="201">
        <v>3.5669408416510281E-7</v>
      </c>
      <c r="P59" s="201">
        <v>2.5823962371898568E-7</v>
      </c>
      <c r="Q59" s="201">
        <v>3.9599205132936634E-7</v>
      </c>
      <c r="R59" s="201">
        <v>3.5398219587166993E-7</v>
      </c>
      <c r="S59" s="201">
        <v>2.1175297535126366E-7</v>
      </c>
      <c r="T59" s="201">
        <v>5.8934825345332921E-7</v>
      </c>
      <c r="U59" s="201">
        <v>2.0896541909802204E-7</v>
      </c>
      <c r="V59" s="201">
        <v>4.0475965672350945E-7</v>
      </c>
      <c r="W59" s="201">
        <v>2.3547808793651084E-7</v>
      </c>
      <c r="X59" s="201">
        <v>2.375547140516925E-7</v>
      </c>
      <c r="Y59" s="201">
        <v>3.3255382718038129E-7</v>
      </c>
      <c r="Z59" s="201">
        <v>7.8564972038067237E-7</v>
      </c>
      <c r="AA59" s="201">
        <v>2.0485888929300253E-7</v>
      </c>
      <c r="AB59" s="201">
        <v>2.6549580169258205E-7</v>
      </c>
      <c r="AC59" s="201">
        <v>2.3057356213894309E-7</v>
      </c>
      <c r="AD59" s="201">
        <v>7.454093150475414E-8</v>
      </c>
      <c r="AE59" s="201">
        <v>2.4304062893621296E-7</v>
      </c>
      <c r="AF59" s="201">
        <v>3.8835263798336088E-7</v>
      </c>
      <c r="AG59" s="201">
        <v>2.2490060621064898E-7</v>
      </c>
      <c r="AH59" s="201">
        <v>3.1853042593163538E-7</v>
      </c>
      <c r="AI59" s="201">
        <v>6.8666852704141123E-7</v>
      </c>
      <c r="AJ59" s="201">
        <v>2.7199054019476886E-7</v>
      </c>
      <c r="AK59" s="201">
        <v>4.7779164117510168E-7</v>
      </c>
      <c r="AL59" s="201">
        <v>3.9487691484859035E-7</v>
      </c>
      <c r="AM59" s="201">
        <v>3.3963427343875123E-7</v>
      </c>
      <c r="AN59" s="201">
        <v>5.089414962708791E-7</v>
      </c>
      <c r="AO59" s="201">
        <v>1.9294287755022997E-7</v>
      </c>
      <c r="AP59" s="201">
        <v>4.2770490489275557E-7</v>
      </c>
      <c r="AQ59" s="201">
        <v>3.6919626599597956E-7</v>
      </c>
      <c r="AR59" s="201">
        <v>3.6518656694409815E-7</v>
      </c>
      <c r="AS59" s="201">
        <v>2.9088805192186969E-7</v>
      </c>
      <c r="AT59" s="201">
        <v>3.3782433787541215E-7</v>
      </c>
      <c r="AU59" s="201">
        <v>1.3689316877290468E-6</v>
      </c>
      <c r="AV59" s="201">
        <v>2.4176000835749993E-7</v>
      </c>
      <c r="AW59" s="201">
        <v>3.3156468874721265E-7</v>
      </c>
      <c r="AX59" s="201">
        <v>3.4093676919803558E-7</v>
      </c>
      <c r="AY59" s="201">
        <v>2.3090176444105916E-7</v>
      </c>
      <c r="AZ59" s="201">
        <v>1.7353075285920729E-7</v>
      </c>
      <c r="BA59" s="201">
        <v>2.2349912169370939E-7</v>
      </c>
      <c r="BB59" s="201">
        <v>1.9697070332869196E-7</v>
      </c>
      <c r="BC59" s="201">
        <v>2.2171420130763338E-7</v>
      </c>
      <c r="BD59" s="201">
        <v>1.0004345277005808</v>
      </c>
      <c r="BE59" s="201">
        <v>1.5219726957026021E-7</v>
      </c>
      <c r="BF59" s="201">
        <v>1.8814178909305612E-7</v>
      </c>
      <c r="BG59" s="201">
        <v>1.3888626990175939E-7</v>
      </c>
      <c r="BH59" s="201">
        <v>4.872606920794023E-8</v>
      </c>
      <c r="BI59" s="201">
        <v>3.3211246741349171E-7</v>
      </c>
      <c r="BJ59" s="201">
        <v>5.3975952338592719E-7</v>
      </c>
      <c r="BK59" s="201">
        <v>3.0102046562267877E-7</v>
      </c>
      <c r="BL59" s="201">
        <v>4.8814905126930352E-7</v>
      </c>
      <c r="BM59" s="201">
        <v>4.4837502315655164E-7</v>
      </c>
      <c r="BN59" s="201">
        <v>4.4434418563522585E-7</v>
      </c>
      <c r="BO59" s="201">
        <v>1.1482097721471186E-6</v>
      </c>
      <c r="BP59" s="201">
        <v>3.3971146560643486E-7</v>
      </c>
      <c r="BQ59" s="201">
        <v>1.0524583721746572E-6</v>
      </c>
      <c r="BR59" s="201">
        <v>5.7149688863133303E-7</v>
      </c>
      <c r="BS59" s="201">
        <v>2.5921698967362185E-7</v>
      </c>
      <c r="BT59" s="201">
        <v>1.9397288512436391E-7</v>
      </c>
      <c r="BU59" s="201">
        <v>2.3632016533685648E-7</v>
      </c>
      <c r="BV59" s="201">
        <v>1.2558052991154131E-7</v>
      </c>
      <c r="BW59" s="201">
        <v>4.6229953923128256E-8</v>
      </c>
      <c r="BX59" s="201">
        <v>1.8372120947189232E-7</v>
      </c>
      <c r="BY59" s="201">
        <v>8.0052236857493413E-7</v>
      </c>
      <c r="BZ59" s="201">
        <v>1.4107794144563368E-7</v>
      </c>
      <c r="CA59" s="201">
        <v>4.1854249365195827E-7</v>
      </c>
      <c r="CB59" s="201">
        <v>5.5884063997183476E-7</v>
      </c>
      <c r="CC59" s="201">
        <v>3.4904925345274203E-7</v>
      </c>
      <c r="CD59" s="201">
        <v>4.2088066761688497E-7</v>
      </c>
      <c r="CE59" s="201">
        <v>1.2220114771237739E-7</v>
      </c>
      <c r="CF59" s="201">
        <v>5.1873384345334225E-7</v>
      </c>
      <c r="CG59" s="201">
        <v>1.5290758526308314E-6</v>
      </c>
      <c r="CH59" s="201">
        <v>6.7186898768098519E-7</v>
      </c>
      <c r="CI59" s="201">
        <v>3.7023902022750421E-7</v>
      </c>
      <c r="CJ59" s="201">
        <v>3.1202630555708008E-7</v>
      </c>
      <c r="CK59" s="201">
        <v>3.083773219037286E-7</v>
      </c>
      <c r="CL59" s="201">
        <v>2.4869397129552237E-7</v>
      </c>
      <c r="CM59" s="201">
        <v>4.8409003913803971E-7</v>
      </c>
      <c r="CN59" s="201">
        <v>1.3895169280861577E-7</v>
      </c>
      <c r="CO59" s="201">
        <v>1.9119105220215191E-7</v>
      </c>
      <c r="CP59" s="201">
        <v>2.4948394825566679E-7</v>
      </c>
      <c r="CQ59" s="201">
        <v>1.6350393565039156E-7</v>
      </c>
      <c r="CR59" s="201">
        <v>3.3559452195319343E-7</v>
      </c>
      <c r="CS59" s="201">
        <v>2.3655675677600622E-6</v>
      </c>
      <c r="CT59" s="201">
        <v>6.4904306165857032E-7</v>
      </c>
      <c r="CU59" s="201">
        <v>1.9434270421846368E-5</v>
      </c>
      <c r="CV59" s="201">
        <v>2.2637286469103922E-7</v>
      </c>
      <c r="CW59" s="201">
        <v>3.8805225460983594E-7</v>
      </c>
      <c r="CX59" s="201">
        <v>2.6525261568758797E-7</v>
      </c>
      <c r="CY59" s="201">
        <v>3.3057541003077515E-7</v>
      </c>
      <c r="CZ59" s="201">
        <v>4.3152374225147012E-7</v>
      </c>
      <c r="DA59" s="201">
        <v>3.1388304649143606E-7</v>
      </c>
      <c r="DB59" s="201">
        <v>1.5449982701419825E-7</v>
      </c>
      <c r="DC59" s="201">
        <v>5.8007791267473531E-7</v>
      </c>
      <c r="DD59" s="202">
        <v>1.0004981422834525</v>
      </c>
    </row>
    <row r="60" spans="1:108" s="173" customFormat="1" ht="9.5" x14ac:dyDescent="0.15">
      <c r="A60" s="160" t="s">
        <v>89</v>
      </c>
      <c r="B60" s="169" t="s">
        <v>99</v>
      </c>
      <c r="C60" s="169"/>
      <c r="D60" s="200">
        <v>6.6073785246417732E-6</v>
      </c>
      <c r="E60" s="201">
        <v>1.2312721140394216E-5</v>
      </c>
      <c r="F60" s="201">
        <v>4.5335935189689579E-6</v>
      </c>
      <c r="G60" s="201">
        <v>4.6413293020802942E-6</v>
      </c>
      <c r="H60" s="201">
        <v>5.7045720621575753E-6</v>
      </c>
      <c r="I60" s="201">
        <v>1.5677897276423766E-6</v>
      </c>
      <c r="J60" s="201">
        <v>1.5088636134058222E-5</v>
      </c>
      <c r="K60" s="201">
        <v>5.5389325856036232E-6</v>
      </c>
      <c r="L60" s="201">
        <v>3.5930512475219059E-6</v>
      </c>
      <c r="M60" s="201">
        <v>2.2820843414754688E-6</v>
      </c>
      <c r="N60" s="201">
        <v>3.437049148159273E-6</v>
      </c>
      <c r="O60" s="201">
        <v>2.6931600298973535E-6</v>
      </c>
      <c r="P60" s="201">
        <v>1.9325530082889972E-6</v>
      </c>
      <c r="Q60" s="201">
        <v>3.006727990298057E-6</v>
      </c>
      <c r="R60" s="201">
        <v>2.6837918200770258E-6</v>
      </c>
      <c r="S60" s="201">
        <v>1.5954084309510951E-6</v>
      </c>
      <c r="T60" s="201">
        <v>4.4867872465804408E-6</v>
      </c>
      <c r="U60" s="201">
        <v>1.5664054924106758E-6</v>
      </c>
      <c r="V60" s="201">
        <v>3.0677989016941882E-6</v>
      </c>
      <c r="W60" s="201">
        <v>1.7810499961575516E-6</v>
      </c>
      <c r="X60" s="201">
        <v>1.7996453550601247E-6</v>
      </c>
      <c r="Y60" s="201">
        <v>2.5158985257495318E-6</v>
      </c>
      <c r="Z60" s="201">
        <v>5.9620754014382134E-6</v>
      </c>
      <c r="AA60" s="201">
        <v>1.5533050885756752E-6</v>
      </c>
      <c r="AB60" s="201">
        <v>1.9869612556140662E-6</v>
      </c>
      <c r="AC60" s="201">
        <v>1.7340304555055663E-6</v>
      </c>
      <c r="AD60" s="201">
        <v>5.6484317728253547E-7</v>
      </c>
      <c r="AE60" s="201">
        <v>1.8350017621290963E-6</v>
      </c>
      <c r="AF60" s="201">
        <v>2.9446524109324138E-6</v>
      </c>
      <c r="AG60" s="201">
        <v>1.7123980362530257E-6</v>
      </c>
      <c r="AH60" s="201">
        <v>2.4245272889460589E-6</v>
      </c>
      <c r="AI60" s="201">
        <v>5.2172190688109366E-6</v>
      </c>
      <c r="AJ60" s="201">
        <v>2.0805608544264566E-6</v>
      </c>
      <c r="AK60" s="201">
        <v>3.6284561921473854E-6</v>
      </c>
      <c r="AL60" s="201">
        <v>3.0013059757452434E-6</v>
      </c>
      <c r="AM60" s="201">
        <v>2.5802805437239564E-6</v>
      </c>
      <c r="AN60" s="201">
        <v>3.8840722860937075E-6</v>
      </c>
      <c r="AO60" s="201">
        <v>1.4677022247145116E-6</v>
      </c>
      <c r="AP60" s="201">
        <v>3.2469027888791818E-6</v>
      </c>
      <c r="AQ60" s="201">
        <v>2.7974170973324157E-6</v>
      </c>
      <c r="AR60" s="201">
        <v>2.7617745270975892E-6</v>
      </c>
      <c r="AS60" s="201">
        <v>2.2084515191757654E-6</v>
      </c>
      <c r="AT60" s="201">
        <v>2.5583720070281026E-6</v>
      </c>
      <c r="AU60" s="201">
        <v>1.6375080602040682E-6</v>
      </c>
      <c r="AV60" s="201">
        <v>1.8273694979518091E-6</v>
      </c>
      <c r="AW60" s="201">
        <v>2.4989614117723263E-6</v>
      </c>
      <c r="AX60" s="201">
        <v>2.5774102765525328E-6</v>
      </c>
      <c r="AY60" s="201">
        <v>1.7401694894509981E-6</v>
      </c>
      <c r="AZ60" s="201">
        <v>1.2989272533709522E-6</v>
      </c>
      <c r="BA60" s="201">
        <v>1.6855795388172418E-6</v>
      </c>
      <c r="BB60" s="201">
        <v>1.4923037041004617E-6</v>
      </c>
      <c r="BC60" s="201">
        <v>1.6717849195957014E-6</v>
      </c>
      <c r="BD60" s="201">
        <v>1.5990352836642981E-6</v>
      </c>
      <c r="BE60" s="201">
        <v>1.0010402775165037</v>
      </c>
      <c r="BF60" s="201">
        <v>1.4195501785518712E-6</v>
      </c>
      <c r="BG60" s="201">
        <v>1.0452841329367808E-6</v>
      </c>
      <c r="BH60" s="201">
        <v>3.7121049124823294E-7</v>
      </c>
      <c r="BI60" s="201">
        <v>2.5040984495580576E-6</v>
      </c>
      <c r="BJ60" s="201">
        <v>4.0950326567721972E-6</v>
      </c>
      <c r="BK60" s="201">
        <v>2.3077245399724244E-6</v>
      </c>
      <c r="BL60" s="201">
        <v>3.6801882314797871E-6</v>
      </c>
      <c r="BM60" s="201">
        <v>3.4111388616817684E-6</v>
      </c>
      <c r="BN60" s="201">
        <v>3.3835000276096609E-6</v>
      </c>
      <c r="BO60" s="201">
        <v>8.7195753199451188E-6</v>
      </c>
      <c r="BP60" s="201">
        <v>2.56479499173089E-6</v>
      </c>
      <c r="BQ60" s="201">
        <v>7.9735117731038532E-6</v>
      </c>
      <c r="BR60" s="201">
        <v>4.3293622367394219E-6</v>
      </c>
      <c r="BS60" s="201">
        <v>1.929232103104901E-6</v>
      </c>
      <c r="BT60" s="201">
        <v>1.3996050374624043E-6</v>
      </c>
      <c r="BU60" s="201">
        <v>1.762346160219023E-6</v>
      </c>
      <c r="BV60" s="201">
        <v>9.1758616459649501E-7</v>
      </c>
      <c r="BW60" s="201">
        <v>3.4488997299750302E-7</v>
      </c>
      <c r="BX60" s="201">
        <v>1.4098921175704203E-6</v>
      </c>
      <c r="BY60" s="201">
        <v>6.0747972564121688E-6</v>
      </c>
      <c r="BZ60" s="201">
        <v>1.0309592674413437E-6</v>
      </c>
      <c r="CA60" s="201">
        <v>3.1809156391600329E-6</v>
      </c>
      <c r="CB60" s="201">
        <v>4.2329243830143409E-6</v>
      </c>
      <c r="CC60" s="201">
        <v>2.668150994657794E-6</v>
      </c>
      <c r="CD60" s="201">
        <v>3.1663612689275481E-6</v>
      </c>
      <c r="CE60" s="201">
        <v>9.1446162269573942E-7</v>
      </c>
      <c r="CF60" s="201">
        <v>1.8525614225076426E-6</v>
      </c>
      <c r="CG60" s="201">
        <v>3.5307830784663687E-6</v>
      </c>
      <c r="CH60" s="201">
        <v>5.0662513979603929E-6</v>
      </c>
      <c r="CI60" s="201">
        <v>2.5284483995834263E-6</v>
      </c>
      <c r="CJ60" s="201">
        <v>2.2880447696693276E-6</v>
      </c>
      <c r="CK60" s="201">
        <v>1.5794034348680447E-5</v>
      </c>
      <c r="CL60" s="201">
        <v>1.9008563575071286E-6</v>
      </c>
      <c r="CM60" s="201">
        <v>3.6702575622148934E-6</v>
      </c>
      <c r="CN60" s="201">
        <v>1.0452947074943273E-6</v>
      </c>
      <c r="CO60" s="201">
        <v>1.4456508040960106E-6</v>
      </c>
      <c r="CP60" s="201">
        <v>1.8753521660307386E-6</v>
      </c>
      <c r="CQ60" s="201">
        <v>1.2366167814194498E-6</v>
      </c>
      <c r="CR60" s="201">
        <v>2.505893866547946E-6</v>
      </c>
      <c r="CS60" s="201">
        <v>1.7948391146263828E-5</v>
      </c>
      <c r="CT60" s="201">
        <v>2.1510268950425673E-6</v>
      </c>
      <c r="CU60" s="201">
        <v>1.475691621115703E-4</v>
      </c>
      <c r="CV60" s="201">
        <v>1.6984979556958634E-6</v>
      </c>
      <c r="CW60" s="201">
        <v>2.9163375415898594E-6</v>
      </c>
      <c r="CX60" s="201">
        <v>1.9338543699573969E-6</v>
      </c>
      <c r="CY60" s="201">
        <v>2.4416958962626524E-6</v>
      </c>
      <c r="CZ60" s="201">
        <v>3.2299285901712751E-6</v>
      </c>
      <c r="DA60" s="201">
        <v>2.3590898586736506E-6</v>
      </c>
      <c r="DB60" s="201">
        <v>1.1655908145115658E-6</v>
      </c>
      <c r="DC60" s="201">
        <v>6.0611925263940684E-6</v>
      </c>
      <c r="DD60" s="202">
        <v>1.0015159451476785</v>
      </c>
    </row>
    <row r="61" spans="1:108" s="173" customFormat="1" ht="9.5" x14ac:dyDescent="0.15">
      <c r="A61" s="160" t="s">
        <v>90</v>
      </c>
      <c r="B61" s="169" t="s">
        <v>699</v>
      </c>
      <c r="C61" s="169"/>
      <c r="D61" s="200">
        <v>1.271893405299328E-3</v>
      </c>
      <c r="E61" s="201">
        <v>2.3718271240897215E-3</v>
      </c>
      <c r="F61" s="201">
        <v>8.710531783000221E-4</v>
      </c>
      <c r="G61" s="201">
        <v>8.8999625293333302E-4</v>
      </c>
      <c r="H61" s="201">
        <v>1.0942953950606417E-3</v>
      </c>
      <c r="I61" s="201">
        <v>2.9826653450160725E-4</v>
      </c>
      <c r="J61" s="201">
        <v>2.9174369526354703E-3</v>
      </c>
      <c r="K61" s="201">
        <v>1.0636352714897376E-3</v>
      </c>
      <c r="L61" s="201">
        <v>6.8870047590007541E-4</v>
      </c>
      <c r="M61" s="201">
        <v>4.387472487530201E-4</v>
      </c>
      <c r="N61" s="201">
        <v>6.6168945222894247E-4</v>
      </c>
      <c r="O61" s="201">
        <v>5.1848164724998191E-4</v>
      </c>
      <c r="P61" s="201">
        <v>3.7031041749822772E-4</v>
      </c>
      <c r="Q61" s="201">
        <v>5.7877643165172991E-4</v>
      </c>
      <c r="R61" s="201">
        <v>5.1649420508928555E-4</v>
      </c>
      <c r="S61" s="201">
        <v>3.0640526807221248E-4</v>
      </c>
      <c r="T61" s="201">
        <v>8.6136123404113309E-4</v>
      </c>
      <c r="U61" s="201">
        <v>3.005660190306373E-4</v>
      </c>
      <c r="V61" s="201">
        <v>5.9002447651230442E-4</v>
      </c>
      <c r="W61" s="201">
        <v>3.4180938214360457E-4</v>
      </c>
      <c r="X61" s="201">
        <v>3.4568025371854304E-4</v>
      </c>
      <c r="Y61" s="201">
        <v>4.8505346069583293E-4</v>
      </c>
      <c r="Z61" s="201">
        <v>1.148556702442343E-3</v>
      </c>
      <c r="AA61" s="201">
        <v>2.9943811969648982E-4</v>
      </c>
      <c r="AB61" s="201">
        <v>3.8191442798710899E-4</v>
      </c>
      <c r="AC61" s="201">
        <v>3.3045385094807142E-4</v>
      </c>
      <c r="AD61" s="201">
        <v>1.0862347731968906E-4</v>
      </c>
      <c r="AE61" s="201">
        <v>3.5275599528590437E-4</v>
      </c>
      <c r="AF61" s="201">
        <v>5.6598798700708685E-4</v>
      </c>
      <c r="AG61" s="201">
        <v>3.2519889398868295E-4</v>
      </c>
      <c r="AH61" s="201">
        <v>4.649609143755167E-4</v>
      </c>
      <c r="AI61" s="201">
        <v>1.0056226452278933E-3</v>
      </c>
      <c r="AJ61" s="201">
        <v>3.9510159827242712E-4</v>
      </c>
      <c r="AK61" s="201">
        <v>6.9811822077303967E-4</v>
      </c>
      <c r="AL61" s="201">
        <v>5.7786746411172987E-4</v>
      </c>
      <c r="AM61" s="201">
        <v>4.9676339964179036E-4</v>
      </c>
      <c r="AN61" s="201">
        <v>7.4388968369630678E-4</v>
      </c>
      <c r="AO61" s="201">
        <v>2.8085713238285844E-4</v>
      </c>
      <c r="AP61" s="201">
        <v>6.2446002198962276E-4</v>
      </c>
      <c r="AQ61" s="201">
        <v>5.3914499200630878E-4</v>
      </c>
      <c r="AR61" s="201">
        <v>5.3181837018187776E-4</v>
      </c>
      <c r="AS61" s="201">
        <v>4.2402974698884153E-4</v>
      </c>
      <c r="AT61" s="201">
        <v>4.9040136891100288E-4</v>
      </c>
      <c r="AU61" s="201">
        <v>3.4589592657645302E-4</v>
      </c>
      <c r="AV61" s="201">
        <v>3.5002515383578966E-4</v>
      </c>
      <c r="AW61" s="201">
        <v>4.8130133475750769E-4</v>
      </c>
      <c r="AX61" s="201">
        <v>4.9647294616833495E-4</v>
      </c>
      <c r="AY61" s="201">
        <v>3.3424297509114889E-4</v>
      </c>
      <c r="AZ61" s="201">
        <v>2.490834422460141E-4</v>
      </c>
      <c r="BA61" s="201">
        <v>3.2332297196152707E-4</v>
      </c>
      <c r="BB61" s="201">
        <v>2.8585054453344593E-4</v>
      </c>
      <c r="BC61" s="201">
        <v>3.2090407613198684E-4</v>
      </c>
      <c r="BD61" s="201">
        <v>3.076100380552935E-4</v>
      </c>
      <c r="BE61" s="201">
        <v>9.5913692545093882E-2</v>
      </c>
      <c r="BF61" s="201">
        <v>1.0724654860270115</v>
      </c>
      <c r="BG61" s="201">
        <v>1.9931700578998439E-4</v>
      </c>
      <c r="BH61" s="201">
        <v>3.6186974207707233E-4</v>
      </c>
      <c r="BI61" s="201">
        <v>4.8203500343204812E-4</v>
      </c>
      <c r="BJ61" s="201">
        <v>7.8854266740441498E-4</v>
      </c>
      <c r="BK61" s="201">
        <v>4.3847280055462273E-4</v>
      </c>
      <c r="BL61" s="201">
        <v>7.0912950798873774E-4</v>
      </c>
      <c r="BM61" s="201">
        <v>6.5331516029003332E-4</v>
      </c>
      <c r="BN61" s="201">
        <v>6.4794279151701316E-4</v>
      </c>
      <c r="BO61" s="201">
        <v>1.6796133972066059E-3</v>
      </c>
      <c r="BP61" s="201">
        <v>4.9275688031002822E-4</v>
      </c>
      <c r="BQ61" s="201">
        <v>1.5341583404919364E-3</v>
      </c>
      <c r="BR61" s="201">
        <v>8.3547157577524623E-4</v>
      </c>
      <c r="BS61" s="201">
        <v>3.6992534513245138E-4</v>
      </c>
      <c r="BT61" s="201">
        <v>2.6776646323442197E-4</v>
      </c>
      <c r="BU61" s="201">
        <v>3.3686965384661287E-4</v>
      </c>
      <c r="BV61" s="201">
        <v>1.7489684004041425E-4</v>
      </c>
      <c r="BW61" s="201">
        <v>6.6327535401469311E-5</v>
      </c>
      <c r="BX61" s="201">
        <v>2.6848570600138447E-4</v>
      </c>
      <c r="BY61" s="201">
        <v>1.1697534499082311E-3</v>
      </c>
      <c r="BZ61" s="201">
        <v>1.9696780778311146E-4</v>
      </c>
      <c r="CA61" s="201">
        <v>6.1219612508119461E-4</v>
      </c>
      <c r="CB61" s="201">
        <v>8.136369320802774E-4</v>
      </c>
      <c r="CC61" s="201">
        <v>5.0805152982834334E-4</v>
      </c>
      <c r="CD61" s="201">
        <v>6.0822328445046597E-4</v>
      </c>
      <c r="CE61" s="201">
        <v>1.7599043661254782E-4</v>
      </c>
      <c r="CF61" s="201">
        <v>3.5334215072766015E-4</v>
      </c>
      <c r="CG61" s="201">
        <v>6.8006650652195351E-4</v>
      </c>
      <c r="CH61" s="201">
        <v>9.7659664814402926E-4</v>
      </c>
      <c r="CI61" s="201">
        <v>4.8354246568754777E-4</v>
      </c>
      <c r="CJ61" s="201">
        <v>4.3866690321887631E-4</v>
      </c>
      <c r="CK61" s="201">
        <v>4.4856520626882878E-4</v>
      </c>
      <c r="CL61" s="201">
        <v>3.6204995911502555E-4</v>
      </c>
      <c r="CM61" s="201">
        <v>7.0401715720712886E-4</v>
      </c>
      <c r="CN61" s="201">
        <v>2.0079702043744501E-4</v>
      </c>
      <c r="CO61" s="201">
        <v>2.7681570086479255E-4</v>
      </c>
      <c r="CP61" s="201">
        <v>3.5873777571622832E-4</v>
      </c>
      <c r="CQ61" s="201">
        <v>2.3688471233833364E-4</v>
      </c>
      <c r="CR61" s="201">
        <v>4.8189497996167861E-4</v>
      </c>
      <c r="CS61" s="201">
        <v>3.4622794863710359E-3</v>
      </c>
      <c r="CT61" s="201">
        <v>4.1381927854858069E-4</v>
      </c>
      <c r="CU61" s="201">
        <v>2.8475725844103808E-2</v>
      </c>
      <c r="CV61" s="201">
        <v>3.2432236278277988E-4</v>
      </c>
      <c r="CW61" s="201">
        <v>5.6232633516578936E-4</v>
      </c>
      <c r="CX61" s="201">
        <v>3.7159703343555862E-4</v>
      </c>
      <c r="CY61" s="201">
        <v>4.6894128415498877E-4</v>
      </c>
      <c r="CZ61" s="201">
        <v>6.2218409391787621E-4</v>
      </c>
      <c r="DA61" s="201">
        <v>4.5442505989495412E-4</v>
      </c>
      <c r="DB61" s="201">
        <v>2.2375308425156987E-4</v>
      </c>
      <c r="DC61" s="201">
        <v>8.3459253408906648E-4</v>
      </c>
      <c r="DD61" s="202">
        <v>1.257050016646756</v>
      </c>
    </row>
    <row r="62" spans="1:108" s="173" customFormat="1" ht="9.5" x14ac:dyDescent="0.15">
      <c r="A62" s="174" t="s">
        <v>92</v>
      </c>
      <c r="B62" s="175" t="s">
        <v>102</v>
      </c>
      <c r="C62" s="175"/>
      <c r="D62" s="203">
        <v>1.5285456570966215E-5</v>
      </c>
      <c r="E62" s="204">
        <v>2.4026596303755861E-5</v>
      </c>
      <c r="F62" s="204">
        <v>2.1933057967539092E-5</v>
      </c>
      <c r="G62" s="204">
        <v>7.9763397307056726E-6</v>
      </c>
      <c r="H62" s="204">
        <v>6.587809618630587E-6</v>
      </c>
      <c r="I62" s="204">
        <v>2.0567327008023079E-2</v>
      </c>
      <c r="J62" s="204">
        <v>2.3854087783203198E-5</v>
      </c>
      <c r="K62" s="204">
        <v>9.9845944228839428E-6</v>
      </c>
      <c r="L62" s="204">
        <v>1.6671593232006152E-5</v>
      </c>
      <c r="M62" s="204">
        <v>6.6243941867656113E-3</v>
      </c>
      <c r="N62" s="204">
        <v>2.0977938111524984E-5</v>
      </c>
      <c r="O62" s="204">
        <v>8.9332278843260159E-5</v>
      </c>
      <c r="P62" s="204">
        <v>8.7277474480233201E-6</v>
      </c>
      <c r="Q62" s="204">
        <v>7.9534209641692719E-5</v>
      </c>
      <c r="R62" s="204">
        <v>6.3102002302368697E-6</v>
      </c>
      <c r="S62" s="204">
        <v>3.773561063383263E-6</v>
      </c>
      <c r="T62" s="204">
        <v>1.8888995550216093E-5</v>
      </c>
      <c r="U62" s="204">
        <v>8.8898958751840253E-6</v>
      </c>
      <c r="V62" s="204">
        <v>2.344101352285026E-5</v>
      </c>
      <c r="W62" s="204">
        <v>1.5161305283914531E-5</v>
      </c>
      <c r="X62" s="204">
        <v>7.2885539421366179E-6</v>
      </c>
      <c r="Y62" s="204">
        <v>1.562106269487176E-5</v>
      </c>
      <c r="Z62" s="204">
        <v>2.6904663549161318E-5</v>
      </c>
      <c r="AA62" s="204">
        <v>1.3165302540597939E-5</v>
      </c>
      <c r="AB62" s="204">
        <v>1.2347035934985141E-5</v>
      </c>
      <c r="AC62" s="204">
        <v>1.1228195834220962E-5</v>
      </c>
      <c r="AD62" s="204">
        <v>2.4088254822923108E-5</v>
      </c>
      <c r="AE62" s="204">
        <v>7.6009925110707605E-6</v>
      </c>
      <c r="AF62" s="204">
        <v>7.6488373139965822E-6</v>
      </c>
      <c r="AG62" s="204">
        <v>9.216763438050341E-6</v>
      </c>
      <c r="AH62" s="204">
        <v>1.1415508677714512E-5</v>
      </c>
      <c r="AI62" s="204">
        <v>4.7276409132306951E-5</v>
      </c>
      <c r="AJ62" s="204">
        <v>1.9274065353564105E-5</v>
      </c>
      <c r="AK62" s="204">
        <v>3.6775794419247019E-5</v>
      </c>
      <c r="AL62" s="204">
        <v>4.2173122699265215E-5</v>
      </c>
      <c r="AM62" s="204">
        <v>2.8004930048604677E-5</v>
      </c>
      <c r="AN62" s="204">
        <v>2.0960417983579534E-5</v>
      </c>
      <c r="AO62" s="204">
        <v>3.0470135788360809E-5</v>
      </c>
      <c r="AP62" s="204">
        <v>2.1553815136569705E-5</v>
      </c>
      <c r="AQ62" s="204">
        <v>8.3651016091001947E-6</v>
      </c>
      <c r="AR62" s="204">
        <v>1.8566556316469536E-5</v>
      </c>
      <c r="AS62" s="204">
        <v>1.3266990948585451E-5</v>
      </c>
      <c r="AT62" s="204">
        <v>9.94763153614559E-6</v>
      </c>
      <c r="AU62" s="204">
        <v>9.3759900363187067E-6</v>
      </c>
      <c r="AV62" s="204">
        <v>7.8709119882751521E-6</v>
      </c>
      <c r="AW62" s="204">
        <v>6.4485776150494762E-6</v>
      </c>
      <c r="AX62" s="204">
        <v>7.2332891688076514E-6</v>
      </c>
      <c r="AY62" s="204">
        <v>9.1123703333912268E-6</v>
      </c>
      <c r="AZ62" s="204">
        <v>8.8343546249307022E-6</v>
      </c>
      <c r="BA62" s="204">
        <v>5.4142919104813532E-6</v>
      </c>
      <c r="BB62" s="204">
        <v>5.5019257417459369E-6</v>
      </c>
      <c r="BC62" s="204">
        <v>5.5012540385055072E-6</v>
      </c>
      <c r="BD62" s="204">
        <v>4.1568780136488524E-6</v>
      </c>
      <c r="BE62" s="204">
        <v>1.5113661485372788E-5</v>
      </c>
      <c r="BF62" s="204">
        <v>9.1249700822817862E-6</v>
      </c>
      <c r="BG62" s="204">
        <v>1.0665339749364209</v>
      </c>
      <c r="BH62" s="204">
        <v>2.8562247731776785E-6</v>
      </c>
      <c r="BI62" s="204">
        <v>1.6797600492558773E-5</v>
      </c>
      <c r="BJ62" s="204">
        <v>3.3292985038798831E-4</v>
      </c>
      <c r="BK62" s="204">
        <v>1.6011465951179997E-5</v>
      </c>
      <c r="BL62" s="204">
        <v>1.039315874990419E-5</v>
      </c>
      <c r="BM62" s="204">
        <v>2.0323294933759945E-5</v>
      </c>
      <c r="BN62" s="204">
        <v>2.0019591429614565E-5</v>
      </c>
      <c r="BO62" s="204">
        <v>2.3022848326309133E-5</v>
      </c>
      <c r="BP62" s="204">
        <v>3.6443066829236098E-5</v>
      </c>
      <c r="BQ62" s="204">
        <v>8.3648646202950361E-6</v>
      </c>
      <c r="BR62" s="204">
        <v>4.1995253261305328E-6</v>
      </c>
      <c r="BS62" s="204">
        <v>4.9431688281270291E-6</v>
      </c>
      <c r="BT62" s="204">
        <v>3.4624721438010972E-6</v>
      </c>
      <c r="BU62" s="204">
        <v>4.1247868479262112E-6</v>
      </c>
      <c r="BV62" s="204">
        <v>2.6513347977676717E-6</v>
      </c>
      <c r="BW62" s="204">
        <v>9.6208954685889866E-7</v>
      </c>
      <c r="BX62" s="204">
        <v>7.694443599329876E-6</v>
      </c>
      <c r="BY62" s="204">
        <v>1.5498138115983128E-5</v>
      </c>
      <c r="BZ62" s="204">
        <v>7.900193049740295E-3</v>
      </c>
      <c r="CA62" s="204">
        <v>6.4082648831242898E-5</v>
      </c>
      <c r="CB62" s="204">
        <v>6.071416803168275E-6</v>
      </c>
      <c r="CC62" s="204">
        <v>6.315359832320151E-6</v>
      </c>
      <c r="CD62" s="204">
        <v>2.8265541849257543E-4</v>
      </c>
      <c r="CE62" s="204">
        <v>6.4126766678867247E-6</v>
      </c>
      <c r="CF62" s="204">
        <v>4.7261762037517349E-6</v>
      </c>
      <c r="CG62" s="204">
        <v>4.1068509383970849E-6</v>
      </c>
      <c r="CH62" s="204">
        <v>4.5734285275774647E-6</v>
      </c>
      <c r="CI62" s="204">
        <v>5.2180018362614377E-6</v>
      </c>
      <c r="CJ62" s="204">
        <v>8.2426788154678271E-6</v>
      </c>
      <c r="CK62" s="204">
        <v>1.1271991924950964E-3</v>
      </c>
      <c r="CL62" s="204">
        <v>2.9556075660187997E-5</v>
      </c>
      <c r="CM62" s="204">
        <v>5.654906346075792E-5</v>
      </c>
      <c r="CN62" s="204">
        <v>6.6549768087783347E-6</v>
      </c>
      <c r="CO62" s="204">
        <v>3.3095245374443761E-6</v>
      </c>
      <c r="CP62" s="204">
        <v>3.6548943148430275E-5</v>
      </c>
      <c r="CQ62" s="204">
        <v>3.9082641378051963E-5</v>
      </c>
      <c r="CR62" s="204">
        <v>4.4472292144827985E-6</v>
      </c>
      <c r="CS62" s="204">
        <v>5.2823240984419811E-6</v>
      </c>
      <c r="CT62" s="204">
        <v>3.6381438986473074E-6</v>
      </c>
      <c r="CU62" s="204">
        <v>7.1279236182204165E-6</v>
      </c>
      <c r="CV62" s="204">
        <v>4.1824565951048106E-6</v>
      </c>
      <c r="CW62" s="204">
        <v>1.5472793812977589E-4</v>
      </c>
      <c r="CX62" s="204">
        <v>2.176252503791974E-4</v>
      </c>
      <c r="CY62" s="204">
        <v>4.207166283173568E-6</v>
      </c>
      <c r="CZ62" s="204">
        <v>1.0650783857405782E-5</v>
      </c>
      <c r="DA62" s="204">
        <v>1.4095417683266154E-5</v>
      </c>
      <c r="DB62" s="204">
        <v>1.5300521153390495E-5</v>
      </c>
      <c r="DC62" s="204">
        <v>1.5301707895108547E-4</v>
      </c>
      <c r="DD62" s="205">
        <v>1.1053803997134191</v>
      </c>
    </row>
    <row r="63" spans="1:108" s="173" customFormat="1" ht="9.5" x14ac:dyDescent="0.15">
      <c r="A63" s="160" t="s">
        <v>94</v>
      </c>
      <c r="B63" s="169" t="s">
        <v>104</v>
      </c>
      <c r="C63" s="169"/>
      <c r="D63" s="200">
        <v>6.9508726881516592E-5</v>
      </c>
      <c r="E63" s="206">
        <v>1.1214197298943309E-4</v>
      </c>
      <c r="F63" s="206">
        <v>5.0631956440837578E-5</v>
      </c>
      <c r="G63" s="206">
        <v>6.3171227016113938E-5</v>
      </c>
      <c r="H63" s="206">
        <v>6.425884855040516E-5</v>
      </c>
      <c r="I63" s="206">
        <v>4.1456444809920699E-5</v>
      </c>
      <c r="J63" s="206">
        <v>1.8490563964222576E-4</v>
      </c>
      <c r="K63" s="206">
        <v>1.3108156405647678E-4</v>
      </c>
      <c r="L63" s="206">
        <v>6.0370748249829101E-5</v>
      </c>
      <c r="M63" s="206">
        <v>4.2120462768503209E-5</v>
      </c>
      <c r="N63" s="206">
        <v>5.1331758930499324E-5</v>
      </c>
      <c r="O63" s="206">
        <v>4.5407008218933578E-5</v>
      </c>
      <c r="P63" s="206">
        <v>3.3143341518630146E-5</v>
      </c>
      <c r="Q63" s="206">
        <v>4.3610247198367425E-5</v>
      </c>
      <c r="R63" s="206">
        <v>5.8480743901644199E-5</v>
      </c>
      <c r="S63" s="206">
        <v>6.148238759914487E-5</v>
      </c>
      <c r="T63" s="206">
        <v>6.2998493473105473E-5</v>
      </c>
      <c r="U63" s="206">
        <v>5.4357604857995668E-5</v>
      </c>
      <c r="V63" s="206">
        <v>5.4842732255311611E-5</v>
      </c>
      <c r="W63" s="206">
        <v>5.6875316043010569E-5</v>
      </c>
      <c r="X63" s="206">
        <v>5.219852862293351E-5</v>
      </c>
      <c r="Y63" s="206">
        <v>3.8405645245970372E-5</v>
      </c>
      <c r="Z63" s="206">
        <v>7.8457021226266673E-5</v>
      </c>
      <c r="AA63" s="206">
        <v>2.5867855178448995E-5</v>
      </c>
      <c r="AB63" s="206">
        <v>1.2171158008224759E-4</v>
      </c>
      <c r="AC63" s="206">
        <v>7.086028266361766E-5</v>
      </c>
      <c r="AD63" s="206">
        <v>1.1007493071764209E-5</v>
      </c>
      <c r="AE63" s="206">
        <v>5.4460794176583875E-5</v>
      </c>
      <c r="AF63" s="206">
        <v>5.9910295404683734E-5</v>
      </c>
      <c r="AG63" s="206">
        <v>5.0984052370416778E-5</v>
      </c>
      <c r="AH63" s="206">
        <v>5.0449054609893008E-5</v>
      </c>
      <c r="AI63" s="206">
        <v>7.5968048841086613E-5</v>
      </c>
      <c r="AJ63" s="206">
        <v>5.6445948847234059E-5</v>
      </c>
      <c r="AK63" s="206">
        <v>8.8947071490652347E-5</v>
      </c>
      <c r="AL63" s="206">
        <v>4.3485831616523266E-5</v>
      </c>
      <c r="AM63" s="206">
        <v>3.8460434979414719E-5</v>
      </c>
      <c r="AN63" s="206">
        <v>6.2418071751058841E-5</v>
      </c>
      <c r="AO63" s="206">
        <v>3.3299382218775714E-5</v>
      </c>
      <c r="AP63" s="206">
        <v>4.4662961060028048E-5</v>
      </c>
      <c r="AQ63" s="206">
        <v>5.251372224159779E-5</v>
      </c>
      <c r="AR63" s="206">
        <v>7.2962179623562386E-5</v>
      </c>
      <c r="AS63" s="206">
        <v>4.0534401692107571E-5</v>
      </c>
      <c r="AT63" s="206">
        <v>5.3251203610182461E-5</v>
      </c>
      <c r="AU63" s="206">
        <v>4.6857890297883595E-5</v>
      </c>
      <c r="AV63" s="206">
        <v>5.796790381648162E-5</v>
      </c>
      <c r="AW63" s="206">
        <v>5.2102479035427872E-5</v>
      </c>
      <c r="AX63" s="206">
        <v>6.2325270716104356E-5</v>
      </c>
      <c r="AY63" s="206">
        <v>4.6974607196517825E-5</v>
      </c>
      <c r="AZ63" s="206">
        <v>5.3038767241196678E-5</v>
      </c>
      <c r="BA63" s="206">
        <v>6.1565107080499901E-5</v>
      </c>
      <c r="BB63" s="206">
        <v>4.0240132193393467E-5</v>
      </c>
      <c r="BC63" s="206">
        <v>7.3015389666684043E-5</v>
      </c>
      <c r="BD63" s="206">
        <v>5.7261253840660703E-5</v>
      </c>
      <c r="BE63" s="206">
        <v>2.4537468255384075E-5</v>
      </c>
      <c r="BF63" s="206">
        <v>3.0863188096768764E-5</v>
      </c>
      <c r="BG63" s="206">
        <v>4.5171148438847855E-5</v>
      </c>
      <c r="BH63" s="206">
        <v>1.110906955117394</v>
      </c>
      <c r="BI63" s="206">
        <v>5.1605190153913528E-5</v>
      </c>
      <c r="BJ63" s="206">
        <v>6.0980258366398069E-5</v>
      </c>
      <c r="BK63" s="206">
        <v>5.8273806954476448E-5</v>
      </c>
      <c r="BL63" s="206">
        <v>6.2941462239432121E-5</v>
      </c>
      <c r="BM63" s="206">
        <v>6.5302961048303282E-5</v>
      </c>
      <c r="BN63" s="206">
        <v>5.9454518612824821E-5</v>
      </c>
      <c r="BO63" s="206">
        <v>8.9534141116484668E-5</v>
      </c>
      <c r="BP63" s="206">
        <v>3.9152038581164353E-5</v>
      </c>
      <c r="BQ63" s="206">
        <v>1.0210453769466268E-4</v>
      </c>
      <c r="BR63" s="206">
        <v>1.1873151774440421E-4</v>
      </c>
      <c r="BS63" s="206">
        <v>1.1415674423291983E-4</v>
      </c>
      <c r="BT63" s="206">
        <v>9.1749333786631857E-5</v>
      </c>
      <c r="BU63" s="206">
        <v>3.9401169010890215E-5</v>
      </c>
      <c r="BV63" s="206">
        <v>2.4081891005873963E-5</v>
      </c>
      <c r="BW63" s="206">
        <v>1.008876004456189E-5</v>
      </c>
      <c r="BX63" s="206">
        <v>1.1767075284733624E-2</v>
      </c>
      <c r="BY63" s="206">
        <v>8.3746217369272424E-5</v>
      </c>
      <c r="BZ63" s="206">
        <v>6.7576173344266084E-5</v>
      </c>
      <c r="CA63" s="206">
        <v>2.1373866808097261E-2</v>
      </c>
      <c r="CB63" s="206">
        <v>1.4314776109701339E-4</v>
      </c>
      <c r="CC63" s="206">
        <v>5.5167302442231045E-5</v>
      </c>
      <c r="CD63" s="206">
        <v>8.7527163512642601E-4</v>
      </c>
      <c r="CE63" s="206">
        <v>1.6569079784425087E-4</v>
      </c>
      <c r="CF63" s="206">
        <v>5.9590512650379467E-5</v>
      </c>
      <c r="CG63" s="206">
        <v>1.6141854830461615E-4</v>
      </c>
      <c r="CH63" s="206">
        <v>1.3901683387696138E-4</v>
      </c>
      <c r="CI63" s="206">
        <v>8.658720403320826E-5</v>
      </c>
      <c r="CJ63" s="206">
        <v>2.0593398083846429E-4</v>
      </c>
      <c r="CK63" s="206">
        <v>3.4875569377529427E-3</v>
      </c>
      <c r="CL63" s="206">
        <v>1.1188319888730296E-4</v>
      </c>
      <c r="CM63" s="206">
        <v>2.0348557921253535E-4</v>
      </c>
      <c r="CN63" s="206">
        <v>3.8766383667797078E-5</v>
      </c>
      <c r="CO63" s="206">
        <v>3.4481909642934135E-5</v>
      </c>
      <c r="CP63" s="206">
        <v>3.6607235974562519E-5</v>
      </c>
      <c r="CQ63" s="206">
        <v>2.8562734850202334E-5</v>
      </c>
      <c r="CR63" s="206">
        <v>1.0994480781838512E-4</v>
      </c>
      <c r="CS63" s="206">
        <v>1.8399495910054235E-4</v>
      </c>
      <c r="CT63" s="206">
        <v>1.2826239015322456E-4</v>
      </c>
      <c r="CU63" s="206">
        <v>1.101031105150722E-3</v>
      </c>
      <c r="CV63" s="206">
        <v>8.2909273903218318E-5</v>
      </c>
      <c r="CW63" s="206">
        <v>6.712317379671438E-5</v>
      </c>
      <c r="CX63" s="206">
        <v>5.2776912994427555E-5</v>
      </c>
      <c r="CY63" s="206">
        <v>5.5500880354265453E-5</v>
      </c>
      <c r="CZ63" s="206">
        <v>7.2224000698102036E-5</v>
      </c>
      <c r="DA63" s="206">
        <v>1.5242283739703581E-4</v>
      </c>
      <c r="DB63" s="206">
        <v>4.1948003292105485E-5</v>
      </c>
      <c r="DC63" s="206">
        <v>5.9059967792856607E-4</v>
      </c>
      <c r="DD63" s="202">
        <v>1.1569300442022228</v>
      </c>
    </row>
    <row r="64" spans="1:108" s="173" customFormat="1" ht="9.5" x14ac:dyDescent="0.15">
      <c r="A64" s="160" t="s">
        <v>95</v>
      </c>
      <c r="B64" s="169" t="s">
        <v>107</v>
      </c>
      <c r="C64" s="169"/>
      <c r="D64" s="200">
        <v>9.2221760877368432E-5</v>
      </c>
      <c r="E64" s="206">
        <v>7.7633098019328216E-5</v>
      </c>
      <c r="F64" s="206">
        <v>7.3199017947610115E-5</v>
      </c>
      <c r="G64" s="206">
        <v>1.3934114811154085E-4</v>
      </c>
      <c r="H64" s="206">
        <v>1.3443121073495584E-4</v>
      </c>
      <c r="I64" s="206">
        <v>1.3821196762091083E-3</v>
      </c>
      <c r="J64" s="206">
        <v>4.6392109395671232E-4</v>
      </c>
      <c r="K64" s="206">
        <v>3.2895532361511352E-4</v>
      </c>
      <c r="L64" s="206">
        <v>1.3281315517758627E-4</v>
      </c>
      <c r="M64" s="206">
        <v>5.4189077029565761E-4</v>
      </c>
      <c r="N64" s="206">
        <v>5.8570605278783925E-5</v>
      </c>
      <c r="O64" s="206">
        <v>1.3578536945300812E-4</v>
      </c>
      <c r="P64" s="206">
        <v>4.254957118432365E-4</v>
      </c>
      <c r="Q64" s="206">
        <v>7.3028499260589203E-5</v>
      </c>
      <c r="R64" s="206">
        <v>1.4542186494622292E-4</v>
      </c>
      <c r="S64" s="206">
        <v>2.7794381434599153E-3</v>
      </c>
      <c r="T64" s="206">
        <v>2.0342014014855999E-4</v>
      </c>
      <c r="U64" s="206">
        <v>1.2883633052742751E-3</v>
      </c>
      <c r="V64" s="206">
        <v>1.3089997608854102E-4</v>
      </c>
      <c r="W64" s="206">
        <v>1.1193271405977756E-4</v>
      </c>
      <c r="X64" s="206">
        <v>1.1165347168339792E-4</v>
      </c>
      <c r="Y64" s="206">
        <v>8.7407262454131926E-5</v>
      </c>
      <c r="Z64" s="206">
        <v>1.6666626667741086E-4</v>
      </c>
      <c r="AA64" s="206">
        <v>5.8572431234142377E-5</v>
      </c>
      <c r="AB64" s="206">
        <v>1.7223075441627418E-4</v>
      </c>
      <c r="AC64" s="206">
        <v>1.8346632815743286E-4</v>
      </c>
      <c r="AD64" s="206">
        <v>2.0826648438052168E-5</v>
      </c>
      <c r="AE64" s="206">
        <v>1.0177256223577943E-4</v>
      </c>
      <c r="AF64" s="206">
        <v>1.6518927792488376E-4</v>
      </c>
      <c r="AG64" s="206">
        <v>1.2664574213114772E-3</v>
      </c>
      <c r="AH64" s="206">
        <v>5.1349593756119024E-4</v>
      </c>
      <c r="AI64" s="206">
        <v>2.0354549170838304E-4</v>
      </c>
      <c r="AJ64" s="206">
        <v>7.0639615918855728E-4</v>
      </c>
      <c r="AK64" s="206">
        <v>2.5409387979178228E-4</v>
      </c>
      <c r="AL64" s="206">
        <v>8.7009909058424897E-5</v>
      </c>
      <c r="AM64" s="206">
        <v>2.6175810939759315E-4</v>
      </c>
      <c r="AN64" s="206">
        <v>1.4828673909689875E-4</v>
      </c>
      <c r="AO64" s="206">
        <v>1.2163762846136222E-4</v>
      </c>
      <c r="AP64" s="206">
        <v>7.3375355962943686E-5</v>
      </c>
      <c r="AQ64" s="206">
        <v>6.4326408521379853E-4</v>
      </c>
      <c r="AR64" s="206">
        <v>1.1199674016435291E-4</v>
      </c>
      <c r="AS64" s="206">
        <v>1.1512869850749177E-4</v>
      </c>
      <c r="AT64" s="206">
        <v>1.0961971342235669E-4</v>
      </c>
      <c r="AU64" s="206">
        <v>1.6939285053955931E-4</v>
      </c>
      <c r="AV64" s="206">
        <v>3.5672898878296149E-4</v>
      </c>
      <c r="AW64" s="206">
        <v>1.5099159421753976E-4</v>
      </c>
      <c r="AX64" s="206">
        <v>2.8659075078042658E-4</v>
      </c>
      <c r="AY64" s="206">
        <v>2.668303535981195E-4</v>
      </c>
      <c r="AZ64" s="206">
        <v>1.1731463534405431E-4</v>
      </c>
      <c r="BA64" s="206">
        <v>6.997681050062754E-4</v>
      </c>
      <c r="BB64" s="206">
        <v>1.0327523041307656E-4</v>
      </c>
      <c r="BC64" s="206">
        <v>2.2238377732842221E-4</v>
      </c>
      <c r="BD64" s="206">
        <v>2.5844007932011398E-4</v>
      </c>
      <c r="BE64" s="206">
        <v>1.6994919362627847E-4</v>
      </c>
      <c r="BF64" s="206">
        <v>1.6333584986600338E-4</v>
      </c>
      <c r="BG64" s="206">
        <v>1.6387799590416777E-4</v>
      </c>
      <c r="BH64" s="206">
        <v>5.8319809558112714E-5</v>
      </c>
      <c r="BI64" s="206">
        <v>1.0070219464581898</v>
      </c>
      <c r="BJ64" s="206">
        <v>1.4267319350385959E-4</v>
      </c>
      <c r="BK64" s="206">
        <v>3.5226467410478097E-4</v>
      </c>
      <c r="BL64" s="206">
        <v>8.3706244608282212E-4</v>
      </c>
      <c r="BM64" s="206">
        <v>5.7895021241307027E-4</v>
      </c>
      <c r="BN64" s="206">
        <v>4.5833378073169653E-4</v>
      </c>
      <c r="BO64" s="206">
        <v>1.2614882033069974E-4</v>
      </c>
      <c r="BP64" s="206">
        <v>1.1508466330877164E-4</v>
      </c>
      <c r="BQ64" s="206">
        <v>3.401542979546461E-4</v>
      </c>
      <c r="BR64" s="206">
        <v>2.372978941424182E-4</v>
      </c>
      <c r="BS64" s="206">
        <v>2.1547077082897728E-4</v>
      </c>
      <c r="BT64" s="206">
        <v>2.5633645379042073E-4</v>
      </c>
      <c r="BU64" s="206">
        <v>2.2778609765667496E-4</v>
      </c>
      <c r="BV64" s="206">
        <v>1.4208433679678044E-4</v>
      </c>
      <c r="BW64" s="206">
        <v>6.670013542275505E-5</v>
      </c>
      <c r="BX64" s="206">
        <v>1.2761875844870596E-4</v>
      </c>
      <c r="BY64" s="206">
        <v>1.2429978445832989E-4</v>
      </c>
      <c r="BZ64" s="206">
        <v>1.8058515385994817E-4</v>
      </c>
      <c r="CA64" s="206">
        <v>1.608554040473394E-4</v>
      </c>
      <c r="CB64" s="206">
        <v>2.0712302315341576E-4</v>
      </c>
      <c r="CC64" s="206">
        <v>1.9225593718005899E-4</v>
      </c>
      <c r="CD64" s="206">
        <v>2.3703990980246398E-4</v>
      </c>
      <c r="CE64" s="206">
        <v>1.2389099566030109E-4</v>
      </c>
      <c r="CF64" s="206">
        <v>4.2975621713070035E-4</v>
      </c>
      <c r="CG64" s="206">
        <v>7.6096722212019559E-4</v>
      </c>
      <c r="CH64" s="206">
        <v>8.8671893549420542E-4</v>
      </c>
      <c r="CI64" s="206">
        <v>4.4945191801364971E-4</v>
      </c>
      <c r="CJ64" s="206">
        <v>1.7480867320989841E-3</v>
      </c>
      <c r="CK64" s="206">
        <v>2.741342008524493E-4</v>
      </c>
      <c r="CL64" s="206">
        <v>7.0201084181834277E-4</v>
      </c>
      <c r="CM64" s="206">
        <v>1.2625971727924764E-3</v>
      </c>
      <c r="CN64" s="206">
        <v>1.5904801375784622E-4</v>
      </c>
      <c r="CO64" s="206">
        <v>1.9401406574721627E-4</v>
      </c>
      <c r="CP64" s="206">
        <v>5.4479282942776594E-4</v>
      </c>
      <c r="CQ64" s="206">
        <v>4.7813402027849331E-4</v>
      </c>
      <c r="CR64" s="206">
        <v>8.290332574610262E-4</v>
      </c>
      <c r="CS64" s="206">
        <v>9.3616446252302982E-4</v>
      </c>
      <c r="CT64" s="206">
        <v>7.1901253621923871E-4</v>
      </c>
      <c r="CU64" s="206">
        <v>2.4451680659827858E-4</v>
      </c>
      <c r="CV64" s="206">
        <v>1.2996858832993905E-3</v>
      </c>
      <c r="CW64" s="206">
        <v>3.8072503593169615E-4</v>
      </c>
      <c r="CX64" s="206">
        <v>3.8594823736844358E-4</v>
      </c>
      <c r="CY64" s="206">
        <v>7.3235764862360534E-4</v>
      </c>
      <c r="CZ64" s="206">
        <v>1.015938763036382E-3</v>
      </c>
      <c r="DA64" s="206">
        <v>1.2645585971344207E-3</v>
      </c>
      <c r="DB64" s="206">
        <v>2.1557590240265351E-2</v>
      </c>
      <c r="DC64" s="206">
        <v>2.1403138797325912E-4</v>
      </c>
      <c r="DD64" s="202">
        <v>1.0675311708989466</v>
      </c>
    </row>
    <row r="65" spans="1:108" s="173" customFormat="1" ht="9.5" x14ac:dyDescent="0.15">
      <c r="A65" s="160" t="s">
        <v>96</v>
      </c>
      <c r="B65" s="169" t="s">
        <v>109</v>
      </c>
      <c r="C65" s="169"/>
      <c r="D65" s="200">
        <v>8.0601559255989556E-4</v>
      </c>
      <c r="E65" s="206">
        <v>8.9639397076729738E-4</v>
      </c>
      <c r="F65" s="206">
        <v>9.0701550285784407E-4</v>
      </c>
      <c r="G65" s="206">
        <v>2.2751844063391712E-4</v>
      </c>
      <c r="H65" s="206">
        <v>4.3834683277124231E-4</v>
      </c>
      <c r="I65" s="206">
        <v>1.6554654573226543E-4</v>
      </c>
      <c r="J65" s="206">
        <v>1.632815042331167E-4</v>
      </c>
      <c r="K65" s="206">
        <v>2.4807587444399936E-4</v>
      </c>
      <c r="L65" s="206">
        <v>5.2224373520424637E-4</v>
      </c>
      <c r="M65" s="206">
        <v>1.9235009499885377E-4</v>
      </c>
      <c r="N65" s="206">
        <v>3.4053612902335787E-4</v>
      </c>
      <c r="O65" s="206">
        <v>2.7331681696785937E-4</v>
      </c>
      <c r="P65" s="206">
        <v>4.6264149486550995E-3</v>
      </c>
      <c r="Q65" s="206">
        <v>1.2196165837366074E-3</v>
      </c>
      <c r="R65" s="206">
        <v>2.3524686943323839E-4</v>
      </c>
      <c r="S65" s="206">
        <v>1.6586092241738576E-4</v>
      </c>
      <c r="T65" s="206">
        <v>8.8235502478740246E-3</v>
      </c>
      <c r="U65" s="206">
        <v>1.0047900530425001E-3</v>
      </c>
      <c r="V65" s="206">
        <v>1.0295901646952266E-2</v>
      </c>
      <c r="W65" s="206">
        <v>2.5127579539632331E-3</v>
      </c>
      <c r="X65" s="206">
        <v>1.0411673585636655E-3</v>
      </c>
      <c r="Y65" s="206">
        <v>1.2482073321686283E-2</v>
      </c>
      <c r="Z65" s="206">
        <v>1.0111648798529613E-3</v>
      </c>
      <c r="AA65" s="206">
        <v>3.6176489778896355E-4</v>
      </c>
      <c r="AB65" s="206">
        <v>3.0769178982790942E-4</v>
      </c>
      <c r="AC65" s="206">
        <v>2.1795592729673577E-4</v>
      </c>
      <c r="AD65" s="206">
        <v>4.4400464882547437E-4</v>
      </c>
      <c r="AE65" s="206">
        <v>6.6126889890120583E-3</v>
      </c>
      <c r="AF65" s="206">
        <v>3.6923933488598748E-4</v>
      </c>
      <c r="AG65" s="206">
        <v>2.8696192897724785E-4</v>
      </c>
      <c r="AH65" s="206">
        <v>3.7580900197921583E-3</v>
      </c>
      <c r="AI65" s="206">
        <v>2.3610027562782797E-3</v>
      </c>
      <c r="AJ65" s="206">
        <v>1.1435996854791417E-2</v>
      </c>
      <c r="AK65" s="206">
        <v>4.9406507343636834E-4</v>
      </c>
      <c r="AL65" s="206">
        <v>1.7501351442689925E-2</v>
      </c>
      <c r="AM65" s="206">
        <v>1.4346722641223457E-2</v>
      </c>
      <c r="AN65" s="206">
        <v>6.6397453659590893E-3</v>
      </c>
      <c r="AO65" s="206">
        <v>4.4475994887415802E-3</v>
      </c>
      <c r="AP65" s="206">
        <v>2.6983719349387425E-2</v>
      </c>
      <c r="AQ65" s="206">
        <v>2.9437840095428458E-3</v>
      </c>
      <c r="AR65" s="206">
        <v>1.704994417237997E-3</v>
      </c>
      <c r="AS65" s="206">
        <v>1.1877651510289193E-3</v>
      </c>
      <c r="AT65" s="206">
        <v>7.5222372355813073E-4</v>
      </c>
      <c r="AU65" s="206">
        <v>5.7711847543047412E-4</v>
      </c>
      <c r="AV65" s="206">
        <v>3.7406827394595042E-4</v>
      </c>
      <c r="AW65" s="206">
        <v>4.989943881957904E-4</v>
      </c>
      <c r="AX65" s="206">
        <v>3.9450433927186077E-4</v>
      </c>
      <c r="AY65" s="206">
        <v>5.8823666581673693E-4</v>
      </c>
      <c r="AZ65" s="206">
        <v>4.5553374983051072E-4</v>
      </c>
      <c r="BA65" s="206">
        <v>1.5211288287601178E-4</v>
      </c>
      <c r="BB65" s="206">
        <v>4.4853346167229022E-4</v>
      </c>
      <c r="BC65" s="206">
        <v>2.4560240572848508E-4</v>
      </c>
      <c r="BD65" s="206">
        <v>2.2849146794016775E-4</v>
      </c>
      <c r="BE65" s="206">
        <v>5.8633930221091782E-4</v>
      </c>
      <c r="BF65" s="206">
        <v>7.8531004955981751E-4</v>
      </c>
      <c r="BG65" s="206">
        <v>1.0646571407676251E-3</v>
      </c>
      <c r="BH65" s="206">
        <v>1.108133003303761E-4</v>
      </c>
      <c r="BI65" s="206">
        <v>5.5616946270308778E-4</v>
      </c>
      <c r="BJ65" s="206">
        <v>1.0001780628378003</v>
      </c>
      <c r="BK65" s="206">
        <v>6.2025208763129974E-4</v>
      </c>
      <c r="BL65" s="206">
        <v>4.4262403570934756E-4</v>
      </c>
      <c r="BM65" s="206">
        <v>3.7219660063041421E-4</v>
      </c>
      <c r="BN65" s="206">
        <v>4.5050241764634695E-4</v>
      </c>
      <c r="BO65" s="206">
        <v>2.3424602911456221E-3</v>
      </c>
      <c r="BP65" s="206">
        <v>2.7446003562072E-2</v>
      </c>
      <c r="BQ65" s="206">
        <v>3.0359860213505127E-4</v>
      </c>
      <c r="BR65" s="206">
        <v>1.8331299643484914E-4</v>
      </c>
      <c r="BS65" s="206">
        <v>1.9267655672597852E-4</v>
      </c>
      <c r="BT65" s="206">
        <v>9.274936489318361E-5</v>
      </c>
      <c r="BU65" s="206">
        <v>2.2705548964627829E-4</v>
      </c>
      <c r="BV65" s="206">
        <v>6.6344684287202978E-5</v>
      </c>
      <c r="BW65" s="206">
        <v>3.410271765977663E-5</v>
      </c>
      <c r="BX65" s="206">
        <v>1.3164611847337154E-4</v>
      </c>
      <c r="BY65" s="206">
        <v>6.9953163942998336E-5</v>
      </c>
      <c r="BZ65" s="206">
        <v>8.8111008325163716E-5</v>
      </c>
      <c r="CA65" s="206">
        <v>9.7968126702158268E-5</v>
      </c>
      <c r="CB65" s="206">
        <v>1.1619067115936005E-4</v>
      </c>
      <c r="CC65" s="206">
        <v>2.3577328104229308E-4</v>
      </c>
      <c r="CD65" s="206">
        <v>1.3832745752791374E-4</v>
      </c>
      <c r="CE65" s="206">
        <v>6.2913150624359135E-5</v>
      </c>
      <c r="CF65" s="206">
        <v>1.1046509618252391E-4</v>
      </c>
      <c r="CG65" s="206">
        <v>1.782444502164186E-4</v>
      </c>
      <c r="CH65" s="206">
        <v>1.3021986798644338E-4</v>
      </c>
      <c r="CI65" s="206">
        <v>1.1846731811395841E-4</v>
      </c>
      <c r="CJ65" s="206">
        <v>7.6609212420771162E-4</v>
      </c>
      <c r="CK65" s="206">
        <v>8.3663367656482151E-5</v>
      </c>
      <c r="CL65" s="206">
        <v>1.9014865879459064E-4</v>
      </c>
      <c r="CM65" s="206">
        <v>3.5123003664209871E-4</v>
      </c>
      <c r="CN65" s="206">
        <v>9.3131527014665035E-5</v>
      </c>
      <c r="CO65" s="206">
        <v>1.2776938222044197E-4</v>
      </c>
      <c r="CP65" s="206">
        <v>1.852255875568622E-4</v>
      </c>
      <c r="CQ65" s="206">
        <v>1.6307062691606083E-4</v>
      </c>
      <c r="CR65" s="206">
        <v>1.353491538927952E-4</v>
      </c>
      <c r="CS65" s="206">
        <v>5.5415443956664966E-5</v>
      </c>
      <c r="CT65" s="206">
        <v>1.8782432119884683E-4</v>
      </c>
      <c r="CU65" s="206">
        <v>1.1622230613851176E-4</v>
      </c>
      <c r="CV65" s="206">
        <v>1.1304099503250783E-4</v>
      </c>
      <c r="CW65" s="206">
        <v>5.0564629126003161E-4</v>
      </c>
      <c r="CX65" s="206">
        <v>6.3018263218660349E-4</v>
      </c>
      <c r="CY65" s="206">
        <v>2.5822173458707036E-4</v>
      </c>
      <c r="CZ65" s="206">
        <v>1.8231051775719853E-4</v>
      </c>
      <c r="DA65" s="206">
        <v>1.8259364427837186E-4</v>
      </c>
      <c r="DB65" s="206">
        <v>1.3266986690638578E-3</v>
      </c>
      <c r="DC65" s="206">
        <v>1.7981606721988798E-4</v>
      </c>
      <c r="DD65" s="202">
        <v>1.1990869140452296</v>
      </c>
    </row>
    <row r="66" spans="1:108" s="173" customFormat="1" ht="9.5" x14ac:dyDescent="0.15">
      <c r="A66" s="179" t="s">
        <v>98</v>
      </c>
      <c r="B66" s="180" t="s">
        <v>111</v>
      </c>
      <c r="C66" s="180"/>
      <c r="D66" s="207">
        <v>0</v>
      </c>
      <c r="E66" s="208">
        <v>0</v>
      </c>
      <c r="F66" s="208">
        <v>0</v>
      </c>
      <c r="G66" s="208">
        <v>0</v>
      </c>
      <c r="H66" s="208">
        <v>0</v>
      </c>
      <c r="I66" s="208">
        <v>0</v>
      </c>
      <c r="J66" s="208">
        <v>0</v>
      </c>
      <c r="K66" s="208">
        <v>0</v>
      </c>
      <c r="L66" s="208">
        <v>0</v>
      </c>
      <c r="M66" s="208">
        <v>0</v>
      </c>
      <c r="N66" s="208">
        <v>0</v>
      </c>
      <c r="O66" s="208">
        <v>0</v>
      </c>
      <c r="P66" s="208">
        <v>0</v>
      </c>
      <c r="Q66" s="208">
        <v>0</v>
      </c>
      <c r="R66" s="208">
        <v>0</v>
      </c>
      <c r="S66" s="208">
        <v>0</v>
      </c>
      <c r="T66" s="208">
        <v>0</v>
      </c>
      <c r="U66" s="208">
        <v>0</v>
      </c>
      <c r="V66" s="208">
        <v>0</v>
      </c>
      <c r="W66" s="208">
        <v>0</v>
      </c>
      <c r="X66" s="208">
        <v>0</v>
      </c>
      <c r="Y66" s="208">
        <v>0</v>
      </c>
      <c r="Z66" s="208">
        <v>0</v>
      </c>
      <c r="AA66" s="208">
        <v>0</v>
      </c>
      <c r="AB66" s="208">
        <v>0</v>
      </c>
      <c r="AC66" s="208">
        <v>0</v>
      </c>
      <c r="AD66" s="208">
        <v>0</v>
      </c>
      <c r="AE66" s="208">
        <v>0</v>
      </c>
      <c r="AF66" s="208">
        <v>0</v>
      </c>
      <c r="AG66" s="208">
        <v>0</v>
      </c>
      <c r="AH66" s="208">
        <v>0</v>
      </c>
      <c r="AI66" s="208">
        <v>0</v>
      </c>
      <c r="AJ66" s="208">
        <v>0</v>
      </c>
      <c r="AK66" s="208">
        <v>0</v>
      </c>
      <c r="AL66" s="208">
        <v>0</v>
      </c>
      <c r="AM66" s="208">
        <v>0</v>
      </c>
      <c r="AN66" s="208">
        <v>0</v>
      </c>
      <c r="AO66" s="208">
        <v>0</v>
      </c>
      <c r="AP66" s="208">
        <v>0</v>
      </c>
      <c r="AQ66" s="208">
        <v>0</v>
      </c>
      <c r="AR66" s="208">
        <v>0</v>
      </c>
      <c r="AS66" s="208">
        <v>0</v>
      </c>
      <c r="AT66" s="208">
        <v>0</v>
      </c>
      <c r="AU66" s="208">
        <v>0</v>
      </c>
      <c r="AV66" s="20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208"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208">
        <v>0</v>
      </c>
      <c r="BK66" s="208">
        <v>1</v>
      </c>
      <c r="BL66" s="208">
        <v>0</v>
      </c>
      <c r="BM66" s="208">
        <v>0</v>
      </c>
      <c r="BN66" s="208">
        <v>0</v>
      </c>
      <c r="BO66" s="208">
        <v>0</v>
      </c>
      <c r="BP66" s="208">
        <v>0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BZ66" s="208">
        <v>0</v>
      </c>
      <c r="CA66" s="208">
        <v>0</v>
      </c>
      <c r="CB66" s="208">
        <v>0</v>
      </c>
      <c r="CC66" s="208">
        <v>0</v>
      </c>
      <c r="CD66" s="208">
        <v>0</v>
      </c>
      <c r="CE66" s="208">
        <v>0</v>
      </c>
      <c r="CF66" s="208">
        <v>0</v>
      </c>
      <c r="CG66" s="208">
        <v>0</v>
      </c>
      <c r="CH66" s="208">
        <v>0</v>
      </c>
      <c r="CI66" s="208">
        <v>0</v>
      </c>
      <c r="CJ66" s="208">
        <v>0</v>
      </c>
      <c r="CK66" s="208">
        <v>0</v>
      </c>
      <c r="CL66" s="208">
        <v>0</v>
      </c>
      <c r="CM66" s="208">
        <v>0</v>
      </c>
      <c r="CN66" s="208">
        <v>0</v>
      </c>
      <c r="CO66" s="208">
        <v>0</v>
      </c>
      <c r="CP66" s="208">
        <v>0</v>
      </c>
      <c r="CQ66" s="208">
        <v>0</v>
      </c>
      <c r="CR66" s="208">
        <v>0</v>
      </c>
      <c r="CS66" s="208">
        <v>0</v>
      </c>
      <c r="CT66" s="208">
        <v>0</v>
      </c>
      <c r="CU66" s="208">
        <v>0</v>
      </c>
      <c r="CV66" s="208">
        <v>0</v>
      </c>
      <c r="CW66" s="208">
        <v>0</v>
      </c>
      <c r="CX66" s="208">
        <v>0</v>
      </c>
      <c r="CY66" s="208">
        <v>0</v>
      </c>
      <c r="CZ66" s="208">
        <v>0</v>
      </c>
      <c r="DA66" s="208">
        <v>0</v>
      </c>
      <c r="DB66" s="208">
        <v>0</v>
      </c>
      <c r="DC66" s="208">
        <v>0</v>
      </c>
      <c r="DD66" s="209">
        <v>1</v>
      </c>
    </row>
    <row r="67" spans="1:108" s="173" customFormat="1" ht="9.5" x14ac:dyDescent="0.15">
      <c r="A67" s="160" t="s">
        <v>100</v>
      </c>
      <c r="B67" s="169" t="s">
        <v>113</v>
      </c>
      <c r="C67" s="169"/>
      <c r="D67" s="200">
        <v>5.6839421790658195E-3</v>
      </c>
      <c r="E67" s="201">
        <v>1.3095691482621657E-2</v>
      </c>
      <c r="F67" s="201">
        <v>4.8577188117220459E-3</v>
      </c>
      <c r="G67" s="201">
        <v>4.4788265931150302E-3</v>
      </c>
      <c r="H67" s="201">
        <v>3.9726311125252668E-3</v>
      </c>
      <c r="I67" s="201">
        <v>1.7150834418694189E-3</v>
      </c>
      <c r="J67" s="201">
        <v>1.0568926246530016E-2</v>
      </c>
      <c r="K67" s="201">
        <v>8.7964103322064283E-3</v>
      </c>
      <c r="L67" s="201">
        <v>5.6825937200303527E-3</v>
      </c>
      <c r="M67" s="201">
        <v>2.80924093880811E-3</v>
      </c>
      <c r="N67" s="201">
        <v>3.7160485986992564E-3</v>
      </c>
      <c r="O67" s="201">
        <v>3.5621228363936913E-3</v>
      </c>
      <c r="P67" s="201">
        <v>2.4654163119158254E-3</v>
      </c>
      <c r="Q67" s="201">
        <v>3.6746522316783992E-3</v>
      </c>
      <c r="R67" s="201">
        <v>1.0466048770754485E-2</v>
      </c>
      <c r="S67" s="201">
        <v>7.0700586318942519E-3</v>
      </c>
      <c r="T67" s="201">
        <v>4.0369528704079722E-3</v>
      </c>
      <c r="U67" s="201">
        <v>7.1365832114880789E-3</v>
      </c>
      <c r="V67" s="201">
        <v>1.0842463246653479E-2</v>
      </c>
      <c r="W67" s="201">
        <v>8.7593726996410097E-3</v>
      </c>
      <c r="X67" s="201">
        <v>5.0218152451580282E-3</v>
      </c>
      <c r="Y67" s="201">
        <v>3.410653337656062E-3</v>
      </c>
      <c r="Z67" s="201">
        <v>1.0895969364213338E-2</v>
      </c>
      <c r="AA67" s="201">
        <v>3.4712009803207124E-3</v>
      </c>
      <c r="AB67" s="201">
        <v>4.1700643309162408E-3</v>
      </c>
      <c r="AC67" s="201">
        <v>5.5056334086656215E-3</v>
      </c>
      <c r="AD67" s="201">
        <v>1.1697911794752364E-3</v>
      </c>
      <c r="AE67" s="201">
        <v>7.3951056866783365E-3</v>
      </c>
      <c r="AF67" s="201">
        <v>5.2465647227727856E-3</v>
      </c>
      <c r="AG67" s="201">
        <v>4.4064150293352819E-3</v>
      </c>
      <c r="AH67" s="201">
        <v>6.2571898758569016E-3</v>
      </c>
      <c r="AI67" s="201">
        <v>1.074981796825274E-2</v>
      </c>
      <c r="AJ67" s="201">
        <v>7.4073231612346796E-3</v>
      </c>
      <c r="AK67" s="201">
        <v>9.799247792618121E-3</v>
      </c>
      <c r="AL67" s="201">
        <v>1.3111403043635762E-2</v>
      </c>
      <c r="AM67" s="201">
        <v>1.1725926176873529E-2</v>
      </c>
      <c r="AN67" s="201">
        <v>1.8607452572663618E-2</v>
      </c>
      <c r="AO67" s="201">
        <v>7.0454597673308356E-3</v>
      </c>
      <c r="AP67" s="201">
        <v>1.1051373748548513E-2</v>
      </c>
      <c r="AQ67" s="201">
        <v>6.9897929240386831E-3</v>
      </c>
      <c r="AR67" s="201">
        <v>9.8399950662729427E-3</v>
      </c>
      <c r="AS67" s="201">
        <v>6.7361785902070367E-3</v>
      </c>
      <c r="AT67" s="201">
        <v>5.6512113921008203E-3</v>
      </c>
      <c r="AU67" s="201">
        <v>5.7835180074605422E-3</v>
      </c>
      <c r="AV67" s="201">
        <v>5.3881965013284645E-3</v>
      </c>
      <c r="AW67" s="201">
        <v>4.5025802564334473E-3</v>
      </c>
      <c r="AX67" s="201">
        <v>1.226652481515849E-2</v>
      </c>
      <c r="AY67" s="201">
        <v>4.8659315867017033E-3</v>
      </c>
      <c r="AZ67" s="201">
        <v>3.6314367106495618E-3</v>
      </c>
      <c r="BA67" s="201">
        <v>3.7791526056774735E-3</v>
      </c>
      <c r="BB67" s="201">
        <v>7.4244262998141184E-3</v>
      </c>
      <c r="BC67" s="201">
        <v>2.8031465325510387E-3</v>
      </c>
      <c r="BD67" s="201">
        <v>3.9626962763068393E-3</v>
      </c>
      <c r="BE67" s="201">
        <v>3.3709417032051973E-3</v>
      </c>
      <c r="BF67" s="201">
        <v>2.3902235577312448E-3</v>
      </c>
      <c r="BG67" s="201">
        <v>3.7163954582524797E-3</v>
      </c>
      <c r="BH67" s="201">
        <v>3.8196837070026603E-3</v>
      </c>
      <c r="BI67" s="201">
        <v>5.3560204182274158E-3</v>
      </c>
      <c r="BJ67" s="201">
        <v>3.596268255143995E-3</v>
      </c>
      <c r="BK67" s="201">
        <v>3.9139903395585783E-3</v>
      </c>
      <c r="BL67" s="201">
        <v>1.0037186323534582</v>
      </c>
      <c r="BM67" s="201">
        <v>3.4792330603304932E-3</v>
      </c>
      <c r="BN67" s="201">
        <v>3.1366566059268168E-3</v>
      </c>
      <c r="BO67" s="201">
        <v>2.4132344070413005E-2</v>
      </c>
      <c r="BP67" s="201">
        <v>4.2573073432257233E-2</v>
      </c>
      <c r="BQ67" s="201">
        <v>6.8272082985584806E-2</v>
      </c>
      <c r="BR67" s="201">
        <v>6.0017700710271633E-3</v>
      </c>
      <c r="BS67" s="201">
        <v>8.8329653935135411E-3</v>
      </c>
      <c r="BT67" s="201">
        <v>6.5165972644656255E-3</v>
      </c>
      <c r="BU67" s="201">
        <v>1.7698069364968812E-2</v>
      </c>
      <c r="BV67" s="201">
        <v>2.5557291340812697E-2</v>
      </c>
      <c r="BW67" s="201">
        <v>5.5382746302051818E-2</v>
      </c>
      <c r="BX67" s="201">
        <v>3.1627550125243604E-2</v>
      </c>
      <c r="BY67" s="201">
        <v>3.2597516164223636E-3</v>
      </c>
      <c r="BZ67" s="201">
        <v>7.306369354782293E-3</v>
      </c>
      <c r="CA67" s="201">
        <v>4.3511524428145607E-3</v>
      </c>
      <c r="CB67" s="201">
        <v>9.7882229390397254E-3</v>
      </c>
      <c r="CC67" s="201">
        <v>1.844352703545863E-2</v>
      </c>
      <c r="CD67" s="201">
        <v>1.7054777895208428E-2</v>
      </c>
      <c r="CE67" s="201">
        <v>3.8069818337030368E-3</v>
      </c>
      <c r="CF67" s="201">
        <v>1.0038882036124606E-2</v>
      </c>
      <c r="CG67" s="201">
        <v>1.4919406770512449E-2</v>
      </c>
      <c r="CH67" s="201">
        <v>3.1888991170677095E-3</v>
      </c>
      <c r="CI67" s="201">
        <v>1.8567027847714239E-2</v>
      </c>
      <c r="CJ67" s="201">
        <v>8.2942799776225869E-3</v>
      </c>
      <c r="CK67" s="201">
        <v>7.4702734313732031E-3</v>
      </c>
      <c r="CL67" s="201">
        <v>1.2154067737680794E-2</v>
      </c>
      <c r="CM67" s="201">
        <v>8.1577617585525241E-3</v>
      </c>
      <c r="CN67" s="201">
        <v>6.3743357088080288E-3</v>
      </c>
      <c r="CO67" s="201">
        <v>3.8624765329585073E-3</v>
      </c>
      <c r="CP67" s="201">
        <v>6.5533760048316946E-3</v>
      </c>
      <c r="CQ67" s="201">
        <v>4.3249078032608079E-3</v>
      </c>
      <c r="CR67" s="201">
        <v>5.543563133192206E-3</v>
      </c>
      <c r="CS67" s="201">
        <v>3.3057525580082593E-3</v>
      </c>
      <c r="CT67" s="201">
        <v>7.2904249909798912E-3</v>
      </c>
      <c r="CU67" s="201">
        <v>2.5061588045637174E-3</v>
      </c>
      <c r="CV67" s="201">
        <v>4.7603488304991289E-3</v>
      </c>
      <c r="CW67" s="201">
        <v>7.3160752807841572E-3</v>
      </c>
      <c r="CX67" s="201">
        <v>6.5840178773352957E-3</v>
      </c>
      <c r="CY67" s="201">
        <v>7.745704313256334E-3</v>
      </c>
      <c r="CZ67" s="201">
        <v>9.4268190074546631E-3</v>
      </c>
      <c r="DA67" s="201">
        <v>7.5414342732768088E-3</v>
      </c>
      <c r="DB67" s="201">
        <v>4.0733472084769975E-3</v>
      </c>
      <c r="DC67" s="201">
        <v>4.4914464761504607E-3</v>
      </c>
      <c r="DD67" s="202">
        <v>1.9150580856320172</v>
      </c>
    </row>
    <row r="68" spans="1:108" s="173" customFormat="1" ht="9.5" x14ac:dyDescent="0.15">
      <c r="A68" s="160" t="s">
        <v>101</v>
      </c>
      <c r="B68" s="169" t="s">
        <v>115</v>
      </c>
      <c r="C68" s="169"/>
      <c r="D68" s="200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201">
        <v>0</v>
      </c>
      <c r="BD68" s="201">
        <v>0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201">
        <v>0</v>
      </c>
      <c r="BK68" s="201">
        <v>0</v>
      </c>
      <c r="BL68" s="201">
        <v>0</v>
      </c>
      <c r="BM68" s="201">
        <v>1</v>
      </c>
      <c r="BN68" s="201">
        <v>0</v>
      </c>
      <c r="BO68" s="201">
        <v>0</v>
      </c>
      <c r="BP68" s="201">
        <v>0</v>
      </c>
      <c r="BQ68" s="201">
        <v>0</v>
      </c>
      <c r="BR68" s="201">
        <v>0</v>
      </c>
      <c r="BS68" s="201">
        <v>0</v>
      </c>
      <c r="BT68" s="201">
        <v>0</v>
      </c>
      <c r="BU68" s="201">
        <v>0</v>
      </c>
      <c r="BV68" s="201">
        <v>0</v>
      </c>
      <c r="BW68" s="201">
        <v>0</v>
      </c>
      <c r="BX68" s="201">
        <v>0</v>
      </c>
      <c r="BY68" s="201">
        <v>0</v>
      </c>
      <c r="BZ68" s="201">
        <v>0</v>
      </c>
      <c r="CA68" s="201">
        <v>0</v>
      </c>
      <c r="CB68" s="201">
        <v>0</v>
      </c>
      <c r="CC68" s="201">
        <v>0</v>
      </c>
      <c r="CD68" s="201">
        <v>0</v>
      </c>
      <c r="CE68" s="201">
        <v>0</v>
      </c>
      <c r="CF68" s="201">
        <v>0</v>
      </c>
      <c r="CG68" s="201">
        <v>0</v>
      </c>
      <c r="CH68" s="201">
        <v>0</v>
      </c>
      <c r="CI68" s="201">
        <v>0</v>
      </c>
      <c r="CJ68" s="201">
        <v>0</v>
      </c>
      <c r="CK68" s="201">
        <v>0</v>
      </c>
      <c r="CL68" s="201">
        <v>0</v>
      </c>
      <c r="CM68" s="201">
        <v>0</v>
      </c>
      <c r="CN68" s="201">
        <v>0</v>
      </c>
      <c r="CO68" s="201">
        <v>0</v>
      </c>
      <c r="CP68" s="201">
        <v>0</v>
      </c>
      <c r="CQ68" s="201">
        <v>0</v>
      </c>
      <c r="CR68" s="201">
        <v>0</v>
      </c>
      <c r="CS68" s="201">
        <v>0</v>
      </c>
      <c r="CT68" s="201">
        <v>0</v>
      </c>
      <c r="CU68" s="201">
        <v>0</v>
      </c>
      <c r="CV68" s="201">
        <v>0</v>
      </c>
      <c r="CW68" s="201">
        <v>0</v>
      </c>
      <c r="CX68" s="201">
        <v>0</v>
      </c>
      <c r="CY68" s="201">
        <v>0</v>
      </c>
      <c r="CZ68" s="201">
        <v>0</v>
      </c>
      <c r="DA68" s="201">
        <v>0</v>
      </c>
      <c r="DB68" s="201">
        <v>0</v>
      </c>
      <c r="DC68" s="201">
        <v>0</v>
      </c>
      <c r="DD68" s="202">
        <v>1</v>
      </c>
    </row>
    <row r="69" spans="1:108" s="173" customFormat="1" ht="9.5" x14ac:dyDescent="0.15">
      <c r="A69" s="160" t="s">
        <v>103</v>
      </c>
      <c r="B69" s="169" t="s">
        <v>117</v>
      </c>
      <c r="C69" s="169"/>
      <c r="D69" s="200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201">
        <v>0</v>
      </c>
      <c r="BD69" s="201">
        <v>0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201">
        <v>0</v>
      </c>
      <c r="BK69" s="201">
        <v>0</v>
      </c>
      <c r="BL69" s="201">
        <v>0</v>
      </c>
      <c r="BM69" s="201">
        <v>0</v>
      </c>
      <c r="BN69" s="201">
        <v>1</v>
      </c>
      <c r="BO69" s="201">
        <v>0</v>
      </c>
      <c r="BP69" s="201">
        <v>0</v>
      </c>
      <c r="BQ69" s="201">
        <v>0</v>
      </c>
      <c r="BR69" s="201">
        <v>0</v>
      </c>
      <c r="BS69" s="201">
        <v>0</v>
      </c>
      <c r="BT69" s="201">
        <v>0</v>
      </c>
      <c r="BU69" s="201">
        <v>0</v>
      </c>
      <c r="BV69" s="201">
        <v>0</v>
      </c>
      <c r="BW69" s="201">
        <v>0</v>
      </c>
      <c r="BX69" s="201">
        <v>0</v>
      </c>
      <c r="BY69" s="201">
        <v>0</v>
      </c>
      <c r="BZ69" s="201">
        <v>0</v>
      </c>
      <c r="CA69" s="201">
        <v>0</v>
      </c>
      <c r="CB69" s="201">
        <v>0</v>
      </c>
      <c r="CC69" s="201">
        <v>0</v>
      </c>
      <c r="CD69" s="201">
        <v>0</v>
      </c>
      <c r="CE69" s="201">
        <v>0</v>
      </c>
      <c r="CF69" s="201">
        <v>0</v>
      </c>
      <c r="CG69" s="201">
        <v>0</v>
      </c>
      <c r="CH69" s="201">
        <v>0</v>
      </c>
      <c r="CI69" s="201">
        <v>0</v>
      </c>
      <c r="CJ69" s="201">
        <v>0</v>
      </c>
      <c r="CK69" s="201">
        <v>0</v>
      </c>
      <c r="CL69" s="201">
        <v>0</v>
      </c>
      <c r="CM69" s="201">
        <v>0</v>
      </c>
      <c r="CN69" s="201">
        <v>0</v>
      </c>
      <c r="CO69" s="201">
        <v>0</v>
      </c>
      <c r="CP69" s="201">
        <v>0</v>
      </c>
      <c r="CQ69" s="201">
        <v>0</v>
      </c>
      <c r="CR69" s="201">
        <v>0</v>
      </c>
      <c r="CS69" s="201">
        <v>0</v>
      </c>
      <c r="CT69" s="201">
        <v>0</v>
      </c>
      <c r="CU69" s="201">
        <v>0</v>
      </c>
      <c r="CV69" s="201">
        <v>0</v>
      </c>
      <c r="CW69" s="201">
        <v>0</v>
      </c>
      <c r="CX69" s="201">
        <v>0</v>
      </c>
      <c r="CY69" s="201">
        <v>0</v>
      </c>
      <c r="CZ69" s="201">
        <v>0</v>
      </c>
      <c r="DA69" s="201">
        <v>0</v>
      </c>
      <c r="DB69" s="201">
        <v>0</v>
      </c>
      <c r="DC69" s="201">
        <v>0</v>
      </c>
      <c r="DD69" s="202">
        <v>1</v>
      </c>
    </row>
    <row r="70" spans="1:108" s="173" customFormat="1" ht="9.5" x14ac:dyDescent="0.15">
      <c r="A70" s="160" t="s">
        <v>105</v>
      </c>
      <c r="B70" s="169" t="s">
        <v>119</v>
      </c>
      <c r="C70" s="169"/>
      <c r="D70" s="200">
        <v>1.6235931362754589E-2</v>
      </c>
      <c r="E70" s="201">
        <v>1.7662939520066884E-2</v>
      </c>
      <c r="F70" s="201">
        <v>2.3202064431370368E-2</v>
      </c>
      <c r="G70" s="201">
        <v>4.7863602757381322E-2</v>
      </c>
      <c r="H70" s="201">
        <v>9.1208760993432003E-3</v>
      </c>
      <c r="I70" s="201">
        <v>6.5844533792432242E-3</v>
      </c>
      <c r="J70" s="201">
        <v>4.1080377112384457E-2</v>
      </c>
      <c r="K70" s="201">
        <v>7.0669138384232055E-2</v>
      </c>
      <c r="L70" s="201">
        <v>2.2866135891041736E-2</v>
      </c>
      <c r="M70" s="201">
        <v>1.8530869412095131E-2</v>
      </c>
      <c r="N70" s="201">
        <v>1.3330076162409613E-2</v>
      </c>
      <c r="O70" s="201">
        <v>2.2581553530166491E-2</v>
      </c>
      <c r="P70" s="201">
        <v>1.335842601771991E-2</v>
      </c>
      <c r="Q70" s="201">
        <v>2.1341848081516984E-2</v>
      </c>
      <c r="R70" s="201">
        <v>3.1357318410039074E-2</v>
      </c>
      <c r="S70" s="201">
        <v>2.342849978342371E-2</v>
      </c>
      <c r="T70" s="201">
        <v>2.4728926412206302E-2</v>
      </c>
      <c r="U70" s="201">
        <v>2.0562074759627926E-2</v>
      </c>
      <c r="V70" s="201">
        <v>0.13032596385570622</v>
      </c>
      <c r="W70" s="201">
        <v>4.0663809416405919E-2</v>
      </c>
      <c r="X70" s="201">
        <v>2.8484405185815135E-2</v>
      </c>
      <c r="Y70" s="201">
        <v>3.7315868137451177E-2</v>
      </c>
      <c r="Z70" s="201">
        <v>0.2281098806950369</v>
      </c>
      <c r="AA70" s="201">
        <v>1.0517898094081051E-2</v>
      </c>
      <c r="AB70" s="201">
        <v>1.6031158900590228E-2</v>
      </c>
      <c r="AC70" s="201">
        <v>2.450167541050783E-2</v>
      </c>
      <c r="AD70" s="201">
        <v>9.7682069380219168E-3</v>
      </c>
      <c r="AE70" s="201">
        <v>2.7259565300479953E-2</v>
      </c>
      <c r="AF70" s="201">
        <v>2.4472155559391719E-2</v>
      </c>
      <c r="AG70" s="201">
        <v>1.8233234133905381E-2</v>
      </c>
      <c r="AH70" s="201">
        <v>7.7603091508138197E-2</v>
      </c>
      <c r="AI70" s="201">
        <v>6.4298903760917334E-2</v>
      </c>
      <c r="AJ70" s="201">
        <v>2.209187788636335E-2</v>
      </c>
      <c r="AK70" s="201">
        <v>3.5662063511118065E-2</v>
      </c>
      <c r="AL70" s="201">
        <v>5.0372038232528275E-2</v>
      </c>
      <c r="AM70" s="201">
        <v>4.6542378651800942E-2</v>
      </c>
      <c r="AN70" s="201">
        <v>0.10697313391849125</v>
      </c>
      <c r="AO70" s="201">
        <v>2.3722178268315429E-2</v>
      </c>
      <c r="AP70" s="201">
        <v>3.9837174082783464E-2</v>
      </c>
      <c r="AQ70" s="201">
        <v>2.2071804380712278E-2</v>
      </c>
      <c r="AR70" s="201">
        <v>2.1560899342859211E-2</v>
      </c>
      <c r="AS70" s="201">
        <v>2.5131237942147257E-2</v>
      </c>
      <c r="AT70" s="201">
        <v>2.0157562604985413E-2</v>
      </c>
      <c r="AU70" s="201">
        <v>1.3797302607508471E-2</v>
      </c>
      <c r="AV70" s="201">
        <v>1.5357801774707303E-2</v>
      </c>
      <c r="AW70" s="201">
        <v>3.7932568714201489E-2</v>
      </c>
      <c r="AX70" s="201">
        <v>2.9567061814307367E-2</v>
      </c>
      <c r="AY70" s="201">
        <v>2.0177536475615709E-2</v>
      </c>
      <c r="AZ70" s="201">
        <v>1.3009851324820102E-2</v>
      </c>
      <c r="BA70" s="201">
        <v>8.0884438437750523E-3</v>
      </c>
      <c r="BB70" s="201">
        <v>1.6622130003430113E-2</v>
      </c>
      <c r="BC70" s="201">
        <v>7.5267486063612717E-3</v>
      </c>
      <c r="BD70" s="201">
        <v>1.291423308458128E-2</v>
      </c>
      <c r="BE70" s="201">
        <v>8.6679804160512044E-3</v>
      </c>
      <c r="BF70" s="201">
        <v>1.4179675919454536E-2</v>
      </c>
      <c r="BG70" s="201">
        <v>1.797256315490265E-2</v>
      </c>
      <c r="BH70" s="201">
        <v>6.5534515389476054E-3</v>
      </c>
      <c r="BI70" s="201">
        <v>1.6915183271506359E-2</v>
      </c>
      <c r="BJ70" s="201">
        <v>4.2149032241994462E-2</v>
      </c>
      <c r="BK70" s="201">
        <v>1.3906044408838953E-2</v>
      </c>
      <c r="BL70" s="201">
        <v>1.034345073775555E-2</v>
      </c>
      <c r="BM70" s="201">
        <v>1.2080847125003395E-2</v>
      </c>
      <c r="BN70" s="201">
        <v>1.2961256809437955E-2</v>
      </c>
      <c r="BO70" s="201">
        <v>1.1485090833592497</v>
      </c>
      <c r="BP70" s="201">
        <v>3.3468932035814962E-2</v>
      </c>
      <c r="BQ70" s="201">
        <v>6.8375468806515793E-2</v>
      </c>
      <c r="BR70" s="201">
        <v>5.355639139465293E-2</v>
      </c>
      <c r="BS70" s="201">
        <v>2.5299288676339442E-2</v>
      </c>
      <c r="BT70" s="201">
        <v>7.3884446009491438E-3</v>
      </c>
      <c r="BU70" s="201">
        <v>4.8489798812392113E-2</v>
      </c>
      <c r="BV70" s="201">
        <v>1.1521357461088816E-2</v>
      </c>
      <c r="BW70" s="201">
        <v>1.2505080170811709E-3</v>
      </c>
      <c r="BX70" s="201">
        <v>3.7958084555120321E-2</v>
      </c>
      <c r="BY70" s="201">
        <v>8.2362794649807544E-3</v>
      </c>
      <c r="BZ70" s="201">
        <v>6.878917277008679E-3</v>
      </c>
      <c r="CA70" s="201">
        <v>7.9404471387601559E-3</v>
      </c>
      <c r="CB70" s="201">
        <v>1.0809039586902713E-2</v>
      </c>
      <c r="CC70" s="201">
        <v>6.7242451884400978E-2</v>
      </c>
      <c r="CD70" s="201">
        <v>1.6148112455350798E-2</v>
      </c>
      <c r="CE70" s="201">
        <v>9.1996628900344688E-3</v>
      </c>
      <c r="CF70" s="201">
        <v>1.938139763522773E-2</v>
      </c>
      <c r="CG70" s="201">
        <v>1.4529119799250171E-2</v>
      </c>
      <c r="CH70" s="201">
        <v>8.8617208943182705E-3</v>
      </c>
      <c r="CI70" s="201">
        <v>1.4895034276575141E-2</v>
      </c>
      <c r="CJ70" s="201">
        <v>1.888382129876183E-2</v>
      </c>
      <c r="CK70" s="201">
        <v>1.2661679966421905E-2</v>
      </c>
      <c r="CL70" s="201">
        <v>3.4671607326907973E-2</v>
      </c>
      <c r="CM70" s="201">
        <v>1.5396649524092769E-2</v>
      </c>
      <c r="CN70" s="201">
        <v>1.1106685929013486E-2</v>
      </c>
      <c r="CO70" s="201">
        <v>2.1522350069011559E-2</v>
      </c>
      <c r="CP70" s="201">
        <v>2.2097494509057937E-2</v>
      </c>
      <c r="CQ70" s="201">
        <v>1.4958348104906226E-2</v>
      </c>
      <c r="CR70" s="201">
        <v>8.3529729069271377E-3</v>
      </c>
      <c r="CS70" s="201">
        <v>9.556184499966822E-3</v>
      </c>
      <c r="CT70" s="201">
        <v>1.1321402996063445E-2</v>
      </c>
      <c r="CU70" s="201">
        <v>7.7359110960744468E-3</v>
      </c>
      <c r="CV70" s="201">
        <v>1.1106069059348364E-2</v>
      </c>
      <c r="CW70" s="201">
        <v>4.3735413304102758E-2</v>
      </c>
      <c r="CX70" s="201">
        <v>2.4082243442120118E-2</v>
      </c>
      <c r="CY70" s="201">
        <v>3.5306951958767069E-2</v>
      </c>
      <c r="CZ70" s="201">
        <v>4.0881636524833231E-2</v>
      </c>
      <c r="DA70" s="201">
        <v>3.5907744225767362E-2</v>
      </c>
      <c r="DB70" s="201">
        <v>2.2029401477606833E-2</v>
      </c>
      <c r="DC70" s="201">
        <v>2.082917469504111E-2</v>
      </c>
      <c r="DD70" s="202">
        <v>3.969019725035583</v>
      </c>
    </row>
    <row r="71" spans="1:108" s="173" customFormat="1" ht="9.5" x14ac:dyDescent="0.15">
      <c r="A71" s="160" t="s">
        <v>106</v>
      </c>
      <c r="B71" s="169" t="s">
        <v>121</v>
      </c>
      <c r="C71" s="169"/>
      <c r="D71" s="200">
        <v>5.1721333937869071E-4</v>
      </c>
      <c r="E71" s="201">
        <v>5.0784501660322199E-4</v>
      </c>
      <c r="F71" s="201">
        <v>4.2163853028725693E-4</v>
      </c>
      <c r="G71" s="201">
        <v>8.1767246363100097E-4</v>
      </c>
      <c r="H71" s="201">
        <v>2.2014741503929489E-4</v>
      </c>
      <c r="I71" s="201">
        <v>3.7209077261665842E-4</v>
      </c>
      <c r="J71" s="201">
        <v>5.4321221552987178E-4</v>
      </c>
      <c r="K71" s="201">
        <v>7.3541230616010862E-4</v>
      </c>
      <c r="L71" s="201">
        <v>9.0605901506816435E-4</v>
      </c>
      <c r="M71" s="201">
        <v>7.8087438569354338E-4</v>
      </c>
      <c r="N71" s="201">
        <v>4.6948348965182503E-4</v>
      </c>
      <c r="O71" s="201">
        <v>2.4957703059098318E-3</v>
      </c>
      <c r="P71" s="201">
        <v>1.5016458981818581E-3</v>
      </c>
      <c r="Q71" s="201">
        <v>1.5733325906848786E-3</v>
      </c>
      <c r="R71" s="201">
        <v>4.2375549239483676E-3</v>
      </c>
      <c r="S71" s="201">
        <v>1.4200422650743319E-3</v>
      </c>
      <c r="T71" s="201">
        <v>5.5055246201494805E-4</v>
      </c>
      <c r="U71" s="201">
        <v>1.0520428242840358E-3</v>
      </c>
      <c r="V71" s="201">
        <v>4.5781410714565655E-3</v>
      </c>
      <c r="W71" s="201">
        <v>2.1626584267730913E-3</v>
      </c>
      <c r="X71" s="201">
        <v>1.4485831971083564E-3</v>
      </c>
      <c r="Y71" s="201">
        <v>2.9566126303338593E-3</v>
      </c>
      <c r="Z71" s="201">
        <v>2.9613238649290482E-3</v>
      </c>
      <c r="AA71" s="201">
        <v>4.6498818409389616E-4</v>
      </c>
      <c r="AB71" s="201">
        <v>2.0934772703424952E-3</v>
      </c>
      <c r="AC71" s="201">
        <v>1.5429636590240036E-3</v>
      </c>
      <c r="AD71" s="201">
        <v>9.8158328365700575E-5</v>
      </c>
      <c r="AE71" s="201">
        <v>5.5835430585341912E-3</v>
      </c>
      <c r="AF71" s="201">
        <v>2.5531532767322142E-3</v>
      </c>
      <c r="AG71" s="201">
        <v>8.9005442353163331E-4</v>
      </c>
      <c r="AH71" s="201">
        <v>4.6175246955616643E-3</v>
      </c>
      <c r="AI71" s="201">
        <v>5.9093084108976211E-4</v>
      </c>
      <c r="AJ71" s="201">
        <v>4.9110134279913556E-3</v>
      </c>
      <c r="AK71" s="201">
        <v>1.1005135339005794E-3</v>
      </c>
      <c r="AL71" s="201">
        <v>1.3091751539976084E-3</v>
      </c>
      <c r="AM71" s="201">
        <v>2.3618423546197965E-3</v>
      </c>
      <c r="AN71" s="201">
        <v>6.9846420882600131E-3</v>
      </c>
      <c r="AO71" s="201">
        <v>1.0706217519068193E-3</v>
      </c>
      <c r="AP71" s="201">
        <v>9.2948270371252069E-4</v>
      </c>
      <c r="AQ71" s="201">
        <v>3.0115634147835539E-3</v>
      </c>
      <c r="AR71" s="201">
        <v>2.0698036597271933E-3</v>
      </c>
      <c r="AS71" s="201">
        <v>2.9626821713340224E-3</v>
      </c>
      <c r="AT71" s="201">
        <v>1.3913384738652528E-3</v>
      </c>
      <c r="AU71" s="201">
        <v>1.5431442057028634E-3</v>
      </c>
      <c r="AV71" s="201">
        <v>2.2988267142235973E-3</v>
      </c>
      <c r="AW71" s="201">
        <v>3.7647953259216074E-3</v>
      </c>
      <c r="AX71" s="201">
        <v>2.4388002361374257E-3</v>
      </c>
      <c r="AY71" s="201">
        <v>1.6940954200697828E-3</v>
      </c>
      <c r="AZ71" s="201">
        <v>7.6282495367586143E-4</v>
      </c>
      <c r="BA71" s="201">
        <v>1.1558614690643045E-3</v>
      </c>
      <c r="BB71" s="201">
        <v>2.3687633081077358E-3</v>
      </c>
      <c r="BC71" s="201">
        <v>1.7926042364255295E-3</v>
      </c>
      <c r="BD71" s="201">
        <v>1.2679690958734622E-3</v>
      </c>
      <c r="BE71" s="201">
        <v>4.356316396213449E-3</v>
      </c>
      <c r="BF71" s="201">
        <v>2.8292584014559833E-3</v>
      </c>
      <c r="BG71" s="201">
        <v>1.0891284276907732E-3</v>
      </c>
      <c r="BH71" s="201">
        <v>9.8545797099488359E-4</v>
      </c>
      <c r="BI71" s="201">
        <v>1.4903549594703265E-3</v>
      </c>
      <c r="BJ71" s="201">
        <v>2.2685411147149899E-3</v>
      </c>
      <c r="BK71" s="201">
        <v>1.1123142080084563E-3</v>
      </c>
      <c r="BL71" s="201">
        <v>1.1680577102357644E-3</v>
      </c>
      <c r="BM71" s="201">
        <v>8.5477184239313012E-4</v>
      </c>
      <c r="BN71" s="201">
        <v>8.1037345576000079E-4</v>
      </c>
      <c r="BO71" s="201">
        <v>9.6952104975368532E-4</v>
      </c>
      <c r="BP71" s="201">
        <v>1.010850938597988</v>
      </c>
      <c r="BQ71" s="201">
        <v>1.3528005005555327E-3</v>
      </c>
      <c r="BR71" s="201">
        <v>1.7130228490536488E-3</v>
      </c>
      <c r="BS71" s="201">
        <v>3.6966164838100491E-3</v>
      </c>
      <c r="BT71" s="201">
        <v>1.2767070554742636E-3</v>
      </c>
      <c r="BU71" s="201">
        <v>3.845263169673342E-3</v>
      </c>
      <c r="BV71" s="201">
        <v>7.44370167115898E-4</v>
      </c>
      <c r="BW71" s="201">
        <v>1.6343310565949034E-4</v>
      </c>
      <c r="BX71" s="201">
        <v>1.0033953195678921E-3</v>
      </c>
      <c r="BY71" s="201">
        <v>6.8683645881091084E-4</v>
      </c>
      <c r="BZ71" s="201">
        <v>1.0009896509465014E-3</v>
      </c>
      <c r="CA71" s="201">
        <v>6.3895676191445393E-4</v>
      </c>
      <c r="CB71" s="201">
        <v>1.0521932274989499E-3</v>
      </c>
      <c r="CC71" s="201">
        <v>7.3593586637465405E-4</v>
      </c>
      <c r="CD71" s="201">
        <v>1.0019628100331026E-3</v>
      </c>
      <c r="CE71" s="201">
        <v>8.7901605324829731E-4</v>
      </c>
      <c r="CF71" s="201">
        <v>1.3667692394798729E-3</v>
      </c>
      <c r="CG71" s="201">
        <v>1.6948823679002198E-3</v>
      </c>
      <c r="CH71" s="201">
        <v>7.0938428033712002E-4</v>
      </c>
      <c r="CI71" s="201">
        <v>1.8610013125944964E-3</v>
      </c>
      <c r="CJ71" s="201">
        <v>1.4195056543008352E-3</v>
      </c>
      <c r="CK71" s="201">
        <v>1.0604555376765433E-3</v>
      </c>
      <c r="CL71" s="201">
        <v>2.6004290917893713E-3</v>
      </c>
      <c r="CM71" s="201">
        <v>8.18613078222084E-3</v>
      </c>
      <c r="CN71" s="201">
        <v>1.7402684579484733E-3</v>
      </c>
      <c r="CO71" s="201">
        <v>1.6180003328972756E-3</v>
      </c>
      <c r="CP71" s="201">
        <v>3.1992590000629634E-3</v>
      </c>
      <c r="CQ71" s="201">
        <v>3.1540003729552757E-3</v>
      </c>
      <c r="CR71" s="201">
        <v>1.1794018844294195E-3</v>
      </c>
      <c r="CS71" s="201">
        <v>5.3622510910439076E-4</v>
      </c>
      <c r="CT71" s="201">
        <v>1.0000498954413582E-3</v>
      </c>
      <c r="CU71" s="201">
        <v>1.3883279131928113E-3</v>
      </c>
      <c r="CV71" s="201">
        <v>1.6085841421310788E-3</v>
      </c>
      <c r="CW71" s="201">
        <v>9.8645021475028839E-3</v>
      </c>
      <c r="CX71" s="201">
        <v>9.4012827436047719E-3</v>
      </c>
      <c r="CY71" s="201">
        <v>5.3313559844924219E-3</v>
      </c>
      <c r="CZ71" s="201">
        <v>1.5469058097356827E-3</v>
      </c>
      <c r="DA71" s="201">
        <v>2.4822311142737425E-3</v>
      </c>
      <c r="DB71" s="201">
        <v>1.4273446658262369E-3</v>
      </c>
      <c r="DC71" s="201">
        <v>8.8985976826471433E-4</v>
      </c>
      <c r="DD71" s="202">
        <v>1.2126977580695144</v>
      </c>
    </row>
    <row r="72" spans="1:108" s="173" customFormat="1" ht="9.5" x14ac:dyDescent="0.15">
      <c r="A72" s="174" t="s">
        <v>108</v>
      </c>
      <c r="B72" s="175" t="s">
        <v>123</v>
      </c>
      <c r="C72" s="175"/>
      <c r="D72" s="203">
        <v>1.9460889198453484E-3</v>
      </c>
      <c r="E72" s="204">
        <v>1.5222771242009532E-3</v>
      </c>
      <c r="F72" s="204">
        <v>4.1610606351777778E-3</v>
      </c>
      <c r="G72" s="204">
        <v>4.0079832755993876E-3</v>
      </c>
      <c r="H72" s="204">
        <v>9.7240260633252556E-4</v>
      </c>
      <c r="I72" s="204">
        <v>1.2656925553667696E-3</v>
      </c>
      <c r="J72" s="204">
        <v>5.5230718293066234E-3</v>
      </c>
      <c r="K72" s="204">
        <v>6.243701178339351E-3</v>
      </c>
      <c r="L72" s="204">
        <v>6.2102995958281029E-3</v>
      </c>
      <c r="M72" s="204">
        <v>4.6396953234974407E-3</v>
      </c>
      <c r="N72" s="204">
        <v>1.9602947591032863E-3</v>
      </c>
      <c r="O72" s="204">
        <v>4.7210501501262336E-3</v>
      </c>
      <c r="P72" s="204">
        <v>4.2056734988455404E-3</v>
      </c>
      <c r="Q72" s="204">
        <v>1.8969945988364246E-3</v>
      </c>
      <c r="R72" s="204">
        <v>3.2914176712717695E-3</v>
      </c>
      <c r="S72" s="204">
        <v>2.0101477773511482E-3</v>
      </c>
      <c r="T72" s="204">
        <v>2.2510792327290054E-3</v>
      </c>
      <c r="U72" s="204">
        <v>2.1793906612331345E-3</v>
      </c>
      <c r="V72" s="204">
        <v>4.3349113584723346E-3</v>
      </c>
      <c r="W72" s="204">
        <v>3.3393767162464261E-3</v>
      </c>
      <c r="X72" s="204">
        <v>1.8750872574684154E-3</v>
      </c>
      <c r="Y72" s="204">
        <v>4.1812818169439051E-3</v>
      </c>
      <c r="Z72" s="204">
        <v>5.3509355959798707E-3</v>
      </c>
      <c r="AA72" s="204">
        <v>2.2580296768357033E-3</v>
      </c>
      <c r="AB72" s="204">
        <v>5.8888181529318726E-3</v>
      </c>
      <c r="AC72" s="204">
        <v>3.4265789889102055E-3</v>
      </c>
      <c r="AD72" s="204">
        <v>6.5610246175477449E-4</v>
      </c>
      <c r="AE72" s="204">
        <v>2.2577682504065963E-3</v>
      </c>
      <c r="AF72" s="204">
        <v>2.3710036766629861E-3</v>
      </c>
      <c r="AG72" s="204">
        <v>3.0202287400512887E-3</v>
      </c>
      <c r="AH72" s="204">
        <v>2.3540858683202574E-3</v>
      </c>
      <c r="AI72" s="204">
        <v>3.7034570294574112E-3</v>
      </c>
      <c r="AJ72" s="204">
        <v>1.6965553990019365E-3</v>
      </c>
      <c r="AK72" s="204">
        <v>1.8134326582349462E-3</v>
      </c>
      <c r="AL72" s="204">
        <v>2.1008877544259649E-3</v>
      </c>
      <c r="AM72" s="204">
        <v>2.5605105062923477E-3</v>
      </c>
      <c r="AN72" s="204">
        <v>2.4789613564444139E-3</v>
      </c>
      <c r="AO72" s="204">
        <v>1.5407860222589268E-3</v>
      </c>
      <c r="AP72" s="204">
        <v>1.8835494113166205E-3</v>
      </c>
      <c r="AQ72" s="204">
        <v>2.1525536618711102E-3</v>
      </c>
      <c r="AR72" s="204">
        <v>2.3701446992055513E-3</v>
      </c>
      <c r="AS72" s="204">
        <v>1.9322997896790857E-3</v>
      </c>
      <c r="AT72" s="204">
        <v>1.9038001114510862E-3</v>
      </c>
      <c r="AU72" s="204">
        <v>2.0287606835351487E-3</v>
      </c>
      <c r="AV72" s="204">
        <v>2.6361911070025292E-3</v>
      </c>
      <c r="AW72" s="204">
        <v>2.7688396297184353E-3</v>
      </c>
      <c r="AX72" s="204">
        <v>3.28275101083996E-3</v>
      </c>
      <c r="AY72" s="204">
        <v>1.9278065563778737E-3</v>
      </c>
      <c r="AZ72" s="204">
        <v>1.6748603470437965E-3</v>
      </c>
      <c r="BA72" s="204">
        <v>1.2565236994572225E-3</v>
      </c>
      <c r="BB72" s="204">
        <v>1.6200446032032135E-3</v>
      </c>
      <c r="BC72" s="204">
        <v>1.5647018908145746E-3</v>
      </c>
      <c r="BD72" s="204">
        <v>1.356046135259739E-3</v>
      </c>
      <c r="BE72" s="204">
        <v>1.0993125995995595E-3</v>
      </c>
      <c r="BF72" s="204">
        <v>1.4711830753601979E-3</v>
      </c>
      <c r="BG72" s="204">
        <v>2.3668021265888031E-3</v>
      </c>
      <c r="BH72" s="204">
        <v>1.1510468992398711E-3</v>
      </c>
      <c r="BI72" s="204">
        <v>2.5799625733761164E-3</v>
      </c>
      <c r="BJ72" s="204">
        <v>6.2921335100401916E-3</v>
      </c>
      <c r="BK72" s="204">
        <v>2.5270472954322608E-3</v>
      </c>
      <c r="BL72" s="204">
        <v>3.3993412399538755E-3</v>
      </c>
      <c r="BM72" s="204">
        <v>2.2901748635306479E-3</v>
      </c>
      <c r="BN72" s="204">
        <v>2.5135766439898354E-3</v>
      </c>
      <c r="BO72" s="204">
        <v>2.0519553126382381E-3</v>
      </c>
      <c r="BP72" s="204">
        <v>5.0032342309821965E-3</v>
      </c>
      <c r="BQ72" s="204">
        <v>1.0777843615330589</v>
      </c>
      <c r="BR72" s="204">
        <v>1.7339949004505702E-2</v>
      </c>
      <c r="BS72" s="204">
        <v>6.7524813302721892E-3</v>
      </c>
      <c r="BT72" s="204">
        <v>3.2084836992005007E-3</v>
      </c>
      <c r="BU72" s="204">
        <v>5.6616735084545474E-3</v>
      </c>
      <c r="BV72" s="204">
        <v>1.3995139018749922E-3</v>
      </c>
      <c r="BW72" s="204">
        <v>4.3379386812726883E-4</v>
      </c>
      <c r="BX72" s="204">
        <v>1.064463785535589E-2</v>
      </c>
      <c r="BY72" s="204">
        <v>2.6478288588718483E-3</v>
      </c>
      <c r="BZ72" s="204">
        <v>2.6364746235925645E-3</v>
      </c>
      <c r="CA72" s="204">
        <v>2.2964791484231121E-3</v>
      </c>
      <c r="CB72" s="204">
        <v>2.4957764586316816E-3</v>
      </c>
      <c r="CC72" s="204">
        <v>3.8524999241301454E-3</v>
      </c>
      <c r="CD72" s="204">
        <v>7.5695855185458644E-3</v>
      </c>
      <c r="CE72" s="204">
        <v>1.3597817391989798E-3</v>
      </c>
      <c r="CF72" s="204">
        <v>8.0923990047513297E-3</v>
      </c>
      <c r="CG72" s="204">
        <v>2.959145385036107E-3</v>
      </c>
      <c r="CH72" s="204">
        <v>1.9770759096212733E-3</v>
      </c>
      <c r="CI72" s="204">
        <v>4.8368588807419927E-3</v>
      </c>
      <c r="CJ72" s="204">
        <v>3.1802818803248556E-3</v>
      </c>
      <c r="CK72" s="204">
        <v>4.835089043591206E-3</v>
      </c>
      <c r="CL72" s="204">
        <v>1.7152257115706129E-2</v>
      </c>
      <c r="CM72" s="204">
        <v>1.7871093834764984E-2</v>
      </c>
      <c r="CN72" s="204">
        <v>6.5234476441753033E-3</v>
      </c>
      <c r="CO72" s="204">
        <v>3.8206099989710521E-3</v>
      </c>
      <c r="CP72" s="204">
        <v>9.5941139922803668E-3</v>
      </c>
      <c r="CQ72" s="204">
        <v>1.2831539076603468E-2</v>
      </c>
      <c r="CR72" s="204">
        <v>4.9412464911523148E-3</v>
      </c>
      <c r="CS72" s="204">
        <v>1.8291903121539813E-3</v>
      </c>
      <c r="CT72" s="204">
        <v>2.2296972633425037E-3</v>
      </c>
      <c r="CU72" s="204">
        <v>1.9770600100058123E-3</v>
      </c>
      <c r="CV72" s="204">
        <v>2.7591903816353881E-3</v>
      </c>
      <c r="CW72" s="204">
        <v>2.1660663271985962E-2</v>
      </c>
      <c r="CX72" s="204">
        <v>1.6687569135665947E-2</v>
      </c>
      <c r="CY72" s="204">
        <v>2.5579729908880407E-2</v>
      </c>
      <c r="CZ72" s="204">
        <v>1.1253232237564732E-2</v>
      </c>
      <c r="DA72" s="204">
        <v>1.0615805026588184E-2</v>
      </c>
      <c r="DB72" s="204">
        <v>2.1494142913919888E-3</v>
      </c>
      <c r="DC72" s="204">
        <v>8.1304700731463838E-3</v>
      </c>
      <c r="DD72" s="205">
        <v>1.5288922655299246</v>
      </c>
    </row>
    <row r="73" spans="1:108" s="173" customFormat="1" ht="9.5" x14ac:dyDescent="0.15">
      <c r="A73" s="160" t="s">
        <v>110</v>
      </c>
      <c r="B73" s="169" t="s">
        <v>125</v>
      </c>
      <c r="C73" s="169"/>
      <c r="D73" s="200">
        <v>1.0575777142197334E-3</v>
      </c>
      <c r="E73" s="206">
        <v>1.1278714364605044E-3</v>
      </c>
      <c r="F73" s="206">
        <v>2.4940677690114647E-3</v>
      </c>
      <c r="G73" s="206">
        <v>3.1865123277163344E-3</v>
      </c>
      <c r="H73" s="206">
        <v>5.6831435293898337E-4</v>
      </c>
      <c r="I73" s="206">
        <v>5.7463528117989598E-4</v>
      </c>
      <c r="J73" s="206">
        <v>2.5394826735801292E-3</v>
      </c>
      <c r="K73" s="206">
        <v>5.1784384304312181E-3</v>
      </c>
      <c r="L73" s="206">
        <v>3.1735047789680378E-3</v>
      </c>
      <c r="M73" s="206">
        <v>1.0534637293071033E-3</v>
      </c>
      <c r="N73" s="206">
        <v>8.4118294901338177E-4</v>
      </c>
      <c r="O73" s="206">
        <v>2.4200477402424253E-3</v>
      </c>
      <c r="P73" s="206">
        <v>8.9727371657054094E-4</v>
      </c>
      <c r="Q73" s="206">
        <v>1.7391108152864597E-3</v>
      </c>
      <c r="R73" s="206">
        <v>1.3066365115515508E-3</v>
      </c>
      <c r="S73" s="206">
        <v>1.2187891234944248E-3</v>
      </c>
      <c r="T73" s="206">
        <v>1.5087964699872229E-3</v>
      </c>
      <c r="U73" s="206">
        <v>1.2334245623391656E-3</v>
      </c>
      <c r="V73" s="206">
        <v>4.8994074537289404E-3</v>
      </c>
      <c r="W73" s="206">
        <v>2.3168345829188272E-3</v>
      </c>
      <c r="X73" s="206">
        <v>1.7430207104227274E-3</v>
      </c>
      <c r="Y73" s="206">
        <v>4.712042241185624E-3</v>
      </c>
      <c r="Z73" s="206">
        <v>1.545704552308076E-2</v>
      </c>
      <c r="AA73" s="206">
        <v>2.0274295165795416E-3</v>
      </c>
      <c r="AB73" s="206">
        <v>2.1641993382314818E-3</v>
      </c>
      <c r="AC73" s="206">
        <v>2.8520757866212555E-3</v>
      </c>
      <c r="AD73" s="206">
        <v>4.294342574326238E-4</v>
      </c>
      <c r="AE73" s="206">
        <v>1.1637445253922314E-3</v>
      </c>
      <c r="AF73" s="206">
        <v>1.1656642548712539E-3</v>
      </c>
      <c r="AG73" s="206">
        <v>1.7972445573250658E-3</v>
      </c>
      <c r="AH73" s="206">
        <v>3.440027032117272E-3</v>
      </c>
      <c r="AI73" s="206">
        <v>5.1786526015763839E-3</v>
      </c>
      <c r="AJ73" s="206">
        <v>1.6374974796370745E-3</v>
      </c>
      <c r="AK73" s="206">
        <v>8.0094576989630378E-3</v>
      </c>
      <c r="AL73" s="206">
        <v>2.050284551372036E-3</v>
      </c>
      <c r="AM73" s="206">
        <v>1.7342315076732671E-3</v>
      </c>
      <c r="AN73" s="206">
        <v>3.4634144804998154E-3</v>
      </c>
      <c r="AO73" s="206">
        <v>1.0525881160694517E-3</v>
      </c>
      <c r="AP73" s="206">
        <v>1.643802986710725E-3</v>
      </c>
      <c r="AQ73" s="206">
        <v>9.2615571188324334E-4</v>
      </c>
      <c r="AR73" s="206">
        <v>1.1362832117322271E-3</v>
      </c>
      <c r="AS73" s="206">
        <v>1.0524306367404497E-3</v>
      </c>
      <c r="AT73" s="206">
        <v>1.1359578746431211E-3</v>
      </c>
      <c r="AU73" s="206">
        <v>7.3578234211077486E-4</v>
      </c>
      <c r="AV73" s="206">
        <v>1.4977920568319835E-3</v>
      </c>
      <c r="AW73" s="206">
        <v>2.1227166516975091E-3</v>
      </c>
      <c r="AX73" s="206">
        <v>1.6711803673167688E-3</v>
      </c>
      <c r="AY73" s="206">
        <v>1.0802960705742484E-3</v>
      </c>
      <c r="AZ73" s="206">
        <v>7.6681729623830552E-4</v>
      </c>
      <c r="BA73" s="206">
        <v>6.178042931854011E-4</v>
      </c>
      <c r="BB73" s="206">
        <v>1.9367140702507284E-3</v>
      </c>
      <c r="BC73" s="206">
        <v>7.1150045901435116E-4</v>
      </c>
      <c r="BD73" s="206">
        <v>7.6233791253502668E-4</v>
      </c>
      <c r="BE73" s="206">
        <v>5.7867229113502886E-4</v>
      </c>
      <c r="BF73" s="206">
        <v>7.1805298979779847E-4</v>
      </c>
      <c r="BG73" s="206">
        <v>1.5821439276531646E-3</v>
      </c>
      <c r="BH73" s="206">
        <v>2.2317544906044753E-3</v>
      </c>
      <c r="BI73" s="206">
        <v>9.9472455075969306E-4</v>
      </c>
      <c r="BJ73" s="206">
        <v>2.0786765122566071E-3</v>
      </c>
      <c r="BK73" s="206">
        <v>1.3252761675353482E-3</v>
      </c>
      <c r="BL73" s="206">
        <v>9.3529407746099664E-4</v>
      </c>
      <c r="BM73" s="206">
        <v>3.1977989908422732E-3</v>
      </c>
      <c r="BN73" s="206">
        <v>5.1700205678892955E-3</v>
      </c>
      <c r="BO73" s="206">
        <v>3.1514690438505376E-2</v>
      </c>
      <c r="BP73" s="206">
        <v>2.4537235325530361E-3</v>
      </c>
      <c r="BQ73" s="206">
        <v>3.7752222983374363E-3</v>
      </c>
      <c r="BR73" s="206">
        <v>1.0017981666316655</v>
      </c>
      <c r="BS73" s="206">
        <v>2.6729910343183854E-3</v>
      </c>
      <c r="BT73" s="206">
        <v>2.8743543249179679E-3</v>
      </c>
      <c r="BU73" s="206">
        <v>1.9455830558356326E-3</v>
      </c>
      <c r="BV73" s="206">
        <v>6.7288905918648175E-4</v>
      </c>
      <c r="BW73" s="206">
        <v>2.5098836899182554E-4</v>
      </c>
      <c r="BX73" s="206">
        <v>1.9077197333159827E-2</v>
      </c>
      <c r="BY73" s="206">
        <v>2.396304115136339E-3</v>
      </c>
      <c r="BZ73" s="206">
        <v>2.3404021722697533E-3</v>
      </c>
      <c r="CA73" s="206">
        <v>2.1007688504976166E-3</v>
      </c>
      <c r="CB73" s="206">
        <v>3.8310631465075977E-3</v>
      </c>
      <c r="CC73" s="206">
        <v>3.6550651035878851E-3</v>
      </c>
      <c r="CD73" s="206">
        <v>6.3075560140044224E-3</v>
      </c>
      <c r="CE73" s="206">
        <v>1.6943107927353098E-3</v>
      </c>
      <c r="CF73" s="206">
        <v>7.3433205800919219E-3</v>
      </c>
      <c r="CG73" s="206">
        <v>1.117848540498638E-2</v>
      </c>
      <c r="CH73" s="206">
        <v>9.055847170829493E-4</v>
      </c>
      <c r="CI73" s="206">
        <v>3.9042070036965988E-3</v>
      </c>
      <c r="CJ73" s="206">
        <v>2.3261433992353589E-3</v>
      </c>
      <c r="CK73" s="206">
        <v>1.3833966338535281E-2</v>
      </c>
      <c r="CL73" s="206">
        <v>7.947393424325851E-3</v>
      </c>
      <c r="CM73" s="206">
        <v>3.7902830968952212E-3</v>
      </c>
      <c r="CN73" s="206">
        <v>3.4500523906542983E-3</v>
      </c>
      <c r="CO73" s="206">
        <v>8.1912448372278776E-3</v>
      </c>
      <c r="CP73" s="206">
        <v>4.7436582208640428E-3</v>
      </c>
      <c r="CQ73" s="206">
        <v>4.5356637820173637E-3</v>
      </c>
      <c r="CR73" s="206">
        <v>8.4532433464052303E-4</v>
      </c>
      <c r="CS73" s="206">
        <v>1.2146136776877172E-3</v>
      </c>
      <c r="CT73" s="206">
        <v>4.5062823717298946E-3</v>
      </c>
      <c r="CU73" s="206">
        <v>1.1582431558139056E-3</v>
      </c>
      <c r="CV73" s="206">
        <v>9.5519705275333422E-4</v>
      </c>
      <c r="CW73" s="206">
        <v>3.569810222037894E-2</v>
      </c>
      <c r="CX73" s="206">
        <v>1.4101618214166736E-2</v>
      </c>
      <c r="CY73" s="206">
        <v>1.2466436660338961E-2</v>
      </c>
      <c r="CZ73" s="206">
        <v>1.2173522999680941E-2</v>
      </c>
      <c r="DA73" s="206">
        <v>1.5622836179172686E-2</v>
      </c>
      <c r="DB73" s="206">
        <v>1.3499224684587138E-3</v>
      </c>
      <c r="DC73" s="206">
        <v>7.472452258368319E-3</v>
      </c>
      <c r="DD73" s="202">
        <v>1.4050992441664103</v>
      </c>
    </row>
    <row r="74" spans="1:108" s="173" customFormat="1" ht="9.5" x14ac:dyDescent="0.15">
      <c r="A74" s="160" t="s">
        <v>112</v>
      </c>
      <c r="B74" s="169" t="s">
        <v>127</v>
      </c>
      <c r="C74" s="169"/>
      <c r="D74" s="200">
        <v>7.2417848579041919E-2</v>
      </c>
      <c r="E74" s="206">
        <v>6.0043204316998181E-2</v>
      </c>
      <c r="F74" s="206">
        <v>4.4749308877147016E-2</v>
      </c>
      <c r="G74" s="206">
        <v>5.276211410903027E-2</v>
      </c>
      <c r="H74" s="206">
        <v>2.0758213079489777E-2</v>
      </c>
      <c r="I74" s="206">
        <v>5.520319844546883E-2</v>
      </c>
      <c r="J74" s="206">
        <v>4.1595382123291447E-2</v>
      </c>
      <c r="K74" s="206">
        <v>2.0759522863708569E-2</v>
      </c>
      <c r="L74" s="206">
        <v>7.2418667632979425E-2</v>
      </c>
      <c r="M74" s="206">
        <v>0.1217507282308239</v>
      </c>
      <c r="N74" s="206">
        <v>5.320477289172372E-2</v>
      </c>
      <c r="O74" s="206">
        <v>8.2166940975107239E-2</v>
      </c>
      <c r="P74" s="206">
        <v>3.773035500321776E-2</v>
      </c>
      <c r="Q74" s="206">
        <v>8.7673350024169094E-2</v>
      </c>
      <c r="R74" s="206">
        <v>6.8500720235714366E-2</v>
      </c>
      <c r="S74" s="206">
        <v>8.5875466584828836E-2</v>
      </c>
      <c r="T74" s="206">
        <v>7.1824309879674628E-2</v>
      </c>
      <c r="U74" s="206">
        <v>8.6040104517278337E-2</v>
      </c>
      <c r="V74" s="206">
        <v>7.2510201276116071E-2</v>
      </c>
      <c r="W74" s="206">
        <v>9.1881762741753067E-2</v>
      </c>
      <c r="X74" s="206">
        <v>7.2758856277738315E-2</v>
      </c>
      <c r="Y74" s="206">
        <v>3.1839605441640453E-2</v>
      </c>
      <c r="Z74" s="206">
        <v>3.3257018708810246E-2</v>
      </c>
      <c r="AA74" s="206">
        <v>1.168087810437755E-2</v>
      </c>
      <c r="AB74" s="206">
        <v>4.2273143208951057E-2</v>
      </c>
      <c r="AC74" s="206">
        <v>4.8411858184566607E-2</v>
      </c>
      <c r="AD74" s="206">
        <v>5.8815628107820109E-3</v>
      </c>
      <c r="AE74" s="206">
        <v>5.7784370061569258E-2</v>
      </c>
      <c r="AF74" s="206">
        <v>5.8586432918153027E-2</v>
      </c>
      <c r="AG74" s="206">
        <v>8.8457814084375544E-2</v>
      </c>
      <c r="AH74" s="206">
        <v>3.8662724355267804E-2</v>
      </c>
      <c r="AI74" s="206">
        <v>3.5627193954688913E-2</v>
      </c>
      <c r="AJ74" s="206">
        <v>3.6672064652069916E-2</v>
      </c>
      <c r="AK74" s="206">
        <v>3.9581020729299428E-2</v>
      </c>
      <c r="AL74" s="206">
        <v>2.655265476865773E-2</v>
      </c>
      <c r="AM74" s="206">
        <v>2.1110389232369096E-2</v>
      </c>
      <c r="AN74" s="206">
        <v>2.4199560010936785E-2</v>
      </c>
      <c r="AO74" s="206">
        <v>8.657439958762092E-2</v>
      </c>
      <c r="AP74" s="206">
        <v>5.5741241762540417E-2</v>
      </c>
      <c r="AQ74" s="206">
        <v>5.7108022718776234E-2</v>
      </c>
      <c r="AR74" s="206">
        <v>6.8474633427340129E-2</v>
      </c>
      <c r="AS74" s="206">
        <v>5.3381109866699694E-2</v>
      </c>
      <c r="AT74" s="206">
        <v>4.6321695178328758E-2</v>
      </c>
      <c r="AU74" s="206">
        <v>4.2949255749162751E-2</v>
      </c>
      <c r="AV74" s="206">
        <v>4.296048312143845E-2</v>
      </c>
      <c r="AW74" s="206">
        <v>4.2420507354686277E-2</v>
      </c>
      <c r="AX74" s="206">
        <v>3.9738961090046328E-2</v>
      </c>
      <c r="AY74" s="206">
        <v>4.370449958582491E-2</v>
      </c>
      <c r="AZ74" s="206">
        <v>5.3979096643229106E-2</v>
      </c>
      <c r="BA74" s="206">
        <v>3.402843743012466E-2</v>
      </c>
      <c r="BB74" s="206">
        <v>5.1257857396532054E-2</v>
      </c>
      <c r="BC74" s="206">
        <v>4.6188662584394344E-2</v>
      </c>
      <c r="BD74" s="206">
        <v>3.6742785693439854E-2</v>
      </c>
      <c r="BE74" s="206">
        <v>2.471192527979826E-2</v>
      </c>
      <c r="BF74" s="206">
        <v>4.1233594637157159E-2</v>
      </c>
      <c r="BG74" s="206">
        <v>6.2668546251495275E-2</v>
      </c>
      <c r="BH74" s="206">
        <v>1.9131582732923931E-2</v>
      </c>
      <c r="BI74" s="206">
        <v>7.9524013317342282E-2</v>
      </c>
      <c r="BJ74" s="206">
        <v>1.3185314764763303E-2</v>
      </c>
      <c r="BK74" s="206">
        <v>7.9839975849011757E-2</v>
      </c>
      <c r="BL74" s="206">
        <v>8.5052239279784614E-2</v>
      </c>
      <c r="BM74" s="206">
        <v>4.869791506650048E-2</v>
      </c>
      <c r="BN74" s="206">
        <v>4.5483749159739441E-2</v>
      </c>
      <c r="BO74" s="206">
        <v>1.6393231932447357E-2</v>
      </c>
      <c r="BP74" s="206">
        <v>2.1484942511437278E-2</v>
      </c>
      <c r="BQ74" s="206">
        <v>3.2517034477161075E-2</v>
      </c>
      <c r="BR74" s="206">
        <v>2.2097223956148496E-2</v>
      </c>
      <c r="BS74" s="206">
        <v>1.0229469860023996</v>
      </c>
      <c r="BT74" s="206">
        <v>1.1323819080199917E-2</v>
      </c>
      <c r="BU74" s="206">
        <v>1.0180502552971456E-2</v>
      </c>
      <c r="BV74" s="206">
        <v>8.2187722782003699E-3</v>
      </c>
      <c r="BW74" s="206">
        <v>6.3336278626231158E-3</v>
      </c>
      <c r="BX74" s="206">
        <v>9.3865857207410097E-3</v>
      </c>
      <c r="BY74" s="206">
        <v>1.4744683986272638E-2</v>
      </c>
      <c r="BZ74" s="206">
        <v>1.5554540992096787E-2</v>
      </c>
      <c r="CA74" s="206">
        <v>1.2745984862349445E-2</v>
      </c>
      <c r="CB74" s="206">
        <v>1.3392569443743549E-2</v>
      </c>
      <c r="CC74" s="206">
        <v>1.4715193556511781E-2</v>
      </c>
      <c r="CD74" s="206">
        <v>1.9084742931345253E-2</v>
      </c>
      <c r="CE74" s="206">
        <v>9.2563811160855467E-3</v>
      </c>
      <c r="CF74" s="206">
        <v>1.1282301281035205E-2</v>
      </c>
      <c r="CG74" s="206">
        <v>1.8275778995247981E-2</v>
      </c>
      <c r="CH74" s="206">
        <v>2.2883049305438299E-2</v>
      </c>
      <c r="CI74" s="206">
        <v>1.3728063039806206E-2</v>
      </c>
      <c r="CJ74" s="206">
        <v>5.102646618703284E-2</v>
      </c>
      <c r="CK74" s="206">
        <v>1.52004961215057E-2</v>
      </c>
      <c r="CL74" s="206">
        <v>1.6243825259881092E-2</v>
      </c>
      <c r="CM74" s="206">
        <v>3.4095374572508795E-2</v>
      </c>
      <c r="CN74" s="206">
        <v>4.7091649431588736E-2</v>
      </c>
      <c r="CO74" s="206">
        <v>2.1531083538776252E-2</v>
      </c>
      <c r="CP74" s="206">
        <v>3.4593133628107932E-2</v>
      </c>
      <c r="CQ74" s="206">
        <v>2.3451502314928426E-2</v>
      </c>
      <c r="CR74" s="206">
        <v>4.6524783258283492E-2</v>
      </c>
      <c r="CS74" s="206">
        <v>1.9819601155961861E-2</v>
      </c>
      <c r="CT74" s="206">
        <v>2.0311236566174007E-2</v>
      </c>
      <c r="CU74" s="206">
        <v>5.6571920524467578E-2</v>
      </c>
      <c r="CV74" s="206">
        <v>1.7736681764227845E-2</v>
      </c>
      <c r="CW74" s="206">
        <v>7.328418929416658E-2</v>
      </c>
      <c r="CX74" s="206">
        <v>9.6515932717805397E-2</v>
      </c>
      <c r="CY74" s="206">
        <v>3.2450988488547598E-2</v>
      </c>
      <c r="CZ74" s="206">
        <v>3.0162794319635262E-2</v>
      </c>
      <c r="DA74" s="206">
        <v>3.6411685582593972E-2</v>
      </c>
      <c r="DB74" s="206">
        <v>0.18630611714986731</v>
      </c>
      <c r="DC74" s="206">
        <v>1.9258217832730941E-2</v>
      </c>
      <c r="DD74" s="202">
        <v>5.4794375210135726</v>
      </c>
    </row>
    <row r="75" spans="1:108" s="173" customFormat="1" ht="9.5" x14ac:dyDescent="0.15">
      <c r="A75" s="160" t="s">
        <v>114</v>
      </c>
      <c r="B75" s="169" t="s">
        <v>129</v>
      </c>
      <c r="C75" s="169"/>
      <c r="D75" s="200">
        <v>8.9275043438945337E-3</v>
      </c>
      <c r="E75" s="206">
        <v>8.6915185152097365E-3</v>
      </c>
      <c r="F75" s="206">
        <v>9.0679230419905259E-3</v>
      </c>
      <c r="G75" s="206">
        <v>9.8765722578185201E-3</v>
      </c>
      <c r="H75" s="206">
        <v>8.0075894709493948E-3</v>
      </c>
      <c r="I75" s="206">
        <v>9.1715794911275978E-3</v>
      </c>
      <c r="J75" s="206">
        <v>3.963133356147544E-2</v>
      </c>
      <c r="K75" s="206">
        <v>2.4533270644477904E-2</v>
      </c>
      <c r="L75" s="206">
        <v>9.9391397142747032E-3</v>
      </c>
      <c r="M75" s="206">
        <v>8.0363772333082433E-3</v>
      </c>
      <c r="N75" s="206">
        <v>5.7117858186964531E-3</v>
      </c>
      <c r="O75" s="206">
        <v>7.8006682670068586E-3</v>
      </c>
      <c r="P75" s="206">
        <v>7.3869567525302127E-3</v>
      </c>
      <c r="Q75" s="206">
        <v>7.5957374074450629E-3</v>
      </c>
      <c r="R75" s="206">
        <v>1.5416965671461365E-2</v>
      </c>
      <c r="S75" s="206">
        <v>1.6428465293041497E-2</v>
      </c>
      <c r="T75" s="206">
        <v>1.1465126161700276E-2</v>
      </c>
      <c r="U75" s="206">
        <v>1.6379933715965814E-2</v>
      </c>
      <c r="V75" s="206">
        <v>1.2157272115959791E-2</v>
      </c>
      <c r="W75" s="206">
        <v>1.1182453542187065E-2</v>
      </c>
      <c r="X75" s="206">
        <v>1.0265242366396617E-2</v>
      </c>
      <c r="Y75" s="206">
        <v>7.864375813162865E-3</v>
      </c>
      <c r="Z75" s="206">
        <v>1.303816117010979E-2</v>
      </c>
      <c r="AA75" s="206">
        <v>4.6496645404544229E-3</v>
      </c>
      <c r="AB75" s="206">
        <v>7.4710428978177201E-3</v>
      </c>
      <c r="AC75" s="206">
        <v>1.8444508578714054E-2</v>
      </c>
      <c r="AD75" s="206">
        <v>3.4674040621528674E-3</v>
      </c>
      <c r="AE75" s="206">
        <v>4.5982732651893019E-3</v>
      </c>
      <c r="AF75" s="206">
        <v>6.6831930014819357E-3</v>
      </c>
      <c r="AG75" s="206">
        <v>7.7893724381672674E-3</v>
      </c>
      <c r="AH75" s="206">
        <v>1.0162257754798494E-2</v>
      </c>
      <c r="AI75" s="206">
        <v>1.384983409501904E-2</v>
      </c>
      <c r="AJ75" s="206">
        <v>1.1534558583492076E-2</v>
      </c>
      <c r="AK75" s="206">
        <v>1.04314621810664E-2</v>
      </c>
      <c r="AL75" s="206">
        <v>9.6348695820011546E-3</v>
      </c>
      <c r="AM75" s="206">
        <v>8.4185408590250858E-3</v>
      </c>
      <c r="AN75" s="206">
        <v>9.1182778031894205E-3</v>
      </c>
      <c r="AO75" s="206">
        <v>8.1494410655373328E-3</v>
      </c>
      <c r="AP75" s="206">
        <v>1.7409992778286695E-2</v>
      </c>
      <c r="AQ75" s="206">
        <v>7.6253900122821424E-3</v>
      </c>
      <c r="AR75" s="206">
        <v>1.4643669114790373E-2</v>
      </c>
      <c r="AS75" s="206">
        <v>9.9857500203071742E-3</v>
      </c>
      <c r="AT75" s="206">
        <v>7.8935288827162737E-3</v>
      </c>
      <c r="AU75" s="206">
        <v>7.2254772212259804E-3</v>
      </c>
      <c r="AV75" s="206">
        <v>1.1534654740482415E-2</v>
      </c>
      <c r="AW75" s="206">
        <v>8.5053604487000667E-3</v>
      </c>
      <c r="AX75" s="206">
        <v>6.7377545289276442E-3</v>
      </c>
      <c r="AY75" s="206">
        <v>6.0944946071761199E-3</v>
      </c>
      <c r="AZ75" s="206">
        <v>6.4013246067445434E-3</v>
      </c>
      <c r="BA75" s="206">
        <v>5.970327137759553E-3</v>
      </c>
      <c r="BB75" s="206">
        <v>8.3234612949767087E-3</v>
      </c>
      <c r="BC75" s="206">
        <v>5.4426882867513529E-3</v>
      </c>
      <c r="BD75" s="206">
        <v>8.5981166852467164E-3</v>
      </c>
      <c r="BE75" s="206">
        <v>4.3827301122566185E-3</v>
      </c>
      <c r="BF75" s="206">
        <v>4.4316660931865209E-3</v>
      </c>
      <c r="BG75" s="206">
        <v>1.2808335160370762E-2</v>
      </c>
      <c r="BH75" s="206">
        <v>2.6379842103362843E-3</v>
      </c>
      <c r="BI75" s="206">
        <v>2.2229038405694273E-2</v>
      </c>
      <c r="BJ75" s="206">
        <v>9.5152573936624144E-3</v>
      </c>
      <c r="BK75" s="206">
        <v>1.5136239639223262E-2</v>
      </c>
      <c r="BL75" s="206">
        <v>1.1182412056411607E-2</v>
      </c>
      <c r="BM75" s="206">
        <v>2.1310516354017178E-2</v>
      </c>
      <c r="BN75" s="206">
        <v>1.9196033613621571E-2</v>
      </c>
      <c r="BO75" s="206">
        <v>2.525692484662876E-2</v>
      </c>
      <c r="BP75" s="206">
        <v>9.6765693479168406E-3</v>
      </c>
      <c r="BQ75" s="206">
        <v>7.8550053832709618E-3</v>
      </c>
      <c r="BR75" s="206">
        <v>8.6893472097553017E-3</v>
      </c>
      <c r="BS75" s="206">
        <v>1.6681442963182261E-2</v>
      </c>
      <c r="BT75" s="206">
        <v>1.0415459068879878</v>
      </c>
      <c r="BU75" s="206">
        <v>5.3842343051798164E-2</v>
      </c>
      <c r="BV75" s="206">
        <v>5.441913028618961E-2</v>
      </c>
      <c r="BW75" s="206">
        <v>6.5361354514183484E-2</v>
      </c>
      <c r="BX75" s="206">
        <v>3.6979152358815243E-2</v>
      </c>
      <c r="BY75" s="206">
        <v>1.0305354156925198E-2</v>
      </c>
      <c r="BZ75" s="206">
        <v>2.3400736603981249E-2</v>
      </c>
      <c r="CA75" s="206">
        <v>1.4014273246763099E-2</v>
      </c>
      <c r="CB75" s="206">
        <v>1.9286066338768733E-2</v>
      </c>
      <c r="CC75" s="206">
        <v>1.1564200998173794E-2</v>
      </c>
      <c r="CD75" s="206">
        <v>1.2653114188887883E-2</v>
      </c>
      <c r="CE75" s="206">
        <v>3.5939508120302341E-3</v>
      </c>
      <c r="CF75" s="206">
        <v>8.8465519493250069E-3</v>
      </c>
      <c r="CG75" s="206">
        <v>7.3095708607436001E-3</v>
      </c>
      <c r="CH75" s="206">
        <v>6.9684501825133163E-3</v>
      </c>
      <c r="CI75" s="206">
        <v>1.1012304055564205E-2</v>
      </c>
      <c r="CJ75" s="206">
        <v>7.7096783360682004E-3</v>
      </c>
      <c r="CK75" s="206">
        <v>4.0170014630198238E-2</v>
      </c>
      <c r="CL75" s="206">
        <v>2.9119277413496231E-3</v>
      </c>
      <c r="CM75" s="206">
        <v>5.9046374275013372E-3</v>
      </c>
      <c r="CN75" s="206">
        <v>7.8620259090284098E-3</v>
      </c>
      <c r="CO75" s="206">
        <v>1.1144104101648837E-2</v>
      </c>
      <c r="CP75" s="206">
        <v>5.4964554375572039E-3</v>
      </c>
      <c r="CQ75" s="206">
        <v>7.4772155859937472E-3</v>
      </c>
      <c r="CR75" s="206">
        <v>4.6951729031490468E-2</v>
      </c>
      <c r="CS75" s="206">
        <v>4.0656132394787041E-2</v>
      </c>
      <c r="CT75" s="206">
        <v>6.7124843467983291E-3</v>
      </c>
      <c r="CU75" s="206">
        <v>8.3147366402297179E-3</v>
      </c>
      <c r="CV75" s="206">
        <v>5.6603585920804679E-3</v>
      </c>
      <c r="CW75" s="206">
        <v>1.6627323346871434E-2</v>
      </c>
      <c r="CX75" s="206">
        <v>8.5327531547012298E-3</v>
      </c>
      <c r="CY75" s="206">
        <v>6.33990153915376E-3</v>
      </c>
      <c r="CZ75" s="206">
        <v>1.1337699249931811E-2</v>
      </c>
      <c r="DA75" s="206">
        <v>8.2740504231875872E-3</v>
      </c>
      <c r="DB75" s="206">
        <v>6.3992121485632663E-3</v>
      </c>
      <c r="DC75" s="206">
        <v>1.4508674464863276E-2</v>
      </c>
      <c r="DD75" s="202">
        <v>2.3864537212288597</v>
      </c>
    </row>
    <row r="76" spans="1:108" s="173" customFormat="1" ht="9.5" x14ac:dyDescent="0.15">
      <c r="A76" s="179" t="s">
        <v>116</v>
      </c>
      <c r="B76" s="180" t="s">
        <v>131</v>
      </c>
      <c r="C76" s="180"/>
      <c r="D76" s="207">
        <v>6.2507570570337692E-3</v>
      </c>
      <c r="E76" s="208">
        <v>6.239283734629778E-3</v>
      </c>
      <c r="F76" s="208">
        <v>5.3027283817719869E-3</v>
      </c>
      <c r="G76" s="208">
        <v>1.9247356266673343E-2</v>
      </c>
      <c r="H76" s="208">
        <v>3.5106079522259784E-3</v>
      </c>
      <c r="I76" s="208">
        <v>4.9817841596071534E-3</v>
      </c>
      <c r="J76" s="208">
        <v>1.1757182531139712E-2</v>
      </c>
      <c r="K76" s="208">
        <v>2.3995383491945022E-2</v>
      </c>
      <c r="L76" s="208">
        <v>9.0419864229013096E-3</v>
      </c>
      <c r="M76" s="208">
        <v>8.9786388460702925E-3</v>
      </c>
      <c r="N76" s="208">
        <v>6.5682896615670882E-3</v>
      </c>
      <c r="O76" s="208">
        <v>9.1103613245442448E-3</v>
      </c>
      <c r="P76" s="208">
        <v>5.6595482549805076E-3</v>
      </c>
      <c r="Q76" s="208">
        <v>8.7258353076510795E-3</v>
      </c>
      <c r="R76" s="208">
        <v>6.9214491486896375E-3</v>
      </c>
      <c r="S76" s="208">
        <v>9.2511737991596843E-3</v>
      </c>
      <c r="T76" s="208">
        <v>7.0252039010682442E-3</v>
      </c>
      <c r="U76" s="208">
        <v>1.2062518374028884E-2</v>
      </c>
      <c r="V76" s="208">
        <v>8.8675905200593704E-3</v>
      </c>
      <c r="W76" s="208">
        <v>8.5300292460535401E-3</v>
      </c>
      <c r="X76" s="208">
        <v>9.9982176195430178E-3</v>
      </c>
      <c r="Y76" s="208">
        <v>4.6859579948186495E-3</v>
      </c>
      <c r="Z76" s="208">
        <v>9.1470768385772949E-3</v>
      </c>
      <c r="AA76" s="208">
        <v>3.7463236789736418E-3</v>
      </c>
      <c r="AB76" s="208">
        <v>7.6541342500014969E-3</v>
      </c>
      <c r="AC76" s="208">
        <v>9.1505487765394088E-3</v>
      </c>
      <c r="AD76" s="208">
        <v>2.6328649806206059E-3</v>
      </c>
      <c r="AE76" s="208">
        <v>6.2921686966723621E-3</v>
      </c>
      <c r="AF76" s="208">
        <v>6.585352976439157E-3</v>
      </c>
      <c r="AG76" s="208">
        <v>8.9639362693089055E-3</v>
      </c>
      <c r="AH76" s="208">
        <v>6.4236662442925061E-3</v>
      </c>
      <c r="AI76" s="208">
        <v>1.0554031664481395E-2</v>
      </c>
      <c r="AJ76" s="208">
        <v>7.7207338422349801E-3</v>
      </c>
      <c r="AK76" s="208">
        <v>6.6531027728194943E-3</v>
      </c>
      <c r="AL76" s="208">
        <v>5.0762492595898667E-3</v>
      </c>
      <c r="AM76" s="208">
        <v>4.5710169486573677E-3</v>
      </c>
      <c r="AN76" s="208">
        <v>7.2269274227752273E-3</v>
      </c>
      <c r="AO76" s="208">
        <v>7.0269631085795835E-3</v>
      </c>
      <c r="AP76" s="208">
        <v>7.6432494133416018E-3</v>
      </c>
      <c r="AQ76" s="208">
        <v>6.3637886666620793E-3</v>
      </c>
      <c r="AR76" s="208">
        <v>1.2064481766421227E-2</v>
      </c>
      <c r="AS76" s="208">
        <v>6.2976694505716508E-3</v>
      </c>
      <c r="AT76" s="208">
        <v>6.7735302263556025E-3</v>
      </c>
      <c r="AU76" s="208">
        <v>6.5327700159555167E-3</v>
      </c>
      <c r="AV76" s="208">
        <v>5.7688731132829688E-3</v>
      </c>
      <c r="AW76" s="208">
        <v>5.3753151418454567E-3</v>
      </c>
      <c r="AX76" s="208">
        <v>5.2061961511189929E-3</v>
      </c>
      <c r="AY76" s="208">
        <v>5.8237720227505172E-3</v>
      </c>
      <c r="AZ76" s="208">
        <v>7.5569407133869206E-3</v>
      </c>
      <c r="BA76" s="208">
        <v>7.519431382309867E-3</v>
      </c>
      <c r="BB76" s="208">
        <v>7.0779430363943031E-3</v>
      </c>
      <c r="BC76" s="208">
        <v>7.0594988777802911E-3</v>
      </c>
      <c r="BD76" s="208">
        <v>6.8990380286624376E-3</v>
      </c>
      <c r="BE76" s="208">
        <v>3.1932920736096587E-3</v>
      </c>
      <c r="BF76" s="208">
        <v>3.5331584378938672E-3</v>
      </c>
      <c r="BG76" s="208">
        <v>6.1058391820021729E-3</v>
      </c>
      <c r="BH76" s="208">
        <v>2.3066404845314154E-3</v>
      </c>
      <c r="BI76" s="208">
        <v>7.8538686718619011E-3</v>
      </c>
      <c r="BJ76" s="208">
        <v>1.1284231232079417E-2</v>
      </c>
      <c r="BK76" s="208">
        <v>1.3844345351728869E-2</v>
      </c>
      <c r="BL76" s="208">
        <v>9.0296590980574864E-3</v>
      </c>
      <c r="BM76" s="208">
        <v>8.4630885544779173E-3</v>
      </c>
      <c r="BN76" s="208">
        <v>8.1743723450562866E-3</v>
      </c>
      <c r="BO76" s="208">
        <v>1.2833550859600704E-2</v>
      </c>
      <c r="BP76" s="208">
        <v>1.4314082484597939E-2</v>
      </c>
      <c r="BQ76" s="208">
        <v>7.3052364274677475E-3</v>
      </c>
      <c r="BR76" s="208">
        <v>4.9292586219079259E-3</v>
      </c>
      <c r="BS76" s="208">
        <v>3.9800579784014078E-2</v>
      </c>
      <c r="BT76" s="208">
        <v>2.3138278645582863E-2</v>
      </c>
      <c r="BU76" s="208">
        <v>1.0560397402406994</v>
      </c>
      <c r="BV76" s="208">
        <v>7.9182912551500839E-2</v>
      </c>
      <c r="BW76" s="208">
        <v>4.5435485200595533E-3</v>
      </c>
      <c r="BX76" s="208">
        <v>5.9626700815549136E-3</v>
      </c>
      <c r="BY76" s="208">
        <v>1.3253320802048434E-2</v>
      </c>
      <c r="BZ76" s="208">
        <v>6.9217475920096153E-2</v>
      </c>
      <c r="CA76" s="208">
        <v>1.4952608596470596E-2</v>
      </c>
      <c r="CB76" s="208">
        <v>0.10183160654165338</v>
      </c>
      <c r="CC76" s="208">
        <v>8.5919791153272959E-2</v>
      </c>
      <c r="CD76" s="208">
        <v>3.7524790405715207E-2</v>
      </c>
      <c r="CE76" s="208">
        <v>1.6831194754538089E-2</v>
      </c>
      <c r="CF76" s="208">
        <v>1.4993211822020312E-2</v>
      </c>
      <c r="CG76" s="208">
        <v>1.6135635889157715E-2</v>
      </c>
      <c r="CH76" s="208">
        <v>4.5050827326911715E-2</v>
      </c>
      <c r="CI76" s="208">
        <v>9.3382785432810617E-2</v>
      </c>
      <c r="CJ76" s="208">
        <v>2.3412471995345623E-2</v>
      </c>
      <c r="CK76" s="208">
        <v>6.6256355914939592E-3</v>
      </c>
      <c r="CL76" s="208">
        <v>4.827899209627777E-3</v>
      </c>
      <c r="CM76" s="208">
        <v>1.5105660533405639E-2</v>
      </c>
      <c r="CN76" s="208">
        <v>2.4140750712314876E-2</v>
      </c>
      <c r="CO76" s="208">
        <v>8.1468681670299383E-3</v>
      </c>
      <c r="CP76" s="208">
        <v>8.6956150422478999E-3</v>
      </c>
      <c r="CQ76" s="208">
        <v>1.1266538777508489E-2</v>
      </c>
      <c r="CR76" s="208">
        <v>2.5625910380956053E-2</v>
      </c>
      <c r="CS76" s="208">
        <v>1.7756947913596631E-2</v>
      </c>
      <c r="CT76" s="208">
        <v>1.1239141027769219E-2</v>
      </c>
      <c r="CU76" s="208">
        <v>6.8483280771538223E-3</v>
      </c>
      <c r="CV76" s="208">
        <v>1.5565053840951294E-2</v>
      </c>
      <c r="CW76" s="208">
        <v>2.0708439676645145E-2</v>
      </c>
      <c r="CX76" s="208">
        <v>1.7660137578713535E-2</v>
      </c>
      <c r="CY76" s="208">
        <v>3.4407544894751708E-2</v>
      </c>
      <c r="CZ76" s="208">
        <v>1.315747185539512E-2</v>
      </c>
      <c r="DA76" s="208">
        <v>3.4375508265828206E-2</v>
      </c>
      <c r="DB76" s="208">
        <v>9.685127249984507E-3</v>
      </c>
      <c r="DC76" s="208">
        <v>4.1853415307815112E-2</v>
      </c>
      <c r="DD76" s="209">
        <v>2.592135548125079</v>
      </c>
    </row>
    <row r="77" spans="1:108" s="173" customFormat="1" ht="9.5" x14ac:dyDescent="0.15">
      <c r="A77" s="160" t="s">
        <v>118</v>
      </c>
      <c r="B77" s="169" t="s">
        <v>133</v>
      </c>
      <c r="C77" s="169"/>
      <c r="D77" s="200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201">
        <v>0</v>
      </c>
      <c r="BD77" s="201">
        <v>0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201">
        <v>0</v>
      </c>
      <c r="BK77" s="201">
        <v>0</v>
      </c>
      <c r="BL77" s="201">
        <v>0</v>
      </c>
      <c r="BM77" s="201">
        <v>0</v>
      </c>
      <c r="BN77" s="201">
        <v>0</v>
      </c>
      <c r="BO77" s="201">
        <v>0</v>
      </c>
      <c r="BP77" s="201">
        <v>0</v>
      </c>
      <c r="BQ77" s="201">
        <v>0</v>
      </c>
      <c r="BR77" s="201">
        <v>0</v>
      </c>
      <c r="BS77" s="201">
        <v>0</v>
      </c>
      <c r="BT77" s="201">
        <v>0</v>
      </c>
      <c r="BU77" s="201">
        <v>0</v>
      </c>
      <c r="BV77" s="201">
        <v>1</v>
      </c>
      <c r="BW77" s="201">
        <v>0</v>
      </c>
      <c r="BX77" s="201">
        <v>0</v>
      </c>
      <c r="BY77" s="201">
        <v>0</v>
      </c>
      <c r="BZ77" s="201">
        <v>0</v>
      </c>
      <c r="CA77" s="201">
        <v>0</v>
      </c>
      <c r="CB77" s="201">
        <v>0</v>
      </c>
      <c r="CC77" s="201">
        <v>0</v>
      </c>
      <c r="CD77" s="201">
        <v>0</v>
      </c>
      <c r="CE77" s="201">
        <v>0</v>
      </c>
      <c r="CF77" s="201">
        <v>0</v>
      </c>
      <c r="CG77" s="201">
        <v>0</v>
      </c>
      <c r="CH77" s="201">
        <v>0</v>
      </c>
      <c r="CI77" s="201">
        <v>0</v>
      </c>
      <c r="CJ77" s="201">
        <v>0</v>
      </c>
      <c r="CK77" s="201">
        <v>0</v>
      </c>
      <c r="CL77" s="201">
        <v>0</v>
      </c>
      <c r="CM77" s="201">
        <v>0</v>
      </c>
      <c r="CN77" s="201">
        <v>0</v>
      </c>
      <c r="CO77" s="201">
        <v>0</v>
      </c>
      <c r="CP77" s="201">
        <v>0</v>
      </c>
      <c r="CQ77" s="201">
        <v>0</v>
      </c>
      <c r="CR77" s="201">
        <v>0</v>
      </c>
      <c r="CS77" s="201">
        <v>0</v>
      </c>
      <c r="CT77" s="201">
        <v>0</v>
      </c>
      <c r="CU77" s="201">
        <v>0</v>
      </c>
      <c r="CV77" s="201">
        <v>0</v>
      </c>
      <c r="CW77" s="201">
        <v>0</v>
      </c>
      <c r="CX77" s="201">
        <v>0</v>
      </c>
      <c r="CY77" s="201">
        <v>0</v>
      </c>
      <c r="CZ77" s="201">
        <v>0</v>
      </c>
      <c r="DA77" s="201">
        <v>0</v>
      </c>
      <c r="DB77" s="201">
        <v>0</v>
      </c>
      <c r="DC77" s="201">
        <v>0</v>
      </c>
      <c r="DD77" s="202">
        <v>1</v>
      </c>
    </row>
    <row r="78" spans="1:108" s="173" customFormat="1" ht="9.5" x14ac:dyDescent="0.15">
      <c r="A78" s="160" t="s">
        <v>120</v>
      </c>
      <c r="B78" s="169" t="s">
        <v>135</v>
      </c>
      <c r="C78" s="169"/>
      <c r="D78" s="200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201">
        <v>0</v>
      </c>
      <c r="BD78" s="201">
        <v>0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201">
        <v>0</v>
      </c>
      <c r="BK78" s="201">
        <v>0</v>
      </c>
      <c r="BL78" s="201">
        <v>0</v>
      </c>
      <c r="BM78" s="201">
        <v>0</v>
      </c>
      <c r="BN78" s="201">
        <v>0</v>
      </c>
      <c r="BO78" s="201">
        <v>0</v>
      </c>
      <c r="BP78" s="201">
        <v>0</v>
      </c>
      <c r="BQ78" s="201">
        <v>0</v>
      </c>
      <c r="BR78" s="201">
        <v>0</v>
      </c>
      <c r="BS78" s="201">
        <v>0</v>
      </c>
      <c r="BT78" s="201">
        <v>0</v>
      </c>
      <c r="BU78" s="201">
        <v>0</v>
      </c>
      <c r="BV78" s="201">
        <v>0</v>
      </c>
      <c r="BW78" s="201">
        <v>1</v>
      </c>
      <c r="BX78" s="201">
        <v>0</v>
      </c>
      <c r="BY78" s="201">
        <v>0</v>
      </c>
      <c r="BZ78" s="201">
        <v>0</v>
      </c>
      <c r="CA78" s="201">
        <v>0</v>
      </c>
      <c r="CB78" s="201">
        <v>0</v>
      </c>
      <c r="CC78" s="201">
        <v>0</v>
      </c>
      <c r="CD78" s="201">
        <v>0</v>
      </c>
      <c r="CE78" s="201">
        <v>0</v>
      </c>
      <c r="CF78" s="201">
        <v>0</v>
      </c>
      <c r="CG78" s="201">
        <v>0</v>
      </c>
      <c r="CH78" s="201">
        <v>0</v>
      </c>
      <c r="CI78" s="201">
        <v>0</v>
      </c>
      <c r="CJ78" s="201">
        <v>0</v>
      </c>
      <c r="CK78" s="201">
        <v>0</v>
      </c>
      <c r="CL78" s="201">
        <v>0</v>
      </c>
      <c r="CM78" s="201">
        <v>0</v>
      </c>
      <c r="CN78" s="201">
        <v>0</v>
      </c>
      <c r="CO78" s="201">
        <v>0</v>
      </c>
      <c r="CP78" s="201">
        <v>0</v>
      </c>
      <c r="CQ78" s="201">
        <v>0</v>
      </c>
      <c r="CR78" s="201">
        <v>0</v>
      </c>
      <c r="CS78" s="201">
        <v>0</v>
      </c>
      <c r="CT78" s="201">
        <v>0</v>
      </c>
      <c r="CU78" s="201">
        <v>0</v>
      </c>
      <c r="CV78" s="201">
        <v>0</v>
      </c>
      <c r="CW78" s="201">
        <v>0</v>
      </c>
      <c r="CX78" s="201">
        <v>0</v>
      </c>
      <c r="CY78" s="201">
        <v>0</v>
      </c>
      <c r="CZ78" s="201">
        <v>0</v>
      </c>
      <c r="DA78" s="201">
        <v>0</v>
      </c>
      <c r="DB78" s="201">
        <v>0</v>
      </c>
      <c r="DC78" s="201">
        <v>0</v>
      </c>
      <c r="DD78" s="202">
        <v>1</v>
      </c>
    </row>
    <row r="79" spans="1:108" s="173" customFormat="1" ht="9.5" x14ac:dyDescent="0.15">
      <c r="A79" s="160" t="s">
        <v>122</v>
      </c>
      <c r="B79" s="169" t="s">
        <v>137</v>
      </c>
      <c r="C79" s="169"/>
      <c r="D79" s="200">
        <v>4.4923779643479936E-4</v>
      </c>
      <c r="E79" s="201">
        <v>5.2185575842698842E-4</v>
      </c>
      <c r="F79" s="201">
        <v>4.4995605135798216E-4</v>
      </c>
      <c r="G79" s="201">
        <v>5.7787633161952173E-4</v>
      </c>
      <c r="H79" s="201">
        <v>4.5399837070769132E-4</v>
      </c>
      <c r="I79" s="201">
        <v>8.684103887479993E-4</v>
      </c>
      <c r="J79" s="201">
        <v>1.8915018204699113E-3</v>
      </c>
      <c r="K79" s="201">
        <v>2.6983356406877186E-3</v>
      </c>
      <c r="L79" s="201">
        <v>9.147301781884064E-4</v>
      </c>
      <c r="M79" s="201">
        <v>7.0304038412545653E-4</v>
      </c>
      <c r="N79" s="201">
        <v>1.2948809563363686E-3</v>
      </c>
      <c r="O79" s="201">
        <v>8.7462978223089999E-4</v>
      </c>
      <c r="P79" s="201">
        <v>4.5516618082637743E-4</v>
      </c>
      <c r="Q79" s="201">
        <v>6.6561538337728558E-4</v>
      </c>
      <c r="R79" s="201">
        <v>1.7988610325131234E-3</v>
      </c>
      <c r="S79" s="201">
        <v>1.4447292429734587E-3</v>
      </c>
      <c r="T79" s="201">
        <v>9.1022223690374524E-4</v>
      </c>
      <c r="U79" s="201">
        <v>1.1807962405612307E-3</v>
      </c>
      <c r="V79" s="201">
        <v>9.6875853953288615E-4</v>
      </c>
      <c r="W79" s="201">
        <v>1.1885132854278747E-3</v>
      </c>
      <c r="X79" s="201">
        <v>1.5918184483106833E-3</v>
      </c>
      <c r="Y79" s="201">
        <v>5.601214328234893E-4</v>
      </c>
      <c r="Z79" s="201">
        <v>9.2260571780550271E-4</v>
      </c>
      <c r="AA79" s="201">
        <v>6.6165108318536558E-4</v>
      </c>
      <c r="AB79" s="201">
        <v>1.7038055661056386E-3</v>
      </c>
      <c r="AC79" s="201">
        <v>1.8755083578822778E-3</v>
      </c>
      <c r="AD79" s="201">
        <v>2.4682100741346675E-4</v>
      </c>
      <c r="AE79" s="201">
        <v>1.3902732101762614E-3</v>
      </c>
      <c r="AF79" s="201">
        <v>1.4839160126616207E-3</v>
      </c>
      <c r="AG79" s="201">
        <v>8.582063510922123E-4</v>
      </c>
      <c r="AH79" s="201">
        <v>7.6151390319037634E-4</v>
      </c>
      <c r="AI79" s="201">
        <v>1.1764199542175404E-3</v>
      </c>
      <c r="AJ79" s="201">
        <v>1.3744771775768749E-3</v>
      </c>
      <c r="AK79" s="201">
        <v>3.8430342032868912E-3</v>
      </c>
      <c r="AL79" s="201">
        <v>6.9671282707654575E-4</v>
      </c>
      <c r="AM79" s="201">
        <v>6.578922396590555E-4</v>
      </c>
      <c r="AN79" s="201">
        <v>1.1237032775045046E-3</v>
      </c>
      <c r="AO79" s="201">
        <v>5.7544174359421343E-4</v>
      </c>
      <c r="AP79" s="201">
        <v>8.2912777687235316E-4</v>
      </c>
      <c r="AQ79" s="201">
        <v>1.4103218808842802E-3</v>
      </c>
      <c r="AR79" s="201">
        <v>2.337546061482898E-3</v>
      </c>
      <c r="AS79" s="201">
        <v>7.4755975855582087E-4</v>
      </c>
      <c r="AT79" s="201">
        <v>9.970038074871236E-4</v>
      </c>
      <c r="AU79" s="201">
        <v>1.2671304575931565E-3</v>
      </c>
      <c r="AV79" s="201">
        <v>1.9199777132632343E-3</v>
      </c>
      <c r="AW79" s="201">
        <v>1.5634324129461166E-3</v>
      </c>
      <c r="AX79" s="201">
        <v>2.2789176393709421E-3</v>
      </c>
      <c r="AY79" s="201">
        <v>1.171868087159821E-3</v>
      </c>
      <c r="AZ79" s="201">
        <v>1.4736111388383081E-3</v>
      </c>
      <c r="BA79" s="201">
        <v>2.2807085083127229E-3</v>
      </c>
      <c r="BB79" s="201">
        <v>7.3811045518460642E-4</v>
      </c>
      <c r="BC79" s="201">
        <v>3.6726775606244792E-3</v>
      </c>
      <c r="BD79" s="201">
        <v>2.2637397106248128E-3</v>
      </c>
      <c r="BE79" s="201">
        <v>5.1725676798977844E-4</v>
      </c>
      <c r="BF79" s="201">
        <v>6.5667292750477802E-4</v>
      </c>
      <c r="BG79" s="201">
        <v>2.051646796709329E-3</v>
      </c>
      <c r="BH79" s="201">
        <v>3.5302433574002233E-4</v>
      </c>
      <c r="BI79" s="201">
        <v>1.233775920376743E-3</v>
      </c>
      <c r="BJ79" s="201">
        <v>1.2955660462220955E-3</v>
      </c>
      <c r="BK79" s="201">
        <v>1.2775425049833793E-3</v>
      </c>
      <c r="BL79" s="201">
        <v>1.2079419002002918E-3</v>
      </c>
      <c r="BM79" s="201">
        <v>1.2914268775535253E-3</v>
      </c>
      <c r="BN79" s="201">
        <v>1.0912461543286967E-3</v>
      </c>
      <c r="BO79" s="201">
        <v>8.3325577259727064E-4</v>
      </c>
      <c r="BP79" s="201">
        <v>6.1749887856195253E-4</v>
      </c>
      <c r="BQ79" s="201">
        <v>1.4144632848779354E-3</v>
      </c>
      <c r="BR79" s="201">
        <v>4.1731834172163357E-3</v>
      </c>
      <c r="BS79" s="201">
        <v>2.45206982687867E-3</v>
      </c>
      <c r="BT79" s="201">
        <v>4.7849171053463129E-3</v>
      </c>
      <c r="BU79" s="201">
        <v>6.715765075742963E-4</v>
      </c>
      <c r="BV79" s="201">
        <v>4.6820225308847956E-4</v>
      </c>
      <c r="BW79" s="201">
        <v>3.7161647916958282E-4</v>
      </c>
      <c r="BX79" s="201">
        <v>1.000925496452608</v>
      </c>
      <c r="BY79" s="201">
        <v>1.2464352068183176E-3</v>
      </c>
      <c r="BZ79" s="201">
        <v>1.2957171787479794E-3</v>
      </c>
      <c r="CA79" s="201">
        <v>7.9813996582265038E-4</v>
      </c>
      <c r="CB79" s="201">
        <v>5.9403018424152619E-3</v>
      </c>
      <c r="CC79" s="201">
        <v>9.253750215353772E-4</v>
      </c>
      <c r="CD79" s="201">
        <v>1.0618574050625014E-3</v>
      </c>
      <c r="CE79" s="201">
        <v>1.1016025844674915E-3</v>
      </c>
      <c r="CF79" s="201">
        <v>1.3709415281308243E-3</v>
      </c>
      <c r="CG79" s="201">
        <v>2.3991581522216881E-3</v>
      </c>
      <c r="CH79" s="201">
        <v>6.0441535994497375E-4</v>
      </c>
      <c r="CI79" s="201">
        <v>2.3271420209736251E-3</v>
      </c>
      <c r="CJ79" s="201">
        <v>1.4565888884241164E-3</v>
      </c>
      <c r="CK79" s="201">
        <v>2.6968735026046248E-3</v>
      </c>
      <c r="CL79" s="201">
        <v>2.3345524891608873E-3</v>
      </c>
      <c r="CM79" s="201">
        <v>6.6679587308292841E-3</v>
      </c>
      <c r="CN79" s="201">
        <v>1.1802780644648474E-3</v>
      </c>
      <c r="CO79" s="201">
        <v>1.0947176895301466E-3</v>
      </c>
      <c r="CP79" s="201">
        <v>6.9801984867468958E-4</v>
      </c>
      <c r="CQ79" s="201">
        <v>7.1679160448203142E-4</v>
      </c>
      <c r="CR79" s="201">
        <v>2.2912429323236898E-3</v>
      </c>
      <c r="CS79" s="201">
        <v>1.1841508290229212E-3</v>
      </c>
      <c r="CT79" s="201">
        <v>1.7249449099418909E-3</v>
      </c>
      <c r="CU79" s="201">
        <v>6.1258620488044467E-4</v>
      </c>
      <c r="CV79" s="201">
        <v>8.9826598895195828E-4</v>
      </c>
      <c r="CW79" s="201">
        <v>1.0289206542699208E-3</v>
      </c>
      <c r="CX79" s="201">
        <v>1.5689579049659305E-3</v>
      </c>
      <c r="CY79" s="201">
        <v>9.8362567778206064E-4</v>
      </c>
      <c r="CZ79" s="201">
        <v>1.1121193059210994E-3</v>
      </c>
      <c r="DA79" s="201">
        <v>1.4028532411068618E-3</v>
      </c>
      <c r="DB79" s="201">
        <v>1.1107480500670353E-3</v>
      </c>
      <c r="DC79" s="201">
        <v>3.0599518155730418E-3</v>
      </c>
      <c r="DD79" s="202">
        <v>1.1473503858928586</v>
      </c>
    </row>
    <row r="80" spans="1:108" s="173" customFormat="1" ht="9.5" x14ac:dyDescent="0.15">
      <c r="A80" s="160" t="s">
        <v>124</v>
      </c>
      <c r="B80" s="169" t="s">
        <v>139</v>
      </c>
      <c r="C80" s="169"/>
      <c r="D80" s="200">
        <v>1.6457000690741689E-2</v>
      </c>
      <c r="E80" s="201">
        <v>1.6030746672939619E-2</v>
      </c>
      <c r="F80" s="201">
        <v>3.6915661355887461E-2</v>
      </c>
      <c r="G80" s="201">
        <v>1.4953904718778763E-2</v>
      </c>
      <c r="H80" s="201">
        <v>2.6648594409922378E-2</v>
      </c>
      <c r="I80" s="201">
        <v>1.3129875897754193E-2</v>
      </c>
      <c r="J80" s="201">
        <v>2.0623097657524972E-2</v>
      </c>
      <c r="K80" s="201">
        <v>1.2717938294247571E-2</v>
      </c>
      <c r="L80" s="201">
        <v>4.0548169978718372E-2</v>
      </c>
      <c r="M80" s="201">
        <v>3.3727889287406443E-2</v>
      </c>
      <c r="N80" s="201">
        <v>4.3746120870800209E-2</v>
      </c>
      <c r="O80" s="201">
        <v>2.8880597039281721E-2</v>
      </c>
      <c r="P80" s="201">
        <v>1.6960734005049251E-2</v>
      </c>
      <c r="Q80" s="201">
        <v>3.6970632035864627E-2</v>
      </c>
      <c r="R80" s="201">
        <v>1.4904969445271128E-2</v>
      </c>
      <c r="S80" s="201">
        <v>1.3383914531604419E-2</v>
      </c>
      <c r="T80" s="201">
        <v>5.3965966232579828E-2</v>
      </c>
      <c r="U80" s="201">
        <v>3.0089649350618818E-2</v>
      </c>
      <c r="V80" s="201">
        <v>3.3040095718747838E-2</v>
      </c>
      <c r="W80" s="201">
        <v>4.083220919524834E-2</v>
      </c>
      <c r="X80" s="201">
        <v>1.9776837601598637E-2</v>
      </c>
      <c r="Y80" s="201">
        <v>1.768815338534336E-2</v>
      </c>
      <c r="Z80" s="201">
        <v>1.2739611516435262E-2</v>
      </c>
      <c r="AA80" s="201">
        <v>2.9376934640267714E-2</v>
      </c>
      <c r="AB80" s="201">
        <v>1.5425627332924388E-2</v>
      </c>
      <c r="AC80" s="201">
        <v>1.7840186922118213E-2</v>
      </c>
      <c r="AD80" s="201">
        <v>4.9161038735357123E-3</v>
      </c>
      <c r="AE80" s="201">
        <v>1.568391843051806E-2</v>
      </c>
      <c r="AF80" s="201">
        <v>1.3451926802379827E-2</v>
      </c>
      <c r="AG80" s="201">
        <v>1.7238653203537745E-2</v>
      </c>
      <c r="AH80" s="201">
        <v>1.6873558907240266E-2</v>
      </c>
      <c r="AI80" s="201">
        <v>4.4987461066881188E-2</v>
      </c>
      <c r="AJ80" s="201">
        <v>2.5838931631458981E-2</v>
      </c>
      <c r="AK80" s="201">
        <v>2.8515925365937878E-2</v>
      </c>
      <c r="AL80" s="201">
        <v>2.4156326060911761E-2</v>
      </c>
      <c r="AM80" s="201">
        <v>1.7580552269706857E-2</v>
      </c>
      <c r="AN80" s="201">
        <v>1.6773354142198511E-2</v>
      </c>
      <c r="AO80" s="201">
        <v>3.0578744694971374E-2</v>
      </c>
      <c r="AP80" s="201">
        <v>2.5688029861135123E-2</v>
      </c>
      <c r="AQ80" s="201">
        <v>1.7954860520895712E-2</v>
      </c>
      <c r="AR80" s="201">
        <v>2.3940142056939388E-2</v>
      </c>
      <c r="AS80" s="201">
        <v>1.6752015108971494E-2</v>
      </c>
      <c r="AT80" s="201">
        <v>1.4248954504512237E-2</v>
      </c>
      <c r="AU80" s="201">
        <v>1.2374680342995914E-2</v>
      </c>
      <c r="AV80" s="201">
        <v>1.2978943624031875E-2</v>
      </c>
      <c r="AW80" s="201">
        <v>1.3454518939706214E-2</v>
      </c>
      <c r="AX80" s="201">
        <v>1.3046865518699546E-2</v>
      </c>
      <c r="AY80" s="201">
        <v>1.3990893897610187E-2</v>
      </c>
      <c r="AZ80" s="201">
        <v>1.2810003621904202E-2</v>
      </c>
      <c r="BA80" s="201">
        <v>1.0656245030113729E-2</v>
      </c>
      <c r="BB80" s="201">
        <v>1.2471340269653009E-2</v>
      </c>
      <c r="BC80" s="201">
        <v>9.9411593147024219E-3</v>
      </c>
      <c r="BD80" s="201">
        <v>1.2304451642485581E-2</v>
      </c>
      <c r="BE80" s="201">
        <v>1.7007991678289255E-2</v>
      </c>
      <c r="BF80" s="201">
        <v>1.1025975193889927E-2</v>
      </c>
      <c r="BG80" s="201">
        <v>1.8236496232427651E-2</v>
      </c>
      <c r="BH80" s="201">
        <v>5.3340436633109315E-3</v>
      </c>
      <c r="BI80" s="201">
        <v>2.0304330062755751E-2</v>
      </c>
      <c r="BJ80" s="201">
        <v>0.30257185640349021</v>
      </c>
      <c r="BK80" s="201">
        <v>2.9232019198459549E-2</v>
      </c>
      <c r="BL80" s="201">
        <v>2.9843117005849899E-2</v>
      </c>
      <c r="BM80" s="201">
        <v>3.0547386768371734E-2</v>
      </c>
      <c r="BN80" s="201">
        <v>3.2857148548442919E-2</v>
      </c>
      <c r="BO80" s="201">
        <v>1.1352857741046178E-2</v>
      </c>
      <c r="BP80" s="201">
        <v>3.3996594377293E-2</v>
      </c>
      <c r="BQ80" s="201">
        <v>1.4273473264815111E-2</v>
      </c>
      <c r="BR80" s="201">
        <v>2.3993532304257392E-2</v>
      </c>
      <c r="BS80" s="201">
        <v>8.9532481420595816E-3</v>
      </c>
      <c r="BT80" s="201">
        <v>1.3551985223764934E-2</v>
      </c>
      <c r="BU80" s="201">
        <v>4.6665751487509673E-3</v>
      </c>
      <c r="BV80" s="201">
        <v>3.6286160251307316E-3</v>
      </c>
      <c r="BW80" s="201">
        <v>2.6312019607194251E-3</v>
      </c>
      <c r="BX80" s="201">
        <v>6.4107996718945652E-3</v>
      </c>
      <c r="BY80" s="201">
        <v>1.0066839763531525</v>
      </c>
      <c r="BZ80" s="201">
        <v>5.6922758997650412E-3</v>
      </c>
      <c r="CA80" s="201">
        <v>6.6502139903106766E-3</v>
      </c>
      <c r="CB80" s="201">
        <v>5.9556965349921772E-3</v>
      </c>
      <c r="CC80" s="201">
        <v>6.7356103417949642E-3</v>
      </c>
      <c r="CD80" s="201">
        <v>1.1188353950087953E-2</v>
      </c>
      <c r="CE80" s="201">
        <v>6.1586930932152714E-2</v>
      </c>
      <c r="CF80" s="201">
        <v>9.7168710748441814E-3</v>
      </c>
      <c r="CG80" s="201">
        <v>1.1488399180543113E-2</v>
      </c>
      <c r="CH80" s="201">
        <v>7.9813277215174862E-3</v>
      </c>
      <c r="CI80" s="201">
        <v>1.1707260150379012E-2</v>
      </c>
      <c r="CJ80" s="201">
        <v>2.219147528925889E-2</v>
      </c>
      <c r="CK80" s="201">
        <v>1.0093097001320699E-2</v>
      </c>
      <c r="CL80" s="201">
        <v>8.6485035785306748E-3</v>
      </c>
      <c r="CM80" s="201">
        <v>1.8124068026025428E-2</v>
      </c>
      <c r="CN80" s="201">
        <v>1.0077625813001097E-2</v>
      </c>
      <c r="CO80" s="201">
        <v>8.8618983888587126E-3</v>
      </c>
      <c r="CP80" s="201">
        <v>1.0151977467338731E-2</v>
      </c>
      <c r="CQ80" s="201">
        <v>6.06989411953075E-3</v>
      </c>
      <c r="CR80" s="201">
        <v>1.8391201716262181E-2</v>
      </c>
      <c r="CS80" s="201">
        <v>7.3284313754575399E-3</v>
      </c>
      <c r="CT80" s="201">
        <v>9.7760776903561032E-3</v>
      </c>
      <c r="CU80" s="201">
        <v>1.2952537509558612E-2</v>
      </c>
      <c r="CV80" s="201">
        <v>6.8060465224850045E-3</v>
      </c>
      <c r="CW80" s="201">
        <v>1.3432848547198985E-2</v>
      </c>
      <c r="CX80" s="201">
        <v>2.1342425154697593E-2</v>
      </c>
      <c r="CY80" s="201">
        <v>6.4879750343254817E-3</v>
      </c>
      <c r="CZ80" s="201">
        <v>9.1918733178528132E-3</v>
      </c>
      <c r="DA80" s="201">
        <v>2.5731769089371439E-2</v>
      </c>
      <c r="DB80" s="201">
        <v>4.8831223621843195E-2</v>
      </c>
      <c r="DC80" s="201">
        <v>5.48100096155913E-2</v>
      </c>
      <c r="DD80" s="202">
        <v>3.2316908031147351</v>
      </c>
    </row>
    <row r="81" spans="1:108" s="173" customFormat="1" ht="9.5" x14ac:dyDescent="0.15">
      <c r="A81" s="160" t="s">
        <v>126</v>
      </c>
      <c r="B81" s="169" t="s">
        <v>141</v>
      </c>
      <c r="C81" s="169"/>
      <c r="D81" s="200">
        <v>1.8324338379401958E-3</v>
      </c>
      <c r="E81" s="201">
        <v>2.9932443710145337E-3</v>
      </c>
      <c r="F81" s="201">
        <v>2.2386358845163669E-3</v>
      </c>
      <c r="G81" s="201">
        <v>6.9129990301628461E-4</v>
      </c>
      <c r="H81" s="201">
        <v>4.4662584827838403E-4</v>
      </c>
      <c r="I81" s="201">
        <v>1.3511711736445028E-3</v>
      </c>
      <c r="J81" s="201">
        <v>1.2019505846583235E-3</v>
      </c>
      <c r="K81" s="201">
        <v>9.0323538431444968E-4</v>
      </c>
      <c r="L81" s="201">
        <v>1.4305807501434008E-3</v>
      </c>
      <c r="M81" s="201">
        <v>8.6707903993541065E-4</v>
      </c>
      <c r="N81" s="201">
        <v>2.8748843598044205E-3</v>
      </c>
      <c r="O81" s="201">
        <v>1.0973813807334505E-3</v>
      </c>
      <c r="P81" s="201">
        <v>7.7942023369241423E-4</v>
      </c>
      <c r="Q81" s="201">
        <v>3.1298530441563068E-3</v>
      </c>
      <c r="R81" s="201">
        <v>6.6834635097316763E-4</v>
      </c>
      <c r="S81" s="201">
        <v>3.3122665772398232E-4</v>
      </c>
      <c r="T81" s="201">
        <v>2.3994734639301439E-3</v>
      </c>
      <c r="U81" s="201">
        <v>1.0651936280231102E-3</v>
      </c>
      <c r="V81" s="201">
        <v>3.1853799270629398E-3</v>
      </c>
      <c r="W81" s="201">
        <v>1.9887514822776917E-3</v>
      </c>
      <c r="X81" s="201">
        <v>8.2249499366863869E-4</v>
      </c>
      <c r="Y81" s="201">
        <v>1.9397877923311589E-3</v>
      </c>
      <c r="Z81" s="201">
        <v>3.4833877254513024E-3</v>
      </c>
      <c r="AA81" s="201">
        <v>1.8289792397618635E-3</v>
      </c>
      <c r="AB81" s="201">
        <v>6.9327533449756434E-4</v>
      </c>
      <c r="AC81" s="201">
        <v>8.469826715694753E-4</v>
      </c>
      <c r="AD81" s="201">
        <v>3.5373522562505721E-3</v>
      </c>
      <c r="AE81" s="201">
        <v>8.3010298514504496E-4</v>
      </c>
      <c r="AF81" s="201">
        <v>8.194539460801999E-4</v>
      </c>
      <c r="AG81" s="201">
        <v>8.3834284561288728E-4</v>
      </c>
      <c r="AH81" s="201">
        <v>1.2862112477479599E-3</v>
      </c>
      <c r="AI81" s="201">
        <v>6.5732698088224626E-3</v>
      </c>
      <c r="AJ81" s="201">
        <v>2.2087052440114652E-3</v>
      </c>
      <c r="AK81" s="201">
        <v>5.1543991391529397E-3</v>
      </c>
      <c r="AL81" s="201">
        <v>5.8932529774046432E-3</v>
      </c>
      <c r="AM81" s="201">
        <v>3.8754322438931989E-3</v>
      </c>
      <c r="AN81" s="201">
        <v>2.5097719424615446E-3</v>
      </c>
      <c r="AO81" s="201">
        <v>4.2653806471471016E-3</v>
      </c>
      <c r="AP81" s="201">
        <v>2.9380720948487993E-3</v>
      </c>
      <c r="AQ81" s="201">
        <v>1.0690147106543382E-3</v>
      </c>
      <c r="AR81" s="201">
        <v>2.5305603283164598E-3</v>
      </c>
      <c r="AS81" s="201">
        <v>1.7179881689612683E-3</v>
      </c>
      <c r="AT81" s="201">
        <v>1.1035846562776868E-3</v>
      </c>
      <c r="AU81" s="201">
        <v>1.0259098625503783E-3</v>
      </c>
      <c r="AV81" s="201">
        <v>6.3873323588146155E-4</v>
      </c>
      <c r="AW81" s="201">
        <v>6.2040018243481856E-4</v>
      </c>
      <c r="AX81" s="201">
        <v>6.4000832406936375E-4</v>
      </c>
      <c r="AY81" s="201">
        <v>9.5736890531697536E-4</v>
      </c>
      <c r="AZ81" s="201">
        <v>9.161403701639291E-4</v>
      </c>
      <c r="BA81" s="201">
        <v>3.5476547069036526E-4</v>
      </c>
      <c r="BB81" s="201">
        <v>4.9984372202584518E-4</v>
      </c>
      <c r="BC81" s="201">
        <v>3.6375836966101626E-4</v>
      </c>
      <c r="BD81" s="201">
        <v>1.8793151042679812E-4</v>
      </c>
      <c r="BE81" s="201">
        <v>1.9475938536006653E-3</v>
      </c>
      <c r="BF81" s="201">
        <v>9.9651087012292113E-4</v>
      </c>
      <c r="BG81" s="201">
        <v>1.4515351366788921E-3</v>
      </c>
      <c r="BH81" s="201">
        <v>2.8020717579807432E-4</v>
      </c>
      <c r="BI81" s="201">
        <v>7.7660482428154826E-4</v>
      </c>
      <c r="BJ81" s="201">
        <v>4.9178775714508176E-2</v>
      </c>
      <c r="BK81" s="201">
        <v>1.7359044318283753E-3</v>
      </c>
      <c r="BL81" s="201">
        <v>1.3100101279444004E-3</v>
      </c>
      <c r="BM81" s="201">
        <v>2.4838990026375841E-3</v>
      </c>
      <c r="BN81" s="201">
        <v>2.4625576552244777E-3</v>
      </c>
      <c r="BO81" s="201">
        <v>3.135724562472558E-3</v>
      </c>
      <c r="BP81" s="201">
        <v>5.1567898019144291E-3</v>
      </c>
      <c r="BQ81" s="201">
        <v>8.5534256682326729E-4</v>
      </c>
      <c r="BR81" s="201">
        <v>5.0281417351584067E-4</v>
      </c>
      <c r="BS81" s="201">
        <v>3.4396383089853159E-4</v>
      </c>
      <c r="BT81" s="201">
        <v>2.7841791794686846E-4</v>
      </c>
      <c r="BU81" s="201">
        <v>3.5428590330308893E-4</v>
      </c>
      <c r="BV81" s="201">
        <v>2.0892534658879702E-4</v>
      </c>
      <c r="BW81" s="201">
        <v>1.0777771696048457E-4</v>
      </c>
      <c r="BX81" s="201">
        <v>3.1111175556255098E-4</v>
      </c>
      <c r="BY81" s="201">
        <v>1.4524008703856353E-3</v>
      </c>
      <c r="BZ81" s="201">
        <v>1.1762518377215023</v>
      </c>
      <c r="CA81" s="201">
        <v>9.620650291788552E-4</v>
      </c>
      <c r="CB81" s="201">
        <v>2.9174098375699098E-4</v>
      </c>
      <c r="CC81" s="201">
        <v>3.9820012060355771E-4</v>
      </c>
      <c r="CD81" s="201">
        <v>2.8392628081674761E-4</v>
      </c>
      <c r="CE81" s="201">
        <v>7.968668237651348E-4</v>
      </c>
      <c r="CF81" s="201">
        <v>2.4107779156195218E-4</v>
      </c>
      <c r="CG81" s="201">
        <v>3.1590872916419023E-4</v>
      </c>
      <c r="CH81" s="201">
        <v>3.7289043296665105E-4</v>
      </c>
      <c r="CI81" s="201">
        <v>2.4264257077726744E-4</v>
      </c>
      <c r="CJ81" s="201">
        <v>7.6456217838693401E-4</v>
      </c>
      <c r="CK81" s="201">
        <v>2.2576026163587465E-4</v>
      </c>
      <c r="CL81" s="201">
        <v>4.0588546363740173E-4</v>
      </c>
      <c r="CM81" s="201">
        <v>6.5879611895035403E-4</v>
      </c>
      <c r="CN81" s="201">
        <v>2.3525750373296127E-4</v>
      </c>
      <c r="CO81" s="201">
        <v>2.9892719804557977E-4</v>
      </c>
      <c r="CP81" s="201">
        <v>3.095483516743352E-4</v>
      </c>
      <c r="CQ81" s="201">
        <v>2.8076833415239697E-4</v>
      </c>
      <c r="CR81" s="201">
        <v>4.558899370324221E-4</v>
      </c>
      <c r="CS81" s="201">
        <v>2.5045649294579787E-4</v>
      </c>
      <c r="CT81" s="201">
        <v>2.8839870393430032E-4</v>
      </c>
      <c r="CU81" s="201">
        <v>8.1200043408172023E-4</v>
      </c>
      <c r="CV81" s="201">
        <v>2.5211672279246367E-4</v>
      </c>
      <c r="CW81" s="201">
        <v>6.2844253493386825E-4</v>
      </c>
      <c r="CX81" s="201">
        <v>6.508723075709142E-4</v>
      </c>
      <c r="CY81" s="201">
        <v>4.0834140628896151E-4</v>
      </c>
      <c r="CZ81" s="201">
        <v>4.5120722228130167E-4</v>
      </c>
      <c r="DA81" s="201">
        <v>5.1226369873287635E-4</v>
      </c>
      <c r="DB81" s="201">
        <v>2.0598242403571396E-3</v>
      </c>
      <c r="DC81" s="201">
        <v>7.3053391477704481E-4</v>
      </c>
      <c r="DD81" s="202">
        <v>1.3606149930081648</v>
      </c>
    </row>
    <row r="82" spans="1:108" s="173" customFormat="1" ht="9.5" x14ac:dyDescent="0.15">
      <c r="A82" s="174" t="s">
        <v>128</v>
      </c>
      <c r="B82" s="175" t="s">
        <v>143</v>
      </c>
      <c r="C82" s="175"/>
      <c r="D82" s="203">
        <v>3.8403364792432296E-4</v>
      </c>
      <c r="E82" s="204">
        <v>3.4101369254662365E-4</v>
      </c>
      <c r="F82" s="204">
        <v>2.8030138466611829E-4</v>
      </c>
      <c r="G82" s="204">
        <v>6.7210567697774165E-4</v>
      </c>
      <c r="H82" s="204">
        <v>3.5842084054093311E-4</v>
      </c>
      <c r="I82" s="204">
        <v>5.0454921056080563E-4</v>
      </c>
      <c r="J82" s="204">
        <v>1.8919664955629222E-3</v>
      </c>
      <c r="K82" s="204">
        <v>2.3299791774559248E-3</v>
      </c>
      <c r="L82" s="204">
        <v>7.0634829358368133E-4</v>
      </c>
      <c r="M82" s="204">
        <v>5.6945778389750213E-4</v>
      </c>
      <c r="N82" s="204">
        <v>3.1166100554439526E-4</v>
      </c>
      <c r="O82" s="204">
        <v>5.7355347548679358E-4</v>
      </c>
      <c r="P82" s="204">
        <v>4.4266510362147513E-4</v>
      </c>
      <c r="Q82" s="204">
        <v>4.6354559267764892E-4</v>
      </c>
      <c r="R82" s="204">
        <v>6.8741060535899661E-4</v>
      </c>
      <c r="S82" s="204">
        <v>1.4051956895956232E-3</v>
      </c>
      <c r="T82" s="204">
        <v>5.6212319170311116E-4</v>
      </c>
      <c r="U82" s="204">
        <v>1.1874108380068276E-3</v>
      </c>
      <c r="V82" s="204">
        <v>7.8436270668100173E-4</v>
      </c>
      <c r="W82" s="204">
        <v>1.2226722111425318E-3</v>
      </c>
      <c r="X82" s="204">
        <v>7.8607399035239393E-4</v>
      </c>
      <c r="Y82" s="204">
        <v>5.3412205161117892E-4</v>
      </c>
      <c r="Z82" s="204">
        <v>9.4297640030445635E-4</v>
      </c>
      <c r="AA82" s="204">
        <v>2.4780784513389918E-4</v>
      </c>
      <c r="AB82" s="204">
        <v>3.9646863498810732E-3</v>
      </c>
      <c r="AC82" s="204">
        <v>1.3798163555776531E-3</v>
      </c>
      <c r="AD82" s="204">
        <v>1.5013394474535163E-4</v>
      </c>
      <c r="AE82" s="204">
        <v>1.0445251142637715E-3</v>
      </c>
      <c r="AF82" s="204">
        <v>8.0483317543143687E-4</v>
      </c>
      <c r="AG82" s="204">
        <v>9.5316662356766276E-4</v>
      </c>
      <c r="AH82" s="204">
        <v>8.6583362501327376E-4</v>
      </c>
      <c r="AI82" s="204">
        <v>8.3272555706508718E-4</v>
      </c>
      <c r="AJ82" s="204">
        <v>7.1121594721624149E-4</v>
      </c>
      <c r="AK82" s="204">
        <v>6.1109141861396014E-4</v>
      </c>
      <c r="AL82" s="204">
        <v>4.3152489720159836E-4</v>
      </c>
      <c r="AM82" s="204">
        <v>4.0087919992058593E-4</v>
      </c>
      <c r="AN82" s="204">
        <v>5.8109843589256222E-4</v>
      </c>
      <c r="AO82" s="204">
        <v>5.2907239426067923E-4</v>
      </c>
      <c r="AP82" s="204">
        <v>3.1462300903091966E-4</v>
      </c>
      <c r="AQ82" s="204">
        <v>6.3006602953963591E-4</v>
      </c>
      <c r="AR82" s="204">
        <v>1.0438273791224723E-3</v>
      </c>
      <c r="AS82" s="204">
        <v>5.4152872158373818E-4</v>
      </c>
      <c r="AT82" s="204">
        <v>8.2516374714977116E-4</v>
      </c>
      <c r="AU82" s="204">
        <v>7.3577978160915152E-4</v>
      </c>
      <c r="AV82" s="204">
        <v>8.3673271322814459E-4</v>
      </c>
      <c r="AW82" s="204">
        <v>6.2569226202952109E-4</v>
      </c>
      <c r="AX82" s="204">
        <v>6.9786925553387384E-4</v>
      </c>
      <c r="AY82" s="204">
        <v>8.235245862877942E-4</v>
      </c>
      <c r="AZ82" s="204">
        <v>1.1006588770653834E-3</v>
      </c>
      <c r="BA82" s="204">
        <v>9.1592958605501832E-4</v>
      </c>
      <c r="BB82" s="204">
        <v>7.8813986479091909E-4</v>
      </c>
      <c r="BC82" s="204">
        <v>7.0196722313636969E-4</v>
      </c>
      <c r="BD82" s="204">
        <v>7.8835564995923956E-4</v>
      </c>
      <c r="BE82" s="204">
        <v>3.8918443188683716E-4</v>
      </c>
      <c r="BF82" s="204">
        <v>5.2542025388871633E-4</v>
      </c>
      <c r="BG82" s="204">
        <v>4.4921809390591395E-4</v>
      </c>
      <c r="BH82" s="204">
        <v>3.2914696201192178E-4</v>
      </c>
      <c r="BI82" s="204">
        <v>6.7634979910776436E-4</v>
      </c>
      <c r="BJ82" s="204">
        <v>3.6153959593214979E-4</v>
      </c>
      <c r="BK82" s="204">
        <v>6.6848984657747628E-4</v>
      </c>
      <c r="BL82" s="204">
        <v>8.355817960420263E-4</v>
      </c>
      <c r="BM82" s="204">
        <v>7.3159424370775451E-4</v>
      </c>
      <c r="BN82" s="204">
        <v>6.0082754881594523E-4</v>
      </c>
      <c r="BO82" s="204">
        <v>5.2304845983479483E-4</v>
      </c>
      <c r="BP82" s="204">
        <v>4.2616447765101903E-4</v>
      </c>
      <c r="BQ82" s="204">
        <v>9.3711433091085965E-4</v>
      </c>
      <c r="BR82" s="204">
        <v>1.700451110481189E-3</v>
      </c>
      <c r="BS82" s="204">
        <v>3.0279859250307512E-3</v>
      </c>
      <c r="BT82" s="204">
        <v>9.8968036486464582E-4</v>
      </c>
      <c r="BU82" s="204">
        <v>6.3467608010824472E-4</v>
      </c>
      <c r="BV82" s="204">
        <v>3.8822005971647525E-4</v>
      </c>
      <c r="BW82" s="204">
        <v>1.1885969960483367E-4</v>
      </c>
      <c r="BX82" s="204">
        <v>3.8730329366059863E-4</v>
      </c>
      <c r="BY82" s="204">
        <v>3.9228098880127144E-4</v>
      </c>
      <c r="BZ82" s="204">
        <v>4.903877465079735E-4</v>
      </c>
      <c r="CA82" s="204">
        <v>1.0019298490331778</v>
      </c>
      <c r="CB82" s="204">
        <v>1.476032265142503E-3</v>
      </c>
      <c r="CC82" s="204">
        <v>6.8620223300661087E-4</v>
      </c>
      <c r="CD82" s="204">
        <v>1.3651694661852966E-3</v>
      </c>
      <c r="CE82" s="204">
        <v>6.7697787575087404E-3</v>
      </c>
      <c r="CF82" s="204">
        <v>1.0841212465939063E-3</v>
      </c>
      <c r="CG82" s="204">
        <v>4.8823949194557754E-3</v>
      </c>
      <c r="CH82" s="204">
        <v>4.2898402307969567E-3</v>
      </c>
      <c r="CI82" s="204">
        <v>1.5926975391861028E-3</v>
      </c>
      <c r="CJ82" s="204">
        <v>7.7862607995728894E-3</v>
      </c>
      <c r="CK82" s="204">
        <v>1.1270546373092338E-3</v>
      </c>
      <c r="CL82" s="204">
        <v>2.9716310782095423E-3</v>
      </c>
      <c r="CM82" s="204">
        <v>4.2835693748777591E-3</v>
      </c>
      <c r="CN82" s="204">
        <v>7.077498833091613E-4</v>
      </c>
      <c r="CO82" s="204">
        <v>3.5680201891247979E-4</v>
      </c>
      <c r="CP82" s="204">
        <v>4.6248662520617537E-4</v>
      </c>
      <c r="CQ82" s="204">
        <v>3.7336367643962554E-4</v>
      </c>
      <c r="CR82" s="204">
        <v>2.8768052667765593E-3</v>
      </c>
      <c r="CS82" s="204">
        <v>1.5702239515120195E-3</v>
      </c>
      <c r="CT82" s="204">
        <v>4.1828007807307027E-3</v>
      </c>
      <c r="CU82" s="204">
        <v>5.5823204130581942E-4</v>
      </c>
      <c r="CV82" s="204">
        <v>2.4582633838982704E-3</v>
      </c>
      <c r="CW82" s="204">
        <v>8.8645356153149539E-4</v>
      </c>
      <c r="CX82" s="204">
        <v>7.3364283640959963E-4</v>
      </c>
      <c r="CY82" s="204">
        <v>1.0390791831675331E-3</v>
      </c>
      <c r="CZ82" s="204">
        <v>1.4397363444190099E-3</v>
      </c>
      <c r="DA82" s="204">
        <v>1.1329199187855683E-3</v>
      </c>
      <c r="DB82" s="204">
        <v>8.1234850347421128E-4</v>
      </c>
      <c r="DC82" s="204">
        <v>3.6286297230395648E-3</v>
      </c>
      <c r="DD82" s="205">
        <v>1.1218678830246993</v>
      </c>
    </row>
    <row r="83" spans="1:108" s="173" customFormat="1" ht="9.5" x14ac:dyDescent="0.15">
      <c r="A83" s="160" t="s">
        <v>130</v>
      </c>
      <c r="B83" s="169" t="s">
        <v>145</v>
      </c>
      <c r="C83" s="169"/>
      <c r="D83" s="200">
        <v>4.5653631535497169E-4</v>
      </c>
      <c r="E83" s="206">
        <v>7.9248315232712473E-4</v>
      </c>
      <c r="F83" s="206">
        <v>1.1133828952996651E-3</v>
      </c>
      <c r="G83" s="206">
        <v>3.8935826017587316E-4</v>
      </c>
      <c r="H83" s="206">
        <v>1.8986363177133807E-4</v>
      </c>
      <c r="I83" s="206">
        <v>1.5534784346372284E-3</v>
      </c>
      <c r="J83" s="206">
        <v>3.607828981811631E-4</v>
      </c>
      <c r="K83" s="206">
        <v>2.0439829788814542E-4</v>
      </c>
      <c r="L83" s="206">
        <v>1.0114555139175468E-3</v>
      </c>
      <c r="M83" s="206">
        <v>1.1478036281961726E-3</v>
      </c>
      <c r="N83" s="206">
        <v>1.5345962818542125E-3</v>
      </c>
      <c r="O83" s="206">
        <v>7.644860196623968E-4</v>
      </c>
      <c r="P83" s="206">
        <v>4.0380247302394053E-4</v>
      </c>
      <c r="Q83" s="206">
        <v>9.0005495586311377E-4</v>
      </c>
      <c r="R83" s="206">
        <v>3.8686460122034109E-4</v>
      </c>
      <c r="S83" s="206">
        <v>2.9976675859512484E-4</v>
      </c>
      <c r="T83" s="206">
        <v>4.9997887071956155E-4</v>
      </c>
      <c r="U83" s="206">
        <v>6.4955068072225953E-4</v>
      </c>
      <c r="V83" s="206">
        <v>8.0230452283401002E-4</v>
      </c>
      <c r="W83" s="206">
        <v>1.0538687776506853E-3</v>
      </c>
      <c r="X83" s="206">
        <v>6.6187975712834806E-4</v>
      </c>
      <c r="Y83" s="206">
        <v>4.009725360144663E-4</v>
      </c>
      <c r="Z83" s="206">
        <v>4.1018732401999455E-4</v>
      </c>
      <c r="AA83" s="206">
        <v>5.173926822729445E-4</v>
      </c>
      <c r="AB83" s="206">
        <v>3.6798415863517446E-4</v>
      </c>
      <c r="AC83" s="206">
        <v>5.2744171897597383E-4</v>
      </c>
      <c r="AD83" s="206">
        <v>3.2647426683564911E-4</v>
      </c>
      <c r="AE83" s="206">
        <v>3.2284798241995953E-4</v>
      </c>
      <c r="AF83" s="206">
        <v>3.4316471602884377E-4</v>
      </c>
      <c r="AG83" s="206">
        <v>4.9797759500007431E-4</v>
      </c>
      <c r="AH83" s="206">
        <v>5.169745710908851E-4</v>
      </c>
      <c r="AI83" s="206">
        <v>1.4017350134294402E-3</v>
      </c>
      <c r="AJ83" s="206">
        <v>4.1930846393875234E-4</v>
      </c>
      <c r="AK83" s="206">
        <v>1.0587154708803822E-3</v>
      </c>
      <c r="AL83" s="206">
        <v>6.1579614552238131E-4</v>
      </c>
      <c r="AM83" s="206">
        <v>4.2302633525476342E-4</v>
      </c>
      <c r="AN83" s="206">
        <v>4.378257479270111E-4</v>
      </c>
      <c r="AO83" s="206">
        <v>7.0812130665294016E-4</v>
      </c>
      <c r="AP83" s="206">
        <v>4.5921374836198429E-4</v>
      </c>
      <c r="AQ83" s="206">
        <v>4.2892550921159908E-4</v>
      </c>
      <c r="AR83" s="206">
        <v>5.1215947022501863E-4</v>
      </c>
      <c r="AS83" s="206">
        <v>3.9147823983307561E-4</v>
      </c>
      <c r="AT83" s="206">
        <v>3.4061926306864349E-4</v>
      </c>
      <c r="AU83" s="206">
        <v>2.9177798377122226E-4</v>
      </c>
      <c r="AV83" s="206">
        <v>4.5000543182017425E-4</v>
      </c>
      <c r="AW83" s="206">
        <v>3.08973230869233E-4</v>
      </c>
      <c r="AX83" s="206">
        <v>2.8351587556639085E-4</v>
      </c>
      <c r="AY83" s="206">
        <v>3.2844493943136414E-4</v>
      </c>
      <c r="AZ83" s="206">
        <v>3.3916755831936402E-4</v>
      </c>
      <c r="BA83" s="206">
        <v>3.9633326285763628E-4</v>
      </c>
      <c r="BB83" s="206">
        <v>4.7960398612581571E-4</v>
      </c>
      <c r="BC83" s="206">
        <v>2.826518614045115E-4</v>
      </c>
      <c r="BD83" s="206">
        <v>3.9166614744424251E-4</v>
      </c>
      <c r="BE83" s="206">
        <v>4.9206913507360262E-4</v>
      </c>
      <c r="BF83" s="206">
        <v>2.8769069097828349E-4</v>
      </c>
      <c r="BG83" s="206">
        <v>4.3913630771292905E-4</v>
      </c>
      <c r="BH83" s="206">
        <v>1.2553792378929324E-4</v>
      </c>
      <c r="BI83" s="206">
        <v>4.6024671662993301E-4</v>
      </c>
      <c r="BJ83" s="206">
        <v>6.7661501865409323E-4</v>
      </c>
      <c r="BK83" s="206">
        <v>1.015579361254209E-3</v>
      </c>
      <c r="BL83" s="206">
        <v>5.258588924655312E-4</v>
      </c>
      <c r="BM83" s="206">
        <v>1.1333231114128658E-3</v>
      </c>
      <c r="BN83" s="206">
        <v>1.1482170000643569E-3</v>
      </c>
      <c r="BO83" s="206">
        <v>3.6940894862761396E-4</v>
      </c>
      <c r="BP83" s="206">
        <v>9.2596251829729409E-4</v>
      </c>
      <c r="BQ83" s="206">
        <v>2.8152256211109246E-4</v>
      </c>
      <c r="BR83" s="206">
        <v>2.0452245906482387E-4</v>
      </c>
      <c r="BS83" s="206">
        <v>1.610988273255763E-4</v>
      </c>
      <c r="BT83" s="206">
        <v>1.5783697335755256E-4</v>
      </c>
      <c r="BU83" s="206">
        <v>1.2458887367390145E-4</v>
      </c>
      <c r="BV83" s="206">
        <v>9.8486965149556242E-5</v>
      </c>
      <c r="BW83" s="206">
        <v>4.3403102607978027E-5</v>
      </c>
      <c r="BX83" s="206">
        <v>2.9188089820392218E-3</v>
      </c>
      <c r="BY83" s="206">
        <v>4.091849792940696E-4</v>
      </c>
      <c r="BZ83" s="206">
        <v>4.5490446698147867E-4</v>
      </c>
      <c r="CA83" s="206">
        <v>7.5706717994636743E-4</v>
      </c>
      <c r="CB83" s="206">
        <v>1.002656409298982</v>
      </c>
      <c r="CC83" s="206">
        <v>2.2051718986841208E-4</v>
      </c>
      <c r="CD83" s="206">
        <v>2.2581615306961457E-4</v>
      </c>
      <c r="CE83" s="206">
        <v>3.23458085196458E-3</v>
      </c>
      <c r="CF83" s="206">
        <v>1.4974451108814977E-4</v>
      </c>
      <c r="CG83" s="206">
        <v>2.2103462485417038E-4</v>
      </c>
      <c r="CH83" s="206">
        <v>3.0952569377237354E-4</v>
      </c>
      <c r="CI83" s="206">
        <v>1.7283253655008855E-4</v>
      </c>
      <c r="CJ83" s="206">
        <v>6.226739209931444E-4</v>
      </c>
      <c r="CK83" s="206">
        <v>2.0005743489578869E-4</v>
      </c>
      <c r="CL83" s="206">
        <v>2.3253387073432266E-4</v>
      </c>
      <c r="CM83" s="206">
        <v>3.4462980058052207E-4</v>
      </c>
      <c r="CN83" s="206">
        <v>2.6575369158930349E-4</v>
      </c>
      <c r="CO83" s="206">
        <v>2.3951078715079188E-4</v>
      </c>
      <c r="CP83" s="206">
        <v>3.1456323377592268E-4</v>
      </c>
      <c r="CQ83" s="206">
        <v>1.6642070450999507E-4</v>
      </c>
      <c r="CR83" s="206">
        <v>3.9540116750370359E-4</v>
      </c>
      <c r="CS83" s="206">
        <v>1.7341505565811351E-4</v>
      </c>
      <c r="CT83" s="206">
        <v>7.3303562402107791E-4</v>
      </c>
      <c r="CU83" s="206">
        <v>5.4808274089721725E-4</v>
      </c>
      <c r="CV83" s="206">
        <v>1.9394648022977103E-4</v>
      </c>
      <c r="CW83" s="206">
        <v>7.0542008763302562E-4</v>
      </c>
      <c r="CX83" s="206">
        <v>5.7303300293172911E-4</v>
      </c>
      <c r="CY83" s="206">
        <v>1.7049872261582161E-4</v>
      </c>
      <c r="CZ83" s="206">
        <v>2.3503421626418916E-4</v>
      </c>
      <c r="DA83" s="206">
        <v>2.6413377316038863E-4</v>
      </c>
      <c r="DB83" s="206">
        <v>1.4154771900470331E-3</v>
      </c>
      <c r="DC83" s="206">
        <v>1.2729917796412277E-3</v>
      </c>
      <c r="DD83" s="202">
        <v>1.0596253244117273</v>
      </c>
    </row>
    <row r="84" spans="1:108" s="173" customFormat="1" ht="9.5" x14ac:dyDescent="0.15">
      <c r="A84" s="160" t="s">
        <v>132</v>
      </c>
      <c r="B84" s="169" t="s">
        <v>147</v>
      </c>
      <c r="C84" s="169"/>
      <c r="D84" s="200">
        <v>3.1251842723543383E-3</v>
      </c>
      <c r="E84" s="206">
        <v>3.2370606816075694E-3</v>
      </c>
      <c r="F84" s="206">
        <v>6.050843723632098E-3</v>
      </c>
      <c r="G84" s="206">
        <v>2.4841359518045724E-3</v>
      </c>
      <c r="H84" s="206">
        <v>1.1291405950953487E-3</v>
      </c>
      <c r="I84" s="206">
        <v>3.7956797515804304E-3</v>
      </c>
      <c r="J84" s="206">
        <v>1.8453351377748194E-3</v>
      </c>
      <c r="K84" s="206">
        <v>8.7309802724300472E-4</v>
      </c>
      <c r="L84" s="206">
        <v>4.3367181032612891E-3</v>
      </c>
      <c r="M84" s="206">
        <v>8.9120543764573922E-3</v>
      </c>
      <c r="N84" s="206">
        <v>1.6599552003684584E-2</v>
      </c>
      <c r="O84" s="206">
        <v>5.967055709729995E-3</v>
      </c>
      <c r="P84" s="206">
        <v>2.6789818751763949E-3</v>
      </c>
      <c r="Q84" s="206">
        <v>2.6970260397861032E-2</v>
      </c>
      <c r="R84" s="206">
        <v>2.4066484199875672E-3</v>
      </c>
      <c r="S84" s="206">
        <v>2.2472160753608549E-3</v>
      </c>
      <c r="T84" s="206">
        <v>2.6283553399250371E-3</v>
      </c>
      <c r="U84" s="206">
        <v>2.6102812565876286E-3</v>
      </c>
      <c r="V84" s="206">
        <v>4.6900182408082108E-3</v>
      </c>
      <c r="W84" s="206">
        <v>5.5471890291490461E-3</v>
      </c>
      <c r="X84" s="206">
        <v>3.0343320944895792E-3</v>
      </c>
      <c r="Y84" s="206">
        <v>4.9852908227264112E-3</v>
      </c>
      <c r="Z84" s="206">
        <v>3.684229274586736E-3</v>
      </c>
      <c r="AA84" s="206">
        <v>3.2775667645149925E-3</v>
      </c>
      <c r="AB84" s="206">
        <v>1.882218340434848E-3</v>
      </c>
      <c r="AC84" s="206">
        <v>2.3907934584131035E-3</v>
      </c>
      <c r="AD84" s="206">
        <v>1.1404493005398334E-2</v>
      </c>
      <c r="AE84" s="206">
        <v>2.386061274102522E-3</v>
      </c>
      <c r="AF84" s="206">
        <v>1.7329618527573824E-3</v>
      </c>
      <c r="AG84" s="206">
        <v>5.3215174269581351E-3</v>
      </c>
      <c r="AH84" s="206">
        <v>3.0321970197335064E-3</v>
      </c>
      <c r="AI84" s="206">
        <v>5.6298833584757235E-3</v>
      </c>
      <c r="AJ84" s="206">
        <v>6.3799353869607748E-3</v>
      </c>
      <c r="AK84" s="206">
        <v>6.122328496184771E-3</v>
      </c>
      <c r="AL84" s="206">
        <v>3.6427019017883761E-3</v>
      </c>
      <c r="AM84" s="206">
        <v>2.6730621327350247E-3</v>
      </c>
      <c r="AN84" s="206">
        <v>2.9584486907954419E-3</v>
      </c>
      <c r="AO84" s="206">
        <v>3.8460220965160271E-3</v>
      </c>
      <c r="AP84" s="206">
        <v>5.7443553326533697E-3</v>
      </c>
      <c r="AQ84" s="206">
        <v>6.9473026641284265E-3</v>
      </c>
      <c r="AR84" s="206">
        <v>2.8620837085534079E-3</v>
      </c>
      <c r="AS84" s="206">
        <v>2.516977238053688E-3</v>
      </c>
      <c r="AT84" s="206">
        <v>1.8425644629014918E-3</v>
      </c>
      <c r="AU84" s="206">
        <v>1.569610853459108E-3</v>
      </c>
      <c r="AV84" s="206">
        <v>2.614503716933923E-3</v>
      </c>
      <c r="AW84" s="206">
        <v>1.8429512082775536E-3</v>
      </c>
      <c r="AX84" s="206">
        <v>1.7933030480325762E-3</v>
      </c>
      <c r="AY84" s="206">
        <v>2.2704390522066678E-3</v>
      </c>
      <c r="AZ84" s="206">
        <v>2.0322878536938121E-3</v>
      </c>
      <c r="BA84" s="206">
        <v>1.1575530564259225E-3</v>
      </c>
      <c r="BB84" s="206">
        <v>2.9632975567441878E-3</v>
      </c>
      <c r="BC84" s="206">
        <v>1.5774252894927754E-3</v>
      </c>
      <c r="BD84" s="206">
        <v>1.9813394469463822E-3</v>
      </c>
      <c r="BE84" s="206">
        <v>1.9343423458502203E-3</v>
      </c>
      <c r="BF84" s="206">
        <v>1.4326643100286678E-3</v>
      </c>
      <c r="BG84" s="206">
        <v>2.1183300973687249E-3</v>
      </c>
      <c r="BH84" s="206">
        <v>6.8755298931902169E-4</v>
      </c>
      <c r="BI84" s="206">
        <v>2.4497379942253097E-3</v>
      </c>
      <c r="BJ84" s="206">
        <v>2.3532839771118187E-2</v>
      </c>
      <c r="BK84" s="206">
        <v>4.2132860494662246E-3</v>
      </c>
      <c r="BL84" s="206">
        <v>4.429008554293179E-3</v>
      </c>
      <c r="BM84" s="206">
        <v>3.1633073230785845E-3</v>
      </c>
      <c r="BN84" s="206">
        <v>5.8951997282480255E-3</v>
      </c>
      <c r="BO84" s="206">
        <v>2.6279099530798363E-3</v>
      </c>
      <c r="BP84" s="206">
        <v>8.0540302124151638E-3</v>
      </c>
      <c r="BQ84" s="206">
        <v>1.515754898320827E-3</v>
      </c>
      <c r="BR84" s="206">
        <v>6.4591017749869616E-4</v>
      </c>
      <c r="BS84" s="206">
        <v>7.7870208093773767E-4</v>
      </c>
      <c r="BT84" s="206">
        <v>7.606418341378579E-4</v>
      </c>
      <c r="BU84" s="206">
        <v>7.6934394374817306E-4</v>
      </c>
      <c r="BV84" s="206">
        <v>6.3737217587081193E-4</v>
      </c>
      <c r="BW84" s="206">
        <v>3.0833941027810774E-4</v>
      </c>
      <c r="BX84" s="206">
        <v>8.1272876641050068E-4</v>
      </c>
      <c r="BY84" s="206">
        <v>8.5823199454917575E-4</v>
      </c>
      <c r="BZ84" s="206">
        <v>1.2003185010501596E-3</v>
      </c>
      <c r="CA84" s="206">
        <v>1.9763637340028625E-3</v>
      </c>
      <c r="CB84" s="206">
        <v>9.4077482054612856E-4</v>
      </c>
      <c r="CC84" s="206">
        <v>1.0007243433715063</v>
      </c>
      <c r="CD84" s="206">
        <v>7.7157613210541878E-4</v>
      </c>
      <c r="CE84" s="206">
        <v>3.8777518823667286E-4</v>
      </c>
      <c r="CF84" s="206">
        <v>7.0797741742351691E-4</v>
      </c>
      <c r="CG84" s="206">
        <v>1.7374061549057164E-3</v>
      </c>
      <c r="CH84" s="206">
        <v>1.6496881444155588E-3</v>
      </c>
      <c r="CI84" s="206">
        <v>7.3215279047427568E-4</v>
      </c>
      <c r="CJ84" s="206">
        <v>2.90826615766843E-3</v>
      </c>
      <c r="CK84" s="206">
        <v>8.9522470289447823E-3</v>
      </c>
      <c r="CL84" s="206">
        <v>1.4300425174417857E-3</v>
      </c>
      <c r="CM84" s="206">
        <v>2.0118079319879304E-3</v>
      </c>
      <c r="CN84" s="206">
        <v>8.3609972286492469E-4</v>
      </c>
      <c r="CO84" s="206">
        <v>1.1889276109396142E-3</v>
      </c>
      <c r="CP84" s="206">
        <v>1.0990202852239075E-3</v>
      </c>
      <c r="CQ84" s="206">
        <v>8.1771235084682474E-4</v>
      </c>
      <c r="CR84" s="206">
        <v>1.8141334325591553E-3</v>
      </c>
      <c r="CS84" s="206">
        <v>6.8501954028254964E-4</v>
      </c>
      <c r="CT84" s="206">
        <v>1.4788128866523678E-3</v>
      </c>
      <c r="CU84" s="206">
        <v>1.7701618877092498E-3</v>
      </c>
      <c r="CV84" s="206">
        <v>6.8929725533739571E-4</v>
      </c>
      <c r="CW84" s="206">
        <v>2.1134481614040299E-3</v>
      </c>
      <c r="CX84" s="206">
        <v>3.1195995848084346E-3</v>
      </c>
      <c r="CY84" s="206">
        <v>7.9470025633422226E-4</v>
      </c>
      <c r="CZ84" s="206">
        <v>1.179454961417624E-3</v>
      </c>
      <c r="DA84" s="206">
        <v>1.0628277855473474E-3</v>
      </c>
      <c r="DB84" s="206">
        <v>5.4516950562123459E-3</v>
      </c>
      <c r="DC84" s="206">
        <v>2.0410189088192858E-3</v>
      </c>
      <c r="DD84" s="202">
        <v>1.3421327510430678</v>
      </c>
    </row>
    <row r="85" spans="1:108" s="173" customFormat="1" ht="9.5" x14ac:dyDescent="0.15">
      <c r="A85" s="160" t="s">
        <v>134</v>
      </c>
      <c r="B85" s="169" t="s">
        <v>700</v>
      </c>
      <c r="C85" s="169"/>
      <c r="D85" s="200">
        <v>1.4777471633867997E-3</v>
      </c>
      <c r="E85" s="206">
        <v>2.1757951196487327E-3</v>
      </c>
      <c r="F85" s="206">
        <v>1.3193293614375949E-3</v>
      </c>
      <c r="G85" s="206">
        <v>9.140564339651918E-4</v>
      </c>
      <c r="H85" s="206">
        <v>1.4734511978261979E-3</v>
      </c>
      <c r="I85" s="206">
        <v>2.2442807813425163E-3</v>
      </c>
      <c r="J85" s="206">
        <v>1.0247996011990295E-2</v>
      </c>
      <c r="K85" s="206">
        <v>3.4589702255548678E-3</v>
      </c>
      <c r="L85" s="206">
        <v>2.1199993042525377E-3</v>
      </c>
      <c r="M85" s="206">
        <v>1.8024755434484852E-3</v>
      </c>
      <c r="N85" s="206">
        <v>1.7137311792303877E-3</v>
      </c>
      <c r="O85" s="206">
        <v>1.6365955969367258E-3</v>
      </c>
      <c r="P85" s="206">
        <v>1.010848560512545E-3</v>
      </c>
      <c r="Q85" s="206">
        <v>1.7991349235313063E-3</v>
      </c>
      <c r="R85" s="206">
        <v>1.5526489393371536E-3</v>
      </c>
      <c r="S85" s="206">
        <v>1.3299090423496147E-3</v>
      </c>
      <c r="T85" s="206">
        <v>2.1633303822990034E-3</v>
      </c>
      <c r="U85" s="206">
        <v>1.9274180772559388E-3</v>
      </c>
      <c r="V85" s="206">
        <v>2.1464240090897139E-3</v>
      </c>
      <c r="W85" s="206">
        <v>1.8027295901786376E-3</v>
      </c>
      <c r="X85" s="206">
        <v>1.8603252179063558E-3</v>
      </c>
      <c r="Y85" s="206">
        <v>1.6168119288332789E-3</v>
      </c>
      <c r="Z85" s="206">
        <v>1.5409971261495816E-3</v>
      </c>
      <c r="AA85" s="206">
        <v>1.3214727870172614E-3</v>
      </c>
      <c r="AB85" s="206">
        <v>1.5615651424808544E-3</v>
      </c>
      <c r="AC85" s="206">
        <v>1.8332684235862124E-3</v>
      </c>
      <c r="AD85" s="206">
        <v>3.728964980435766E-4</v>
      </c>
      <c r="AE85" s="206">
        <v>9.3424105431773059E-4</v>
      </c>
      <c r="AF85" s="206">
        <v>1.0598141513263606E-3</v>
      </c>
      <c r="AG85" s="206">
        <v>1.5807021865990808E-3</v>
      </c>
      <c r="AH85" s="206">
        <v>1.8377034964643434E-3</v>
      </c>
      <c r="AI85" s="206">
        <v>3.1549969173646363E-3</v>
      </c>
      <c r="AJ85" s="206">
        <v>1.942856267539713E-3</v>
      </c>
      <c r="AK85" s="206">
        <v>1.6198820793669726E-3</v>
      </c>
      <c r="AL85" s="206">
        <v>1.9056390096800994E-3</v>
      </c>
      <c r="AM85" s="206">
        <v>1.5922738214224847E-3</v>
      </c>
      <c r="AN85" s="206">
        <v>1.2587900931218638E-3</v>
      </c>
      <c r="AO85" s="206">
        <v>1.6157436467015007E-3</v>
      </c>
      <c r="AP85" s="206">
        <v>1.9569847294685274E-3</v>
      </c>
      <c r="AQ85" s="206">
        <v>1.4409016630532159E-3</v>
      </c>
      <c r="AR85" s="206">
        <v>1.9902072173343384E-3</v>
      </c>
      <c r="AS85" s="206">
        <v>1.5407919977662595E-3</v>
      </c>
      <c r="AT85" s="206">
        <v>1.2218766437364309E-3</v>
      </c>
      <c r="AU85" s="206">
        <v>1.162294462486542E-3</v>
      </c>
      <c r="AV85" s="206">
        <v>1.123067178755717E-3</v>
      </c>
      <c r="AW85" s="206">
        <v>1.0890135805767265E-3</v>
      </c>
      <c r="AX85" s="206">
        <v>8.1667015990137212E-4</v>
      </c>
      <c r="AY85" s="206">
        <v>1.1053199717842637E-3</v>
      </c>
      <c r="AZ85" s="206">
        <v>9.9434695986844591E-4</v>
      </c>
      <c r="BA85" s="206">
        <v>6.1210948396971685E-4</v>
      </c>
      <c r="BB85" s="206">
        <v>1.4165136562739079E-3</v>
      </c>
      <c r="BC85" s="206">
        <v>6.5175014380910111E-4</v>
      </c>
      <c r="BD85" s="206">
        <v>1.2070353403173632E-3</v>
      </c>
      <c r="BE85" s="206">
        <v>7.8308965962112524E-4</v>
      </c>
      <c r="BF85" s="206">
        <v>9.3368239104094119E-4</v>
      </c>
      <c r="BG85" s="206">
        <v>8.5668948060727598E-4</v>
      </c>
      <c r="BH85" s="206">
        <v>3.3974199059841245E-4</v>
      </c>
      <c r="BI85" s="206">
        <v>3.4464481603108665E-3</v>
      </c>
      <c r="BJ85" s="206">
        <v>7.3001539850389707E-3</v>
      </c>
      <c r="BK85" s="206">
        <v>2.9058845831323467E-3</v>
      </c>
      <c r="BL85" s="206">
        <v>2.097858785705513E-3</v>
      </c>
      <c r="BM85" s="206">
        <v>2.8827970724043762E-3</v>
      </c>
      <c r="BN85" s="206">
        <v>2.0942080633519328E-3</v>
      </c>
      <c r="BO85" s="206">
        <v>1.0069660280217351E-3</v>
      </c>
      <c r="BP85" s="206">
        <v>1.4680742971469477E-3</v>
      </c>
      <c r="BQ85" s="206">
        <v>1.4618859179373056E-3</v>
      </c>
      <c r="BR85" s="206">
        <v>1.0827187590646901E-3</v>
      </c>
      <c r="BS85" s="206">
        <v>3.3555113643323141E-3</v>
      </c>
      <c r="BT85" s="206">
        <v>1.2591308619028299E-3</v>
      </c>
      <c r="BU85" s="206">
        <v>6.9597352421386189E-4</v>
      </c>
      <c r="BV85" s="206">
        <v>7.3372777130256532E-4</v>
      </c>
      <c r="BW85" s="206">
        <v>3.0732604926336554E-4</v>
      </c>
      <c r="BX85" s="206">
        <v>8.8112629711004625E-3</v>
      </c>
      <c r="BY85" s="206">
        <v>1.6258100572504847E-2</v>
      </c>
      <c r="BZ85" s="206">
        <v>3.9595129787780979E-2</v>
      </c>
      <c r="CA85" s="206">
        <v>0.19496629015647454</v>
      </c>
      <c r="CB85" s="206">
        <v>8.7858176236927082E-3</v>
      </c>
      <c r="CC85" s="206">
        <v>1.6046817934695749E-3</v>
      </c>
      <c r="CD85" s="206">
        <v>1.0047064438978655</v>
      </c>
      <c r="CE85" s="206">
        <v>2.8235922105016831E-3</v>
      </c>
      <c r="CF85" s="206">
        <v>1.2615233356726154E-3</v>
      </c>
      <c r="CG85" s="206">
        <v>2.2292655335977357E-3</v>
      </c>
      <c r="CH85" s="206">
        <v>1.8904958350110695E-3</v>
      </c>
      <c r="CI85" s="206">
        <v>1.2802016467127258E-3</v>
      </c>
      <c r="CJ85" s="206">
        <v>3.8508278636973964E-3</v>
      </c>
      <c r="CK85" s="206">
        <v>1.2614432213905319E-3</v>
      </c>
      <c r="CL85" s="206">
        <v>1.5700373665378943E-3</v>
      </c>
      <c r="CM85" s="206">
        <v>2.3499619719327073E-3</v>
      </c>
      <c r="CN85" s="206">
        <v>8.7046256306277665E-4</v>
      </c>
      <c r="CO85" s="206">
        <v>7.6735622470918492E-4</v>
      </c>
      <c r="CP85" s="206">
        <v>8.582954095235826E-4</v>
      </c>
      <c r="CQ85" s="206">
        <v>1.0144739274068027E-3</v>
      </c>
      <c r="CR85" s="206">
        <v>1.5947997651517445E-3</v>
      </c>
      <c r="CS85" s="206">
        <v>3.7403722760741298E-3</v>
      </c>
      <c r="CT85" s="206">
        <v>2.041357518568025E-3</v>
      </c>
      <c r="CU85" s="206">
        <v>7.6964029066034978E-4</v>
      </c>
      <c r="CV85" s="206">
        <v>1.2713615747024594E-3</v>
      </c>
      <c r="CW85" s="206">
        <v>1.604379050011558E-2</v>
      </c>
      <c r="CX85" s="206">
        <v>2.9047391335337205E-3</v>
      </c>
      <c r="CY85" s="206">
        <v>1.1420638562618035E-3</v>
      </c>
      <c r="CZ85" s="206">
        <v>3.1833555360089856E-3</v>
      </c>
      <c r="DA85" s="206">
        <v>2.0336582823927683E-3</v>
      </c>
      <c r="DB85" s="206">
        <v>1.7561160960542963E-3</v>
      </c>
      <c r="DC85" s="206">
        <v>7.53087732391683E-3</v>
      </c>
      <c r="DD85" s="202">
        <v>1.4670353992916814</v>
      </c>
    </row>
    <row r="86" spans="1:108" s="173" customFormat="1" ht="9.5" x14ac:dyDescent="0.15">
      <c r="A86" s="179" t="s">
        <v>136</v>
      </c>
      <c r="B86" s="180" t="s">
        <v>701</v>
      </c>
      <c r="C86" s="180"/>
      <c r="D86" s="207">
        <v>4.938272022198567E-4</v>
      </c>
      <c r="E86" s="208">
        <v>5.1332117635828525E-4</v>
      </c>
      <c r="F86" s="208">
        <v>4.6891163255228607E-4</v>
      </c>
      <c r="G86" s="208">
        <v>7.2771892570364137E-4</v>
      </c>
      <c r="H86" s="208">
        <v>5.400524028166306E-4</v>
      </c>
      <c r="I86" s="208">
        <v>6.9565699266261455E-4</v>
      </c>
      <c r="J86" s="208">
        <v>1.5016485685463692E-3</v>
      </c>
      <c r="K86" s="208">
        <v>3.4657137034501957E-3</v>
      </c>
      <c r="L86" s="208">
        <v>7.3652705385625372E-4</v>
      </c>
      <c r="M86" s="208">
        <v>6.7339862086862048E-4</v>
      </c>
      <c r="N86" s="208">
        <v>3.6122705952557603E-4</v>
      </c>
      <c r="O86" s="208">
        <v>6.5473679433448876E-4</v>
      </c>
      <c r="P86" s="208">
        <v>5.1887876500535644E-4</v>
      </c>
      <c r="Q86" s="208">
        <v>5.2668033167034762E-4</v>
      </c>
      <c r="R86" s="208">
        <v>8.9050000612329514E-4</v>
      </c>
      <c r="S86" s="208">
        <v>1.8218881537391195E-3</v>
      </c>
      <c r="T86" s="208">
        <v>6.91488572055771E-4</v>
      </c>
      <c r="U86" s="208">
        <v>1.0943382923300075E-3</v>
      </c>
      <c r="V86" s="208">
        <v>9.9426379509602266E-4</v>
      </c>
      <c r="W86" s="208">
        <v>8.0073387753951944E-4</v>
      </c>
      <c r="X86" s="208">
        <v>7.3627239706796352E-4</v>
      </c>
      <c r="Y86" s="208">
        <v>6.3833203546726294E-4</v>
      </c>
      <c r="Z86" s="208">
        <v>1.2458799932617648E-3</v>
      </c>
      <c r="AA86" s="208">
        <v>2.7592713145172042E-4</v>
      </c>
      <c r="AB86" s="208">
        <v>1.3670507152122331E-3</v>
      </c>
      <c r="AC86" s="208">
        <v>9.3779752991330538E-4</v>
      </c>
      <c r="AD86" s="208">
        <v>2.1715761751406727E-4</v>
      </c>
      <c r="AE86" s="208">
        <v>5.9801673451664471E-4</v>
      </c>
      <c r="AF86" s="208">
        <v>5.3472759220948797E-4</v>
      </c>
      <c r="AG86" s="208">
        <v>6.9598256875174301E-4</v>
      </c>
      <c r="AH86" s="208">
        <v>5.7413787199196242E-4</v>
      </c>
      <c r="AI86" s="208">
        <v>8.729367576099155E-4</v>
      </c>
      <c r="AJ86" s="208">
        <v>8.5592696398260318E-4</v>
      </c>
      <c r="AK86" s="208">
        <v>5.3580558035638283E-4</v>
      </c>
      <c r="AL86" s="208">
        <v>5.4282428724918756E-4</v>
      </c>
      <c r="AM86" s="208">
        <v>4.7883857677381354E-4</v>
      </c>
      <c r="AN86" s="208">
        <v>8.6499193424625258E-4</v>
      </c>
      <c r="AO86" s="208">
        <v>5.1177114938208619E-4</v>
      </c>
      <c r="AP86" s="208">
        <v>6.6178267308858137E-4</v>
      </c>
      <c r="AQ86" s="208">
        <v>5.0824025632763617E-4</v>
      </c>
      <c r="AR86" s="208">
        <v>1.1529466659576711E-3</v>
      </c>
      <c r="AS86" s="208">
        <v>8.6066708236829856E-4</v>
      </c>
      <c r="AT86" s="208">
        <v>6.2280844133853807E-4</v>
      </c>
      <c r="AU86" s="208">
        <v>7.1343142142692335E-4</v>
      </c>
      <c r="AV86" s="208">
        <v>8.7187575561810859E-4</v>
      </c>
      <c r="AW86" s="208">
        <v>5.6403812103294581E-4</v>
      </c>
      <c r="AX86" s="208">
        <v>6.293904533022851E-4</v>
      </c>
      <c r="AY86" s="208">
        <v>6.0713948815862716E-4</v>
      </c>
      <c r="AZ86" s="208">
        <v>4.4240012013035637E-4</v>
      </c>
      <c r="BA86" s="208">
        <v>4.1817310430741924E-4</v>
      </c>
      <c r="BB86" s="208">
        <v>3.878059171017046E-4</v>
      </c>
      <c r="BC86" s="208">
        <v>5.4219407046553387E-4</v>
      </c>
      <c r="BD86" s="208">
        <v>4.8052654542555981E-4</v>
      </c>
      <c r="BE86" s="208">
        <v>3.5248026045287895E-4</v>
      </c>
      <c r="BF86" s="208">
        <v>4.6916203954867848E-4</v>
      </c>
      <c r="BG86" s="208">
        <v>5.8654592222636272E-4</v>
      </c>
      <c r="BH86" s="208">
        <v>6.6653301796204068E-4</v>
      </c>
      <c r="BI86" s="208">
        <v>8.2482716471500041E-4</v>
      </c>
      <c r="BJ86" s="208">
        <v>1.4288895336842622E-3</v>
      </c>
      <c r="BK86" s="208">
        <v>9.0981831702635358E-4</v>
      </c>
      <c r="BL86" s="208">
        <v>1.852977807456295E-3</v>
      </c>
      <c r="BM86" s="208">
        <v>1.1929918596096324E-3</v>
      </c>
      <c r="BN86" s="208">
        <v>1.1106729280087764E-3</v>
      </c>
      <c r="BO86" s="208">
        <v>3.2628971489113523E-3</v>
      </c>
      <c r="BP86" s="208">
        <v>3.9703832152421436E-3</v>
      </c>
      <c r="BQ86" s="208">
        <v>2.4418431736103795E-3</v>
      </c>
      <c r="BR86" s="208">
        <v>1.127493860762413E-3</v>
      </c>
      <c r="BS86" s="208">
        <v>2.225184293541487E-3</v>
      </c>
      <c r="BT86" s="208">
        <v>9.6733756793328188E-3</v>
      </c>
      <c r="BU86" s="208">
        <v>1.4516756656130384E-3</v>
      </c>
      <c r="BV86" s="208">
        <v>1.774882575981259E-3</v>
      </c>
      <c r="BW86" s="208">
        <v>7.1272708475782773E-4</v>
      </c>
      <c r="BX86" s="208">
        <v>2.2201776050325404E-3</v>
      </c>
      <c r="BY86" s="208">
        <v>7.4584130947552975E-4</v>
      </c>
      <c r="BZ86" s="208">
        <v>1.3418479671979363E-3</v>
      </c>
      <c r="CA86" s="208">
        <v>1.0389540630854448E-3</v>
      </c>
      <c r="CB86" s="208">
        <v>1.9602487503072455E-3</v>
      </c>
      <c r="CC86" s="208">
        <v>1.5221277032159077E-3</v>
      </c>
      <c r="CD86" s="208">
        <v>1.387386907853973E-3</v>
      </c>
      <c r="CE86" s="208">
        <v>1.0002422918469944</v>
      </c>
      <c r="CF86" s="208">
        <v>9.7386546398123847E-3</v>
      </c>
      <c r="CG86" s="208">
        <v>4.5994883723571457E-3</v>
      </c>
      <c r="CH86" s="208">
        <v>6.8149742555060093E-4</v>
      </c>
      <c r="CI86" s="208">
        <v>6.610596679563055E-3</v>
      </c>
      <c r="CJ86" s="208">
        <v>5.7602815507793526E-3</v>
      </c>
      <c r="CK86" s="208">
        <v>6.0047317555384479E-3</v>
      </c>
      <c r="CL86" s="208">
        <v>1.9336177995238416E-3</v>
      </c>
      <c r="CM86" s="208">
        <v>4.5250542642304862E-3</v>
      </c>
      <c r="CN86" s="208">
        <v>8.2769768394112071E-4</v>
      </c>
      <c r="CO86" s="208">
        <v>4.9287761281826669E-3</v>
      </c>
      <c r="CP86" s="208">
        <v>6.3044062109138049E-3</v>
      </c>
      <c r="CQ86" s="208">
        <v>9.0888860896060639E-4</v>
      </c>
      <c r="CR86" s="208">
        <v>5.277371715087853E-3</v>
      </c>
      <c r="CS86" s="208">
        <v>1.6220807192937595E-3</v>
      </c>
      <c r="CT86" s="208">
        <v>2.6392852775589844E-3</v>
      </c>
      <c r="CU86" s="208">
        <v>9.275535522397611E-4</v>
      </c>
      <c r="CV86" s="208">
        <v>1.4468378844848711E-3</v>
      </c>
      <c r="CW86" s="208">
        <v>1.6456584344303091E-3</v>
      </c>
      <c r="CX86" s="208">
        <v>2.0224132628640819E-3</v>
      </c>
      <c r="CY86" s="208">
        <v>1.5232372997653365E-3</v>
      </c>
      <c r="CZ86" s="208">
        <v>1.6017607004800505E-3</v>
      </c>
      <c r="DA86" s="208">
        <v>2.6532205837634043E-3</v>
      </c>
      <c r="DB86" s="208">
        <v>6.2318483596670497E-4</v>
      </c>
      <c r="DC86" s="208">
        <v>1.8431029488086242E-3</v>
      </c>
      <c r="DD86" s="209">
        <v>1.1632629455151666</v>
      </c>
    </row>
    <row r="87" spans="1:108" s="173" customFormat="1" ht="9.5" x14ac:dyDescent="0.15">
      <c r="A87" s="160" t="s">
        <v>138</v>
      </c>
      <c r="B87" s="169" t="s">
        <v>150</v>
      </c>
      <c r="C87" s="169"/>
      <c r="D87" s="200">
        <v>2.7791676835062381E-3</v>
      </c>
      <c r="E87" s="201">
        <v>3.0828881878926617E-3</v>
      </c>
      <c r="F87" s="201">
        <v>2.2425757622245332E-3</v>
      </c>
      <c r="G87" s="201">
        <v>4.6886131932540017E-3</v>
      </c>
      <c r="H87" s="201">
        <v>2.7137120703774734E-3</v>
      </c>
      <c r="I87" s="201">
        <v>6.1469285613949404E-3</v>
      </c>
      <c r="J87" s="201">
        <v>4.9574757180607327E-3</v>
      </c>
      <c r="K87" s="201">
        <v>1.9520679614947987E-2</v>
      </c>
      <c r="L87" s="201">
        <v>3.9034097397563599E-3</v>
      </c>
      <c r="M87" s="201">
        <v>5.3299070896451438E-3</v>
      </c>
      <c r="N87" s="201">
        <v>2.1459431728412044E-3</v>
      </c>
      <c r="O87" s="201">
        <v>3.3707727490326356E-3</v>
      </c>
      <c r="P87" s="201">
        <v>2.047842620544897E-3</v>
      </c>
      <c r="Q87" s="201">
        <v>2.8310064692567312E-3</v>
      </c>
      <c r="R87" s="201">
        <v>3.5250663061241957E-3</v>
      </c>
      <c r="S87" s="201">
        <v>4.4991408716099895E-3</v>
      </c>
      <c r="T87" s="201">
        <v>3.5484804382651812E-3</v>
      </c>
      <c r="U87" s="201">
        <v>4.7949006842850361E-3</v>
      </c>
      <c r="V87" s="201">
        <v>3.21273709894724E-3</v>
      </c>
      <c r="W87" s="201">
        <v>3.7285702080187022E-3</v>
      </c>
      <c r="X87" s="201">
        <v>3.6113103140463557E-3</v>
      </c>
      <c r="Y87" s="201">
        <v>2.7760704365952116E-3</v>
      </c>
      <c r="Z87" s="201">
        <v>3.082218363622157E-3</v>
      </c>
      <c r="AA87" s="201">
        <v>1.1187526813676517E-3</v>
      </c>
      <c r="AB87" s="201">
        <v>1.1869717739835204E-2</v>
      </c>
      <c r="AC87" s="201">
        <v>3.9208561467658082E-3</v>
      </c>
      <c r="AD87" s="201">
        <v>1.0259616913030729E-3</v>
      </c>
      <c r="AE87" s="201">
        <v>2.8499528267108961E-3</v>
      </c>
      <c r="AF87" s="201">
        <v>3.6010556264011589E-3</v>
      </c>
      <c r="AG87" s="201">
        <v>4.6994761351683723E-3</v>
      </c>
      <c r="AH87" s="201">
        <v>2.3245369846050562E-3</v>
      </c>
      <c r="AI87" s="201">
        <v>3.2172585891867868E-3</v>
      </c>
      <c r="AJ87" s="201">
        <v>3.2809500946749726E-3</v>
      </c>
      <c r="AK87" s="201">
        <v>2.7072937047694441E-3</v>
      </c>
      <c r="AL87" s="201">
        <v>2.106859464408176E-3</v>
      </c>
      <c r="AM87" s="201">
        <v>1.7781361521002166E-3</v>
      </c>
      <c r="AN87" s="201">
        <v>3.0745075801804377E-3</v>
      </c>
      <c r="AO87" s="201">
        <v>3.0031802502213495E-3</v>
      </c>
      <c r="AP87" s="201">
        <v>3.0101824957360569E-3</v>
      </c>
      <c r="AQ87" s="201">
        <v>2.3782073130331604E-3</v>
      </c>
      <c r="AR87" s="201">
        <v>5.7397761340913841E-3</v>
      </c>
      <c r="AS87" s="201">
        <v>3.0860336086326796E-3</v>
      </c>
      <c r="AT87" s="201">
        <v>3.7319800826424864E-3</v>
      </c>
      <c r="AU87" s="201">
        <v>3.9402935856068782E-3</v>
      </c>
      <c r="AV87" s="201">
        <v>3.7997687831589182E-3</v>
      </c>
      <c r="AW87" s="201">
        <v>2.5598026761074135E-3</v>
      </c>
      <c r="AX87" s="201">
        <v>2.7907491575975387E-3</v>
      </c>
      <c r="AY87" s="201">
        <v>3.0146877524686293E-3</v>
      </c>
      <c r="AZ87" s="201">
        <v>2.799646731186517E-3</v>
      </c>
      <c r="BA87" s="201">
        <v>4.2096076349545436E-3</v>
      </c>
      <c r="BB87" s="201">
        <v>2.5105161441039176E-3</v>
      </c>
      <c r="BC87" s="201">
        <v>2.860481450443261E-3</v>
      </c>
      <c r="BD87" s="201">
        <v>2.8011231077822267E-3</v>
      </c>
      <c r="BE87" s="201">
        <v>1.5910012784892788E-3</v>
      </c>
      <c r="BF87" s="201">
        <v>2.124325780722369E-3</v>
      </c>
      <c r="BG87" s="201">
        <v>3.2444119241948799E-3</v>
      </c>
      <c r="BH87" s="201">
        <v>1.5630540388130144E-3</v>
      </c>
      <c r="BI87" s="201">
        <v>3.7951022369667247E-3</v>
      </c>
      <c r="BJ87" s="201">
        <v>3.5340091624783605E-3</v>
      </c>
      <c r="BK87" s="201">
        <v>4.4018288430213003E-3</v>
      </c>
      <c r="BL87" s="201">
        <v>1.6440111615318342E-2</v>
      </c>
      <c r="BM87" s="201">
        <v>7.8014885042616685E-3</v>
      </c>
      <c r="BN87" s="201">
        <v>7.6058587549084483E-3</v>
      </c>
      <c r="BO87" s="201">
        <v>2.796568491575386E-3</v>
      </c>
      <c r="BP87" s="201">
        <v>3.7651941413044156E-3</v>
      </c>
      <c r="BQ87" s="201">
        <v>1.2737578775937839E-2</v>
      </c>
      <c r="BR87" s="201">
        <v>5.147174559585679E-3</v>
      </c>
      <c r="BS87" s="201">
        <v>1.7786640534033983E-2</v>
      </c>
      <c r="BT87" s="201">
        <v>1.7304214986705254E-2</v>
      </c>
      <c r="BU87" s="201">
        <v>6.5320185393944463E-3</v>
      </c>
      <c r="BV87" s="201">
        <v>7.8554524461155999E-3</v>
      </c>
      <c r="BW87" s="201">
        <v>2.0312215130567036E-3</v>
      </c>
      <c r="BX87" s="201">
        <v>6.257456545469187E-3</v>
      </c>
      <c r="BY87" s="201">
        <v>4.3646287261950899E-3</v>
      </c>
      <c r="BZ87" s="201">
        <v>2.2567037408585039E-2</v>
      </c>
      <c r="CA87" s="201">
        <v>6.9853793960336042E-3</v>
      </c>
      <c r="CB87" s="201">
        <v>6.562841925548798E-3</v>
      </c>
      <c r="CC87" s="201">
        <v>5.9157626289067259E-3</v>
      </c>
      <c r="CD87" s="201">
        <v>9.5882834124137971E-3</v>
      </c>
      <c r="CE87" s="201">
        <v>6.481547590777988E-3</v>
      </c>
      <c r="CF87" s="201">
        <v>1.1580029079883478</v>
      </c>
      <c r="CG87" s="201">
        <v>4.8650704390105971E-2</v>
      </c>
      <c r="CH87" s="201">
        <v>1.076452341165874E-2</v>
      </c>
      <c r="CI87" s="201">
        <v>0.13528112181949833</v>
      </c>
      <c r="CJ87" s="201">
        <v>1.6190832612486186E-2</v>
      </c>
      <c r="CK87" s="201">
        <v>1.2971382899982493E-2</v>
      </c>
      <c r="CL87" s="201">
        <v>2.7969263969280901E-3</v>
      </c>
      <c r="CM87" s="201">
        <v>1.09737438179685E-2</v>
      </c>
      <c r="CN87" s="201">
        <v>4.1156715301112479E-3</v>
      </c>
      <c r="CO87" s="201">
        <v>5.4174715044323848E-3</v>
      </c>
      <c r="CP87" s="201">
        <v>1.4334136770961063E-2</v>
      </c>
      <c r="CQ87" s="201">
        <v>2.5765556472024408E-3</v>
      </c>
      <c r="CR87" s="201">
        <v>1.9542714573015284E-2</v>
      </c>
      <c r="CS87" s="201">
        <v>5.0304819915986615E-3</v>
      </c>
      <c r="CT87" s="201">
        <v>2.5325936467499064E-2</v>
      </c>
      <c r="CU87" s="201">
        <v>5.3405776738763202E-3</v>
      </c>
      <c r="CV87" s="201">
        <v>7.8366112800488039E-3</v>
      </c>
      <c r="CW87" s="201">
        <v>8.6864320677825357E-3</v>
      </c>
      <c r="CX87" s="201">
        <v>1.0893310246936395E-2</v>
      </c>
      <c r="CY87" s="201">
        <v>8.1184141146299627E-3</v>
      </c>
      <c r="CZ87" s="201">
        <v>5.7883934151659877E-3</v>
      </c>
      <c r="DA87" s="201">
        <v>5.6465582643115695E-3</v>
      </c>
      <c r="DB87" s="201">
        <v>4.0330221031543998E-3</v>
      </c>
      <c r="DC87" s="201">
        <v>3.7504970366220913E-2</v>
      </c>
      <c r="DD87" s="202">
        <v>1.9609543647942307</v>
      </c>
    </row>
    <row r="88" spans="1:108" s="173" customFormat="1" ht="9.5" x14ac:dyDescent="0.15">
      <c r="A88" s="160" t="s">
        <v>140</v>
      </c>
      <c r="B88" s="169" t="s">
        <v>152</v>
      </c>
      <c r="C88" s="169"/>
      <c r="D88" s="200">
        <v>6.1091447932498004E-4</v>
      </c>
      <c r="E88" s="201">
        <v>5.5087227923748643E-4</v>
      </c>
      <c r="F88" s="201">
        <v>4.7610451823543469E-4</v>
      </c>
      <c r="G88" s="201">
        <v>9.0589444281413093E-4</v>
      </c>
      <c r="H88" s="201">
        <v>4.319544080154828E-4</v>
      </c>
      <c r="I88" s="201">
        <v>5.3013243712306973E-4</v>
      </c>
      <c r="J88" s="201">
        <v>1.4191638783945827E-3</v>
      </c>
      <c r="K88" s="201">
        <v>1.3322175572762357E-3</v>
      </c>
      <c r="L88" s="201">
        <v>1.8978077693883012E-3</v>
      </c>
      <c r="M88" s="201">
        <v>8.2519008780091623E-4</v>
      </c>
      <c r="N88" s="201">
        <v>7.9027588849926017E-4</v>
      </c>
      <c r="O88" s="201">
        <v>2.256215630262238E-3</v>
      </c>
      <c r="P88" s="201">
        <v>5.0457486462927486E-3</v>
      </c>
      <c r="Q88" s="201">
        <v>7.1422618691879922E-4</v>
      </c>
      <c r="R88" s="201">
        <v>7.5836330006846299E-4</v>
      </c>
      <c r="S88" s="201">
        <v>1.6622102041266296E-3</v>
      </c>
      <c r="T88" s="201">
        <v>7.640561784834273E-4</v>
      </c>
      <c r="U88" s="201">
        <v>2.7193052396331653E-3</v>
      </c>
      <c r="V88" s="201">
        <v>1.4289560655474608E-3</v>
      </c>
      <c r="W88" s="201">
        <v>1.4125340403658411E-3</v>
      </c>
      <c r="X88" s="201">
        <v>8.6269710509642814E-4</v>
      </c>
      <c r="Y88" s="201">
        <v>9.9057573003256245E-4</v>
      </c>
      <c r="Z88" s="201">
        <v>1.2506136018273538E-3</v>
      </c>
      <c r="AA88" s="201">
        <v>2.6908688301396618E-4</v>
      </c>
      <c r="AB88" s="201">
        <v>2.111040991463752E-3</v>
      </c>
      <c r="AC88" s="201">
        <v>4.1736428544057597E-3</v>
      </c>
      <c r="AD88" s="201">
        <v>1.6905644926516839E-4</v>
      </c>
      <c r="AE88" s="201">
        <v>1.3290191965329066E-3</v>
      </c>
      <c r="AF88" s="201">
        <v>1.3429990895420473E-3</v>
      </c>
      <c r="AG88" s="201">
        <v>1.947282923947679E-3</v>
      </c>
      <c r="AH88" s="201">
        <v>7.0576986917931031E-4</v>
      </c>
      <c r="AI88" s="201">
        <v>7.5740701369329051E-4</v>
      </c>
      <c r="AJ88" s="201">
        <v>1.0679729835683437E-3</v>
      </c>
      <c r="AK88" s="201">
        <v>7.180650440889515E-4</v>
      </c>
      <c r="AL88" s="201">
        <v>5.2999545606614688E-4</v>
      </c>
      <c r="AM88" s="201">
        <v>5.117914858368569E-4</v>
      </c>
      <c r="AN88" s="201">
        <v>6.8803414956460356E-4</v>
      </c>
      <c r="AO88" s="201">
        <v>6.5060232404321285E-4</v>
      </c>
      <c r="AP88" s="201">
        <v>9.3580398343801584E-4</v>
      </c>
      <c r="AQ88" s="201">
        <v>6.604475063180993E-4</v>
      </c>
      <c r="AR88" s="201">
        <v>9.8692919982408468E-4</v>
      </c>
      <c r="AS88" s="201">
        <v>6.7474069359781932E-4</v>
      </c>
      <c r="AT88" s="201">
        <v>1.36972505369818E-3</v>
      </c>
      <c r="AU88" s="201">
        <v>1.1126972597875937E-3</v>
      </c>
      <c r="AV88" s="201">
        <v>1.6826426300022659E-3</v>
      </c>
      <c r="AW88" s="201">
        <v>1.8616019835383949E-3</v>
      </c>
      <c r="AX88" s="201">
        <v>1.0070826923999098E-3</v>
      </c>
      <c r="AY88" s="201">
        <v>1.3655620712792135E-3</v>
      </c>
      <c r="AZ88" s="201">
        <v>2.6364006244393042E-3</v>
      </c>
      <c r="BA88" s="201">
        <v>1.4375611468666056E-3</v>
      </c>
      <c r="BB88" s="201">
        <v>1.3176971970981306E-3</v>
      </c>
      <c r="BC88" s="201">
        <v>2.0239371230885033E-3</v>
      </c>
      <c r="BD88" s="201">
        <v>1.8100587484941616E-3</v>
      </c>
      <c r="BE88" s="201">
        <v>1.3163924903746346E-3</v>
      </c>
      <c r="BF88" s="201">
        <v>9.7996402782054778E-4</v>
      </c>
      <c r="BG88" s="201">
        <v>7.8848327523629662E-4</v>
      </c>
      <c r="BH88" s="201">
        <v>4.4780396761875821E-4</v>
      </c>
      <c r="BI88" s="201">
        <v>2.2491403351826231E-3</v>
      </c>
      <c r="BJ88" s="201">
        <v>8.5316443055591894E-4</v>
      </c>
      <c r="BK88" s="201">
        <v>1.2817312136727706E-3</v>
      </c>
      <c r="BL88" s="201">
        <v>8.9163789466085498E-4</v>
      </c>
      <c r="BM88" s="201">
        <v>1.1143302042153254E-3</v>
      </c>
      <c r="BN88" s="201">
        <v>9.365949054832716E-4</v>
      </c>
      <c r="BO88" s="201">
        <v>1.4176775350261629E-3</v>
      </c>
      <c r="BP88" s="201">
        <v>2.5732333916931257E-3</v>
      </c>
      <c r="BQ88" s="201">
        <v>2.5519408492064191E-3</v>
      </c>
      <c r="BR88" s="201">
        <v>8.3285820647202623E-4</v>
      </c>
      <c r="BS88" s="201">
        <v>3.2838145586883871E-3</v>
      </c>
      <c r="BT88" s="201">
        <v>7.2621029062483978E-3</v>
      </c>
      <c r="BU88" s="201">
        <v>4.8877419284807993E-3</v>
      </c>
      <c r="BV88" s="201">
        <v>4.3679092947148616E-3</v>
      </c>
      <c r="BW88" s="201">
        <v>5.2474782053871336E-4</v>
      </c>
      <c r="BX88" s="201">
        <v>1.1673255977664948E-3</v>
      </c>
      <c r="BY88" s="201">
        <v>1.2590481625885624E-3</v>
      </c>
      <c r="BZ88" s="201">
        <v>1.3343490673174572E-3</v>
      </c>
      <c r="CA88" s="201">
        <v>2.9540130361768546E-3</v>
      </c>
      <c r="CB88" s="201">
        <v>2.0363273689539985E-3</v>
      </c>
      <c r="CC88" s="201">
        <v>9.7602455190100518E-4</v>
      </c>
      <c r="CD88" s="201">
        <v>3.678167064482337E-3</v>
      </c>
      <c r="CE88" s="201">
        <v>6.068479801223871E-4</v>
      </c>
      <c r="CF88" s="201">
        <v>4.9812756354397272E-3</v>
      </c>
      <c r="CG88" s="201">
        <v>1.0416778769236117</v>
      </c>
      <c r="CH88" s="201">
        <v>3.3415941680971471E-3</v>
      </c>
      <c r="CI88" s="201">
        <v>8.3926197904791028E-3</v>
      </c>
      <c r="CJ88" s="201">
        <v>8.8524662009936313E-3</v>
      </c>
      <c r="CK88" s="201">
        <v>8.3773986072808277E-4</v>
      </c>
      <c r="CL88" s="201">
        <v>1.1346148629194387E-3</v>
      </c>
      <c r="CM88" s="201">
        <v>1.1496574041560677E-3</v>
      </c>
      <c r="CN88" s="201">
        <v>1.1098883895602084E-3</v>
      </c>
      <c r="CO88" s="201">
        <v>1.0390374593776059E-3</v>
      </c>
      <c r="CP88" s="201">
        <v>1.3422630010628239E-3</v>
      </c>
      <c r="CQ88" s="201">
        <v>1.2729546136196306E-3</v>
      </c>
      <c r="CR88" s="201">
        <v>2.1892624928391709E-3</v>
      </c>
      <c r="CS88" s="201">
        <v>2.0620870657737747E-3</v>
      </c>
      <c r="CT88" s="201">
        <v>0.35665629001589533</v>
      </c>
      <c r="CU88" s="201">
        <v>1.103600661199754E-3</v>
      </c>
      <c r="CV88" s="201">
        <v>3.3159483826424828E-3</v>
      </c>
      <c r="CW88" s="201">
        <v>2.8741465410377109E-3</v>
      </c>
      <c r="CX88" s="201">
        <v>9.1406738723332995E-3</v>
      </c>
      <c r="CY88" s="201">
        <v>8.6039476610244442E-3</v>
      </c>
      <c r="CZ88" s="201">
        <v>5.5652900221524193E-3</v>
      </c>
      <c r="DA88" s="201">
        <v>2.4847500207100786E-3</v>
      </c>
      <c r="DB88" s="201">
        <v>9.8008849055931523E-4</v>
      </c>
      <c r="DC88" s="201">
        <v>1.9528422688453169E-3</v>
      </c>
      <c r="DD88" s="202">
        <v>1.5921249721731043</v>
      </c>
    </row>
    <row r="89" spans="1:108" s="173" customFormat="1" ht="9.5" x14ac:dyDescent="0.15">
      <c r="A89" s="160" t="s">
        <v>142</v>
      </c>
      <c r="B89" s="169" t="s">
        <v>154</v>
      </c>
      <c r="C89" s="169"/>
      <c r="D89" s="200">
        <v>6.6995525767959312E-4</v>
      </c>
      <c r="E89" s="201">
        <v>5.2918710751329403E-4</v>
      </c>
      <c r="F89" s="201">
        <v>7.423174058630871E-4</v>
      </c>
      <c r="G89" s="201">
        <v>8.7550166699607327E-4</v>
      </c>
      <c r="H89" s="201">
        <v>2.621734751606865E-4</v>
      </c>
      <c r="I89" s="201">
        <v>5.7059295822293316E-4</v>
      </c>
      <c r="J89" s="201">
        <v>1.0249765753953209E-3</v>
      </c>
      <c r="K89" s="201">
        <v>1.0639380178258614E-3</v>
      </c>
      <c r="L89" s="201">
        <v>1.0065614027157858E-3</v>
      </c>
      <c r="M89" s="201">
        <v>7.7837925632803502E-4</v>
      </c>
      <c r="N89" s="201">
        <v>5.5079165464320414E-4</v>
      </c>
      <c r="O89" s="201">
        <v>8.6648269573694279E-4</v>
      </c>
      <c r="P89" s="201">
        <v>7.4419242345287462E-4</v>
      </c>
      <c r="Q89" s="201">
        <v>9.1452281385698752E-4</v>
      </c>
      <c r="R89" s="201">
        <v>1.0290981325271535E-3</v>
      </c>
      <c r="S89" s="201">
        <v>1.0940105661719779E-3</v>
      </c>
      <c r="T89" s="201">
        <v>7.479027465167649E-4</v>
      </c>
      <c r="U89" s="201">
        <v>1.6417106013816415E-3</v>
      </c>
      <c r="V89" s="201">
        <v>1.1779354861567895E-3</v>
      </c>
      <c r="W89" s="201">
        <v>1.0396205648655818E-3</v>
      </c>
      <c r="X89" s="201">
        <v>9.4189998801338373E-4</v>
      </c>
      <c r="Y89" s="201">
        <v>4.9857813615446743E-4</v>
      </c>
      <c r="Z89" s="201">
        <v>1.1857395021347657E-3</v>
      </c>
      <c r="AA89" s="201">
        <v>5.3527855190706945E-4</v>
      </c>
      <c r="AB89" s="201">
        <v>1.3702122541664949E-3</v>
      </c>
      <c r="AC89" s="201">
        <v>1.3284293516774876E-3</v>
      </c>
      <c r="AD89" s="201">
        <v>1.5639272666138015E-4</v>
      </c>
      <c r="AE89" s="201">
        <v>7.5902757297704061E-4</v>
      </c>
      <c r="AF89" s="201">
        <v>1.1621242228535777E-3</v>
      </c>
      <c r="AG89" s="201">
        <v>8.2697153585498866E-4</v>
      </c>
      <c r="AH89" s="201">
        <v>9.4628577996972883E-4</v>
      </c>
      <c r="AI89" s="201">
        <v>1.08162870218889E-3</v>
      </c>
      <c r="AJ89" s="201">
        <v>1.1145908805579867E-3</v>
      </c>
      <c r="AK89" s="201">
        <v>9.4473155925163511E-4</v>
      </c>
      <c r="AL89" s="201">
        <v>6.5626320889096098E-4</v>
      </c>
      <c r="AM89" s="201">
        <v>5.8565918708303091E-4</v>
      </c>
      <c r="AN89" s="201">
        <v>1.1725302509172449E-3</v>
      </c>
      <c r="AO89" s="201">
        <v>9.5165266889114819E-4</v>
      </c>
      <c r="AP89" s="201">
        <v>1.0817303087449755E-3</v>
      </c>
      <c r="AQ89" s="201">
        <v>1.0339146512620191E-3</v>
      </c>
      <c r="AR89" s="201">
        <v>1.0511291278829365E-3</v>
      </c>
      <c r="AS89" s="201">
        <v>8.3878992267553899E-4</v>
      </c>
      <c r="AT89" s="201">
        <v>1.0418317471951491E-3</v>
      </c>
      <c r="AU89" s="201">
        <v>1.7524729501549857E-3</v>
      </c>
      <c r="AV89" s="201">
        <v>1.3361292762945577E-3</v>
      </c>
      <c r="AW89" s="201">
        <v>1.2607535759665011E-3</v>
      </c>
      <c r="AX89" s="201">
        <v>1.9849193042389746E-3</v>
      </c>
      <c r="AY89" s="201">
        <v>1.7037728954979209E-3</v>
      </c>
      <c r="AZ89" s="201">
        <v>6.5460972992763006E-4</v>
      </c>
      <c r="BA89" s="201">
        <v>3.5761148164301071E-3</v>
      </c>
      <c r="BB89" s="201">
        <v>2.1813527295423928E-3</v>
      </c>
      <c r="BC89" s="201">
        <v>2.2459610560448366E-3</v>
      </c>
      <c r="BD89" s="201">
        <v>5.1701867927479751E-3</v>
      </c>
      <c r="BE89" s="201">
        <v>5.2783900070757365E-4</v>
      </c>
      <c r="BF89" s="201">
        <v>7.5770627400134952E-4</v>
      </c>
      <c r="BG89" s="201">
        <v>7.5612127925742199E-4</v>
      </c>
      <c r="BH89" s="201">
        <v>6.0276225775113691E-4</v>
      </c>
      <c r="BI89" s="201">
        <v>1.2345069773211149E-3</v>
      </c>
      <c r="BJ89" s="201">
        <v>7.1637532221389424E-4</v>
      </c>
      <c r="BK89" s="201">
        <v>8.910318882719918E-4</v>
      </c>
      <c r="BL89" s="201">
        <v>7.8622084894309206E-4</v>
      </c>
      <c r="BM89" s="201">
        <v>9.7558313816516098E-4</v>
      </c>
      <c r="BN89" s="201">
        <v>9.0128218802701951E-4</v>
      </c>
      <c r="BO89" s="201">
        <v>2.4548636044281137E-3</v>
      </c>
      <c r="BP89" s="201">
        <v>1.1821019433440041E-3</v>
      </c>
      <c r="BQ89" s="201">
        <v>1.008242411119367E-2</v>
      </c>
      <c r="BR89" s="201">
        <v>7.9907890579793508E-4</v>
      </c>
      <c r="BS89" s="201">
        <v>3.4819911033879434E-3</v>
      </c>
      <c r="BT89" s="201">
        <v>7.2953531656042509E-3</v>
      </c>
      <c r="BU89" s="201">
        <v>2.4810701268005767E-3</v>
      </c>
      <c r="BV89" s="201">
        <v>1.0992362049602564E-3</v>
      </c>
      <c r="BW89" s="201">
        <v>5.1212348697170598E-4</v>
      </c>
      <c r="BX89" s="201">
        <v>7.5266509455109484E-4</v>
      </c>
      <c r="BY89" s="201">
        <v>1.0909961725704845E-3</v>
      </c>
      <c r="BZ89" s="201">
        <v>1.0194451381055113E-3</v>
      </c>
      <c r="CA89" s="201">
        <v>1.6015255039212725E-3</v>
      </c>
      <c r="CB89" s="201">
        <v>1.0727042041500307E-3</v>
      </c>
      <c r="CC89" s="201">
        <v>1.4026868360827111E-3</v>
      </c>
      <c r="CD89" s="201">
        <v>1.7752193202928827E-3</v>
      </c>
      <c r="CE89" s="201">
        <v>9.2877241747095225E-4</v>
      </c>
      <c r="CF89" s="201">
        <v>4.4570620839703414E-3</v>
      </c>
      <c r="CG89" s="201">
        <v>1.6298045929759308E-3</v>
      </c>
      <c r="CH89" s="201">
        <v>1.0035792725404236</v>
      </c>
      <c r="CI89" s="201">
        <v>1.4981902321534775E-2</v>
      </c>
      <c r="CJ89" s="201">
        <v>3.7973690882783808E-3</v>
      </c>
      <c r="CK89" s="201">
        <v>1.5754044218304801E-3</v>
      </c>
      <c r="CL89" s="201">
        <v>7.1532835138082796E-4</v>
      </c>
      <c r="CM89" s="201">
        <v>2.9879642155618176E-3</v>
      </c>
      <c r="CN89" s="201">
        <v>1.8396982785671787E-3</v>
      </c>
      <c r="CO89" s="201">
        <v>1.2615404270921804E-3</v>
      </c>
      <c r="CP89" s="201">
        <v>3.1906175922504503E-3</v>
      </c>
      <c r="CQ89" s="201">
        <v>5.192695813355481E-4</v>
      </c>
      <c r="CR89" s="201">
        <v>2.9943011868584966E-3</v>
      </c>
      <c r="CS89" s="201">
        <v>1.4801986368422511E-3</v>
      </c>
      <c r="CT89" s="201">
        <v>2.2327362053705126E-3</v>
      </c>
      <c r="CU89" s="201">
        <v>6.1206384972465949E-4</v>
      </c>
      <c r="CV89" s="201">
        <v>2.4464460804742749E-3</v>
      </c>
      <c r="CW89" s="201">
        <v>1.5765026405920681E-3</v>
      </c>
      <c r="CX89" s="201">
        <v>1.1634242792491138E-3</v>
      </c>
      <c r="CY89" s="201">
        <v>7.0983717848835371E-4</v>
      </c>
      <c r="CZ89" s="201">
        <v>1.7842847787049357E-3</v>
      </c>
      <c r="DA89" s="201">
        <v>1.1482280242791046E-3</v>
      </c>
      <c r="DB89" s="201">
        <v>9.018466734345078E-4</v>
      </c>
      <c r="DC89" s="201">
        <v>1.5803052148361278E-3</v>
      </c>
      <c r="DD89" s="202">
        <v>1.1668086105321176</v>
      </c>
    </row>
    <row r="90" spans="1:108" s="173" customFormat="1" ht="9.5" x14ac:dyDescent="0.15">
      <c r="A90" s="160" t="s">
        <v>144</v>
      </c>
      <c r="B90" s="169" t="s">
        <v>156</v>
      </c>
      <c r="C90" s="169"/>
      <c r="D90" s="200">
        <v>1.9299119053688894E-4</v>
      </c>
      <c r="E90" s="201">
        <v>2.0365468464332115E-4</v>
      </c>
      <c r="F90" s="201">
        <v>1.5109069742552948E-4</v>
      </c>
      <c r="G90" s="201">
        <v>2.0961918055397078E-4</v>
      </c>
      <c r="H90" s="201">
        <v>1.1500521660893386E-4</v>
      </c>
      <c r="I90" s="201">
        <v>2.0580349866981866E-4</v>
      </c>
      <c r="J90" s="201">
        <v>3.127208618696239E-4</v>
      </c>
      <c r="K90" s="201">
        <v>3.9705620412299982E-4</v>
      </c>
      <c r="L90" s="201">
        <v>4.1734774996947827E-4</v>
      </c>
      <c r="M90" s="201">
        <v>3.0182202646859407E-4</v>
      </c>
      <c r="N90" s="201">
        <v>1.8386672117460222E-4</v>
      </c>
      <c r="O90" s="201">
        <v>3.8338753242133104E-4</v>
      </c>
      <c r="P90" s="201">
        <v>2.9406953499317107E-4</v>
      </c>
      <c r="Q90" s="201">
        <v>2.59913605883796E-4</v>
      </c>
      <c r="R90" s="201">
        <v>1.8637989303196069E-4</v>
      </c>
      <c r="S90" s="201">
        <v>3.4177982533723948E-4</v>
      </c>
      <c r="T90" s="201">
        <v>2.5444271923708982E-4</v>
      </c>
      <c r="U90" s="201">
        <v>3.8109322250680253E-4</v>
      </c>
      <c r="V90" s="201">
        <v>3.2116121848695339E-4</v>
      </c>
      <c r="W90" s="201">
        <v>2.9394921816798091E-4</v>
      </c>
      <c r="X90" s="201">
        <v>2.3645605645929431E-4</v>
      </c>
      <c r="Y90" s="201">
        <v>1.74496764312168E-4</v>
      </c>
      <c r="Z90" s="201">
        <v>2.7386700545548178E-4</v>
      </c>
      <c r="AA90" s="201">
        <v>9.5619899761348632E-5</v>
      </c>
      <c r="AB90" s="201">
        <v>8.282088871704997E-4</v>
      </c>
      <c r="AC90" s="201">
        <v>5.5982670120182797E-4</v>
      </c>
      <c r="AD90" s="201">
        <v>8.8068458065189442E-5</v>
      </c>
      <c r="AE90" s="201">
        <v>2.6754999719894544E-4</v>
      </c>
      <c r="AF90" s="201">
        <v>3.3072586246300127E-4</v>
      </c>
      <c r="AG90" s="201">
        <v>3.7831174829559274E-4</v>
      </c>
      <c r="AH90" s="201">
        <v>6.3633876832476055E-4</v>
      </c>
      <c r="AI90" s="201">
        <v>3.0908646635197405E-4</v>
      </c>
      <c r="AJ90" s="201">
        <v>3.3290581331614028E-4</v>
      </c>
      <c r="AK90" s="201">
        <v>2.0334502204145033E-4</v>
      </c>
      <c r="AL90" s="201">
        <v>1.4039117314444514E-4</v>
      </c>
      <c r="AM90" s="201">
        <v>1.3265362282319375E-4</v>
      </c>
      <c r="AN90" s="201">
        <v>2.2389908425520788E-4</v>
      </c>
      <c r="AO90" s="201">
        <v>2.3720517183299633E-4</v>
      </c>
      <c r="AP90" s="201">
        <v>2.4157859533679142E-4</v>
      </c>
      <c r="AQ90" s="201">
        <v>1.8791976969060014E-4</v>
      </c>
      <c r="AR90" s="201">
        <v>3.8850827923313247E-4</v>
      </c>
      <c r="AS90" s="201">
        <v>2.3062223137165994E-4</v>
      </c>
      <c r="AT90" s="201">
        <v>3.4026191486230371E-4</v>
      </c>
      <c r="AU90" s="201">
        <v>2.3447382324995241E-4</v>
      </c>
      <c r="AV90" s="201">
        <v>4.6129645250596085E-4</v>
      </c>
      <c r="AW90" s="201">
        <v>4.7455419499899592E-4</v>
      </c>
      <c r="AX90" s="201">
        <v>4.1625368174002863E-4</v>
      </c>
      <c r="AY90" s="201">
        <v>2.8193934380658903E-4</v>
      </c>
      <c r="AZ90" s="201">
        <v>2.2488421302452593E-4</v>
      </c>
      <c r="BA90" s="201">
        <v>5.5896758424564725E-4</v>
      </c>
      <c r="BB90" s="201">
        <v>1.859532829905628E-4</v>
      </c>
      <c r="BC90" s="201">
        <v>1.6701006154341337E-3</v>
      </c>
      <c r="BD90" s="201">
        <v>2.0620021819071243E-4</v>
      </c>
      <c r="BE90" s="201">
        <v>1.7590484584077142E-4</v>
      </c>
      <c r="BF90" s="201">
        <v>2.0546042349997828E-4</v>
      </c>
      <c r="BG90" s="201">
        <v>6.6515951301432256E-4</v>
      </c>
      <c r="BH90" s="201">
        <v>8.448793314596098E-5</v>
      </c>
      <c r="BI90" s="201">
        <v>4.8364743788316378E-4</v>
      </c>
      <c r="BJ90" s="201">
        <v>2.3167373703561912E-4</v>
      </c>
      <c r="BK90" s="201">
        <v>3.378055085460533E-4</v>
      </c>
      <c r="BL90" s="201">
        <v>3.8592579454976156E-4</v>
      </c>
      <c r="BM90" s="201">
        <v>3.3017719550786307E-4</v>
      </c>
      <c r="BN90" s="201">
        <v>2.2121365671827497E-4</v>
      </c>
      <c r="BO90" s="201">
        <v>2.2098052827724022E-4</v>
      </c>
      <c r="BP90" s="201">
        <v>2.226842215675768E-4</v>
      </c>
      <c r="BQ90" s="201">
        <v>4.6165681186281381E-4</v>
      </c>
      <c r="BR90" s="201">
        <v>2.1433235888002324E-4</v>
      </c>
      <c r="BS90" s="201">
        <v>1.551771551075334E-3</v>
      </c>
      <c r="BT90" s="201">
        <v>1.1688542774338868E-3</v>
      </c>
      <c r="BU90" s="201">
        <v>4.3632032371921438E-4</v>
      </c>
      <c r="BV90" s="201">
        <v>7.6798537693852358E-4</v>
      </c>
      <c r="BW90" s="201">
        <v>1.0019119919409365E-4</v>
      </c>
      <c r="BX90" s="201">
        <v>3.0434467645160725E-4</v>
      </c>
      <c r="BY90" s="201">
        <v>4.2941146316926768E-4</v>
      </c>
      <c r="BZ90" s="201">
        <v>3.5263844986570714E-4</v>
      </c>
      <c r="CA90" s="201">
        <v>3.4293146889289011E-4</v>
      </c>
      <c r="CB90" s="201">
        <v>5.3122249230159947E-4</v>
      </c>
      <c r="CC90" s="201">
        <v>4.5087931842101829E-4</v>
      </c>
      <c r="CD90" s="201">
        <v>5.28199034581962E-4</v>
      </c>
      <c r="CE90" s="201">
        <v>3.5992760574863583E-4</v>
      </c>
      <c r="CF90" s="201">
        <v>4.443445794062177E-3</v>
      </c>
      <c r="CG90" s="201">
        <v>1.2290211173298178E-3</v>
      </c>
      <c r="CH90" s="201">
        <v>3.0191384347251576E-3</v>
      </c>
      <c r="CI90" s="201">
        <v>1.0290160948797531</v>
      </c>
      <c r="CJ90" s="201">
        <v>1.4312611477440707E-3</v>
      </c>
      <c r="CK90" s="201">
        <v>4.2316697596773148E-4</v>
      </c>
      <c r="CL90" s="201">
        <v>1.6440969341838095E-4</v>
      </c>
      <c r="CM90" s="201">
        <v>4.8106688895595176E-4</v>
      </c>
      <c r="CN90" s="201">
        <v>2.0019740473120089E-4</v>
      </c>
      <c r="CO90" s="201">
        <v>2.5990020396502773E-4</v>
      </c>
      <c r="CP90" s="201">
        <v>4.1735398792165185E-4</v>
      </c>
      <c r="CQ90" s="201">
        <v>1.3359084624224311E-4</v>
      </c>
      <c r="CR90" s="201">
        <v>4.9962752075156328E-4</v>
      </c>
      <c r="CS90" s="201">
        <v>3.1060725819701603E-4</v>
      </c>
      <c r="CT90" s="201">
        <v>1.0700930831718252E-2</v>
      </c>
      <c r="CU90" s="201">
        <v>7.2253642225562052E-4</v>
      </c>
      <c r="CV90" s="201">
        <v>1.476646134689849E-3</v>
      </c>
      <c r="CW90" s="201">
        <v>3.364841406774299E-4</v>
      </c>
      <c r="CX90" s="201">
        <v>3.8790178240092439E-4</v>
      </c>
      <c r="CY90" s="201">
        <v>3.2183281837844013E-4</v>
      </c>
      <c r="CZ90" s="201">
        <v>3.9880555441580457E-4</v>
      </c>
      <c r="DA90" s="201">
        <v>2.4976854305036687E-4</v>
      </c>
      <c r="DB90" s="201">
        <v>3.5352302991366661E-4</v>
      </c>
      <c r="DC90" s="201">
        <v>1.0573562377087207E-3</v>
      </c>
      <c r="DD90" s="202">
        <v>1.0865600803583628</v>
      </c>
    </row>
    <row r="91" spans="1:108" s="173" customFormat="1" ht="9.5" x14ac:dyDescent="0.15">
      <c r="A91" s="160" t="s">
        <v>146</v>
      </c>
      <c r="B91" s="169" t="s">
        <v>702</v>
      </c>
      <c r="C91" s="169"/>
      <c r="D91" s="200">
        <v>1.4394318985431265E-3</v>
      </c>
      <c r="E91" s="201">
        <v>1.2457382714366623E-3</v>
      </c>
      <c r="F91" s="201">
        <v>1.3124817166464207E-3</v>
      </c>
      <c r="G91" s="201">
        <v>3.8917308427185203E-3</v>
      </c>
      <c r="H91" s="201">
        <v>1.3537756892681228E-3</v>
      </c>
      <c r="I91" s="201">
        <v>2.5946075393791525E-3</v>
      </c>
      <c r="J91" s="201">
        <v>3.9748473433164457E-3</v>
      </c>
      <c r="K91" s="201">
        <v>2.2062489788092416E-3</v>
      </c>
      <c r="L91" s="201">
        <v>2.8747152481007655E-3</v>
      </c>
      <c r="M91" s="201">
        <v>3.6875453398209838E-3</v>
      </c>
      <c r="N91" s="201">
        <v>1.335273438905606E-3</v>
      </c>
      <c r="O91" s="201">
        <v>3.6537927180874566E-3</v>
      </c>
      <c r="P91" s="201">
        <v>3.8149470920394147E-3</v>
      </c>
      <c r="Q91" s="201">
        <v>2.4848705224619588E-3</v>
      </c>
      <c r="R91" s="201">
        <v>1.6364952670624158E-3</v>
      </c>
      <c r="S91" s="201">
        <v>3.6270829684577838E-3</v>
      </c>
      <c r="T91" s="201">
        <v>2.6469730853310247E-3</v>
      </c>
      <c r="U91" s="201">
        <v>4.4249460947292816E-3</v>
      </c>
      <c r="V91" s="201">
        <v>2.1226796722846448E-3</v>
      </c>
      <c r="W91" s="201">
        <v>3.1246726889510353E-3</v>
      </c>
      <c r="X91" s="201">
        <v>4.2770977292227999E-3</v>
      </c>
      <c r="Y91" s="201">
        <v>8.2478584209619513E-3</v>
      </c>
      <c r="Z91" s="201">
        <v>3.4683090655716294E-3</v>
      </c>
      <c r="AA91" s="201">
        <v>7.7765097012926626E-4</v>
      </c>
      <c r="AB91" s="201">
        <v>5.9296426663173049E-3</v>
      </c>
      <c r="AC91" s="201">
        <v>4.6208317222686266E-3</v>
      </c>
      <c r="AD91" s="201">
        <v>5.2644461456395283E-4</v>
      </c>
      <c r="AE91" s="201">
        <v>2.4089309196587889E-3</v>
      </c>
      <c r="AF91" s="201">
        <v>4.2140457571179391E-3</v>
      </c>
      <c r="AG91" s="201">
        <v>4.1498564216140106E-3</v>
      </c>
      <c r="AH91" s="201">
        <v>1.6681402283646668E-3</v>
      </c>
      <c r="AI91" s="201">
        <v>2.2648585128884247E-3</v>
      </c>
      <c r="AJ91" s="201">
        <v>3.6249374160376383E-3</v>
      </c>
      <c r="AK91" s="201">
        <v>2.0530334201626522E-3</v>
      </c>
      <c r="AL91" s="201">
        <v>1.4222809197343205E-3</v>
      </c>
      <c r="AM91" s="201">
        <v>1.2244855214223963E-3</v>
      </c>
      <c r="AN91" s="201">
        <v>1.6374348092376468E-3</v>
      </c>
      <c r="AO91" s="201">
        <v>1.5368025382185447E-3</v>
      </c>
      <c r="AP91" s="201">
        <v>1.5213875207397308E-3</v>
      </c>
      <c r="AQ91" s="201">
        <v>2.3416877034604785E-3</v>
      </c>
      <c r="AR91" s="201">
        <v>2.5364548494189263E-3</v>
      </c>
      <c r="AS91" s="201">
        <v>2.653277792594807E-3</v>
      </c>
      <c r="AT91" s="201">
        <v>2.733189776208973E-3</v>
      </c>
      <c r="AU91" s="201">
        <v>2.5538112183523254E-3</v>
      </c>
      <c r="AV91" s="201">
        <v>2.9347406991497155E-3</v>
      </c>
      <c r="AW91" s="201">
        <v>3.3578519443256262E-3</v>
      </c>
      <c r="AX91" s="201">
        <v>2.8362503957928219E-3</v>
      </c>
      <c r="AY91" s="201">
        <v>3.4148045170226088E-3</v>
      </c>
      <c r="AZ91" s="201">
        <v>3.2945975396314721E-3</v>
      </c>
      <c r="BA91" s="201">
        <v>2.5446403871965152E-3</v>
      </c>
      <c r="BB91" s="201">
        <v>2.1052019473001022E-3</v>
      </c>
      <c r="BC91" s="201">
        <v>3.1115307355818736E-3</v>
      </c>
      <c r="BD91" s="201">
        <v>5.5114622301444764E-3</v>
      </c>
      <c r="BE91" s="201">
        <v>1.6019941122472998E-3</v>
      </c>
      <c r="BF91" s="201">
        <v>1.6024635440938051E-3</v>
      </c>
      <c r="BG91" s="201">
        <v>2.523300505091313E-3</v>
      </c>
      <c r="BH91" s="201">
        <v>3.1881906858427134E-3</v>
      </c>
      <c r="BI91" s="201">
        <v>3.2778814586796956E-3</v>
      </c>
      <c r="BJ91" s="201">
        <v>3.1587766540510888E-3</v>
      </c>
      <c r="BK91" s="201">
        <v>3.5258389419859214E-3</v>
      </c>
      <c r="BL91" s="201">
        <v>3.1915348926732671E-3</v>
      </c>
      <c r="BM91" s="201">
        <v>3.7313302809986199E-3</v>
      </c>
      <c r="BN91" s="201">
        <v>3.2297354549781754E-3</v>
      </c>
      <c r="BO91" s="201">
        <v>2.0624980931194959E-3</v>
      </c>
      <c r="BP91" s="201">
        <v>2.341217144187628E-3</v>
      </c>
      <c r="BQ91" s="201">
        <v>4.0418167881824361E-3</v>
      </c>
      <c r="BR91" s="201">
        <v>2.8930094754482378E-3</v>
      </c>
      <c r="BS91" s="201">
        <v>4.4797815888845552E-3</v>
      </c>
      <c r="BT91" s="201">
        <v>7.7161379321594318E-3</v>
      </c>
      <c r="BU91" s="201">
        <v>5.714510473475409E-3</v>
      </c>
      <c r="BV91" s="201">
        <v>3.7317687099301293E-3</v>
      </c>
      <c r="BW91" s="201">
        <v>6.9617903485185643E-4</v>
      </c>
      <c r="BX91" s="201">
        <v>4.531840573436881E-3</v>
      </c>
      <c r="BY91" s="201">
        <v>3.4161417230298683E-3</v>
      </c>
      <c r="BZ91" s="201">
        <v>2.3441756589274239E-3</v>
      </c>
      <c r="CA91" s="201">
        <v>3.5914950146748465E-3</v>
      </c>
      <c r="CB91" s="201">
        <v>4.4341301065073911E-3</v>
      </c>
      <c r="CC91" s="201">
        <v>5.4238654494676696E-3</v>
      </c>
      <c r="CD91" s="201">
        <v>4.2338540763608695E-3</v>
      </c>
      <c r="CE91" s="201">
        <v>5.8888467182003313E-3</v>
      </c>
      <c r="CF91" s="201">
        <v>1.4822185033218527E-2</v>
      </c>
      <c r="CG91" s="201">
        <v>0.11941531050935922</v>
      </c>
      <c r="CH91" s="201">
        <v>1.182183756816888E-2</v>
      </c>
      <c r="CI91" s="201">
        <v>8.5339137452613879E-3</v>
      </c>
      <c r="CJ91" s="201">
        <v>1.0410546382906847</v>
      </c>
      <c r="CK91" s="201">
        <v>5.639507830629234E-3</v>
      </c>
      <c r="CL91" s="201">
        <v>9.2977727692695727E-3</v>
      </c>
      <c r="CM91" s="201">
        <v>1.2792127663728363E-2</v>
      </c>
      <c r="CN91" s="201">
        <v>2.9701680279196614E-3</v>
      </c>
      <c r="CO91" s="201">
        <v>2.3891154091114568E-3</v>
      </c>
      <c r="CP91" s="201">
        <v>8.6306981160227513E-3</v>
      </c>
      <c r="CQ91" s="201">
        <v>2.8252194278658603E-3</v>
      </c>
      <c r="CR91" s="201">
        <v>2.6092161286578288E-2</v>
      </c>
      <c r="CS91" s="201">
        <v>3.4236554048225911E-3</v>
      </c>
      <c r="CT91" s="201">
        <v>0.15657469763120993</v>
      </c>
      <c r="CU91" s="201">
        <v>1.5125540295720787E-3</v>
      </c>
      <c r="CV91" s="201">
        <v>7.9653730762566256E-3</v>
      </c>
      <c r="CW91" s="201">
        <v>6.4438597082706666E-3</v>
      </c>
      <c r="CX91" s="201">
        <v>4.6533526819806511E-3</v>
      </c>
      <c r="CY91" s="201">
        <v>8.7067527084942215E-3</v>
      </c>
      <c r="CZ91" s="201">
        <v>1.2854819910828416E-2</v>
      </c>
      <c r="DA91" s="201">
        <v>5.1506061735323251E-3</v>
      </c>
      <c r="DB91" s="201">
        <v>1.6272286263921308E-3</v>
      </c>
      <c r="DC91" s="201">
        <v>4.6332205103242832E-3</v>
      </c>
      <c r="DD91" s="202">
        <v>1.7273594785577517</v>
      </c>
    </row>
    <row r="92" spans="1:108" s="173" customFormat="1" ht="9.5" x14ac:dyDescent="0.15">
      <c r="A92" s="174" t="s">
        <v>148</v>
      </c>
      <c r="B92" s="175" t="s">
        <v>159</v>
      </c>
      <c r="C92" s="175"/>
      <c r="D92" s="203">
        <v>2.0058838726856004E-3</v>
      </c>
      <c r="E92" s="204">
        <v>2.1485792537622667E-3</v>
      </c>
      <c r="F92" s="204">
        <v>1.5787189617203401E-3</v>
      </c>
      <c r="G92" s="204">
        <v>2.2327365353461111E-3</v>
      </c>
      <c r="H92" s="204">
        <v>2.5558978492263807E-3</v>
      </c>
      <c r="I92" s="204">
        <v>2.1701252133383537E-3</v>
      </c>
      <c r="J92" s="204">
        <v>1.2777292161305401E-3</v>
      </c>
      <c r="K92" s="204">
        <v>2.0741730618642801E-3</v>
      </c>
      <c r="L92" s="204">
        <v>2.0222741553538219E-3</v>
      </c>
      <c r="M92" s="204">
        <v>1.0942525277212239E-3</v>
      </c>
      <c r="N92" s="204">
        <v>9.2255812873248905E-4</v>
      </c>
      <c r="O92" s="204">
        <v>5.9600017836398012E-4</v>
      </c>
      <c r="P92" s="204">
        <v>1.0476157201221865E-3</v>
      </c>
      <c r="Q92" s="204">
        <v>7.6998190778700094E-4</v>
      </c>
      <c r="R92" s="204">
        <v>5.9473806000636851E-4</v>
      </c>
      <c r="S92" s="204">
        <v>6.1763397872710525E-4</v>
      </c>
      <c r="T92" s="204">
        <v>1.776508756897482E-3</v>
      </c>
      <c r="U92" s="204">
        <v>7.114747956858355E-4</v>
      </c>
      <c r="V92" s="204">
        <v>8.2054038544485694E-4</v>
      </c>
      <c r="W92" s="204">
        <v>7.8127410357666221E-4</v>
      </c>
      <c r="X92" s="204">
        <v>6.6349946655953917E-4</v>
      </c>
      <c r="Y92" s="204">
        <v>2.4760150928500833E-4</v>
      </c>
      <c r="Z92" s="204">
        <v>8.5593411571386832E-4</v>
      </c>
      <c r="AA92" s="204">
        <v>1.3527574326800096E-4</v>
      </c>
      <c r="AB92" s="204">
        <v>6.2864524532648606E-4</v>
      </c>
      <c r="AC92" s="204">
        <v>1.6551650428434175E-3</v>
      </c>
      <c r="AD92" s="204">
        <v>1.5196545277327975E-4</v>
      </c>
      <c r="AE92" s="204">
        <v>5.6367846115964646E-4</v>
      </c>
      <c r="AF92" s="204">
        <v>9.3156096104445843E-4</v>
      </c>
      <c r="AG92" s="204">
        <v>2.0833386441940832E-3</v>
      </c>
      <c r="AH92" s="204">
        <v>1.1959356081364975E-3</v>
      </c>
      <c r="AI92" s="204">
        <v>1.1617131717774013E-3</v>
      </c>
      <c r="AJ92" s="204">
        <v>2.563412514483371E-3</v>
      </c>
      <c r="AK92" s="204">
        <v>9.405056936343107E-4</v>
      </c>
      <c r="AL92" s="204">
        <v>8.1697294187067424E-4</v>
      </c>
      <c r="AM92" s="204">
        <v>6.3862834424426311E-4</v>
      </c>
      <c r="AN92" s="204">
        <v>2.2643002936828895E-3</v>
      </c>
      <c r="AO92" s="204">
        <v>9.955111650371115E-4</v>
      </c>
      <c r="AP92" s="204">
        <v>8.9681358832708355E-4</v>
      </c>
      <c r="AQ92" s="204">
        <v>3.0836957778247699E-4</v>
      </c>
      <c r="AR92" s="204">
        <v>5.0320026746756208E-4</v>
      </c>
      <c r="AS92" s="204">
        <v>8.7510475881930679E-4</v>
      </c>
      <c r="AT92" s="204">
        <v>1.324426457247539E-3</v>
      </c>
      <c r="AU92" s="204">
        <v>1.0516096506642332E-3</v>
      </c>
      <c r="AV92" s="204">
        <v>1.0443339916563139E-3</v>
      </c>
      <c r="AW92" s="204">
        <v>4.0406581978030446E-4</v>
      </c>
      <c r="AX92" s="204">
        <v>3.9203971735783156E-4</v>
      </c>
      <c r="AY92" s="204">
        <v>6.4856205611926591E-4</v>
      </c>
      <c r="AZ92" s="204">
        <v>6.4761814178863875E-4</v>
      </c>
      <c r="BA92" s="204">
        <v>7.8612610373291153E-4</v>
      </c>
      <c r="BB92" s="204">
        <v>8.5572099971417172E-4</v>
      </c>
      <c r="BC92" s="204">
        <v>6.9446445317380328E-4</v>
      </c>
      <c r="BD92" s="204">
        <v>4.0325297978448217E-4</v>
      </c>
      <c r="BE92" s="204">
        <v>3.5865570242060073E-4</v>
      </c>
      <c r="BF92" s="204">
        <v>2.6719314930420397E-4</v>
      </c>
      <c r="BG92" s="204">
        <v>9.8478139318367995E-4</v>
      </c>
      <c r="BH92" s="204">
        <v>5.676292104252799E-4</v>
      </c>
      <c r="BI92" s="204">
        <v>5.1936668125591816E-4</v>
      </c>
      <c r="BJ92" s="204">
        <v>6.937856144811999E-4</v>
      </c>
      <c r="BK92" s="204">
        <v>2.9527044296597978E-3</v>
      </c>
      <c r="BL92" s="204">
        <v>7.4290501988871316E-4</v>
      </c>
      <c r="BM92" s="204">
        <v>2.1711005974373154E-3</v>
      </c>
      <c r="BN92" s="204">
        <v>2.2523966313622362E-3</v>
      </c>
      <c r="BO92" s="204">
        <v>1.2390761865673863E-3</v>
      </c>
      <c r="BP92" s="204">
        <v>8.7822010389094248E-4</v>
      </c>
      <c r="BQ92" s="204">
        <v>1.823269331734077E-3</v>
      </c>
      <c r="BR92" s="204">
        <v>3.998232481378693E-4</v>
      </c>
      <c r="BS92" s="204">
        <v>1.3328628011860491E-3</v>
      </c>
      <c r="BT92" s="204">
        <v>9.9715162178024485E-4</v>
      </c>
      <c r="BU92" s="204">
        <v>1.2698455378119702E-3</v>
      </c>
      <c r="BV92" s="204">
        <v>8.6197183526016529E-4</v>
      </c>
      <c r="BW92" s="204">
        <v>1.1344225256677361E-4</v>
      </c>
      <c r="BX92" s="204">
        <v>2.5991417719970424E-3</v>
      </c>
      <c r="BY92" s="204">
        <v>1.0120560655523534E-3</v>
      </c>
      <c r="BZ92" s="204">
        <v>7.8818314237186324E-4</v>
      </c>
      <c r="CA92" s="204">
        <v>2.8264680558663545E-3</v>
      </c>
      <c r="CB92" s="204">
        <v>1.2798739975550745E-3</v>
      </c>
      <c r="CC92" s="204">
        <v>2.6626209326805388E-3</v>
      </c>
      <c r="CD92" s="204">
        <v>1.2039771481966611E-3</v>
      </c>
      <c r="CE92" s="204">
        <v>2.1114918281107636E-4</v>
      </c>
      <c r="CF92" s="204">
        <v>1.7484595961870552E-3</v>
      </c>
      <c r="CG92" s="204">
        <v>5.5083363380603655E-4</v>
      </c>
      <c r="CH92" s="204">
        <v>6.9970134576643572E-4</v>
      </c>
      <c r="CI92" s="204">
        <v>1.7494000925916385E-3</v>
      </c>
      <c r="CJ92" s="204">
        <v>1.1637826121849359E-3</v>
      </c>
      <c r="CK92" s="204">
        <v>1.0003239481191655</v>
      </c>
      <c r="CL92" s="204">
        <v>1.9411653235857475E-3</v>
      </c>
      <c r="CM92" s="204">
        <v>1.6964686094435527E-3</v>
      </c>
      <c r="CN92" s="204">
        <v>4.5110433959115562E-4</v>
      </c>
      <c r="CO92" s="204">
        <v>8.5660649314865049E-4</v>
      </c>
      <c r="CP92" s="204">
        <v>1.2533407370470804E-3</v>
      </c>
      <c r="CQ92" s="204">
        <v>7.0252575832507533E-4</v>
      </c>
      <c r="CR92" s="204">
        <v>6.9665926421741062E-4</v>
      </c>
      <c r="CS92" s="204">
        <v>7.9693855155342789E-4</v>
      </c>
      <c r="CT92" s="204">
        <v>5.3127267290293601E-4</v>
      </c>
      <c r="CU92" s="204">
        <v>1.1383287661029297E-3</v>
      </c>
      <c r="CV92" s="204">
        <v>1.4145295487287821E-3</v>
      </c>
      <c r="CW92" s="204">
        <v>5.4560863601831001E-4</v>
      </c>
      <c r="CX92" s="204">
        <v>6.9787764929250904E-4</v>
      </c>
      <c r="CY92" s="204">
        <v>9.0052195780048556E-4</v>
      </c>
      <c r="CZ92" s="204">
        <v>4.6921352367926457E-4</v>
      </c>
      <c r="DA92" s="204">
        <v>3.6741862808666839E-4</v>
      </c>
      <c r="DB92" s="204">
        <v>5.3747447230660238E-4</v>
      </c>
      <c r="DC92" s="204">
        <v>0.12899577619167665</v>
      </c>
      <c r="DD92" s="205">
        <v>1.2403666577695369</v>
      </c>
    </row>
    <row r="93" spans="1:108" s="173" customFormat="1" ht="9.5" x14ac:dyDescent="0.15">
      <c r="A93" s="160" t="s">
        <v>149</v>
      </c>
      <c r="B93" s="169" t="s">
        <v>161</v>
      </c>
      <c r="C93" s="169"/>
      <c r="D93" s="200">
        <v>1.5443237189414837E-4</v>
      </c>
      <c r="E93" s="206">
        <v>1.7449861356094387E-4</v>
      </c>
      <c r="F93" s="206">
        <v>1.3437412079311131E-4</v>
      </c>
      <c r="G93" s="206">
        <v>3.6263084300779613E-4</v>
      </c>
      <c r="H93" s="206">
        <v>9.0411758147795464E-5</v>
      </c>
      <c r="I93" s="206">
        <v>1.3383815020651747E-4</v>
      </c>
      <c r="J93" s="206">
        <v>5.4680213598012851E-4</v>
      </c>
      <c r="K93" s="206">
        <v>3.6446081631382512E-4</v>
      </c>
      <c r="L93" s="206">
        <v>3.5512752010741282E-4</v>
      </c>
      <c r="M93" s="206">
        <v>3.0410523179424855E-4</v>
      </c>
      <c r="N93" s="206">
        <v>1.6210570995701343E-4</v>
      </c>
      <c r="O93" s="206">
        <v>4.0364754667324322E-4</v>
      </c>
      <c r="P93" s="206">
        <v>1.5206897525284213E-4</v>
      </c>
      <c r="Q93" s="206">
        <v>2.1200931750411266E-4</v>
      </c>
      <c r="R93" s="206">
        <v>1.431055893217543E-4</v>
      </c>
      <c r="S93" s="206">
        <v>1.6900284441064781E-4</v>
      </c>
      <c r="T93" s="206">
        <v>3.1950634203141263E-4</v>
      </c>
      <c r="U93" s="206">
        <v>2.0512495913963135E-4</v>
      </c>
      <c r="V93" s="206">
        <v>4.8372680055551042E-4</v>
      </c>
      <c r="W93" s="206">
        <v>2.7849270772294582E-4</v>
      </c>
      <c r="X93" s="206">
        <v>2.0512733770681701E-4</v>
      </c>
      <c r="Y93" s="206">
        <v>2.7647988075038874E-4</v>
      </c>
      <c r="Z93" s="206">
        <v>3.7449337918220619E-4</v>
      </c>
      <c r="AA93" s="206">
        <v>2.6861612641522822E-4</v>
      </c>
      <c r="AB93" s="206">
        <v>3.2897966736504053E-4</v>
      </c>
      <c r="AC93" s="206">
        <v>6.0803715093155867E-4</v>
      </c>
      <c r="AD93" s="206">
        <v>4.2914486369297453E-5</v>
      </c>
      <c r="AE93" s="206">
        <v>1.6592675735568101E-4</v>
      </c>
      <c r="AF93" s="206">
        <v>1.0195091441081072E-3</v>
      </c>
      <c r="AG93" s="206">
        <v>1.9579299481417418E-4</v>
      </c>
      <c r="AH93" s="206">
        <v>4.5869216918400141E-4</v>
      </c>
      <c r="AI93" s="206">
        <v>6.060178176803448E-4</v>
      </c>
      <c r="AJ93" s="206">
        <v>2.1145421117580278E-3</v>
      </c>
      <c r="AK93" s="206">
        <v>2.495440489756872E-4</v>
      </c>
      <c r="AL93" s="206">
        <v>1.6003053739442234E-4</v>
      </c>
      <c r="AM93" s="206">
        <v>1.4931473343220565E-4</v>
      </c>
      <c r="AN93" s="206">
        <v>2.2186957639841443E-4</v>
      </c>
      <c r="AO93" s="206">
        <v>1.3895525217129916E-4</v>
      </c>
      <c r="AP93" s="206">
        <v>1.3916861931163955E-4</v>
      </c>
      <c r="AQ93" s="206">
        <v>1.1911054507533756E-3</v>
      </c>
      <c r="AR93" s="206">
        <v>1.2690163680506893E-3</v>
      </c>
      <c r="AS93" s="206">
        <v>6.2069434810406757E-4</v>
      </c>
      <c r="AT93" s="206">
        <v>1.1358412189860301E-3</v>
      </c>
      <c r="AU93" s="206">
        <v>9.0544471436334554E-4</v>
      </c>
      <c r="AV93" s="206">
        <v>5.6574382591527384E-4</v>
      </c>
      <c r="AW93" s="206">
        <v>1.3769441800840321E-3</v>
      </c>
      <c r="AX93" s="206">
        <v>2.9114309292309149E-3</v>
      </c>
      <c r="AY93" s="206">
        <v>1.3765019758167749E-3</v>
      </c>
      <c r="AZ93" s="206">
        <v>2.2422817546330098E-3</v>
      </c>
      <c r="BA93" s="206">
        <v>1.123315573434936E-3</v>
      </c>
      <c r="BB93" s="206">
        <v>1.2995559539641258E-3</v>
      </c>
      <c r="BC93" s="206">
        <v>2.267107375798078E-3</v>
      </c>
      <c r="BD93" s="206">
        <v>6.8178406070973927E-4</v>
      </c>
      <c r="BE93" s="206">
        <v>3.4404663728965007E-4</v>
      </c>
      <c r="BF93" s="206">
        <v>3.6654406433432195E-4</v>
      </c>
      <c r="BG93" s="206">
        <v>4.8619312295866733E-4</v>
      </c>
      <c r="BH93" s="206">
        <v>6.4707762698853702E-5</v>
      </c>
      <c r="BI93" s="206">
        <v>4.9489900312392877E-4</v>
      </c>
      <c r="BJ93" s="206">
        <v>2.9294056431152139E-4</v>
      </c>
      <c r="BK93" s="206">
        <v>5.4852795275912229E-4</v>
      </c>
      <c r="BL93" s="206">
        <v>3.5717920021841298E-4</v>
      </c>
      <c r="BM93" s="206">
        <v>4.9638500924086058E-4</v>
      </c>
      <c r="BN93" s="206">
        <v>4.3967702902038427E-4</v>
      </c>
      <c r="BO93" s="206">
        <v>8.7675207784969388E-4</v>
      </c>
      <c r="BP93" s="206">
        <v>6.425418005304174E-4</v>
      </c>
      <c r="BQ93" s="206">
        <v>5.3335018890442458E-4</v>
      </c>
      <c r="BR93" s="206">
        <v>3.6267357861538953E-4</v>
      </c>
      <c r="BS93" s="206">
        <v>7.0204694841733101E-4</v>
      </c>
      <c r="BT93" s="206">
        <v>7.6290265779706008E-4</v>
      </c>
      <c r="BU93" s="206">
        <v>3.2028215552992956E-4</v>
      </c>
      <c r="BV93" s="206">
        <v>2.3117422587965413E-4</v>
      </c>
      <c r="BW93" s="206">
        <v>7.2640279965570213E-5</v>
      </c>
      <c r="BX93" s="206">
        <v>2.9750320702957998E-3</v>
      </c>
      <c r="BY93" s="206">
        <v>3.552955039208349E-4</v>
      </c>
      <c r="BZ93" s="206">
        <v>3.9769735646141347E-4</v>
      </c>
      <c r="CA93" s="206">
        <v>4.5778911999953213E-4</v>
      </c>
      <c r="CB93" s="206">
        <v>9.3357407267815132E-4</v>
      </c>
      <c r="CC93" s="206">
        <v>5.556442136180654E-4</v>
      </c>
      <c r="CD93" s="206">
        <v>1.0927633950442476E-3</v>
      </c>
      <c r="CE93" s="206">
        <v>5.0434557409977717E-4</v>
      </c>
      <c r="CF93" s="206">
        <v>7.9341852486676454E-3</v>
      </c>
      <c r="CG93" s="206">
        <v>2.0802335671753656E-3</v>
      </c>
      <c r="CH93" s="206">
        <v>4.9994019739523932E-3</v>
      </c>
      <c r="CI93" s="206">
        <v>1.245367587576262E-2</v>
      </c>
      <c r="CJ93" s="206">
        <v>2.5022743587843374E-3</v>
      </c>
      <c r="CK93" s="206">
        <v>3.232632281173204E-4</v>
      </c>
      <c r="CL93" s="206">
        <v>1.0001566098163386</v>
      </c>
      <c r="CM93" s="206">
        <v>3.6334193809505432E-4</v>
      </c>
      <c r="CN93" s="206">
        <v>3.4170893143349894E-4</v>
      </c>
      <c r="CO93" s="206">
        <v>1.4535581146048695E-4</v>
      </c>
      <c r="CP93" s="206">
        <v>5.0328156279289395E-4</v>
      </c>
      <c r="CQ93" s="206">
        <v>1.5614276849639156E-4</v>
      </c>
      <c r="CR93" s="206">
        <v>3.5946320653392226E-4</v>
      </c>
      <c r="CS93" s="206">
        <v>6.2678681897776066E-4</v>
      </c>
      <c r="CT93" s="206">
        <v>3.3837556203984947E-3</v>
      </c>
      <c r="CU93" s="206">
        <v>1.8038233711453077E-4</v>
      </c>
      <c r="CV93" s="206">
        <v>1.4027493612868943E-3</v>
      </c>
      <c r="CW93" s="206">
        <v>5.7477779090920028E-4</v>
      </c>
      <c r="CX93" s="206">
        <v>6.2713961689992586E-4</v>
      </c>
      <c r="CY93" s="206">
        <v>1.4717196503158895E-3</v>
      </c>
      <c r="CZ93" s="206">
        <v>5.1820155789905923E-4</v>
      </c>
      <c r="DA93" s="206">
        <v>7.8478067771105048E-4</v>
      </c>
      <c r="DB93" s="206">
        <v>2.3533678784918362E-4</v>
      </c>
      <c r="DC93" s="206">
        <v>8.8045615183535099E-4</v>
      </c>
      <c r="DD93" s="202">
        <v>1.0905128820998951</v>
      </c>
    </row>
    <row r="94" spans="1:108" s="173" customFormat="1" ht="9.5" x14ac:dyDescent="0.15">
      <c r="A94" s="160" t="s">
        <v>151</v>
      </c>
      <c r="B94" s="169" t="s">
        <v>163</v>
      </c>
      <c r="C94" s="169"/>
      <c r="D94" s="200">
        <v>1.5316217211062131E-3</v>
      </c>
      <c r="E94" s="206">
        <v>1.6424050595372714E-3</v>
      </c>
      <c r="F94" s="206">
        <v>1.036874301330158E-3</v>
      </c>
      <c r="G94" s="206">
        <v>1.1458216727627038E-3</v>
      </c>
      <c r="H94" s="206">
        <v>2.1507188774771533E-3</v>
      </c>
      <c r="I94" s="206">
        <v>1.7970405891907467E-3</v>
      </c>
      <c r="J94" s="206">
        <v>2.3591883479854854E-3</v>
      </c>
      <c r="K94" s="206">
        <v>1.1604450638954071E-2</v>
      </c>
      <c r="L94" s="206">
        <v>1.0244745325001439E-2</v>
      </c>
      <c r="M94" s="206">
        <v>2.4547671621226574E-3</v>
      </c>
      <c r="N94" s="206">
        <v>1.34655451881786E-3</v>
      </c>
      <c r="O94" s="206">
        <v>5.5083036572621397E-3</v>
      </c>
      <c r="P94" s="206">
        <v>4.2738065254554793E-3</v>
      </c>
      <c r="Q94" s="206">
        <v>2.6979085656587262E-3</v>
      </c>
      <c r="R94" s="206">
        <v>1.337986392397323E-2</v>
      </c>
      <c r="S94" s="206">
        <v>8.7223088505615203E-3</v>
      </c>
      <c r="T94" s="206">
        <v>2.3391745920941956E-3</v>
      </c>
      <c r="U94" s="206">
        <v>7.3504025507943136E-3</v>
      </c>
      <c r="V94" s="206">
        <v>8.2029042922157729E-3</v>
      </c>
      <c r="W94" s="206">
        <v>7.9377364832281527E-3</v>
      </c>
      <c r="X94" s="206">
        <v>9.6003990732821867E-3</v>
      </c>
      <c r="Y94" s="206">
        <v>1.4883973268334913E-2</v>
      </c>
      <c r="Z94" s="206">
        <v>4.0383563533196387E-2</v>
      </c>
      <c r="AA94" s="206">
        <v>6.9608023679917025E-3</v>
      </c>
      <c r="AB94" s="206">
        <v>8.3052361379941236E-2</v>
      </c>
      <c r="AC94" s="206">
        <v>5.9981735308383681E-2</v>
      </c>
      <c r="AD94" s="206">
        <v>1.7517924788497097E-3</v>
      </c>
      <c r="AE94" s="206">
        <v>2.2936029311297828E-2</v>
      </c>
      <c r="AF94" s="206">
        <v>1.4902355771588337E-2</v>
      </c>
      <c r="AG94" s="206">
        <v>6.8288254040314023E-3</v>
      </c>
      <c r="AH94" s="206">
        <v>1.5542327325165759E-2</v>
      </c>
      <c r="AI94" s="206">
        <v>1.1520848053765959E-2</v>
      </c>
      <c r="AJ94" s="206">
        <v>1.4764752153712339E-2</v>
      </c>
      <c r="AK94" s="206">
        <v>5.3079157165932637E-3</v>
      </c>
      <c r="AL94" s="206">
        <v>4.8703964457750279E-3</v>
      </c>
      <c r="AM94" s="206">
        <v>5.8935915435548982E-3</v>
      </c>
      <c r="AN94" s="206">
        <v>2.078160106341486E-2</v>
      </c>
      <c r="AO94" s="206">
        <v>3.1954059964909918E-3</v>
      </c>
      <c r="AP94" s="206">
        <v>2.8187261005207312E-3</v>
      </c>
      <c r="AQ94" s="206">
        <v>8.0360195223617998E-3</v>
      </c>
      <c r="AR94" s="206">
        <v>7.5999822005810977E-3</v>
      </c>
      <c r="AS94" s="206">
        <v>5.4265477567142315E-3</v>
      </c>
      <c r="AT94" s="206">
        <v>1.3236250000927775E-2</v>
      </c>
      <c r="AU94" s="206">
        <v>1.9090675615723862E-2</v>
      </c>
      <c r="AV94" s="206">
        <v>4.2376391119231763E-2</v>
      </c>
      <c r="AW94" s="206">
        <v>3.0200597472414877E-2</v>
      </c>
      <c r="AX94" s="206">
        <v>4.4743034912596569E-2</v>
      </c>
      <c r="AY94" s="206">
        <v>3.2480690381071251E-2</v>
      </c>
      <c r="AZ94" s="206">
        <v>3.295637707745689E-2</v>
      </c>
      <c r="BA94" s="206">
        <v>3.9701996195753729E-2</v>
      </c>
      <c r="BB94" s="206">
        <v>1.5109528216241818E-2</v>
      </c>
      <c r="BC94" s="206">
        <v>4.1462621694376638E-2</v>
      </c>
      <c r="BD94" s="206">
        <v>4.2580924665631535E-2</v>
      </c>
      <c r="BE94" s="206">
        <v>2.8706319834046999E-2</v>
      </c>
      <c r="BF94" s="206">
        <v>3.8095057267841154E-2</v>
      </c>
      <c r="BG94" s="206">
        <v>7.0340334841141978E-3</v>
      </c>
      <c r="BH94" s="206">
        <v>4.7054410273118484E-3</v>
      </c>
      <c r="BI94" s="206">
        <v>2.2439392093658382E-2</v>
      </c>
      <c r="BJ94" s="206">
        <v>4.2861234221624814E-3</v>
      </c>
      <c r="BK94" s="206">
        <v>2.5717148225147604E-3</v>
      </c>
      <c r="BL94" s="206">
        <v>2.1342586404141193E-3</v>
      </c>
      <c r="BM94" s="206">
        <v>3.2444419054847243E-3</v>
      </c>
      <c r="BN94" s="206">
        <v>3.2850275935077844E-3</v>
      </c>
      <c r="BO94" s="206">
        <v>5.4458874981841024E-3</v>
      </c>
      <c r="BP94" s="206">
        <v>8.6035360773149272E-3</v>
      </c>
      <c r="BQ94" s="206">
        <v>1.846859125970056E-3</v>
      </c>
      <c r="BR94" s="206">
        <v>8.4539959986351014E-4</v>
      </c>
      <c r="BS94" s="206">
        <v>2.6668745061985402E-3</v>
      </c>
      <c r="BT94" s="206">
        <v>1.0662635130408772E-3</v>
      </c>
      <c r="BU94" s="206">
        <v>7.5699315100149957E-4</v>
      </c>
      <c r="BV94" s="206">
        <v>4.7491613075623042E-4</v>
      </c>
      <c r="BW94" s="206">
        <v>2.0080908104272286E-4</v>
      </c>
      <c r="BX94" s="206">
        <v>2.8055867974437171E-3</v>
      </c>
      <c r="BY94" s="206">
        <v>1.3999962693565296E-3</v>
      </c>
      <c r="BZ94" s="206">
        <v>2.3255789968158946E-3</v>
      </c>
      <c r="CA94" s="206">
        <v>2.8336662507723932E-3</v>
      </c>
      <c r="CB94" s="206">
        <v>3.475409414533052E-3</v>
      </c>
      <c r="CC94" s="206">
        <v>2.8910922720371455E-3</v>
      </c>
      <c r="CD94" s="206">
        <v>2.3583697929137342E-3</v>
      </c>
      <c r="CE94" s="206">
        <v>3.9688070858066762E-4</v>
      </c>
      <c r="CF94" s="206">
        <v>1.0863283404662329E-2</v>
      </c>
      <c r="CG94" s="206">
        <v>7.1865580464006507E-3</v>
      </c>
      <c r="CH94" s="206">
        <v>1.1330893879470795E-2</v>
      </c>
      <c r="CI94" s="206">
        <v>1.7324531412586254E-2</v>
      </c>
      <c r="CJ94" s="206">
        <v>7.8237391733109642E-3</v>
      </c>
      <c r="CK94" s="206">
        <v>8.0269564257399702E-4</v>
      </c>
      <c r="CL94" s="206">
        <v>7.6624148273401441E-4</v>
      </c>
      <c r="CM94" s="206">
        <v>1.0189066935784288</v>
      </c>
      <c r="CN94" s="206">
        <v>3.3721220774043372E-3</v>
      </c>
      <c r="CO94" s="206">
        <v>1.8062918682527486E-3</v>
      </c>
      <c r="CP94" s="206">
        <v>9.8163745534764917E-4</v>
      </c>
      <c r="CQ94" s="206">
        <v>6.1968686505449498E-4</v>
      </c>
      <c r="CR94" s="206">
        <v>1.106283189269744E-3</v>
      </c>
      <c r="CS94" s="206">
        <v>5.0714705373947249E-3</v>
      </c>
      <c r="CT94" s="206">
        <v>5.0003966723503575E-3</v>
      </c>
      <c r="CU94" s="206">
        <v>3.1708826668425979E-3</v>
      </c>
      <c r="CV94" s="206">
        <v>9.5656407135788707E-4</v>
      </c>
      <c r="CW94" s="206">
        <v>1.2628410333540435E-3</v>
      </c>
      <c r="CX94" s="206">
        <v>1.488060435066075E-3</v>
      </c>
      <c r="CY94" s="206">
        <v>9.8096765128160169E-4</v>
      </c>
      <c r="CZ94" s="206">
        <v>9.7226563449270527E-4</v>
      </c>
      <c r="DA94" s="206">
        <v>8.4920795764579647E-4</v>
      </c>
      <c r="DB94" s="206">
        <v>3.4055948868280221E-3</v>
      </c>
      <c r="DC94" s="206">
        <v>1.5927792918276132E-2</v>
      </c>
      <c r="DD94" s="202">
        <v>2.0975782685997735</v>
      </c>
    </row>
    <row r="95" spans="1:108" s="173" customFormat="1" ht="9.5" x14ac:dyDescent="0.15">
      <c r="A95" s="160" t="s">
        <v>153</v>
      </c>
      <c r="B95" s="169" t="s">
        <v>703</v>
      </c>
      <c r="C95" s="169"/>
      <c r="D95" s="200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  <c r="AU95" s="206">
        <v>0</v>
      </c>
      <c r="AV95" s="206">
        <v>0</v>
      </c>
      <c r="AW95" s="206">
        <v>0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206">
        <v>0</v>
      </c>
      <c r="BD95" s="206">
        <v>0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206">
        <v>0</v>
      </c>
      <c r="BK95" s="206">
        <v>0</v>
      </c>
      <c r="BL95" s="206">
        <v>0</v>
      </c>
      <c r="BM95" s="206">
        <v>0</v>
      </c>
      <c r="BN95" s="206">
        <v>0</v>
      </c>
      <c r="BO95" s="206">
        <v>0</v>
      </c>
      <c r="BP95" s="206">
        <v>0</v>
      </c>
      <c r="BQ95" s="206">
        <v>0</v>
      </c>
      <c r="BR95" s="206">
        <v>0</v>
      </c>
      <c r="BS95" s="206">
        <v>0</v>
      </c>
      <c r="BT95" s="206">
        <v>0</v>
      </c>
      <c r="BU95" s="206">
        <v>0</v>
      </c>
      <c r="BV95" s="206">
        <v>0</v>
      </c>
      <c r="BW95" s="206">
        <v>0</v>
      </c>
      <c r="BX95" s="206">
        <v>0</v>
      </c>
      <c r="BY95" s="206">
        <v>0</v>
      </c>
      <c r="BZ95" s="206">
        <v>0</v>
      </c>
      <c r="CA95" s="206">
        <v>0</v>
      </c>
      <c r="CB95" s="206">
        <v>0</v>
      </c>
      <c r="CC95" s="206">
        <v>0</v>
      </c>
      <c r="CD95" s="206">
        <v>0</v>
      </c>
      <c r="CE95" s="206">
        <v>0</v>
      </c>
      <c r="CF95" s="206">
        <v>0</v>
      </c>
      <c r="CG95" s="206">
        <v>0</v>
      </c>
      <c r="CH95" s="206">
        <v>0</v>
      </c>
      <c r="CI95" s="206">
        <v>0</v>
      </c>
      <c r="CJ95" s="206">
        <v>0</v>
      </c>
      <c r="CK95" s="206">
        <v>0</v>
      </c>
      <c r="CL95" s="206">
        <v>0</v>
      </c>
      <c r="CM95" s="206">
        <v>0</v>
      </c>
      <c r="CN95" s="206">
        <v>1.0202715006655974</v>
      </c>
      <c r="CO95" s="206">
        <v>0</v>
      </c>
      <c r="CP95" s="206">
        <v>0</v>
      </c>
      <c r="CQ95" s="206">
        <v>8.9395893031173144E-4</v>
      </c>
      <c r="CR95" s="206">
        <v>0</v>
      </c>
      <c r="CS95" s="206">
        <v>0</v>
      </c>
      <c r="CT95" s="206">
        <v>0</v>
      </c>
      <c r="CU95" s="206">
        <v>0</v>
      </c>
      <c r="CV95" s="206">
        <v>0</v>
      </c>
      <c r="CW95" s="206">
        <v>0</v>
      </c>
      <c r="CX95" s="206">
        <v>0</v>
      </c>
      <c r="CY95" s="206">
        <v>0</v>
      </c>
      <c r="CZ95" s="206">
        <v>0</v>
      </c>
      <c r="DA95" s="206">
        <v>0</v>
      </c>
      <c r="DB95" s="206">
        <v>0</v>
      </c>
      <c r="DC95" s="206">
        <v>0</v>
      </c>
      <c r="DD95" s="202">
        <v>1.021165459595909</v>
      </c>
    </row>
    <row r="96" spans="1:108" s="173" customFormat="1" ht="9.5" x14ac:dyDescent="0.15">
      <c r="A96" s="179" t="s">
        <v>155</v>
      </c>
      <c r="B96" s="180" t="s">
        <v>704</v>
      </c>
      <c r="C96" s="180"/>
      <c r="D96" s="207">
        <v>2.2640172617673993E-4</v>
      </c>
      <c r="E96" s="208">
        <v>1.628598415602154E-4</v>
      </c>
      <c r="F96" s="208">
        <v>2.0353132158359196E-4</v>
      </c>
      <c r="G96" s="208">
        <v>1.729047464488551E-3</v>
      </c>
      <c r="H96" s="208">
        <v>7.1436312110653808E-5</v>
      </c>
      <c r="I96" s="208">
        <v>9.2647910193710098E-5</v>
      </c>
      <c r="J96" s="208">
        <v>6.4178015626938987E-5</v>
      </c>
      <c r="K96" s="208">
        <v>7.9678550439300143E-5</v>
      </c>
      <c r="L96" s="208">
        <v>1.4525371563186974E-4</v>
      </c>
      <c r="M96" s="208">
        <v>1.2138834426930116E-4</v>
      </c>
      <c r="N96" s="208">
        <v>2.4232607256194493E-4</v>
      </c>
      <c r="O96" s="208">
        <v>9.6287656755910121E-5</v>
      </c>
      <c r="P96" s="208">
        <v>5.8885430865636372E-5</v>
      </c>
      <c r="Q96" s="208">
        <v>3.1806457151895744E-4</v>
      </c>
      <c r="R96" s="208">
        <v>4.7841575986630792E-5</v>
      </c>
      <c r="S96" s="208">
        <v>4.6581676698113682E-5</v>
      </c>
      <c r="T96" s="208">
        <v>7.3824791453830713E-5</v>
      </c>
      <c r="U96" s="208">
        <v>5.274249065511596E-5</v>
      </c>
      <c r="V96" s="208">
        <v>8.2606742672921399E-5</v>
      </c>
      <c r="W96" s="208">
        <v>8.2738804151622942E-5</v>
      </c>
      <c r="X96" s="208">
        <v>7.5967595920623367E-5</v>
      </c>
      <c r="Y96" s="208">
        <v>6.4283028067112119E-5</v>
      </c>
      <c r="Z96" s="208">
        <v>8.1757532113106476E-5</v>
      </c>
      <c r="AA96" s="208">
        <v>3.8881314199256622E-5</v>
      </c>
      <c r="AB96" s="208">
        <v>8.8968986865623772E-5</v>
      </c>
      <c r="AC96" s="208">
        <v>7.1369132598050325E-5</v>
      </c>
      <c r="AD96" s="208">
        <v>1.16908081396515E-4</v>
      </c>
      <c r="AE96" s="208">
        <v>4.3664012654150826E-5</v>
      </c>
      <c r="AF96" s="208">
        <v>4.9378519151457569E-5</v>
      </c>
      <c r="AG96" s="208">
        <v>1.133248502324083E-4</v>
      </c>
      <c r="AH96" s="208">
        <v>6.7825784117915843E-5</v>
      </c>
      <c r="AI96" s="208">
        <v>9.4424713128002507E-5</v>
      </c>
      <c r="AJ96" s="208">
        <v>1.26061949310833E-4</v>
      </c>
      <c r="AK96" s="208">
        <v>8.9755277777844696E-5</v>
      </c>
      <c r="AL96" s="208">
        <v>6.3443107474661815E-5</v>
      </c>
      <c r="AM96" s="208">
        <v>5.3248953038615462E-5</v>
      </c>
      <c r="AN96" s="208">
        <v>9.2689182594553565E-5</v>
      </c>
      <c r="AO96" s="208">
        <v>6.9057946264987482E-5</v>
      </c>
      <c r="AP96" s="208">
        <v>8.5721138010914289E-5</v>
      </c>
      <c r="AQ96" s="208">
        <v>8.1538920518192288E-5</v>
      </c>
      <c r="AR96" s="208">
        <v>5.0785673642023588E-5</v>
      </c>
      <c r="AS96" s="208">
        <v>5.2326213371786352E-5</v>
      </c>
      <c r="AT96" s="208">
        <v>5.519329180112091E-5</v>
      </c>
      <c r="AU96" s="208">
        <v>4.5921926069805025E-5</v>
      </c>
      <c r="AV96" s="208">
        <v>5.6709671278371196E-5</v>
      </c>
      <c r="AW96" s="208">
        <v>3.6427760706909331E-5</v>
      </c>
      <c r="AX96" s="208">
        <v>3.4611887795024586E-5</v>
      </c>
      <c r="AY96" s="208">
        <v>4.4224209873928629E-5</v>
      </c>
      <c r="AZ96" s="208">
        <v>4.1816077279008124E-5</v>
      </c>
      <c r="BA96" s="208">
        <v>3.5412704655767458E-5</v>
      </c>
      <c r="BB96" s="208">
        <v>5.4437893916522829E-5</v>
      </c>
      <c r="BC96" s="208">
        <v>3.7624908268629392E-5</v>
      </c>
      <c r="BD96" s="208">
        <v>3.5809993673173531E-5</v>
      </c>
      <c r="BE96" s="208">
        <v>3.1695816956942878E-5</v>
      </c>
      <c r="BF96" s="208">
        <v>2.5795975469780949E-5</v>
      </c>
      <c r="BG96" s="208">
        <v>5.041958224596297E-5</v>
      </c>
      <c r="BH96" s="208">
        <v>2.260131107086897E-5</v>
      </c>
      <c r="BI96" s="208">
        <v>4.7224610406454475E-5</v>
      </c>
      <c r="BJ96" s="208">
        <v>2.6976326485710057E-4</v>
      </c>
      <c r="BK96" s="208">
        <v>1.1620638224643429E-4</v>
      </c>
      <c r="BL96" s="208">
        <v>7.6964304206969894E-5</v>
      </c>
      <c r="BM96" s="208">
        <v>9.4535971571008638E-5</v>
      </c>
      <c r="BN96" s="208">
        <v>1.1785858749870886E-4</v>
      </c>
      <c r="BO96" s="208">
        <v>1.5527657443470589E-4</v>
      </c>
      <c r="BP96" s="208">
        <v>1.2213330901936442E-4</v>
      </c>
      <c r="BQ96" s="208">
        <v>2.6336201012443049E-4</v>
      </c>
      <c r="BR96" s="208">
        <v>2.9181687300677001E-5</v>
      </c>
      <c r="BS96" s="208">
        <v>7.7510055709421107E-5</v>
      </c>
      <c r="BT96" s="208">
        <v>1.3449571763972948E-4</v>
      </c>
      <c r="BU96" s="208">
        <v>7.6727237037266225E-5</v>
      </c>
      <c r="BV96" s="208">
        <v>5.0176071272889184E-5</v>
      </c>
      <c r="BW96" s="208">
        <v>1.3276013391253128E-5</v>
      </c>
      <c r="BX96" s="208">
        <v>9.8290667248050658E-5</v>
      </c>
      <c r="BY96" s="208">
        <v>4.4890934153029655E-5</v>
      </c>
      <c r="BZ96" s="208">
        <v>4.1626174644638909E-4</v>
      </c>
      <c r="CA96" s="208">
        <v>1.7790311381575883E-4</v>
      </c>
      <c r="CB96" s="208">
        <v>5.2865201101330673E-5</v>
      </c>
      <c r="CC96" s="208">
        <v>9.7338175963375267E-3</v>
      </c>
      <c r="CD96" s="208">
        <v>5.0157238909663343E-4</v>
      </c>
      <c r="CE96" s="208">
        <v>4.7264101343175666E-5</v>
      </c>
      <c r="CF96" s="208">
        <v>8.2857088659910104E-4</v>
      </c>
      <c r="CG96" s="208">
        <v>4.1520711248908495E-4</v>
      </c>
      <c r="CH96" s="208">
        <v>5.2376499465924662E-5</v>
      </c>
      <c r="CI96" s="208">
        <v>4.1499057491477199E-4</v>
      </c>
      <c r="CJ96" s="208">
        <v>2.6284530188015092E-4</v>
      </c>
      <c r="CK96" s="208">
        <v>1.2620616951566051E-4</v>
      </c>
      <c r="CL96" s="208">
        <v>8.4639032054890291E-5</v>
      </c>
      <c r="CM96" s="208">
        <v>8.3398638250450419E-5</v>
      </c>
      <c r="CN96" s="208">
        <v>1.0059782003611366E-2</v>
      </c>
      <c r="CO96" s="208">
        <v>1.0786340308557054</v>
      </c>
      <c r="CP96" s="208">
        <v>1.8123848371880491E-3</v>
      </c>
      <c r="CQ96" s="208">
        <v>1.3057446102412963E-3</v>
      </c>
      <c r="CR96" s="208">
        <v>6.9765564379131652E-5</v>
      </c>
      <c r="CS96" s="208">
        <v>3.6504702043453734E-5</v>
      </c>
      <c r="CT96" s="208">
        <v>2.0919381965685727E-4</v>
      </c>
      <c r="CU96" s="208">
        <v>5.0041155801864341E-5</v>
      </c>
      <c r="CV96" s="208">
        <v>6.8693915169195228E-5</v>
      </c>
      <c r="CW96" s="208">
        <v>6.8402195391405922E-5</v>
      </c>
      <c r="CX96" s="208">
        <v>1.3380474974478365E-4</v>
      </c>
      <c r="CY96" s="208">
        <v>5.2546593717956195E-5</v>
      </c>
      <c r="CZ96" s="208">
        <v>5.6698998882241615E-5</v>
      </c>
      <c r="DA96" s="208">
        <v>6.7670797702957286E-5</v>
      </c>
      <c r="DB96" s="208">
        <v>7.5765921705303E-5</v>
      </c>
      <c r="DC96" s="208">
        <v>2.8256414437440136E-3</v>
      </c>
      <c r="DD96" s="209">
        <v>1.1167908718650255</v>
      </c>
    </row>
    <row r="97" spans="1:108" s="173" customFormat="1" ht="9.5" x14ac:dyDescent="0.15">
      <c r="A97" s="160" t="s">
        <v>157</v>
      </c>
      <c r="B97" s="169" t="s">
        <v>705</v>
      </c>
      <c r="C97" s="169"/>
      <c r="D97" s="200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201">
        <v>0</v>
      </c>
      <c r="BD97" s="201">
        <v>0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201">
        <v>0</v>
      </c>
      <c r="BK97" s="201">
        <v>0</v>
      </c>
      <c r="BL97" s="201">
        <v>0</v>
      </c>
      <c r="BM97" s="201">
        <v>0</v>
      </c>
      <c r="BN97" s="201">
        <v>0</v>
      </c>
      <c r="BO97" s="201">
        <v>0</v>
      </c>
      <c r="BP97" s="201">
        <v>0</v>
      </c>
      <c r="BQ97" s="201">
        <v>0</v>
      </c>
      <c r="BR97" s="201">
        <v>0</v>
      </c>
      <c r="BS97" s="201">
        <v>0</v>
      </c>
      <c r="BT97" s="201">
        <v>0</v>
      </c>
      <c r="BU97" s="201">
        <v>0</v>
      </c>
      <c r="BV97" s="201">
        <v>0</v>
      </c>
      <c r="BW97" s="201">
        <v>0</v>
      </c>
      <c r="BX97" s="201">
        <v>0</v>
      </c>
      <c r="BY97" s="201">
        <v>0</v>
      </c>
      <c r="BZ97" s="201">
        <v>0</v>
      </c>
      <c r="CA97" s="201">
        <v>0</v>
      </c>
      <c r="CB97" s="201">
        <v>0</v>
      </c>
      <c r="CC97" s="201">
        <v>0</v>
      </c>
      <c r="CD97" s="201">
        <v>0</v>
      </c>
      <c r="CE97" s="201">
        <v>0</v>
      </c>
      <c r="CF97" s="201">
        <v>0</v>
      </c>
      <c r="CG97" s="201">
        <v>0</v>
      </c>
      <c r="CH97" s="201">
        <v>0</v>
      </c>
      <c r="CI97" s="201">
        <v>0</v>
      </c>
      <c r="CJ97" s="201">
        <v>0</v>
      </c>
      <c r="CK97" s="201">
        <v>0</v>
      </c>
      <c r="CL97" s="201">
        <v>0</v>
      </c>
      <c r="CM97" s="201">
        <v>0</v>
      </c>
      <c r="CN97" s="201">
        <v>0</v>
      </c>
      <c r="CO97" s="201">
        <v>0</v>
      </c>
      <c r="CP97" s="201">
        <v>1</v>
      </c>
      <c r="CQ97" s="201">
        <v>0</v>
      </c>
      <c r="CR97" s="201">
        <v>0</v>
      </c>
      <c r="CS97" s="201">
        <v>0</v>
      </c>
      <c r="CT97" s="201">
        <v>0</v>
      </c>
      <c r="CU97" s="201">
        <v>0</v>
      </c>
      <c r="CV97" s="201">
        <v>0</v>
      </c>
      <c r="CW97" s="201">
        <v>0</v>
      </c>
      <c r="CX97" s="201">
        <v>0</v>
      </c>
      <c r="CY97" s="201">
        <v>0</v>
      </c>
      <c r="CZ97" s="201">
        <v>0</v>
      </c>
      <c r="DA97" s="201">
        <v>0</v>
      </c>
      <c r="DB97" s="201">
        <v>0</v>
      </c>
      <c r="DC97" s="201">
        <v>0</v>
      </c>
      <c r="DD97" s="202">
        <v>1</v>
      </c>
    </row>
    <row r="98" spans="1:108" s="173" customFormat="1" ht="9.5" x14ac:dyDescent="0.15">
      <c r="A98" s="160" t="s">
        <v>158</v>
      </c>
      <c r="B98" s="169" t="s">
        <v>167</v>
      </c>
      <c r="C98" s="169"/>
      <c r="D98" s="200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201">
        <v>0</v>
      </c>
      <c r="BD98" s="201">
        <v>0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201">
        <v>0</v>
      </c>
      <c r="BK98" s="201">
        <v>0</v>
      </c>
      <c r="BL98" s="201">
        <v>0</v>
      </c>
      <c r="BM98" s="201">
        <v>0</v>
      </c>
      <c r="BN98" s="201">
        <v>0</v>
      </c>
      <c r="BO98" s="201">
        <v>0</v>
      </c>
      <c r="BP98" s="201">
        <v>0</v>
      </c>
      <c r="BQ98" s="201">
        <v>0</v>
      </c>
      <c r="BR98" s="201">
        <v>0</v>
      </c>
      <c r="BS98" s="201">
        <v>0</v>
      </c>
      <c r="BT98" s="201">
        <v>0</v>
      </c>
      <c r="BU98" s="201">
        <v>0</v>
      </c>
      <c r="BV98" s="201">
        <v>0</v>
      </c>
      <c r="BW98" s="201">
        <v>0</v>
      </c>
      <c r="BX98" s="201">
        <v>0</v>
      </c>
      <c r="BY98" s="201">
        <v>0</v>
      </c>
      <c r="BZ98" s="201">
        <v>0</v>
      </c>
      <c r="CA98" s="201">
        <v>0</v>
      </c>
      <c r="CB98" s="201">
        <v>0</v>
      </c>
      <c r="CC98" s="201">
        <v>0</v>
      </c>
      <c r="CD98" s="201">
        <v>0</v>
      </c>
      <c r="CE98" s="201">
        <v>0</v>
      </c>
      <c r="CF98" s="201">
        <v>0</v>
      </c>
      <c r="CG98" s="201">
        <v>0</v>
      </c>
      <c r="CH98" s="201">
        <v>0</v>
      </c>
      <c r="CI98" s="201">
        <v>0</v>
      </c>
      <c r="CJ98" s="201">
        <v>0</v>
      </c>
      <c r="CK98" s="201">
        <v>0</v>
      </c>
      <c r="CL98" s="201">
        <v>0</v>
      </c>
      <c r="CM98" s="201">
        <v>0</v>
      </c>
      <c r="CN98" s="201">
        <v>0</v>
      </c>
      <c r="CO98" s="201">
        <v>0</v>
      </c>
      <c r="CP98" s="201">
        <v>0</v>
      </c>
      <c r="CQ98" s="201">
        <v>1</v>
      </c>
      <c r="CR98" s="201">
        <v>0</v>
      </c>
      <c r="CS98" s="201">
        <v>0</v>
      </c>
      <c r="CT98" s="201">
        <v>0</v>
      </c>
      <c r="CU98" s="201">
        <v>0</v>
      </c>
      <c r="CV98" s="201">
        <v>0</v>
      </c>
      <c r="CW98" s="201">
        <v>0</v>
      </c>
      <c r="CX98" s="201">
        <v>0</v>
      </c>
      <c r="CY98" s="201">
        <v>0</v>
      </c>
      <c r="CZ98" s="201">
        <v>0</v>
      </c>
      <c r="DA98" s="201">
        <v>0</v>
      </c>
      <c r="DB98" s="201">
        <v>0</v>
      </c>
      <c r="DC98" s="201">
        <v>0</v>
      </c>
      <c r="DD98" s="202">
        <v>1</v>
      </c>
    </row>
    <row r="99" spans="1:108" s="173" customFormat="1" ht="9.5" x14ac:dyDescent="0.15">
      <c r="A99" s="160" t="s">
        <v>160</v>
      </c>
      <c r="B99" s="169" t="s">
        <v>706</v>
      </c>
      <c r="C99" s="169"/>
      <c r="D99" s="200">
        <v>8.2246924915769582E-4</v>
      </c>
      <c r="E99" s="201">
        <v>9.4436977675157172E-4</v>
      </c>
      <c r="F99" s="201">
        <v>8.3232727454357635E-4</v>
      </c>
      <c r="G99" s="201">
        <v>1.4042504033816431E-3</v>
      </c>
      <c r="H99" s="201">
        <v>6.4055660043467423E-4</v>
      </c>
      <c r="I99" s="201">
        <v>9.3565542062495326E-3</v>
      </c>
      <c r="J99" s="201">
        <v>5.4432699819178861E-3</v>
      </c>
      <c r="K99" s="201">
        <v>8.9224116938118221E-3</v>
      </c>
      <c r="L99" s="201">
        <v>3.6710058468858897E-3</v>
      </c>
      <c r="M99" s="201">
        <v>5.1027206363600886E-3</v>
      </c>
      <c r="N99" s="201">
        <v>1.6949788319347123E-3</v>
      </c>
      <c r="O99" s="201">
        <v>2.6433062053257861E-3</v>
      </c>
      <c r="P99" s="201">
        <v>4.0363004924854808E-3</v>
      </c>
      <c r="Q99" s="201">
        <v>2.0458726440392284E-3</v>
      </c>
      <c r="R99" s="201">
        <v>2.1072468897114084E-3</v>
      </c>
      <c r="S99" s="201">
        <v>3.3986736029092664E-3</v>
      </c>
      <c r="T99" s="201">
        <v>2.321955443708858E-3</v>
      </c>
      <c r="U99" s="201">
        <v>2.3836198022248877E-3</v>
      </c>
      <c r="V99" s="201">
        <v>3.3033969723124169E-3</v>
      </c>
      <c r="W99" s="201">
        <v>4.2931941171899931E-3</v>
      </c>
      <c r="X99" s="201">
        <v>2.2728000971061531E-3</v>
      </c>
      <c r="Y99" s="201">
        <v>3.0166748809415385E-3</v>
      </c>
      <c r="Z99" s="201">
        <v>1.1689045238523982E-2</v>
      </c>
      <c r="AA99" s="201">
        <v>2.4893496180333472E-3</v>
      </c>
      <c r="AB99" s="201">
        <v>9.6345826082406202E-3</v>
      </c>
      <c r="AC99" s="201">
        <v>4.9742794875186017E-3</v>
      </c>
      <c r="AD99" s="201">
        <v>7.7357143660799013E-4</v>
      </c>
      <c r="AE99" s="201">
        <v>2.1699154623857396E-3</v>
      </c>
      <c r="AF99" s="201">
        <v>2.1810859019105325E-3</v>
      </c>
      <c r="AG99" s="201">
        <v>1.90879743223851E-3</v>
      </c>
      <c r="AH99" s="201">
        <v>3.255281165828617E-3</v>
      </c>
      <c r="AI99" s="201">
        <v>5.7510713716698702E-3</v>
      </c>
      <c r="AJ99" s="201">
        <v>6.9596843446620409E-3</v>
      </c>
      <c r="AK99" s="201">
        <v>1.9671567712462716E-3</v>
      </c>
      <c r="AL99" s="201">
        <v>3.023715644530931E-3</v>
      </c>
      <c r="AM99" s="201">
        <v>2.6568430722041935E-3</v>
      </c>
      <c r="AN99" s="201">
        <v>5.464777342909022E-3</v>
      </c>
      <c r="AO99" s="201">
        <v>2.0918748928982264E-3</v>
      </c>
      <c r="AP99" s="201">
        <v>1.4279237083618978E-3</v>
      </c>
      <c r="AQ99" s="201">
        <v>1.6731903247570114E-3</v>
      </c>
      <c r="AR99" s="201">
        <v>2.4797349791812117E-3</v>
      </c>
      <c r="AS99" s="201">
        <v>2.1526868513629068E-3</v>
      </c>
      <c r="AT99" s="201">
        <v>3.5440835289762287E-3</v>
      </c>
      <c r="AU99" s="201">
        <v>3.864260312586661E-3</v>
      </c>
      <c r="AV99" s="201">
        <v>2.2424759516798194E-3</v>
      </c>
      <c r="AW99" s="201">
        <v>2.0011154205306497E-3</v>
      </c>
      <c r="AX99" s="201">
        <v>1.8426597337533287E-3</v>
      </c>
      <c r="AY99" s="201">
        <v>2.5303598368309355E-3</v>
      </c>
      <c r="AZ99" s="201">
        <v>8.0039156839103206E-4</v>
      </c>
      <c r="BA99" s="201">
        <v>1.1338694312962232E-3</v>
      </c>
      <c r="BB99" s="201">
        <v>1.2919664762542301E-3</v>
      </c>
      <c r="BC99" s="201">
        <v>1.2351840488345127E-3</v>
      </c>
      <c r="BD99" s="201">
        <v>1.247571656161864E-3</v>
      </c>
      <c r="BE99" s="201">
        <v>1.006249814221186E-3</v>
      </c>
      <c r="BF99" s="201">
        <v>8.2621488562067806E-4</v>
      </c>
      <c r="BG99" s="201">
        <v>1.8671825075755983E-3</v>
      </c>
      <c r="BH99" s="201">
        <v>1.1293508371023008E-3</v>
      </c>
      <c r="BI99" s="201">
        <v>2.1744903790547176E-3</v>
      </c>
      <c r="BJ99" s="201">
        <v>4.4144232075357679E-3</v>
      </c>
      <c r="BK99" s="201">
        <v>2.1659524041292696E-3</v>
      </c>
      <c r="BL99" s="201">
        <v>6.9169420986370028E-3</v>
      </c>
      <c r="BM99" s="201">
        <v>3.7699440473257196E-3</v>
      </c>
      <c r="BN99" s="201">
        <v>2.7953507674461746E-3</v>
      </c>
      <c r="BO99" s="201">
        <v>4.6039360007192956E-3</v>
      </c>
      <c r="BP99" s="201">
        <v>7.1488338033778168E-3</v>
      </c>
      <c r="BQ99" s="201">
        <v>1.2926637589589529E-2</v>
      </c>
      <c r="BR99" s="201">
        <v>5.1625465548232972E-3</v>
      </c>
      <c r="BS99" s="201">
        <v>2.1397580012349864E-3</v>
      </c>
      <c r="BT99" s="201">
        <v>5.7127074180316926E-3</v>
      </c>
      <c r="BU99" s="201">
        <v>3.1268056870959434E-3</v>
      </c>
      <c r="BV99" s="201">
        <v>2.9548118231890541E-3</v>
      </c>
      <c r="BW99" s="201">
        <v>7.621211539611542E-4</v>
      </c>
      <c r="BX99" s="201">
        <v>1.6347558493644367E-3</v>
      </c>
      <c r="BY99" s="201">
        <v>3.1759101947240733E-3</v>
      </c>
      <c r="BZ99" s="201">
        <v>2.7053888935647859E-3</v>
      </c>
      <c r="CA99" s="201">
        <v>1.8133805214293392E-3</v>
      </c>
      <c r="CB99" s="201">
        <v>3.0690739895361794E-3</v>
      </c>
      <c r="CC99" s="201">
        <v>1.0217317926231288E-2</v>
      </c>
      <c r="CD99" s="201">
        <v>4.5339081982514965E-3</v>
      </c>
      <c r="CE99" s="201">
        <v>5.3225431459481538E-4</v>
      </c>
      <c r="CF99" s="201">
        <v>2.7763313943977488E-3</v>
      </c>
      <c r="CG99" s="201">
        <v>9.9996017308716049E-3</v>
      </c>
      <c r="CH99" s="201">
        <v>3.5916994528355805E-3</v>
      </c>
      <c r="CI99" s="201">
        <v>3.4152668628413961E-3</v>
      </c>
      <c r="CJ99" s="201">
        <v>8.4902090626583614E-3</v>
      </c>
      <c r="CK99" s="201">
        <v>9.5994471109622759E-4</v>
      </c>
      <c r="CL99" s="201">
        <v>1.3948308035389449E-3</v>
      </c>
      <c r="CM99" s="201">
        <v>5.484975170164553E-3</v>
      </c>
      <c r="CN99" s="201">
        <v>2.6368942598710972E-3</v>
      </c>
      <c r="CO99" s="201">
        <v>2.2508413652622358E-3</v>
      </c>
      <c r="CP99" s="201">
        <v>9.2864709224328105E-4</v>
      </c>
      <c r="CQ99" s="201">
        <v>1.3658633461112778E-3</v>
      </c>
      <c r="CR99" s="201">
        <v>1.0012168500088265</v>
      </c>
      <c r="CS99" s="201">
        <v>5.7916102475261654E-3</v>
      </c>
      <c r="CT99" s="201">
        <v>6.9818398114318905E-3</v>
      </c>
      <c r="CU99" s="201">
        <v>3.6110168339877186E-3</v>
      </c>
      <c r="CV99" s="201">
        <v>5.0278365137885151E-3</v>
      </c>
      <c r="CW99" s="201">
        <v>4.3455842770541856E-3</v>
      </c>
      <c r="CX99" s="201">
        <v>3.5439920830336964E-3</v>
      </c>
      <c r="CY99" s="201">
        <v>3.4276052809188856E-3</v>
      </c>
      <c r="CZ99" s="201">
        <v>2.7365528225924647E-2</v>
      </c>
      <c r="DA99" s="201">
        <v>5.5721128695366317E-3</v>
      </c>
      <c r="DB99" s="201">
        <v>1.4909589056868555E-3</v>
      </c>
      <c r="DC99" s="201">
        <v>4.4560565501634234E-3</v>
      </c>
      <c r="DD99" s="202">
        <v>1.3825288069978903</v>
      </c>
    </row>
    <row r="100" spans="1:108" s="173" customFormat="1" ht="9.5" x14ac:dyDescent="0.15">
      <c r="A100" s="160" t="s">
        <v>162</v>
      </c>
      <c r="B100" s="169" t="s">
        <v>172</v>
      </c>
      <c r="C100" s="169"/>
      <c r="D100" s="200">
        <v>7.5643002895712467E-3</v>
      </c>
      <c r="E100" s="201">
        <v>5.2917672285582706E-3</v>
      </c>
      <c r="F100" s="201">
        <v>7.3550768340954614E-3</v>
      </c>
      <c r="G100" s="201">
        <v>6.1980443411208319E-3</v>
      </c>
      <c r="H100" s="201">
        <v>7.673820987366485E-3</v>
      </c>
      <c r="I100" s="201">
        <v>4.571519591932683E-3</v>
      </c>
      <c r="J100" s="201">
        <v>7.7048278766370423E-2</v>
      </c>
      <c r="K100" s="201">
        <v>2.496389577657156E-2</v>
      </c>
      <c r="L100" s="201">
        <v>7.157359395234153E-3</v>
      </c>
      <c r="M100" s="201">
        <v>4.6788050479573519E-3</v>
      </c>
      <c r="N100" s="201">
        <v>4.6614379562594189E-3</v>
      </c>
      <c r="O100" s="201">
        <v>5.0648981675940324E-3</v>
      </c>
      <c r="P100" s="201">
        <v>3.3941329965867639E-3</v>
      </c>
      <c r="Q100" s="201">
        <v>4.5021856641226446E-3</v>
      </c>
      <c r="R100" s="201">
        <v>5.556033388899608E-3</v>
      </c>
      <c r="S100" s="201">
        <v>5.1158288921823473E-3</v>
      </c>
      <c r="T100" s="201">
        <v>8.3999795335771184E-3</v>
      </c>
      <c r="U100" s="201">
        <v>8.0071643524460244E-3</v>
      </c>
      <c r="V100" s="201">
        <v>5.5934540146914203E-3</v>
      </c>
      <c r="W100" s="201">
        <v>5.540467166997947E-3</v>
      </c>
      <c r="X100" s="201">
        <v>6.9453341806654662E-3</v>
      </c>
      <c r="Y100" s="201">
        <v>4.7170194218918377E-3</v>
      </c>
      <c r="Z100" s="201">
        <v>7.8096792383841674E-3</v>
      </c>
      <c r="AA100" s="201">
        <v>2.2429789696460311E-3</v>
      </c>
      <c r="AB100" s="201">
        <v>3.7287581574409765E-3</v>
      </c>
      <c r="AC100" s="201">
        <v>4.0367045521309498E-3</v>
      </c>
      <c r="AD100" s="201">
        <v>1.183019698636217E-3</v>
      </c>
      <c r="AE100" s="201">
        <v>4.1365582992324212E-3</v>
      </c>
      <c r="AF100" s="201">
        <v>5.090647555364476E-3</v>
      </c>
      <c r="AG100" s="201">
        <v>4.3671521654847535E-3</v>
      </c>
      <c r="AH100" s="201">
        <v>4.723079298975425E-3</v>
      </c>
      <c r="AI100" s="201">
        <v>1.3609055290547371E-2</v>
      </c>
      <c r="AJ100" s="201">
        <v>5.5670449905168042E-3</v>
      </c>
      <c r="AK100" s="201">
        <v>8.2723168115442988E-3</v>
      </c>
      <c r="AL100" s="201">
        <v>9.9475940169058367E-3</v>
      </c>
      <c r="AM100" s="201">
        <v>6.9767632251866848E-3</v>
      </c>
      <c r="AN100" s="201">
        <v>8.1275922498489587E-3</v>
      </c>
      <c r="AO100" s="201">
        <v>5.3304589054629561E-3</v>
      </c>
      <c r="AP100" s="201">
        <v>6.483752320836607E-3</v>
      </c>
      <c r="AQ100" s="201">
        <v>4.7488395627738036E-3</v>
      </c>
      <c r="AR100" s="201">
        <v>4.8046153484887109E-3</v>
      </c>
      <c r="AS100" s="201">
        <v>4.8527139884110568E-3</v>
      </c>
      <c r="AT100" s="201">
        <v>4.9606306726518602E-3</v>
      </c>
      <c r="AU100" s="201">
        <v>6.3283578138456495E-3</v>
      </c>
      <c r="AV100" s="201">
        <v>4.1505958780567098E-3</v>
      </c>
      <c r="AW100" s="201">
        <v>7.0784792503597949E-3</v>
      </c>
      <c r="AX100" s="201">
        <v>5.1528339679001479E-3</v>
      </c>
      <c r="AY100" s="201">
        <v>8.4913103485598721E-3</v>
      </c>
      <c r="AZ100" s="201">
        <v>4.2379361460656842E-3</v>
      </c>
      <c r="BA100" s="201">
        <v>3.4988136140059463E-3</v>
      </c>
      <c r="BB100" s="201">
        <v>5.8636105873562409E-3</v>
      </c>
      <c r="BC100" s="201">
        <v>7.948286485858734E-3</v>
      </c>
      <c r="BD100" s="201">
        <v>2.9900321406347978E-3</v>
      </c>
      <c r="BE100" s="201">
        <v>2.8630283066326235E-3</v>
      </c>
      <c r="BF100" s="201">
        <v>3.0934646091881814E-3</v>
      </c>
      <c r="BG100" s="201">
        <v>5.8267568346073778E-3</v>
      </c>
      <c r="BH100" s="201">
        <v>2.8970140420453965E-3</v>
      </c>
      <c r="BI100" s="201">
        <v>9.0348781845116331E-3</v>
      </c>
      <c r="BJ100" s="201">
        <v>6.4042069801635029E-2</v>
      </c>
      <c r="BK100" s="201">
        <v>2.0543249584143396E-2</v>
      </c>
      <c r="BL100" s="201">
        <v>1.6635508278927763E-2</v>
      </c>
      <c r="BM100" s="201">
        <v>4.330942022293964E-2</v>
      </c>
      <c r="BN100" s="201">
        <v>6.3064787778561379E-2</v>
      </c>
      <c r="BO100" s="201">
        <v>6.6112132416204341E-3</v>
      </c>
      <c r="BP100" s="201">
        <v>9.1782856211183369E-3</v>
      </c>
      <c r="BQ100" s="201">
        <v>7.4369401997292786E-3</v>
      </c>
      <c r="BR100" s="201">
        <v>7.7060241615279088E-3</v>
      </c>
      <c r="BS100" s="201">
        <v>1.4461827836861632E-2</v>
      </c>
      <c r="BT100" s="201">
        <v>7.8508440280237908E-3</v>
      </c>
      <c r="BU100" s="201">
        <v>4.7498439969503809E-3</v>
      </c>
      <c r="BV100" s="201">
        <v>4.4246732666988493E-3</v>
      </c>
      <c r="BW100" s="201">
        <v>1.5474369397626515E-3</v>
      </c>
      <c r="BX100" s="201">
        <v>4.5627761099319595E-3</v>
      </c>
      <c r="BY100" s="201">
        <v>7.7384853516665698E-3</v>
      </c>
      <c r="BZ100" s="201">
        <v>4.3760354267847277E-3</v>
      </c>
      <c r="CA100" s="201">
        <v>7.501351653919236E-2</v>
      </c>
      <c r="CB100" s="201">
        <v>1.4635146398816438E-2</v>
      </c>
      <c r="CC100" s="201">
        <v>5.292712843573185E-3</v>
      </c>
      <c r="CD100" s="201">
        <v>1.4733443043204293E-2</v>
      </c>
      <c r="CE100" s="201">
        <v>2.9263812922399484E-3</v>
      </c>
      <c r="CF100" s="201">
        <v>1.2247064933002882E-2</v>
      </c>
      <c r="CG100" s="201">
        <v>1.3962133405232653E-2</v>
      </c>
      <c r="CH100" s="201">
        <v>9.9891143850645951E-3</v>
      </c>
      <c r="CI100" s="201">
        <v>3.919314853401222E-2</v>
      </c>
      <c r="CJ100" s="201">
        <v>1.0191858539273459E-2</v>
      </c>
      <c r="CK100" s="201">
        <v>1.1074870004685055E-2</v>
      </c>
      <c r="CL100" s="201">
        <v>4.5641859766107412E-3</v>
      </c>
      <c r="CM100" s="201">
        <v>8.9379457117239412E-3</v>
      </c>
      <c r="CN100" s="201">
        <v>6.2766097851281229E-3</v>
      </c>
      <c r="CO100" s="201">
        <v>1.1584566407855556E-2</v>
      </c>
      <c r="CP100" s="201">
        <v>1.0578403478532113E-2</v>
      </c>
      <c r="CQ100" s="201">
        <v>1.2921338512649415E-2</v>
      </c>
      <c r="CR100" s="201">
        <v>7.2597828632175775E-3</v>
      </c>
      <c r="CS100" s="201">
        <v>1.0055942803041382</v>
      </c>
      <c r="CT100" s="201">
        <v>8.8033671635946928E-3</v>
      </c>
      <c r="CU100" s="201">
        <v>6.3050120342584767E-3</v>
      </c>
      <c r="CV100" s="201">
        <v>1.2260955810579892E-2</v>
      </c>
      <c r="CW100" s="201">
        <v>1.2903310827210451E-2</v>
      </c>
      <c r="CX100" s="201">
        <v>4.3548923055710355E-3</v>
      </c>
      <c r="CY100" s="201">
        <v>6.4475461356825435E-3</v>
      </c>
      <c r="CZ100" s="201">
        <v>7.9429504308204911E-3</v>
      </c>
      <c r="DA100" s="201">
        <v>7.9561686716193899E-3</v>
      </c>
      <c r="DB100" s="201">
        <v>4.2080061223784115E-3</v>
      </c>
      <c r="DC100" s="201">
        <v>1.2276078764523289E-2</v>
      </c>
      <c r="DD100" s="202">
        <v>2.0691303705940673</v>
      </c>
    </row>
    <row r="101" spans="1:108" s="173" customFormat="1" ht="9.5" x14ac:dyDescent="0.15">
      <c r="A101" s="160" t="s">
        <v>164</v>
      </c>
      <c r="B101" s="169" t="s">
        <v>170</v>
      </c>
      <c r="C101" s="169"/>
      <c r="D101" s="200">
        <v>1.2398769505125012E-3</v>
      </c>
      <c r="E101" s="201">
        <v>1.2395973193634992E-3</v>
      </c>
      <c r="F101" s="201">
        <v>1.0628447640539198E-3</v>
      </c>
      <c r="G101" s="201">
        <v>2.3250891324081489E-3</v>
      </c>
      <c r="H101" s="201">
        <v>1.0445265293221085E-3</v>
      </c>
      <c r="I101" s="201">
        <v>1.3224181498201991E-3</v>
      </c>
      <c r="J101" s="201">
        <v>3.4078196441183458E-3</v>
      </c>
      <c r="K101" s="201">
        <v>3.0515829254054096E-3</v>
      </c>
      <c r="L101" s="201">
        <v>5.0131999085150005E-3</v>
      </c>
      <c r="M101" s="201">
        <v>2.0375650834773616E-3</v>
      </c>
      <c r="N101" s="201">
        <v>1.9821858349979293E-3</v>
      </c>
      <c r="O101" s="201">
        <v>5.9648145175398796E-3</v>
      </c>
      <c r="P101" s="201">
        <v>1.4163634120193879E-2</v>
      </c>
      <c r="Q101" s="201">
        <v>1.746566615877021E-3</v>
      </c>
      <c r="R101" s="201">
        <v>1.9817966038750971E-3</v>
      </c>
      <c r="S101" s="201">
        <v>4.5143976702334441E-3</v>
      </c>
      <c r="T101" s="201">
        <v>1.8522309548129876E-3</v>
      </c>
      <c r="U101" s="201">
        <v>7.3238685874318105E-3</v>
      </c>
      <c r="V101" s="201">
        <v>3.8157197469938205E-3</v>
      </c>
      <c r="W101" s="201">
        <v>3.688488202672183E-3</v>
      </c>
      <c r="X101" s="201">
        <v>2.1146469649978477E-3</v>
      </c>
      <c r="Y101" s="201">
        <v>2.4956600228096394E-3</v>
      </c>
      <c r="Z101" s="201">
        <v>3.3441138887305164E-3</v>
      </c>
      <c r="AA101" s="201">
        <v>6.8589683551641232E-4</v>
      </c>
      <c r="AB101" s="201">
        <v>5.8023467783022576E-3</v>
      </c>
      <c r="AC101" s="201">
        <v>1.1642500290936381E-2</v>
      </c>
      <c r="AD101" s="201">
        <v>3.536739551106029E-4</v>
      </c>
      <c r="AE101" s="201">
        <v>3.6228334815803084E-3</v>
      </c>
      <c r="AF101" s="201">
        <v>3.6455551830180603E-3</v>
      </c>
      <c r="AG101" s="201">
        <v>5.3044415293559792E-3</v>
      </c>
      <c r="AH101" s="201">
        <v>1.8624254600037046E-3</v>
      </c>
      <c r="AI101" s="201">
        <v>1.8168088896987626E-3</v>
      </c>
      <c r="AJ101" s="201">
        <v>2.8729089781614307E-3</v>
      </c>
      <c r="AK101" s="201">
        <v>1.8794706599536463E-3</v>
      </c>
      <c r="AL101" s="201">
        <v>1.2255410011454844E-3</v>
      </c>
      <c r="AM101" s="201">
        <v>1.1637847014218643E-3</v>
      </c>
      <c r="AN101" s="201">
        <v>1.6271847067204298E-3</v>
      </c>
      <c r="AO101" s="201">
        <v>1.625993733626952E-3</v>
      </c>
      <c r="AP101" s="201">
        <v>2.486242059096931E-3</v>
      </c>
      <c r="AQ101" s="201">
        <v>1.7275912712761893E-3</v>
      </c>
      <c r="AR101" s="201">
        <v>2.464307506684599E-3</v>
      </c>
      <c r="AS101" s="201">
        <v>1.7607015428120064E-3</v>
      </c>
      <c r="AT101" s="201">
        <v>3.735425192453159E-3</v>
      </c>
      <c r="AU101" s="201">
        <v>3.0198584188420976E-3</v>
      </c>
      <c r="AV101" s="201">
        <v>4.6284155073273237E-3</v>
      </c>
      <c r="AW101" s="201">
        <v>5.1347144336664685E-3</v>
      </c>
      <c r="AX101" s="201">
        <v>2.7167445816284664E-3</v>
      </c>
      <c r="AY101" s="201">
        <v>3.6172451320054875E-3</v>
      </c>
      <c r="AZ101" s="201">
        <v>7.3232129959283016E-3</v>
      </c>
      <c r="BA101" s="201">
        <v>3.961500550708855E-3</v>
      </c>
      <c r="BB101" s="201">
        <v>3.5994015630215932E-3</v>
      </c>
      <c r="BC101" s="201">
        <v>5.5971386024105145E-3</v>
      </c>
      <c r="BD101" s="201">
        <v>4.9960342657352306E-3</v>
      </c>
      <c r="BE101" s="201">
        <v>3.6426771534067131E-3</v>
      </c>
      <c r="BF101" s="201">
        <v>2.6640715375240306E-3</v>
      </c>
      <c r="BG101" s="201">
        <v>1.8133506857567652E-3</v>
      </c>
      <c r="BH101" s="201">
        <v>1.2070138713614769E-3</v>
      </c>
      <c r="BI101" s="201">
        <v>6.1592132890043788E-3</v>
      </c>
      <c r="BJ101" s="201">
        <v>1.9430252785947409E-3</v>
      </c>
      <c r="BK101" s="201">
        <v>3.0514732882586213E-3</v>
      </c>
      <c r="BL101" s="201">
        <v>1.915514500847175E-3</v>
      </c>
      <c r="BM101" s="201">
        <v>2.6448383153661473E-3</v>
      </c>
      <c r="BN101" s="201">
        <v>2.0874603342193412E-3</v>
      </c>
      <c r="BO101" s="201">
        <v>3.7988532302562204E-3</v>
      </c>
      <c r="BP101" s="201">
        <v>7.1310729843062914E-3</v>
      </c>
      <c r="BQ101" s="201">
        <v>6.9614332341625734E-3</v>
      </c>
      <c r="BR101" s="201">
        <v>1.297900163171951E-3</v>
      </c>
      <c r="BS101" s="201">
        <v>7.8244498918048268E-3</v>
      </c>
      <c r="BT101" s="201">
        <v>1.9628337551609507E-2</v>
      </c>
      <c r="BU101" s="201">
        <v>1.3153087226160603E-2</v>
      </c>
      <c r="BV101" s="201">
        <v>1.1835063300702902E-2</v>
      </c>
      <c r="BW101" s="201">
        <v>1.3892305081173442E-3</v>
      </c>
      <c r="BX101" s="201">
        <v>2.8590433679699704E-3</v>
      </c>
      <c r="BY101" s="201">
        <v>3.2214565889795641E-3</v>
      </c>
      <c r="BZ101" s="201">
        <v>3.102500227228534E-3</v>
      </c>
      <c r="CA101" s="201">
        <v>7.2202874526847722E-3</v>
      </c>
      <c r="CB101" s="201">
        <v>5.2178777773528471E-3</v>
      </c>
      <c r="CC101" s="201">
        <v>2.4363295121087257E-3</v>
      </c>
      <c r="CD101" s="201">
        <v>5.7967124128992138E-3</v>
      </c>
      <c r="CE101" s="201">
        <v>1.3841407014078076E-3</v>
      </c>
      <c r="CF101" s="201">
        <v>1.371515579185479E-2</v>
      </c>
      <c r="CG101" s="201">
        <v>1.6670369890348691E-2</v>
      </c>
      <c r="CH101" s="201">
        <v>9.1795778315725985E-3</v>
      </c>
      <c r="CI101" s="201">
        <v>2.3350957027484388E-2</v>
      </c>
      <c r="CJ101" s="201">
        <v>2.1339935669164884E-2</v>
      </c>
      <c r="CK101" s="201">
        <v>2.1911230260178343E-3</v>
      </c>
      <c r="CL101" s="201">
        <v>2.384471858234555E-3</v>
      </c>
      <c r="CM101" s="201">
        <v>2.7162783087408744E-3</v>
      </c>
      <c r="CN101" s="201">
        <v>2.3021344479850869E-3</v>
      </c>
      <c r="CO101" s="201">
        <v>2.2200586343030112E-3</v>
      </c>
      <c r="CP101" s="201">
        <v>2.5875880973441939E-3</v>
      </c>
      <c r="CQ101" s="201">
        <v>1.8773726211952851E-3</v>
      </c>
      <c r="CR101" s="201">
        <v>4.3527117252102196E-3</v>
      </c>
      <c r="CS101" s="201">
        <v>4.9741870233410554E-3</v>
      </c>
      <c r="CT101" s="201">
        <v>1.0092418905520284</v>
      </c>
      <c r="CU101" s="201">
        <v>2.2628006508986207E-3</v>
      </c>
      <c r="CV101" s="201">
        <v>8.9176260565503856E-3</v>
      </c>
      <c r="CW101" s="201">
        <v>3.9542449978754012E-3</v>
      </c>
      <c r="CX101" s="201">
        <v>9.3000383117251197E-3</v>
      </c>
      <c r="CY101" s="201">
        <v>8.3166420144159797E-3</v>
      </c>
      <c r="CZ101" s="201">
        <v>8.5761131363870195E-3</v>
      </c>
      <c r="DA101" s="201">
        <v>6.4127420471455851E-3</v>
      </c>
      <c r="DB101" s="201">
        <v>2.4523250924799074E-3</v>
      </c>
      <c r="DC101" s="201">
        <v>5.0810473469649472E-3</v>
      </c>
      <c r="DD101" s="202">
        <v>1.4843963504908442</v>
      </c>
    </row>
    <row r="102" spans="1:108" s="173" customFormat="1" ht="9.5" x14ac:dyDescent="0.15">
      <c r="A102" s="174" t="s">
        <v>165</v>
      </c>
      <c r="B102" s="175" t="s">
        <v>707</v>
      </c>
      <c r="C102" s="175"/>
      <c r="D102" s="203">
        <v>4.5102677515646783E-2</v>
      </c>
      <c r="E102" s="204">
        <v>8.419478211661327E-2</v>
      </c>
      <c r="F102" s="204">
        <v>3.0928100315809441E-2</v>
      </c>
      <c r="G102" s="204">
        <v>3.1606120632684982E-2</v>
      </c>
      <c r="H102" s="204">
        <v>3.8863895179682494E-2</v>
      </c>
      <c r="I102" s="204">
        <v>1.0545396567116259E-2</v>
      </c>
      <c r="J102" s="204">
        <v>0.10330177373391826</v>
      </c>
      <c r="K102" s="204">
        <v>3.7773077993220099E-2</v>
      </c>
      <c r="L102" s="204">
        <v>2.4440505500732901E-2</v>
      </c>
      <c r="M102" s="204">
        <v>1.5540668021091549E-2</v>
      </c>
      <c r="N102" s="204">
        <v>2.347283344373393E-2</v>
      </c>
      <c r="O102" s="204">
        <v>1.8404271136006484E-2</v>
      </c>
      <c r="P102" s="204">
        <v>1.3149235304995986E-2</v>
      </c>
      <c r="Q102" s="204">
        <v>2.0537441493914378E-2</v>
      </c>
      <c r="R102" s="204">
        <v>1.8340176592707636E-2</v>
      </c>
      <c r="S102" s="204">
        <v>1.0878116113569003E-2</v>
      </c>
      <c r="T102" s="204">
        <v>3.0589011484597292E-2</v>
      </c>
      <c r="U102" s="204">
        <v>1.0670656688641663E-2</v>
      </c>
      <c r="V102" s="204">
        <v>2.0951360300616697E-2</v>
      </c>
      <c r="W102" s="204">
        <v>1.2135414831296138E-2</v>
      </c>
      <c r="X102" s="204">
        <v>1.2273750090921845E-2</v>
      </c>
      <c r="Y102" s="204">
        <v>1.7221478342071897E-2</v>
      </c>
      <c r="Z102" s="204">
        <v>4.0785902289538517E-2</v>
      </c>
      <c r="AA102" s="204">
        <v>1.0634092908607977E-2</v>
      </c>
      <c r="AB102" s="204">
        <v>1.3560861560110852E-2</v>
      </c>
      <c r="AC102" s="204">
        <v>1.1732407043893769E-2</v>
      </c>
      <c r="AD102" s="204">
        <v>3.8574827655729633E-3</v>
      </c>
      <c r="AE102" s="204">
        <v>1.2525309596677657E-2</v>
      </c>
      <c r="AF102" s="204">
        <v>2.0097039601459404E-2</v>
      </c>
      <c r="AG102" s="204">
        <v>1.1544581131853372E-2</v>
      </c>
      <c r="AH102" s="204">
        <v>1.6507600334890675E-2</v>
      </c>
      <c r="AI102" s="204">
        <v>3.5652296227972224E-2</v>
      </c>
      <c r="AJ102" s="204">
        <v>1.4023676632845504E-2</v>
      </c>
      <c r="AK102" s="204">
        <v>2.4783108484917001E-2</v>
      </c>
      <c r="AL102" s="204">
        <v>2.0495937221595251E-2</v>
      </c>
      <c r="AM102" s="204">
        <v>1.7626640034368684E-2</v>
      </c>
      <c r="AN102" s="204">
        <v>2.6412849987261865E-2</v>
      </c>
      <c r="AO102" s="204">
        <v>9.9678906276480343E-3</v>
      </c>
      <c r="AP102" s="204">
        <v>2.2171919599998539E-2</v>
      </c>
      <c r="AQ102" s="204">
        <v>1.9145435815188488E-2</v>
      </c>
      <c r="AR102" s="204">
        <v>1.8883138055144875E-2</v>
      </c>
      <c r="AS102" s="204">
        <v>1.5056221984504599E-2</v>
      </c>
      <c r="AT102" s="204">
        <v>1.7413122615491577E-2</v>
      </c>
      <c r="AU102" s="204">
        <v>1.1126583374972765E-2</v>
      </c>
      <c r="AV102" s="204">
        <v>1.242859467836146E-2</v>
      </c>
      <c r="AW102" s="204">
        <v>1.7090934853045983E-2</v>
      </c>
      <c r="AX102" s="204">
        <v>1.7629746264161247E-2</v>
      </c>
      <c r="AY102" s="204">
        <v>1.1867473351429982E-2</v>
      </c>
      <c r="AZ102" s="204">
        <v>8.8432191103300622E-3</v>
      </c>
      <c r="BA102" s="204">
        <v>1.1480597566794341E-2</v>
      </c>
      <c r="BB102" s="204">
        <v>1.0149426511753473E-2</v>
      </c>
      <c r="BC102" s="204">
        <v>1.1394514709451676E-2</v>
      </c>
      <c r="BD102" s="204">
        <v>1.0922779300746735E-2</v>
      </c>
      <c r="BE102" s="204">
        <v>7.8290952818153379E-3</v>
      </c>
      <c r="BF102" s="204">
        <v>9.705130072308589E-3</v>
      </c>
      <c r="BG102" s="204">
        <v>7.0735639388859366E-3</v>
      </c>
      <c r="BH102" s="204">
        <v>2.491896488511084E-3</v>
      </c>
      <c r="BI102" s="204">
        <v>1.7115493575716432E-2</v>
      </c>
      <c r="BJ102" s="204">
        <v>2.800388620258263E-2</v>
      </c>
      <c r="BK102" s="204">
        <v>1.5544728917529775E-2</v>
      </c>
      <c r="BL102" s="204">
        <v>2.5155941801664944E-2</v>
      </c>
      <c r="BM102" s="204">
        <v>2.3179901965410241E-2</v>
      </c>
      <c r="BN102" s="204">
        <v>2.2982951187858945E-2</v>
      </c>
      <c r="BO102" s="204">
        <v>5.9650832318266053E-2</v>
      </c>
      <c r="BP102" s="204">
        <v>1.7498366586289116E-2</v>
      </c>
      <c r="BQ102" s="204">
        <v>5.4483232361727703E-2</v>
      </c>
      <c r="BR102" s="204">
        <v>2.9637172597084024E-2</v>
      </c>
      <c r="BS102" s="204">
        <v>1.3100122629153407E-2</v>
      </c>
      <c r="BT102" s="204">
        <v>9.5009905996877985E-3</v>
      </c>
      <c r="BU102" s="204">
        <v>1.1962082416149865E-2</v>
      </c>
      <c r="BV102" s="204">
        <v>6.2096475875493455E-3</v>
      </c>
      <c r="BW102" s="204">
        <v>2.3534487428138046E-3</v>
      </c>
      <c r="BX102" s="204">
        <v>9.4235104279928247E-3</v>
      </c>
      <c r="BY102" s="204">
        <v>4.1544092733165998E-2</v>
      </c>
      <c r="BZ102" s="204">
        <v>6.9935405745000607E-3</v>
      </c>
      <c r="CA102" s="204">
        <v>2.154137512364163E-2</v>
      </c>
      <c r="CB102" s="204">
        <v>2.8894875137158004E-2</v>
      </c>
      <c r="CC102" s="204">
        <v>1.8041944157966613E-2</v>
      </c>
      <c r="CD102" s="204">
        <v>2.1591500467806779E-2</v>
      </c>
      <c r="CE102" s="204">
        <v>6.2483534967450755E-3</v>
      </c>
      <c r="CF102" s="204">
        <v>1.253621792363291E-2</v>
      </c>
      <c r="CG102" s="204">
        <v>2.414963940405631E-2</v>
      </c>
      <c r="CH102" s="204">
        <v>3.4660220777665285E-2</v>
      </c>
      <c r="CI102" s="204">
        <v>1.7168763245686294E-2</v>
      </c>
      <c r="CJ102" s="204">
        <v>1.5575098620861809E-2</v>
      </c>
      <c r="CK102" s="204">
        <v>1.5846328452412742E-2</v>
      </c>
      <c r="CL102" s="204">
        <v>1.2849436899603299E-2</v>
      </c>
      <c r="CM102" s="204">
        <v>2.4999786746476464E-2</v>
      </c>
      <c r="CN102" s="204">
        <v>7.1229366833029618E-3</v>
      </c>
      <c r="CO102" s="204">
        <v>9.8295786345288169E-3</v>
      </c>
      <c r="CP102" s="204">
        <v>1.2738167466382618E-2</v>
      </c>
      <c r="CQ102" s="204">
        <v>8.411061371482096E-3</v>
      </c>
      <c r="CR102" s="204">
        <v>1.7111421621078177E-2</v>
      </c>
      <c r="CS102" s="204">
        <v>0.12294738451334916</v>
      </c>
      <c r="CT102" s="204">
        <v>1.4694387550160929E-2</v>
      </c>
      <c r="CU102" s="204">
        <v>1.0113563385052924</v>
      </c>
      <c r="CV102" s="204">
        <v>1.1511091419097695E-2</v>
      </c>
      <c r="CW102" s="204">
        <v>1.9938618859503564E-2</v>
      </c>
      <c r="CX102" s="204">
        <v>1.3190463300600865E-2</v>
      </c>
      <c r="CY102" s="204">
        <v>1.6652566440643165E-2</v>
      </c>
      <c r="CZ102" s="204">
        <v>2.2095076894584866E-2</v>
      </c>
      <c r="DA102" s="204">
        <v>1.6135619352312041E-2</v>
      </c>
      <c r="DB102" s="204">
        <v>7.9394857686612592E-3</v>
      </c>
      <c r="DC102" s="204">
        <v>2.9627904766794281E-2</v>
      </c>
      <c r="DD102" s="205">
        <v>3.1535774002483303</v>
      </c>
    </row>
    <row r="103" spans="1:108" s="173" customFormat="1" ht="9.5" x14ac:dyDescent="0.15">
      <c r="A103" s="160" t="s">
        <v>166</v>
      </c>
      <c r="B103" s="169" t="s">
        <v>175</v>
      </c>
      <c r="C103" s="169"/>
      <c r="D103" s="200">
        <v>9.7468533912821679E-3</v>
      </c>
      <c r="E103" s="206">
        <v>9.9372066010522068E-3</v>
      </c>
      <c r="F103" s="206">
        <v>8.7844674407727228E-3</v>
      </c>
      <c r="G103" s="206">
        <v>1.9619897780163879E-2</v>
      </c>
      <c r="H103" s="206">
        <v>5.8420260897629247E-3</v>
      </c>
      <c r="I103" s="206">
        <v>1.3784399220302539E-2</v>
      </c>
      <c r="J103" s="206">
        <v>2.8866814573943758E-2</v>
      </c>
      <c r="K103" s="206">
        <v>3.8842339934779084E-2</v>
      </c>
      <c r="L103" s="206">
        <v>1.9788123196118508E-2</v>
      </c>
      <c r="M103" s="206">
        <v>1.8141834531977662E-2</v>
      </c>
      <c r="N103" s="206">
        <v>9.0252865954821605E-3</v>
      </c>
      <c r="O103" s="206">
        <v>2.2009311455574769E-2</v>
      </c>
      <c r="P103" s="206">
        <v>1.3108628351630243E-2</v>
      </c>
      <c r="Q103" s="206">
        <v>1.4731127229511707E-2</v>
      </c>
      <c r="R103" s="206">
        <v>1.7632239326241722E-2</v>
      </c>
      <c r="S103" s="206">
        <v>2.8774442155214158E-2</v>
      </c>
      <c r="T103" s="206">
        <v>1.4768450025226927E-2</v>
      </c>
      <c r="U103" s="206">
        <v>2.5776775319721595E-2</v>
      </c>
      <c r="V103" s="206">
        <v>1.9207419056687471E-2</v>
      </c>
      <c r="W103" s="206">
        <v>1.7912744051848756E-2</v>
      </c>
      <c r="X103" s="206">
        <v>2.7515656364957949E-2</v>
      </c>
      <c r="Y103" s="206">
        <v>1.4876831020654424E-2</v>
      </c>
      <c r="Z103" s="206">
        <v>3.8565818854398033E-2</v>
      </c>
      <c r="AA103" s="206">
        <v>7.2698466582476204E-3</v>
      </c>
      <c r="AB103" s="206">
        <v>2.9715437968992772E-2</v>
      </c>
      <c r="AC103" s="206">
        <v>3.0815263887618936E-2</v>
      </c>
      <c r="AD103" s="206">
        <v>4.3825503667403011E-3</v>
      </c>
      <c r="AE103" s="206">
        <v>2.397000913808648E-2</v>
      </c>
      <c r="AF103" s="206">
        <v>2.3786650227619135E-2</v>
      </c>
      <c r="AG103" s="206">
        <v>3.9017881501353047E-2</v>
      </c>
      <c r="AH103" s="206">
        <v>3.1998656460387541E-2</v>
      </c>
      <c r="AI103" s="206">
        <v>3.520650573952705E-2</v>
      </c>
      <c r="AJ103" s="206">
        <v>1.8197426047176297E-2</v>
      </c>
      <c r="AK103" s="206">
        <v>2.788671948271949E-2</v>
      </c>
      <c r="AL103" s="206">
        <v>1.1546070513554862E-2</v>
      </c>
      <c r="AM103" s="206">
        <v>1.0537939714795198E-2</v>
      </c>
      <c r="AN103" s="206">
        <v>3.1364547437991233E-2</v>
      </c>
      <c r="AO103" s="206">
        <v>1.6282439545759451E-2</v>
      </c>
      <c r="AP103" s="206">
        <v>1.3805639689956288E-2</v>
      </c>
      <c r="AQ103" s="206">
        <v>1.9604493589383484E-2</v>
      </c>
      <c r="AR103" s="206">
        <v>2.1643403843888818E-2</v>
      </c>
      <c r="AS103" s="206">
        <v>2.0487465348164726E-2</v>
      </c>
      <c r="AT103" s="206">
        <v>2.6304347306074047E-2</v>
      </c>
      <c r="AU103" s="206">
        <v>2.0600882919703325E-2</v>
      </c>
      <c r="AV103" s="206">
        <v>2.5234254336229545E-2</v>
      </c>
      <c r="AW103" s="206">
        <v>2.8188364243566261E-2</v>
      </c>
      <c r="AX103" s="206">
        <v>2.9269433058145087E-2</v>
      </c>
      <c r="AY103" s="206">
        <v>2.8119631678621918E-2</v>
      </c>
      <c r="AZ103" s="206">
        <v>2.6174405443061287E-2</v>
      </c>
      <c r="BA103" s="206">
        <v>2.4154719916105474E-2</v>
      </c>
      <c r="BB103" s="206">
        <v>2.2056735312866498E-2</v>
      </c>
      <c r="BC103" s="206">
        <v>3.235511362184839E-2</v>
      </c>
      <c r="BD103" s="206">
        <v>2.984448286761832E-2</v>
      </c>
      <c r="BE103" s="206">
        <v>1.5594440014530057E-2</v>
      </c>
      <c r="BF103" s="206">
        <v>1.9806323527098608E-2</v>
      </c>
      <c r="BG103" s="206">
        <v>1.4109198954885303E-2</v>
      </c>
      <c r="BH103" s="206">
        <v>1.3542835213595603E-2</v>
      </c>
      <c r="BI103" s="206">
        <v>2.3355700194992834E-2</v>
      </c>
      <c r="BJ103" s="206">
        <v>2.6586045305612004E-2</v>
      </c>
      <c r="BK103" s="206">
        <v>7.6225182791882631E-2</v>
      </c>
      <c r="BL103" s="206">
        <v>3.3394819700308817E-2</v>
      </c>
      <c r="BM103" s="206">
        <v>0.11352538218327733</v>
      </c>
      <c r="BN103" s="206">
        <v>2.8521713121457303E-2</v>
      </c>
      <c r="BO103" s="206">
        <v>5.1043589666193899E-2</v>
      </c>
      <c r="BP103" s="206">
        <v>3.0305549770858444E-2</v>
      </c>
      <c r="BQ103" s="206">
        <v>0.1095814449964497</v>
      </c>
      <c r="BR103" s="206">
        <v>2.7366841480087299E-2</v>
      </c>
      <c r="BS103" s="206">
        <v>5.5808332696414158E-2</v>
      </c>
      <c r="BT103" s="206">
        <v>8.0760045094237176E-2</v>
      </c>
      <c r="BU103" s="206">
        <v>0.11472503494387658</v>
      </c>
      <c r="BV103" s="206">
        <v>6.9248786748864519E-2</v>
      </c>
      <c r="BW103" s="206">
        <v>9.8924830210430047E-3</v>
      </c>
      <c r="BX103" s="206">
        <v>3.5367720737447199E-2</v>
      </c>
      <c r="BY103" s="206">
        <v>1.9196496690586033E-2</v>
      </c>
      <c r="BZ103" s="206">
        <v>2.4457651795405173E-2</v>
      </c>
      <c r="CA103" s="206">
        <v>3.4426154550358322E-2</v>
      </c>
      <c r="CB103" s="206">
        <v>3.1900622764989013E-2</v>
      </c>
      <c r="CC103" s="206">
        <v>7.7367172542994564E-2</v>
      </c>
      <c r="CD103" s="206">
        <v>8.9692455101538948E-2</v>
      </c>
      <c r="CE103" s="206">
        <v>1.3348113626939445E-2</v>
      </c>
      <c r="CF103" s="206">
        <v>0.10424011368911384</v>
      </c>
      <c r="CG103" s="206">
        <v>8.3246752741202107E-2</v>
      </c>
      <c r="CH103" s="206">
        <v>0.102167210612538</v>
      </c>
      <c r="CI103" s="206">
        <v>0.12739616612207494</v>
      </c>
      <c r="CJ103" s="206">
        <v>6.9630472625529821E-2</v>
      </c>
      <c r="CK103" s="206">
        <v>4.9194252506613828E-2</v>
      </c>
      <c r="CL103" s="206">
        <v>3.7767323762772802E-2</v>
      </c>
      <c r="CM103" s="206">
        <v>0.13963407214805149</v>
      </c>
      <c r="CN103" s="206">
        <v>4.8151811215069833E-2</v>
      </c>
      <c r="CO103" s="206">
        <v>3.0239748269992123E-2</v>
      </c>
      <c r="CP103" s="206">
        <v>3.6467403776865616E-2</v>
      </c>
      <c r="CQ103" s="206">
        <v>2.579062705369891E-2</v>
      </c>
      <c r="CR103" s="206">
        <v>6.4656134045613767E-2</v>
      </c>
      <c r="CS103" s="206">
        <v>4.3574185554387281E-2</v>
      </c>
      <c r="CT103" s="206">
        <v>7.0680075278809498E-2</v>
      </c>
      <c r="CU103" s="206">
        <v>2.790187288396213E-2</v>
      </c>
      <c r="CV103" s="206">
        <v>1.0954652507415072</v>
      </c>
      <c r="CW103" s="206">
        <v>2.387210977577444E-2</v>
      </c>
      <c r="CX103" s="206">
        <v>2.4784212292156844E-2</v>
      </c>
      <c r="CY103" s="206">
        <v>3.0160416197410434E-2</v>
      </c>
      <c r="CZ103" s="206">
        <v>2.9209918597375921E-2</v>
      </c>
      <c r="DA103" s="206">
        <v>2.7897754863892295E-2</v>
      </c>
      <c r="DB103" s="206">
        <v>1.5269019568737368E-2</v>
      </c>
      <c r="DC103" s="206">
        <v>4.5507680959181701E-2</v>
      </c>
      <c r="DD103" s="202">
        <v>4.7391347329513653</v>
      </c>
    </row>
    <row r="104" spans="1:108" s="173" customFormat="1" ht="9.5" x14ac:dyDescent="0.15">
      <c r="A104" s="160" t="s">
        <v>168</v>
      </c>
      <c r="B104" s="169" t="s">
        <v>179</v>
      </c>
      <c r="C104" s="169"/>
      <c r="D104" s="200">
        <v>0</v>
      </c>
      <c r="E104" s="206">
        <v>0</v>
      </c>
      <c r="F104" s="206">
        <v>0</v>
      </c>
      <c r="G104" s="206">
        <v>0</v>
      </c>
      <c r="H104" s="206">
        <v>0</v>
      </c>
      <c r="I104" s="206">
        <v>0</v>
      </c>
      <c r="J104" s="206">
        <v>0</v>
      </c>
      <c r="K104" s="206">
        <v>0</v>
      </c>
      <c r="L104" s="206">
        <v>0</v>
      </c>
      <c r="M104" s="206">
        <v>0</v>
      </c>
      <c r="N104" s="206">
        <v>0</v>
      </c>
      <c r="O104" s="206">
        <v>0</v>
      </c>
      <c r="P104" s="206">
        <v>0</v>
      </c>
      <c r="Q104" s="206">
        <v>0</v>
      </c>
      <c r="R104" s="206">
        <v>0</v>
      </c>
      <c r="S104" s="206">
        <v>0</v>
      </c>
      <c r="T104" s="206">
        <v>0</v>
      </c>
      <c r="U104" s="206">
        <v>0</v>
      </c>
      <c r="V104" s="206">
        <v>0</v>
      </c>
      <c r="W104" s="206">
        <v>0</v>
      </c>
      <c r="X104" s="206">
        <v>0</v>
      </c>
      <c r="Y104" s="206">
        <v>0</v>
      </c>
      <c r="Z104" s="206">
        <v>0</v>
      </c>
      <c r="AA104" s="206">
        <v>0</v>
      </c>
      <c r="AB104" s="206">
        <v>0</v>
      </c>
      <c r="AC104" s="206">
        <v>0</v>
      </c>
      <c r="AD104" s="206">
        <v>0</v>
      </c>
      <c r="AE104" s="206">
        <v>0</v>
      </c>
      <c r="AF104" s="206">
        <v>0</v>
      </c>
      <c r="AG104" s="206">
        <v>0</v>
      </c>
      <c r="AH104" s="206">
        <v>0</v>
      </c>
      <c r="AI104" s="206">
        <v>0</v>
      </c>
      <c r="AJ104" s="206">
        <v>0</v>
      </c>
      <c r="AK104" s="206">
        <v>0</v>
      </c>
      <c r="AL104" s="206">
        <v>0</v>
      </c>
      <c r="AM104" s="206">
        <v>0</v>
      </c>
      <c r="AN104" s="206">
        <v>0</v>
      </c>
      <c r="AO104" s="206">
        <v>0</v>
      </c>
      <c r="AP104" s="206">
        <v>0</v>
      </c>
      <c r="AQ104" s="206">
        <v>0</v>
      </c>
      <c r="AR104" s="206">
        <v>0</v>
      </c>
      <c r="AS104" s="206">
        <v>0</v>
      </c>
      <c r="AT104" s="206">
        <v>0</v>
      </c>
      <c r="AU104" s="206">
        <v>0</v>
      </c>
      <c r="AV104" s="206">
        <v>0</v>
      </c>
      <c r="AW104" s="206">
        <v>0</v>
      </c>
      <c r="AX104" s="206">
        <v>0</v>
      </c>
      <c r="AY104" s="206">
        <v>0</v>
      </c>
      <c r="AZ104" s="206">
        <v>0</v>
      </c>
      <c r="BA104" s="206">
        <v>0</v>
      </c>
      <c r="BB104" s="206">
        <v>0</v>
      </c>
      <c r="BC104" s="206">
        <v>0</v>
      </c>
      <c r="BD104" s="206">
        <v>0</v>
      </c>
      <c r="BE104" s="206">
        <v>0</v>
      </c>
      <c r="BF104" s="206">
        <v>0</v>
      </c>
      <c r="BG104" s="206">
        <v>0</v>
      </c>
      <c r="BH104" s="206">
        <v>0</v>
      </c>
      <c r="BI104" s="206">
        <v>0</v>
      </c>
      <c r="BJ104" s="206">
        <v>0</v>
      </c>
      <c r="BK104" s="206">
        <v>0</v>
      </c>
      <c r="BL104" s="206">
        <v>0</v>
      </c>
      <c r="BM104" s="206">
        <v>0</v>
      </c>
      <c r="BN104" s="206">
        <v>0</v>
      </c>
      <c r="BO104" s="206">
        <v>0</v>
      </c>
      <c r="BP104" s="206">
        <v>0</v>
      </c>
      <c r="BQ104" s="206">
        <v>0</v>
      </c>
      <c r="BR104" s="206">
        <v>0</v>
      </c>
      <c r="BS104" s="206">
        <v>0</v>
      </c>
      <c r="BT104" s="206">
        <v>0</v>
      </c>
      <c r="BU104" s="206">
        <v>0</v>
      </c>
      <c r="BV104" s="206">
        <v>0</v>
      </c>
      <c r="BW104" s="206">
        <v>0</v>
      </c>
      <c r="BX104" s="206">
        <v>0</v>
      </c>
      <c r="BY104" s="206">
        <v>0</v>
      </c>
      <c r="BZ104" s="206">
        <v>0</v>
      </c>
      <c r="CA104" s="206">
        <v>0</v>
      </c>
      <c r="CB104" s="206">
        <v>0</v>
      </c>
      <c r="CC104" s="206">
        <v>0</v>
      </c>
      <c r="CD104" s="206">
        <v>0</v>
      </c>
      <c r="CE104" s="206">
        <v>0</v>
      </c>
      <c r="CF104" s="206">
        <v>0</v>
      </c>
      <c r="CG104" s="206">
        <v>0</v>
      </c>
      <c r="CH104" s="206">
        <v>0</v>
      </c>
      <c r="CI104" s="206">
        <v>0</v>
      </c>
      <c r="CJ104" s="206">
        <v>0</v>
      </c>
      <c r="CK104" s="206">
        <v>0</v>
      </c>
      <c r="CL104" s="206">
        <v>0</v>
      </c>
      <c r="CM104" s="206">
        <v>0</v>
      </c>
      <c r="CN104" s="206">
        <v>0</v>
      </c>
      <c r="CO104" s="206">
        <v>0</v>
      </c>
      <c r="CP104" s="206">
        <v>0</v>
      </c>
      <c r="CQ104" s="206">
        <v>0</v>
      </c>
      <c r="CR104" s="206">
        <v>0</v>
      </c>
      <c r="CS104" s="206">
        <v>0</v>
      </c>
      <c r="CT104" s="206">
        <v>0</v>
      </c>
      <c r="CU104" s="206">
        <v>0</v>
      </c>
      <c r="CV104" s="206">
        <v>0</v>
      </c>
      <c r="CW104" s="206">
        <v>1</v>
      </c>
      <c r="CX104" s="206">
        <v>0</v>
      </c>
      <c r="CY104" s="206">
        <v>0</v>
      </c>
      <c r="CZ104" s="206">
        <v>0</v>
      </c>
      <c r="DA104" s="206">
        <v>0</v>
      </c>
      <c r="DB104" s="206">
        <v>0</v>
      </c>
      <c r="DC104" s="206">
        <v>0</v>
      </c>
      <c r="DD104" s="202">
        <v>1</v>
      </c>
    </row>
    <row r="105" spans="1:108" s="173" customFormat="1" ht="9.5" x14ac:dyDescent="0.15">
      <c r="A105" s="160" t="s">
        <v>169</v>
      </c>
      <c r="B105" s="169" t="s">
        <v>708</v>
      </c>
      <c r="C105" s="169"/>
      <c r="D105" s="200">
        <v>7.3155239544674961E-6</v>
      </c>
      <c r="E105" s="206">
        <v>1.3065482147095186E-5</v>
      </c>
      <c r="F105" s="206">
        <v>7.9017807924953073E-5</v>
      </c>
      <c r="G105" s="206">
        <v>1.0599577755040768E-5</v>
      </c>
      <c r="H105" s="206">
        <v>1.7976171217753061E-5</v>
      </c>
      <c r="I105" s="206">
        <v>1.0075388057131504E-5</v>
      </c>
      <c r="J105" s="206">
        <v>3.4973078703403276E-6</v>
      </c>
      <c r="K105" s="206">
        <v>5.5649341811815616E-6</v>
      </c>
      <c r="L105" s="206">
        <v>1.1001090428727351E-4</v>
      </c>
      <c r="M105" s="206">
        <v>4.1597880078485594E-5</v>
      </c>
      <c r="N105" s="206">
        <v>4.052494547971421E-6</v>
      </c>
      <c r="O105" s="206">
        <v>5.0283509844403166E-3</v>
      </c>
      <c r="P105" s="206">
        <v>1.1502846244337074E-4</v>
      </c>
      <c r="Q105" s="206">
        <v>4.0712285568590028E-4</v>
      </c>
      <c r="R105" s="206">
        <v>2.5830599563540444E-6</v>
      </c>
      <c r="S105" s="206">
        <v>1.9592161928535226E-6</v>
      </c>
      <c r="T105" s="206">
        <v>7.9512458016179451E-6</v>
      </c>
      <c r="U105" s="206">
        <v>2.269182283007999E-6</v>
      </c>
      <c r="V105" s="206">
        <v>9.0045783460838336E-6</v>
      </c>
      <c r="W105" s="206">
        <v>3.8314066181186951E-6</v>
      </c>
      <c r="X105" s="206">
        <v>2.4103180601154683E-6</v>
      </c>
      <c r="Y105" s="206">
        <v>1.1691314260817016E-6</v>
      </c>
      <c r="Z105" s="206">
        <v>2.7117547436013196E-6</v>
      </c>
      <c r="AA105" s="206">
        <v>2.0067727845429358E-6</v>
      </c>
      <c r="AB105" s="206">
        <v>3.2672349706421978E-5</v>
      </c>
      <c r="AC105" s="206">
        <v>1.5762344973853299E-5</v>
      </c>
      <c r="AD105" s="206">
        <v>4.2187509265256361E-7</v>
      </c>
      <c r="AE105" s="206">
        <v>1.6760088462103931E-6</v>
      </c>
      <c r="AF105" s="206">
        <v>2.8776143251913972E-6</v>
      </c>
      <c r="AG105" s="206">
        <v>1.8388764643070599E-5</v>
      </c>
      <c r="AH105" s="206">
        <v>3.6458482292565047E-6</v>
      </c>
      <c r="AI105" s="206">
        <v>3.1679510371825925E-6</v>
      </c>
      <c r="AJ105" s="206">
        <v>8.8915824088748913E-6</v>
      </c>
      <c r="AK105" s="206">
        <v>9.351983135838604E-6</v>
      </c>
      <c r="AL105" s="206">
        <v>2.2567034629990237E-6</v>
      </c>
      <c r="AM105" s="206">
        <v>1.7560093547071925E-6</v>
      </c>
      <c r="AN105" s="206">
        <v>6.1318090952194806E-6</v>
      </c>
      <c r="AO105" s="206">
        <v>2.6727879060519867E-6</v>
      </c>
      <c r="AP105" s="206">
        <v>2.5867867988850043E-6</v>
      </c>
      <c r="AQ105" s="206">
        <v>8.8333555970206771E-7</v>
      </c>
      <c r="AR105" s="206">
        <v>1.3973665031525952E-6</v>
      </c>
      <c r="AS105" s="206">
        <v>2.3781028455751271E-6</v>
      </c>
      <c r="AT105" s="206">
        <v>3.5958502389738925E-6</v>
      </c>
      <c r="AU105" s="206">
        <v>2.8504476198809718E-6</v>
      </c>
      <c r="AV105" s="206">
        <v>2.8591516737710482E-6</v>
      </c>
      <c r="AW105" s="206">
        <v>1.1821181535151785E-6</v>
      </c>
      <c r="AX105" s="206">
        <v>1.1546547198006163E-6</v>
      </c>
      <c r="AY105" s="206">
        <v>1.8354368328026993E-6</v>
      </c>
      <c r="AZ105" s="206">
        <v>1.7935672327441369E-6</v>
      </c>
      <c r="BA105" s="206">
        <v>2.1542761276040253E-6</v>
      </c>
      <c r="BB105" s="206">
        <v>2.3349736717854617E-6</v>
      </c>
      <c r="BC105" s="206">
        <v>1.9129763170638024E-6</v>
      </c>
      <c r="BD105" s="206">
        <v>1.150912159511768E-6</v>
      </c>
      <c r="BE105" s="206">
        <v>1.0061995772215322E-6</v>
      </c>
      <c r="BF105" s="206">
        <v>7.8085233226388771E-7</v>
      </c>
      <c r="BG105" s="206">
        <v>2.6786099855541774E-6</v>
      </c>
      <c r="BH105" s="206">
        <v>1.533661658507866E-6</v>
      </c>
      <c r="BI105" s="206">
        <v>1.76464260922965E-6</v>
      </c>
      <c r="BJ105" s="206">
        <v>1.9046156394719549E-6</v>
      </c>
      <c r="BK105" s="206">
        <v>8.0088201085599353E-6</v>
      </c>
      <c r="BL105" s="206">
        <v>2.1138902287949967E-6</v>
      </c>
      <c r="BM105" s="206">
        <v>5.8542018669981034E-6</v>
      </c>
      <c r="BN105" s="206">
        <v>6.0532054094415061E-6</v>
      </c>
      <c r="BO105" s="206">
        <v>3.3179786265544047E-6</v>
      </c>
      <c r="BP105" s="206">
        <v>2.3777679659627898E-6</v>
      </c>
      <c r="BQ105" s="206">
        <v>4.9113950834083285E-6</v>
      </c>
      <c r="BR105" s="206">
        <v>1.0978747520782845E-6</v>
      </c>
      <c r="BS105" s="206">
        <v>3.593442709746438E-6</v>
      </c>
      <c r="BT105" s="206">
        <v>2.686857727536072E-6</v>
      </c>
      <c r="BU105" s="206">
        <v>3.4052801514889937E-6</v>
      </c>
      <c r="BV105" s="206">
        <v>2.3107825672958863E-6</v>
      </c>
      <c r="BW105" s="206">
        <v>3.1653923836524091E-7</v>
      </c>
      <c r="BX105" s="206">
        <v>6.9615611466755544E-6</v>
      </c>
      <c r="BY105" s="206">
        <v>2.7929472424567731E-6</v>
      </c>
      <c r="BZ105" s="206">
        <v>2.3319262706917772E-6</v>
      </c>
      <c r="CA105" s="206">
        <v>8.6083010922127242E-6</v>
      </c>
      <c r="CB105" s="206">
        <v>3.4908962817006558E-6</v>
      </c>
      <c r="CC105" s="206">
        <v>7.1390484836001622E-6</v>
      </c>
      <c r="CD105" s="206">
        <v>8.8564737752852096E-6</v>
      </c>
      <c r="CE105" s="206">
        <v>5.9111484162364981E-7</v>
      </c>
      <c r="CF105" s="206">
        <v>4.6846101074834766E-6</v>
      </c>
      <c r="CG105" s="206">
        <v>1.6002523281696029E-6</v>
      </c>
      <c r="CH105" s="206">
        <v>1.9499585730918446E-6</v>
      </c>
      <c r="CI105" s="206">
        <v>4.6967590026943449E-6</v>
      </c>
      <c r="CJ105" s="206">
        <v>3.6423609467782882E-6</v>
      </c>
      <c r="CK105" s="206">
        <v>1.338331343427047E-6</v>
      </c>
      <c r="CL105" s="206">
        <v>5.2574273688425894E-6</v>
      </c>
      <c r="CM105" s="206">
        <v>5.4398435780516761E-6</v>
      </c>
      <c r="CN105" s="206">
        <v>6.9793452237055234E-3</v>
      </c>
      <c r="CO105" s="206">
        <v>2.3317599773431422E-6</v>
      </c>
      <c r="CP105" s="206">
        <v>6.5098585773502382E-3</v>
      </c>
      <c r="CQ105" s="206">
        <v>2.1519796289191727E-2</v>
      </c>
      <c r="CR105" s="206">
        <v>3.3831312558747892E-6</v>
      </c>
      <c r="CS105" s="206">
        <v>2.1691411479704452E-6</v>
      </c>
      <c r="CT105" s="206">
        <v>1.5562364332889377E-6</v>
      </c>
      <c r="CU105" s="206">
        <v>3.0555010815394382E-6</v>
      </c>
      <c r="CV105" s="206">
        <v>3.8104596348260757E-6</v>
      </c>
      <c r="CW105" s="206">
        <v>1.0170534591792972E-2</v>
      </c>
      <c r="CX105" s="206">
        <v>1.0051876541283291</v>
      </c>
      <c r="CY105" s="206">
        <v>2.4629846133551401E-6</v>
      </c>
      <c r="CZ105" s="206">
        <v>1.4762459162521791E-6</v>
      </c>
      <c r="DA105" s="206">
        <v>6.9883157059918004E-6</v>
      </c>
      <c r="DB105" s="206">
        <v>2.2945472480392355E-6</v>
      </c>
      <c r="DC105" s="206">
        <v>3.4223208903653811E-4</v>
      </c>
      <c r="DD105" s="202">
        <v>1.0568929636825175</v>
      </c>
    </row>
    <row r="106" spans="1:108" s="173" customFormat="1" ht="9.5" x14ac:dyDescent="0.15">
      <c r="A106" s="179" t="s">
        <v>171</v>
      </c>
      <c r="B106" s="180" t="s">
        <v>180</v>
      </c>
      <c r="C106" s="180"/>
      <c r="D106" s="207">
        <v>7.9348655262430673E-5</v>
      </c>
      <c r="E106" s="208">
        <v>6.6395625385255792E-5</v>
      </c>
      <c r="F106" s="208">
        <v>6.9282940957662961E-5</v>
      </c>
      <c r="G106" s="208">
        <v>4.2272167775979515E-4</v>
      </c>
      <c r="H106" s="208">
        <v>4.962884935119931E-5</v>
      </c>
      <c r="I106" s="208">
        <v>1.0314063996637038E-4</v>
      </c>
      <c r="J106" s="208">
        <v>7.8548005325986201E-5</v>
      </c>
      <c r="K106" s="208">
        <v>1.0964684632230336E-4</v>
      </c>
      <c r="L106" s="208">
        <v>3.5217914987573486E-4</v>
      </c>
      <c r="M106" s="208">
        <v>1.1102169598516378E-4</v>
      </c>
      <c r="N106" s="208">
        <v>1.0140790068214844E-4</v>
      </c>
      <c r="O106" s="208">
        <v>1.6355071846750925E-4</v>
      </c>
      <c r="P106" s="208">
        <v>1.7985270221678517E-4</v>
      </c>
      <c r="Q106" s="208">
        <v>1.0948619869986867E-4</v>
      </c>
      <c r="R106" s="208">
        <v>3.3975464595736292E-5</v>
      </c>
      <c r="S106" s="208">
        <v>1.1646361584210644E-4</v>
      </c>
      <c r="T106" s="208">
        <v>1.1337488195072186E-4</v>
      </c>
      <c r="U106" s="208">
        <v>1.0702472341031212E-4</v>
      </c>
      <c r="V106" s="208">
        <v>1.118232515162359E-4</v>
      </c>
      <c r="W106" s="208">
        <v>1.0886665724119628E-4</v>
      </c>
      <c r="X106" s="208">
        <v>8.2619030857095568E-5</v>
      </c>
      <c r="Y106" s="208">
        <v>5.7371123373719813E-5</v>
      </c>
      <c r="Z106" s="208">
        <v>9.7559824761522647E-5</v>
      </c>
      <c r="AA106" s="208">
        <v>1.5700263253824595E-5</v>
      </c>
      <c r="AB106" s="208">
        <v>1.3162333288628151E-4</v>
      </c>
      <c r="AC106" s="208">
        <v>1.0174568869435774E-4</v>
      </c>
      <c r="AD106" s="208">
        <v>1.2369347753427618E-5</v>
      </c>
      <c r="AE106" s="208">
        <v>6.3433559480273281E-5</v>
      </c>
      <c r="AF106" s="208">
        <v>3.9835801613998305E-5</v>
      </c>
      <c r="AG106" s="208">
        <v>7.5543977994247481E-5</v>
      </c>
      <c r="AH106" s="208">
        <v>4.2013570778693033E-5</v>
      </c>
      <c r="AI106" s="208">
        <v>4.7953732023802075E-5</v>
      </c>
      <c r="AJ106" s="208">
        <v>6.3848667767652049E-5</v>
      </c>
      <c r="AK106" s="208">
        <v>4.5401109822877125E-5</v>
      </c>
      <c r="AL106" s="208">
        <v>6.3831797927075236E-5</v>
      </c>
      <c r="AM106" s="208">
        <v>6.9593191050878062E-5</v>
      </c>
      <c r="AN106" s="208">
        <v>9.1251310723114933E-5</v>
      </c>
      <c r="AO106" s="208">
        <v>9.0333878603021558E-5</v>
      </c>
      <c r="AP106" s="208">
        <v>2.0083725982074837E-4</v>
      </c>
      <c r="AQ106" s="208">
        <v>1.0222897655383836E-4</v>
      </c>
      <c r="AR106" s="208">
        <v>7.3240362395487435E-5</v>
      </c>
      <c r="AS106" s="208">
        <v>6.8128222584801158E-5</v>
      </c>
      <c r="AT106" s="208">
        <v>7.8880135099768453E-5</v>
      </c>
      <c r="AU106" s="208">
        <v>6.6215603485420398E-5</v>
      </c>
      <c r="AV106" s="208">
        <v>4.8732476555345025E-5</v>
      </c>
      <c r="AW106" s="208">
        <v>2.29737834321517E-4</v>
      </c>
      <c r="AX106" s="208">
        <v>1.2767864586186859E-4</v>
      </c>
      <c r="AY106" s="208">
        <v>5.8229241726740046E-5</v>
      </c>
      <c r="AZ106" s="208">
        <v>4.5603253166698831E-5</v>
      </c>
      <c r="BA106" s="208">
        <v>4.5666416293027962E-5</v>
      </c>
      <c r="BB106" s="208">
        <v>4.2029047710755167E-5</v>
      </c>
      <c r="BC106" s="208">
        <v>1.1858646394221756E-4</v>
      </c>
      <c r="BD106" s="208">
        <v>4.5516320286914601E-5</v>
      </c>
      <c r="BE106" s="208">
        <v>7.0028776172865415E-5</v>
      </c>
      <c r="BF106" s="208">
        <v>8.4743654933453361E-5</v>
      </c>
      <c r="BG106" s="208">
        <v>1.1024648854078381E-4</v>
      </c>
      <c r="BH106" s="208">
        <v>3.9542550456350255E-5</v>
      </c>
      <c r="BI106" s="208">
        <v>7.4973959491244095E-5</v>
      </c>
      <c r="BJ106" s="208">
        <v>8.219724194264078E-5</v>
      </c>
      <c r="BK106" s="208">
        <v>8.5007075158202356E-5</v>
      </c>
      <c r="BL106" s="208">
        <v>6.0934277460622765E-5</v>
      </c>
      <c r="BM106" s="208">
        <v>1.390965511627767E-4</v>
      </c>
      <c r="BN106" s="208">
        <v>9.7162291448759497E-5</v>
      </c>
      <c r="BO106" s="208">
        <v>9.6930808969330321E-5</v>
      </c>
      <c r="BP106" s="208">
        <v>5.5890310553513693E-5</v>
      </c>
      <c r="BQ106" s="208">
        <v>1.1190074148999305E-4</v>
      </c>
      <c r="BR106" s="208">
        <v>9.591736784300494E-5</v>
      </c>
      <c r="BS106" s="208">
        <v>1.2382156969756078E-4</v>
      </c>
      <c r="BT106" s="208">
        <v>1.5572798426637794E-4</v>
      </c>
      <c r="BU106" s="208">
        <v>1.0849610261107022E-4</v>
      </c>
      <c r="BV106" s="208">
        <v>7.2502807391560406E-5</v>
      </c>
      <c r="BW106" s="208">
        <v>1.4110474323483873E-5</v>
      </c>
      <c r="BX106" s="208">
        <v>2.6304552864987295E-3</v>
      </c>
      <c r="BY106" s="208">
        <v>1.8484161448370368E-4</v>
      </c>
      <c r="BZ106" s="208">
        <v>1.520167872517027E-4</v>
      </c>
      <c r="CA106" s="208">
        <v>3.6043049651832013E-4</v>
      </c>
      <c r="CB106" s="208">
        <v>2.3654127917968322E-4</v>
      </c>
      <c r="CC106" s="208">
        <v>1.3313297769209983E-4</v>
      </c>
      <c r="CD106" s="208">
        <v>1.2208739627135449E-4</v>
      </c>
      <c r="CE106" s="208">
        <v>3.4856789052497726E-4</v>
      </c>
      <c r="CF106" s="208">
        <v>5.0090622424144254E-4</v>
      </c>
      <c r="CG106" s="208">
        <v>1.3057283068755273E-3</v>
      </c>
      <c r="CH106" s="208">
        <v>1.1676203839188106E-4</v>
      </c>
      <c r="CI106" s="208">
        <v>6.42528112574913E-4</v>
      </c>
      <c r="CJ106" s="208">
        <v>3.2508010754706836E-4</v>
      </c>
      <c r="CK106" s="208">
        <v>1.6864549517133667E-4</v>
      </c>
      <c r="CL106" s="208">
        <v>1.6101563784804107E-4</v>
      </c>
      <c r="CM106" s="208">
        <v>2.2582727203608553E-4</v>
      </c>
      <c r="CN106" s="208">
        <v>1.14147820772453E-2</v>
      </c>
      <c r="CO106" s="208">
        <v>4.7108668731466897E-3</v>
      </c>
      <c r="CP106" s="208">
        <v>1.02533232035365E-2</v>
      </c>
      <c r="CQ106" s="208">
        <v>1.1839785390026251E-2</v>
      </c>
      <c r="CR106" s="208">
        <v>1.2191330182147612E-4</v>
      </c>
      <c r="CS106" s="208">
        <v>7.9529392305892203E-5</v>
      </c>
      <c r="CT106" s="208">
        <v>1.1582859777487773E-3</v>
      </c>
      <c r="CU106" s="208">
        <v>5.8331606849873908E-5</v>
      </c>
      <c r="CV106" s="208">
        <v>1.3781118493455267E-4</v>
      </c>
      <c r="CW106" s="208">
        <v>8.4678389156852933E-3</v>
      </c>
      <c r="CX106" s="208">
        <v>3.3478217611419437E-3</v>
      </c>
      <c r="CY106" s="208">
        <v>1.0214367838365792</v>
      </c>
      <c r="CZ106" s="208">
        <v>1.6132661324493988E-4</v>
      </c>
      <c r="DA106" s="208">
        <v>4.9508561720272126E-4</v>
      </c>
      <c r="DB106" s="208">
        <v>5.7430901286771856E-5</v>
      </c>
      <c r="DC106" s="208">
        <v>1.8346606431241103E-3</v>
      </c>
      <c r="DD106" s="209">
        <v>1.0900004549228866</v>
      </c>
    </row>
    <row r="107" spans="1:108" s="173" customFormat="1" ht="9.5" x14ac:dyDescent="0.15">
      <c r="A107" s="160" t="s">
        <v>173</v>
      </c>
      <c r="B107" s="169" t="s">
        <v>177</v>
      </c>
      <c r="C107" s="169"/>
      <c r="D107" s="200">
        <v>7.5128080378442119E-5</v>
      </c>
      <c r="E107" s="201">
        <v>6.7843991874908441E-5</v>
      </c>
      <c r="F107" s="201">
        <v>6.4175559451469784E-5</v>
      </c>
      <c r="G107" s="201">
        <v>1.6042835752929477E-4</v>
      </c>
      <c r="H107" s="201">
        <v>6.6668500413441227E-5</v>
      </c>
      <c r="I107" s="201">
        <v>1.0694303167136846E-4</v>
      </c>
      <c r="J107" s="201">
        <v>1.8100909684612133E-4</v>
      </c>
      <c r="K107" s="201">
        <v>1.2940892333059256E-4</v>
      </c>
      <c r="L107" s="201">
        <v>1.7646505329111864E-4</v>
      </c>
      <c r="M107" s="201">
        <v>1.477785720496501E-4</v>
      </c>
      <c r="N107" s="201">
        <v>7.7628011329965906E-5</v>
      </c>
      <c r="O107" s="201">
        <v>2.1144014337982499E-4</v>
      </c>
      <c r="P107" s="201">
        <v>3.4688951603266762E-4</v>
      </c>
      <c r="Q107" s="201">
        <v>1.0671538148545154E-4</v>
      </c>
      <c r="R107" s="201">
        <v>8.4274416069834578E-5</v>
      </c>
      <c r="S107" s="201">
        <v>1.8312542615886641E-4</v>
      </c>
      <c r="T107" s="201">
        <v>1.1634709598693498E-4</v>
      </c>
      <c r="U107" s="201">
        <v>2.5423901775618066E-4</v>
      </c>
      <c r="V107" s="201">
        <v>1.2994522066458864E-4</v>
      </c>
      <c r="W107" s="201">
        <v>1.5714736538870842E-4</v>
      </c>
      <c r="X107" s="201">
        <v>1.6307807787070363E-4</v>
      </c>
      <c r="Y107" s="201">
        <v>2.7827492635798464E-4</v>
      </c>
      <c r="Z107" s="201">
        <v>1.5883319712727887E-4</v>
      </c>
      <c r="AA107" s="201">
        <v>3.4916257812704578E-5</v>
      </c>
      <c r="AB107" s="201">
        <v>2.6837043109426568E-4</v>
      </c>
      <c r="AC107" s="201">
        <v>3.3089646110911634E-4</v>
      </c>
      <c r="AD107" s="201">
        <v>2.2856984469123398E-5</v>
      </c>
      <c r="AE107" s="201">
        <v>1.3248338929591893E-4</v>
      </c>
      <c r="AF107" s="201">
        <v>1.8496125832190345E-4</v>
      </c>
      <c r="AG107" s="201">
        <v>2.1564764798413772E-4</v>
      </c>
      <c r="AH107" s="201">
        <v>8.4411204407749206E-5</v>
      </c>
      <c r="AI107" s="201">
        <v>1.0255547634884799E-4</v>
      </c>
      <c r="AJ107" s="201">
        <v>1.6056996695453012E-4</v>
      </c>
      <c r="AK107" s="201">
        <v>9.4674404086142499E-5</v>
      </c>
      <c r="AL107" s="201">
        <v>6.7010327444921801E-5</v>
      </c>
      <c r="AM107" s="201">
        <v>5.9844655635774592E-5</v>
      </c>
      <c r="AN107" s="201">
        <v>8.497223727915921E-5</v>
      </c>
      <c r="AO107" s="201">
        <v>7.7972190435199353E-5</v>
      </c>
      <c r="AP107" s="201">
        <v>9.004415972562195E-5</v>
      </c>
      <c r="AQ107" s="201">
        <v>9.8557434555992724E-5</v>
      </c>
      <c r="AR107" s="201">
        <v>1.1950679847492518E-4</v>
      </c>
      <c r="AS107" s="201">
        <v>1.0966561204791497E-4</v>
      </c>
      <c r="AT107" s="201">
        <v>1.4579442742152928E-4</v>
      </c>
      <c r="AU107" s="201">
        <v>1.2801168171880522E-4</v>
      </c>
      <c r="AV107" s="201">
        <v>1.6518230289151386E-4</v>
      </c>
      <c r="AW107" s="201">
        <v>1.8346708673034584E-4</v>
      </c>
      <c r="AX107" s="201">
        <v>1.2885306122614076E-4</v>
      </c>
      <c r="AY107" s="201">
        <v>1.6214040036934059E-4</v>
      </c>
      <c r="AZ107" s="201">
        <v>2.1865492054888401E-4</v>
      </c>
      <c r="BA107" s="201">
        <v>1.4201063262071699E-4</v>
      </c>
      <c r="BB107" s="201">
        <v>1.2422881915885237E-4</v>
      </c>
      <c r="BC107" s="201">
        <v>1.8571447112544071E-4</v>
      </c>
      <c r="BD107" s="201">
        <v>2.4112636652375808E-4</v>
      </c>
      <c r="BE107" s="201">
        <v>1.0814011103851063E-4</v>
      </c>
      <c r="BF107" s="201">
        <v>9.2344285025892844E-5</v>
      </c>
      <c r="BG107" s="201">
        <v>1.1079126964401955E-4</v>
      </c>
      <c r="BH107" s="201">
        <v>1.1251018588865953E-4</v>
      </c>
      <c r="BI107" s="201">
        <v>3.0315668579786366E-4</v>
      </c>
      <c r="BJ107" s="201">
        <v>1.2956832634080856E-4</v>
      </c>
      <c r="BK107" s="201">
        <v>1.682455428750615E-4</v>
      </c>
      <c r="BL107" s="201">
        <v>1.338593249441524E-4</v>
      </c>
      <c r="BM107" s="201">
        <v>1.6363158841251329E-4</v>
      </c>
      <c r="BN107" s="201">
        <v>1.4110068466771452E-4</v>
      </c>
      <c r="BO107" s="201">
        <v>1.2799662749071942E-4</v>
      </c>
      <c r="BP107" s="201">
        <v>1.8905057978541197E-4</v>
      </c>
      <c r="BQ107" s="201">
        <v>2.3938863395828693E-4</v>
      </c>
      <c r="BR107" s="201">
        <v>1.1758930221782343E-4</v>
      </c>
      <c r="BS107" s="201">
        <v>2.9928796236741002E-4</v>
      </c>
      <c r="BT107" s="201">
        <v>5.5674918434450227E-4</v>
      </c>
      <c r="BU107" s="201">
        <v>3.9319618104878562E-4</v>
      </c>
      <c r="BV107" s="201">
        <v>3.1114085395633756E-4</v>
      </c>
      <c r="BW107" s="201">
        <v>4.491227078107039E-5</v>
      </c>
      <c r="BX107" s="201">
        <v>1.8915637404725148E-4</v>
      </c>
      <c r="BY107" s="201">
        <v>1.5753739823513486E-4</v>
      </c>
      <c r="BZ107" s="201">
        <v>1.2953512006233698E-4</v>
      </c>
      <c r="CA107" s="201">
        <v>2.4408853511869854E-4</v>
      </c>
      <c r="CB107" s="201">
        <v>2.2263145161642152E-4</v>
      </c>
      <c r="CC107" s="201">
        <v>2.0643415159964912E-4</v>
      </c>
      <c r="CD107" s="201">
        <v>2.7589450078368931E-4</v>
      </c>
      <c r="CE107" s="201">
        <v>1.9373901770529243E-4</v>
      </c>
      <c r="CF107" s="201">
        <v>7.002836485735743E-4</v>
      </c>
      <c r="CG107" s="201">
        <v>3.9066108426495848E-2</v>
      </c>
      <c r="CH107" s="201">
        <v>4.9393366825115428E-4</v>
      </c>
      <c r="CI107" s="201">
        <v>1.0925538181685616E-3</v>
      </c>
      <c r="CJ107" s="201">
        <v>2.9615140125041642E-2</v>
      </c>
      <c r="CK107" s="201">
        <v>1.9932768334216515E-4</v>
      </c>
      <c r="CL107" s="201">
        <v>3.7164171772452464E-4</v>
      </c>
      <c r="CM107" s="201">
        <v>4.1944983694393301E-4</v>
      </c>
      <c r="CN107" s="201">
        <v>1.3633681587105662E-4</v>
      </c>
      <c r="CO107" s="201">
        <v>1.1632403350658579E-4</v>
      </c>
      <c r="CP107" s="201">
        <v>3.0701151909910934E-4</v>
      </c>
      <c r="CQ107" s="201">
        <v>1.3965629690220597E-4</v>
      </c>
      <c r="CR107" s="201">
        <v>8.333954498720256E-4</v>
      </c>
      <c r="CS107" s="201">
        <v>1.9352430928498663E-4</v>
      </c>
      <c r="CT107" s="201">
        <v>2.1059534336363026E-2</v>
      </c>
      <c r="CU107" s="201">
        <v>9.6115616941047942E-5</v>
      </c>
      <c r="CV107" s="201">
        <v>3.8394426671484031E-4</v>
      </c>
      <c r="CW107" s="201">
        <v>1.34371738899386E-3</v>
      </c>
      <c r="CX107" s="201">
        <v>7.2849972573346645E-4</v>
      </c>
      <c r="CY107" s="201">
        <v>5.8190891578806551E-4</v>
      </c>
      <c r="CZ107" s="201">
        <v>1.0072311145683963</v>
      </c>
      <c r="DA107" s="201">
        <v>1.3005462364009007E-3</v>
      </c>
      <c r="DB107" s="201">
        <v>9.8171051863647131E-5</v>
      </c>
      <c r="DC107" s="201">
        <v>6.3946125540148742E-4</v>
      </c>
      <c r="DD107" s="202">
        <v>1.1201182648916927</v>
      </c>
    </row>
    <row r="108" spans="1:108" s="173" customFormat="1" ht="9.5" x14ac:dyDescent="0.15">
      <c r="A108" s="160" t="s">
        <v>174</v>
      </c>
      <c r="B108" s="169" t="s">
        <v>181</v>
      </c>
      <c r="C108" s="169"/>
      <c r="D108" s="200">
        <v>2.7369900945470023E-4</v>
      </c>
      <c r="E108" s="201">
        <v>2.4052510961058396E-4</v>
      </c>
      <c r="F108" s="201">
        <v>2.1766350161926053E-4</v>
      </c>
      <c r="G108" s="201">
        <v>1.4105290127035771E-3</v>
      </c>
      <c r="H108" s="201">
        <v>4.5033465386206864E-4</v>
      </c>
      <c r="I108" s="201">
        <v>1.5753808563709712E-3</v>
      </c>
      <c r="J108" s="201">
        <v>5.5488423923702847E-4</v>
      </c>
      <c r="K108" s="201">
        <v>3.7946147507439361E-4</v>
      </c>
      <c r="L108" s="201">
        <v>4.3112782432361458E-4</v>
      </c>
      <c r="M108" s="201">
        <v>7.7291785687179078E-4</v>
      </c>
      <c r="N108" s="201">
        <v>1.9120817819816825E-4</v>
      </c>
      <c r="O108" s="201">
        <v>3.7628758446118621E-4</v>
      </c>
      <c r="P108" s="201">
        <v>3.3793225861355433E-4</v>
      </c>
      <c r="Q108" s="201">
        <v>3.3129348533170042E-4</v>
      </c>
      <c r="R108" s="201">
        <v>1.8256011885747089E-4</v>
      </c>
      <c r="S108" s="201">
        <v>3.0259038898255584E-4</v>
      </c>
      <c r="T108" s="201">
        <v>3.4804578803119055E-4</v>
      </c>
      <c r="U108" s="201">
        <v>2.886503123471894E-4</v>
      </c>
      <c r="V108" s="201">
        <v>3.0415922454541105E-4</v>
      </c>
      <c r="W108" s="201">
        <v>2.7854301677009418E-4</v>
      </c>
      <c r="X108" s="201">
        <v>4.1343995540894872E-4</v>
      </c>
      <c r="Y108" s="201">
        <v>3.5186054017070912E-4</v>
      </c>
      <c r="Z108" s="201">
        <v>2.9753229331338501E-4</v>
      </c>
      <c r="AA108" s="201">
        <v>9.5936284528713549E-5</v>
      </c>
      <c r="AB108" s="201">
        <v>4.7038229759054068E-4</v>
      </c>
      <c r="AC108" s="201">
        <v>3.6058200872147479E-4</v>
      </c>
      <c r="AD108" s="201">
        <v>5.4948324200981446E-5</v>
      </c>
      <c r="AE108" s="201">
        <v>2.5708827363476458E-4</v>
      </c>
      <c r="AF108" s="201">
        <v>2.0279085331761863E-4</v>
      </c>
      <c r="AG108" s="201">
        <v>2.6072594758675625E-4</v>
      </c>
      <c r="AH108" s="201">
        <v>1.8592526642934777E-4</v>
      </c>
      <c r="AI108" s="201">
        <v>3.2244078148416374E-4</v>
      </c>
      <c r="AJ108" s="201">
        <v>2.0224035588409424E-4</v>
      </c>
      <c r="AK108" s="201">
        <v>1.7450327681340708E-4</v>
      </c>
      <c r="AL108" s="201">
        <v>2.4858492744533417E-4</v>
      </c>
      <c r="AM108" s="201">
        <v>2.0888175735526502E-4</v>
      </c>
      <c r="AN108" s="201">
        <v>2.787065687976986E-4</v>
      </c>
      <c r="AO108" s="201">
        <v>2.8633147183854845E-4</v>
      </c>
      <c r="AP108" s="201">
        <v>1.5990415245493888E-4</v>
      </c>
      <c r="AQ108" s="201">
        <v>2.3366924539538163E-4</v>
      </c>
      <c r="AR108" s="201">
        <v>2.8171122660445647E-4</v>
      </c>
      <c r="AS108" s="201">
        <v>2.4409672449727014E-4</v>
      </c>
      <c r="AT108" s="201">
        <v>2.2668505106847596E-4</v>
      </c>
      <c r="AU108" s="201">
        <v>4.1266216672184483E-4</v>
      </c>
      <c r="AV108" s="201">
        <v>2.3482698421048919E-4</v>
      </c>
      <c r="AW108" s="201">
        <v>3.8770727721559574E-4</v>
      </c>
      <c r="AX108" s="201">
        <v>3.2231951296294767E-4</v>
      </c>
      <c r="AY108" s="201">
        <v>3.6921030253196505E-4</v>
      </c>
      <c r="AZ108" s="201">
        <v>2.3790641816041457E-4</v>
      </c>
      <c r="BA108" s="201">
        <v>2.1847561610670272E-4</v>
      </c>
      <c r="BB108" s="201">
        <v>1.8610450556214928E-4</v>
      </c>
      <c r="BC108" s="201">
        <v>3.514985773970122E-4</v>
      </c>
      <c r="BD108" s="201">
        <v>2.5469407917254647E-4</v>
      </c>
      <c r="BE108" s="201">
        <v>2.7016965128341815E-4</v>
      </c>
      <c r="BF108" s="201">
        <v>2.3193657659058596E-4</v>
      </c>
      <c r="BG108" s="201">
        <v>1.674905718575782E-4</v>
      </c>
      <c r="BH108" s="201">
        <v>1.0713158022118905E-4</v>
      </c>
      <c r="BI108" s="201">
        <v>3.1622283688161876E-4</v>
      </c>
      <c r="BJ108" s="201">
        <v>4.1278470457427292E-4</v>
      </c>
      <c r="BK108" s="201">
        <v>5.3068665449326736E-4</v>
      </c>
      <c r="BL108" s="201">
        <v>4.0380999573005368E-4</v>
      </c>
      <c r="BM108" s="201">
        <v>6.5012044434798366E-4</v>
      </c>
      <c r="BN108" s="201">
        <v>6.0251067014754293E-4</v>
      </c>
      <c r="BO108" s="201">
        <v>2.7808207476501392E-4</v>
      </c>
      <c r="BP108" s="201">
        <v>3.1982818719811695E-4</v>
      </c>
      <c r="BQ108" s="201">
        <v>6.7992343560436305E-4</v>
      </c>
      <c r="BR108" s="201">
        <v>1.4989452140713407E-4</v>
      </c>
      <c r="BS108" s="201">
        <v>1.1968458531513902E-3</v>
      </c>
      <c r="BT108" s="201">
        <v>5.2797026230857796E-4</v>
      </c>
      <c r="BU108" s="201">
        <v>2.7623615264385803E-3</v>
      </c>
      <c r="BV108" s="201">
        <v>1.1541621202111666E-3</v>
      </c>
      <c r="BW108" s="201">
        <v>6.5785632763332505E-4</v>
      </c>
      <c r="BX108" s="201">
        <v>3.2847595572652966E-4</v>
      </c>
      <c r="BY108" s="201">
        <v>4.5488029835361542E-4</v>
      </c>
      <c r="BZ108" s="201">
        <v>5.0778661367825652E-4</v>
      </c>
      <c r="CA108" s="201">
        <v>5.560782080025362E-4</v>
      </c>
      <c r="CB108" s="201">
        <v>5.7800899223865645E-4</v>
      </c>
      <c r="CC108" s="201">
        <v>7.4236081350691609E-4</v>
      </c>
      <c r="CD108" s="201">
        <v>7.460225000233174E-4</v>
      </c>
      <c r="CE108" s="201">
        <v>3.4436601412873407E-4</v>
      </c>
      <c r="CF108" s="201">
        <v>7.193046120859809E-4</v>
      </c>
      <c r="CG108" s="201">
        <v>5.7298465651131718E-3</v>
      </c>
      <c r="CH108" s="201">
        <v>2.5793635466528175E-3</v>
      </c>
      <c r="CI108" s="201">
        <v>1.1594987235166525E-3</v>
      </c>
      <c r="CJ108" s="201">
        <v>5.361733398708466E-3</v>
      </c>
      <c r="CK108" s="201">
        <v>6.9517613367651001E-4</v>
      </c>
      <c r="CL108" s="201">
        <v>7.0377503725110294E-4</v>
      </c>
      <c r="CM108" s="201">
        <v>2.2645845933448846E-3</v>
      </c>
      <c r="CN108" s="201">
        <v>5.6010481571370715E-4</v>
      </c>
      <c r="CO108" s="201">
        <v>4.1052026374998024E-4</v>
      </c>
      <c r="CP108" s="201">
        <v>4.5073743673126632E-4</v>
      </c>
      <c r="CQ108" s="201">
        <v>5.0190964981569207E-4</v>
      </c>
      <c r="CR108" s="201">
        <v>2.976694689411761E-3</v>
      </c>
      <c r="CS108" s="201">
        <v>1.51901325966809E-3</v>
      </c>
      <c r="CT108" s="201">
        <v>4.1874741952091388E-3</v>
      </c>
      <c r="CU108" s="201">
        <v>5.9615977933837288E-4</v>
      </c>
      <c r="CV108" s="201">
        <v>1.572923634305415E-3</v>
      </c>
      <c r="CW108" s="201">
        <v>3.2427054317001359E-3</v>
      </c>
      <c r="CX108" s="201">
        <v>7.1084502363550316E-4</v>
      </c>
      <c r="CY108" s="201">
        <v>2.4092526434323931E-3</v>
      </c>
      <c r="CZ108" s="201">
        <v>3.9826781097586526E-3</v>
      </c>
      <c r="DA108" s="201">
        <v>1.0095652985756125</v>
      </c>
      <c r="DB108" s="201">
        <v>2.9066518900903987E-4</v>
      </c>
      <c r="DC108" s="201">
        <v>9.1693214254809309E-4</v>
      </c>
      <c r="DD108" s="202">
        <v>1.0868271317603437</v>
      </c>
    </row>
    <row r="109" spans="1:108" s="173" customFormat="1" ht="9.5" x14ac:dyDescent="0.15">
      <c r="A109" s="160" t="s">
        <v>176</v>
      </c>
      <c r="B109" s="169" t="s">
        <v>182</v>
      </c>
      <c r="C109" s="169"/>
      <c r="D109" s="200">
        <v>6.3550171389748053E-4</v>
      </c>
      <c r="E109" s="201">
        <v>8.1190504432927205E-4</v>
      </c>
      <c r="F109" s="201">
        <v>9.2281384399766828E-4</v>
      </c>
      <c r="G109" s="201">
        <v>1.7514956351736221E-3</v>
      </c>
      <c r="H109" s="201">
        <v>2.3088594585741009E-3</v>
      </c>
      <c r="I109" s="201">
        <v>1.9916101540507908E-3</v>
      </c>
      <c r="J109" s="201">
        <v>1.6388645973098293E-3</v>
      </c>
      <c r="K109" s="201">
        <v>1.182643635341167E-3</v>
      </c>
      <c r="L109" s="201">
        <v>1.6251810011103176E-3</v>
      </c>
      <c r="M109" s="201">
        <v>1.5506902501270315E-3</v>
      </c>
      <c r="N109" s="201">
        <v>5.6415218334254238E-4</v>
      </c>
      <c r="O109" s="201">
        <v>1.2728747424432395E-3</v>
      </c>
      <c r="P109" s="201">
        <v>5.6732621670020796E-4</v>
      </c>
      <c r="Q109" s="201">
        <v>6.7065136999264706E-4</v>
      </c>
      <c r="R109" s="201">
        <v>1.3251098336593656E-3</v>
      </c>
      <c r="S109" s="201">
        <v>1.8867894014900661E-3</v>
      </c>
      <c r="T109" s="201">
        <v>1.4733981795959862E-3</v>
      </c>
      <c r="U109" s="201">
        <v>1.8378624866593983E-3</v>
      </c>
      <c r="V109" s="201">
        <v>1.08345940454897E-3</v>
      </c>
      <c r="W109" s="201">
        <v>1.0875535760985387E-3</v>
      </c>
      <c r="X109" s="201">
        <v>1.3058003424219679E-3</v>
      </c>
      <c r="Y109" s="201">
        <v>9.2944982011972457E-4</v>
      </c>
      <c r="Z109" s="201">
        <v>1.9885407513165927E-3</v>
      </c>
      <c r="AA109" s="201">
        <v>4.3942446259861642E-4</v>
      </c>
      <c r="AB109" s="201">
        <v>1.429207261349064E-3</v>
      </c>
      <c r="AC109" s="201">
        <v>1.9689022360051883E-3</v>
      </c>
      <c r="AD109" s="201">
        <v>1.3939344779404994E-4</v>
      </c>
      <c r="AE109" s="201">
        <v>5.6063939940364117E-4</v>
      </c>
      <c r="AF109" s="201">
        <v>9.2603836261275115E-4</v>
      </c>
      <c r="AG109" s="201">
        <v>2.6634938892321778E-3</v>
      </c>
      <c r="AH109" s="201">
        <v>1.4935661319323478E-3</v>
      </c>
      <c r="AI109" s="201">
        <v>1.354839431635686E-3</v>
      </c>
      <c r="AJ109" s="201">
        <v>9.2352172699915051E-4</v>
      </c>
      <c r="AK109" s="201">
        <v>1.0573120483260855E-3</v>
      </c>
      <c r="AL109" s="201">
        <v>6.050650165880622E-4</v>
      </c>
      <c r="AM109" s="201">
        <v>4.8401902927775711E-4</v>
      </c>
      <c r="AN109" s="201">
        <v>9.604812319951154E-4</v>
      </c>
      <c r="AO109" s="201">
        <v>1.1706276626407897E-3</v>
      </c>
      <c r="AP109" s="201">
        <v>9.1413787542389655E-4</v>
      </c>
      <c r="AQ109" s="201">
        <v>9.7695073508234881E-4</v>
      </c>
      <c r="AR109" s="201">
        <v>9.9313111407714136E-4</v>
      </c>
      <c r="AS109" s="201">
        <v>7.7250030727149554E-4</v>
      </c>
      <c r="AT109" s="201">
        <v>1.4795902616632655E-3</v>
      </c>
      <c r="AU109" s="201">
        <v>1.6075000992528737E-3</v>
      </c>
      <c r="AV109" s="201">
        <v>1.3214878023169645E-3</v>
      </c>
      <c r="AW109" s="201">
        <v>1.3813795483179716E-3</v>
      </c>
      <c r="AX109" s="201">
        <v>1.223042754394298E-3</v>
      </c>
      <c r="AY109" s="201">
        <v>1.5997169349471895E-3</v>
      </c>
      <c r="AZ109" s="201">
        <v>1.3168685663138026E-3</v>
      </c>
      <c r="BA109" s="201">
        <v>1.5219814297379687E-3</v>
      </c>
      <c r="BB109" s="201">
        <v>1.588145355042052E-3</v>
      </c>
      <c r="BC109" s="201">
        <v>1.5806438188162312E-3</v>
      </c>
      <c r="BD109" s="201">
        <v>1.5557025073215586E-3</v>
      </c>
      <c r="BE109" s="201">
        <v>5.7966446357800316E-4</v>
      </c>
      <c r="BF109" s="201">
        <v>8.4469998790540339E-4</v>
      </c>
      <c r="BG109" s="201">
        <v>1.0668478660613573E-3</v>
      </c>
      <c r="BH109" s="201">
        <v>9.3660751391985144E-4</v>
      </c>
      <c r="BI109" s="201">
        <v>2.3360586379276667E-3</v>
      </c>
      <c r="BJ109" s="201">
        <v>1.1822843637771545E-3</v>
      </c>
      <c r="BK109" s="201">
        <v>1.2739772069493525E-3</v>
      </c>
      <c r="BL109" s="201">
        <v>6.548953186042805E-4</v>
      </c>
      <c r="BM109" s="201">
        <v>2.9257770693791457E-3</v>
      </c>
      <c r="BN109" s="201">
        <v>1.0137195077032251E-3</v>
      </c>
      <c r="BO109" s="201">
        <v>6.2179919158006445E-4</v>
      </c>
      <c r="BP109" s="201">
        <v>6.357038819941929E-4</v>
      </c>
      <c r="BQ109" s="201">
        <v>1.8036268200696942E-3</v>
      </c>
      <c r="BR109" s="201">
        <v>3.2586990289127623E-3</v>
      </c>
      <c r="BS109" s="201">
        <v>2.5862834282108925E-3</v>
      </c>
      <c r="BT109" s="201">
        <v>4.2796816310131285E-3</v>
      </c>
      <c r="BU109" s="201">
        <v>2.356151560985174E-3</v>
      </c>
      <c r="BV109" s="201">
        <v>1.0262552048270503E-3</v>
      </c>
      <c r="BW109" s="201">
        <v>3.1995550460822757E-4</v>
      </c>
      <c r="BX109" s="201">
        <v>1.5287427393594795E-3</v>
      </c>
      <c r="BY109" s="201">
        <v>1.8042827954009644E-3</v>
      </c>
      <c r="BZ109" s="201">
        <v>3.2460722604591746E-3</v>
      </c>
      <c r="CA109" s="201">
        <v>1.331666834499416E-3</v>
      </c>
      <c r="CB109" s="201">
        <v>5.9557881745033051E-3</v>
      </c>
      <c r="CC109" s="201">
        <v>2.4154655348328047E-3</v>
      </c>
      <c r="CD109" s="201">
        <v>3.1936838852166267E-3</v>
      </c>
      <c r="CE109" s="201">
        <v>4.0324502986276139E-3</v>
      </c>
      <c r="CF109" s="201">
        <v>2.9906182136973801E-3</v>
      </c>
      <c r="CG109" s="201">
        <v>3.7634176175479436E-3</v>
      </c>
      <c r="CH109" s="201">
        <v>1.4393318571074031E-3</v>
      </c>
      <c r="CI109" s="201">
        <v>3.110741603372645E-3</v>
      </c>
      <c r="CJ109" s="201">
        <v>3.3076781359225684E-3</v>
      </c>
      <c r="CK109" s="201">
        <v>2.5317878917416026E-3</v>
      </c>
      <c r="CL109" s="201">
        <v>2.5889740960576327E-3</v>
      </c>
      <c r="CM109" s="201">
        <v>8.8680755966624707E-3</v>
      </c>
      <c r="CN109" s="201">
        <v>1.8238843745574558E-3</v>
      </c>
      <c r="CO109" s="201">
        <v>4.0224254560427553E-3</v>
      </c>
      <c r="CP109" s="201">
        <v>3.8685468454688534E-3</v>
      </c>
      <c r="CQ109" s="201">
        <v>5.17993334291811E-3</v>
      </c>
      <c r="CR109" s="201">
        <v>5.5572036170794363E-3</v>
      </c>
      <c r="CS109" s="201">
        <v>1.5086253999341498E-3</v>
      </c>
      <c r="CT109" s="201">
        <v>2.5803236043050954E-3</v>
      </c>
      <c r="CU109" s="201">
        <v>1.6100528282622E-3</v>
      </c>
      <c r="CV109" s="201">
        <v>2.6215091551279658E-3</v>
      </c>
      <c r="CW109" s="201">
        <v>2.8871280196239718E-3</v>
      </c>
      <c r="CX109" s="201">
        <v>1.5794450784071853E-3</v>
      </c>
      <c r="CY109" s="201">
        <v>4.697406328517343E-3</v>
      </c>
      <c r="CZ109" s="201">
        <v>2.1835245484828538E-3</v>
      </c>
      <c r="DA109" s="201">
        <v>3.0121918492843035E-3</v>
      </c>
      <c r="DB109" s="201">
        <v>1.0008168001604376</v>
      </c>
      <c r="DC109" s="201">
        <v>1.2107773786633582E-3</v>
      </c>
      <c r="DD109" s="202">
        <v>1.1933930878007983</v>
      </c>
    </row>
    <row r="110" spans="1:108" s="173" customFormat="1" ht="9.5" x14ac:dyDescent="0.15">
      <c r="A110" s="160" t="s">
        <v>178</v>
      </c>
      <c r="B110" s="169" t="s">
        <v>183</v>
      </c>
      <c r="C110" s="169"/>
      <c r="D110" s="200">
        <v>1.559555914508033E-2</v>
      </c>
      <c r="E110" s="201">
        <v>1.6705002361417379E-2</v>
      </c>
      <c r="F110" s="201">
        <v>1.2274391990601759E-2</v>
      </c>
      <c r="G110" s="201">
        <v>1.7359317339618381E-2</v>
      </c>
      <c r="H110" s="201">
        <v>1.9871866272610159E-2</v>
      </c>
      <c r="I110" s="201">
        <v>1.6872520178117547E-2</v>
      </c>
      <c r="J110" s="201">
        <v>9.9342249234406627E-3</v>
      </c>
      <c r="K110" s="201">
        <v>1.6126501191780062E-2</v>
      </c>
      <c r="L110" s="201">
        <v>1.5722992056944066E-2</v>
      </c>
      <c r="M110" s="201">
        <v>8.5077108640799273E-3</v>
      </c>
      <c r="N110" s="201">
        <v>7.1728030008830386E-3</v>
      </c>
      <c r="O110" s="201">
        <v>4.6338455374832941E-3</v>
      </c>
      <c r="P110" s="201">
        <v>8.1451140551855369E-3</v>
      </c>
      <c r="Q110" s="201">
        <v>5.9865371804682368E-3</v>
      </c>
      <c r="R110" s="201">
        <v>4.6240326855219943E-3</v>
      </c>
      <c r="S110" s="201">
        <v>4.8020463080714034E-3</v>
      </c>
      <c r="T110" s="201">
        <v>1.3812189113846253E-2</v>
      </c>
      <c r="U110" s="201">
        <v>5.5316498663985914E-3</v>
      </c>
      <c r="V110" s="201">
        <v>6.3796246065826109E-3</v>
      </c>
      <c r="W110" s="201">
        <v>6.0743329445768065E-3</v>
      </c>
      <c r="X110" s="201">
        <v>5.1586461780583938E-3</v>
      </c>
      <c r="Y110" s="201">
        <v>1.9250785327345557E-3</v>
      </c>
      <c r="Z110" s="201">
        <v>6.654807542789359E-3</v>
      </c>
      <c r="AA110" s="201">
        <v>1.0517562276455288E-3</v>
      </c>
      <c r="AB110" s="201">
        <v>4.8876578740505308E-3</v>
      </c>
      <c r="AC110" s="201">
        <v>1.2868753107812572E-2</v>
      </c>
      <c r="AD110" s="201">
        <v>1.1815171551090408E-3</v>
      </c>
      <c r="AE110" s="201">
        <v>4.3825472149857615E-3</v>
      </c>
      <c r="AF110" s="201">
        <v>7.242799178481584E-3</v>
      </c>
      <c r="AG110" s="201">
        <v>1.6197762735516475E-2</v>
      </c>
      <c r="AH110" s="201">
        <v>9.2982872859079697E-3</v>
      </c>
      <c r="AI110" s="201">
        <v>9.0322110500925552E-3</v>
      </c>
      <c r="AJ110" s="201">
        <v>1.993029209080768E-2</v>
      </c>
      <c r="AK110" s="201">
        <v>7.3123436361850107E-3</v>
      </c>
      <c r="AL110" s="201">
        <v>6.3518880670872246E-3</v>
      </c>
      <c r="AM110" s="201">
        <v>4.9652755326515391E-3</v>
      </c>
      <c r="AN110" s="201">
        <v>1.7604722602946609E-2</v>
      </c>
      <c r="AO110" s="201">
        <v>7.740006021952575E-3</v>
      </c>
      <c r="AP110" s="201">
        <v>6.9726416116706819E-3</v>
      </c>
      <c r="AQ110" s="201">
        <v>2.3975445709183666E-3</v>
      </c>
      <c r="AR110" s="201">
        <v>3.9123349262505597E-3</v>
      </c>
      <c r="AS110" s="201">
        <v>6.8038574965136513E-3</v>
      </c>
      <c r="AT110" s="201">
        <v>1.0297291597274168E-2</v>
      </c>
      <c r="AU110" s="201">
        <v>8.1761664908913192E-3</v>
      </c>
      <c r="AV110" s="201">
        <v>8.1195989238837998E-3</v>
      </c>
      <c r="AW110" s="201">
        <v>3.1415738850585082E-3</v>
      </c>
      <c r="AX110" s="201">
        <v>3.0480720656519034E-3</v>
      </c>
      <c r="AY110" s="201">
        <v>5.0425092116228821E-3</v>
      </c>
      <c r="AZ110" s="201">
        <v>5.0351703661534897E-3</v>
      </c>
      <c r="BA110" s="201">
        <v>6.1120567911260157E-3</v>
      </c>
      <c r="BB110" s="201">
        <v>6.6531505858621462E-3</v>
      </c>
      <c r="BC110" s="201">
        <v>5.3993960473530797E-3</v>
      </c>
      <c r="BD110" s="201">
        <v>3.1352541302596616E-3</v>
      </c>
      <c r="BE110" s="201">
        <v>2.7885144778256646E-3</v>
      </c>
      <c r="BF110" s="201">
        <v>2.0774016980130167E-3</v>
      </c>
      <c r="BG110" s="201">
        <v>7.6565830512452179E-3</v>
      </c>
      <c r="BH110" s="201">
        <v>4.4132639203138101E-3</v>
      </c>
      <c r="BI110" s="201">
        <v>4.038027278551389E-3</v>
      </c>
      <c r="BJ110" s="201">
        <v>5.3941181401299205E-3</v>
      </c>
      <c r="BK110" s="201">
        <v>2.2957000251987037E-2</v>
      </c>
      <c r="BL110" s="201">
        <v>5.7760169143488008E-3</v>
      </c>
      <c r="BM110" s="201">
        <v>1.6880103698086808E-2</v>
      </c>
      <c r="BN110" s="201">
        <v>1.7512172743858176E-2</v>
      </c>
      <c r="BO110" s="201">
        <v>9.6337012406406113E-3</v>
      </c>
      <c r="BP110" s="201">
        <v>6.8280790125164591E-3</v>
      </c>
      <c r="BQ110" s="201">
        <v>1.4175748201414817E-2</v>
      </c>
      <c r="BR110" s="201">
        <v>3.1085882880965802E-3</v>
      </c>
      <c r="BS110" s="201">
        <v>1.0362883380852906E-2</v>
      </c>
      <c r="BT110" s="201">
        <v>7.7527604194084099E-3</v>
      </c>
      <c r="BU110" s="201">
        <v>9.8729300632684064E-3</v>
      </c>
      <c r="BV110" s="201">
        <v>6.7017502464861651E-3</v>
      </c>
      <c r="BW110" s="201">
        <v>8.8200288339102678E-4</v>
      </c>
      <c r="BX110" s="201">
        <v>2.020808371990046E-2</v>
      </c>
      <c r="BY110" s="201">
        <v>7.8686410730881423E-3</v>
      </c>
      <c r="BZ110" s="201">
        <v>6.1280500737852638E-3</v>
      </c>
      <c r="CA110" s="201">
        <v>2.1975524274955395E-2</v>
      </c>
      <c r="CB110" s="201">
        <v>9.9509003980357159E-3</v>
      </c>
      <c r="CC110" s="201">
        <v>2.0701628245782741E-2</v>
      </c>
      <c r="CD110" s="201">
        <v>9.3608095063283901E-3</v>
      </c>
      <c r="CE110" s="201">
        <v>1.6416651102322609E-3</v>
      </c>
      <c r="CF110" s="201">
        <v>1.3594109517721055E-2</v>
      </c>
      <c r="CG110" s="201">
        <v>4.2826798859596973E-3</v>
      </c>
      <c r="CH110" s="201">
        <v>5.4401123965281111E-3</v>
      </c>
      <c r="CI110" s="201">
        <v>1.3601421789135738E-2</v>
      </c>
      <c r="CJ110" s="201">
        <v>9.0483007553404035E-3</v>
      </c>
      <c r="CK110" s="201">
        <v>2.51866627035526E-3</v>
      </c>
      <c r="CL110" s="201">
        <v>1.5092378490400057E-2</v>
      </c>
      <c r="CM110" s="201">
        <v>1.3189884467701687E-2</v>
      </c>
      <c r="CN110" s="201">
        <v>3.5072939687565662E-3</v>
      </c>
      <c r="CO110" s="201">
        <v>6.6600352143384219E-3</v>
      </c>
      <c r="CP110" s="201">
        <v>9.7446067839342052E-3</v>
      </c>
      <c r="CQ110" s="201">
        <v>5.4620719395047429E-3</v>
      </c>
      <c r="CR110" s="201">
        <v>5.4164604975483069E-3</v>
      </c>
      <c r="CS110" s="201">
        <v>6.1961225597301529E-3</v>
      </c>
      <c r="CT110" s="201">
        <v>4.1305952479340326E-3</v>
      </c>
      <c r="CU110" s="201">
        <v>8.8503994872524278E-3</v>
      </c>
      <c r="CV110" s="201">
        <v>1.0997834690264358E-2</v>
      </c>
      <c r="CW110" s="201">
        <v>4.2420560177781844E-3</v>
      </c>
      <c r="CX110" s="201">
        <v>5.4259333273361755E-3</v>
      </c>
      <c r="CY110" s="201">
        <v>7.0014738368267774E-3</v>
      </c>
      <c r="CZ110" s="201">
        <v>3.6480911780870972E-3</v>
      </c>
      <c r="DA110" s="201">
        <v>2.8566454037332193E-3</v>
      </c>
      <c r="DB110" s="201">
        <v>4.1788136571464796E-3</v>
      </c>
      <c r="DC110" s="201">
        <v>1.0029300721030121</v>
      </c>
      <c r="DD110" s="202">
        <v>1.8688282401568816</v>
      </c>
    </row>
    <row r="111" spans="1:108" s="173" customFormat="1" ht="9.5" x14ac:dyDescent="0.15">
      <c r="A111" s="185"/>
      <c r="B111" s="186" t="s">
        <v>298</v>
      </c>
      <c r="C111" s="186"/>
      <c r="D111" s="211">
        <v>1.444575506284705</v>
      </c>
      <c r="E111" s="212">
        <v>1.468878966851733</v>
      </c>
      <c r="F111" s="212">
        <v>1.6076385966255982</v>
      </c>
      <c r="G111" s="212">
        <v>1.3662220688703621</v>
      </c>
      <c r="H111" s="212">
        <v>1.4445583192487013</v>
      </c>
      <c r="I111" s="212">
        <v>1.3301213204503946</v>
      </c>
      <c r="J111" s="212">
        <v>1.544207086944811</v>
      </c>
      <c r="K111" s="212">
        <v>1.4047238656286729</v>
      </c>
      <c r="L111" s="212">
        <v>2.0353579177173917</v>
      </c>
      <c r="M111" s="212">
        <v>1.7381361027596092</v>
      </c>
      <c r="N111" s="212">
        <v>1.6881442852973028</v>
      </c>
      <c r="O111" s="212">
        <v>1.6123287644811113</v>
      </c>
      <c r="P111" s="212">
        <v>1.3082407654502521</v>
      </c>
      <c r="Q111" s="212">
        <v>1.7191918780918269</v>
      </c>
      <c r="R111" s="212">
        <v>1.3300953743873545</v>
      </c>
      <c r="S111" s="212">
        <v>1.3100853136611303</v>
      </c>
      <c r="T111" s="212">
        <v>1.7303589446855099</v>
      </c>
      <c r="U111" s="212">
        <v>1.4811649006258256</v>
      </c>
      <c r="V111" s="212">
        <v>1.7276405200448273</v>
      </c>
      <c r="W111" s="212">
        <v>1.642291275280267</v>
      </c>
      <c r="X111" s="212">
        <v>1.4210845905725911</v>
      </c>
      <c r="Y111" s="212">
        <v>1.4321525147515444</v>
      </c>
      <c r="Z111" s="212">
        <v>1.6690822597420416</v>
      </c>
      <c r="AA111" s="212">
        <v>1.3612606245850507</v>
      </c>
      <c r="AB111" s="212">
        <v>1.3980262145923794</v>
      </c>
      <c r="AC111" s="212">
        <v>1.4148973402234202</v>
      </c>
      <c r="AD111" s="212">
        <v>1.1253613864484437</v>
      </c>
      <c r="AE111" s="212">
        <v>1.3635085863665293</v>
      </c>
      <c r="AF111" s="212">
        <v>1.3522384845102677</v>
      </c>
      <c r="AG111" s="212">
        <v>1.4817884948620093</v>
      </c>
      <c r="AH111" s="212">
        <v>1.4045787244061172</v>
      </c>
      <c r="AI111" s="212">
        <v>1.5318641106261872</v>
      </c>
      <c r="AJ111" s="212">
        <v>1.3816203854769116</v>
      </c>
      <c r="AK111" s="212">
        <v>1.3802018603772761</v>
      </c>
      <c r="AL111" s="212">
        <v>1.9797257399721724</v>
      </c>
      <c r="AM111" s="212">
        <v>2.2390447220954712</v>
      </c>
      <c r="AN111" s="212">
        <v>1.7186210882808837</v>
      </c>
      <c r="AO111" s="212">
        <v>1.694669543296716</v>
      </c>
      <c r="AP111" s="212">
        <v>1.3590599426744931</v>
      </c>
      <c r="AQ111" s="212">
        <v>1.2600009750969317</v>
      </c>
      <c r="AR111" s="212">
        <v>1.6008362130433149</v>
      </c>
      <c r="AS111" s="212">
        <v>1.4426068581933769</v>
      </c>
      <c r="AT111" s="212">
        <v>1.3602638361495736</v>
      </c>
      <c r="AU111" s="212">
        <v>1.3314771421637492</v>
      </c>
      <c r="AV111" s="212">
        <v>1.3190968124210924</v>
      </c>
      <c r="AW111" s="212">
        <v>1.3222888366859382</v>
      </c>
      <c r="AX111" s="212">
        <v>1.3388204849934711</v>
      </c>
      <c r="AY111" s="212">
        <v>1.3557856474255325</v>
      </c>
      <c r="AZ111" s="212">
        <v>1.3515629146315495</v>
      </c>
      <c r="BA111" s="212">
        <v>1.2704502522150902</v>
      </c>
      <c r="BB111" s="212">
        <v>1.3134524126776523</v>
      </c>
      <c r="BC111" s="212">
        <v>1.3155951827581371</v>
      </c>
      <c r="BD111" s="212">
        <v>1.3187720083666381</v>
      </c>
      <c r="BE111" s="212">
        <v>1.3238480532442254</v>
      </c>
      <c r="BF111" s="212">
        <v>1.3234893265227408</v>
      </c>
      <c r="BG111" s="212">
        <v>1.470174960100971</v>
      </c>
      <c r="BH111" s="212">
        <v>1.2235958351620451</v>
      </c>
      <c r="BI111" s="212">
        <v>1.408503468294336</v>
      </c>
      <c r="BJ111" s="212">
        <v>1.6623435108506606</v>
      </c>
      <c r="BK111" s="212">
        <v>1.5148665449720791</v>
      </c>
      <c r="BL111" s="212">
        <v>1.4916477812770355</v>
      </c>
      <c r="BM111" s="212">
        <v>1.5339934508086408</v>
      </c>
      <c r="BN111" s="212">
        <v>1.4675419105636887</v>
      </c>
      <c r="BO111" s="212">
        <v>1.5284532642755595</v>
      </c>
      <c r="BP111" s="212">
        <v>1.4569419460842921</v>
      </c>
      <c r="BQ111" s="212">
        <v>1.6100827767624157</v>
      </c>
      <c r="BR111" s="212">
        <v>1.2742803084783081</v>
      </c>
      <c r="BS111" s="212">
        <v>1.3243156320985792</v>
      </c>
      <c r="BT111" s="212">
        <v>1.3377330575286621</v>
      </c>
      <c r="BU111" s="212">
        <v>1.4138147340617606</v>
      </c>
      <c r="BV111" s="212">
        <v>1.3271913421934165</v>
      </c>
      <c r="BW111" s="212">
        <v>1.1748464634195335</v>
      </c>
      <c r="BX111" s="212">
        <v>1.3103434043802071</v>
      </c>
      <c r="BY111" s="212">
        <v>1.2353444730757439</v>
      </c>
      <c r="BZ111" s="212">
        <v>1.5093251479931595</v>
      </c>
      <c r="CA111" s="212">
        <v>1.5851201541772064</v>
      </c>
      <c r="CB111" s="212">
        <v>1.3469519677524959</v>
      </c>
      <c r="CC111" s="212">
        <v>1.4180612946748374</v>
      </c>
      <c r="CD111" s="212">
        <v>1.3538281987799143</v>
      </c>
      <c r="CE111" s="212">
        <v>1.189547720029138</v>
      </c>
      <c r="CF111" s="212">
        <v>1.5012234264562165</v>
      </c>
      <c r="CG111" s="212">
        <v>1.5775658887723585</v>
      </c>
      <c r="CH111" s="212">
        <v>1.3601280922877048</v>
      </c>
      <c r="CI111" s="212">
        <v>1.6715896697107004</v>
      </c>
      <c r="CJ111" s="212">
        <v>1.5771784701161558</v>
      </c>
      <c r="CK111" s="212">
        <v>1.2745170297278787</v>
      </c>
      <c r="CL111" s="212">
        <v>1.2430695550978341</v>
      </c>
      <c r="CM111" s="212">
        <v>1.4672034796891802</v>
      </c>
      <c r="CN111" s="212">
        <v>1.2836670084673512</v>
      </c>
      <c r="CO111" s="212">
        <v>1.2891603635540074</v>
      </c>
      <c r="CP111" s="212">
        <v>1.2972822523166352</v>
      </c>
      <c r="CQ111" s="212">
        <v>1.2443634075057686</v>
      </c>
      <c r="CR111" s="212">
        <v>1.3959027964014252</v>
      </c>
      <c r="CS111" s="212">
        <v>1.3452547447732226</v>
      </c>
      <c r="CT111" s="212">
        <v>1.8484979369589103</v>
      </c>
      <c r="CU111" s="212">
        <v>1.2601762664509217</v>
      </c>
      <c r="CV111" s="212">
        <v>1.2733263863450293</v>
      </c>
      <c r="CW111" s="212">
        <v>1.5437302362186212</v>
      </c>
      <c r="CX111" s="212">
        <v>1.5585578749974258</v>
      </c>
      <c r="CY111" s="212">
        <v>1.3402719691784379</v>
      </c>
      <c r="CZ111" s="212">
        <v>1.3390974093963914</v>
      </c>
      <c r="DA111" s="212">
        <v>1.3276236478860641</v>
      </c>
      <c r="DB111" s="212">
        <v>1.7041692364356491</v>
      </c>
      <c r="DC111" s="212">
        <v>1.5513568793106187</v>
      </c>
      <c r="DD111" s="213">
        <v>1.448412103073905</v>
      </c>
    </row>
    <row r="112" spans="1:108" s="173" customFormat="1" ht="9.5" x14ac:dyDescent="0.2">
      <c r="A112" s="196"/>
      <c r="B112" s="151"/>
      <c r="C112" s="151"/>
    </row>
    <row r="113" spans="1:126" s="173" customFormat="1" ht="9.5" x14ac:dyDescent="0.2">
      <c r="A113" s="196"/>
      <c r="B113" s="151"/>
      <c r="C113" s="151"/>
    </row>
    <row r="114" spans="1:126" s="173" customFormat="1" ht="9.5" x14ac:dyDescent="0.2">
      <c r="A114" s="196"/>
      <c r="B114" s="151"/>
      <c r="C114" s="151"/>
    </row>
    <row r="115" spans="1:126" s="173" customFormat="1" ht="9.5" x14ac:dyDescent="0.2">
      <c r="A115" s="196"/>
      <c r="B115" s="151"/>
      <c r="C115" s="151"/>
    </row>
    <row r="116" spans="1:126" s="173" customFormat="1" ht="9.5" x14ac:dyDescent="0.2">
      <c r="A116" s="196"/>
      <c r="B116" s="151"/>
      <c r="C116" s="151"/>
    </row>
    <row r="117" spans="1:126" s="173" customFormat="1" ht="9.5" x14ac:dyDescent="0.2">
      <c r="A117" s="196"/>
      <c r="B117" s="151"/>
      <c r="C117" s="151"/>
    </row>
    <row r="118" spans="1:126" s="173" customFormat="1" ht="9.5" x14ac:dyDescent="0.2">
      <c r="A118" s="196"/>
      <c r="B118" s="151"/>
      <c r="C118" s="151"/>
    </row>
    <row r="119" spans="1:126" s="173" customFormat="1" ht="9.5" x14ac:dyDescent="0.2">
      <c r="A119" s="196"/>
      <c r="B119" s="151"/>
      <c r="C119" s="151"/>
    </row>
    <row r="120" spans="1:126" s="173" customFormat="1" ht="9.5" x14ac:dyDescent="0.2">
      <c r="A120" s="196"/>
      <c r="B120" s="151"/>
      <c r="C120" s="151"/>
    </row>
    <row r="121" spans="1:126" s="173" customFormat="1" ht="9.5" x14ac:dyDescent="0.2">
      <c r="A121" s="196"/>
      <c r="B121" s="151"/>
      <c r="C121" s="151"/>
    </row>
    <row r="122" spans="1:126" s="173" customFormat="1" ht="9.5" x14ac:dyDescent="0.2">
      <c r="A122" s="196"/>
      <c r="B122" s="151"/>
      <c r="C122" s="151"/>
    </row>
    <row r="123" spans="1:126" s="173" customFormat="1" ht="9.5" x14ac:dyDescent="0.2">
      <c r="A123" s="196"/>
      <c r="B123" s="151"/>
      <c r="C123" s="151"/>
    </row>
    <row r="124" spans="1:126" s="173" customFormat="1" ht="9.5" x14ac:dyDescent="0.2">
      <c r="A124" s="196"/>
      <c r="B124" s="151"/>
      <c r="C124" s="151"/>
    </row>
    <row r="125" spans="1:126" s="173" customFormat="1" ht="9.5" x14ac:dyDescent="0.2">
      <c r="A125" s="196"/>
      <c r="B125" s="151"/>
      <c r="C125" s="151"/>
    </row>
    <row r="126" spans="1:126" ht="25" customHeight="1" x14ac:dyDescent="0.2">
      <c r="B126" s="199" t="s">
        <v>734</v>
      </c>
      <c r="C126" s="198"/>
      <c r="AT126" s="151"/>
      <c r="DV126" s="152"/>
    </row>
    <row r="127" spans="1:126" ht="15" customHeight="1" x14ac:dyDescent="0.2">
      <c r="B127" s="150"/>
      <c r="C127" s="150"/>
      <c r="AT127" s="151"/>
      <c r="DV127" s="152"/>
    </row>
    <row r="128" spans="1:126" s="149" customFormat="1" ht="10.5" customHeight="1" x14ac:dyDescent="0.2">
      <c r="A128" s="153"/>
      <c r="B128" s="154"/>
      <c r="C128" s="154"/>
      <c r="D128" s="155" t="s">
        <v>1</v>
      </c>
      <c r="E128" s="156" t="s">
        <v>3</v>
      </c>
      <c r="F128" s="156" t="s">
        <v>5</v>
      </c>
      <c r="G128" s="156" t="s">
        <v>7</v>
      </c>
      <c r="H128" s="156" t="s">
        <v>9</v>
      </c>
      <c r="I128" s="156" t="s">
        <v>11</v>
      </c>
      <c r="J128" s="156" t="s">
        <v>13</v>
      </c>
      <c r="K128" s="156" t="s">
        <v>14</v>
      </c>
      <c r="L128" s="156" t="s">
        <v>15</v>
      </c>
      <c r="M128" s="156" t="s">
        <v>17</v>
      </c>
      <c r="N128" s="156" t="s">
        <v>18</v>
      </c>
      <c r="O128" s="156" t="s">
        <v>20</v>
      </c>
      <c r="P128" s="156" t="s">
        <v>22</v>
      </c>
      <c r="Q128" s="156" t="s">
        <v>24</v>
      </c>
      <c r="R128" s="156" t="s">
        <v>26</v>
      </c>
      <c r="S128" s="156" t="s">
        <v>27</v>
      </c>
      <c r="T128" s="156" t="s">
        <v>28</v>
      </c>
      <c r="U128" s="156" t="s">
        <v>30</v>
      </c>
      <c r="V128" s="156" t="s">
        <v>32</v>
      </c>
      <c r="W128" s="156" t="s">
        <v>33</v>
      </c>
      <c r="X128" s="156" t="s">
        <v>35</v>
      </c>
      <c r="Y128" s="156" t="s">
        <v>36</v>
      </c>
      <c r="Z128" s="156" t="s">
        <v>38</v>
      </c>
      <c r="AA128" s="156" t="s">
        <v>40</v>
      </c>
      <c r="AB128" s="156" t="s">
        <v>42</v>
      </c>
      <c r="AC128" s="156" t="s">
        <v>44</v>
      </c>
      <c r="AD128" s="156" t="s">
        <v>45</v>
      </c>
      <c r="AE128" s="156" t="s">
        <v>46</v>
      </c>
      <c r="AF128" s="156" t="s">
        <v>47</v>
      </c>
      <c r="AG128" s="156" t="s">
        <v>49</v>
      </c>
      <c r="AH128" s="156" t="s">
        <v>50</v>
      </c>
      <c r="AI128" s="156" t="s">
        <v>51</v>
      </c>
      <c r="AJ128" s="156" t="s">
        <v>52</v>
      </c>
      <c r="AK128" s="156" t="s">
        <v>54</v>
      </c>
      <c r="AL128" s="156" t="s">
        <v>56</v>
      </c>
      <c r="AM128" s="156" t="s">
        <v>57</v>
      </c>
      <c r="AN128" s="156" t="s">
        <v>59</v>
      </c>
      <c r="AO128" s="156" t="s">
        <v>61</v>
      </c>
      <c r="AP128" s="156" t="s">
        <v>63</v>
      </c>
      <c r="AQ128" s="156" t="s">
        <v>65</v>
      </c>
      <c r="AR128" s="156" t="s">
        <v>67</v>
      </c>
      <c r="AS128" s="156" t="s">
        <v>69</v>
      </c>
      <c r="AT128" s="156" t="s">
        <v>71</v>
      </c>
      <c r="AU128" s="156" t="s">
        <v>73</v>
      </c>
      <c r="AV128" s="156" t="s">
        <v>75</v>
      </c>
      <c r="AW128" s="156" t="s">
        <v>77</v>
      </c>
      <c r="AX128" s="156" t="s">
        <v>79</v>
      </c>
      <c r="AY128" s="156" t="s">
        <v>81</v>
      </c>
      <c r="AZ128" s="156" t="s">
        <v>82</v>
      </c>
      <c r="BA128" s="156" t="s">
        <v>83</v>
      </c>
      <c r="BB128" s="156" t="s">
        <v>84</v>
      </c>
      <c r="BC128" s="156" t="s">
        <v>85</v>
      </c>
      <c r="BD128" s="156" t="s">
        <v>87</v>
      </c>
      <c r="BE128" s="156" t="s">
        <v>89</v>
      </c>
      <c r="BF128" s="156" t="s">
        <v>90</v>
      </c>
      <c r="BG128" s="156" t="s">
        <v>92</v>
      </c>
      <c r="BH128" s="156" t="s">
        <v>94</v>
      </c>
      <c r="BI128" s="156" t="s">
        <v>95</v>
      </c>
      <c r="BJ128" s="156" t="s">
        <v>96</v>
      </c>
      <c r="BK128" s="156" t="s">
        <v>98</v>
      </c>
      <c r="BL128" s="156" t="s">
        <v>100</v>
      </c>
      <c r="BM128" s="156" t="s">
        <v>101</v>
      </c>
      <c r="BN128" s="156" t="s">
        <v>103</v>
      </c>
      <c r="BO128" s="156" t="s">
        <v>105</v>
      </c>
      <c r="BP128" s="156" t="s">
        <v>106</v>
      </c>
      <c r="BQ128" s="156" t="s">
        <v>108</v>
      </c>
      <c r="BR128" s="156" t="s">
        <v>110</v>
      </c>
      <c r="BS128" s="156" t="s">
        <v>112</v>
      </c>
      <c r="BT128" s="156" t="s">
        <v>114</v>
      </c>
      <c r="BU128" s="156" t="s">
        <v>116</v>
      </c>
      <c r="BV128" s="156" t="s">
        <v>118</v>
      </c>
      <c r="BW128" s="156" t="s">
        <v>120</v>
      </c>
      <c r="BX128" s="156" t="s">
        <v>122</v>
      </c>
      <c r="BY128" s="156" t="s">
        <v>124</v>
      </c>
      <c r="BZ128" s="156" t="s">
        <v>126</v>
      </c>
      <c r="CA128" s="156" t="s">
        <v>128</v>
      </c>
      <c r="CB128" s="156" t="s">
        <v>130</v>
      </c>
      <c r="CC128" s="156" t="s">
        <v>132</v>
      </c>
      <c r="CD128" s="156" t="s">
        <v>134</v>
      </c>
      <c r="CE128" s="156" t="s">
        <v>136</v>
      </c>
      <c r="CF128" s="156" t="s">
        <v>138</v>
      </c>
      <c r="CG128" s="156" t="s">
        <v>140</v>
      </c>
      <c r="CH128" s="156" t="s">
        <v>142</v>
      </c>
      <c r="CI128" s="156" t="s">
        <v>144</v>
      </c>
      <c r="CJ128" s="156" t="s">
        <v>146</v>
      </c>
      <c r="CK128" s="156" t="s">
        <v>148</v>
      </c>
      <c r="CL128" s="156" t="s">
        <v>149</v>
      </c>
      <c r="CM128" s="156" t="s">
        <v>151</v>
      </c>
      <c r="CN128" s="156" t="s">
        <v>153</v>
      </c>
      <c r="CO128" s="156" t="s">
        <v>155</v>
      </c>
      <c r="CP128" s="156" t="s">
        <v>157</v>
      </c>
      <c r="CQ128" s="156" t="s">
        <v>158</v>
      </c>
      <c r="CR128" s="156" t="s">
        <v>160</v>
      </c>
      <c r="CS128" s="156" t="s">
        <v>162</v>
      </c>
      <c r="CT128" s="156" t="s">
        <v>164</v>
      </c>
      <c r="CU128" s="156" t="s">
        <v>165</v>
      </c>
      <c r="CV128" s="156" t="s">
        <v>166</v>
      </c>
      <c r="CW128" s="156" t="s">
        <v>168</v>
      </c>
      <c r="CX128" s="156" t="s">
        <v>169</v>
      </c>
      <c r="CY128" s="156" t="s">
        <v>171</v>
      </c>
      <c r="CZ128" s="156" t="s">
        <v>173</v>
      </c>
      <c r="DA128" s="156" t="s">
        <v>174</v>
      </c>
      <c r="DB128" s="156" t="s">
        <v>176</v>
      </c>
      <c r="DC128" s="156" t="s">
        <v>178</v>
      </c>
      <c r="DD128" s="157"/>
    </row>
    <row r="129" spans="1:108" s="149" customFormat="1" ht="9.5" x14ac:dyDescent="0.2">
      <c r="A129" s="158"/>
      <c r="B129" s="159"/>
      <c r="C129" s="159"/>
      <c r="D129" s="160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2" t="s">
        <v>623</v>
      </c>
      <c r="R129" s="161"/>
      <c r="S129" s="161" t="s">
        <v>735</v>
      </c>
      <c r="T129" s="159"/>
      <c r="U129" s="161"/>
      <c r="V129" s="161" t="s">
        <v>716</v>
      </c>
      <c r="W129" s="161"/>
      <c r="X129" s="161"/>
      <c r="Y129" s="161"/>
      <c r="Z129" s="161"/>
      <c r="AA129" s="159" t="s">
        <v>226</v>
      </c>
      <c r="AB129" s="161"/>
      <c r="AC129" s="161" t="s">
        <v>215</v>
      </c>
      <c r="AD129" s="159"/>
      <c r="AE129" s="161"/>
      <c r="AF129" s="161"/>
      <c r="AG129" s="161" t="s">
        <v>626</v>
      </c>
      <c r="AH129" s="161"/>
      <c r="AI129" s="161"/>
      <c r="AJ129" s="161"/>
      <c r="AK129" s="161" t="s">
        <v>216</v>
      </c>
      <c r="AL129" s="159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  <c r="AX129" s="159"/>
      <c r="AY129" s="159"/>
      <c r="AZ129" s="161"/>
      <c r="BA129" s="161" t="s">
        <v>217</v>
      </c>
      <c r="BB129" s="159"/>
      <c r="BC129" s="161"/>
      <c r="BD129" s="161"/>
      <c r="BE129" s="161"/>
      <c r="BF129" s="161"/>
      <c r="BG129" s="161"/>
      <c r="BH129" s="161" t="s">
        <v>216</v>
      </c>
      <c r="BI129" s="159" t="s">
        <v>216</v>
      </c>
      <c r="BJ129" s="161" t="s">
        <v>218</v>
      </c>
      <c r="BK129" s="159"/>
      <c r="BL129" s="159"/>
      <c r="BM129" s="161"/>
      <c r="BN129" s="161"/>
      <c r="BO129" s="161"/>
      <c r="BP129" s="161"/>
      <c r="BQ129" s="161"/>
      <c r="BR129" s="161"/>
      <c r="BS129" s="161"/>
      <c r="BT129" s="161"/>
      <c r="BU129" s="161"/>
      <c r="BV129" s="161"/>
      <c r="BW129" s="161"/>
      <c r="BX129" s="161"/>
      <c r="BY129" s="161"/>
      <c r="BZ129" s="161"/>
      <c r="CA129" s="161"/>
      <c r="CB129" s="161"/>
      <c r="CC129" s="161"/>
      <c r="CD129" s="161"/>
      <c r="CE129" s="161"/>
      <c r="CF129" s="161"/>
      <c r="CG129" s="161"/>
      <c r="CH129" s="161"/>
      <c r="CI129" s="161"/>
      <c r="CJ129" s="161" t="s">
        <v>627</v>
      </c>
      <c r="CK129" s="161"/>
      <c r="CL129" s="161"/>
      <c r="CM129" s="161"/>
      <c r="CN129" s="161"/>
      <c r="CO129" s="161"/>
      <c r="CP129" s="159"/>
      <c r="CQ129" s="161"/>
      <c r="CR129" s="161" t="s">
        <v>216</v>
      </c>
      <c r="CS129" s="159"/>
      <c r="CT129" s="161"/>
      <c r="CU129" s="161" t="s">
        <v>736</v>
      </c>
      <c r="CV129" s="159" t="s">
        <v>216</v>
      </c>
      <c r="CW129" s="159"/>
      <c r="CX129" s="159"/>
      <c r="CY129" s="159" t="s">
        <v>629</v>
      </c>
      <c r="CZ129" s="159"/>
      <c r="DA129" s="159" t="s">
        <v>216</v>
      </c>
      <c r="DB129" s="161"/>
      <c r="DC129" s="161"/>
      <c r="DD129" s="163"/>
    </row>
    <row r="130" spans="1:108" s="149" customFormat="1" ht="9.5" x14ac:dyDescent="0.2">
      <c r="A130" s="158"/>
      <c r="B130" s="159"/>
      <c r="C130" s="159"/>
      <c r="D130" s="158" t="s">
        <v>219</v>
      </c>
      <c r="E130" s="159" t="s">
        <v>220</v>
      </c>
      <c r="F130" s="161"/>
      <c r="G130" s="159" t="s">
        <v>737</v>
      </c>
      <c r="H130" s="161"/>
      <c r="I130" s="161"/>
      <c r="J130" s="159" t="s">
        <v>738</v>
      </c>
      <c r="K130" s="161" t="s">
        <v>221</v>
      </c>
      <c r="L130" s="159" t="s">
        <v>632</v>
      </c>
      <c r="M130" s="159" t="s">
        <v>222</v>
      </c>
      <c r="N130" s="159"/>
      <c r="O130" s="161" t="s">
        <v>216</v>
      </c>
      <c r="P130" s="159"/>
      <c r="Q130" s="162" t="s">
        <v>717</v>
      </c>
      <c r="R130" s="161" t="s">
        <v>223</v>
      </c>
      <c r="S130" s="159" t="s">
        <v>216</v>
      </c>
      <c r="T130" s="159" t="s">
        <v>634</v>
      </c>
      <c r="U130" s="159" t="s">
        <v>224</v>
      </c>
      <c r="V130" s="159" t="s">
        <v>635</v>
      </c>
      <c r="W130" s="161"/>
      <c r="X130" s="161" t="s">
        <v>739</v>
      </c>
      <c r="Y130" s="161"/>
      <c r="Z130" s="161" t="s">
        <v>225</v>
      </c>
      <c r="AA130" s="159" t="s">
        <v>740</v>
      </c>
      <c r="AB130" s="161"/>
      <c r="AC130" s="161" t="s">
        <v>227</v>
      </c>
      <c r="AD130" s="159" t="s">
        <v>729</v>
      </c>
      <c r="AE130" s="161" t="s">
        <v>228</v>
      </c>
      <c r="AF130" s="159"/>
      <c r="AG130" s="161" t="s">
        <v>639</v>
      </c>
      <c r="AH130" s="159" t="s">
        <v>741</v>
      </c>
      <c r="AI130" s="159" t="s">
        <v>229</v>
      </c>
      <c r="AJ130" s="159"/>
      <c r="AK130" s="161" t="s">
        <v>230</v>
      </c>
      <c r="AL130" s="159"/>
      <c r="AM130" s="161"/>
      <c r="AN130" s="161"/>
      <c r="AO130" s="161" t="s">
        <v>216</v>
      </c>
      <c r="AP130" s="159" t="s">
        <v>231</v>
      </c>
      <c r="AQ130" s="159" t="s">
        <v>231</v>
      </c>
      <c r="AR130" s="159" t="s">
        <v>641</v>
      </c>
      <c r="AS130" s="159" t="s">
        <v>216</v>
      </c>
      <c r="AT130" s="159"/>
      <c r="AU130" s="159"/>
      <c r="AV130" s="159"/>
      <c r="AW130" s="159"/>
      <c r="AX130" s="159" t="s">
        <v>642</v>
      </c>
      <c r="AY130" s="159" t="s">
        <v>643</v>
      </c>
      <c r="AZ130" s="159" t="s">
        <v>644</v>
      </c>
      <c r="BA130" s="161" t="s">
        <v>233</v>
      </c>
      <c r="BB130" s="159" t="s">
        <v>642</v>
      </c>
      <c r="BC130" s="159" t="s">
        <v>234</v>
      </c>
      <c r="BD130" s="161" t="s">
        <v>645</v>
      </c>
      <c r="BE130" s="161"/>
      <c r="BF130" s="159" t="s">
        <v>235</v>
      </c>
      <c r="BG130" s="161" t="s">
        <v>236</v>
      </c>
      <c r="BH130" s="159" t="s">
        <v>237</v>
      </c>
      <c r="BI130" s="159" t="s">
        <v>238</v>
      </c>
      <c r="BJ130" s="161" t="s">
        <v>239</v>
      </c>
      <c r="BK130" s="159"/>
      <c r="BL130" s="159"/>
      <c r="BM130" s="161"/>
      <c r="BN130" s="161" t="s">
        <v>216</v>
      </c>
      <c r="BO130" s="161"/>
      <c r="BP130" s="159" t="s">
        <v>240</v>
      </c>
      <c r="BQ130" s="161"/>
      <c r="BR130" s="159"/>
      <c r="BS130" s="161"/>
      <c r="BT130" s="161"/>
      <c r="BU130" s="161" t="s">
        <v>241</v>
      </c>
      <c r="BV130" s="161"/>
      <c r="BW130" s="159" t="s">
        <v>133</v>
      </c>
      <c r="BX130" s="161"/>
      <c r="BY130" s="159"/>
      <c r="BZ130" s="161"/>
      <c r="CA130" s="161"/>
      <c r="CB130" s="161" t="s">
        <v>646</v>
      </c>
      <c r="CC130" s="161"/>
      <c r="CD130" s="159" t="s">
        <v>647</v>
      </c>
      <c r="CE130" s="161" t="s">
        <v>648</v>
      </c>
      <c r="CF130" s="159"/>
      <c r="CG130" s="161"/>
      <c r="CH130" s="161" t="s">
        <v>242</v>
      </c>
      <c r="CI130" s="161" t="s">
        <v>243</v>
      </c>
      <c r="CJ130" s="161" t="s">
        <v>649</v>
      </c>
      <c r="CK130" s="161"/>
      <c r="CL130" s="161"/>
      <c r="CM130" s="161"/>
      <c r="CN130" s="161"/>
      <c r="CO130" s="159"/>
      <c r="CP130" s="159" t="s">
        <v>650</v>
      </c>
      <c r="CQ130" s="159"/>
      <c r="CR130" s="159" t="s">
        <v>651</v>
      </c>
      <c r="CS130" s="159" t="s">
        <v>244</v>
      </c>
      <c r="CT130" s="159"/>
      <c r="CU130" s="161" t="s">
        <v>652</v>
      </c>
      <c r="CV130" s="159" t="s">
        <v>245</v>
      </c>
      <c r="CW130" s="159"/>
      <c r="CX130" s="159" t="s">
        <v>653</v>
      </c>
      <c r="CY130" s="159" t="s">
        <v>654</v>
      </c>
      <c r="CZ130" s="159" t="s">
        <v>655</v>
      </c>
      <c r="DA130" s="159" t="s">
        <v>246</v>
      </c>
      <c r="DB130" s="161"/>
      <c r="DC130" s="161"/>
      <c r="DD130" s="163"/>
    </row>
    <row r="131" spans="1:108" s="149" customFormat="1" ht="9.5" x14ac:dyDescent="0.2">
      <c r="A131" s="164"/>
      <c r="B131" s="165"/>
      <c r="C131" s="165"/>
      <c r="D131" s="164" t="s">
        <v>248</v>
      </c>
      <c r="E131" s="165" t="s">
        <v>248</v>
      </c>
      <c r="F131" s="165" t="s">
        <v>249</v>
      </c>
      <c r="G131" s="165" t="s">
        <v>232</v>
      </c>
      <c r="H131" s="165" t="s">
        <v>250</v>
      </c>
      <c r="I131" s="165" t="s">
        <v>251</v>
      </c>
      <c r="J131" s="159" t="s">
        <v>656</v>
      </c>
      <c r="K131" s="165" t="s">
        <v>252</v>
      </c>
      <c r="L131" s="165" t="s">
        <v>657</v>
      </c>
      <c r="M131" s="165" t="s">
        <v>253</v>
      </c>
      <c r="N131" s="165" t="s">
        <v>21</v>
      </c>
      <c r="O131" s="165" t="s">
        <v>253</v>
      </c>
      <c r="P131" s="165" t="s">
        <v>254</v>
      </c>
      <c r="Q131" s="166" t="s">
        <v>658</v>
      </c>
      <c r="R131" s="165" t="s">
        <v>742</v>
      </c>
      <c r="S131" s="165" t="s">
        <v>255</v>
      </c>
      <c r="T131" s="165" t="s">
        <v>256</v>
      </c>
      <c r="U131" s="165" t="s">
        <v>257</v>
      </c>
      <c r="V131" s="165" t="s">
        <v>743</v>
      </c>
      <c r="W131" s="165" t="s">
        <v>37</v>
      </c>
      <c r="X131" s="165" t="s">
        <v>258</v>
      </c>
      <c r="Y131" s="165" t="s">
        <v>41</v>
      </c>
      <c r="Z131" s="165" t="s">
        <v>259</v>
      </c>
      <c r="AA131" s="159" t="s">
        <v>744</v>
      </c>
      <c r="AB131" s="165" t="s">
        <v>48</v>
      </c>
      <c r="AC131" s="167" t="s">
        <v>662</v>
      </c>
      <c r="AD131" s="165" t="s">
        <v>663</v>
      </c>
      <c r="AE131" s="165" t="s">
        <v>260</v>
      </c>
      <c r="AF131" s="165" t="s">
        <v>55</v>
      </c>
      <c r="AG131" s="165" t="s">
        <v>664</v>
      </c>
      <c r="AH131" s="165" t="s">
        <v>261</v>
      </c>
      <c r="AI131" s="165" t="s">
        <v>262</v>
      </c>
      <c r="AJ131" s="165" t="s">
        <v>62</v>
      </c>
      <c r="AK131" s="165" t="s">
        <v>263</v>
      </c>
      <c r="AL131" s="165" t="s">
        <v>66</v>
      </c>
      <c r="AM131" s="165" t="s">
        <v>264</v>
      </c>
      <c r="AN131" s="165" t="s">
        <v>70</v>
      </c>
      <c r="AO131" s="165" t="s">
        <v>265</v>
      </c>
      <c r="AP131" s="165" t="s">
        <v>266</v>
      </c>
      <c r="AQ131" s="165" t="s">
        <v>267</v>
      </c>
      <c r="AR131" s="165" t="s">
        <v>745</v>
      </c>
      <c r="AS131" s="165" t="s">
        <v>268</v>
      </c>
      <c r="AT131" s="165" t="s">
        <v>666</v>
      </c>
      <c r="AU131" s="165" t="s">
        <v>667</v>
      </c>
      <c r="AV131" s="165" t="s">
        <v>668</v>
      </c>
      <c r="AW131" s="165" t="s">
        <v>669</v>
      </c>
      <c r="AX131" s="165" t="s">
        <v>670</v>
      </c>
      <c r="AY131" s="165" t="s">
        <v>671</v>
      </c>
      <c r="AZ131" s="165" t="s">
        <v>671</v>
      </c>
      <c r="BA131" s="165" t="s">
        <v>269</v>
      </c>
      <c r="BB131" s="165" t="s">
        <v>672</v>
      </c>
      <c r="BC131" s="165" t="s">
        <v>270</v>
      </c>
      <c r="BD131" s="165" t="s">
        <v>673</v>
      </c>
      <c r="BE131" s="165" t="s">
        <v>99</v>
      </c>
      <c r="BF131" s="165" t="s">
        <v>674</v>
      </c>
      <c r="BG131" s="165" t="s">
        <v>271</v>
      </c>
      <c r="BH131" s="165" t="s">
        <v>272</v>
      </c>
      <c r="BI131" s="165" t="s">
        <v>273</v>
      </c>
      <c r="BJ131" s="165" t="s">
        <v>274</v>
      </c>
      <c r="BK131" s="165" t="s">
        <v>275</v>
      </c>
      <c r="BL131" s="165" t="s">
        <v>113</v>
      </c>
      <c r="BM131" s="165" t="s">
        <v>115</v>
      </c>
      <c r="BN131" s="165" t="s">
        <v>276</v>
      </c>
      <c r="BO131" s="165" t="s">
        <v>277</v>
      </c>
      <c r="BP131" s="165" t="s">
        <v>278</v>
      </c>
      <c r="BQ131" s="165" t="s">
        <v>279</v>
      </c>
      <c r="BR131" s="165" t="s">
        <v>125</v>
      </c>
      <c r="BS131" s="165" t="s">
        <v>280</v>
      </c>
      <c r="BT131" s="165" t="s">
        <v>675</v>
      </c>
      <c r="BU131" s="165" t="s">
        <v>281</v>
      </c>
      <c r="BV131" s="165" t="s">
        <v>133</v>
      </c>
      <c r="BW131" s="165" t="s">
        <v>282</v>
      </c>
      <c r="BX131" s="165" t="s">
        <v>137</v>
      </c>
      <c r="BY131" s="165" t="s">
        <v>139</v>
      </c>
      <c r="BZ131" s="165" t="s">
        <v>283</v>
      </c>
      <c r="CA131" s="165" t="s">
        <v>143</v>
      </c>
      <c r="CB131" s="165" t="s">
        <v>676</v>
      </c>
      <c r="CC131" s="165" t="s">
        <v>284</v>
      </c>
      <c r="CD131" s="165" t="s">
        <v>232</v>
      </c>
      <c r="CE131" s="165" t="s">
        <v>677</v>
      </c>
      <c r="CF131" s="165" t="s">
        <v>285</v>
      </c>
      <c r="CG131" s="165" t="s">
        <v>286</v>
      </c>
      <c r="CH131" s="165" t="s">
        <v>232</v>
      </c>
      <c r="CI131" s="165" t="s">
        <v>678</v>
      </c>
      <c r="CJ131" s="165" t="s">
        <v>679</v>
      </c>
      <c r="CK131" s="165" t="s">
        <v>287</v>
      </c>
      <c r="CL131" s="165" t="s">
        <v>288</v>
      </c>
      <c r="CM131" s="165" t="s">
        <v>289</v>
      </c>
      <c r="CN131" s="165" t="s">
        <v>680</v>
      </c>
      <c r="CO131" s="165" t="s">
        <v>681</v>
      </c>
      <c r="CP131" s="165" t="s">
        <v>682</v>
      </c>
      <c r="CQ131" s="165" t="s">
        <v>290</v>
      </c>
      <c r="CR131" s="165" t="s">
        <v>683</v>
      </c>
      <c r="CS131" s="165" t="s">
        <v>232</v>
      </c>
      <c r="CT131" s="165" t="s">
        <v>684</v>
      </c>
      <c r="CU131" s="165" t="s">
        <v>291</v>
      </c>
      <c r="CV131" s="165" t="s">
        <v>232</v>
      </c>
      <c r="CW131" s="165" t="s">
        <v>685</v>
      </c>
      <c r="CX131" s="165" t="s">
        <v>746</v>
      </c>
      <c r="CY131" s="165" t="s">
        <v>292</v>
      </c>
      <c r="CZ131" s="165" t="s">
        <v>683</v>
      </c>
      <c r="DA131" s="165" t="s">
        <v>232</v>
      </c>
      <c r="DB131" s="165" t="s">
        <v>182</v>
      </c>
      <c r="DC131" s="165" t="s">
        <v>183</v>
      </c>
      <c r="DD131" s="168" t="s">
        <v>299</v>
      </c>
    </row>
    <row r="132" spans="1:108" s="173" customFormat="1" ht="9.5" x14ac:dyDescent="0.15">
      <c r="A132" s="160" t="s">
        <v>1</v>
      </c>
      <c r="B132" s="169" t="s">
        <v>2</v>
      </c>
      <c r="C132" s="169"/>
      <c r="D132" s="214">
        <v>1.0432557092311538</v>
      </c>
      <c r="E132" s="215">
        <v>3.0305458651855612E-2</v>
      </c>
      <c r="F132" s="215">
        <v>0.13254604850580637</v>
      </c>
      <c r="G132" s="215">
        <v>2.3004232563775134E-2</v>
      </c>
      <c r="H132" s="215">
        <v>6.5749835693981636E-3</v>
      </c>
      <c r="I132" s="215">
        <v>5.0621022368679477E-3</v>
      </c>
      <c r="J132" s="215">
        <v>3.1036848704569099E-4</v>
      </c>
      <c r="K132" s="215">
        <v>1.7727624367381648E-4</v>
      </c>
      <c r="L132" s="215">
        <v>7.5898970087730874E-2</v>
      </c>
      <c r="M132" s="215">
        <v>7.1717360346704494E-3</v>
      </c>
      <c r="N132" s="215">
        <v>0.81147616420652557</v>
      </c>
      <c r="O132" s="215">
        <v>0.22329872729553318</v>
      </c>
      <c r="P132" s="215">
        <v>3.7028199740627529E-2</v>
      </c>
      <c r="Q132" s="215">
        <v>0.46831933280346988</v>
      </c>
      <c r="R132" s="215">
        <v>2.6364382025645858E-3</v>
      </c>
      <c r="S132" s="215">
        <v>1.466854044828921E-3</v>
      </c>
      <c r="T132" s="215">
        <v>4.1698378827225392E-3</v>
      </c>
      <c r="U132" s="215">
        <v>8.7709524070340571E-4</v>
      </c>
      <c r="V132" s="215">
        <v>1.4477479185870802E-3</v>
      </c>
      <c r="W132" s="215">
        <v>6.6647689839307602E-4</v>
      </c>
      <c r="X132" s="215">
        <v>3.7905664788622179E-4</v>
      </c>
      <c r="Y132" s="215">
        <v>7.5981518599537335E-4</v>
      </c>
      <c r="Z132" s="215">
        <v>3.6845193425643225E-4</v>
      </c>
      <c r="AA132" s="215">
        <v>3.9572834962164731E-4</v>
      </c>
      <c r="AB132" s="215">
        <v>3.8006751864108671E-3</v>
      </c>
      <c r="AC132" s="215">
        <v>2.1869328965755182E-3</v>
      </c>
      <c r="AD132" s="215">
        <v>1.3166225245813911E-4</v>
      </c>
      <c r="AE132" s="215">
        <v>3.0640053063541258E-4</v>
      </c>
      <c r="AF132" s="215">
        <v>2.4298384941773971E-3</v>
      </c>
      <c r="AG132" s="215">
        <v>1.5580259204482408E-2</v>
      </c>
      <c r="AH132" s="215">
        <v>3.0072682177889094E-4</v>
      </c>
      <c r="AI132" s="215">
        <v>1.9948127555390166E-4</v>
      </c>
      <c r="AJ132" s="215">
        <v>4.7687897493730019E-4</v>
      </c>
      <c r="AK132" s="215">
        <v>8.7189873799849247E-4</v>
      </c>
      <c r="AL132" s="215">
        <v>1.7665931760601618E-4</v>
      </c>
      <c r="AM132" s="215">
        <v>1.6411019723042432E-4</v>
      </c>
      <c r="AN132" s="215">
        <v>2.173602933329826E-4</v>
      </c>
      <c r="AO132" s="215">
        <v>1.3966048051040477E-4</v>
      </c>
      <c r="AP132" s="215">
        <v>1.9892257833571805E-4</v>
      </c>
      <c r="AQ132" s="215">
        <v>2.2800386115706195E-4</v>
      </c>
      <c r="AR132" s="215">
        <v>1.9437532384129766E-4</v>
      </c>
      <c r="AS132" s="215">
        <v>1.4640565918275423E-4</v>
      </c>
      <c r="AT132" s="215">
        <v>2.0673679156247418E-4</v>
      </c>
      <c r="AU132" s="215">
        <v>2.5031278006630266E-4</v>
      </c>
      <c r="AV132" s="215">
        <v>3.9296154259548129E-4</v>
      </c>
      <c r="AW132" s="215">
        <v>3.4719369444979859E-4</v>
      </c>
      <c r="AX132" s="215">
        <v>4.1797242068827324E-4</v>
      </c>
      <c r="AY132" s="215">
        <v>3.1584971979198452E-4</v>
      </c>
      <c r="AZ132" s="215">
        <v>3.4389307100995151E-4</v>
      </c>
      <c r="BA132" s="215">
        <v>4.0614627188971546E-4</v>
      </c>
      <c r="BB132" s="215">
        <v>2.6748759173999328E-4</v>
      </c>
      <c r="BC132" s="215">
        <v>4.0008136560228704E-4</v>
      </c>
      <c r="BD132" s="215">
        <v>4.0497294912575675E-4</v>
      </c>
      <c r="BE132" s="215">
        <v>5.1343118334007431E-4</v>
      </c>
      <c r="BF132" s="215">
        <v>4.6760601375855557E-4</v>
      </c>
      <c r="BG132" s="215">
        <v>2.5944305166694296E-4</v>
      </c>
      <c r="BH132" s="215">
        <v>1.4932171929335183E-4</v>
      </c>
      <c r="BI132" s="215">
        <v>5.6607111938838817E-3</v>
      </c>
      <c r="BJ132" s="215">
        <v>1.6165276912819928E-4</v>
      </c>
      <c r="BK132" s="215">
        <v>3.9432992771692667E-4</v>
      </c>
      <c r="BL132" s="215">
        <v>2.7785539621931596E-4</v>
      </c>
      <c r="BM132" s="215">
        <v>3.2196224040393864E-4</v>
      </c>
      <c r="BN132" s="215">
        <v>1.8465513779104947E-4</v>
      </c>
      <c r="BO132" s="215">
        <v>1.2484221679567666E-4</v>
      </c>
      <c r="BP132" s="215">
        <v>2.1081285692162518E-4</v>
      </c>
      <c r="BQ132" s="215">
        <v>1.4541917552255974E-4</v>
      </c>
      <c r="BR132" s="215">
        <v>1.237854082577791E-4</v>
      </c>
      <c r="BS132" s="215">
        <v>1.2252492224757222E-4</v>
      </c>
      <c r="BT132" s="215">
        <v>7.8446755346147609E-5</v>
      </c>
      <c r="BU132" s="215">
        <v>6.1040835234247865E-5</v>
      </c>
      <c r="BV132" s="215">
        <v>4.3286656143574361E-5</v>
      </c>
      <c r="BW132" s="215">
        <v>2.5475645366030533E-5</v>
      </c>
      <c r="BX132" s="215">
        <v>1.1179708289447672E-4</v>
      </c>
      <c r="BY132" s="215">
        <v>1.5305891331792432E-4</v>
      </c>
      <c r="BZ132" s="215">
        <v>4.2678269779943912E-4</v>
      </c>
      <c r="CA132" s="215">
        <v>1.2085596615941882E-3</v>
      </c>
      <c r="CB132" s="215">
        <v>1.2867946465767774E-4</v>
      </c>
      <c r="CC132" s="215">
        <v>1.0343332201947081E-4</v>
      </c>
      <c r="CD132" s="215">
        <v>3.8933644476634652E-3</v>
      </c>
      <c r="CE132" s="215">
        <v>7.0529146290246954E-5</v>
      </c>
      <c r="CF132" s="215">
        <v>1.6364691060245882E-4</v>
      </c>
      <c r="CG132" s="215">
        <v>2.3916067338019227E-4</v>
      </c>
      <c r="CH132" s="215">
        <v>1.7457214667016078E-4</v>
      </c>
      <c r="CI132" s="215">
        <v>2.0240947667084618E-4</v>
      </c>
      <c r="CJ132" s="215">
        <v>4.2463154701805061E-4</v>
      </c>
      <c r="CK132" s="215">
        <v>2.8553895886582637E-4</v>
      </c>
      <c r="CL132" s="215">
        <v>3.3088547012484753E-4</v>
      </c>
      <c r="CM132" s="215">
        <v>2.7969548327863598E-3</v>
      </c>
      <c r="CN132" s="215">
        <v>2.2317941434913152E-3</v>
      </c>
      <c r="CO132" s="215">
        <v>1.5353812401117434E-4</v>
      </c>
      <c r="CP132" s="215">
        <v>1.2853584760061751E-2</v>
      </c>
      <c r="CQ132" s="215">
        <v>1.2225028311726872E-2</v>
      </c>
      <c r="CR132" s="215">
        <v>1.9895572667135782E-3</v>
      </c>
      <c r="CS132" s="215">
        <v>1.7151296767934428E-4</v>
      </c>
      <c r="CT132" s="215">
        <v>2.2015463362750571E-4</v>
      </c>
      <c r="CU132" s="215">
        <v>3.1949629059556845E-4</v>
      </c>
      <c r="CV132" s="215">
        <v>1.3221889426773964E-4</v>
      </c>
      <c r="CW132" s="215">
        <v>5.5910922884232592E-2</v>
      </c>
      <c r="CX132" s="215">
        <v>6.2112116934246425E-2</v>
      </c>
      <c r="CY132" s="215">
        <v>1.6134412891213913E-4</v>
      </c>
      <c r="CZ132" s="215">
        <v>8.2040949741867388E-4</v>
      </c>
      <c r="DA132" s="215">
        <v>3.2763262785184899E-3</v>
      </c>
      <c r="DB132" s="215">
        <v>1.4223063477842471E-3</v>
      </c>
      <c r="DC132" s="215">
        <v>3.2230675587342105E-4</v>
      </c>
      <c r="DD132" s="216">
        <v>3.0834638983249745</v>
      </c>
    </row>
    <row r="133" spans="1:108" s="173" customFormat="1" ht="9.5" x14ac:dyDescent="0.15">
      <c r="A133" s="160" t="s">
        <v>3</v>
      </c>
      <c r="B133" s="169" t="s">
        <v>4</v>
      </c>
      <c r="C133" s="169"/>
      <c r="D133" s="200">
        <v>1.5365728937542653E-2</v>
      </c>
      <c r="E133" s="206">
        <v>1.0427358318321254</v>
      </c>
      <c r="F133" s="206">
        <v>0.20004408961657513</v>
      </c>
      <c r="G133" s="206">
        <v>8.8805158289486583E-3</v>
      </c>
      <c r="H133" s="206">
        <v>5.5186775852376511E-4</v>
      </c>
      <c r="I133" s="206">
        <v>1.3217786399179593E-3</v>
      </c>
      <c r="J133" s="206">
        <v>1.7448932036418477E-3</v>
      </c>
      <c r="K133" s="206">
        <v>8.162924492658083E-4</v>
      </c>
      <c r="L133" s="206">
        <v>0.10342818723607947</v>
      </c>
      <c r="M133" s="206">
        <v>1.0190790517634976E-3</v>
      </c>
      <c r="N133" s="206">
        <v>1.202290345565141E-2</v>
      </c>
      <c r="O133" s="206">
        <v>1.0572034614710108E-2</v>
      </c>
      <c r="P133" s="206">
        <v>2.0849846604632594E-3</v>
      </c>
      <c r="Q133" s="206">
        <v>4.519075915453627E-2</v>
      </c>
      <c r="R133" s="206">
        <v>1.8773423781342214E-2</v>
      </c>
      <c r="S133" s="206">
        <v>1.0862360152534788E-2</v>
      </c>
      <c r="T133" s="206">
        <v>5.2952903907652255E-4</v>
      </c>
      <c r="U133" s="206">
        <v>6.3629751732895016E-4</v>
      </c>
      <c r="V133" s="206">
        <v>9.5840188370419131E-4</v>
      </c>
      <c r="W133" s="206">
        <v>6.4159002073576785E-4</v>
      </c>
      <c r="X133" s="206">
        <v>3.8563297068335543E-4</v>
      </c>
      <c r="Y133" s="206">
        <v>9.5832694260378529E-4</v>
      </c>
      <c r="Z133" s="206">
        <v>5.4959716639473325E-4</v>
      </c>
      <c r="AA133" s="206">
        <v>6.6087072837028632E-4</v>
      </c>
      <c r="AB133" s="206">
        <v>4.7053377604540187E-3</v>
      </c>
      <c r="AC133" s="206">
        <v>1.6397031617944936E-3</v>
      </c>
      <c r="AD133" s="206">
        <v>5.455639392740162E-4</v>
      </c>
      <c r="AE133" s="206">
        <v>4.4015980080091465E-4</v>
      </c>
      <c r="AF133" s="206">
        <v>7.5352476478187116E-2</v>
      </c>
      <c r="AG133" s="206">
        <v>2.2020456031249244E-2</v>
      </c>
      <c r="AH133" s="206">
        <v>4.5569017485164577E-4</v>
      </c>
      <c r="AI133" s="206">
        <v>7.2136481863339897E-4</v>
      </c>
      <c r="AJ133" s="206">
        <v>4.8291536379769812E-4</v>
      </c>
      <c r="AK133" s="206">
        <v>1.2150366224668967E-3</v>
      </c>
      <c r="AL133" s="206">
        <v>7.235894501773152E-4</v>
      </c>
      <c r="AM133" s="206">
        <v>6.1494046237069188E-4</v>
      </c>
      <c r="AN133" s="206">
        <v>7.0693441337914449E-4</v>
      </c>
      <c r="AO133" s="206">
        <v>4.6311984351698679E-4</v>
      </c>
      <c r="AP133" s="206">
        <v>5.1959111003781796E-4</v>
      </c>
      <c r="AQ133" s="206">
        <v>5.4210697844942835E-4</v>
      </c>
      <c r="AR133" s="206">
        <v>6.6278354541115993E-4</v>
      </c>
      <c r="AS133" s="206">
        <v>3.8990803771260453E-4</v>
      </c>
      <c r="AT133" s="206">
        <v>1.0267668901273153E-3</v>
      </c>
      <c r="AU133" s="206">
        <v>1.7384830544227457E-3</v>
      </c>
      <c r="AV133" s="206">
        <v>1.0838381255566323E-3</v>
      </c>
      <c r="AW133" s="206">
        <v>1.0327644180793709E-3</v>
      </c>
      <c r="AX133" s="206">
        <v>6.2841782987678473E-4</v>
      </c>
      <c r="AY133" s="206">
        <v>7.4567130808069057E-4</v>
      </c>
      <c r="AZ133" s="206">
        <v>1.1393759570755111E-3</v>
      </c>
      <c r="BA133" s="206">
        <v>8.0061545339061061E-4</v>
      </c>
      <c r="BB133" s="206">
        <v>8.8464603198805186E-4</v>
      </c>
      <c r="BC133" s="206">
        <v>9.7731408798617451E-4</v>
      </c>
      <c r="BD133" s="206">
        <v>7.7474174360895145E-4</v>
      </c>
      <c r="BE133" s="206">
        <v>3.2559027156379376E-3</v>
      </c>
      <c r="BF133" s="206">
        <v>2.0776199582368147E-3</v>
      </c>
      <c r="BG133" s="206">
        <v>1.5800704694030705E-3</v>
      </c>
      <c r="BH133" s="206">
        <v>8.1699576260648907E-4</v>
      </c>
      <c r="BI133" s="206">
        <v>3.2233487652400671E-3</v>
      </c>
      <c r="BJ133" s="206">
        <v>5.8203560861625197E-4</v>
      </c>
      <c r="BK133" s="206">
        <v>1.0179043323098643E-3</v>
      </c>
      <c r="BL133" s="206">
        <v>4.5797539318789685E-4</v>
      </c>
      <c r="BM133" s="206">
        <v>4.726998004204939E-3</v>
      </c>
      <c r="BN133" s="206">
        <v>1.5647181478859865E-3</v>
      </c>
      <c r="BO133" s="206">
        <v>5.0019465353927568E-4</v>
      </c>
      <c r="BP133" s="206">
        <v>5.0821930112055858E-4</v>
      </c>
      <c r="BQ133" s="206">
        <v>4.9473600656359349E-4</v>
      </c>
      <c r="BR133" s="206">
        <v>9.5415167239703885E-4</v>
      </c>
      <c r="BS133" s="206">
        <v>3.3998529413209645E-4</v>
      </c>
      <c r="BT133" s="206">
        <v>1.4710606610129806E-4</v>
      </c>
      <c r="BU133" s="206">
        <v>1.3654104759769467E-4</v>
      </c>
      <c r="BV133" s="206">
        <v>8.0712415578925489E-5</v>
      </c>
      <c r="BW133" s="206">
        <v>4.8784294715771013E-5</v>
      </c>
      <c r="BX133" s="206">
        <v>1.9647391698949498E-4</v>
      </c>
      <c r="BY133" s="206">
        <v>4.0188424542351693E-4</v>
      </c>
      <c r="BZ133" s="206">
        <v>6.5212317510496959E-4</v>
      </c>
      <c r="CA133" s="206">
        <v>4.8270257167004496E-4</v>
      </c>
      <c r="CB133" s="206">
        <v>3.056250594894886E-4</v>
      </c>
      <c r="CC133" s="206">
        <v>2.4055295616525748E-4</v>
      </c>
      <c r="CD133" s="206">
        <v>5.2783588878370282E-4</v>
      </c>
      <c r="CE133" s="206">
        <v>1.4643056780761258E-4</v>
      </c>
      <c r="CF133" s="206">
        <v>2.4842837598424539E-4</v>
      </c>
      <c r="CG133" s="206">
        <v>4.2403775219080421E-4</v>
      </c>
      <c r="CH133" s="206">
        <v>3.0366322861673462E-4</v>
      </c>
      <c r="CI133" s="206">
        <v>3.1346312953436543E-4</v>
      </c>
      <c r="CJ133" s="206">
        <v>4.7606433557482742E-4</v>
      </c>
      <c r="CK133" s="206">
        <v>3.4844113518954614E-4</v>
      </c>
      <c r="CL133" s="206">
        <v>3.4470936230576651E-4</v>
      </c>
      <c r="CM133" s="206">
        <v>1.5339097135977219E-3</v>
      </c>
      <c r="CN133" s="206">
        <v>1.249855197006507E-3</v>
      </c>
      <c r="CO133" s="206">
        <v>3.3455709255328218E-4</v>
      </c>
      <c r="CP133" s="206">
        <v>1.5474752891562712E-3</v>
      </c>
      <c r="CQ133" s="206">
        <v>1.2836638473717481E-3</v>
      </c>
      <c r="CR133" s="206">
        <v>1.7124815686769973E-3</v>
      </c>
      <c r="CS133" s="206">
        <v>7.6379741555702464E-4</v>
      </c>
      <c r="CT133" s="206">
        <v>3.2404594178749794E-4</v>
      </c>
      <c r="CU133" s="206">
        <v>4.1868835549454088E-3</v>
      </c>
      <c r="CV133" s="206">
        <v>2.0756864995941974E-4</v>
      </c>
      <c r="CW133" s="206">
        <v>6.1038289442936194E-3</v>
      </c>
      <c r="CX133" s="206">
        <v>9.1159684507990252E-3</v>
      </c>
      <c r="CY133" s="206">
        <v>4.1564499516760387E-4</v>
      </c>
      <c r="CZ133" s="206">
        <v>2.5082418292303485E-3</v>
      </c>
      <c r="DA133" s="206">
        <v>5.098415106545684E-3</v>
      </c>
      <c r="DB133" s="206">
        <v>2.0371672604674921E-3</v>
      </c>
      <c r="DC133" s="206">
        <v>4.3199779990385153E-4</v>
      </c>
      <c r="DD133" s="202">
        <v>1.6705512278022021</v>
      </c>
    </row>
    <row r="134" spans="1:108" s="173" customFormat="1" ht="9.5" x14ac:dyDescent="0.15">
      <c r="A134" s="160" t="s">
        <v>5</v>
      </c>
      <c r="B134" s="169" t="s">
        <v>6</v>
      </c>
      <c r="C134" s="169"/>
      <c r="D134" s="200">
        <v>1.270557699652349E-2</v>
      </c>
      <c r="E134" s="206">
        <v>4.3343546635802213E-2</v>
      </c>
      <c r="F134" s="206">
        <v>1.0750671238079388</v>
      </c>
      <c r="G134" s="206">
        <v>3.3608149046926362E-2</v>
      </c>
      <c r="H134" s="206">
        <v>4.1548523901133183E-4</v>
      </c>
      <c r="I134" s="206">
        <v>8.9257851744725951E-4</v>
      </c>
      <c r="J134" s="206">
        <v>6.7928654313415937E-4</v>
      </c>
      <c r="K134" s="206">
        <v>2.3913281012041121E-4</v>
      </c>
      <c r="L134" s="206">
        <v>0.55450303482758845</v>
      </c>
      <c r="M134" s="206">
        <v>1.5997223570815681E-3</v>
      </c>
      <c r="N134" s="206">
        <v>9.9234267815898943E-3</v>
      </c>
      <c r="O134" s="206">
        <v>4.0729661456538419E-2</v>
      </c>
      <c r="P134" s="206">
        <v>7.7571197761689362E-3</v>
      </c>
      <c r="Q134" s="206">
        <v>2.0838387009723104E-2</v>
      </c>
      <c r="R134" s="206">
        <v>1.452627873243597E-2</v>
      </c>
      <c r="S134" s="206">
        <v>6.8318281429980369E-3</v>
      </c>
      <c r="T134" s="206">
        <v>4.221539154095499E-4</v>
      </c>
      <c r="U134" s="206">
        <v>5.4792211608782886E-4</v>
      </c>
      <c r="V134" s="206">
        <v>7.6995979724763127E-4</v>
      </c>
      <c r="W134" s="206">
        <v>5.0399893874001603E-4</v>
      </c>
      <c r="X134" s="206">
        <v>4.1396019146806796E-4</v>
      </c>
      <c r="Y134" s="206">
        <v>2.4600269165575193E-3</v>
      </c>
      <c r="Z134" s="206">
        <v>5.4118786907965486E-4</v>
      </c>
      <c r="AA134" s="206">
        <v>2.9607353834152744E-4</v>
      </c>
      <c r="AB134" s="206">
        <v>2.167206484087201E-3</v>
      </c>
      <c r="AC134" s="206">
        <v>3.4327920615766947E-3</v>
      </c>
      <c r="AD134" s="206">
        <v>1.7761367959323791E-4</v>
      </c>
      <c r="AE134" s="206">
        <v>4.189939093745746E-4</v>
      </c>
      <c r="AF134" s="206">
        <v>3.6725866015081712E-3</v>
      </c>
      <c r="AG134" s="206">
        <v>0.11294434887759486</v>
      </c>
      <c r="AH134" s="206">
        <v>3.5016991961262715E-4</v>
      </c>
      <c r="AI134" s="206">
        <v>3.0785077733211478E-4</v>
      </c>
      <c r="AJ134" s="206">
        <v>4.01444496195477E-4</v>
      </c>
      <c r="AK134" s="206">
        <v>4.4822202179651763E-4</v>
      </c>
      <c r="AL134" s="206">
        <v>2.8235982206423449E-4</v>
      </c>
      <c r="AM134" s="206">
        <v>2.5055787859249682E-4</v>
      </c>
      <c r="AN134" s="206">
        <v>3.6164339636856046E-4</v>
      </c>
      <c r="AO134" s="206">
        <v>1.9658747442986727E-4</v>
      </c>
      <c r="AP134" s="206">
        <v>2.0246893861420684E-4</v>
      </c>
      <c r="AQ134" s="206">
        <v>2.7546255904076569E-4</v>
      </c>
      <c r="AR134" s="206">
        <v>3.0099980459735471E-4</v>
      </c>
      <c r="AS134" s="206">
        <v>2.0064295398918746E-4</v>
      </c>
      <c r="AT134" s="206">
        <v>3.0575708201379526E-4</v>
      </c>
      <c r="AU134" s="206">
        <v>3.9670515620257921E-4</v>
      </c>
      <c r="AV134" s="206">
        <v>7.1957860442574113E-4</v>
      </c>
      <c r="AW134" s="206">
        <v>6.198947024515846E-4</v>
      </c>
      <c r="AX134" s="206">
        <v>7.0285830072400613E-4</v>
      </c>
      <c r="AY134" s="206">
        <v>5.079928478729476E-4</v>
      </c>
      <c r="AZ134" s="206">
        <v>6.1082026476865674E-4</v>
      </c>
      <c r="BA134" s="206">
        <v>7.2573633835436942E-4</v>
      </c>
      <c r="BB134" s="206">
        <v>4.2671123168585223E-4</v>
      </c>
      <c r="BC134" s="206">
        <v>6.9516640388017279E-4</v>
      </c>
      <c r="BD134" s="206">
        <v>6.9760764243651148E-4</v>
      </c>
      <c r="BE134" s="206">
        <v>8.7807128026328785E-4</v>
      </c>
      <c r="BF134" s="206">
        <v>8.1568616595036048E-4</v>
      </c>
      <c r="BG134" s="206">
        <v>4.0995480605804239E-4</v>
      </c>
      <c r="BH134" s="206">
        <v>2.2892889626929247E-4</v>
      </c>
      <c r="BI134" s="206">
        <v>2.557007664074293E-3</v>
      </c>
      <c r="BJ134" s="206">
        <v>1.7741396791056438E-4</v>
      </c>
      <c r="BK134" s="206">
        <v>2.2816466412940589E-4</v>
      </c>
      <c r="BL134" s="206">
        <v>2.3681741439147221E-4</v>
      </c>
      <c r="BM134" s="206">
        <v>3.5292109058146368E-4</v>
      </c>
      <c r="BN134" s="206">
        <v>2.2550145784021978E-4</v>
      </c>
      <c r="BO134" s="206">
        <v>1.6021022352127938E-4</v>
      </c>
      <c r="BP134" s="206">
        <v>5.5193479423402926E-4</v>
      </c>
      <c r="BQ134" s="206">
        <v>1.5895490506949686E-4</v>
      </c>
      <c r="BR134" s="206">
        <v>1.4544167575559217E-4</v>
      </c>
      <c r="BS134" s="206">
        <v>1.3380986233367881E-4</v>
      </c>
      <c r="BT134" s="206">
        <v>9.611800348722756E-5</v>
      </c>
      <c r="BU134" s="206">
        <v>6.1085208446228704E-5</v>
      </c>
      <c r="BV134" s="206">
        <v>4.1121431694531896E-5</v>
      </c>
      <c r="BW134" s="206">
        <v>2.3579827966602837E-5</v>
      </c>
      <c r="BX134" s="206">
        <v>1.1791638094040421E-4</v>
      </c>
      <c r="BY134" s="206">
        <v>1.1656756814258082E-4</v>
      </c>
      <c r="BZ134" s="206">
        <v>3.2027128526207059E-4</v>
      </c>
      <c r="CA134" s="206">
        <v>5.3766133550799209E-4</v>
      </c>
      <c r="CB134" s="206">
        <v>1.2598018560039658E-4</v>
      </c>
      <c r="CC134" s="206">
        <v>1.0466771916625115E-4</v>
      </c>
      <c r="CD134" s="206">
        <v>1.4259146006938873E-3</v>
      </c>
      <c r="CE134" s="206">
        <v>1.1317618655324799E-4</v>
      </c>
      <c r="CF134" s="206">
        <v>4.6111284075179984E-4</v>
      </c>
      <c r="CG134" s="206">
        <v>2.3978036336301604E-4</v>
      </c>
      <c r="CH134" s="206">
        <v>2.0320211107115031E-4</v>
      </c>
      <c r="CI134" s="206">
        <v>4.4667081343211971E-4</v>
      </c>
      <c r="CJ134" s="206">
        <v>3.339255946861984E-4</v>
      </c>
      <c r="CK134" s="206">
        <v>1.9632391718863096E-4</v>
      </c>
      <c r="CL134" s="206">
        <v>1.1842213971724651E-4</v>
      </c>
      <c r="CM134" s="206">
        <v>5.4137061139216264E-3</v>
      </c>
      <c r="CN134" s="206">
        <v>1.1881444500508372E-3</v>
      </c>
      <c r="CO134" s="206">
        <v>2.0889503277027156E-4</v>
      </c>
      <c r="CP134" s="206">
        <v>4.4113224787132085E-3</v>
      </c>
      <c r="CQ134" s="206">
        <v>4.4982923520521211E-3</v>
      </c>
      <c r="CR134" s="206">
        <v>5.5745946997061543E-4</v>
      </c>
      <c r="CS134" s="206">
        <v>2.4780543016935953E-4</v>
      </c>
      <c r="CT134" s="206">
        <v>2.1008495730198749E-4</v>
      </c>
      <c r="CU134" s="206">
        <v>4.8919446607299799E-4</v>
      </c>
      <c r="CV134" s="206">
        <v>1.2916584083974016E-4</v>
      </c>
      <c r="CW134" s="206">
        <v>2.3928049552535899E-2</v>
      </c>
      <c r="CX134" s="206">
        <v>4.2389768340367465E-2</v>
      </c>
      <c r="CY134" s="206">
        <v>2.4846423387124762E-4</v>
      </c>
      <c r="CZ134" s="206">
        <v>3.4622556418086622E-4</v>
      </c>
      <c r="DA134" s="206">
        <v>1.9386534803945449E-3</v>
      </c>
      <c r="DB134" s="206">
        <v>1.0513943494349929E-3</v>
      </c>
      <c r="DC134" s="206">
        <v>4.4514632347007397E-4</v>
      </c>
      <c r="DD134" s="202">
        <v>2.0624624910133162</v>
      </c>
    </row>
    <row r="135" spans="1:108" s="173" customFormat="1" ht="9.5" x14ac:dyDescent="0.15">
      <c r="A135" s="160" t="s">
        <v>7</v>
      </c>
      <c r="B135" s="169" t="s">
        <v>8</v>
      </c>
      <c r="C135" s="169"/>
      <c r="D135" s="200">
        <v>9.1137139263007289E-2</v>
      </c>
      <c r="E135" s="206">
        <v>5.0001538605399194E-2</v>
      </c>
      <c r="F135" s="206">
        <v>7.6454923157305982E-2</v>
      </c>
      <c r="G135" s="206">
        <v>1.0041276667377883</v>
      </c>
      <c r="H135" s="206">
        <v>6.5262035389578813E-4</v>
      </c>
      <c r="I135" s="206">
        <v>5.4006365642642257E-4</v>
      </c>
      <c r="J135" s="206">
        <v>1.3833200479522085E-4</v>
      </c>
      <c r="K135" s="206">
        <v>6.3454783948700897E-5</v>
      </c>
      <c r="L135" s="206">
        <v>4.0093848472829943E-2</v>
      </c>
      <c r="M135" s="206">
        <v>7.4577003391383234E-4</v>
      </c>
      <c r="N135" s="206">
        <v>7.0894549838794493E-2</v>
      </c>
      <c r="O135" s="206">
        <v>2.1816367046815745E-2</v>
      </c>
      <c r="P135" s="206">
        <v>3.6850428964963081E-3</v>
      </c>
      <c r="Q135" s="206">
        <v>4.3362682012226386E-2</v>
      </c>
      <c r="R135" s="206">
        <v>1.8015883050450398E-3</v>
      </c>
      <c r="S135" s="206">
        <v>9.5507105034986885E-4</v>
      </c>
      <c r="T135" s="206">
        <v>4.1773822035363379E-4</v>
      </c>
      <c r="U135" s="206">
        <v>1.3418467694580849E-4</v>
      </c>
      <c r="V135" s="206">
        <v>2.0862250515405498E-4</v>
      </c>
      <c r="W135" s="206">
        <v>1.1258468645900832E-4</v>
      </c>
      <c r="X135" s="206">
        <v>7.1591777936712606E-5</v>
      </c>
      <c r="Y135" s="206">
        <v>2.3646177498144242E-4</v>
      </c>
      <c r="Z135" s="206">
        <v>8.4305953922277039E-5</v>
      </c>
      <c r="AA135" s="206">
        <v>7.8502119279919168E-5</v>
      </c>
      <c r="AB135" s="206">
        <v>6.4497502122892215E-4</v>
      </c>
      <c r="AC135" s="206">
        <v>4.400783966368946E-4</v>
      </c>
      <c r="AD135" s="206">
        <v>4.450218806000276E-5</v>
      </c>
      <c r="AE135" s="206">
        <v>6.7766589980442431E-5</v>
      </c>
      <c r="AF135" s="206">
        <v>3.6629112090697672E-3</v>
      </c>
      <c r="AG135" s="206">
        <v>8.2189842606033518E-3</v>
      </c>
      <c r="AH135" s="206">
        <v>6.4464104804288754E-5</v>
      </c>
      <c r="AI135" s="206">
        <v>6.4934348407543984E-5</v>
      </c>
      <c r="AJ135" s="206">
        <v>8.4024954156086248E-5</v>
      </c>
      <c r="AK135" s="206">
        <v>1.5149020910617598E-4</v>
      </c>
      <c r="AL135" s="206">
        <v>6.161752330718112E-5</v>
      </c>
      <c r="AM135" s="206">
        <v>5.4138039095921639E-5</v>
      </c>
      <c r="AN135" s="206">
        <v>6.8527332383864128E-5</v>
      </c>
      <c r="AO135" s="206">
        <v>4.2654353638970004E-5</v>
      </c>
      <c r="AP135" s="206">
        <v>5.0584451465959332E-5</v>
      </c>
      <c r="AQ135" s="206">
        <v>5.8208575504762148E-5</v>
      </c>
      <c r="AR135" s="206">
        <v>6.1874946982308824E-5</v>
      </c>
      <c r="AS135" s="206">
        <v>4.0438382588077363E-5</v>
      </c>
      <c r="AT135" s="206">
        <v>7.8942320212721563E-5</v>
      </c>
      <c r="AU135" s="206">
        <v>1.1816923751507288E-4</v>
      </c>
      <c r="AV135" s="206">
        <v>1.1910287345720805E-4</v>
      </c>
      <c r="AW135" s="206">
        <v>1.080677086056747E-4</v>
      </c>
      <c r="AX135" s="206">
        <v>1.0146051991266874E-4</v>
      </c>
      <c r="AY135" s="206">
        <v>8.6930668123605672E-5</v>
      </c>
      <c r="AZ135" s="206">
        <v>1.1214955468153094E-4</v>
      </c>
      <c r="BA135" s="206">
        <v>1.0859818378054263E-4</v>
      </c>
      <c r="BB135" s="206">
        <v>8.4556903945605619E-5</v>
      </c>
      <c r="BC135" s="206">
        <v>1.1449466428218933E-4</v>
      </c>
      <c r="BD135" s="206">
        <v>1.0590643034151696E-4</v>
      </c>
      <c r="BE135" s="206">
        <v>2.3173196949104671E-4</v>
      </c>
      <c r="BF135" s="206">
        <v>1.7346141265350002E-4</v>
      </c>
      <c r="BG135" s="206">
        <v>1.1272324833751845E-4</v>
      </c>
      <c r="BH135" s="206">
        <v>6.0531698172461163E-5</v>
      </c>
      <c r="BI135" s="206">
        <v>7.6201166694234417E-4</v>
      </c>
      <c r="BJ135" s="206">
        <v>4.870948975142109E-5</v>
      </c>
      <c r="BK135" s="206">
        <v>9.1172929413320489E-5</v>
      </c>
      <c r="BL135" s="206">
        <v>5.6784248575853935E-5</v>
      </c>
      <c r="BM135" s="206">
        <v>2.5118822230916257E-4</v>
      </c>
      <c r="BN135" s="206">
        <v>9.5865388506702521E-5</v>
      </c>
      <c r="BO135" s="206">
        <v>4.1299397864142659E-5</v>
      </c>
      <c r="BP135" s="206">
        <v>6.9604331874328711E-5</v>
      </c>
      <c r="BQ135" s="206">
        <v>4.2801920024800084E-5</v>
      </c>
      <c r="BR135" s="206">
        <v>5.9843105020248028E-5</v>
      </c>
      <c r="BS135" s="206">
        <v>3.2825224533955446E-5</v>
      </c>
      <c r="BT135" s="206">
        <v>1.8977015397747735E-5</v>
      </c>
      <c r="BU135" s="206">
        <v>1.4874154328871116E-5</v>
      </c>
      <c r="BV135" s="206">
        <v>9.7731731178593417E-6</v>
      </c>
      <c r="BW135" s="206">
        <v>5.6436728424020622E-6</v>
      </c>
      <c r="BX135" s="206">
        <v>2.5348744340273861E-5</v>
      </c>
      <c r="BY135" s="206">
        <v>3.6982921095990387E-5</v>
      </c>
      <c r="BZ135" s="206">
        <v>8.2199956282872039E-5</v>
      </c>
      <c r="CA135" s="206">
        <v>1.5365682296714325E-4</v>
      </c>
      <c r="CB135" s="206">
        <v>3.1439820079658731E-5</v>
      </c>
      <c r="CC135" s="206">
        <v>2.5225076825036258E-5</v>
      </c>
      <c r="CD135" s="206">
        <v>4.3342471672045552E-4</v>
      </c>
      <c r="CE135" s="206">
        <v>1.8694778781436374E-5</v>
      </c>
      <c r="CF135" s="206">
        <v>5.192251247072459E-5</v>
      </c>
      <c r="CG135" s="206">
        <v>7.534064450854005E-5</v>
      </c>
      <c r="CH135" s="206">
        <v>4.0742745391315109E-5</v>
      </c>
      <c r="CI135" s="206">
        <v>5.8998845023655365E-5</v>
      </c>
      <c r="CJ135" s="206">
        <v>9.2837678134009808E-5</v>
      </c>
      <c r="CK135" s="206">
        <v>5.0316010129689579E-5</v>
      </c>
      <c r="CL135" s="206">
        <v>3.1923321158761726E-4</v>
      </c>
      <c r="CM135" s="206">
        <v>5.9170677993247104E-4</v>
      </c>
      <c r="CN135" s="206">
        <v>3.0889107753009795E-4</v>
      </c>
      <c r="CO135" s="206">
        <v>3.8865816800521311E-5</v>
      </c>
      <c r="CP135" s="206">
        <v>1.4053274109563189E-3</v>
      </c>
      <c r="CQ135" s="206">
        <v>1.3440837746674242E-3</v>
      </c>
      <c r="CR135" s="206">
        <v>2.7558319640540093E-4</v>
      </c>
      <c r="CS135" s="206">
        <v>6.1245762866138993E-5</v>
      </c>
      <c r="CT135" s="206">
        <v>5.8393895542084318E-5</v>
      </c>
      <c r="CU135" s="206">
        <v>2.3477214927666658E-4</v>
      </c>
      <c r="CV135" s="206">
        <v>2.7948179055299424E-5</v>
      </c>
      <c r="CW135" s="206">
        <v>6.3333892993383224E-3</v>
      </c>
      <c r="CX135" s="206">
        <v>7.9655765229098823E-3</v>
      </c>
      <c r="CY135" s="206">
        <v>4.5846440453436183E-5</v>
      </c>
      <c r="CZ135" s="206">
        <v>6.6351452436143083E-4</v>
      </c>
      <c r="DA135" s="206">
        <v>6.0545832996618146E-4</v>
      </c>
      <c r="DB135" s="206">
        <v>2.6671828804684098E-4</v>
      </c>
      <c r="DC135" s="206">
        <v>7.0574305501870226E-5</v>
      </c>
      <c r="DD135" s="202">
        <v>1.4468092863930564</v>
      </c>
    </row>
    <row r="136" spans="1:108" s="173" customFormat="1" ht="9.5" x14ac:dyDescent="0.15">
      <c r="A136" s="160" t="s">
        <v>9</v>
      </c>
      <c r="B136" s="169" t="s">
        <v>10</v>
      </c>
      <c r="C136" s="169"/>
      <c r="D136" s="200">
        <v>1.6380389665955519E-3</v>
      </c>
      <c r="E136" s="206">
        <v>7.2400793788883835E-4</v>
      </c>
      <c r="F136" s="206">
        <v>1.8378640008607616E-3</v>
      </c>
      <c r="G136" s="206">
        <v>1.1913023659381376E-3</v>
      </c>
      <c r="H136" s="206">
        <v>1.2625839073608305</v>
      </c>
      <c r="I136" s="206">
        <v>1.7687212028170806E-3</v>
      </c>
      <c r="J136" s="206">
        <v>1.0716219655209508E-3</v>
      </c>
      <c r="K136" s="206">
        <v>1.1892852895935505E-3</v>
      </c>
      <c r="L136" s="206">
        <v>1.8238219668148549E-3</v>
      </c>
      <c r="M136" s="206">
        <v>1.9622500316450885E-3</v>
      </c>
      <c r="N136" s="206">
        <v>1.4281346943283552E-3</v>
      </c>
      <c r="O136" s="206">
        <v>4.0312039242919812E-3</v>
      </c>
      <c r="P136" s="206">
        <v>1.1988619780417032E-3</v>
      </c>
      <c r="Q136" s="206">
        <v>2.342870470484319E-3</v>
      </c>
      <c r="R136" s="206">
        <v>1.2761150483156243E-3</v>
      </c>
      <c r="S136" s="206">
        <v>1.604056787429883E-3</v>
      </c>
      <c r="T136" s="206">
        <v>0.41561988551575885</v>
      </c>
      <c r="U136" s="206">
        <v>6.0720740219992256E-2</v>
      </c>
      <c r="V136" s="206">
        <v>5.3736297026254994E-2</v>
      </c>
      <c r="W136" s="206">
        <v>2.0167960560961005E-2</v>
      </c>
      <c r="X136" s="206">
        <v>7.597791473820165E-3</v>
      </c>
      <c r="Y136" s="206">
        <v>9.5717688659226088E-4</v>
      </c>
      <c r="Z136" s="206">
        <v>1.2386563690917848E-3</v>
      </c>
      <c r="AA136" s="206">
        <v>6.6277648882901114E-4</v>
      </c>
      <c r="AB136" s="206">
        <v>1.3952561320209123E-3</v>
      </c>
      <c r="AC136" s="206">
        <v>3.3463194453739044E-3</v>
      </c>
      <c r="AD136" s="206">
        <v>8.0631205667290541E-4</v>
      </c>
      <c r="AE136" s="206">
        <v>1.1232566843926667E-3</v>
      </c>
      <c r="AF136" s="206">
        <v>8.4994254387213571E-4</v>
      </c>
      <c r="AG136" s="206">
        <v>1.4751251380136696E-2</v>
      </c>
      <c r="AH136" s="206">
        <v>4.9301789769526701E-3</v>
      </c>
      <c r="AI136" s="206">
        <v>7.4640680088358311E-4</v>
      </c>
      <c r="AJ136" s="206">
        <v>5.1376604408183337E-3</v>
      </c>
      <c r="AK136" s="206">
        <v>2.3837777532159485E-3</v>
      </c>
      <c r="AL136" s="206">
        <v>7.0946872574578746E-4</v>
      </c>
      <c r="AM136" s="206">
        <v>6.3969643389741218E-4</v>
      </c>
      <c r="AN136" s="206">
        <v>8.3390874914781785E-4</v>
      </c>
      <c r="AO136" s="206">
        <v>5.9624306087667858E-4</v>
      </c>
      <c r="AP136" s="206">
        <v>7.9399449499487258E-4</v>
      </c>
      <c r="AQ136" s="206">
        <v>9.6882317684450112E-4</v>
      </c>
      <c r="AR136" s="206">
        <v>1.1713900804495023E-3</v>
      </c>
      <c r="AS136" s="206">
        <v>1.0160733322948812E-3</v>
      </c>
      <c r="AT136" s="206">
        <v>7.1857991152239197E-4</v>
      </c>
      <c r="AU136" s="206">
        <v>6.5433256731668396E-4</v>
      </c>
      <c r="AV136" s="206">
        <v>1.3675089447429552E-3</v>
      </c>
      <c r="AW136" s="206">
        <v>1.1440819079529066E-3</v>
      </c>
      <c r="AX136" s="206">
        <v>1.6338853224158836E-3</v>
      </c>
      <c r="AY136" s="206">
        <v>1.2740702289696893E-3</v>
      </c>
      <c r="AZ136" s="206">
        <v>1.2431227272272371E-3</v>
      </c>
      <c r="BA136" s="206">
        <v>1.032087347661125E-3</v>
      </c>
      <c r="BB136" s="206">
        <v>8.9251412855947726E-4</v>
      </c>
      <c r="BC136" s="206">
        <v>1.0361280003786278E-3</v>
      </c>
      <c r="BD136" s="206">
        <v>1.1900754013923719E-3</v>
      </c>
      <c r="BE136" s="206">
        <v>1.0906204670842535E-3</v>
      </c>
      <c r="BF136" s="206">
        <v>9.0185669062118289E-4</v>
      </c>
      <c r="BG136" s="206">
        <v>2.0680776343762097E-3</v>
      </c>
      <c r="BH136" s="206">
        <v>8.2408749207203886E-4</v>
      </c>
      <c r="BI136" s="206">
        <v>1.7549836710494798E-2</v>
      </c>
      <c r="BJ136" s="206">
        <v>4.7106533307203458E-4</v>
      </c>
      <c r="BK136" s="206">
        <v>2.4438801855519842E-2</v>
      </c>
      <c r="BL136" s="206">
        <v>8.3419446049061083E-3</v>
      </c>
      <c r="BM136" s="206">
        <v>1.256452461202575E-3</v>
      </c>
      <c r="BN136" s="206">
        <v>1.8584680992414346E-3</v>
      </c>
      <c r="BO136" s="206">
        <v>1.2653688660337833E-3</v>
      </c>
      <c r="BP136" s="206">
        <v>1.0190015392577871E-3</v>
      </c>
      <c r="BQ136" s="206">
        <v>1.1922350418821445E-3</v>
      </c>
      <c r="BR136" s="206">
        <v>5.5681568504052583E-4</v>
      </c>
      <c r="BS136" s="206">
        <v>8.2400090907943139E-4</v>
      </c>
      <c r="BT136" s="206">
        <v>7.4259446900529213E-4</v>
      </c>
      <c r="BU136" s="206">
        <v>4.7945690942615039E-4</v>
      </c>
      <c r="BV136" s="206">
        <v>4.6174996222724104E-4</v>
      </c>
      <c r="BW136" s="206">
        <v>5.4002598140445908E-4</v>
      </c>
      <c r="BX136" s="206">
        <v>5.6820275216575185E-4</v>
      </c>
      <c r="BY136" s="206">
        <v>3.4832266809722438E-4</v>
      </c>
      <c r="BZ136" s="206">
        <v>8.722870053780974E-4</v>
      </c>
      <c r="CA136" s="206">
        <v>9.7331862086951978E-4</v>
      </c>
      <c r="CB136" s="206">
        <v>7.1948692430176455E-4</v>
      </c>
      <c r="CC136" s="206">
        <v>1.2862436637480828E-3</v>
      </c>
      <c r="CD136" s="206">
        <v>1.8830247123209701E-3</v>
      </c>
      <c r="CE136" s="206">
        <v>3.3771063854989272E-4</v>
      </c>
      <c r="CF136" s="206">
        <v>8.1111240438331038E-4</v>
      </c>
      <c r="CG136" s="206">
        <v>1.7027343529132399E-3</v>
      </c>
      <c r="CH136" s="206">
        <v>1.1819717272387104E-3</v>
      </c>
      <c r="CI136" s="206">
        <v>9.899243898523044E-4</v>
      </c>
      <c r="CJ136" s="206">
        <v>6.6291196136650504E-3</v>
      </c>
      <c r="CK136" s="206">
        <v>5.3027001658823274E-4</v>
      </c>
      <c r="CL136" s="206">
        <v>7.6886285662792011E-4</v>
      </c>
      <c r="CM136" s="206">
        <v>1.3501042451305246E-3</v>
      </c>
      <c r="CN136" s="206">
        <v>7.2607449500132438E-4</v>
      </c>
      <c r="CO136" s="206">
        <v>6.613781205263618E-4</v>
      </c>
      <c r="CP136" s="206">
        <v>1.5613414881249159E-3</v>
      </c>
      <c r="CQ136" s="206">
        <v>1.223253884253962E-3</v>
      </c>
      <c r="CR136" s="206">
        <v>1.866851182359508E-3</v>
      </c>
      <c r="CS136" s="206">
        <v>5.1308517260446006E-4</v>
      </c>
      <c r="CT136" s="206">
        <v>2.0510232930553126E-3</v>
      </c>
      <c r="CU136" s="206">
        <v>7.134414017457276E-4</v>
      </c>
      <c r="CV136" s="206">
        <v>9.2024648333710558E-4</v>
      </c>
      <c r="CW136" s="206">
        <v>5.7199881922121287E-3</v>
      </c>
      <c r="CX136" s="206">
        <v>5.4916766367537903E-3</v>
      </c>
      <c r="CY136" s="206">
        <v>8.3283996474606639E-4</v>
      </c>
      <c r="CZ136" s="206">
        <v>1.2741156926127503E-3</v>
      </c>
      <c r="DA136" s="206">
        <v>1.333708567061069E-3</v>
      </c>
      <c r="DB136" s="206">
        <v>1.5959685749193361E-2</v>
      </c>
      <c r="DC136" s="206">
        <v>5.7177007306945737E-4</v>
      </c>
      <c r="DD136" s="202">
        <v>2.0310153329898637</v>
      </c>
    </row>
    <row r="137" spans="1:108" s="173" customFormat="1" ht="9.5" x14ac:dyDescent="0.15">
      <c r="A137" s="174" t="s">
        <v>11</v>
      </c>
      <c r="B137" s="175" t="s">
        <v>12</v>
      </c>
      <c r="C137" s="175"/>
      <c r="D137" s="203">
        <v>1.1274969060136718E-4</v>
      </c>
      <c r="E137" s="204">
        <v>3.8456621370306309E-4</v>
      </c>
      <c r="F137" s="204">
        <v>2.080157740055817E-3</v>
      </c>
      <c r="G137" s="204">
        <v>2.3105951463960877E-4</v>
      </c>
      <c r="H137" s="204">
        <v>6.3746856697200982E-5</v>
      </c>
      <c r="I137" s="204">
        <v>1.0304234031601092</v>
      </c>
      <c r="J137" s="204">
        <v>1.6593910180847255E-5</v>
      </c>
      <c r="K137" s="204">
        <v>8.1393347771917975E-6</v>
      </c>
      <c r="L137" s="204">
        <v>1.5275210373818064E-3</v>
      </c>
      <c r="M137" s="204">
        <v>0.4349052462928587</v>
      </c>
      <c r="N137" s="204">
        <v>9.3690491712445398E-5</v>
      </c>
      <c r="O137" s="204">
        <v>1.1993091398176055E-2</v>
      </c>
      <c r="P137" s="204">
        <v>6.0902855762255865E-4</v>
      </c>
      <c r="Q137" s="204">
        <v>7.9697745022496418E-3</v>
      </c>
      <c r="R137" s="204">
        <v>5.4964633926356447E-5</v>
      </c>
      <c r="S137" s="204">
        <v>4.1714927121016183E-5</v>
      </c>
      <c r="T137" s="204">
        <v>2.9267206223268394E-5</v>
      </c>
      <c r="U137" s="204">
        <v>1.8973629049266408E-5</v>
      </c>
      <c r="V137" s="204">
        <v>5.0394012966964707E-5</v>
      </c>
      <c r="W137" s="204">
        <v>2.4306346893361513E-5</v>
      </c>
      <c r="X137" s="204">
        <v>1.4810808344662837E-5</v>
      </c>
      <c r="Y137" s="204">
        <v>9.3279865304393093E-5</v>
      </c>
      <c r="Z137" s="204">
        <v>1.261790287958757E-5</v>
      </c>
      <c r="AA137" s="204">
        <v>1.9324060336404462E-5</v>
      </c>
      <c r="AB137" s="204">
        <v>3.2234853800298951E-4</v>
      </c>
      <c r="AC137" s="204">
        <v>9.135859302438756E-5</v>
      </c>
      <c r="AD137" s="204">
        <v>6.1405213027072576E-6</v>
      </c>
      <c r="AE137" s="204">
        <v>1.1697217818008273E-5</v>
      </c>
      <c r="AF137" s="204">
        <v>3.7071604638682829E-5</v>
      </c>
      <c r="AG137" s="204">
        <v>3.1295078109091275E-4</v>
      </c>
      <c r="AH137" s="204">
        <v>1.2308437031302818E-5</v>
      </c>
      <c r="AI137" s="204">
        <v>9.369855694029195E-6</v>
      </c>
      <c r="AJ137" s="204">
        <v>2.2331627093482678E-5</v>
      </c>
      <c r="AK137" s="204">
        <v>4.4312589819526978E-5</v>
      </c>
      <c r="AL137" s="204">
        <v>8.8804519218963924E-6</v>
      </c>
      <c r="AM137" s="204">
        <v>8.3855678919066839E-6</v>
      </c>
      <c r="AN137" s="204">
        <v>7.9753944491533507E-6</v>
      </c>
      <c r="AO137" s="204">
        <v>7.6431714823685775E-6</v>
      </c>
      <c r="AP137" s="204">
        <v>1.0950026648811316E-5</v>
      </c>
      <c r="AQ137" s="204">
        <v>1.2480834840248175E-5</v>
      </c>
      <c r="AR137" s="204">
        <v>8.9786726013359393E-6</v>
      </c>
      <c r="AS137" s="204">
        <v>7.0557635265290418E-6</v>
      </c>
      <c r="AT137" s="204">
        <v>7.9327026240561656E-6</v>
      </c>
      <c r="AU137" s="204">
        <v>8.5666803705003739E-6</v>
      </c>
      <c r="AV137" s="204">
        <v>1.2499141267882415E-5</v>
      </c>
      <c r="AW137" s="204">
        <v>1.1303142485367143E-5</v>
      </c>
      <c r="AX137" s="204">
        <v>1.359876553936888E-5</v>
      </c>
      <c r="AY137" s="204">
        <v>1.104881094240962E-5</v>
      </c>
      <c r="AZ137" s="204">
        <v>1.0932660621332643E-5</v>
      </c>
      <c r="BA137" s="204">
        <v>1.3936251121336582E-5</v>
      </c>
      <c r="BB137" s="204">
        <v>9.9826988845398691E-6</v>
      </c>
      <c r="BC137" s="204">
        <v>1.2407793773179495E-5</v>
      </c>
      <c r="BD137" s="204">
        <v>1.2758148096263762E-5</v>
      </c>
      <c r="BE137" s="204">
        <v>1.4962424279238384E-5</v>
      </c>
      <c r="BF137" s="204">
        <v>1.3782653995763706E-5</v>
      </c>
      <c r="BG137" s="204">
        <v>9.7493348486359161E-6</v>
      </c>
      <c r="BH137" s="204">
        <v>5.4839356839607209E-6</v>
      </c>
      <c r="BI137" s="204">
        <v>5.9064862604825397E-4</v>
      </c>
      <c r="BJ137" s="204">
        <v>1.1967802425065774E-5</v>
      </c>
      <c r="BK137" s="204">
        <v>1.0313073778317737E-5</v>
      </c>
      <c r="BL137" s="204">
        <v>1.1123910216091021E-5</v>
      </c>
      <c r="BM137" s="204">
        <v>1.1514423039900294E-5</v>
      </c>
      <c r="BN137" s="204">
        <v>8.9550460133451318E-6</v>
      </c>
      <c r="BO137" s="204">
        <v>5.3624177382906986E-6</v>
      </c>
      <c r="BP137" s="204">
        <v>8.2274853836428104E-6</v>
      </c>
      <c r="BQ137" s="204">
        <v>7.0312117432245548E-6</v>
      </c>
      <c r="BR137" s="204">
        <v>6.5058680006945812E-6</v>
      </c>
      <c r="BS137" s="204">
        <v>7.5105368989149922E-6</v>
      </c>
      <c r="BT137" s="204">
        <v>4.6930281309583102E-6</v>
      </c>
      <c r="BU137" s="204">
        <v>5.8229485673034676E-6</v>
      </c>
      <c r="BV137" s="204">
        <v>3.3865888436072864E-6</v>
      </c>
      <c r="BW137" s="204">
        <v>1.7303171274037009E-6</v>
      </c>
      <c r="BX137" s="204">
        <v>8.8822247967755383E-6</v>
      </c>
      <c r="BY137" s="204">
        <v>1.3908295735058448E-5</v>
      </c>
      <c r="BZ137" s="204">
        <v>4.275254451132937E-5</v>
      </c>
      <c r="CA137" s="204">
        <v>1.3775083046352324E-4</v>
      </c>
      <c r="CB137" s="204">
        <v>9.8382923769239848E-6</v>
      </c>
      <c r="CC137" s="204">
        <v>5.2180138890507531E-6</v>
      </c>
      <c r="CD137" s="204">
        <v>4.6126010003606896E-4</v>
      </c>
      <c r="CE137" s="204">
        <v>5.6596686365520744E-6</v>
      </c>
      <c r="CF137" s="204">
        <v>7.287660964240952E-6</v>
      </c>
      <c r="CG137" s="204">
        <v>1.86268613632219E-5</v>
      </c>
      <c r="CH137" s="204">
        <v>1.1712846620464024E-5</v>
      </c>
      <c r="CI137" s="204">
        <v>9.2096638572179202E-6</v>
      </c>
      <c r="CJ137" s="204">
        <v>2.8292017353567364E-5</v>
      </c>
      <c r="CK137" s="204">
        <v>6.246245561088867E-5</v>
      </c>
      <c r="CL137" s="204">
        <v>1.4621371912309898E-5</v>
      </c>
      <c r="CM137" s="204">
        <v>5.7863502421529312E-5</v>
      </c>
      <c r="CN137" s="204">
        <v>5.1487352617435452E-4</v>
      </c>
      <c r="CO137" s="204">
        <v>9.799060292054473E-6</v>
      </c>
      <c r="CP137" s="204">
        <v>3.4536301268229767E-3</v>
      </c>
      <c r="CQ137" s="204">
        <v>3.9542719409677001E-3</v>
      </c>
      <c r="CR137" s="204">
        <v>2.0583615000057749E-5</v>
      </c>
      <c r="CS137" s="204">
        <v>1.1053220869561163E-5</v>
      </c>
      <c r="CT137" s="204">
        <v>1.6356153677748706E-5</v>
      </c>
      <c r="CU137" s="204">
        <v>1.0132339157908005E-5</v>
      </c>
      <c r="CV137" s="204">
        <v>1.0605948515106527E-5</v>
      </c>
      <c r="CW137" s="204">
        <v>1.5596355361694052E-2</v>
      </c>
      <c r="CX137" s="204">
        <v>2.2249362190709832E-2</v>
      </c>
      <c r="CY137" s="204">
        <v>1.0683987866656387E-5</v>
      </c>
      <c r="CZ137" s="204">
        <v>6.224870369664752E-5</v>
      </c>
      <c r="DA137" s="204">
        <v>1.0265093958883448E-3</v>
      </c>
      <c r="DB137" s="204">
        <v>1.1017755477722001E-4</v>
      </c>
      <c r="DC137" s="204">
        <v>2.9175624804821932E-5</v>
      </c>
      <c r="DD137" s="205">
        <v>1.5405655652726409</v>
      </c>
    </row>
    <row r="138" spans="1:108" s="173" customFormat="1" ht="9.5" x14ac:dyDescent="0.15">
      <c r="A138" s="160" t="s">
        <v>13</v>
      </c>
      <c r="B138" s="169" t="s">
        <v>556</v>
      </c>
      <c r="C138" s="169"/>
      <c r="D138" s="200">
        <v>5.3610352855513396E-3</v>
      </c>
      <c r="E138" s="206">
        <v>5.5692875717856596E-3</v>
      </c>
      <c r="F138" s="206">
        <v>2.5110615836113994E-3</v>
      </c>
      <c r="G138" s="206">
        <v>1.4167401556471062E-3</v>
      </c>
      <c r="H138" s="206">
        <v>1.027539976362082E-3</v>
      </c>
      <c r="I138" s="206">
        <v>3.0361991119626703E-3</v>
      </c>
      <c r="J138" s="206">
        <v>1.0056435190716793</v>
      </c>
      <c r="K138" s="206">
        <v>3.8558420461928646E-3</v>
      </c>
      <c r="L138" s="206">
        <v>2.1226375783368885E-3</v>
      </c>
      <c r="M138" s="206">
        <v>2.2305246627618573E-3</v>
      </c>
      <c r="N138" s="206">
        <v>4.3404588672256361E-3</v>
      </c>
      <c r="O138" s="206">
        <v>2.4783118855685586E-3</v>
      </c>
      <c r="P138" s="206">
        <v>3.3620644092096428E-3</v>
      </c>
      <c r="Q138" s="206">
        <v>3.3946040257805477E-3</v>
      </c>
      <c r="R138" s="206">
        <v>4.4001177816679529E-3</v>
      </c>
      <c r="S138" s="206">
        <v>2.7713897526362146E-3</v>
      </c>
      <c r="T138" s="206">
        <v>1.6946774431640347E-3</v>
      </c>
      <c r="U138" s="206">
        <v>8.8548410978590841E-3</v>
      </c>
      <c r="V138" s="206">
        <v>7.0394415370252459E-3</v>
      </c>
      <c r="W138" s="206">
        <v>3.3282919579814508E-3</v>
      </c>
      <c r="X138" s="206">
        <v>2.1077454300918587E-3</v>
      </c>
      <c r="Y138" s="206">
        <v>4.6685773146761353E-2</v>
      </c>
      <c r="Z138" s="206">
        <v>3.9434823130970971E-2</v>
      </c>
      <c r="AA138" s="206">
        <v>2.9059735545460541E-3</v>
      </c>
      <c r="AB138" s="206">
        <v>4.0025737000732942E-3</v>
      </c>
      <c r="AC138" s="206">
        <v>1.4608736384493058E-2</v>
      </c>
      <c r="AD138" s="206">
        <v>2.7691792691045395E-3</v>
      </c>
      <c r="AE138" s="206">
        <v>2.6281816374285169E-3</v>
      </c>
      <c r="AF138" s="206">
        <v>4.8896850866857787E-3</v>
      </c>
      <c r="AG138" s="206">
        <v>2.3785178420531587E-3</v>
      </c>
      <c r="AH138" s="206">
        <v>3.6778240506909504E-2</v>
      </c>
      <c r="AI138" s="206">
        <v>9.6091578777642628E-2</v>
      </c>
      <c r="AJ138" s="206">
        <v>5.8026158638786303E-2</v>
      </c>
      <c r="AK138" s="206">
        <v>7.3658083467104479E-2</v>
      </c>
      <c r="AL138" s="206">
        <v>0.24366954528835849</v>
      </c>
      <c r="AM138" s="206">
        <v>0.17333235465126703</v>
      </c>
      <c r="AN138" s="206">
        <v>5.9909393769995094E-2</v>
      </c>
      <c r="AO138" s="206">
        <v>0.10215208624529294</v>
      </c>
      <c r="AP138" s="206">
        <v>5.9159368410433524E-2</v>
      </c>
      <c r="AQ138" s="206">
        <v>3.3553321873005859E-2</v>
      </c>
      <c r="AR138" s="206">
        <v>5.8170594951642354E-2</v>
      </c>
      <c r="AS138" s="206">
        <v>3.9162012643006783E-2</v>
      </c>
      <c r="AT138" s="206">
        <v>2.8851161812911995E-2</v>
      </c>
      <c r="AU138" s="206">
        <v>2.2669582219674675E-2</v>
      </c>
      <c r="AV138" s="206">
        <v>1.2091901794603217E-2</v>
      </c>
      <c r="AW138" s="206">
        <v>8.7026971155939915E-3</v>
      </c>
      <c r="AX138" s="206">
        <v>1.3789503723552751E-2</v>
      </c>
      <c r="AY138" s="206">
        <v>1.9681308884376893E-2</v>
      </c>
      <c r="AZ138" s="206">
        <v>1.6540918367381582E-2</v>
      </c>
      <c r="BA138" s="206">
        <v>7.6865112300314705E-3</v>
      </c>
      <c r="BB138" s="206">
        <v>1.3739197902360665E-2</v>
      </c>
      <c r="BC138" s="206">
        <v>7.602929052995016E-3</v>
      </c>
      <c r="BD138" s="206">
        <v>7.3674146571818429E-3</v>
      </c>
      <c r="BE138" s="206">
        <v>2.3301689120822828E-2</v>
      </c>
      <c r="BF138" s="206">
        <v>1.5553161586861234E-2</v>
      </c>
      <c r="BG138" s="206">
        <v>4.0438159598826261E-2</v>
      </c>
      <c r="BH138" s="206">
        <v>5.5184940935957636E-3</v>
      </c>
      <c r="BI138" s="206">
        <v>1.0700246945230507E-2</v>
      </c>
      <c r="BJ138" s="206">
        <v>8.7575411256696754E-4</v>
      </c>
      <c r="BK138" s="206">
        <v>1.6037101485446955E-2</v>
      </c>
      <c r="BL138" s="206">
        <v>1.6949482825556337E-2</v>
      </c>
      <c r="BM138" s="206">
        <v>3.6530834094326989E-2</v>
      </c>
      <c r="BN138" s="206">
        <v>3.6517132148185194E-2</v>
      </c>
      <c r="BO138" s="206">
        <v>1.8495617132970159E-3</v>
      </c>
      <c r="BP138" s="206">
        <v>2.3622357147072958E-3</v>
      </c>
      <c r="BQ138" s="206">
        <v>3.3140992183783176E-3</v>
      </c>
      <c r="BR138" s="206">
        <v>1.0117750898681853E-3</v>
      </c>
      <c r="BS138" s="206">
        <v>7.2334390992583454E-4</v>
      </c>
      <c r="BT138" s="206">
        <v>4.485066050172256E-4</v>
      </c>
      <c r="BU138" s="206">
        <v>6.1601789553285703E-4</v>
      </c>
      <c r="BV138" s="206">
        <v>6.3072479160566528E-4</v>
      </c>
      <c r="BW138" s="206">
        <v>1.0142987934124148E-3</v>
      </c>
      <c r="BX138" s="206">
        <v>1.1566404328914003E-3</v>
      </c>
      <c r="BY138" s="206">
        <v>7.8013456782321763E-4</v>
      </c>
      <c r="BZ138" s="206">
        <v>2.084479799123717E-3</v>
      </c>
      <c r="CA138" s="206">
        <v>1.6653539261973929E-3</v>
      </c>
      <c r="CB138" s="206">
        <v>7.1726179591376292E-4</v>
      </c>
      <c r="CC138" s="206">
        <v>9.1392889672188451E-4</v>
      </c>
      <c r="CD138" s="206">
        <v>1.005948892887947E-3</v>
      </c>
      <c r="CE138" s="206">
        <v>2.9213315183204615E-4</v>
      </c>
      <c r="CF138" s="206">
        <v>6.0166635023023809E-4</v>
      </c>
      <c r="CG138" s="206">
        <v>9.8769977882142671E-4</v>
      </c>
      <c r="CH138" s="206">
        <v>7.1895791628900506E-4</v>
      </c>
      <c r="CI138" s="206">
        <v>8.6089684132606328E-4</v>
      </c>
      <c r="CJ138" s="206">
        <v>1.7527852466124893E-3</v>
      </c>
      <c r="CK138" s="206">
        <v>1.3258858190503401E-3</v>
      </c>
      <c r="CL138" s="206">
        <v>7.5422696392262768E-4</v>
      </c>
      <c r="CM138" s="206">
        <v>1.3908404942146119E-3</v>
      </c>
      <c r="CN138" s="206">
        <v>1.3818088854542136E-3</v>
      </c>
      <c r="CO138" s="206">
        <v>1.0425401808633048E-3</v>
      </c>
      <c r="CP138" s="206">
        <v>8.3372490608199523E-4</v>
      </c>
      <c r="CQ138" s="206">
        <v>6.6721820316793616E-4</v>
      </c>
      <c r="CR138" s="206">
        <v>9.7551045327078686E-4</v>
      </c>
      <c r="CS138" s="206">
        <v>1.3187253566865793E-3</v>
      </c>
      <c r="CT138" s="206">
        <v>8.9497429305912426E-4</v>
      </c>
      <c r="CU138" s="206">
        <v>7.3808603929642032E-3</v>
      </c>
      <c r="CV138" s="206">
        <v>5.8429060279788854E-4</v>
      </c>
      <c r="CW138" s="206">
        <v>1.3546922457746964E-3</v>
      </c>
      <c r="CX138" s="206">
        <v>1.5550122302482195E-3</v>
      </c>
      <c r="CY138" s="206">
        <v>1.2102574355995258E-3</v>
      </c>
      <c r="CZ138" s="206">
        <v>1.0070089602681198E-3</v>
      </c>
      <c r="DA138" s="206">
        <v>1.2227432225271559E-3</v>
      </c>
      <c r="DB138" s="206">
        <v>5.4327186317311522E-3</v>
      </c>
      <c r="DC138" s="206">
        <v>3.6951778235582294E-3</v>
      </c>
      <c r="DD138" s="202">
        <v>2.6511943654094008</v>
      </c>
    </row>
    <row r="139" spans="1:108" s="173" customFormat="1" ht="9.5" x14ac:dyDescent="0.15">
      <c r="A139" s="160" t="s">
        <v>14</v>
      </c>
      <c r="B139" s="169" t="s">
        <v>16</v>
      </c>
      <c r="C139" s="169"/>
      <c r="D139" s="200">
        <v>4.7260128126475912E-2</v>
      </c>
      <c r="E139" s="206">
        <v>3.9336735334876596E-2</v>
      </c>
      <c r="F139" s="206">
        <v>3.5956089203990876E-2</v>
      </c>
      <c r="G139" s="206">
        <v>3.1215615991947943E-2</v>
      </c>
      <c r="H139" s="206">
        <v>3.4775442739117875E-2</v>
      </c>
      <c r="I139" s="206">
        <v>9.5403995104990966E-2</v>
      </c>
      <c r="J139" s="206">
        <v>0.10414842726121556</v>
      </c>
      <c r="K139" s="206">
        <v>1.0332516740604509</v>
      </c>
      <c r="L139" s="206">
        <v>3.5391195082727908E-2</v>
      </c>
      <c r="M139" s="206">
        <v>6.071918976084785E-2</v>
      </c>
      <c r="N139" s="206">
        <v>4.4628887387607195E-2</v>
      </c>
      <c r="O139" s="206">
        <v>4.0005863657513463E-2</v>
      </c>
      <c r="P139" s="206">
        <v>2.3723209795208755E-2</v>
      </c>
      <c r="Q139" s="206">
        <v>5.0815216303867004E-2</v>
      </c>
      <c r="R139" s="206">
        <v>5.8191686288749878E-2</v>
      </c>
      <c r="S139" s="206">
        <v>3.4310076820742538E-2</v>
      </c>
      <c r="T139" s="206">
        <v>3.6243308647340024E-2</v>
      </c>
      <c r="U139" s="206">
        <v>3.6749750464628687E-2</v>
      </c>
      <c r="V139" s="206">
        <v>0.10939592306134517</v>
      </c>
      <c r="W139" s="206">
        <v>5.9182362749693372E-2</v>
      </c>
      <c r="X139" s="206">
        <v>3.5081433131266021E-2</v>
      </c>
      <c r="Y139" s="206">
        <v>9.8451206406625469E-2</v>
      </c>
      <c r="Z139" s="206">
        <v>9.0015094951759952E-2</v>
      </c>
      <c r="AA139" s="206">
        <v>0.34950579937865245</v>
      </c>
      <c r="AB139" s="206">
        <v>4.7965438829665918E-2</v>
      </c>
      <c r="AC139" s="206">
        <v>7.1697317611446001E-2</v>
      </c>
      <c r="AD139" s="206">
        <v>0.64906540657998668</v>
      </c>
      <c r="AE139" s="206">
        <v>0.10091051886566409</v>
      </c>
      <c r="AF139" s="206">
        <v>6.6255043660252713E-2</v>
      </c>
      <c r="AG139" s="206">
        <v>3.5785740471863302E-2</v>
      </c>
      <c r="AH139" s="206">
        <v>6.9107715692609512E-2</v>
      </c>
      <c r="AI139" s="206">
        <v>0.13022153553198401</v>
      </c>
      <c r="AJ139" s="206">
        <v>6.1187122173806521E-2</v>
      </c>
      <c r="AK139" s="206">
        <v>9.2916954440992919E-2</v>
      </c>
      <c r="AL139" s="206">
        <v>0.14326366450734557</v>
      </c>
      <c r="AM139" s="206">
        <v>0.11731488735850493</v>
      </c>
      <c r="AN139" s="206">
        <v>7.3026061480643084E-2</v>
      </c>
      <c r="AO139" s="206">
        <v>7.9896702581224083E-2</v>
      </c>
      <c r="AP139" s="206">
        <v>6.2748462847485947E-2</v>
      </c>
      <c r="AQ139" s="206">
        <v>5.0919540187379965E-2</v>
      </c>
      <c r="AR139" s="206">
        <v>5.8300525059344112E-2</v>
      </c>
      <c r="AS139" s="206">
        <v>4.40039895845208E-2</v>
      </c>
      <c r="AT139" s="206">
        <v>3.6614749541781226E-2</v>
      </c>
      <c r="AU139" s="206">
        <v>3.1155005764153951E-2</v>
      </c>
      <c r="AV139" s="206">
        <v>3.1401247190777477E-2</v>
      </c>
      <c r="AW139" s="206">
        <v>3.7011989326081851E-2</v>
      </c>
      <c r="AX139" s="206">
        <v>3.619645992685265E-2</v>
      </c>
      <c r="AY139" s="206">
        <v>3.4942211289757226E-2</v>
      </c>
      <c r="AZ139" s="206">
        <v>3.689561889563376E-2</v>
      </c>
      <c r="BA139" s="206">
        <v>2.5274485825150263E-2</v>
      </c>
      <c r="BB139" s="206">
        <v>3.7209322558453939E-2</v>
      </c>
      <c r="BC139" s="206">
        <v>3.082735217294099E-2</v>
      </c>
      <c r="BD139" s="206">
        <v>3.0395500229150604E-2</v>
      </c>
      <c r="BE139" s="206">
        <v>4.2345659070675161E-2</v>
      </c>
      <c r="BF139" s="206">
        <v>3.8460332084783076E-2</v>
      </c>
      <c r="BG139" s="206">
        <v>4.3914788355494158E-2</v>
      </c>
      <c r="BH139" s="206">
        <v>1.7776541455329208E-2</v>
      </c>
      <c r="BI139" s="206">
        <v>3.8674562255378304E-2</v>
      </c>
      <c r="BJ139" s="206">
        <v>5.1420828949681197E-2</v>
      </c>
      <c r="BK139" s="206">
        <v>3.0976912186654E-2</v>
      </c>
      <c r="BL139" s="206">
        <v>3.5171771016759092E-2</v>
      </c>
      <c r="BM139" s="206">
        <v>5.777051404434818E-2</v>
      </c>
      <c r="BN139" s="206">
        <v>3.6423835639308962E-2</v>
      </c>
      <c r="BO139" s="206">
        <v>0.20482389525745542</v>
      </c>
      <c r="BP139" s="206">
        <v>0.31770089878809366</v>
      </c>
      <c r="BQ139" s="206">
        <v>4.9605526170564129E-2</v>
      </c>
      <c r="BR139" s="206">
        <v>3.2401910098814157E-2</v>
      </c>
      <c r="BS139" s="206">
        <v>2.3213506285191934E-2</v>
      </c>
      <c r="BT139" s="206">
        <v>9.8944507358135671E-3</v>
      </c>
      <c r="BU139" s="206">
        <v>2.0856417344868008E-2</v>
      </c>
      <c r="BV139" s="206">
        <v>8.237898958016094E-3</v>
      </c>
      <c r="BW139" s="206">
        <v>3.1913777336607216E-3</v>
      </c>
      <c r="BX139" s="206">
        <v>1.9326008800920062E-2</v>
      </c>
      <c r="BY139" s="206">
        <v>5.7945301461349165E-2</v>
      </c>
      <c r="BZ139" s="206">
        <v>9.5506228229834081E-2</v>
      </c>
      <c r="CA139" s="206">
        <v>0.12798905914072592</v>
      </c>
      <c r="CB139" s="206">
        <v>2.6739826887239231E-2</v>
      </c>
      <c r="CC139" s="206">
        <v>2.0217209488894279E-2</v>
      </c>
      <c r="CD139" s="206">
        <v>1.4479080578681089E-2</v>
      </c>
      <c r="CE139" s="206">
        <v>1.5657101390456549E-2</v>
      </c>
      <c r="CF139" s="206">
        <v>1.2377644564295536E-2</v>
      </c>
      <c r="CG139" s="206">
        <v>1.7774658564225894E-2</v>
      </c>
      <c r="CH139" s="206">
        <v>1.3915371621874863E-2</v>
      </c>
      <c r="CI139" s="206">
        <v>1.3520249751004441E-2</v>
      </c>
      <c r="CJ139" s="206">
        <v>2.9688559274101349E-2</v>
      </c>
      <c r="CK139" s="206">
        <v>2.0719767954890448E-2</v>
      </c>
      <c r="CL139" s="206">
        <v>1.8837381878699867E-2</v>
      </c>
      <c r="CM139" s="206">
        <v>3.1530746177831005E-2</v>
      </c>
      <c r="CN139" s="206">
        <v>2.0311416787544129E-2</v>
      </c>
      <c r="CO139" s="206">
        <v>1.7377508276698938E-2</v>
      </c>
      <c r="CP139" s="206">
        <v>1.6033488110706269E-2</v>
      </c>
      <c r="CQ139" s="206">
        <v>1.486241145975995E-2</v>
      </c>
      <c r="CR139" s="206">
        <v>2.0299699684135843E-2</v>
      </c>
      <c r="CS139" s="206">
        <v>1.3736397808180457E-2</v>
      </c>
      <c r="CT139" s="206">
        <v>1.730376322854188E-2</v>
      </c>
      <c r="CU139" s="206">
        <v>2.7007890512211273E-2</v>
      </c>
      <c r="CV139" s="206">
        <v>1.3097433512017869E-2</v>
      </c>
      <c r="CW139" s="206">
        <v>3.4335035077286066E-2</v>
      </c>
      <c r="CX139" s="206">
        <v>2.8827040981734917E-2</v>
      </c>
      <c r="CY139" s="206">
        <v>3.1827186828097258E-2</v>
      </c>
      <c r="CZ139" s="206">
        <v>3.406670136663606E-2</v>
      </c>
      <c r="DA139" s="206">
        <v>2.5556728363643626E-2</v>
      </c>
      <c r="DB139" s="206">
        <v>5.4957448045431574E-2</v>
      </c>
      <c r="DC139" s="206">
        <v>4.4217541653363876E-2</v>
      </c>
      <c r="DD139" s="202">
        <v>6.9191723957889995</v>
      </c>
    </row>
    <row r="140" spans="1:108" s="173" customFormat="1" ht="9.5" x14ac:dyDescent="0.15">
      <c r="A140" s="160" t="s">
        <v>15</v>
      </c>
      <c r="B140" s="169" t="s">
        <v>686</v>
      </c>
      <c r="C140" s="169"/>
      <c r="D140" s="200">
        <v>6.0076393714675986E-4</v>
      </c>
      <c r="E140" s="206">
        <v>1.1378719541252371E-3</v>
      </c>
      <c r="F140" s="206">
        <v>6.4908069018134998E-3</v>
      </c>
      <c r="G140" s="206">
        <v>7.3808782343480592E-4</v>
      </c>
      <c r="H140" s="206">
        <v>3.135133387218589E-4</v>
      </c>
      <c r="I140" s="206">
        <v>6.9968931642384608E-4</v>
      </c>
      <c r="J140" s="206">
        <v>6.9573711505346197E-4</v>
      </c>
      <c r="K140" s="206">
        <v>1.053290038118037E-4</v>
      </c>
      <c r="L140" s="206">
        <v>1.1070488827673306</v>
      </c>
      <c r="M140" s="206">
        <v>1.5855020367564377E-3</v>
      </c>
      <c r="N140" s="206">
        <v>5.0266075788764819E-4</v>
      </c>
      <c r="O140" s="206">
        <v>5.1830221733514092E-2</v>
      </c>
      <c r="P140" s="206">
        <v>1.3277711255152745E-2</v>
      </c>
      <c r="Q140" s="206">
        <v>2.0213059820623141E-2</v>
      </c>
      <c r="R140" s="206">
        <v>1.1984269509357917E-3</v>
      </c>
      <c r="S140" s="206">
        <v>3.3405596860627707E-3</v>
      </c>
      <c r="T140" s="206">
        <v>4.1547146527149044E-4</v>
      </c>
      <c r="U140" s="206">
        <v>4.6685986016837562E-4</v>
      </c>
      <c r="V140" s="206">
        <v>9.7028986379074276E-4</v>
      </c>
      <c r="W140" s="206">
        <v>5.1111449527355276E-4</v>
      </c>
      <c r="X140" s="206">
        <v>4.2513410545162126E-4</v>
      </c>
      <c r="Y140" s="206">
        <v>2.0856640242874482E-4</v>
      </c>
      <c r="Z140" s="206">
        <v>1.8088815592510487E-4</v>
      </c>
      <c r="AA140" s="206">
        <v>1.8290265349559214E-4</v>
      </c>
      <c r="AB140" s="206">
        <v>1.9667978439052306E-3</v>
      </c>
      <c r="AC140" s="206">
        <v>5.1711700218696737E-3</v>
      </c>
      <c r="AD140" s="206">
        <v>8.3740224402705058E-5</v>
      </c>
      <c r="AE140" s="206">
        <v>1.7855446147090951E-4</v>
      </c>
      <c r="AF140" s="206">
        <v>3.5097076407160686E-4</v>
      </c>
      <c r="AG140" s="206">
        <v>0.14381414953213603</v>
      </c>
      <c r="AH140" s="206">
        <v>1.5916801827957767E-4</v>
      </c>
      <c r="AI140" s="206">
        <v>2.0019178295635907E-4</v>
      </c>
      <c r="AJ140" s="206">
        <v>2.8271998797190309E-4</v>
      </c>
      <c r="AK140" s="206">
        <v>4.1645728346146997E-4</v>
      </c>
      <c r="AL140" s="206">
        <v>2.2268505254769395E-4</v>
      </c>
      <c r="AM140" s="206">
        <v>1.8031711765891618E-4</v>
      </c>
      <c r="AN140" s="206">
        <v>1.8092218188112751E-4</v>
      </c>
      <c r="AO140" s="206">
        <v>1.337198976965714E-4</v>
      </c>
      <c r="AP140" s="206">
        <v>1.3752202044527289E-4</v>
      </c>
      <c r="AQ140" s="206">
        <v>1.7197516563231366E-4</v>
      </c>
      <c r="AR140" s="206">
        <v>2.1363055425955145E-4</v>
      </c>
      <c r="AS140" s="206">
        <v>1.3577556230452611E-4</v>
      </c>
      <c r="AT140" s="206">
        <v>1.2044155133498812E-4</v>
      </c>
      <c r="AU140" s="206">
        <v>1.3723404490988226E-4</v>
      </c>
      <c r="AV140" s="206">
        <v>3.1005492912341805E-4</v>
      </c>
      <c r="AW140" s="206">
        <v>2.0508943812825201E-4</v>
      </c>
      <c r="AX140" s="206">
        <v>2.1477463870251599E-4</v>
      </c>
      <c r="AY140" s="206">
        <v>1.6788579328815155E-4</v>
      </c>
      <c r="AZ140" s="206">
        <v>1.7102102320652309E-4</v>
      </c>
      <c r="BA140" s="206">
        <v>2.6076832929471084E-4</v>
      </c>
      <c r="BB140" s="206">
        <v>1.6202673089968454E-4</v>
      </c>
      <c r="BC140" s="206">
        <v>1.97960068763067E-4</v>
      </c>
      <c r="BD140" s="206">
        <v>1.758939408576935E-4</v>
      </c>
      <c r="BE140" s="206">
        <v>2.6353048891526477E-4</v>
      </c>
      <c r="BF140" s="206">
        <v>2.4511525762007855E-4</v>
      </c>
      <c r="BG140" s="206">
        <v>2.5986589908450701E-4</v>
      </c>
      <c r="BH140" s="206">
        <v>1.4803135084514278E-4</v>
      </c>
      <c r="BI140" s="206">
        <v>3.9326455772614993E-3</v>
      </c>
      <c r="BJ140" s="206">
        <v>1.1348514135801399E-4</v>
      </c>
      <c r="BK140" s="206">
        <v>1.5876396810853428E-4</v>
      </c>
      <c r="BL140" s="206">
        <v>1.8534439627380519E-4</v>
      </c>
      <c r="BM140" s="206">
        <v>1.3607182320674754E-4</v>
      </c>
      <c r="BN140" s="206">
        <v>1.2796591751555354E-4</v>
      </c>
      <c r="BO140" s="206">
        <v>7.2986897499822381E-5</v>
      </c>
      <c r="BP140" s="206">
        <v>5.3490831348525388E-4</v>
      </c>
      <c r="BQ140" s="206">
        <v>1.0656249578124107E-4</v>
      </c>
      <c r="BR140" s="206">
        <v>9.7420007224806052E-5</v>
      </c>
      <c r="BS140" s="206">
        <v>8.9953119806187863E-5</v>
      </c>
      <c r="BT140" s="206">
        <v>8.2892842152841202E-5</v>
      </c>
      <c r="BU140" s="206">
        <v>5.0326518876194058E-5</v>
      </c>
      <c r="BV140" s="206">
        <v>3.510078547056044E-5</v>
      </c>
      <c r="BW140" s="206">
        <v>1.9695199928125759E-5</v>
      </c>
      <c r="BX140" s="206">
        <v>8.9884154636507709E-5</v>
      </c>
      <c r="BY140" s="206">
        <v>9.1556177790433799E-5</v>
      </c>
      <c r="BZ140" s="206">
        <v>2.5105824192716338E-4</v>
      </c>
      <c r="CA140" s="206">
        <v>6.5325263908559824E-4</v>
      </c>
      <c r="CB140" s="206">
        <v>7.6539751565913664E-5</v>
      </c>
      <c r="CC140" s="206">
        <v>6.8965071059057159E-5</v>
      </c>
      <c r="CD140" s="206">
        <v>2.0052123185487864E-3</v>
      </c>
      <c r="CE140" s="206">
        <v>1.1707178453094407E-4</v>
      </c>
      <c r="CF140" s="206">
        <v>4.5251660588264432E-4</v>
      </c>
      <c r="CG140" s="206">
        <v>1.9012122740730384E-4</v>
      </c>
      <c r="CH140" s="206">
        <v>1.0497900941034772E-4</v>
      </c>
      <c r="CI140" s="206">
        <v>3.476515516469648E-4</v>
      </c>
      <c r="CJ140" s="206">
        <v>3.2384251284944425E-4</v>
      </c>
      <c r="CK140" s="206">
        <v>2.1393455004081684E-4</v>
      </c>
      <c r="CL140" s="206">
        <v>1.0391368389724877E-4</v>
      </c>
      <c r="CM140" s="206">
        <v>4.8454735184267413E-4</v>
      </c>
      <c r="CN140" s="206">
        <v>1.4579606645128424E-3</v>
      </c>
      <c r="CO140" s="206">
        <v>1.6630968039705162E-4</v>
      </c>
      <c r="CP140" s="206">
        <v>5.8441797806845913E-3</v>
      </c>
      <c r="CQ140" s="206">
        <v>6.0700966354587556E-3</v>
      </c>
      <c r="CR140" s="206">
        <v>4.6946207920825505E-4</v>
      </c>
      <c r="CS140" s="206">
        <v>1.8686838837835476E-4</v>
      </c>
      <c r="CT140" s="206">
        <v>1.8424442260019677E-4</v>
      </c>
      <c r="CU140" s="206">
        <v>1.7102880161023369E-4</v>
      </c>
      <c r="CV140" s="206">
        <v>1.226461243129547E-4</v>
      </c>
      <c r="CW140" s="206">
        <v>3.5150042611672282E-2</v>
      </c>
      <c r="CX140" s="206">
        <v>6.8833742223277872E-2</v>
      </c>
      <c r="CY140" s="206">
        <v>2.6466808229452056E-4</v>
      </c>
      <c r="CZ140" s="206">
        <v>2.0581247629923255E-4</v>
      </c>
      <c r="DA140" s="206">
        <v>2.6594284400496887E-3</v>
      </c>
      <c r="DB140" s="206">
        <v>1.0377993034296725E-3</v>
      </c>
      <c r="DC140" s="206">
        <v>3.7166715334241359E-4</v>
      </c>
      <c r="DD140" s="202">
        <v>1.504695338862124</v>
      </c>
    </row>
    <row r="141" spans="1:108" s="173" customFormat="1" ht="9.5" x14ac:dyDescent="0.15">
      <c r="A141" s="179" t="s">
        <v>17</v>
      </c>
      <c r="B141" s="180" t="s">
        <v>19</v>
      </c>
      <c r="C141" s="180"/>
      <c r="D141" s="207">
        <v>1.9394982911582123E-4</v>
      </c>
      <c r="E141" s="208">
        <v>6.9156197818693406E-4</v>
      </c>
      <c r="F141" s="208">
        <v>3.8332039656681928E-3</v>
      </c>
      <c r="G141" s="208">
        <v>4.1549575274241852E-4</v>
      </c>
      <c r="H141" s="208">
        <v>1.2642267711473137E-4</v>
      </c>
      <c r="I141" s="208">
        <v>4.0984828979856842E-2</v>
      </c>
      <c r="J141" s="208">
        <v>2.1761669079453063E-5</v>
      </c>
      <c r="K141" s="208">
        <v>1.0061527696859185E-5</v>
      </c>
      <c r="L141" s="208">
        <v>2.9407035265005938E-3</v>
      </c>
      <c r="M141" s="208">
        <v>1.1224989930083771</v>
      </c>
      <c r="N141" s="208">
        <v>1.6181694564581075E-4</v>
      </c>
      <c r="O141" s="208">
        <v>2.4390832128824404E-2</v>
      </c>
      <c r="P141" s="208">
        <v>1.2306915506898816E-3</v>
      </c>
      <c r="Q141" s="208">
        <v>1.4506501251117746E-2</v>
      </c>
      <c r="R141" s="208">
        <v>9.9896141426349209E-5</v>
      </c>
      <c r="S141" s="208">
        <v>5.5430009356443466E-5</v>
      </c>
      <c r="T141" s="208">
        <v>5.4542142449945137E-5</v>
      </c>
      <c r="U141" s="208">
        <v>2.4008327658288686E-5</v>
      </c>
      <c r="V141" s="208">
        <v>9.7165796600838159E-5</v>
      </c>
      <c r="W141" s="208">
        <v>4.4835040282437278E-5</v>
      </c>
      <c r="X141" s="208">
        <v>2.6058340185463461E-5</v>
      </c>
      <c r="Y141" s="208">
        <v>3.4887059061298827E-5</v>
      </c>
      <c r="Z141" s="208">
        <v>1.9352893201438536E-5</v>
      </c>
      <c r="AA141" s="208">
        <v>3.4324237770790414E-5</v>
      </c>
      <c r="AB141" s="208">
        <v>4.1421248857734992E-4</v>
      </c>
      <c r="AC141" s="208">
        <v>1.7708582524960829E-4</v>
      </c>
      <c r="AD141" s="208">
        <v>7.8283943738529326E-6</v>
      </c>
      <c r="AE141" s="208">
        <v>1.9091114030298307E-5</v>
      </c>
      <c r="AF141" s="208">
        <v>6.4472465294751434E-5</v>
      </c>
      <c r="AG141" s="208">
        <v>5.8618171340661348E-4</v>
      </c>
      <c r="AH141" s="208">
        <v>1.6957050432782283E-5</v>
      </c>
      <c r="AI141" s="208">
        <v>1.2631339669234347E-5</v>
      </c>
      <c r="AJ141" s="208">
        <v>3.556076724542038E-5</v>
      </c>
      <c r="AK141" s="208">
        <v>8.4476502496285137E-5</v>
      </c>
      <c r="AL141" s="208">
        <v>1.2394138559050012E-5</v>
      </c>
      <c r="AM141" s="208">
        <v>1.0616459150840674E-5</v>
      </c>
      <c r="AN141" s="208">
        <v>1.1751966350091852E-5</v>
      </c>
      <c r="AO141" s="208">
        <v>9.7286871596665355E-6</v>
      </c>
      <c r="AP141" s="208">
        <v>1.6642849762262459E-5</v>
      </c>
      <c r="AQ141" s="208">
        <v>1.5179810010624909E-5</v>
      </c>
      <c r="AR141" s="208">
        <v>1.2389303811319977E-5</v>
      </c>
      <c r="AS141" s="208">
        <v>9.7261012440899073E-6</v>
      </c>
      <c r="AT141" s="208">
        <v>1.1343675135823161E-5</v>
      </c>
      <c r="AU141" s="208">
        <v>1.2085274895321047E-5</v>
      </c>
      <c r="AV141" s="208">
        <v>1.7758148727524642E-5</v>
      </c>
      <c r="AW141" s="208">
        <v>1.6794651864895286E-5</v>
      </c>
      <c r="AX141" s="208">
        <v>1.9523757099093731E-5</v>
      </c>
      <c r="AY141" s="208">
        <v>1.5444907315166893E-5</v>
      </c>
      <c r="AZ141" s="208">
        <v>1.6234866245863408E-5</v>
      </c>
      <c r="BA141" s="208">
        <v>1.7178269267799847E-5</v>
      </c>
      <c r="BB141" s="208">
        <v>1.456813995655104E-5</v>
      </c>
      <c r="BC141" s="208">
        <v>1.8054176024590574E-5</v>
      </c>
      <c r="BD141" s="208">
        <v>1.8134698944603342E-5</v>
      </c>
      <c r="BE141" s="208">
        <v>2.2375820061708191E-5</v>
      </c>
      <c r="BF141" s="208">
        <v>2.081877025913761E-5</v>
      </c>
      <c r="BG141" s="208">
        <v>1.4494506020199157E-5</v>
      </c>
      <c r="BH141" s="208">
        <v>8.3488091166138973E-6</v>
      </c>
      <c r="BI141" s="208">
        <v>5.7614633783360633E-5</v>
      </c>
      <c r="BJ141" s="208">
        <v>1.5384702251770139E-5</v>
      </c>
      <c r="BK141" s="208">
        <v>1.4068802389834007E-5</v>
      </c>
      <c r="BL141" s="208">
        <v>1.2268219741003354E-5</v>
      </c>
      <c r="BM141" s="208">
        <v>1.4267943562962571E-5</v>
      </c>
      <c r="BN141" s="208">
        <v>1.0586864509752092E-5</v>
      </c>
      <c r="BO141" s="208">
        <v>6.8646494429419437E-6</v>
      </c>
      <c r="BP141" s="208">
        <v>1.1448517579939024E-5</v>
      </c>
      <c r="BQ141" s="208">
        <v>8.5021450845761187E-6</v>
      </c>
      <c r="BR141" s="208">
        <v>7.9234379899399151E-6</v>
      </c>
      <c r="BS141" s="208">
        <v>9.6624449242334575E-6</v>
      </c>
      <c r="BT141" s="208">
        <v>5.3052790057643361E-6</v>
      </c>
      <c r="BU141" s="208">
        <v>7.3496128033640326E-6</v>
      </c>
      <c r="BV141" s="208">
        <v>4.1502133259413751E-6</v>
      </c>
      <c r="BW141" s="208">
        <v>2.2156338252491067E-6</v>
      </c>
      <c r="BX141" s="208">
        <v>1.1560264549739196E-5</v>
      </c>
      <c r="BY141" s="208">
        <v>1.7971839450660921E-5</v>
      </c>
      <c r="BZ141" s="208">
        <v>5.5348093461849743E-5</v>
      </c>
      <c r="CA141" s="208">
        <v>1.7983239868724611E-4</v>
      </c>
      <c r="CB141" s="208">
        <v>1.2557347313942509E-5</v>
      </c>
      <c r="CC141" s="208">
        <v>6.8268195737067899E-6</v>
      </c>
      <c r="CD141" s="208">
        <v>6.0257500057059646E-4</v>
      </c>
      <c r="CE141" s="208">
        <v>7.0962228776453517E-6</v>
      </c>
      <c r="CF141" s="208">
        <v>8.6486521665449897E-6</v>
      </c>
      <c r="CG141" s="208">
        <v>2.1320697883630292E-5</v>
      </c>
      <c r="CH141" s="208">
        <v>1.2433962721064976E-5</v>
      </c>
      <c r="CI141" s="208">
        <v>1.1115022433829567E-5</v>
      </c>
      <c r="CJ141" s="208">
        <v>3.2973560814071767E-5</v>
      </c>
      <c r="CK141" s="208">
        <v>1.2480030164582087E-4</v>
      </c>
      <c r="CL141" s="208">
        <v>2.2976243829440994E-5</v>
      </c>
      <c r="CM141" s="208">
        <v>9.34063328840997E-5</v>
      </c>
      <c r="CN141" s="208">
        <v>7.9125924455161062E-4</v>
      </c>
      <c r="CO141" s="208">
        <v>1.2730004496421834E-5</v>
      </c>
      <c r="CP141" s="208">
        <v>5.2890811545399426E-3</v>
      </c>
      <c r="CQ141" s="208">
        <v>6.3538872854019424E-3</v>
      </c>
      <c r="CR141" s="208">
        <v>3.0214797893749307E-5</v>
      </c>
      <c r="CS141" s="208">
        <v>1.0908066197550709E-5</v>
      </c>
      <c r="CT141" s="208">
        <v>1.907383213516713E-5</v>
      </c>
      <c r="CU141" s="208">
        <v>1.436415064251142E-5</v>
      </c>
      <c r="CV141" s="208">
        <v>8.3500128321227017E-6</v>
      </c>
      <c r="CW141" s="208">
        <v>2.4616673781564239E-2</v>
      </c>
      <c r="CX141" s="208">
        <v>3.3869698841941125E-2</v>
      </c>
      <c r="CY141" s="208">
        <v>1.2657899308368037E-5</v>
      </c>
      <c r="CZ141" s="208">
        <v>4.6937928409347645E-5</v>
      </c>
      <c r="DA141" s="208">
        <v>1.5894344693605927E-3</v>
      </c>
      <c r="DB141" s="208">
        <v>4.5094119580000862E-5</v>
      </c>
      <c r="DC141" s="208">
        <v>4.655436286382452E-5</v>
      </c>
      <c r="DD141" s="209">
        <v>1.2884233860391721</v>
      </c>
    </row>
    <row r="142" spans="1:108" s="173" customFormat="1" ht="9.5" x14ac:dyDescent="0.15">
      <c r="A142" s="160" t="s">
        <v>18</v>
      </c>
      <c r="B142" s="169" t="s">
        <v>21</v>
      </c>
      <c r="C142" s="169"/>
      <c r="D142" s="200">
        <v>7.4589933772251809E-4</v>
      </c>
      <c r="E142" s="206">
        <v>2.6552272784401022E-3</v>
      </c>
      <c r="F142" s="206">
        <v>1.5464955173495824E-2</v>
      </c>
      <c r="G142" s="206">
        <v>1.5922451482870484E-3</v>
      </c>
      <c r="H142" s="206">
        <v>4.5573407595984206E-3</v>
      </c>
      <c r="I142" s="206">
        <v>7.3343811593682589E-4</v>
      </c>
      <c r="J142" s="206">
        <v>7.0862683672868386E-5</v>
      </c>
      <c r="K142" s="206">
        <v>4.0851040195396584E-5</v>
      </c>
      <c r="L142" s="206">
        <v>1.0398911879259483E-2</v>
      </c>
      <c r="M142" s="206">
        <v>1.7467278190970343E-3</v>
      </c>
      <c r="N142" s="206">
        <v>1.0052444137868279</v>
      </c>
      <c r="O142" s="206">
        <v>7.6398387735851114E-2</v>
      </c>
      <c r="P142" s="206">
        <v>7.0518438009282772E-3</v>
      </c>
      <c r="Q142" s="206">
        <v>5.5050490560922601E-2</v>
      </c>
      <c r="R142" s="206">
        <v>3.8792742107250471E-4</v>
      </c>
      <c r="S142" s="206">
        <v>2.1492450703251281E-4</v>
      </c>
      <c r="T142" s="206">
        <v>3.8277905431669422E-3</v>
      </c>
      <c r="U142" s="206">
        <v>6.0929588654498384E-4</v>
      </c>
      <c r="V142" s="206">
        <v>7.6130128760519794E-4</v>
      </c>
      <c r="W142" s="206">
        <v>3.1373799538867998E-4</v>
      </c>
      <c r="X142" s="206">
        <v>1.4780046387122481E-4</v>
      </c>
      <c r="Y142" s="206">
        <v>1.2040522401279891E-4</v>
      </c>
      <c r="Z142" s="206">
        <v>7.8122542305593425E-5</v>
      </c>
      <c r="AA142" s="206">
        <v>1.1412639774373626E-4</v>
      </c>
      <c r="AB142" s="206">
        <v>1.1685971968667746E-3</v>
      </c>
      <c r="AC142" s="206">
        <v>6.6124143669929209E-4</v>
      </c>
      <c r="AD142" s="206">
        <v>3.06649509981609E-5</v>
      </c>
      <c r="AE142" s="206">
        <v>7.1345419199439608E-5</v>
      </c>
      <c r="AF142" s="206">
        <v>2.4625752696881006E-4</v>
      </c>
      <c r="AG142" s="206">
        <v>2.1727936638022286E-3</v>
      </c>
      <c r="AH142" s="206">
        <v>9.6490650822433468E-5</v>
      </c>
      <c r="AI142" s="206">
        <v>4.5361056590937619E-5</v>
      </c>
      <c r="AJ142" s="206">
        <v>1.5694852291634926E-4</v>
      </c>
      <c r="AK142" s="206">
        <v>2.8511579612591634E-4</v>
      </c>
      <c r="AL142" s="206">
        <v>4.2450188048460479E-5</v>
      </c>
      <c r="AM142" s="206">
        <v>3.6906615087464593E-5</v>
      </c>
      <c r="AN142" s="206">
        <v>4.5794866098690307E-5</v>
      </c>
      <c r="AO142" s="206">
        <v>3.2558890805973862E-5</v>
      </c>
      <c r="AP142" s="206">
        <v>5.4802344159642674E-5</v>
      </c>
      <c r="AQ142" s="206">
        <v>5.2773864814454543E-5</v>
      </c>
      <c r="AR142" s="206">
        <v>4.7519365729499044E-5</v>
      </c>
      <c r="AS142" s="206">
        <v>3.7960192091976402E-5</v>
      </c>
      <c r="AT142" s="206">
        <v>4.2444255930057571E-5</v>
      </c>
      <c r="AU142" s="206">
        <v>4.4982202540315591E-5</v>
      </c>
      <c r="AV142" s="206">
        <v>7.1192615433245902E-5</v>
      </c>
      <c r="AW142" s="206">
        <v>6.4507577210524207E-5</v>
      </c>
      <c r="AX142" s="206">
        <v>7.8424159669212429E-5</v>
      </c>
      <c r="AY142" s="206">
        <v>6.0904222410191099E-5</v>
      </c>
      <c r="AZ142" s="206">
        <v>6.3114094092383332E-5</v>
      </c>
      <c r="BA142" s="206">
        <v>6.5629506689129623E-5</v>
      </c>
      <c r="BB142" s="206">
        <v>5.3363534220470734E-5</v>
      </c>
      <c r="BC142" s="206">
        <v>6.8281509344567573E-5</v>
      </c>
      <c r="BD142" s="206">
        <v>6.9701201273088679E-5</v>
      </c>
      <c r="BE142" s="206">
        <v>8.4294998255272393E-5</v>
      </c>
      <c r="BF142" s="206">
        <v>7.7562653592982755E-5</v>
      </c>
      <c r="BG142" s="206">
        <v>6.5556890427065733E-5</v>
      </c>
      <c r="BH142" s="206">
        <v>3.4799499150582883E-5</v>
      </c>
      <c r="BI142" s="206">
        <v>2.6757023763122472E-4</v>
      </c>
      <c r="BJ142" s="206">
        <v>4.2352635969576579E-5</v>
      </c>
      <c r="BK142" s="206">
        <v>2.5446134803670117E-4</v>
      </c>
      <c r="BL142" s="206">
        <v>1.1214074117146408E-4</v>
      </c>
      <c r="BM142" s="206">
        <v>5.388046684855571E-5</v>
      </c>
      <c r="BN142" s="206">
        <v>4.5824095494490042E-5</v>
      </c>
      <c r="BO142" s="206">
        <v>3.2824995428943852E-5</v>
      </c>
      <c r="BP142" s="206">
        <v>4.6896660477828679E-5</v>
      </c>
      <c r="BQ142" s="206">
        <v>4.0408497325763318E-5</v>
      </c>
      <c r="BR142" s="206">
        <v>3.0451771431559366E-5</v>
      </c>
      <c r="BS142" s="206">
        <v>3.0371225640975313E-5</v>
      </c>
      <c r="BT142" s="206">
        <v>2.2411870121535221E-5</v>
      </c>
      <c r="BU142" s="206">
        <v>1.6927899218076339E-5</v>
      </c>
      <c r="BV142" s="206">
        <v>1.3094913983371904E-5</v>
      </c>
      <c r="BW142" s="206">
        <v>9.2556936996818483E-6</v>
      </c>
      <c r="BX142" s="206">
        <v>3.1699954216864916E-5</v>
      </c>
      <c r="BY142" s="206">
        <v>4.4236874269793891E-5</v>
      </c>
      <c r="BZ142" s="206">
        <v>1.2964085566176501E-4</v>
      </c>
      <c r="CA142" s="206">
        <v>3.9099909476219744E-4</v>
      </c>
      <c r="CB142" s="206">
        <v>3.6335770443225456E-5</v>
      </c>
      <c r="CC142" s="206">
        <v>3.3534971553851863E-5</v>
      </c>
      <c r="CD142" s="206">
        <v>1.2884793990952804E-3</v>
      </c>
      <c r="CE142" s="206">
        <v>1.9272876095815128E-5</v>
      </c>
      <c r="CF142" s="206">
        <v>3.147450845041988E-5</v>
      </c>
      <c r="CG142" s="206">
        <v>5.923483817354617E-5</v>
      </c>
      <c r="CH142" s="206">
        <v>3.8572135558884257E-5</v>
      </c>
      <c r="CI142" s="206">
        <v>3.8941938873270584E-5</v>
      </c>
      <c r="CJ142" s="206">
        <v>1.3706975865427034E-4</v>
      </c>
      <c r="CK142" s="206">
        <v>1.0967927726375239E-4</v>
      </c>
      <c r="CL142" s="206">
        <v>4.7232831352371145E-5</v>
      </c>
      <c r="CM142" s="206">
        <v>3.5116314473654543E-4</v>
      </c>
      <c r="CN142" s="206">
        <v>7.1520959990304636E-4</v>
      </c>
      <c r="CO142" s="206">
        <v>4.2765790022715949E-5</v>
      </c>
      <c r="CP142" s="206">
        <v>4.801109080475408E-3</v>
      </c>
      <c r="CQ142" s="206">
        <v>4.0529060966593977E-3</v>
      </c>
      <c r="CR142" s="206">
        <v>7.632927637883835E-4</v>
      </c>
      <c r="CS142" s="206">
        <v>3.3076111693725483E-5</v>
      </c>
      <c r="CT142" s="206">
        <v>6.0021353774536223E-5</v>
      </c>
      <c r="CU142" s="206">
        <v>5.325186695383905E-5</v>
      </c>
      <c r="CV142" s="206">
        <v>2.8571811234012242E-5</v>
      </c>
      <c r="CW142" s="206">
        <v>2.0913536675806647E-2</v>
      </c>
      <c r="CX142" s="206">
        <v>2.3315984902321431E-2</v>
      </c>
      <c r="CY142" s="206">
        <v>3.9784212000095048E-5</v>
      </c>
      <c r="CZ142" s="206">
        <v>1.0957759861351397E-4</v>
      </c>
      <c r="DA142" s="206">
        <v>1.159218295435859E-3</v>
      </c>
      <c r="DB142" s="206">
        <v>2.686415688781125E-4</v>
      </c>
      <c r="DC142" s="206">
        <v>8.0392569168899253E-5</v>
      </c>
      <c r="DD142" s="202">
        <v>1.2548011504354162</v>
      </c>
    </row>
    <row r="143" spans="1:108" s="173" customFormat="1" ht="9.5" x14ac:dyDescent="0.15">
      <c r="A143" s="160" t="s">
        <v>20</v>
      </c>
      <c r="B143" s="169" t="s">
        <v>23</v>
      </c>
      <c r="C143" s="169"/>
      <c r="D143" s="200">
        <v>3.3394735653745518E-3</v>
      </c>
      <c r="E143" s="206">
        <v>1.0861257032674074E-2</v>
      </c>
      <c r="F143" s="206">
        <v>7.2947008937394253E-2</v>
      </c>
      <c r="G143" s="206">
        <v>6.919489036278645E-3</v>
      </c>
      <c r="H143" s="206">
        <v>5.9691706918330485E-3</v>
      </c>
      <c r="I143" s="206">
        <v>4.6785098835009338E-3</v>
      </c>
      <c r="J143" s="206">
        <v>3.7460847961487989E-4</v>
      </c>
      <c r="K143" s="206">
        <v>1.4887319736301167E-4</v>
      </c>
      <c r="L143" s="206">
        <v>7.5312761815241755E-2</v>
      </c>
      <c r="M143" s="206">
        <v>2.256049471287051E-2</v>
      </c>
      <c r="N143" s="206">
        <v>3.0522787533198274E-3</v>
      </c>
      <c r="O143" s="206">
        <v>1.1968643167506989</v>
      </c>
      <c r="P143" s="206">
        <v>5.9407328867385055E-2</v>
      </c>
      <c r="Q143" s="206">
        <v>0.21138963481271461</v>
      </c>
      <c r="R143" s="206">
        <v>2.7422375254506689E-3</v>
      </c>
      <c r="S143" s="206">
        <v>1.4952863998743905E-3</v>
      </c>
      <c r="T143" s="206">
        <v>2.3723322237003252E-3</v>
      </c>
      <c r="U143" s="206">
        <v>8.3164650260401148E-4</v>
      </c>
      <c r="V143" s="206">
        <v>4.3901397219639742E-3</v>
      </c>
      <c r="W143" s="206">
        <v>1.8793945847525805E-3</v>
      </c>
      <c r="X143" s="206">
        <v>9.8679308648376646E-4</v>
      </c>
      <c r="Y143" s="206">
        <v>7.2957660426784747E-4</v>
      </c>
      <c r="Z143" s="206">
        <v>5.1636557972321829E-4</v>
      </c>
      <c r="AA143" s="206">
        <v>1.3770503964525792E-3</v>
      </c>
      <c r="AB143" s="206">
        <v>1.7107054383811274E-2</v>
      </c>
      <c r="AC143" s="206">
        <v>7.7603900058949076E-3</v>
      </c>
      <c r="AD143" s="206">
        <v>1.2427611079205642E-4</v>
      </c>
      <c r="AE143" s="206">
        <v>5.8749829913540763E-4</v>
      </c>
      <c r="AF143" s="206">
        <v>1.2164876202270618E-3</v>
      </c>
      <c r="AG143" s="206">
        <v>1.5195492230761011E-2</v>
      </c>
      <c r="AH143" s="206">
        <v>5.1260128226247588E-4</v>
      </c>
      <c r="AI143" s="206">
        <v>2.3210787105608545E-4</v>
      </c>
      <c r="AJ143" s="206">
        <v>1.3887930678954427E-3</v>
      </c>
      <c r="AK143" s="206">
        <v>3.8558259148644808E-3</v>
      </c>
      <c r="AL143" s="206">
        <v>2.3953490300307196E-4</v>
      </c>
      <c r="AM143" s="206">
        <v>1.9729419923690994E-4</v>
      </c>
      <c r="AN143" s="206">
        <v>2.5881752175998179E-4</v>
      </c>
      <c r="AO143" s="206">
        <v>1.5602116792282685E-4</v>
      </c>
      <c r="AP143" s="206">
        <v>4.6235860358468078E-4</v>
      </c>
      <c r="AQ143" s="206">
        <v>3.7778293311568494E-4</v>
      </c>
      <c r="AR143" s="206">
        <v>2.6079262552986752E-4</v>
      </c>
      <c r="AS143" s="206">
        <v>2.161352827779125E-4</v>
      </c>
      <c r="AT143" s="206">
        <v>2.4295180783611968E-4</v>
      </c>
      <c r="AU143" s="206">
        <v>2.331323159130929E-4</v>
      </c>
      <c r="AV143" s="206">
        <v>4.0000857400654356E-4</v>
      </c>
      <c r="AW143" s="206">
        <v>3.8700039311093077E-4</v>
      </c>
      <c r="AX143" s="206">
        <v>4.5805688468486343E-4</v>
      </c>
      <c r="AY143" s="206">
        <v>3.4407308635950833E-4</v>
      </c>
      <c r="AZ143" s="206">
        <v>3.4903426584869583E-4</v>
      </c>
      <c r="BA143" s="206">
        <v>3.6301194516366521E-4</v>
      </c>
      <c r="BB143" s="206">
        <v>3.3340671502776655E-4</v>
      </c>
      <c r="BC143" s="206">
        <v>3.8708624631144674E-4</v>
      </c>
      <c r="BD143" s="206">
        <v>3.7351020032263394E-4</v>
      </c>
      <c r="BE143" s="206">
        <v>4.8420282768558656E-4</v>
      </c>
      <c r="BF143" s="206">
        <v>4.6108403660340884E-4</v>
      </c>
      <c r="BG143" s="206">
        <v>4.0249710399729898E-4</v>
      </c>
      <c r="BH143" s="206">
        <v>2.300906942584119E-4</v>
      </c>
      <c r="BI143" s="206">
        <v>9.6180975831409239E-4</v>
      </c>
      <c r="BJ143" s="206">
        <v>1.4195768214866268E-4</v>
      </c>
      <c r="BK143" s="206">
        <v>3.5385534895500376E-4</v>
      </c>
      <c r="BL143" s="206">
        <v>3.2623069760979198E-4</v>
      </c>
      <c r="BM143" s="206">
        <v>2.3089147003323116E-4</v>
      </c>
      <c r="BN143" s="206">
        <v>1.9656343040335098E-4</v>
      </c>
      <c r="BO143" s="206">
        <v>1.1149178831700105E-4</v>
      </c>
      <c r="BP143" s="206">
        <v>2.1159467735844197E-4</v>
      </c>
      <c r="BQ143" s="206">
        <v>1.6871973073275524E-4</v>
      </c>
      <c r="BR143" s="206">
        <v>2.1734488328806518E-4</v>
      </c>
      <c r="BS143" s="206">
        <v>1.1726572108545931E-4</v>
      </c>
      <c r="BT143" s="206">
        <v>8.9843053549896017E-5</v>
      </c>
      <c r="BU143" s="206">
        <v>6.3617935858270447E-5</v>
      </c>
      <c r="BV143" s="206">
        <v>4.5127954373043284E-5</v>
      </c>
      <c r="BW143" s="206">
        <v>2.9802587800314445E-5</v>
      </c>
      <c r="BX143" s="206">
        <v>1.1221137877598607E-4</v>
      </c>
      <c r="BY143" s="206">
        <v>1.3741716828417604E-4</v>
      </c>
      <c r="BZ143" s="206">
        <v>3.7476575366112498E-4</v>
      </c>
      <c r="CA143" s="206">
        <v>1.0448923143662463E-3</v>
      </c>
      <c r="CB143" s="206">
        <v>1.3412794271750269E-4</v>
      </c>
      <c r="CC143" s="206">
        <v>1.2275881627331464E-4</v>
      </c>
      <c r="CD143" s="206">
        <v>3.3062954379029152E-3</v>
      </c>
      <c r="CE143" s="206">
        <v>8.2714776527383229E-5</v>
      </c>
      <c r="CF143" s="206">
        <v>1.4568120298355666E-4</v>
      </c>
      <c r="CG143" s="206">
        <v>2.514391331386686E-4</v>
      </c>
      <c r="CH143" s="206">
        <v>1.6485003166008677E-4</v>
      </c>
      <c r="CI143" s="206">
        <v>1.6804808761925618E-4</v>
      </c>
      <c r="CJ143" s="206">
        <v>7.3581599297431629E-4</v>
      </c>
      <c r="CK143" s="206">
        <v>3.3124279628437403E-4</v>
      </c>
      <c r="CL143" s="206">
        <v>1.9472839941929749E-4</v>
      </c>
      <c r="CM143" s="206">
        <v>1.4791594765964625E-3</v>
      </c>
      <c r="CN143" s="206">
        <v>5.101997435968831E-3</v>
      </c>
      <c r="CO143" s="206">
        <v>4.3499065873829124E-4</v>
      </c>
      <c r="CP143" s="206">
        <v>1.2238878876935975E-2</v>
      </c>
      <c r="CQ143" s="206">
        <v>1.1889452966799535E-2</v>
      </c>
      <c r="CR143" s="206">
        <v>9.8948798336358505E-4</v>
      </c>
      <c r="CS143" s="206">
        <v>1.4115258559377794E-4</v>
      </c>
      <c r="CT143" s="206">
        <v>2.9560622670731244E-4</v>
      </c>
      <c r="CU143" s="206">
        <v>3.0625250966999243E-4</v>
      </c>
      <c r="CV143" s="206">
        <v>1.3268601357128968E-4</v>
      </c>
      <c r="CW143" s="206">
        <v>4.8170013236961622E-2</v>
      </c>
      <c r="CX143" s="206">
        <v>0.10237473000363012</v>
      </c>
      <c r="CY143" s="206">
        <v>2.8244572378638129E-4</v>
      </c>
      <c r="CZ143" s="206">
        <v>3.856633193185472E-4</v>
      </c>
      <c r="DA143" s="206">
        <v>3.4655875620454688E-3</v>
      </c>
      <c r="DB143" s="206">
        <v>1.552067351684997E-3</v>
      </c>
      <c r="DC143" s="206">
        <v>4.0760747805948587E-4</v>
      </c>
      <c r="DD143" s="202">
        <v>1.9469653256441448</v>
      </c>
    </row>
    <row r="144" spans="1:108" s="173" customFormat="1" ht="9.5" x14ac:dyDescent="0.15">
      <c r="A144" s="160" t="s">
        <v>22</v>
      </c>
      <c r="B144" s="169" t="s">
        <v>25</v>
      </c>
      <c r="C144" s="169"/>
      <c r="D144" s="200">
        <v>8.0255822790378727E-5</v>
      </c>
      <c r="E144" s="206">
        <v>1.0857165149215089E-4</v>
      </c>
      <c r="F144" s="206">
        <v>4.640620513011401E-4</v>
      </c>
      <c r="G144" s="206">
        <v>9.4187972278891294E-5</v>
      </c>
      <c r="H144" s="206">
        <v>6.4358706299916973E-5</v>
      </c>
      <c r="I144" s="206">
        <v>1.4713693754621599E-2</v>
      </c>
      <c r="J144" s="206">
        <v>1.5611619407642697E-4</v>
      </c>
      <c r="K144" s="206">
        <v>7.9506818761331351E-5</v>
      </c>
      <c r="L144" s="206">
        <v>3.0990564076002758E-3</v>
      </c>
      <c r="M144" s="206">
        <v>6.8050431057102793E-3</v>
      </c>
      <c r="N144" s="206">
        <v>8.6454944170468679E-5</v>
      </c>
      <c r="O144" s="206">
        <v>2.1346253483292034E-3</v>
      </c>
      <c r="P144" s="206">
        <v>1.0384504492992297</v>
      </c>
      <c r="Q144" s="206">
        <v>5.6398641850240595E-4</v>
      </c>
      <c r="R144" s="206">
        <v>8.2060836583918768E-5</v>
      </c>
      <c r="S144" s="206">
        <v>8.2468950715593704E-5</v>
      </c>
      <c r="T144" s="206">
        <v>7.959232477730163E-5</v>
      </c>
      <c r="U144" s="206">
        <v>7.5712576876947547E-5</v>
      </c>
      <c r="V144" s="206">
        <v>8.7586714841907887E-5</v>
      </c>
      <c r="W144" s="206">
        <v>7.7143088132358294E-5</v>
      </c>
      <c r="X144" s="206">
        <v>6.2035570677400123E-5</v>
      </c>
      <c r="Y144" s="206">
        <v>6.4483668478723655E-5</v>
      </c>
      <c r="Z144" s="206">
        <v>6.236930363694256E-5</v>
      </c>
      <c r="AA144" s="206">
        <v>6.3867757652007949E-5</v>
      </c>
      <c r="AB144" s="206">
        <v>1.8394589285081222E-4</v>
      </c>
      <c r="AC144" s="206">
        <v>1.1011588369599089E-4</v>
      </c>
      <c r="AD144" s="206">
        <v>5.9651644806175646E-5</v>
      </c>
      <c r="AE144" s="206">
        <v>6.0791205404945509E-5</v>
      </c>
      <c r="AF144" s="206">
        <v>6.0748362132931893E-5</v>
      </c>
      <c r="AG144" s="206">
        <v>4.9345563085752438E-4</v>
      </c>
      <c r="AH144" s="206">
        <v>6.6973728181105675E-5</v>
      </c>
      <c r="AI144" s="206">
        <v>8.6427349727555432E-5</v>
      </c>
      <c r="AJ144" s="206">
        <v>8.8679743897709649E-5</v>
      </c>
      <c r="AK144" s="206">
        <v>7.1120044410584188E-5</v>
      </c>
      <c r="AL144" s="206">
        <v>8.6288135764225299E-5</v>
      </c>
      <c r="AM144" s="206">
        <v>7.3154317352953661E-5</v>
      </c>
      <c r="AN144" s="206">
        <v>6.5638186423061691E-5</v>
      </c>
      <c r="AO144" s="206">
        <v>8.7016253815085128E-5</v>
      </c>
      <c r="AP144" s="206">
        <v>9.983045552183031E-5</v>
      </c>
      <c r="AQ144" s="206">
        <v>9.1124711547274908E-5</v>
      </c>
      <c r="AR144" s="206">
        <v>8.0865646140279864E-5</v>
      </c>
      <c r="AS144" s="206">
        <v>6.5762159903691577E-5</v>
      </c>
      <c r="AT144" s="206">
        <v>6.7433375057096413E-5</v>
      </c>
      <c r="AU144" s="206">
        <v>6.1371379999532118E-5</v>
      </c>
      <c r="AV144" s="206">
        <v>6.2957229981319444E-5</v>
      </c>
      <c r="AW144" s="206">
        <v>5.7344243210044991E-5</v>
      </c>
      <c r="AX144" s="206">
        <v>6.1093958193804052E-5</v>
      </c>
      <c r="AY144" s="206">
        <v>6.1299079457555224E-5</v>
      </c>
      <c r="AZ144" s="206">
        <v>6.5493679039487946E-5</v>
      </c>
      <c r="BA144" s="206">
        <v>5.7052932409552171E-5</v>
      </c>
      <c r="BB144" s="206">
        <v>7.1135939758436558E-5</v>
      </c>
      <c r="BC144" s="206">
        <v>6.0909052162866517E-5</v>
      </c>
      <c r="BD144" s="206">
        <v>6.1767655008873739E-5</v>
      </c>
      <c r="BE144" s="206">
        <v>6.908859940927673E-5</v>
      </c>
      <c r="BF144" s="206">
        <v>6.4399672543723272E-5</v>
      </c>
      <c r="BG144" s="206">
        <v>6.6856741182581996E-5</v>
      </c>
      <c r="BH144" s="206">
        <v>3.6770958580964912E-5</v>
      </c>
      <c r="BI144" s="206">
        <v>1.0493715199939048E-4</v>
      </c>
      <c r="BJ144" s="206">
        <v>1.4857373665177746E-4</v>
      </c>
      <c r="BK144" s="206">
        <v>9.7096210409502152E-5</v>
      </c>
      <c r="BL144" s="206">
        <v>6.9967088400552126E-5</v>
      </c>
      <c r="BM144" s="206">
        <v>8.4138613901158559E-5</v>
      </c>
      <c r="BN144" s="206">
        <v>7.7890343697007406E-5</v>
      </c>
      <c r="BO144" s="206">
        <v>5.2078343419216436E-5</v>
      </c>
      <c r="BP144" s="206">
        <v>6.9349434258342613E-5</v>
      </c>
      <c r="BQ144" s="206">
        <v>5.9057679510909265E-5</v>
      </c>
      <c r="BR144" s="206">
        <v>3.4166686823690408E-5</v>
      </c>
      <c r="BS144" s="206">
        <v>1.8549587121943789E-4</v>
      </c>
      <c r="BT144" s="206">
        <v>3.7206182835083224E-5</v>
      </c>
      <c r="BU144" s="206">
        <v>3.5501076403028114E-5</v>
      </c>
      <c r="BV144" s="206">
        <v>2.55243780477611E-5</v>
      </c>
      <c r="BW144" s="206">
        <v>9.4295351383563919E-6</v>
      </c>
      <c r="BX144" s="206">
        <v>1.2623618120943708E-4</v>
      </c>
      <c r="BY144" s="206">
        <v>1.9098513227506849E-4</v>
      </c>
      <c r="BZ144" s="206">
        <v>6.0386381909384847E-4</v>
      </c>
      <c r="CA144" s="206">
        <v>2.0582702299042958E-3</v>
      </c>
      <c r="CB144" s="206">
        <v>1.1853456912974396E-4</v>
      </c>
      <c r="CC144" s="206">
        <v>5.581357987387971E-5</v>
      </c>
      <c r="CD144" s="206">
        <v>6.9386712363007017E-3</v>
      </c>
      <c r="CE144" s="206">
        <v>6.16448423690943E-5</v>
      </c>
      <c r="CF144" s="206">
        <v>4.7152128256512742E-5</v>
      </c>
      <c r="CG144" s="206">
        <v>7.3846517767269581E-5</v>
      </c>
      <c r="CH144" s="206">
        <v>5.869403640946794E-5</v>
      </c>
      <c r="CI144" s="206">
        <v>5.5744920076284889E-5</v>
      </c>
      <c r="CJ144" s="206">
        <v>1.1534185069495836E-4</v>
      </c>
      <c r="CK144" s="206">
        <v>6.152515527986044E-5</v>
      </c>
      <c r="CL144" s="206">
        <v>5.5268459153529982E-5</v>
      </c>
      <c r="CM144" s="206">
        <v>8.4309770870814293E-5</v>
      </c>
      <c r="CN144" s="206">
        <v>9.4736453418062748E-4</v>
      </c>
      <c r="CO144" s="206">
        <v>3.1656931477609654E-5</v>
      </c>
      <c r="CP144" s="206">
        <v>2.196701374996746E-3</v>
      </c>
      <c r="CQ144" s="206">
        <v>3.7118262366956146E-3</v>
      </c>
      <c r="CR144" s="206">
        <v>6.1147652759147695E-5</v>
      </c>
      <c r="CS144" s="206">
        <v>6.6622414517856157E-5</v>
      </c>
      <c r="CT144" s="206">
        <v>6.9406575886486074E-5</v>
      </c>
      <c r="CU144" s="206">
        <v>6.1592054658590157E-5</v>
      </c>
      <c r="CV144" s="206">
        <v>6.082485344584851E-5</v>
      </c>
      <c r="CW144" s="206">
        <v>4.053894111501366E-2</v>
      </c>
      <c r="CX144" s="206">
        <v>9.2051043491780907E-2</v>
      </c>
      <c r="CY144" s="206">
        <v>4.4068219023326743E-5</v>
      </c>
      <c r="CZ144" s="206">
        <v>6.5560636202042941E-5</v>
      </c>
      <c r="DA144" s="206">
        <v>1.7672865843533227E-3</v>
      </c>
      <c r="DB144" s="206">
        <v>1.1196365964921612E-4</v>
      </c>
      <c r="DC144" s="206">
        <v>1.3307370950028817E-3</v>
      </c>
      <c r="DD144" s="202">
        <v>1.2254073113269894</v>
      </c>
    </row>
    <row r="145" spans="1:108" s="173" customFormat="1" ht="9.5" x14ac:dyDescent="0.15">
      <c r="A145" s="160" t="s">
        <v>24</v>
      </c>
      <c r="B145" s="184" t="s">
        <v>687</v>
      </c>
      <c r="C145" s="169"/>
      <c r="D145" s="200">
        <v>1.2212444069157896E-2</v>
      </c>
      <c r="E145" s="206">
        <v>4.6642804060377845E-2</v>
      </c>
      <c r="F145" s="206">
        <v>0.23465550950904104</v>
      </c>
      <c r="G145" s="206">
        <v>2.6910945325718739E-2</v>
      </c>
      <c r="H145" s="206">
        <v>2.2340286797308684E-4</v>
      </c>
      <c r="I145" s="206">
        <v>8.7570520708098714E-3</v>
      </c>
      <c r="J145" s="206">
        <v>2.7215717869200008E-4</v>
      </c>
      <c r="K145" s="206">
        <v>1.7927216746154692E-4</v>
      </c>
      <c r="L145" s="206">
        <v>0.12118222899237367</v>
      </c>
      <c r="M145" s="206">
        <v>4.0475879515472013E-3</v>
      </c>
      <c r="N145" s="206">
        <v>9.5204052946074903E-3</v>
      </c>
      <c r="O145" s="206">
        <v>1.1038938415795127E-2</v>
      </c>
      <c r="P145" s="206">
        <v>2.0882598099490291E-3</v>
      </c>
      <c r="Q145" s="206">
        <v>1.0202405268042058</v>
      </c>
      <c r="R145" s="206">
        <v>3.9840183284961944E-3</v>
      </c>
      <c r="S145" s="206">
        <v>1.9998940694477291E-3</v>
      </c>
      <c r="T145" s="206">
        <v>2.09492723586744E-4</v>
      </c>
      <c r="U145" s="206">
        <v>2.5148702552575398E-4</v>
      </c>
      <c r="V145" s="206">
        <v>3.1349560830629987E-4</v>
      </c>
      <c r="W145" s="206">
        <v>2.3825262501125092E-4</v>
      </c>
      <c r="X145" s="206">
        <v>2.1899221684282277E-4</v>
      </c>
      <c r="Y145" s="206">
        <v>1.2520034316355539E-3</v>
      </c>
      <c r="Z145" s="206">
        <v>4.6874648452138084E-4</v>
      </c>
      <c r="AA145" s="206">
        <v>2.0589522746063631E-4</v>
      </c>
      <c r="AB145" s="206">
        <v>1.2937172785329944E-3</v>
      </c>
      <c r="AC145" s="206">
        <v>1.3423078938041629E-3</v>
      </c>
      <c r="AD145" s="206">
        <v>1.3198821009640185E-4</v>
      </c>
      <c r="AE145" s="206">
        <v>3.4221886923163788E-4</v>
      </c>
      <c r="AF145" s="206">
        <v>3.6404591273630376E-3</v>
      </c>
      <c r="AG145" s="206">
        <v>2.4798528802051821E-2</v>
      </c>
      <c r="AH145" s="206">
        <v>2.4635926323679784E-4</v>
      </c>
      <c r="AI145" s="206">
        <v>2.0324894476625454E-4</v>
      </c>
      <c r="AJ145" s="206">
        <v>2.4260532811344726E-4</v>
      </c>
      <c r="AK145" s="206">
        <v>2.1899812716850615E-4</v>
      </c>
      <c r="AL145" s="206">
        <v>1.5836853216013807E-4</v>
      </c>
      <c r="AM145" s="206">
        <v>1.5258541112416491E-4</v>
      </c>
      <c r="AN145" s="206">
        <v>2.6907516182863558E-4</v>
      </c>
      <c r="AO145" s="206">
        <v>1.2591366875765406E-4</v>
      </c>
      <c r="AP145" s="206">
        <v>1.2892994802160722E-4</v>
      </c>
      <c r="AQ145" s="206">
        <v>1.8484245139845348E-4</v>
      </c>
      <c r="AR145" s="206">
        <v>1.9117047330943478E-4</v>
      </c>
      <c r="AS145" s="206">
        <v>1.325308512102787E-4</v>
      </c>
      <c r="AT145" s="206">
        <v>2.5053129088561092E-4</v>
      </c>
      <c r="AU145" s="206">
        <v>3.397098990944019E-4</v>
      </c>
      <c r="AV145" s="206">
        <v>5.7624307764672666E-4</v>
      </c>
      <c r="AW145" s="206">
        <v>4.9816998060897512E-4</v>
      </c>
      <c r="AX145" s="206">
        <v>6.0894881246972344E-4</v>
      </c>
      <c r="AY145" s="206">
        <v>4.3684328924253017E-4</v>
      </c>
      <c r="AZ145" s="206">
        <v>5.0715318102630992E-4</v>
      </c>
      <c r="BA145" s="206">
        <v>6.0701618775819207E-4</v>
      </c>
      <c r="BB145" s="206">
        <v>3.4682849876856815E-4</v>
      </c>
      <c r="BC145" s="206">
        <v>6.18189995214151E-4</v>
      </c>
      <c r="BD145" s="206">
        <v>6.2737176671330617E-4</v>
      </c>
      <c r="BE145" s="206">
        <v>7.8207378751272137E-4</v>
      </c>
      <c r="BF145" s="206">
        <v>7.2276362323355067E-4</v>
      </c>
      <c r="BG145" s="206">
        <v>2.6244036031386253E-4</v>
      </c>
      <c r="BH145" s="206">
        <v>1.6447483342622396E-4</v>
      </c>
      <c r="BI145" s="206">
        <v>9.3172495514326601E-4</v>
      </c>
      <c r="BJ145" s="206">
        <v>1.0743728005344812E-4</v>
      </c>
      <c r="BK145" s="206">
        <v>1.4080979641344825E-4</v>
      </c>
      <c r="BL145" s="206">
        <v>1.2344612765326969E-4</v>
      </c>
      <c r="BM145" s="206">
        <v>4.0608720986273766E-4</v>
      </c>
      <c r="BN145" s="206">
        <v>1.6121661211480919E-4</v>
      </c>
      <c r="BO145" s="206">
        <v>1.2320054849634907E-4</v>
      </c>
      <c r="BP145" s="206">
        <v>2.371902092745607E-4</v>
      </c>
      <c r="BQ145" s="206">
        <v>9.9501603577248628E-5</v>
      </c>
      <c r="BR145" s="206">
        <v>9.2373877620657643E-5</v>
      </c>
      <c r="BS145" s="206">
        <v>1.0941214892829914E-4</v>
      </c>
      <c r="BT145" s="206">
        <v>4.5992671897279923E-5</v>
      </c>
      <c r="BU145" s="206">
        <v>3.3168697579196757E-5</v>
      </c>
      <c r="BV145" s="206">
        <v>2.1643869185616337E-5</v>
      </c>
      <c r="BW145" s="206">
        <v>1.1993590937723516E-5</v>
      </c>
      <c r="BX145" s="206">
        <v>6.5543559557624213E-5</v>
      </c>
      <c r="BY145" s="206">
        <v>6.6036005615963399E-5</v>
      </c>
      <c r="BZ145" s="206">
        <v>1.3949897737666566E-4</v>
      </c>
      <c r="CA145" s="206">
        <v>1.9458782642512527E-4</v>
      </c>
      <c r="CB145" s="206">
        <v>7.5580232469008675E-5</v>
      </c>
      <c r="CC145" s="206">
        <v>6.2989420879908876E-5</v>
      </c>
      <c r="CD145" s="206">
        <v>3.8627074632385761E-4</v>
      </c>
      <c r="CE145" s="206">
        <v>3.9819579670653464E-5</v>
      </c>
      <c r="CF145" s="206">
        <v>1.9822894094944561E-4</v>
      </c>
      <c r="CG145" s="206">
        <v>1.8245644283140946E-4</v>
      </c>
      <c r="CH145" s="206">
        <v>1.5221755842220364E-4</v>
      </c>
      <c r="CI145" s="206">
        <v>2.5469286418725967E-4</v>
      </c>
      <c r="CJ145" s="206">
        <v>2.1275913153151401E-4</v>
      </c>
      <c r="CK145" s="206">
        <v>8.6457485858729391E-5</v>
      </c>
      <c r="CL145" s="206">
        <v>5.2261106346883726E-4</v>
      </c>
      <c r="CM145" s="206">
        <v>5.5233935949307658E-3</v>
      </c>
      <c r="CN145" s="206">
        <v>4.8083051065892277E-4</v>
      </c>
      <c r="CO145" s="206">
        <v>9.5758506867649429E-5</v>
      </c>
      <c r="CP145" s="206">
        <v>1.2267185774901196E-3</v>
      </c>
      <c r="CQ145" s="206">
        <v>1.168385041382418E-3</v>
      </c>
      <c r="CR145" s="206">
        <v>2.2774689027436725E-4</v>
      </c>
      <c r="CS145" s="206">
        <v>1.4269216551738494E-4</v>
      </c>
      <c r="CT145" s="206">
        <v>1.4385181926674173E-4</v>
      </c>
      <c r="CU145" s="206">
        <v>4.1893688376631178E-4</v>
      </c>
      <c r="CV145" s="206">
        <v>5.7007032527754841E-5</v>
      </c>
      <c r="CW145" s="206">
        <v>5.8990555780405038E-3</v>
      </c>
      <c r="CX145" s="206">
        <v>1.0003912097951073E-2</v>
      </c>
      <c r="CY145" s="206">
        <v>1.0260669473076917E-4</v>
      </c>
      <c r="CZ145" s="206">
        <v>1.083188113272036E-3</v>
      </c>
      <c r="DA145" s="206">
        <v>6.5401473519989929E-4</v>
      </c>
      <c r="DB145" s="206">
        <v>4.5122339201737223E-4</v>
      </c>
      <c r="DC145" s="206">
        <v>2.4582994597569159E-4</v>
      </c>
      <c r="DD145" s="202">
        <v>1.5814765197988117</v>
      </c>
    </row>
    <row r="146" spans="1:108" s="173" customFormat="1" ht="9.5" x14ac:dyDescent="0.15">
      <c r="A146" s="160" t="s">
        <v>26</v>
      </c>
      <c r="B146" s="169" t="s">
        <v>29</v>
      </c>
      <c r="C146" s="169"/>
      <c r="D146" s="200">
        <v>2.5440802562228201E-3</v>
      </c>
      <c r="E146" s="206">
        <v>2.2953897221625048E-3</v>
      </c>
      <c r="F146" s="206">
        <v>1.5848041997425589E-3</v>
      </c>
      <c r="G146" s="206">
        <v>2.0537098420298685E-3</v>
      </c>
      <c r="H146" s="206">
        <v>3.0896206637683788E-3</v>
      </c>
      <c r="I146" s="206">
        <v>2.6198134145278721E-2</v>
      </c>
      <c r="J146" s="206">
        <v>3.4771221932462706E-3</v>
      </c>
      <c r="K146" s="206">
        <v>2.2182577180619983E-3</v>
      </c>
      <c r="L146" s="206">
        <v>1.7554011222325314E-3</v>
      </c>
      <c r="M146" s="206">
        <v>1.2005497566779353E-2</v>
      </c>
      <c r="N146" s="206">
        <v>2.3022206378077517E-3</v>
      </c>
      <c r="O146" s="206">
        <v>2.0487201787471976E-3</v>
      </c>
      <c r="P146" s="206">
        <v>1.0849807125376607E-3</v>
      </c>
      <c r="Q146" s="206">
        <v>2.0949556673401427E-3</v>
      </c>
      <c r="R146" s="206">
        <v>1.24011299478975</v>
      </c>
      <c r="S146" s="206">
        <v>0.33678751594623718</v>
      </c>
      <c r="T146" s="206">
        <v>2.5921337699432961E-3</v>
      </c>
      <c r="U146" s="206">
        <v>1.0105803840919875E-2</v>
      </c>
      <c r="V146" s="206">
        <v>5.6721526945738314E-3</v>
      </c>
      <c r="W146" s="206">
        <v>6.5107264225523452E-3</v>
      </c>
      <c r="X146" s="206">
        <v>2.1894502787688573E-3</v>
      </c>
      <c r="Y146" s="206">
        <v>3.8416700249702188E-3</v>
      </c>
      <c r="Z146" s="206">
        <v>1.3442854573965236E-3</v>
      </c>
      <c r="AA146" s="206">
        <v>1.2041597130812681E-3</v>
      </c>
      <c r="AB146" s="206">
        <v>1.5655546042867858E-3</v>
      </c>
      <c r="AC146" s="206">
        <v>1.5390008849224203E-3</v>
      </c>
      <c r="AD146" s="206">
        <v>1.5277489433296076E-3</v>
      </c>
      <c r="AE146" s="206">
        <v>1.849290933366707E-3</v>
      </c>
      <c r="AF146" s="206">
        <v>1.8275296331177349E-2</v>
      </c>
      <c r="AG146" s="206">
        <v>4.6659289278693734E-2</v>
      </c>
      <c r="AH146" s="206">
        <v>5.0346153281276328E-3</v>
      </c>
      <c r="AI146" s="206">
        <v>1.602414546564858E-3</v>
      </c>
      <c r="AJ146" s="206">
        <v>2.8218989544248727E-3</v>
      </c>
      <c r="AK146" s="206">
        <v>2.8259731498405773E-3</v>
      </c>
      <c r="AL146" s="206">
        <v>1.6430342495737443E-3</v>
      </c>
      <c r="AM146" s="206">
        <v>1.3986000267264742E-3</v>
      </c>
      <c r="AN146" s="206">
        <v>1.5818088596243796E-3</v>
      </c>
      <c r="AO146" s="206">
        <v>1.4002438416838409E-3</v>
      </c>
      <c r="AP146" s="206">
        <v>1.571256543780566E-3</v>
      </c>
      <c r="AQ146" s="206">
        <v>2.2810587987883834E-3</v>
      </c>
      <c r="AR146" s="206">
        <v>1.7879170187177248E-3</v>
      </c>
      <c r="AS146" s="206">
        <v>1.5505842768794643E-3</v>
      </c>
      <c r="AT146" s="206">
        <v>1.7772578073341138E-3</v>
      </c>
      <c r="AU146" s="206">
        <v>1.6120114445787254E-3</v>
      </c>
      <c r="AV146" s="206">
        <v>2.4989845578584917E-3</v>
      </c>
      <c r="AW146" s="206">
        <v>5.9126576407492124E-3</v>
      </c>
      <c r="AX146" s="206">
        <v>3.3644996975680259E-3</v>
      </c>
      <c r="AY146" s="206">
        <v>2.3212462150516799E-3</v>
      </c>
      <c r="AZ146" s="206">
        <v>6.643272322087705E-3</v>
      </c>
      <c r="BA146" s="206">
        <v>2.9927284102905013E-3</v>
      </c>
      <c r="BB146" s="206">
        <v>3.08024130048561E-3</v>
      </c>
      <c r="BC146" s="206">
        <v>2.7700891999830912E-3</v>
      </c>
      <c r="BD146" s="206">
        <v>3.235687692429789E-3</v>
      </c>
      <c r="BE146" s="206">
        <v>3.2183685037724705E-3</v>
      </c>
      <c r="BF146" s="206">
        <v>3.3627937948763672E-3</v>
      </c>
      <c r="BG146" s="206">
        <v>5.9145097074416687E-3</v>
      </c>
      <c r="BH146" s="206">
        <v>1.0862895567443822E-3</v>
      </c>
      <c r="BI146" s="206">
        <v>5.1381170480220215E-3</v>
      </c>
      <c r="BJ146" s="206">
        <v>2.0691088425808888E-3</v>
      </c>
      <c r="BK146" s="206">
        <v>2.6496334863288507E-3</v>
      </c>
      <c r="BL146" s="206">
        <v>4.3436026207670717E-3</v>
      </c>
      <c r="BM146" s="206">
        <v>1.510500058565245E-3</v>
      </c>
      <c r="BN146" s="206">
        <v>1.4126022928094358E-3</v>
      </c>
      <c r="BO146" s="206">
        <v>1.1150601095601422E-3</v>
      </c>
      <c r="BP146" s="206">
        <v>1.6366510497259552E-3</v>
      </c>
      <c r="BQ146" s="206">
        <v>1.6089928293415525E-3</v>
      </c>
      <c r="BR146" s="206">
        <v>1.3510256007403993E-3</v>
      </c>
      <c r="BS146" s="206">
        <v>2.1988772812698066E-3</v>
      </c>
      <c r="BT146" s="206">
        <v>1.2207715164000124E-3</v>
      </c>
      <c r="BU146" s="206">
        <v>7.0240103422176546E-4</v>
      </c>
      <c r="BV146" s="206">
        <v>4.7315501349323648E-4</v>
      </c>
      <c r="BW146" s="206">
        <v>3.4945321654767416E-4</v>
      </c>
      <c r="BX146" s="206">
        <v>1.2945246932655656E-3</v>
      </c>
      <c r="BY146" s="206">
        <v>1.0369313037528847E-3</v>
      </c>
      <c r="BZ146" s="206">
        <v>7.2505975298679699E-3</v>
      </c>
      <c r="CA146" s="206">
        <v>2.1567902659686703E-3</v>
      </c>
      <c r="CB146" s="206">
        <v>2.2043801527302041E-3</v>
      </c>
      <c r="CC146" s="206">
        <v>1.4007743676735383E-3</v>
      </c>
      <c r="CD146" s="206">
        <v>2.9288427858808622E-3</v>
      </c>
      <c r="CE146" s="206">
        <v>1.0568181558148883E-3</v>
      </c>
      <c r="CF146" s="206">
        <v>1.0139392942622642E-3</v>
      </c>
      <c r="CG146" s="206">
        <v>1.5675527819011168E-3</v>
      </c>
      <c r="CH146" s="206">
        <v>1.7179471642836124E-3</v>
      </c>
      <c r="CI146" s="206">
        <v>1.4062451967721003E-3</v>
      </c>
      <c r="CJ146" s="206">
        <v>2.2871507865212803E-3</v>
      </c>
      <c r="CK146" s="206">
        <v>1.5187742789672758E-3</v>
      </c>
      <c r="CL146" s="206">
        <v>5.9482590847853665E-4</v>
      </c>
      <c r="CM146" s="206">
        <v>2.4565592595136567E-3</v>
      </c>
      <c r="CN146" s="206">
        <v>1.9528610989614883E-3</v>
      </c>
      <c r="CO146" s="206">
        <v>4.1853015408174011E-3</v>
      </c>
      <c r="CP146" s="206">
        <v>3.1744683031927081E-3</v>
      </c>
      <c r="CQ146" s="206">
        <v>2.0710111870725256E-3</v>
      </c>
      <c r="CR146" s="206">
        <v>8.6978950232054555E-3</v>
      </c>
      <c r="CS146" s="206">
        <v>1.7824983826206764E-3</v>
      </c>
      <c r="CT146" s="206">
        <v>1.3544908702690663E-3</v>
      </c>
      <c r="CU146" s="206">
        <v>2.6602209097734081E-3</v>
      </c>
      <c r="CV146" s="206">
        <v>2.2643313023088646E-3</v>
      </c>
      <c r="CW146" s="206">
        <v>5.4417766013872661E-3</v>
      </c>
      <c r="CX146" s="206">
        <v>1.8263975392280372E-3</v>
      </c>
      <c r="CY146" s="206">
        <v>2.9623128534691364E-3</v>
      </c>
      <c r="CZ146" s="206">
        <v>4.8275594229119133E-3</v>
      </c>
      <c r="DA146" s="206">
        <v>2.5806167827237803E-3</v>
      </c>
      <c r="DB146" s="206">
        <v>2.2851515135395749E-2</v>
      </c>
      <c r="DC146" s="206">
        <v>1.3418245676366303E-3</v>
      </c>
      <c r="DD146" s="202">
        <v>1.9514676994329148</v>
      </c>
    </row>
    <row r="147" spans="1:108" s="173" customFormat="1" ht="9.5" x14ac:dyDescent="0.15">
      <c r="A147" s="174" t="s">
        <v>27</v>
      </c>
      <c r="B147" s="175" t="s">
        <v>31</v>
      </c>
      <c r="C147" s="175"/>
      <c r="D147" s="203">
        <v>5.6073945917403008E-3</v>
      </c>
      <c r="E147" s="204">
        <v>5.2032542833746346E-3</v>
      </c>
      <c r="F147" s="204">
        <v>3.1612773479904482E-3</v>
      </c>
      <c r="G147" s="204">
        <v>4.1554824758636257E-3</v>
      </c>
      <c r="H147" s="204">
        <v>9.9782186633654642E-4</v>
      </c>
      <c r="I147" s="204">
        <v>1.3314498298173345E-2</v>
      </c>
      <c r="J147" s="204">
        <v>7.9342959523032389E-3</v>
      </c>
      <c r="K147" s="204">
        <v>5.4015063932365739E-3</v>
      </c>
      <c r="L147" s="204">
        <v>3.5360993430331757E-3</v>
      </c>
      <c r="M147" s="204">
        <v>7.5624443600358039E-3</v>
      </c>
      <c r="N147" s="204">
        <v>4.9955201537592395E-3</v>
      </c>
      <c r="O147" s="204">
        <v>3.8787242304718088E-3</v>
      </c>
      <c r="P147" s="204">
        <v>1.7486402931077138E-3</v>
      </c>
      <c r="Q147" s="204">
        <v>4.0937024750490334E-3</v>
      </c>
      <c r="R147" s="204">
        <v>5.9545804508473014E-3</v>
      </c>
      <c r="S147" s="204">
        <v>1.0116788732607576</v>
      </c>
      <c r="T147" s="204">
        <v>2.8197553625076048E-3</v>
      </c>
      <c r="U147" s="204">
        <v>4.2094741665574037E-3</v>
      </c>
      <c r="V147" s="204">
        <v>3.3009946046002698E-3</v>
      </c>
      <c r="W147" s="204">
        <v>3.7014684246914559E-3</v>
      </c>
      <c r="X147" s="204">
        <v>1.8880259978094969E-3</v>
      </c>
      <c r="Y147" s="204">
        <v>5.5905365481446739E-3</v>
      </c>
      <c r="Z147" s="204">
        <v>2.6010449547868818E-3</v>
      </c>
      <c r="AA147" s="204">
        <v>2.6425153263759022E-3</v>
      </c>
      <c r="AB147" s="204">
        <v>3.0327456255879897E-3</v>
      </c>
      <c r="AC147" s="204">
        <v>2.8012048172880617E-3</v>
      </c>
      <c r="AD147" s="204">
        <v>3.5708353581274887E-3</v>
      </c>
      <c r="AE147" s="204">
        <v>1.9748938553748774E-3</v>
      </c>
      <c r="AF147" s="204">
        <v>4.0096793631158598E-3</v>
      </c>
      <c r="AG147" s="204">
        <v>4.2892911516659487E-3</v>
      </c>
      <c r="AH147" s="204">
        <v>4.3698759758210625E-3</v>
      </c>
      <c r="AI147" s="204">
        <v>3.214685896037228E-3</v>
      </c>
      <c r="AJ147" s="204">
        <v>6.4825319679852004E-3</v>
      </c>
      <c r="AK147" s="204">
        <v>3.4355598695157896E-3</v>
      </c>
      <c r="AL147" s="204">
        <v>3.3597398384761236E-3</v>
      </c>
      <c r="AM147" s="204">
        <v>2.8604333323010624E-3</v>
      </c>
      <c r="AN147" s="204">
        <v>3.3721383788326916E-3</v>
      </c>
      <c r="AO147" s="204">
        <v>2.8531591079147722E-3</v>
      </c>
      <c r="AP147" s="204">
        <v>2.8990366634032792E-3</v>
      </c>
      <c r="AQ147" s="204">
        <v>4.0291134223385096E-3</v>
      </c>
      <c r="AR147" s="204">
        <v>3.3389864534415096E-3</v>
      </c>
      <c r="AS147" s="204">
        <v>2.4077127638628812E-3</v>
      </c>
      <c r="AT147" s="204">
        <v>3.1884148433063433E-3</v>
      </c>
      <c r="AU147" s="204">
        <v>2.6259318434323576E-3</v>
      </c>
      <c r="AV147" s="204">
        <v>3.3348976847170199E-3</v>
      </c>
      <c r="AW147" s="204">
        <v>6.9572540814648361E-3</v>
      </c>
      <c r="AX147" s="204">
        <v>7.2428352132791239E-3</v>
      </c>
      <c r="AY147" s="204">
        <v>4.8382798904036527E-3</v>
      </c>
      <c r="AZ147" s="204">
        <v>8.46780671117002E-3</v>
      </c>
      <c r="BA147" s="204">
        <v>5.3661947470528557E-3</v>
      </c>
      <c r="BB147" s="204">
        <v>4.9995205972083569E-3</v>
      </c>
      <c r="BC147" s="204">
        <v>4.3127636383934161E-3</v>
      </c>
      <c r="BD147" s="204">
        <v>5.6013284388632505E-3</v>
      </c>
      <c r="BE147" s="204">
        <v>3.4982352417177449E-3</v>
      </c>
      <c r="BF147" s="204">
        <v>2.977415584968167E-3</v>
      </c>
      <c r="BG147" s="204">
        <v>3.0661793047269711E-3</v>
      </c>
      <c r="BH147" s="204">
        <v>1.5046862682789521E-3</v>
      </c>
      <c r="BI147" s="204">
        <v>4.7158179443320932E-3</v>
      </c>
      <c r="BJ147" s="204">
        <v>3.4281152808699309E-3</v>
      </c>
      <c r="BK147" s="204">
        <v>4.653838662143292E-3</v>
      </c>
      <c r="BL147" s="204">
        <v>3.4758256022111942E-3</v>
      </c>
      <c r="BM147" s="204">
        <v>2.7203678400132083E-3</v>
      </c>
      <c r="BN147" s="204">
        <v>2.7693657386314678E-3</v>
      </c>
      <c r="BO147" s="204">
        <v>2.0772540649937263E-3</v>
      </c>
      <c r="BP147" s="204">
        <v>3.0335911752861627E-3</v>
      </c>
      <c r="BQ147" s="204">
        <v>2.4683147725756464E-3</v>
      </c>
      <c r="BR147" s="204">
        <v>2.6062983331859926E-3</v>
      </c>
      <c r="BS147" s="204">
        <v>4.5748944896773199E-3</v>
      </c>
      <c r="BT147" s="204">
        <v>2.5640925382752534E-3</v>
      </c>
      <c r="BU147" s="204">
        <v>1.1714512404716599E-3</v>
      </c>
      <c r="BV147" s="204">
        <v>7.1646380899867011E-4</v>
      </c>
      <c r="BW147" s="204">
        <v>4.1287616999572107E-4</v>
      </c>
      <c r="BX147" s="204">
        <v>2.2575285207665063E-3</v>
      </c>
      <c r="BY147" s="204">
        <v>2.0506560929579119E-3</v>
      </c>
      <c r="BZ147" s="204">
        <v>5.8040164898542912E-3</v>
      </c>
      <c r="CA147" s="204">
        <v>4.0143507032861679E-3</v>
      </c>
      <c r="CB147" s="204">
        <v>1.1919183743389356E-3</v>
      </c>
      <c r="CC147" s="204">
        <v>1.9502841879492862E-3</v>
      </c>
      <c r="CD147" s="204">
        <v>3.5115543412312517E-3</v>
      </c>
      <c r="CE147" s="204">
        <v>2.3224427217363014E-3</v>
      </c>
      <c r="CF147" s="204">
        <v>1.5897527153411373E-3</v>
      </c>
      <c r="CG147" s="204">
        <v>2.7927342954617448E-3</v>
      </c>
      <c r="CH147" s="204">
        <v>2.1875790763695112E-3</v>
      </c>
      <c r="CI147" s="204">
        <v>2.4843610187335586E-3</v>
      </c>
      <c r="CJ147" s="204">
        <v>3.458920303967637E-3</v>
      </c>
      <c r="CK147" s="204">
        <v>3.2107034526617376E-3</v>
      </c>
      <c r="CL147" s="204">
        <v>9.1892519566975472E-4</v>
      </c>
      <c r="CM147" s="204">
        <v>5.1738482129580921E-3</v>
      </c>
      <c r="CN147" s="204">
        <v>4.5088543294676455E-3</v>
      </c>
      <c r="CO147" s="204">
        <v>6.0810446840899902E-3</v>
      </c>
      <c r="CP147" s="204">
        <v>7.8541286657456515E-3</v>
      </c>
      <c r="CQ147" s="204">
        <v>4.7357796383211926E-3</v>
      </c>
      <c r="CR147" s="204">
        <v>2.3356223788753988E-2</v>
      </c>
      <c r="CS147" s="204">
        <v>3.7901956595857988E-3</v>
      </c>
      <c r="CT147" s="204">
        <v>2.3410534977886602E-3</v>
      </c>
      <c r="CU147" s="204">
        <v>3.1624421672767416E-3</v>
      </c>
      <c r="CV147" s="204">
        <v>3.3920257075500206E-3</v>
      </c>
      <c r="CW147" s="204">
        <v>1.2049864247847819E-2</v>
      </c>
      <c r="CX147" s="204">
        <v>2.8337960182946592E-3</v>
      </c>
      <c r="CY147" s="204">
        <v>6.87593982221083E-3</v>
      </c>
      <c r="CZ147" s="204">
        <v>5.8525792664387687E-3</v>
      </c>
      <c r="DA147" s="204">
        <v>4.6394076188659619E-3</v>
      </c>
      <c r="DB147" s="204">
        <v>6.2104307796677152E-3</v>
      </c>
      <c r="DC147" s="204">
        <v>2.1059449317311313E-3</v>
      </c>
      <c r="DD147" s="205">
        <v>1.4323591532802091</v>
      </c>
    </row>
    <row r="148" spans="1:108" s="173" customFormat="1" ht="9.5" x14ac:dyDescent="0.15">
      <c r="A148" s="160" t="s">
        <v>28</v>
      </c>
      <c r="B148" s="169" t="s">
        <v>688</v>
      </c>
      <c r="C148" s="169"/>
      <c r="D148" s="200">
        <v>2.455345128297968E-3</v>
      </c>
      <c r="E148" s="206">
        <v>1.5423705273347279E-3</v>
      </c>
      <c r="F148" s="206">
        <v>4.0671691398269294E-3</v>
      </c>
      <c r="G148" s="206">
        <v>2.9217309836502268E-3</v>
      </c>
      <c r="H148" s="206">
        <v>3.5049988661851267E-3</v>
      </c>
      <c r="I148" s="206">
        <v>4.1356132877032742E-3</v>
      </c>
      <c r="J148" s="206">
        <v>2.4243019303327807E-3</v>
      </c>
      <c r="K148" s="206">
        <v>2.2220555284622029E-3</v>
      </c>
      <c r="L148" s="206">
        <v>4.0985868760271349E-3</v>
      </c>
      <c r="M148" s="206">
        <v>4.1835486106033054E-3</v>
      </c>
      <c r="N148" s="206">
        <v>2.2988834529770069E-3</v>
      </c>
      <c r="O148" s="206">
        <v>2.7884102127213382E-3</v>
      </c>
      <c r="P148" s="206">
        <v>2.6468203408461259E-3</v>
      </c>
      <c r="Q148" s="206">
        <v>3.741703872244677E-3</v>
      </c>
      <c r="R148" s="206">
        <v>2.1478869817218062E-3</v>
      </c>
      <c r="S148" s="206">
        <v>3.5746937686293766E-3</v>
      </c>
      <c r="T148" s="206">
        <v>1.1280829412142526</v>
      </c>
      <c r="U148" s="206">
        <v>0.16410799665791442</v>
      </c>
      <c r="V148" s="206">
        <v>0.1376744554873873</v>
      </c>
      <c r="W148" s="206">
        <v>5.1612046216667463E-2</v>
      </c>
      <c r="X148" s="206">
        <v>1.9240012762459187E-2</v>
      </c>
      <c r="Y148" s="206">
        <v>2.1995784281907366E-3</v>
      </c>
      <c r="Z148" s="206">
        <v>2.1201009633845394E-3</v>
      </c>
      <c r="AA148" s="206">
        <v>1.3515768912929623E-3</v>
      </c>
      <c r="AB148" s="206">
        <v>3.3214030588327218E-3</v>
      </c>
      <c r="AC148" s="206">
        <v>3.1891527230745649E-3</v>
      </c>
      <c r="AD148" s="206">
        <v>1.5412982476546763E-3</v>
      </c>
      <c r="AE148" s="206">
        <v>2.7526714050542501E-3</v>
      </c>
      <c r="AF148" s="206">
        <v>1.9771044887272994E-3</v>
      </c>
      <c r="AG148" s="206">
        <v>3.3152603721868785E-3</v>
      </c>
      <c r="AH148" s="206">
        <v>1.3102575046428042E-2</v>
      </c>
      <c r="AI148" s="206">
        <v>1.7711435740921254E-3</v>
      </c>
      <c r="AJ148" s="206">
        <v>1.3522799179156515E-2</v>
      </c>
      <c r="AK148" s="206">
        <v>6.0766188658810212E-3</v>
      </c>
      <c r="AL148" s="206">
        <v>1.6518628071874374E-3</v>
      </c>
      <c r="AM148" s="206">
        <v>1.5123259403078543E-3</v>
      </c>
      <c r="AN148" s="206">
        <v>2.0858056740151129E-3</v>
      </c>
      <c r="AO148" s="206">
        <v>1.4522940488327844E-3</v>
      </c>
      <c r="AP148" s="206">
        <v>1.9827003863673487E-3</v>
      </c>
      <c r="AQ148" s="206">
        <v>2.451053918278147E-3</v>
      </c>
      <c r="AR148" s="206">
        <v>2.9700055148537013E-3</v>
      </c>
      <c r="AS148" s="206">
        <v>2.5894804941766557E-3</v>
      </c>
      <c r="AT148" s="206">
        <v>1.8037044376631509E-3</v>
      </c>
      <c r="AU148" s="206">
        <v>1.6395127131183928E-3</v>
      </c>
      <c r="AV148" s="206">
        <v>3.4646420167268126E-3</v>
      </c>
      <c r="AW148" s="206">
        <v>2.89706986583139E-3</v>
      </c>
      <c r="AX148" s="206">
        <v>4.1837242423822347E-3</v>
      </c>
      <c r="AY148" s="206">
        <v>3.2351282436520975E-3</v>
      </c>
      <c r="AZ148" s="206">
        <v>3.1622338221702598E-3</v>
      </c>
      <c r="BA148" s="206">
        <v>2.5938404708499524E-3</v>
      </c>
      <c r="BB148" s="206">
        <v>2.2397763905367711E-3</v>
      </c>
      <c r="BC148" s="206">
        <v>2.6017431843380272E-3</v>
      </c>
      <c r="BD148" s="206">
        <v>3.0241297041567737E-3</v>
      </c>
      <c r="BE148" s="206">
        <v>2.6955186354240433E-3</v>
      </c>
      <c r="BF148" s="206">
        <v>2.1991992577420406E-3</v>
      </c>
      <c r="BG148" s="206">
        <v>5.3188614513532606E-3</v>
      </c>
      <c r="BH148" s="206">
        <v>2.0679971519137912E-3</v>
      </c>
      <c r="BI148" s="206">
        <v>4.5516337676615601E-2</v>
      </c>
      <c r="BJ148" s="206">
        <v>1.1694995789535403E-3</v>
      </c>
      <c r="BK148" s="206">
        <v>6.6099983655126787E-2</v>
      </c>
      <c r="BL148" s="206">
        <v>2.2222869763706406E-2</v>
      </c>
      <c r="BM148" s="206">
        <v>2.919137740727201E-3</v>
      </c>
      <c r="BN148" s="206">
        <v>4.86475600935581E-3</v>
      </c>
      <c r="BO148" s="206">
        <v>3.1876581704230011E-3</v>
      </c>
      <c r="BP148" s="206">
        <v>2.2706274407527836E-3</v>
      </c>
      <c r="BQ148" s="206">
        <v>3.0720644590368404E-3</v>
      </c>
      <c r="BR148" s="206">
        <v>1.4007321866326469E-3</v>
      </c>
      <c r="BS148" s="206">
        <v>2.1399861201325406E-3</v>
      </c>
      <c r="BT148" s="206">
        <v>1.9158729742547989E-3</v>
      </c>
      <c r="BU148" s="206">
        <v>1.2312767101701398E-3</v>
      </c>
      <c r="BV148" s="206">
        <v>1.2077186654656387E-3</v>
      </c>
      <c r="BW148" s="206">
        <v>1.4318354899692028E-3</v>
      </c>
      <c r="BX148" s="206">
        <v>1.4667616198707752E-3</v>
      </c>
      <c r="BY148" s="206">
        <v>8.4932710292299964E-4</v>
      </c>
      <c r="BZ148" s="206">
        <v>2.1989570360579453E-3</v>
      </c>
      <c r="CA148" s="206">
        <v>2.4338771704377257E-3</v>
      </c>
      <c r="CB148" s="206">
        <v>1.8310832972201333E-3</v>
      </c>
      <c r="CC148" s="206">
        <v>3.3499438389244965E-3</v>
      </c>
      <c r="CD148" s="206">
        <v>4.9723266426857224E-3</v>
      </c>
      <c r="CE148" s="206">
        <v>8.4242531684001814E-4</v>
      </c>
      <c r="CF148" s="206">
        <v>2.0103276752949282E-3</v>
      </c>
      <c r="CG148" s="206">
        <v>4.3507917621930497E-3</v>
      </c>
      <c r="CH148" s="206">
        <v>3.0418337211531761E-3</v>
      </c>
      <c r="CI148" s="206">
        <v>2.5102292964447204E-3</v>
      </c>
      <c r="CJ148" s="206">
        <v>1.6922858960612155E-2</v>
      </c>
      <c r="CK148" s="206">
        <v>1.3128110420564535E-3</v>
      </c>
      <c r="CL148" s="206">
        <v>1.9775444470845082E-3</v>
      </c>
      <c r="CM148" s="206">
        <v>3.3775353525479254E-3</v>
      </c>
      <c r="CN148" s="206">
        <v>1.695780200257448E-3</v>
      </c>
      <c r="CO148" s="206">
        <v>1.6404992424434355E-3</v>
      </c>
      <c r="CP148" s="206">
        <v>3.0646613361601143E-3</v>
      </c>
      <c r="CQ148" s="206">
        <v>1.8733249077235591E-3</v>
      </c>
      <c r="CR148" s="206">
        <v>4.7800971953944312E-3</v>
      </c>
      <c r="CS148" s="206">
        <v>1.2826516507322028E-3</v>
      </c>
      <c r="CT148" s="206">
        <v>5.2164394748936511E-3</v>
      </c>
      <c r="CU148" s="206">
        <v>1.7553796078261679E-3</v>
      </c>
      <c r="CV148" s="206">
        <v>2.3580184132671786E-3</v>
      </c>
      <c r="CW148" s="206">
        <v>2.6035019704448536E-3</v>
      </c>
      <c r="CX148" s="206">
        <v>3.2225738215206001E-3</v>
      </c>
      <c r="CY148" s="206">
        <v>2.0030194918386102E-3</v>
      </c>
      <c r="CZ148" s="206">
        <v>3.2977114012206041E-3</v>
      </c>
      <c r="DA148" s="206">
        <v>2.7051746686643004E-3</v>
      </c>
      <c r="DB148" s="206">
        <v>4.0846763834003319E-2</v>
      </c>
      <c r="DC148" s="206">
        <v>1.3545036178003039E-3</v>
      </c>
      <c r="DD148" s="202">
        <v>1.9593345572199388</v>
      </c>
    </row>
    <row r="149" spans="1:108" s="173" customFormat="1" ht="9.5" x14ac:dyDescent="0.15">
      <c r="A149" s="160" t="s">
        <v>30</v>
      </c>
      <c r="B149" s="169" t="s">
        <v>34</v>
      </c>
      <c r="C149" s="169"/>
      <c r="D149" s="200">
        <v>9.7719978616136343E-4</v>
      </c>
      <c r="E149" s="206">
        <v>1.0484956708678341E-3</v>
      </c>
      <c r="F149" s="206">
        <v>9.4311236806049633E-4</v>
      </c>
      <c r="G149" s="206">
        <v>8.5608334231387917E-4</v>
      </c>
      <c r="H149" s="206">
        <v>6.2003243254567535E-4</v>
      </c>
      <c r="I149" s="206">
        <v>1.848388779086701E-3</v>
      </c>
      <c r="J149" s="206">
        <v>2.6365921271971592E-3</v>
      </c>
      <c r="K149" s="206">
        <v>4.5795650397732974E-3</v>
      </c>
      <c r="L149" s="206">
        <v>1.4517451593686224E-3</v>
      </c>
      <c r="M149" s="206">
        <v>1.605929780411131E-3</v>
      </c>
      <c r="N149" s="206">
        <v>1.0722796696797194E-3</v>
      </c>
      <c r="O149" s="206">
        <v>1.5472367762734889E-3</v>
      </c>
      <c r="P149" s="206">
        <v>1.0473980071200315E-3</v>
      </c>
      <c r="Q149" s="206">
        <v>1.2752195076336545E-3</v>
      </c>
      <c r="R149" s="206">
        <v>1.5204346691067413E-3</v>
      </c>
      <c r="S149" s="206">
        <v>2.0472270654990246E-3</v>
      </c>
      <c r="T149" s="206">
        <v>1.2712685901822573E-3</v>
      </c>
      <c r="U149" s="206">
        <v>1.0283213406620713</v>
      </c>
      <c r="V149" s="206">
        <v>2.6497992350780083E-3</v>
      </c>
      <c r="W149" s="206">
        <v>2.406315914087812E-3</v>
      </c>
      <c r="X149" s="206">
        <v>1.4422844633661214E-3</v>
      </c>
      <c r="Y149" s="206">
        <v>1.843880193129384E-3</v>
      </c>
      <c r="Z149" s="206">
        <v>2.9408037798602914E-3</v>
      </c>
      <c r="AA149" s="206">
        <v>2.3166094031504955E-3</v>
      </c>
      <c r="AB149" s="206">
        <v>2.9472192427554326E-3</v>
      </c>
      <c r="AC149" s="206">
        <v>2.2046498783170891E-3</v>
      </c>
      <c r="AD149" s="206">
        <v>3.0249086135098304E-3</v>
      </c>
      <c r="AE149" s="206">
        <v>2.4990704719939642E-3</v>
      </c>
      <c r="AF149" s="206">
        <v>1.7854873922976107E-3</v>
      </c>
      <c r="AG149" s="206">
        <v>1.2348068153880528E-3</v>
      </c>
      <c r="AH149" s="206">
        <v>1.9617767173636179E-3</v>
      </c>
      <c r="AI149" s="206">
        <v>2.096389307002117E-3</v>
      </c>
      <c r="AJ149" s="206">
        <v>4.6746868940033054E-3</v>
      </c>
      <c r="AK149" s="206">
        <v>2.7844978044727349E-3</v>
      </c>
      <c r="AL149" s="206">
        <v>1.9835877622392606E-3</v>
      </c>
      <c r="AM149" s="206">
        <v>1.8135584532737602E-3</v>
      </c>
      <c r="AN149" s="206">
        <v>2.3006120161214315E-3</v>
      </c>
      <c r="AO149" s="206">
        <v>1.5570151828279194E-3</v>
      </c>
      <c r="AP149" s="206">
        <v>1.7439336143766503E-3</v>
      </c>
      <c r="AQ149" s="206">
        <v>2.6663013356009024E-3</v>
      </c>
      <c r="AR149" s="206">
        <v>1.8555263651117099E-3</v>
      </c>
      <c r="AS149" s="206">
        <v>1.3820926353641629E-3</v>
      </c>
      <c r="AT149" s="206">
        <v>1.6829164402752449E-3</v>
      </c>
      <c r="AU149" s="206">
        <v>1.5203170001058192E-3</v>
      </c>
      <c r="AV149" s="206">
        <v>1.8348369103467134E-3</v>
      </c>
      <c r="AW149" s="206">
        <v>3.1321865714962131E-3</v>
      </c>
      <c r="AX149" s="206">
        <v>3.2267604833400671E-3</v>
      </c>
      <c r="AY149" s="206">
        <v>2.3003920080376071E-3</v>
      </c>
      <c r="AZ149" s="206">
        <v>2.791143362931688E-3</v>
      </c>
      <c r="BA149" s="206">
        <v>3.3943829591765889E-3</v>
      </c>
      <c r="BB149" s="206">
        <v>2.5111010543880773E-3</v>
      </c>
      <c r="BC149" s="206">
        <v>2.5445621574415839E-3</v>
      </c>
      <c r="BD149" s="206">
        <v>3.4990411621656178E-3</v>
      </c>
      <c r="BE149" s="206">
        <v>2.1970488134941337E-3</v>
      </c>
      <c r="BF149" s="206">
        <v>1.9624187848929385E-3</v>
      </c>
      <c r="BG149" s="206">
        <v>6.793825061105872E-3</v>
      </c>
      <c r="BH149" s="206">
        <v>1.1342647248505566E-3</v>
      </c>
      <c r="BI149" s="206">
        <v>7.7446921069388771E-3</v>
      </c>
      <c r="BJ149" s="206">
        <v>1.4100700680315344E-3</v>
      </c>
      <c r="BK149" s="206">
        <v>1.3196725695751187E-2</v>
      </c>
      <c r="BL149" s="206">
        <v>2.1683711452570829E-2</v>
      </c>
      <c r="BM149" s="206">
        <v>1.3394867304098185E-3</v>
      </c>
      <c r="BN149" s="206">
        <v>1.2998753326662368E-3</v>
      </c>
      <c r="BO149" s="206">
        <v>2.7551543224110376E-3</v>
      </c>
      <c r="BP149" s="206">
        <v>3.3502854328943364E-3</v>
      </c>
      <c r="BQ149" s="206">
        <v>5.1022070537412451E-3</v>
      </c>
      <c r="BR149" s="206">
        <v>3.6965797554924405E-3</v>
      </c>
      <c r="BS149" s="206">
        <v>2.0336020342424403E-3</v>
      </c>
      <c r="BT149" s="206">
        <v>3.2585100871221359E-3</v>
      </c>
      <c r="BU149" s="206">
        <v>1.4716235471492196E-3</v>
      </c>
      <c r="BV149" s="206">
        <v>2.1254606578175847E-3</v>
      </c>
      <c r="BW149" s="206">
        <v>1.6259607426143518E-3</v>
      </c>
      <c r="BX149" s="206">
        <v>1.6306796287457747E-3</v>
      </c>
      <c r="BY149" s="206">
        <v>1.1185490168173155E-3</v>
      </c>
      <c r="BZ149" s="206">
        <v>3.2767048474991113E-3</v>
      </c>
      <c r="CA149" s="206">
        <v>2.8050898245208424E-3</v>
      </c>
      <c r="CB149" s="206">
        <v>1.1918625710262223E-3</v>
      </c>
      <c r="CC149" s="206">
        <v>3.4009934627087617E-3</v>
      </c>
      <c r="CD149" s="206">
        <v>3.6908782748323447E-3</v>
      </c>
      <c r="CE149" s="206">
        <v>7.2951387452618562E-4</v>
      </c>
      <c r="CF149" s="206">
        <v>4.0472789877541203E-3</v>
      </c>
      <c r="CG149" s="206">
        <v>2.5735767304981959E-3</v>
      </c>
      <c r="CH149" s="206">
        <v>4.204821759862234E-3</v>
      </c>
      <c r="CI149" s="206">
        <v>5.0837423395345034E-3</v>
      </c>
      <c r="CJ149" s="206">
        <v>3.2753430302209859E-3</v>
      </c>
      <c r="CK149" s="206">
        <v>1.7644360456123946E-3</v>
      </c>
      <c r="CL149" s="206">
        <v>2.2577296706206076E-3</v>
      </c>
      <c r="CM149" s="206">
        <v>3.4771088372854897E-3</v>
      </c>
      <c r="CN149" s="206">
        <v>2.952786601021596E-3</v>
      </c>
      <c r="CO149" s="206">
        <v>1.304085064112152E-3</v>
      </c>
      <c r="CP149" s="206">
        <v>9.0152063102052291E-3</v>
      </c>
      <c r="CQ149" s="206">
        <v>3.8322461232225893E-3</v>
      </c>
      <c r="CR149" s="206">
        <v>1.3124626024762342E-2</v>
      </c>
      <c r="CS149" s="206">
        <v>2.1024324232578255E-3</v>
      </c>
      <c r="CT149" s="206">
        <v>2.2955778224188336E-3</v>
      </c>
      <c r="CU149" s="206">
        <v>1.5378657758295547E-3</v>
      </c>
      <c r="CV149" s="206">
        <v>2.6032053399560814E-3</v>
      </c>
      <c r="CW149" s="206">
        <v>4.4383911310501914E-3</v>
      </c>
      <c r="CX149" s="206">
        <v>3.8218755513680543E-3</v>
      </c>
      <c r="CY149" s="206">
        <v>1.8665095143822813E-3</v>
      </c>
      <c r="CZ149" s="206">
        <v>6.7352451241597068E-3</v>
      </c>
      <c r="DA149" s="206">
        <v>4.2751804459471299E-3</v>
      </c>
      <c r="DB149" s="206">
        <v>3.1028314457121702E-3</v>
      </c>
      <c r="DC149" s="206">
        <v>1.3989656805763473E-3</v>
      </c>
      <c r="DD149" s="202">
        <v>1.3303398447179937</v>
      </c>
    </row>
    <row r="150" spans="1:108" s="173" customFormat="1" ht="9.5" x14ac:dyDescent="0.15">
      <c r="A150" s="160" t="s">
        <v>32</v>
      </c>
      <c r="B150" s="169" t="s">
        <v>689</v>
      </c>
      <c r="C150" s="169"/>
      <c r="D150" s="200">
        <v>1.6531379822512182E-2</v>
      </c>
      <c r="E150" s="206">
        <v>5.7194133995486264E-3</v>
      </c>
      <c r="F150" s="206">
        <v>7.9490404158010421E-3</v>
      </c>
      <c r="G150" s="206">
        <v>2.1561562273797956E-2</v>
      </c>
      <c r="H150" s="206">
        <v>4.0594913959575187E-3</v>
      </c>
      <c r="I150" s="206">
        <v>5.0634024314501341E-3</v>
      </c>
      <c r="J150" s="206">
        <v>4.8556236345233443E-3</v>
      </c>
      <c r="K150" s="206">
        <v>3.4081788205236399E-3</v>
      </c>
      <c r="L150" s="206">
        <v>1.7440081408357011E-2</v>
      </c>
      <c r="M150" s="206">
        <v>1.202474731538904E-2</v>
      </c>
      <c r="N150" s="206">
        <v>1.5104698945075426E-2</v>
      </c>
      <c r="O150" s="206">
        <v>1.6154810507121597E-2</v>
      </c>
      <c r="P150" s="206">
        <v>1.6281665426809262E-2</v>
      </c>
      <c r="Q150" s="206">
        <v>1.2657892906562955E-2</v>
      </c>
      <c r="R150" s="206">
        <v>1.1238793916046919E-2</v>
      </c>
      <c r="S150" s="206">
        <v>1.5807761450957362E-2</v>
      </c>
      <c r="T150" s="206">
        <v>1.56985921532991E-2</v>
      </c>
      <c r="U150" s="206">
        <v>4.0852248420505638E-2</v>
      </c>
      <c r="V150" s="206">
        <v>1.3800001877513233</v>
      </c>
      <c r="W150" s="206">
        <v>0.5029045991658726</v>
      </c>
      <c r="X150" s="206">
        <v>0.18659747252150594</v>
      </c>
      <c r="Y150" s="206">
        <v>9.2536987807844903E-3</v>
      </c>
      <c r="Z150" s="206">
        <v>6.5671352245246705E-3</v>
      </c>
      <c r="AA150" s="206">
        <v>3.1273923754968286E-3</v>
      </c>
      <c r="AB150" s="206">
        <v>2.2594005985971159E-2</v>
      </c>
      <c r="AC150" s="206">
        <v>1.9142167625483621E-2</v>
      </c>
      <c r="AD150" s="206">
        <v>2.7186321354826701E-3</v>
      </c>
      <c r="AE150" s="206">
        <v>1.4397078349748241E-2</v>
      </c>
      <c r="AF150" s="206">
        <v>1.0053759800070063E-2</v>
      </c>
      <c r="AG150" s="206">
        <v>1.3476520845904706E-2</v>
      </c>
      <c r="AH150" s="206">
        <v>2.0146771154893217E-2</v>
      </c>
      <c r="AI150" s="206">
        <v>5.2046634667474341E-3</v>
      </c>
      <c r="AJ150" s="206">
        <v>4.3346073069463871E-2</v>
      </c>
      <c r="AK150" s="206">
        <v>1.9077159483309507E-2</v>
      </c>
      <c r="AL150" s="206">
        <v>3.5349750550781153E-3</v>
      </c>
      <c r="AM150" s="206">
        <v>3.1323994163356792E-3</v>
      </c>
      <c r="AN150" s="206">
        <v>3.5735638161802164E-3</v>
      </c>
      <c r="AO150" s="206">
        <v>4.2398774299985641E-3</v>
      </c>
      <c r="AP150" s="206">
        <v>5.766022947435283E-3</v>
      </c>
      <c r="AQ150" s="206">
        <v>6.6256664670743424E-3</v>
      </c>
      <c r="AR150" s="206">
        <v>4.9023269531416761E-3</v>
      </c>
      <c r="AS150" s="206">
        <v>6.5335731421153212E-3</v>
      </c>
      <c r="AT150" s="206">
        <v>7.8127030302798193E-3</v>
      </c>
      <c r="AU150" s="206">
        <v>5.7327496052203258E-3</v>
      </c>
      <c r="AV150" s="206">
        <v>1.0161809343752671E-2</v>
      </c>
      <c r="AW150" s="206">
        <v>1.2836487262160011E-2</v>
      </c>
      <c r="AX150" s="206">
        <v>1.9043748754006645E-2</v>
      </c>
      <c r="AY150" s="206">
        <v>1.7858205423908743E-2</v>
      </c>
      <c r="AZ150" s="206">
        <v>1.5430964737578285E-2</v>
      </c>
      <c r="BA150" s="206">
        <v>1.0897069989179482E-2</v>
      </c>
      <c r="BB150" s="206">
        <v>9.1382638785473761E-3</v>
      </c>
      <c r="BC150" s="206">
        <v>1.2812458364833903E-2</v>
      </c>
      <c r="BD150" s="206">
        <v>1.5665957263618448E-2</v>
      </c>
      <c r="BE150" s="206">
        <v>7.8271524543134345E-3</v>
      </c>
      <c r="BF150" s="206">
        <v>8.1529463960593358E-3</v>
      </c>
      <c r="BG150" s="206">
        <v>5.437949551234343E-3</v>
      </c>
      <c r="BH150" s="206">
        <v>4.8330982358413856E-3</v>
      </c>
      <c r="BI150" s="206">
        <v>3.0482230954018513E-2</v>
      </c>
      <c r="BJ150" s="206">
        <v>4.9976316824939726E-3</v>
      </c>
      <c r="BK150" s="206">
        <v>1.2613031458030567E-2</v>
      </c>
      <c r="BL150" s="206">
        <v>9.5758934258427016E-3</v>
      </c>
      <c r="BM150" s="206">
        <v>5.0222629285318733E-3</v>
      </c>
      <c r="BN150" s="206">
        <v>4.1068264676470505E-3</v>
      </c>
      <c r="BO150" s="206">
        <v>3.7820445924707118E-3</v>
      </c>
      <c r="BP150" s="206">
        <v>4.4129800503070159E-3</v>
      </c>
      <c r="BQ150" s="206">
        <v>6.2433748407725691E-3</v>
      </c>
      <c r="BR150" s="206">
        <v>4.3562683359139945E-3</v>
      </c>
      <c r="BS150" s="206">
        <v>7.7111571932238585E-3</v>
      </c>
      <c r="BT150" s="206">
        <v>9.9711362897703798E-3</v>
      </c>
      <c r="BU150" s="206">
        <v>4.3681368822533744E-3</v>
      </c>
      <c r="BV150" s="206">
        <v>2.928195477243723E-3</v>
      </c>
      <c r="BW150" s="206">
        <v>1.5531812022076257E-3</v>
      </c>
      <c r="BX150" s="206">
        <v>3.7058443354691813E-3</v>
      </c>
      <c r="BY150" s="206">
        <v>3.5748808883191339E-3</v>
      </c>
      <c r="BZ150" s="206">
        <v>6.0786586639041979E-3</v>
      </c>
      <c r="CA150" s="206">
        <v>6.1769984724933625E-3</v>
      </c>
      <c r="CB150" s="206">
        <v>1.2510994618734578E-2</v>
      </c>
      <c r="CC150" s="206">
        <v>1.5819381289508074E-2</v>
      </c>
      <c r="CD150" s="206">
        <v>1.0463949090320085E-2</v>
      </c>
      <c r="CE150" s="206">
        <v>4.8311738633385068E-3</v>
      </c>
      <c r="CF150" s="206">
        <v>8.7186703784190786E-3</v>
      </c>
      <c r="CG150" s="206">
        <v>3.062489030170145E-2</v>
      </c>
      <c r="CH150" s="206">
        <v>1.8875794957866475E-2</v>
      </c>
      <c r="CI150" s="206">
        <v>9.6991715094948885E-3</v>
      </c>
      <c r="CJ150" s="206">
        <v>0.15484513343579129</v>
      </c>
      <c r="CK150" s="206">
        <v>5.4839448642099433E-3</v>
      </c>
      <c r="CL150" s="206">
        <v>1.0313556364306522E-2</v>
      </c>
      <c r="CM150" s="206">
        <v>1.8894875859958381E-2</v>
      </c>
      <c r="CN150" s="206">
        <v>7.8587547924700626E-3</v>
      </c>
      <c r="CO150" s="206">
        <v>8.7249883549622119E-3</v>
      </c>
      <c r="CP150" s="206">
        <v>1.1378480978626523E-2</v>
      </c>
      <c r="CQ150" s="206">
        <v>8.4444367635538031E-3</v>
      </c>
      <c r="CR150" s="206">
        <v>2.0784569012482733E-2</v>
      </c>
      <c r="CS150" s="206">
        <v>3.78842369013323E-3</v>
      </c>
      <c r="CT150" s="206">
        <v>4.2238564904511652E-2</v>
      </c>
      <c r="CU150" s="206">
        <v>6.706527979226602E-3</v>
      </c>
      <c r="CV150" s="206">
        <v>1.0636699763046948E-2</v>
      </c>
      <c r="CW150" s="206">
        <v>8.8254948780156182E-3</v>
      </c>
      <c r="CX150" s="206">
        <v>9.4601843042819243E-3</v>
      </c>
      <c r="CY150" s="206">
        <v>7.1307912817150498E-3</v>
      </c>
      <c r="CZ150" s="206">
        <v>9.3951383482806378E-3</v>
      </c>
      <c r="DA150" s="206">
        <v>6.0676203691441433E-3</v>
      </c>
      <c r="DB150" s="206">
        <v>0.33422569355544002</v>
      </c>
      <c r="DC150" s="206">
        <v>6.4903367228861938E-3</v>
      </c>
      <c r="DD150" s="202">
        <v>3.6378656482720544</v>
      </c>
    </row>
    <row r="151" spans="1:108" s="173" customFormat="1" ht="9.5" x14ac:dyDescent="0.15">
      <c r="A151" s="179" t="s">
        <v>33</v>
      </c>
      <c r="B151" s="180" t="s">
        <v>37</v>
      </c>
      <c r="C151" s="180"/>
      <c r="D151" s="207">
        <v>2.8932186558301411E-2</v>
      </c>
      <c r="E151" s="208">
        <v>6.7399050162873734E-3</v>
      </c>
      <c r="F151" s="208">
        <v>1.1177476848794544E-2</v>
      </c>
      <c r="G151" s="208">
        <v>3.7527275673597218E-2</v>
      </c>
      <c r="H151" s="208">
        <v>4.9710988684204148E-3</v>
      </c>
      <c r="I151" s="208">
        <v>3.9418622768880376E-3</v>
      </c>
      <c r="J151" s="208">
        <v>2.6538357830195006E-3</v>
      </c>
      <c r="K151" s="208">
        <v>1.5819943427089051E-3</v>
      </c>
      <c r="L151" s="208">
        <v>2.5957405801693926E-2</v>
      </c>
      <c r="M151" s="208">
        <v>1.5063150508944629E-2</v>
      </c>
      <c r="N151" s="208">
        <v>2.4356638003898434E-2</v>
      </c>
      <c r="O151" s="208">
        <v>2.1960644600416072E-2</v>
      </c>
      <c r="P151" s="208">
        <v>2.5441105167521526E-2</v>
      </c>
      <c r="Q151" s="208">
        <v>1.8607330700183587E-2</v>
      </c>
      <c r="R151" s="208">
        <v>1.2657141357739644E-2</v>
      </c>
      <c r="S151" s="208">
        <v>1.0436908899348535E-2</v>
      </c>
      <c r="T151" s="208">
        <v>4.5024232273758675E-3</v>
      </c>
      <c r="U151" s="208">
        <v>1.6815141043683264E-2</v>
      </c>
      <c r="V151" s="208">
        <v>5.0000665036494139E-3</v>
      </c>
      <c r="W151" s="208">
        <v>1.0073970449490071</v>
      </c>
      <c r="X151" s="208">
        <v>4.3261147382331507E-3</v>
      </c>
      <c r="Y151" s="208">
        <v>8.9757372339446685E-3</v>
      </c>
      <c r="Z151" s="208">
        <v>4.0710812084178245E-3</v>
      </c>
      <c r="AA151" s="208">
        <v>1.941661789002534E-3</v>
      </c>
      <c r="AB151" s="208">
        <v>2.2543183123326434E-2</v>
      </c>
      <c r="AC151" s="208">
        <v>2.4219705594331602E-2</v>
      </c>
      <c r="AD151" s="208">
        <v>1.2970225091875833E-3</v>
      </c>
      <c r="AE151" s="208">
        <v>5.2399693600447975E-3</v>
      </c>
      <c r="AF151" s="208">
        <v>3.9384126643442537E-3</v>
      </c>
      <c r="AG151" s="208">
        <v>1.3630349299688168E-2</v>
      </c>
      <c r="AH151" s="208">
        <v>1.1099666920027727E-2</v>
      </c>
      <c r="AI151" s="208">
        <v>4.8380032066803269E-3</v>
      </c>
      <c r="AJ151" s="208">
        <v>2.6432468817792095E-2</v>
      </c>
      <c r="AK151" s="208">
        <v>9.8035674822831397E-3</v>
      </c>
      <c r="AL151" s="208">
        <v>1.9092956842165709E-3</v>
      </c>
      <c r="AM151" s="208">
        <v>1.6459824376274881E-3</v>
      </c>
      <c r="AN151" s="208">
        <v>1.822097799461449E-3</v>
      </c>
      <c r="AO151" s="208">
        <v>2.8546990572867609E-3</v>
      </c>
      <c r="AP151" s="208">
        <v>3.3857608935478844E-3</v>
      </c>
      <c r="AQ151" s="208">
        <v>3.6064505891534922E-3</v>
      </c>
      <c r="AR151" s="208">
        <v>2.9086108460909628E-3</v>
      </c>
      <c r="AS151" s="208">
        <v>5.2093154083578544E-3</v>
      </c>
      <c r="AT151" s="208">
        <v>3.4256995578337782E-3</v>
      </c>
      <c r="AU151" s="208">
        <v>2.8945001246593709E-3</v>
      </c>
      <c r="AV151" s="208">
        <v>6.9894783765263348E-3</v>
      </c>
      <c r="AW151" s="208">
        <v>5.5473117616976564E-3</v>
      </c>
      <c r="AX151" s="208">
        <v>8.6299182896381905E-3</v>
      </c>
      <c r="AY151" s="208">
        <v>4.9455623260432182E-3</v>
      </c>
      <c r="AZ151" s="208">
        <v>1.0117717072885382E-2</v>
      </c>
      <c r="BA151" s="208">
        <v>5.7694517266529697E-3</v>
      </c>
      <c r="BB151" s="208">
        <v>6.3330671238684124E-3</v>
      </c>
      <c r="BC151" s="208">
        <v>6.6541816426332109E-3</v>
      </c>
      <c r="BD151" s="208">
        <v>5.5617609686188065E-3</v>
      </c>
      <c r="BE151" s="208">
        <v>3.9514701977802907E-3</v>
      </c>
      <c r="BF151" s="208">
        <v>4.0561867875027737E-3</v>
      </c>
      <c r="BG151" s="208">
        <v>3.3506353158960001E-3</v>
      </c>
      <c r="BH151" s="208">
        <v>2.0964417235051617E-3</v>
      </c>
      <c r="BI151" s="208">
        <v>1.0596133720343487E-2</v>
      </c>
      <c r="BJ151" s="208">
        <v>3.017507688255218E-3</v>
      </c>
      <c r="BK151" s="208">
        <v>3.1474966377047445E-3</v>
      </c>
      <c r="BL151" s="208">
        <v>4.7793569511424194E-3</v>
      </c>
      <c r="BM151" s="208">
        <v>2.7876531948804431E-3</v>
      </c>
      <c r="BN151" s="208">
        <v>2.1158569912443806E-3</v>
      </c>
      <c r="BO151" s="208">
        <v>1.380009888338153E-3</v>
      </c>
      <c r="BP151" s="208">
        <v>1.8228232135419397E-3</v>
      </c>
      <c r="BQ151" s="208">
        <v>2.6029192028646842E-3</v>
      </c>
      <c r="BR151" s="208">
        <v>2.5343927774170642E-3</v>
      </c>
      <c r="BS151" s="208">
        <v>8.974918920507103E-3</v>
      </c>
      <c r="BT151" s="208">
        <v>3.613209259755972E-3</v>
      </c>
      <c r="BU151" s="208">
        <v>1.6022234079487267E-3</v>
      </c>
      <c r="BV151" s="208">
        <v>9.7424124432740297E-4</v>
      </c>
      <c r="BW151" s="208">
        <v>5.7799016502730694E-4</v>
      </c>
      <c r="BX151" s="208">
        <v>1.5476076762567189E-3</v>
      </c>
      <c r="BY151" s="208">
        <v>1.7079447587062546E-3</v>
      </c>
      <c r="BZ151" s="208">
        <v>4.237878725226781E-3</v>
      </c>
      <c r="CA151" s="208">
        <v>3.1282540453422057E-3</v>
      </c>
      <c r="CB151" s="208">
        <v>2.8549191106873231E-3</v>
      </c>
      <c r="CC151" s="208">
        <v>7.4008668186543629E-3</v>
      </c>
      <c r="CD151" s="208">
        <v>5.7585298703334495E-3</v>
      </c>
      <c r="CE151" s="208">
        <v>2.0225261645888826E-3</v>
      </c>
      <c r="CF151" s="208">
        <v>2.2631380401588303E-3</v>
      </c>
      <c r="CG151" s="208">
        <v>3.0169314148626382E-3</v>
      </c>
      <c r="CH151" s="208">
        <v>3.1366336139848502E-3</v>
      </c>
      <c r="CI151" s="208">
        <v>2.8723881554342323E-3</v>
      </c>
      <c r="CJ151" s="208">
        <v>3.9681427492342493E-3</v>
      </c>
      <c r="CK151" s="208">
        <v>1.991070559362425E-3</v>
      </c>
      <c r="CL151" s="208">
        <v>2.475729926072979E-3</v>
      </c>
      <c r="CM151" s="208">
        <v>8.8221458110175534E-3</v>
      </c>
      <c r="CN151" s="208">
        <v>6.6927827387940628E-3</v>
      </c>
      <c r="CO151" s="208">
        <v>4.6593239625008567E-3</v>
      </c>
      <c r="CP151" s="208">
        <v>8.1318310108705015E-3</v>
      </c>
      <c r="CQ151" s="208">
        <v>8.5950645055699413E-3</v>
      </c>
      <c r="CR151" s="208">
        <v>5.6665715282728539E-3</v>
      </c>
      <c r="CS151" s="208">
        <v>1.5990118629077305E-3</v>
      </c>
      <c r="CT151" s="208">
        <v>2.8059945592788923E-3</v>
      </c>
      <c r="CU151" s="208">
        <v>3.5056645502192694E-3</v>
      </c>
      <c r="CV151" s="208">
        <v>3.8794499640905753E-3</v>
      </c>
      <c r="CW151" s="208">
        <v>7.3480245475982461E-3</v>
      </c>
      <c r="CX151" s="208">
        <v>1.1709773639700003E-2</v>
      </c>
      <c r="CY151" s="208">
        <v>3.4385406210966935E-3</v>
      </c>
      <c r="CZ151" s="208">
        <v>2.5963848805055437E-3</v>
      </c>
      <c r="DA151" s="208">
        <v>4.0229569473367206E-3</v>
      </c>
      <c r="DB151" s="208">
        <v>0.31045668109721386</v>
      </c>
      <c r="DC151" s="208">
        <v>2.6012058754267459E-3</v>
      </c>
      <c r="DD151" s="209">
        <v>2.0271838787848737</v>
      </c>
    </row>
    <row r="152" spans="1:108" s="173" customFormat="1" ht="9.5" x14ac:dyDescent="0.15">
      <c r="A152" s="160" t="s">
        <v>35</v>
      </c>
      <c r="B152" s="169" t="s">
        <v>39</v>
      </c>
      <c r="C152" s="169"/>
      <c r="D152" s="200">
        <v>3.2166898825468004E-3</v>
      </c>
      <c r="E152" s="206">
        <v>2.8164213056686522E-3</v>
      </c>
      <c r="F152" s="206">
        <v>3.4261993608128687E-3</v>
      </c>
      <c r="G152" s="206">
        <v>3.1334654204126181E-3</v>
      </c>
      <c r="H152" s="206">
        <v>1.4809398480039467E-3</v>
      </c>
      <c r="I152" s="206">
        <v>3.5601692215263998E-3</v>
      </c>
      <c r="J152" s="206">
        <v>4.7336570124905846E-3</v>
      </c>
      <c r="K152" s="206">
        <v>4.0729292810112215E-3</v>
      </c>
      <c r="L152" s="206">
        <v>1.2081037504593535E-2</v>
      </c>
      <c r="M152" s="206">
        <v>8.9379179334324408E-3</v>
      </c>
      <c r="N152" s="206">
        <v>6.7620962988985019E-3</v>
      </c>
      <c r="O152" s="206">
        <v>1.3967926297213813E-2</v>
      </c>
      <c r="P152" s="206">
        <v>5.1650940098868737E-3</v>
      </c>
      <c r="Q152" s="206">
        <v>5.8634164646208832E-3</v>
      </c>
      <c r="R152" s="206">
        <v>5.5393700393935961E-3</v>
      </c>
      <c r="S152" s="206">
        <v>9.0918701971291517E-3</v>
      </c>
      <c r="T152" s="206">
        <v>3.824895947914418E-3</v>
      </c>
      <c r="U152" s="206">
        <v>9.5160844183740934E-3</v>
      </c>
      <c r="V152" s="206">
        <v>4.4443166756344714E-3</v>
      </c>
      <c r="W152" s="206">
        <v>1.2948423294289071E-2</v>
      </c>
      <c r="X152" s="206">
        <v>1.0541316850385225</v>
      </c>
      <c r="Y152" s="206">
        <v>5.2523588639716255E-3</v>
      </c>
      <c r="Z152" s="206">
        <v>5.4106519643100856E-3</v>
      </c>
      <c r="AA152" s="206">
        <v>3.0527859913671439E-3</v>
      </c>
      <c r="AB152" s="206">
        <v>9.2717621123102282E-3</v>
      </c>
      <c r="AC152" s="206">
        <v>1.2291760953024774E-2</v>
      </c>
      <c r="AD152" s="206">
        <v>2.9960508543486909E-3</v>
      </c>
      <c r="AE152" s="206">
        <v>4.3127118098126261E-3</v>
      </c>
      <c r="AF152" s="206">
        <v>4.414074188255809E-3</v>
      </c>
      <c r="AG152" s="206">
        <v>6.2061395800521819E-3</v>
      </c>
      <c r="AH152" s="206">
        <v>8.0579857358585531E-3</v>
      </c>
      <c r="AI152" s="206">
        <v>3.5572025738854806E-3</v>
      </c>
      <c r="AJ152" s="206">
        <v>6.1668768502691042E-3</v>
      </c>
      <c r="AK152" s="206">
        <v>3.179169886261865E-3</v>
      </c>
      <c r="AL152" s="206">
        <v>3.2752858126382676E-3</v>
      </c>
      <c r="AM152" s="206">
        <v>2.9467974904060969E-3</v>
      </c>
      <c r="AN152" s="206">
        <v>3.433638918272917E-3</v>
      </c>
      <c r="AO152" s="206">
        <v>3.4340590960660468E-3</v>
      </c>
      <c r="AP152" s="206">
        <v>4.8965705894623863E-3</v>
      </c>
      <c r="AQ152" s="206">
        <v>7.9614534442125125E-3</v>
      </c>
      <c r="AR152" s="206">
        <v>4.4895038875625145E-3</v>
      </c>
      <c r="AS152" s="206">
        <v>5.8515289301276745E-3</v>
      </c>
      <c r="AT152" s="206">
        <v>5.0771466331197002E-3</v>
      </c>
      <c r="AU152" s="206">
        <v>5.4321829630390849E-3</v>
      </c>
      <c r="AV152" s="206">
        <v>8.104523586146925E-3</v>
      </c>
      <c r="AW152" s="206">
        <v>1.1366623503294529E-2</v>
      </c>
      <c r="AX152" s="206">
        <v>8.4025988700669567E-3</v>
      </c>
      <c r="AY152" s="206">
        <v>5.8617970378270663E-3</v>
      </c>
      <c r="AZ152" s="206">
        <v>1.7840861486870321E-2</v>
      </c>
      <c r="BA152" s="206">
        <v>9.4046883722336046E-3</v>
      </c>
      <c r="BB152" s="206">
        <v>6.2757025380648082E-3</v>
      </c>
      <c r="BC152" s="206">
        <v>1.0378042552579011E-2</v>
      </c>
      <c r="BD152" s="206">
        <v>1.121453766687378E-2</v>
      </c>
      <c r="BE152" s="206">
        <v>6.8509864384131086E-3</v>
      </c>
      <c r="BF152" s="206">
        <v>5.9997482061541173E-3</v>
      </c>
      <c r="BG152" s="206">
        <v>5.1457001823144713E-3</v>
      </c>
      <c r="BH152" s="206">
        <v>6.8895085345652887E-3</v>
      </c>
      <c r="BI152" s="206">
        <v>1.2023824637275013E-2</v>
      </c>
      <c r="BJ152" s="206">
        <v>5.6975494988988707E-3</v>
      </c>
      <c r="BK152" s="206">
        <v>4.2773710216643165E-3</v>
      </c>
      <c r="BL152" s="206">
        <v>4.5683493045679605E-3</v>
      </c>
      <c r="BM152" s="206">
        <v>3.997337511284671E-3</v>
      </c>
      <c r="BN152" s="206">
        <v>3.625254056942106E-3</v>
      </c>
      <c r="BO152" s="206">
        <v>6.4313607962986942E-3</v>
      </c>
      <c r="BP152" s="206">
        <v>7.2093615575695271E-3</v>
      </c>
      <c r="BQ152" s="206">
        <v>6.4786586170438891E-3</v>
      </c>
      <c r="BR152" s="206">
        <v>5.1021455706496558E-3</v>
      </c>
      <c r="BS152" s="206">
        <v>9.0921356989584288E-3</v>
      </c>
      <c r="BT152" s="206">
        <v>2.1395644576192429E-2</v>
      </c>
      <c r="BU152" s="206">
        <v>4.1938321762910232E-3</v>
      </c>
      <c r="BV152" s="206">
        <v>3.1604672811352003E-3</v>
      </c>
      <c r="BW152" s="206">
        <v>1.9349220417128788E-3</v>
      </c>
      <c r="BX152" s="206">
        <v>4.6918527405622476E-3</v>
      </c>
      <c r="BY152" s="206">
        <v>3.6163358883770243E-3</v>
      </c>
      <c r="BZ152" s="206">
        <v>5.5199266499564919E-3</v>
      </c>
      <c r="CA152" s="206">
        <v>5.991436137757095E-3</v>
      </c>
      <c r="CB152" s="206">
        <v>6.5746712624149429E-3</v>
      </c>
      <c r="CC152" s="206">
        <v>4.0283274030941492E-3</v>
      </c>
      <c r="CD152" s="206">
        <v>9.3543247122888189E-3</v>
      </c>
      <c r="CE152" s="206">
        <v>8.7322757565230433E-3</v>
      </c>
      <c r="CF152" s="206">
        <v>1.3102491862521716E-2</v>
      </c>
      <c r="CG152" s="206">
        <v>1.9762099391939757E-2</v>
      </c>
      <c r="CH152" s="206">
        <v>1.1435500580886725E-2</v>
      </c>
      <c r="CI152" s="206">
        <v>1.5488270346371196E-2</v>
      </c>
      <c r="CJ152" s="206">
        <v>7.8871865306315639E-2</v>
      </c>
      <c r="CK152" s="206">
        <v>9.1348544854512846E-3</v>
      </c>
      <c r="CL152" s="206">
        <v>1.1362881613352612E-2</v>
      </c>
      <c r="CM152" s="206">
        <v>2.1987405569917743E-2</v>
      </c>
      <c r="CN152" s="206">
        <v>5.9557588444607281E-3</v>
      </c>
      <c r="CO152" s="206">
        <v>6.1533138825164329E-3</v>
      </c>
      <c r="CP152" s="206">
        <v>1.2794018326247034E-2</v>
      </c>
      <c r="CQ152" s="206">
        <v>3.4358147514246371E-3</v>
      </c>
      <c r="CR152" s="206">
        <v>3.7576228101446604E-2</v>
      </c>
      <c r="CS152" s="206">
        <v>4.4122051879435641E-3</v>
      </c>
      <c r="CT152" s="206">
        <v>4.74445848583845E-2</v>
      </c>
      <c r="CU152" s="206">
        <v>5.333921096420704E-3</v>
      </c>
      <c r="CV152" s="206">
        <v>7.1907097666416599E-3</v>
      </c>
      <c r="CW152" s="206">
        <v>5.4029535096480731E-3</v>
      </c>
      <c r="CX152" s="206">
        <v>6.0366086505074194E-3</v>
      </c>
      <c r="CY152" s="206">
        <v>5.5207797383134026E-3</v>
      </c>
      <c r="CZ152" s="206">
        <v>1.7817560396489338E-2</v>
      </c>
      <c r="DA152" s="206">
        <v>7.7651736101199071E-3</v>
      </c>
      <c r="DB152" s="206">
        <v>9.5188762107050618E-3</v>
      </c>
      <c r="DC152" s="206">
        <v>4.5484309755654513E-3</v>
      </c>
      <c r="DD152" s="202">
        <v>1.9291672955174664</v>
      </c>
    </row>
    <row r="153" spans="1:108" s="173" customFormat="1" ht="9.5" x14ac:dyDescent="0.15">
      <c r="A153" s="160" t="s">
        <v>36</v>
      </c>
      <c r="B153" s="169" t="s">
        <v>41</v>
      </c>
      <c r="C153" s="169"/>
      <c r="D153" s="200">
        <v>0.10306435835448223</v>
      </c>
      <c r="E153" s="206">
        <v>8.6403463044668061E-2</v>
      </c>
      <c r="F153" s="206">
        <v>2.9015392365913412E-2</v>
      </c>
      <c r="G153" s="206">
        <v>3.3818876750960035E-3</v>
      </c>
      <c r="H153" s="206">
        <v>8.5751148942577501E-4</v>
      </c>
      <c r="I153" s="206">
        <v>6.5268311016974327E-4</v>
      </c>
      <c r="J153" s="206">
        <v>2.5209577440719275E-4</v>
      </c>
      <c r="K153" s="206">
        <v>9.8269126594272842E-5</v>
      </c>
      <c r="L153" s="206">
        <v>1.5764981514793292E-2</v>
      </c>
      <c r="M153" s="206">
        <v>8.8007542036755545E-4</v>
      </c>
      <c r="N153" s="206">
        <v>8.0176977680512004E-2</v>
      </c>
      <c r="O153" s="206">
        <v>2.2719456848260815E-2</v>
      </c>
      <c r="P153" s="206">
        <v>3.9555167352617587E-3</v>
      </c>
      <c r="Q153" s="206">
        <v>4.9359094590196412E-2</v>
      </c>
      <c r="R153" s="206">
        <v>2.5844532210813824E-3</v>
      </c>
      <c r="S153" s="206">
        <v>1.4057899274771963E-3</v>
      </c>
      <c r="T153" s="206">
        <v>6.5484757468988147E-4</v>
      </c>
      <c r="U153" s="206">
        <v>2.7198792831107548E-4</v>
      </c>
      <c r="V153" s="206">
        <v>4.7872608180140567E-4</v>
      </c>
      <c r="W153" s="206">
        <v>3.0443918585821536E-4</v>
      </c>
      <c r="X153" s="206">
        <v>2.680933452121835E-4</v>
      </c>
      <c r="Y153" s="206">
        <v>1.3613278921852274</v>
      </c>
      <c r="Z153" s="206">
        <v>6.2461909650384524E-3</v>
      </c>
      <c r="AA153" s="206">
        <v>1.3431512815463909E-3</v>
      </c>
      <c r="AB153" s="206">
        <v>2.48236573209224E-3</v>
      </c>
      <c r="AC153" s="206">
        <v>3.747001936213397E-3</v>
      </c>
      <c r="AD153" s="206">
        <v>1.9106431203470492E-5</v>
      </c>
      <c r="AE153" s="206">
        <v>4.3723609740416115E-4</v>
      </c>
      <c r="AF153" s="206">
        <v>6.8120362975180471E-3</v>
      </c>
      <c r="AG153" s="206">
        <v>3.4073065142671308E-3</v>
      </c>
      <c r="AH153" s="206">
        <v>2.8407797307403827E-4</v>
      </c>
      <c r="AI153" s="206">
        <v>1.0013570417804876E-4</v>
      </c>
      <c r="AJ153" s="206">
        <v>2.4513205946789291E-4</v>
      </c>
      <c r="AK153" s="206">
        <v>3.4387100945487941E-4</v>
      </c>
      <c r="AL153" s="206">
        <v>-1.8381095521929317E-3</v>
      </c>
      <c r="AM153" s="206">
        <v>-1.2479668847861511E-3</v>
      </c>
      <c r="AN153" s="206">
        <v>-3.2473915799103529E-4</v>
      </c>
      <c r="AO153" s="206">
        <v>-7.125880091112609E-4</v>
      </c>
      <c r="AP153" s="206">
        <v>2.0329138070313612E-4</v>
      </c>
      <c r="AQ153" s="206">
        <v>1.6530125580934072E-4</v>
      </c>
      <c r="AR153" s="206">
        <v>-2.5564045439507513E-4</v>
      </c>
      <c r="AS153" s="206">
        <v>-1.6709572790580179E-4</v>
      </c>
      <c r="AT153" s="206">
        <v>-3.8651279166782471E-5</v>
      </c>
      <c r="AU153" s="206">
        <v>6.2057452512580947E-5</v>
      </c>
      <c r="AV153" s="206">
        <v>1.7714465142491798E-4</v>
      </c>
      <c r="AW153" s="206">
        <v>2.4245118125929438E-4</v>
      </c>
      <c r="AX153" s="206">
        <v>1.6911194745742344E-4</v>
      </c>
      <c r="AY153" s="206">
        <v>5.7033754091204534E-5</v>
      </c>
      <c r="AZ153" s="206">
        <v>1.3179544453738689E-4</v>
      </c>
      <c r="BA153" s="206">
        <v>1.6495688818123303E-4</v>
      </c>
      <c r="BB153" s="206">
        <v>1.6024608760147361E-4</v>
      </c>
      <c r="BC153" s="206">
        <v>2.1356792726333473E-4</v>
      </c>
      <c r="BD153" s="206">
        <v>1.7559801579260809E-4</v>
      </c>
      <c r="BE153" s="206">
        <v>2.9140414501903377E-4</v>
      </c>
      <c r="BF153" s="206">
        <v>2.4919312435412805E-4</v>
      </c>
      <c r="BG153" s="206">
        <v>1.3320618331039693E-5</v>
      </c>
      <c r="BH153" s="206">
        <v>1.3993475714192232E-4</v>
      </c>
      <c r="BI153" s="206">
        <v>1.0654157543881946E-3</v>
      </c>
      <c r="BJ153" s="206">
        <v>8.216325393936756E-5</v>
      </c>
      <c r="BK153" s="206">
        <v>1.2570224678156038E-4</v>
      </c>
      <c r="BL153" s="206">
        <v>6.7297959295487355E-5</v>
      </c>
      <c r="BM153" s="206">
        <v>8.2996632435207874E-4</v>
      </c>
      <c r="BN153" s="206">
        <v>3.1687218559537419E-4</v>
      </c>
      <c r="BO153" s="206">
        <v>1.6869482088189891E-4</v>
      </c>
      <c r="BP153" s="206">
        <v>1.5296943093907298E-4</v>
      </c>
      <c r="BQ153" s="206">
        <v>1.8633316303496276E-4</v>
      </c>
      <c r="BR153" s="206">
        <v>1.7223454783485634E-4</v>
      </c>
      <c r="BS153" s="206">
        <v>5.8238629249679645E-5</v>
      </c>
      <c r="BT153" s="206">
        <v>3.7399148130007018E-5</v>
      </c>
      <c r="BU153" s="206">
        <v>4.108026535381434E-5</v>
      </c>
      <c r="BV153" s="206">
        <v>2.0743972934364853E-5</v>
      </c>
      <c r="BW153" s="206">
        <v>8.8975672721728625E-6</v>
      </c>
      <c r="BX153" s="206">
        <v>4.8528252844051686E-5</v>
      </c>
      <c r="BY153" s="206">
        <v>5.7213860054902685E-5</v>
      </c>
      <c r="BZ153" s="206">
        <v>1.0521781947053496E-4</v>
      </c>
      <c r="CA153" s="206">
        <v>1.7664654163768173E-4</v>
      </c>
      <c r="CB153" s="206">
        <v>5.3356204587565831E-5</v>
      </c>
      <c r="CC153" s="206">
        <v>7.3199680003572075E-5</v>
      </c>
      <c r="CD153" s="206">
        <v>4.4438968073190634E-4</v>
      </c>
      <c r="CE153" s="206">
        <v>2.7453426874016044E-5</v>
      </c>
      <c r="CF153" s="206">
        <v>5.6819953503170137E-5</v>
      </c>
      <c r="CG153" s="206">
        <v>1.0677948827475216E-4</v>
      </c>
      <c r="CH153" s="206">
        <v>6.6986852818595852E-5</v>
      </c>
      <c r="CI153" s="206">
        <v>6.9843555121724957E-5</v>
      </c>
      <c r="CJ153" s="206">
        <v>1.9011361824443845E-4</v>
      </c>
      <c r="CK153" s="206">
        <v>7.4243211905032814E-5</v>
      </c>
      <c r="CL153" s="206">
        <v>8.1096804175065634E-5</v>
      </c>
      <c r="CM153" s="206">
        <v>4.6154368322240191E-4</v>
      </c>
      <c r="CN153" s="206">
        <v>6.5442294828388326E-4</v>
      </c>
      <c r="CO153" s="206">
        <v>1.6393751745862796E-4</v>
      </c>
      <c r="CP153" s="206">
        <v>1.4263138922116485E-3</v>
      </c>
      <c r="CQ153" s="206">
        <v>1.3327838537696346E-3</v>
      </c>
      <c r="CR153" s="206">
        <v>3.773591425880146E-4</v>
      </c>
      <c r="CS153" s="206">
        <v>1.0584991548434237E-4</v>
      </c>
      <c r="CT153" s="206">
        <v>1.0740221241646926E-4</v>
      </c>
      <c r="CU153" s="206">
        <v>4.3501149686963134E-4</v>
      </c>
      <c r="CV153" s="206">
        <v>6.3822588831175523E-5</v>
      </c>
      <c r="CW153" s="206">
        <v>5.9989976912150859E-3</v>
      </c>
      <c r="CX153" s="206">
        <v>6.8448996703851864E-3</v>
      </c>
      <c r="CY153" s="206">
        <v>1.6663114861956659E-4</v>
      </c>
      <c r="CZ153" s="206">
        <v>5.6042443868651074E-4</v>
      </c>
      <c r="DA153" s="206">
        <v>1.4120098870520148E-3</v>
      </c>
      <c r="DB153" s="206">
        <v>5.2863481947664815E-4</v>
      </c>
      <c r="DC153" s="206">
        <v>4.4111446716724135E-4</v>
      </c>
      <c r="DD153" s="202">
        <v>1.8134242803411644</v>
      </c>
    </row>
    <row r="154" spans="1:108" s="173" customFormat="1" ht="9.5" x14ac:dyDescent="0.15">
      <c r="A154" s="160" t="s">
        <v>38</v>
      </c>
      <c r="B154" s="169" t="s">
        <v>43</v>
      </c>
      <c r="C154" s="169"/>
      <c r="D154" s="200">
        <v>2.0474831347805839E-2</v>
      </c>
      <c r="E154" s="206">
        <v>1.8781594984044678E-2</v>
      </c>
      <c r="F154" s="206">
        <v>9.2097476335453489E-3</v>
      </c>
      <c r="G154" s="206">
        <v>4.5442884213792514E-3</v>
      </c>
      <c r="H154" s="206">
        <v>1.2470509232027417E-3</v>
      </c>
      <c r="I154" s="206">
        <v>3.6453265860917649E-3</v>
      </c>
      <c r="J154" s="206">
        <v>3.5752547298903547E-3</v>
      </c>
      <c r="K154" s="206">
        <v>1.5945287830920437E-3</v>
      </c>
      <c r="L154" s="206">
        <v>8.9606713494726712E-3</v>
      </c>
      <c r="M154" s="206">
        <v>5.8170266651644664E-3</v>
      </c>
      <c r="N154" s="206">
        <v>1.6174222180664069E-2</v>
      </c>
      <c r="O154" s="206">
        <v>1.3048365851808371E-2</v>
      </c>
      <c r="P154" s="206">
        <v>7.4505215281124191E-3</v>
      </c>
      <c r="Q154" s="206">
        <v>1.2845884482524552E-2</v>
      </c>
      <c r="R154" s="206">
        <v>3.3527316123046068E-2</v>
      </c>
      <c r="S154" s="206">
        <v>1.400886128983286E-2</v>
      </c>
      <c r="T154" s="206">
        <v>4.1603216474549003E-3</v>
      </c>
      <c r="U154" s="206">
        <v>6.2879756234803129E-3</v>
      </c>
      <c r="V154" s="206">
        <v>2.83632300147749E-2</v>
      </c>
      <c r="W154" s="206">
        <v>1.354363366939685E-2</v>
      </c>
      <c r="X154" s="206">
        <v>7.7700375093271417E-3</v>
      </c>
      <c r="Y154" s="206">
        <v>0.18227553499856708</v>
      </c>
      <c r="Z154" s="206">
        <v>1.1792073494561484</v>
      </c>
      <c r="AA154" s="206">
        <v>2.1240794118102792E-2</v>
      </c>
      <c r="AB154" s="206">
        <v>5.022908882505861E-2</v>
      </c>
      <c r="AC154" s="206">
        <v>6.9591319887950781E-2</v>
      </c>
      <c r="AD154" s="206">
        <v>1.2425402729906723E-3</v>
      </c>
      <c r="AE154" s="206">
        <v>1.4564171992320281E-2</v>
      </c>
      <c r="AF154" s="206">
        <v>4.0730547501946858E-2</v>
      </c>
      <c r="AG154" s="206">
        <v>7.5354572772763136E-3</v>
      </c>
      <c r="AH154" s="206">
        <v>3.0477659565522865E-2</v>
      </c>
      <c r="AI154" s="206">
        <v>2.4404495585052931E-3</v>
      </c>
      <c r="AJ154" s="206">
        <v>2.6250112076449422E-2</v>
      </c>
      <c r="AK154" s="206">
        <v>6.3732764232940515E-3</v>
      </c>
      <c r="AL154" s="206">
        <v>1.2854984838146382E-2</v>
      </c>
      <c r="AM154" s="206">
        <v>1.0335778394982582E-2</v>
      </c>
      <c r="AN154" s="206">
        <v>5.9500948468841804E-3</v>
      </c>
      <c r="AO154" s="206">
        <v>6.5734936862617173E-3</v>
      </c>
      <c r="AP154" s="206">
        <v>2.2180235623234994E-2</v>
      </c>
      <c r="AQ154" s="206">
        <v>1.3189267761841761E-2</v>
      </c>
      <c r="AR154" s="206">
        <v>1.1936960338931789E-2</v>
      </c>
      <c r="AS154" s="206">
        <v>5.5551036522620495E-3</v>
      </c>
      <c r="AT154" s="206">
        <v>5.4945488535248777E-3</v>
      </c>
      <c r="AU154" s="206">
        <v>4.6738955574591352E-3</v>
      </c>
      <c r="AV154" s="206">
        <v>6.587268711525371E-3</v>
      </c>
      <c r="AW154" s="206">
        <v>1.5745493722591309E-2</v>
      </c>
      <c r="AX154" s="206">
        <v>1.0310423096297792E-2</v>
      </c>
      <c r="AY154" s="206">
        <v>6.2796560408476983E-3</v>
      </c>
      <c r="AZ154" s="206">
        <v>8.1300950748442787E-3</v>
      </c>
      <c r="BA154" s="206">
        <v>6.4618818314354882E-3</v>
      </c>
      <c r="BB154" s="206">
        <v>9.6176009493880998E-3</v>
      </c>
      <c r="BC154" s="206">
        <v>9.5756566252579219E-3</v>
      </c>
      <c r="BD154" s="206">
        <v>8.3715295797639755E-3</v>
      </c>
      <c r="BE154" s="206">
        <v>6.9705685866128754E-3</v>
      </c>
      <c r="BF154" s="206">
        <v>6.1997535380736114E-3</v>
      </c>
      <c r="BG154" s="206">
        <v>9.982116070170001E-3</v>
      </c>
      <c r="BH154" s="206">
        <v>4.5849553229522612E-3</v>
      </c>
      <c r="BI154" s="206">
        <v>1.3510547857349006E-2</v>
      </c>
      <c r="BJ154" s="206">
        <v>1.3929295270067804E-3</v>
      </c>
      <c r="BK154" s="206">
        <v>3.3003453240301973E-3</v>
      </c>
      <c r="BL154" s="206">
        <v>4.0820988441533151E-3</v>
      </c>
      <c r="BM154" s="206">
        <v>2.9194682716612978E-3</v>
      </c>
      <c r="BN154" s="206">
        <v>4.2998058878485025E-3</v>
      </c>
      <c r="BO154" s="206">
        <v>1.391361710867648E-3</v>
      </c>
      <c r="BP154" s="206">
        <v>1.6107451948267708E-3</v>
      </c>
      <c r="BQ154" s="206">
        <v>1.9861211767058531E-2</v>
      </c>
      <c r="BR154" s="206">
        <v>9.5723426782622339E-3</v>
      </c>
      <c r="BS154" s="206">
        <v>8.8374935867234375E-4</v>
      </c>
      <c r="BT154" s="206">
        <v>7.6107566055456976E-4</v>
      </c>
      <c r="BU154" s="206">
        <v>6.0550446136621377E-4</v>
      </c>
      <c r="BV154" s="206">
        <v>4.027764401256701E-4</v>
      </c>
      <c r="BW154" s="206">
        <v>3.1302165987327898E-4</v>
      </c>
      <c r="BX154" s="206">
        <v>1.1318054697391266E-3</v>
      </c>
      <c r="BY154" s="206">
        <v>8.0684917972823078E-4</v>
      </c>
      <c r="BZ154" s="206">
        <v>1.382697499087499E-3</v>
      </c>
      <c r="CA154" s="206">
        <v>1.4820429066097732E-3</v>
      </c>
      <c r="CB154" s="206">
        <v>9.1054567956111963E-4</v>
      </c>
      <c r="CC154" s="206">
        <v>2.073603195669225E-3</v>
      </c>
      <c r="CD154" s="206">
        <v>1.3136907872615424E-3</v>
      </c>
      <c r="CE154" s="206">
        <v>4.3643213571628473E-4</v>
      </c>
      <c r="CF154" s="206">
        <v>9.4340039917395078E-4</v>
      </c>
      <c r="CG154" s="206">
        <v>1.7487686028478076E-3</v>
      </c>
      <c r="CH154" s="206">
        <v>1.2346410240356384E-3</v>
      </c>
      <c r="CI154" s="206">
        <v>1.080976541371784E-3</v>
      </c>
      <c r="CJ154" s="206">
        <v>5.2393530578397846E-3</v>
      </c>
      <c r="CK154" s="206">
        <v>1.252211814386236E-3</v>
      </c>
      <c r="CL154" s="206">
        <v>1.0733297502076948E-3</v>
      </c>
      <c r="CM154" s="206">
        <v>4.8908968667878173E-3</v>
      </c>
      <c r="CN154" s="206">
        <v>1.0521030198368976E-2</v>
      </c>
      <c r="CO154" s="206">
        <v>1.1546571767762139E-2</v>
      </c>
      <c r="CP154" s="206">
        <v>2.4032046914605303E-3</v>
      </c>
      <c r="CQ154" s="206">
        <v>2.0603696606691334E-3</v>
      </c>
      <c r="CR154" s="206">
        <v>2.0247093717739957E-3</v>
      </c>
      <c r="CS154" s="206">
        <v>1.3959918088571272E-3</v>
      </c>
      <c r="CT154" s="206">
        <v>2.3025283982802086E-3</v>
      </c>
      <c r="CU154" s="206">
        <v>6.1027726502033627E-3</v>
      </c>
      <c r="CV154" s="206">
        <v>1.1087818110603078E-3</v>
      </c>
      <c r="CW154" s="206">
        <v>3.9201928172597298E-3</v>
      </c>
      <c r="CX154" s="206">
        <v>4.417062622467896E-3</v>
      </c>
      <c r="CY154" s="206">
        <v>5.6074987122331577E-3</v>
      </c>
      <c r="CZ154" s="206">
        <v>1.71895764479102E-3</v>
      </c>
      <c r="DA154" s="206">
        <v>2.143224484715856E-3</v>
      </c>
      <c r="DB154" s="206">
        <v>1.315225682187688E-2</v>
      </c>
      <c r="DC154" s="206">
        <v>4.4690116378796746E-3</v>
      </c>
      <c r="DD154" s="202">
        <v>2.2415527506548751</v>
      </c>
    </row>
    <row r="155" spans="1:108" s="173" customFormat="1" ht="9.5" x14ac:dyDescent="0.15">
      <c r="A155" s="160" t="s">
        <v>40</v>
      </c>
      <c r="B155" s="169" t="s">
        <v>562</v>
      </c>
      <c r="C155" s="169"/>
      <c r="D155" s="200">
        <v>1.8673053897524734E-2</v>
      </c>
      <c r="E155" s="206">
        <v>1.148663345347653E-2</v>
      </c>
      <c r="F155" s="206">
        <v>9.3597864373140306E-3</v>
      </c>
      <c r="G155" s="206">
        <v>1.0547893529888349E-2</v>
      </c>
      <c r="H155" s="206">
        <v>6.8803613812572937E-3</v>
      </c>
      <c r="I155" s="206">
        <v>1.3979133080033401E-2</v>
      </c>
      <c r="J155" s="206">
        <v>1.1014522696865644E-2</v>
      </c>
      <c r="K155" s="206">
        <v>4.908101911323336E-3</v>
      </c>
      <c r="L155" s="206">
        <v>1.6718591275501005E-2</v>
      </c>
      <c r="M155" s="206">
        <v>2.1638281135466193E-2</v>
      </c>
      <c r="N155" s="206">
        <v>1.5742983939002191E-2</v>
      </c>
      <c r="O155" s="206">
        <v>1.8204455232396173E-2</v>
      </c>
      <c r="P155" s="206">
        <v>2.310327463970133E-2</v>
      </c>
      <c r="Q155" s="206">
        <v>1.3953376413101928E-2</v>
      </c>
      <c r="R155" s="206">
        <v>8.6566795858208714E-2</v>
      </c>
      <c r="S155" s="206">
        <v>3.9088369902724344E-2</v>
      </c>
      <c r="T155" s="206">
        <v>1.431333814504099E-2</v>
      </c>
      <c r="U155" s="206">
        <v>3.0998418817920034E-2</v>
      </c>
      <c r="V155" s="206">
        <v>4.5466550369324579E-2</v>
      </c>
      <c r="W155" s="206">
        <v>3.7803840261607345E-2</v>
      </c>
      <c r="X155" s="206">
        <v>3.5706491616774701E-2</v>
      </c>
      <c r="Y155" s="206">
        <v>5.7321267641019268E-2</v>
      </c>
      <c r="Z155" s="206">
        <v>1.6526275084189211E-2</v>
      </c>
      <c r="AA155" s="206">
        <v>1.4948100421439177</v>
      </c>
      <c r="AB155" s="206">
        <v>0.10436842976864023</v>
      </c>
      <c r="AC155" s="206">
        <v>0.18381263904245143</v>
      </c>
      <c r="AD155" s="206">
        <v>4.22458916709383E-3</v>
      </c>
      <c r="AE155" s="206">
        <v>0.34027260963491501</v>
      </c>
      <c r="AF155" s="206">
        <v>0.18672391188137605</v>
      </c>
      <c r="AG155" s="206">
        <v>5.3035045877171422E-2</v>
      </c>
      <c r="AH155" s="206">
        <v>4.5230957094480023E-2</v>
      </c>
      <c r="AI155" s="206">
        <v>5.7411683852469685E-3</v>
      </c>
      <c r="AJ155" s="206">
        <v>1.1583234065284713E-2</v>
      </c>
      <c r="AK155" s="206">
        <v>1.8441311282792017E-2</v>
      </c>
      <c r="AL155" s="206">
        <v>5.1622909819550276E-3</v>
      </c>
      <c r="AM155" s="206">
        <v>4.3814308424851671E-3</v>
      </c>
      <c r="AN155" s="206">
        <v>4.905477312672062E-3</v>
      </c>
      <c r="AO155" s="206">
        <v>3.6137316156834558E-3</v>
      </c>
      <c r="AP155" s="206">
        <v>5.3733435493013943E-3</v>
      </c>
      <c r="AQ155" s="206">
        <v>6.8422350910473115E-3</v>
      </c>
      <c r="AR155" s="206">
        <v>6.8661049755807356E-3</v>
      </c>
      <c r="AS155" s="206">
        <v>5.9890919987804743E-3</v>
      </c>
      <c r="AT155" s="206">
        <v>9.0358715709841931E-3</v>
      </c>
      <c r="AU155" s="206">
        <v>1.0026028985945998E-2</v>
      </c>
      <c r="AV155" s="206">
        <v>2.6492539543678566E-2</v>
      </c>
      <c r="AW155" s="206">
        <v>3.0876579865295163E-2</v>
      </c>
      <c r="AX155" s="206">
        <v>2.1178295066754949E-2</v>
      </c>
      <c r="AY155" s="206">
        <v>1.8964724028858748E-2</v>
      </c>
      <c r="AZ155" s="206">
        <v>3.9197398001485396E-2</v>
      </c>
      <c r="BA155" s="206">
        <v>1.9464842141365533E-2</v>
      </c>
      <c r="BB155" s="206">
        <v>3.6489129189266362E-2</v>
      </c>
      <c r="BC155" s="206">
        <v>3.5492503209881524E-2</v>
      </c>
      <c r="BD155" s="206">
        <v>3.0830234786538721E-2</v>
      </c>
      <c r="BE155" s="206">
        <v>3.1248767554081694E-2</v>
      </c>
      <c r="BF155" s="206">
        <v>3.6044307212940982E-2</v>
      </c>
      <c r="BG155" s="206">
        <v>1.5681970531252819E-2</v>
      </c>
      <c r="BH155" s="206">
        <v>7.6081214523981942E-3</v>
      </c>
      <c r="BI155" s="206">
        <v>4.2797440003907651E-2</v>
      </c>
      <c r="BJ155" s="206">
        <v>3.9171115543788181E-3</v>
      </c>
      <c r="BK155" s="206">
        <v>9.2787458958728634E-3</v>
      </c>
      <c r="BL155" s="206">
        <v>1.2291036943241924E-2</v>
      </c>
      <c r="BM155" s="206">
        <v>8.2693922822200915E-3</v>
      </c>
      <c r="BN155" s="206">
        <v>7.8802455121711606E-3</v>
      </c>
      <c r="BO155" s="206">
        <v>3.7771498945228755E-3</v>
      </c>
      <c r="BP155" s="206">
        <v>5.1037083545821624E-3</v>
      </c>
      <c r="BQ155" s="206">
        <v>1.6993678068450487E-2</v>
      </c>
      <c r="BR155" s="206">
        <v>5.813029543097265E-3</v>
      </c>
      <c r="BS155" s="206">
        <v>4.0661851948662281E-3</v>
      </c>
      <c r="BT155" s="206">
        <v>3.522627887952501E-3</v>
      </c>
      <c r="BU155" s="206">
        <v>2.0466218040124775E-3</v>
      </c>
      <c r="BV155" s="206">
        <v>1.7039045858291469E-3</v>
      </c>
      <c r="BW155" s="206">
        <v>1.2236232387707216E-3</v>
      </c>
      <c r="BX155" s="206">
        <v>2.2599769144056483E-3</v>
      </c>
      <c r="BY155" s="206">
        <v>2.6123168924464457E-3</v>
      </c>
      <c r="BZ155" s="206">
        <v>4.0687925387597971E-3</v>
      </c>
      <c r="CA155" s="206">
        <v>4.1234088390467551E-3</v>
      </c>
      <c r="CB155" s="206">
        <v>3.1767650015455179E-3</v>
      </c>
      <c r="CC155" s="206">
        <v>3.8909042503052506E-3</v>
      </c>
      <c r="CD155" s="206">
        <v>3.734113655359696E-3</v>
      </c>
      <c r="CE155" s="206">
        <v>1.3805871173053574E-3</v>
      </c>
      <c r="CF155" s="206">
        <v>2.6232457323918804E-3</v>
      </c>
      <c r="CG155" s="206">
        <v>4.9994244499506962E-3</v>
      </c>
      <c r="CH155" s="206">
        <v>5.6220490562544452E-3</v>
      </c>
      <c r="CI155" s="206">
        <v>3.4077554854213543E-3</v>
      </c>
      <c r="CJ155" s="206">
        <v>1.2995207880621092E-2</v>
      </c>
      <c r="CK155" s="206">
        <v>3.3446128633475951E-3</v>
      </c>
      <c r="CL155" s="206">
        <v>3.0486631718931794E-3</v>
      </c>
      <c r="CM155" s="206">
        <v>1.1126809713352752E-2</v>
      </c>
      <c r="CN155" s="206">
        <v>2.2573280071239508E-2</v>
      </c>
      <c r="CO155" s="206">
        <v>7.6682960129773221E-3</v>
      </c>
      <c r="CP155" s="206">
        <v>4.897818122267408E-3</v>
      </c>
      <c r="CQ155" s="206">
        <v>4.0381717471016515E-3</v>
      </c>
      <c r="CR155" s="206">
        <v>7.5594177272900326E-3</v>
      </c>
      <c r="CS155" s="206">
        <v>5.0386993640381588E-3</v>
      </c>
      <c r="CT155" s="206">
        <v>6.8617595150451439E-3</v>
      </c>
      <c r="CU155" s="206">
        <v>2.3724364718752163E-2</v>
      </c>
      <c r="CV155" s="206">
        <v>3.526960828956812E-3</v>
      </c>
      <c r="CW155" s="206">
        <v>7.7570203103286576E-3</v>
      </c>
      <c r="CX155" s="206">
        <v>8.3876093790100862E-3</v>
      </c>
      <c r="CY155" s="206">
        <v>9.2443005568612919E-3</v>
      </c>
      <c r="CZ155" s="206">
        <v>6.1447002735105184E-3</v>
      </c>
      <c r="DA155" s="206">
        <v>5.3815681120451932E-3</v>
      </c>
      <c r="DB155" s="206">
        <v>4.657657081397152E-2</v>
      </c>
      <c r="DC155" s="206">
        <v>1.1812975158951347E-2</v>
      </c>
      <c r="DD155" s="202">
        <v>3.8023034016098975</v>
      </c>
    </row>
    <row r="156" spans="1:108" s="173" customFormat="1" ht="9.5" x14ac:dyDescent="0.15">
      <c r="A156" s="160" t="s">
        <v>42</v>
      </c>
      <c r="B156" s="169" t="s">
        <v>48</v>
      </c>
      <c r="C156" s="169"/>
      <c r="D156" s="200">
        <v>2.6564917784609775E-3</v>
      </c>
      <c r="E156" s="206">
        <v>1.784433279812954E-3</v>
      </c>
      <c r="F156" s="206">
        <v>1.0119950166608644E-2</v>
      </c>
      <c r="G156" s="206">
        <v>2.6376484730724247E-2</v>
      </c>
      <c r="H156" s="206">
        <v>1.1019597588580244E-4</v>
      </c>
      <c r="I156" s="206">
        <v>2.6011857342699042E-3</v>
      </c>
      <c r="J156" s="206">
        <v>1.4649040184168868E-4</v>
      </c>
      <c r="K156" s="206">
        <v>1.4833244096716918E-4</v>
      </c>
      <c r="L156" s="206">
        <v>5.3889657394109378E-3</v>
      </c>
      <c r="M156" s="206">
        <v>1.1808390838273705E-3</v>
      </c>
      <c r="N156" s="206">
        <v>2.0846959788227851E-3</v>
      </c>
      <c r="O156" s="206">
        <v>1.305244776369057E-3</v>
      </c>
      <c r="P156" s="206">
        <v>2.5209669635408756E-4</v>
      </c>
      <c r="Q156" s="206">
        <v>2.687362431439572E-3</v>
      </c>
      <c r="R156" s="206">
        <v>6.6571088018963994E-4</v>
      </c>
      <c r="S156" s="206">
        <v>4.0874531584159899E-4</v>
      </c>
      <c r="T156" s="206">
        <v>1.8219428892517388E-4</v>
      </c>
      <c r="U156" s="206">
        <v>1.7027867424197106E-4</v>
      </c>
      <c r="V156" s="206">
        <v>1.7335969733672072E-4</v>
      </c>
      <c r="W156" s="206">
        <v>1.5841096566899173E-4</v>
      </c>
      <c r="X156" s="206">
        <v>1.7483419468271105E-4</v>
      </c>
      <c r="Y156" s="206">
        <v>2.0117491912675526E-4</v>
      </c>
      <c r="Z156" s="206">
        <v>3.2383558074047895E-4</v>
      </c>
      <c r="AA156" s="206">
        <v>1.3841132489765616E-4</v>
      </c>
      <c r="AB156" s="206">
        <v>1.0434696404682748</v>
      </c>
      <c r="AC156" s="206">
        <v>2.1230736451083002E-3</v>
      </c>
      <c r="AD156" s="206">
        <v>1.0954506714551148E-4</v>
      </c>
      <c r="AE156" s="206">
        <v>1.7687940667023417E-4</v>
      </c>
      <c r="AF156" s="206">
        <v>2.7950974164798597E-4</v>
      </c>
      <c r="AG156" s="206">
        <v>1.2182921775203599E-3</v>
      </c>
      <c r="AH156" s="206">
        <v>1.5767620165951915E-4</v>
      </c>
      <c r="AI156" s="206">
        <v>1.5548557198607037E-4</v>
      </c>
      <c r="AJ156" s="206">
        <v>1.7040595056409894E-4</v>
      </c>
      <c r="AK156" s="206">
        <v>1.7977900963270658E-4</v>
      </c>
      <c r="AL156" s="206">
        <v>1.1680842683190611E-4</v>
      </c>
      <c r="AM156" s="206">
        <v>1.0649115096548581E-4</v>
      </c>
      <c r="AN156" s="206">
        <v>1.7942099650526601E-4</v>
      </c>
      <c r="AO156" s="206">
        <v>1.019589822580168E-4</v>
      </c>
      <c r="AP156" s="206">
        <v>1.2142815682725359E-4</v>
      </c>
      <c r="AQ156" s="206">
        <v>1.2493816971998424E-4</v>
      </c>
      <c r="AR156" s="206">
        <v>1.2147026977379079E-4</v>
      </c>
      <c r="AS156" s="206">
        <v>1.0442135036167086E-4</v>
      </c>
      <c r="AT156" s="206">
        <v>1.4164177188646135E-4</v>
      </c>
      <c r="AU156" s="206">
        <v>1.513806487647035E-4</v>
      </c>
      <c r="AV156" s="206">
        <v>2.5354071147226995E-4</v>
      </c>
      <c r="AW156" s="206">
        <v>2.0783320088876272E-4</v>
      </c>
      <c r="AX156" s="206">
        <v>2.5649768033432404E-4</v>
      </c>
      <c r="AY156" s="206">
        <v>1.9369019866606206E-4</v>
      </c>
      <c r="AZ156" s="206">
        <v>2.0944489836544021E-4</v>
      </c>
      <c r="BA156" s="206">
        <v>2.4874651498906164E-4</v>
      </c>
      <c r="BB156" s="206">
        <v>1.7913499695525846E-4</v>
      </c>
      <c r="BC156" s="206">
        <v>2.5573783069417308E-4</v>
      </c>
      <c r="BD156" s="206">
        <v>2.4973690478237117E-4</v>
      </c>
      <c r="BE156" s="206">
        <v>2.9689020037538898E-4</v>
      </c>
      <c r="BF156" s="206">
        <v>2.8433320085929784E-4</v>
      </c>
      <c r="BG156" s="206">
        <v>1.7715932516087335E-4</v>
      </c>
      <c r="BH156" s="206">
        <v>1.3513851896080297E-4</v>
      </c>
      <c r="BI156" s="206">
        <v>2.5248698991754351E-4</v>
      </c>
      <c r="BJ156" s="206">
        <v>1.1543467839218556E-4</v>
      </c>
      <c r="BK156" s="206">
        <v>1.3995652950035694E-4</v>
      </c>
      <c r="BL156" s="206">
        <v>9.7214999155562155E-5</v>
      </c>
      <c r="BM156" s="206">
        <v>1.3018540689857159E-4</v>
      </c>
      <c r="BN156" s="206">
        <v>1.4302261678186508E-4</v>
      </c>
      <c r="BO156" s="206">
        <v>3.1275020098327526E-4</v>
      </c>
      <c r="BP156" s="206">
        <v>1.4140313457245774E-4</v>
      </c>
      <c r="BQ156" s="206">
        <v>1.5238893102679528E-4</v>
      </c>
      <c r="BR156" s="206">
        <v>7.013530348501237E-3</v>
      </c>
      <c r="BS156" s="206">
        <v>7.7889576786006678E-5</v>
      </c>
      <c r="BT156" s="206">
        <v>7.2801560409033303E-5</v>
      </c>
      <c r="BU156" s="206">
        <v>5.9989280213223547E-5</v>
      </c>
      <c r="BV156" s="206">
        <v>3.6930431207667277E-5</v>
      </c>
      <c r="BW156" s="206">
        <v>1.1940868099931394E-5</v>
      </c>
      <c r="BX156" s="206">
        <v>2.2114841262467684E-4</v>
      </c>
      <c r="BY156" s="206">
        <v>7.9327568360275315E-5</v>
      </c>
      <c r="BZ156" s="206">
        <v>1.4417152811609283E-4</v>
      </c>
      <c r="CA156" s="206">
        <v>1.5560246409085661E-4</v>
      </c>
      <c r="CB156" s="206">
        <v>8.5835075843129121E-5</v>
      </c>
      <c r="CC156" s="206">
        <v>2.7025308320312281E-4</v>
      </c>
      <c r="CD156" s="206">
        <v>1.292441838439995E-4</v>
      </c>
      <c r="CE156" s="206">
        <v>7.887349396336294E-4</v>
      </c>
      <c r="CF156" s="206">
        <v>1.6465241300163836E-4</v>
      </c>
      <c r="CG156" s="206">
        <v>1.5940906754305649E-4</v>
      </c>
      <c r="CH156" s="206">
        <v>7.8854998979603454E-5</v>
      </c>
      <c r="CI156" s="206">
        <v>1.6073747061797706E-4</v>
      </c>
      <c r="CJ156" s="206">
        <v>1.4466690292689805E-4</v>
      </c>
      <c r="CK156" s="206">
        <v>5.5019615812961539E-4</v>
      </c>
      <c r="CL156" s="206">
        <v>2.3847526147789588E-4</v>
      </c>
      <c r="CM156" s="206">
        <v>1.8671210158898944E-3</v>
      </c>
      <c r="CN156" s="206">
        <v>0.18796818028219894</v>
      </c>
      <c r="CO156" s="206">
        <v>1.7900009378571054E-2</v>
      </c>
      <c r="CP156" s="206">
        <v>8.5128153503266826E-3</v>
      </c>
      <c r="CQ156" s="206">
        <v>4.4568753111346171E-3</v>
      </c>
      <c r="CR156" s="206">
        <v>7.8856060819724967E-5</v>
      </c>
      <c r="CS156" s="206">
        <v>7.4544478485952435E-5</v>
      </c>
      <c r="CT156" s="206">
        <v>1.1060837942608558E-4</v>
      </c>
      <c r="CU156" s="206">
        <v>1.6272808286131165E-4</v>
      </c>
      <c r="CV156" s="206">
        <v>6.8511402043092959E-5</v>
      </c>
      <c r="CW156" s="206">
        <v>7.2281702976780113E-4</v>
      </c>
      <c r="CX156" s="206">
        <v>7.7104212814941794E-4</v>
      </c>
      <c r="CY156" s="206">
        <v>1.821807539682401E-4</v>
      </c>
      <c r="CZ156" s="206">
        <v>1.8515098998026533E-4</v>
      </c>
      <c r="DA156" s="206">
        <v>2.0121380859057099E-4</v>
      </c>
      <c r="DB156" s="206">
        <v>2.0345693422740564E-4</v>
      </c>
      <c r="DC156" s="206">
        <v>2.9520170685734468E-3</v>
      </c>
      <c r="DD156" s="202">
        <v>1.3502452199389079</v>
      </c>
    </row>
    <row r="157" spans="1:108" s="173" customFormat="1" ht="9.5" x14ac:dyDescent="0.15">
      <c r="A157" s="174" t="s">
        <v>44</v>
      </c>
      <c r="B157" s="175" t="s">
        <v>690</v>
      </c>
      <c r="C157" s="175"/>
      <c r="D157" s="203">
        <v>6.5197353446394921E-2</v>
      </c>
      <c r="E157" s="204">
        <v>1.8396842844007302E-2</v>
      </c>
      <c r="F157" s="204">
        <v>1.7780164538342309E-2</v>
      </c>
      <c r="G157" s="204">
        <v>1.3511181792989871E-2</v>
      </c>
      <c r="H157" s="204">
        <v>4.388769083122585E-3</v>
      </c>
      <c r="I157" s="204">
        <v>1.4819226090569392E-2</v>
      </c>
      <c r="J157" s="204">
        <v>3.0326318059698744E-2</v>
      </c>
      <c r="K157" s="204">
        <v>6.7521523916406982E-3</v>
      </c>
      <c r="L157" s="204">
        <v>1.4561712545919776E-2</v>
      </c>
      <c r="M157" s="204">
        <v>9.5718982456080935E-3</v>
      </c>
      <c r="N157" s="204">
        <v>5.1582631480667322E-2</v>
      </c>
      <c r="O157" s="204">
        <v>2.2222048870605669E-2</v>
      </c>
      <c r="P157" s="204">
        <v>9.7296451717229608E-3</v>
      </c>
      <c r="Q157" s="204">
        <v>3.2752464376167578E-2</v>
      </c>
      <c r="R157" s="204">
        <v>0.25322240777618549</v>
      </c>
      <c r="S157" s="204">
        <v>0.12516623405737137</v>
      </c>
      <c r="T157" s="204">
        <v>5.3113777577175378E-2</v>
      </c>
      <c r="U157" s="204">
        <v>4.9977563065064276E-2</v>
      </c>
      <c r="V157" s="204">
        <v>2.3722627316932546E-2</v>
      </c>
      <c r="W157" s="204">
        <v>3.4414318761269269E-2</v>
      </c>
      <c r="X157" s="204">
        <v>5.5281407346809704E-2</v>
      </c>
      <c r="Y157" s="204">
        <v>1.5067958970762471E-2</v>
      </c>
      <c r="Z157" s="204">
        <v>1.8459005742834666E-2</v>
      </c>
      <c r="AA157" s="204">
        <v>1.5743383251233051E-2</v>
      </c>
      <c r="AB157" s="204">
        <v>2.5566800086176164E-2</v>
      </c>
      <c r="AC157" s="204">
        <v>1.2521614464086923</v>
      </c>
      <c r="AD157" s="204">
        <v>6.459446115513621E-3</v>
      </c>
      <c r="AE157" s="204">
        <v>1.9480862559847094E-2</v>
      </c>
      <c r="AF157" s="204">
        <v>2.6574617744731271E-2</v>
      </c>
      <c r="AG157" s="204">
        <v>1.9820190232010489E-2</v>
      </c>
      <c r="AH157" s="204">
        <v>1.1271726303801846E-2</v>
      </c>
      <c r="AI157" s="204">
        <v>1.3901213536156353E-2</v>
      </c>
      <c r="AJ157" s="204">
        <v>9.3418434295065786E-3</v>
      </c>
      <c r="AK157" s="204">
        <v>2.9289422645209083E-2</v>
      </c>
      <c r="AL157" s="204">
        <v>1.0681210342707921E-2</v>
      </c>
      <c r="AM157" s="204">
        <v>8.7372702952806629E-3</v>
      </c>
      <c r="AN157" s="204">
        <v>1.000292205413717E-2</v>
      </c>
      <c r="AO157" s="204">
        <v>6.3671024141598058E-3</v>
      </c>
      <c r="AP157" s="204">
        <v>7.4780098117438829E-3</v>
      </c>
      <c r="AQ157" s="204">
        <v>1.0534120904921094E-2</v>
      </c>
      <c r="AR157" s="204">
        <v>1.7512809220098399E-2</v>
      </c>
      <c r="AS157" s="204">
        <v>1.4448103196580943E-2</v>
      </c>
      <c r="AT157" s="204">
        <v>9.6013892517949149E-3</v>
      </c>
      <c r="AU157" s="204">
        <v>1.0377123018065967E-2</v>
      </c>
      <c r="AV157" s="204">
        <v>2.2299929802564532E-2</v>
      </c>
      <c r="AW157" s="204">
        <v>1.1583327021503963E-2</v>
      </c>
      <c r="AX157" s="204">
        <v>1.4018376372396129E-2</v>
      </c>
      <c r="AY157" s="204">
        <v>1.2521594382311313E-2</v>
      </c>
      <c r="AZ157" s="204">
        <v>1.3126727572654878E-2</v>
      </c>
      <c r="BA157" s="204">
        <v>1.4585665289358361E-2</v>
      </c>
      <c r="BB157" s="204">
        <v>1.4233981785368036E-2</v>
      </c>
      <c r="BC157" s="204">
        <v>1.5418828834998462E-2</v>
      </c>
      <c r="BD157" s="204">
        <v>1.1745501010801416E-2</v>
      </c>
      <c r="BE157" s="204">
        <v>3.1590142993875109E-2</v>
      </c>
      <c r="BF157" s="204">
        <v>2.9198923364960574E-2</v>
      </c>
      <c r="BG157" s="204">
        <v>4.2405942927512146E-2</v>
      </c>
      <c r="BH157" s="204">
        <v>2.4046987585804081E-2</v>
      </c>
      <c r="BI157" s="204">
        <v>5.5349915182488205E-2</v>
      </c>
      <c r="BJ157" s="204">
        <v>3.7753698885248776E-3</v>
      </c>
      <c r="BK157" s="204">
        <v>1.5550075110536823E-2</v>
      </c>
      <c r="BL157" s="204">
        <v>2.0141020860896235E-2</v>
      </c>
      <c r="BM157" s="204">
        <v>9.2744370049158385E-3</v>
      </c>
      <c r="BN157" s="204">
        <v>7.7974913788260609E-3</v>
      </c>
      <c r="BO157" s="204">
        <v>4.8780103172441167E-3</v>
      </c>
      <c r="BP157" s="204">
        <v>1.1094120904539474E-2</v>
      </c>
      <c r="BQ157" s="204">
        <v>7.4615349669720507E-3</v>
      </c>
      <c r="BR157" s="204">
        <v>7.4583192475787584E-3</v>
      </c>
      <c r="BS157" s="204">
        <v>3.4155219239339315E-3</v>
      </c>
      <c r="BT157" s="204">
        <v>3.648112178473144E-3</v>
      </c>
      <c r="BU157" s="204">
        <v>2.6901746454424426E-3</v>
      </c>
      <c r="BV157" s="204">
        <v>1.9984600500919003E-3</v>
      </c>
      <c r="BW157" s="204">
        <v>1.5325967140869937E-3</v>
      </c>
      <c r="BX157" s="204">
        <v>3.9066054167530128E-3</v>
      </c>
      <c r="BY157" s="204">
        <v>3.0695237973053157E-3</v>
      </c>
      <c r="BZ157" s="204">
        <v>6.0627920542652607E-3</v>
      </c>
      <c r="CA157" s="204">
        <v>7.0305999900337063E-3</v>
      </c>
      <c r="CB157" s="204">
        <v>3.184170871723692E-3</v>
      </c>
      <c r="CC157" s="204">
        <v>3.6043860136199452E-3</v>
      </c>
      <c r="CD157" s="204">
        <v>4.9461027932825247E-3</v>
      </c>
      <c r="CE157" s="204">
        <v>1.8624192736062474E-3</v>
      </c>
      <c r="CF157" s="204">
        <v>3.6806723110340673E-3</v>
      </c>
      <c r="CG157" s="204">
        <v>8.6245676281658887E-3</v>
      </c>
      <c r="CH157" s="204">
        <v>5.1917132873959115E-3</v>
      </c>
      <c r="CI157" s="204">
        <v>4.797147395632786E-3</v>
      </c>
      <c r="CJ157" s="204">
        <v>2.4372168537563334E-2</v>
      </c>
      <c r="CK157" s="204">
        <v>4.1957707384387291E-3</v>
      </c>
      <c r="CL157" s="204">
        <v>2.8498269389728016E-3</v>
      </c>
      <c r="CM157" s="204">
        <v>1.1082090587399078E-2</v>
      </c>
      <c r="CN157" s="204">
        <v>1.0231063216613323E-2</v>
      </c>
      <c r="CO157" s="204">
        <v>1.3287048770362199E-2</v>
      </c>
      <c r="CP157" s="204">
        <v>8.5647992221628711E-3</v>
      </c>
      <c r="CQ157" s="204">
        <v>7.6574700959236124E-3</v>
      </c>
      <c r="CR157" s="204">
        <v>1.1815941391515058E-2</v>
      </c>
      <c r="CS157" s="204">
        <v>7.8019107815199568E-3</v>
      </c>
      <c r="CT157" s="204">
        <v>1.3564302265571031E-2</v>
      </c>
      <c r="CU157" s="204">
        <v>2.0315147651504925E-2</v>
      </c>
      <c r="CV157" s="204">
        <v>9.153766354679016E-3</v>
      </c>
      <c r="CW157" s="204">
        <v>1.3057810177919999E-2</v>
      </c>
      <c r="CX157" s="204">
        <v>1.1273181777196564E-2</v>
      </c>
      <c r="CY157" s="204">
        <v>3.3498139938395975E-2</v>
      </c>
      <c r="CZ157" s="204">
        <v>8.4710521028977404E-3</v>
      </c>
      <c r="DA157" s="204">
        <v>1.669544175199849E-2</v>
      </c>
      <c r="DB157" s="204">
        <v>4.9315485334542504E-2</v>
      </c>
      <c r="DC157" s="204">
        <v>9.59758878286842E-3</v>
      </c>
      <c r="DD157" s="205">
        <v>3.2309705189437539</v>
      </c>
    </row>
    <row r="158" spans="1:108" s="173" customFormat="1" ht="9.5" x14ac:dyDescent="0.15">
      <c r="A158" s="160" t="s">
        <v>45</v>
      </c>
      <c r="B158" s="169" t="s">
        <v>691</v>
      </c>
      <c r="C158" s="169"/>
      <c r="D158" s="200">
        <v>6.9979623000123753E-2</v>
      </c>
      <c r="E158" s="206">
        <v>5.7263064172578135E-2</v>
      </c>
      <c r="F158" s="206">
        <v>5.2552711063354678E-2</v>
      </c>
      <c r="G158" s="206">
        <v>4.1694646892908964E-2</v>
      </c>
      <c r="H158" s="206">
        <v>5.6313464165525837E-2</v>
      </c>
      <c r="I158" s="206">
        <v>0.15825343123907099</v>
      </c>
      <c r="J158" s="206">
        <v>0.16709907194636045</v>
      </c>
      <c r="K158" s="206">
        <v>4.163031268174458E-2</v>
      </c>
      <c r="L158" s="206">
        <v>5.1587031965839816E-2</v>
      </c>
      <c r="M158" s="206">
        <v>9.6583542223265734E-2</v>
      </c>
      <c r="N158" s="206">
        <v>6.6104276040058557E-2</v>
      </c>
      <c r="O158" s="206">
        <v>5.86804935846163E-2</v>
      </c>
      <c r="P158" s="206">
        <v>3.4191138135750039E-2</v>
      </c>
      <c r="Q158" s="206">
        <v>7.6171760085008422E-2</v>
      </c>
      <c r="R158" s="206">
        <v>8.6587640139918945E-2</v>
      </c>
      <c r="S158" s="206">
        <v>4.8493417253329486E-2</v>
      </c>
      <c r="T158" s="206">
        <v>5.4468023052637426E-2</v>
      </c>
      <c r="U158" s="206">
        <v>5.2292595558550287E-2</v>
      </c>
      <c r="V158" s="206">
        <v>8.4822946309322328E-2</v>
      </c>
      <c r="W158" s="206">
        <v>6.0643644814347551E-2</v>
      </c>
      <c r="X158" s="206">
        <v>4.1256710635664454E-2</v>
      </c>
      <c r="Y158" s="206">
        <v>0.10274542030126611</v>
      </c>
      <c r="Z158" s="206">
        <v>0.10524137316162294</v>
      </c>
      <c r="AA158" s="206">
        <v>0.5851652449178949</v>
      </c>
      <c r="AB158" s="206">
        <v>7.2923535063606243E-2</v>
      </c>
      <c r="AC158" s="206">
        <v>0.11051220346293304</v>
      </c>
      <c r="AD158" s="206">
        <v>1.097251548711317</v>
      </c>
      <c r="AE158" s="206">
        <v>0.15977532994578852</v>
      </c>
      <c r="AF158" s="206">
        <v>0.10237307514624021</v>
      </c>
      <c r="AG158" s="206">
        <v>5.3353647910464888E-2</v>
      </c>
      <c r="AH158" s="206">
        <v>9.6303675342788109E-2</v>
      </c>
      <c r="AI158" s="206">
        <v>8.4549682184127201E-2</v>
      </c>
      <c r="AJ158" s="206">
        <v>8.8272774036025625E-2</v>
      </c>
      <c r="AK158" s="206">
        <v>0.11311470097352282</v>
      </c>
      <c r="AL158" s="206">
        <v>0.21714655138666714</v>
      </c>
      <c r="AM158" s="206">
        <v>0.17040533383992884</v>
      </c>
      <c r="AN158" s="206">
        <v>9.6073062038152107E-2</v>
      </c>
      <c r="AO158" s="206">
        <v>0.11572426368050696</v>
      </c>
      <c r="AP158" s="206">
        <v>8.7669879255664537E-2</v>
      </c>
      <c r="AQ158" s="206">
        <v>7.0408476813510062E-2</v>
      </c>
      <c r="AR158" s="206">
        <v>8.3539018187376884E-2</v>
      </c>
      <c r="AS158" s="206">
        <v>6.1484130839678137E-2</v>
      </c>
      <c r="AT158" s="206">
        <v>5.0821610107274151E-2</v>
      </c>
      <c r="AU158" s="206">
        <v>4.3805952965588701E-2</v>
      </c>
      <c r="AV158" s="206">
        <v>4.4060051402178141E-2</v>
      </c>
      <c r="AW158" s="206">
        <v>4.8657501112054052E-2</v>
      </c>
      <c r="AX158" s="206">
        <v>4.7688100206059764E-2</v>
      </c>
      <c r="AY158" s="206">
        <v>4.7856592156834958E-2</v>
      </c>
      <c r="AZ158" s="206">
        <v>5.2691821702019755E-2</v>
      </c>
      <c r="BA158" s="206">
        <v>3.4612970706505264E-2</v>
      </c>
      <c r="BB158" s="206">
        <v>5.1746276838288564E-2</v>
      </c>
      <c r="BC158" s="206">
        <v>4.3198901141789467E-2</v>
      </c>
      <c r="BD158" s="206">
        <v>4.1556767018740351E-2</v>
      </c>
      <c r="BE158" s="206">
        <v>5.966414672848093E-2</v>
      </c>
      <c r="BF158" s="206">
        <v>5.4166582704570761E-2</v>
      </c>
      <c r="BG158" s="206">
        <v>6.2433567946314092E-2</v>
      </c>
      <c r="BH158" s="206">
        <v>2.5367542761763638E-2</v>
      </c>
      <c r="BI158" s="206">
        <v>5.6389772721436658E-2</v>
      </c>
      <c r="BJ158" s="206">
        <v>7.782120843021495E-2</v>
      </c>
      <c r="BK158" s="206">
        <v>4.2084142117865042E-2</v>
      </c>
      <c r="BL158" s="206">
        <v>4.7973280889160981E-2</v>
      </c>
      <c r="BM158" s="206">
        <v>8.6652336548828493E-2</v>
      </c>
      <c r="BN158" s="206">
        <v>5.1725667769998207E-2</v>
      </c>
      <c r="BO158" s="206">
        <v>0.15087301873084391</v>
      </c>
      <c r="BP158" s="206">
        <v>0.24798868702463989</v>
      </c>
      <c r="BQ158" s="206">
        <v>6.9376225029143965E-2</v>
      </c>
      <c r="BR158" s="206">
        <v>4.4205930270423972E-2</v>
      </c>
      <c r="BS158" s="206">
        <v>3.2844583538762816E-2</v>
      </c>
      <c r="BT158" s="206">
        <v>1.3982039303642302E-2</v>
      </c>
      <c r="BU158" s="206">
        <v>2.5227794003848166E-2</v>
      </c>
      <c r="BV158" s="206">
        <v>1.1084564003705085E-2</v>
      </c>
      <c r="BW158" s="206">
        <v>4.4540356588297697E-3</v>
      </c>
      <c r="BX158" s="206">
        <v>2.4840007080322919E-2</v>
      </c>
      <c r="BY158" s="206">
        <v>9.5791881434666215E-2</v>
      </c>
      <c r="BZ158" s="206">
        <v>0.15819716158999766</v>
      </c>
      <c r="CA158" s="206">
        <v>0.21343138891484573</v>
      </c>
      <c r="CB158" s="206">
        <v>4.1733253240463987E-2</v>
      </c>
      <c r="CC158" s="206">
        <v>2.0958878760580127E-2</v>
      </c>
      <c r="CD158" s="206">
        <v>2.0079477597766779E-2</v>
      </c>
      <c r="CE158" s="206">
        <v>2.410429898052114E-2</v>
      </c>
      <c r="CF158" s="206">
        <v>1.6115781882644762E-2</v>
      </c>
      <c r="CG158" s="206">
        <v>2.4213082716760464E-2</v>
      </c>
      <c r="CH158" s="206">
        <v>1.9973341569290065E-2</v>
      </c>
      <c r="CI158" s="206">
        <v>1.813560407949022E-2</v>
      </c>
      <c r="CJ158" s="206">
        <v>3.5921895333647091E-2</v>
      </c>
      <c r="CK158" s="206">
        <v>3.1414352557165487E-2</v>
      </c>
      <c r="CL158" s="206">
        <v>2.4127811738674582E-2</v>
      </c>
      <c r="CM158" s="206">
        <v>4.6007116370971109E-2</v>
      </c>
      <c r="CN158" s="206">
        <v>2.9686976015566909E-2</v>
      </c>
      <c r="CO158" s="206">
        <v>2.3928234631596528E-2</v>
      </c>
      <c r="CP158" s="206">
        <v>2.094706875609165E-2</v>
      </c>
      <c r="CQ158" s="206">
        <v>2.0554307862246518E-2</v>
      </c>
      <c r="CR158" s="206">
        <v>3.0260222545790263E-2</v>
      </c>
      <c r="CS158" s="206">
        <v>2.0304626601254712E-2</v>
      </c>
      <c r="CT158" s="206">
        <v>2.3392865967572559E-2</v>
      </c>
      <c r="CU158" s="206">
        <v>3.9079001713982764E-2</v>
      </c>
      <c r="CV158" s="206">
        <v>1.8669796835141531E-2</v>
      </c>
      <c r="CW158" s="206">
        <v>4.5684108234901585E-2</v>
      </c>
      <c r="CX158" s="206">
        <v>3.9383857794389666E-2</v>
      </c>
      <c r="CY158" s="206">
        <v>4.5069471114777056E-2</v>
      </c>
      <c r="CZ158" s="206">
        <v>4.8885218308670209E-2</v>
      </c>
      <c r="DA158" s="206">
        <v>3.5226794705839427E-2</v>
      </c>
      <c r="DB158" s="206">
        <v>6.364973605628528E-2</v>
      </c>
      <c r="DC158" s="206">
        <v>6.9030399754558089E-2</v>
      </c>
      <c r="DD158" s="202">
        <v>8.1905121644453427</v>
      </c>
    </row>
    <row r="159" spans="1:108" s="173" customFormat="1" ht="9.5" x14ac:dyDescent="0.15">
      <c r="A159" s="160" t="s">
        <v>46</v>
      </c>
      <c r="B159" s="169" t="s">
        <v>53</v>
      </c>
      <c r="C159" s="169"/>
      <c r="D159" s="200">
        <v>1.4519493550994878E-2</v>
      </c>
      <c r="E159" s="206">
        <v>1.4148795878200775E-2</v>
      </c>
      <c r="F159" s="206">
        <v>1.2043302360561716E-2</v>
      </c>
      <c r="G159" s="206">
        <v>1.474654174821838E-2</v>
      </c>
      <c r="H159" s="206">
        <v>1.8794989436828991E-2</v>
      </c>
      <c r="I159" s="206">
        <v>3.5708284029491513E-2</v>
      </c>
      <c r="J159" s="206">
        <v>9.172701998612625E-3</v>
      </c>
      <c r="K159" s="206">
        <v>6.9923465943137987E-3</v>
      </c>
      <c r="L159" s="206">
        <v>1.6841463313583226E-2</v>
      </c>
      <c r="M159" s="206">
        <v>5.6368870990735627E-2</v>
      </c>
      <c r="N159" s="206">
        <v>1.4552824810960272E-2</v>
      </c>
      <c r="O159" s="206">
        <v>3.3761904789357568E-2</v>
      </c>
      <c r="P159" s="206">
        <v>6.0932303483832169E-2</v>
      </c>
      <c r="Q159" s="206">
        <v>1.5248035431810051E-2</v>
      </c>
      <c r="R159" s="206">
        <v>1.8997963457076085E-2</v>
      </c>
      <c r="S159" s="206">
        <v>2.8356192674692231E-2</v>
      </c>
      <c r="T159" s="206">
        <v>1.5625597889181556E-2</v>
      </c>
      <c r="U159" s="206">
        <v>4.6083452174884326E-2</v>
      </c>
      <c r="V159" s="206">
        <v>1.0617957612358226E-2</v>
      </c>
      <c r="W159" s="206">
        <v>3.7756436302552501E-2</v>
      </c>
      <c r="X159" s="206">
        <v>7.4566180489805164E-2</v>
      </c>
      <c r="Y159" s="206">
        <v>3.2539708971220556E-2</v>
      </c>
      <c r="Z159" s="206">
        <v>1.6241298723900538E-2</v>
      </c>
      <c r="AA159" s="206">
        <v>5.4037195087027401E-3</v>
      </c>
      <c r="AB159" s="206">
        <v>9.6057066829946247E-2</v>
      </c>
      <c r="AC159" s="206">
        <v>3.2595612027515555E-2</v>
      </c>
      <c r="AD159" s="206">
        <v>5.0676223328693449E-3</v>
      </c>
      <c r="AE159" s="206">
        <v>1.3262686558055647</v>
      </c>
      <c r="AF159" s="206">
        <v>6.4495317511185687E-2</v>
      </c>
      <c r="AG159" s="206">
        <v>0.10177549790595389</v>
      </c>
      <c r="AH159" s="206">
        <v>7.9390080596120738E-2</v>
      </c>
      <c r="AI159" s="206">
        <v>6.018652900840569E-3</v>
      </c>
      <c r="AJ159" s="206">
        <v>9.4731287881670047E-3</v>
      </c>
      <c r="AK159" s="206">
        <v>1.4980776849347581E-2</v>
      </c>
      <c r="AL159" s="206">
        <v>5.4521623533716505E-3</v>
      </c>
      <c r="AM159" s="206">
        <v>4.8820643525701833E-3</v>
      </c>
      <c r="AN159" s="206">
        <v>4.9378133529661937E-3</v>
      </c>
      <c r="AO159" s="206">
        <v>4.8888097618198711E-3</v>
      </c>
      <c r="AP159" s="206">
        <v>7.6361493054691188E-3</v>
      </c>
      <c r="AQ159" s="206">
        <v>1.0173913814702623E-2</v>
      </c>
      <c r="AR159" s="206">
        <v>8.573787413855307E-3</v>
      </c>
      <c r="AS159" s="206">
        <v>8.3191487533912107E-3</v>
      </c>
      <c r="AT159" s="206">
        <v>1.4915569334837141E-2</v>
      </c>
      <c r="AU159" s="206">
        <v>1.4665122828924753E-2</v>
      </c>
      <c r="AV159" s="206">
        <v>4.8093107245462369E-2</v>
      </c>
      <c r="AW159" s="206">
        <v>4.9397004459069575E-2</v>
      </c>
      <c r="AX159" s="206">
        <v>3.0545892161227009E-2</v>
      </c>
      <c r="AY159" s="206">
        <v>3.4836217264656542E-2</v>
      </c>
      <c r="AZ159" s="206">
        <v>6.5938743016213788E-2</v>
      </c>
      <c r="BA159" s="206">
        <v>3.5129443893691797E-2</v>
      </c>
      <c r="BB159" s="206">
        <v>9.3567106291433361E-2</v>
      </c>
      <c r="BC159" s="206">
        <v>9.2094908541903733E-2</v>
      </c>
      <c r="BD159" s="206">
        <v>8.1935161621615599E-2</v>
      </c>
      <c r="BE159" s="206">
        <v>5.2351829496160643E-2</v>
      </c>
      <c r="BF159" s="206">
        <v>6.8462510669091051E-2</v>
      </c>
      <c r="BG159" s="206">
        <v>1.2490927043289402E-2</v>
      </c>
      <c r="BH159" s="206">
        <v>6.8173332665215931E-3</v>
      </c>
      <c r="BI159" s="206">
        <v>0.10821641461096526</v>
      </c>
      <c r="BJ159" s="206">
        <v>6.8970288670607673E-3</v>
      </c>
      <c r="BK159" s="206">
        <v>2.0242205122628552E-2</v>
      </c>
      <c r="BL159" s="206">
        <v>2.856665282694076E-2</v>
      </c>
      <c r="BM159" s="206">
        <v>2.1120361328951582E-2</v>
      </c>
      <c r="BN159" s="206">
        <v>1.9563677460031938E-2</v>
      </c>
      <c r="BO159" s="206">
        <v>5.6592754514914589E-3</v>
      </c>
      <c r="BP159" s="206">
        <v>6.3068820834827318E-3</v>
      </c>
      <c r="BQ159" s="206">
        <v>5.5339212396131758E-2</v>
      </c>
      <c r="BR159" s="206">
        <v>7.4217826675507725E-3</v>
      </c>
      <c r="BS159" s="206">
        <v>1.0534138045279012E-2</v>
      </c>
      <c r="BT159" s="206">
        <v>8.8303629594009073E-3</v>
      </c>
      <c r="BU159" s="206">
        <v>4.4287705727332049E-3</v>
      </c>
      <c r="BV159" s="206">
        <v>4.2150686314881575E-3</v>
      </c>
      <c r="BW159" s="206">
        <v>3.1851790856461562E-3</v>
      </c>
      <c r="BX159" s="206">
        <v>3.6965105141312953E-3</v>
      </c>
      <c r="BY159" s="206">
        <v>3.7279082275680523E-3</v>
      </c>
      <c r="BZ159" s="206">
        <v>5.239999384746623E-3</v>
      </c>
      <c r="CA159" s="206">
        <v>6.1798267556496048E-3</v>
      </c>
      <c r="CB159" s="206">
        <v>5.8467739286881867E-3</v>
      </c>
      <c r="CC159" s="206">
        <v>8.1120737276124E-3</v>
      </c>
      <c r="CD159" s="206">
        <v>6.6483567426525534E-3</v>
      </c>
      <c r="CE159" s="206">
        <v>2.1766547806853767E-3</v>
      </c>
      <c r="CF159" s="206">
        <v>4.5109458070140118E-3</v>
      </c>
      <c r="CG159" s="206">
        <v>7.8152536139056445E-3</v>
      </c>
      <c r="CH159" s="206">
        <v>1.369586572068412E-2</v>
      </c>
      <c r="CI159" s="206">
        <v>6.0439810417341104E-3</v>
      </c>
      <c r="CJ159" s="206">
        <v>1.4380519287643521E-2</v>
      </c>
      <c r="CK159" s="206">
        <v>5.6999294024114647E-3</v>
      </c>
      <c r="CL159" s="206">
        <v>4.7264241318085327E-3</v>
      </c>
      <c r="CM159" s="206">
        <v>1.6023447687540344E-2</v>
      </c>
      <c r="CN159" s="206">
        <v>2.2376375459273883E-2</v>
      </c>
      <c r="CO159" s="206">
        <v>5.114444175192483E-3</v>
      </c>
      <c r="CP159" s="206">
        <v>6.5930367126653166E-3</v>
      </c>
      <c r="CQ159" s="206">
        <v>5.2557018560145229E-3</v>
      </c>
      <c r="CR159" s="206">
        <v>1.2195827573774213E-2</v>
      </c>
      <c r="CS159" s="206">
        <v>7.286810861640969E-3</v>
      </c>
      <c r="CT159" s="206">
        <v>1.1447534954555461E-2</v>
      </c>
      <c r="CU159" s="206">
        <v>3.1910056806849517E-2</v>
      </c>
      <c r="CV159" s="206">
        <v>5.4357843181269874E-3</v>
      </c>
      <c r="CW159" s="206">
        <v>1.3996866143909225E-2</v>
      </c>
      <c r="CX159" s="206">
        <v>1.6235795875409992E-2</v>
      </c>
      <c r="CY159" s="206">
        <v>9.6732749124354561E-3</v>
      </c>
      <c r="CZ159" s="206">
        <v>1.35516238012728E-2</v>
      </c>
      <c r="DA159" s="206">
        <v>7.0483115457852042E-3</v>
      </c>
      <c r="DB159" s="206">
        <v>9.0967829192451791E-2</v>
      </c>
      <c r="DC159" s="206">
        <v>1.4564957759727683E-2</v>
      </c>
      <c r="DD159" s="202">
        <v>3.8009532188249753</v>
      </c>
    </row>
    <row r="160" spans="1:108" s="173" customFormat="1" ht="9.5" x14ac:dyDescent="0.15">
      <c r="A160" s="160" t="s">
        <v>47</v>
      </c>
      <c r="B160" s="169" t="s">
        <v>55</v>
      </c>
      <c r="C160" s="169"/>
      <c r="D160" s="200">
        <v>6.6932222571335024E-3</v>
      </c>
      <c r="E160" s="206">
        <v>7.912683883108243E-3</v>
      </c>
      <c r="F160" s="206">
        <v>4.9503429454601788E-3</v>
      </c>
      <c r="G160" s="206">
        <v>6.9719040115785629E-3</v>
      </c>
      <c r="H160" s="206">
        <v>4.7539261249990618E-3</v>
      </c>
      <c r="I160" s="206">
        <v>4.7964753456493231E-3</v>
      </c>
      <c r="J160" s="206">
        <v>2.1005273250419149E-2</v>
      </c>
      <c r="K160" s="206">
        <v>9.7116686211821766E-3</v>
      </c>
      <c r="L160" s="206">
        <v>4.0643548894116338E-3</v>
      </c>
      <c r="M160" s="206">
        <v>3.7272059924721643E-3</v>
      </c>
      <c r="N160" s="206">
        <v>5.8846077868706563E-3</v>
      </c>
      <c r="O160" s="206">
        <v>3.5902348079554875E-3</v>
      </c>
      <c r="P160" s="206">
        <v>2.1256108801606896E-3</v>
      </c>
      <c r="Q160" s="206">
        <v>4.7153223124006393E-3</v>
      </c>
      <c r="R160" s="206">
        <v>3.4726817866195122E-3</v>
      </c>
      <c r="S160" s="206">
        <v>7.2591070511872939E-3</v>
      </c>
      <c r="T160" s="206">
        <v>4.0660155017481275E-3</v>
      </c>
      <c r="U160" s="206">
        <v>4.0214417348577421E-3</v>
      </c>
      <c r="V160" s="206">
        <v>3.5652393652396111E-3</v>
      </c>
      <c r="W160" s="206">
        <v>3.0918384191835411E-3</v>
      </c>
      <c r="X160" s="206">
        <v>2.1550781208960279E-3</v>
      </c>
      <c r="Y160" s="206">
        <v>5.0139362475656686E-3</v>
      </c>
      <c r="Z160" s="206">
        <v>5.0488648963326515E-3</v>
      </c>
      <c r="AA160" s="206">
        <v>4.7999875469793398E-3</v>
      </c>
      <c r="AB160" s="206">
        <v>3.1617897011648379E-3</v>
      </c>
      <c r="AC160" s="206">
        <v>3.4947838010219194E-3</v>
      </c>
      <c r="AD160" s="206">
        <v>6.3952637851586482E-3</v>
      </c>
      <c r="AE160" s="206">
        <v>3.2957838411069281E-3</v>
      </c>
      <c r="AF160" s="206">
        <v>1.0553685936418884</v>
      </c>
      <c r="AG160" s="206">
        <v>4.9479760790900069E-3</v>
      </c>
      <c r="AH160" s="206">
        <v>3.4961647120027133E-3</v>
      </c>
      <c r="AI160" s="206">
        <v>8.2994345812202833E-3</v>
      </c>
      <c r="AJ160" s="206">
        <v>3.6848561262985981E-3</v>
      </c>
      <c r="AK160" s="206">
        <v>6.295287186611368E-3</v>
      </c>
      <c r="AL160" s="206">
        <v>8.3717619397404019E-3</v>
      </c>
      <c r="AM160" s="206">
        <v>7.0554707214183819E-3</v>
      </c>
      <c r="AN160" s="206">
        <v>7.9032646365379856E-3</v>
      </c>
      <c r="AO160" s="206">
        <v>4.9867858059161156E-3</v>
      </c>
      <c r="AP160" s="206">
        <v>5.0637958462940724E-3</v>
      </c>
      <c r="AQ160" s="206">
        <v>5.0639965444327474E-3</v>
      </c>
      <c r="AR160" s="206">
        <v>7.3155556508597936E-3</v>
      </c>
      <c r="AS160" s="206">
        <v>3.9392235179027436E-3</v>
      </c>
      <c r="AT160" s="206">
        <v>1.2523771437610002E-2</v>
      </c>
      <c r="AU160" s="206">
        <v>2.2484166364815813E-2</v>
      </c>
      <c r="AV160" s="206">
        <v>1.1847530131730283E-2</v>
      </c>
      <c r="AW160" s="206">
        <v>1.0548097006789091E-2</v>
      </c>
      <c r="AX160" s="206">
        <v>4.918821374473868E-3</v>
      </c>
      <c r="AY160" s="206">
        <v>7.5764821312339888E-3</v>
      </c>
      <c r="AZ160" s="206">
        <v>1.1892034507398869E-2</v>
      </c>
      <c r="BA160" s="206">
        <v>7.5383887577273869E-3</v>
      </c>
      <c r="BB160" s="206">
        <v>9.6493067158148309E-3</v>
      </c>
      <c r="BC160" s="206">
        <v>1.0236170695163244E-2</v>
      </c>
      <c r="BD160" s="206">
        <v>7.2209233069649064E-3</v>
      </c>
      <c r="BE160" s="206">
        <v>4.1986276474681165E-2</v>
      </c>
      <c r="BF160" s="206">
        <v>2.545042669861014E-2</v>
      </c>
      <c r="BG160" s="206">
        <v>1.9188096527246474E-2</v>
      </c>
      <c r="BH160" s="206">
        <v>1.0197619425557117E-2</v>
      </c>
      <c r="BI160" s="206">
        <v>7.9954060606103692E-3</v>
      </c>
      <c r="BJ160" s="206">
        <v>6.7995061118255821E-3</v>
      </c>
      <c r="BK160" s="206">
        <v>3.1135278326724931E-3</v>
      </c>
      <c r="BL160" s="206">
        <v>3.8452256126353039E-3</v>
      </c>
      <c r="BM160" s="206">
        <v>5.5982896088724154E-3</v>
      </c>
      <c r="BN160" s="206">
        <v>6.1224334164769441E-3</v>
      </c>
      <c r="BO160" s="206">
        <v>5.965322572301349E-3</v>
      </c>
      <c r="BP160" s="206">
        <v>4.7434498683293852E-3</v>
      </c>
      <c r="BQ160" s="206">
        <v>5.5108677589446615E-3</v>
      </c>
      <c r="BR160" s="206">
        <v>1.2045794283134898E-2</v>
      </c>
      <c r="BS160" s="206">
        <v>1.7699094979382914E-3</v>
      </c>
      <c r="BT160" s="206">
        <v>1.0903299733172212E-3</v>
      </c>
      <c r="BU160" s="206">
        <v>1.1731391124311119E-3</v>
      </c>
      <c r="BV160" s="206">
        <v>6.6030478445257138E-4</v>
      </c>
      <c r="BW160" s="206">
        <v>3.3310445236516711E-4</v>
      </c>
      <c r="BX160" s="206">
        <v>1.8524871715993596E-3</v>
      </c>
      <c r="BY160" s="206">
        <v>4.8130400413920436E-3</v>
      </c>
      <c r="BZ160" s="206">
        <v>6.2790980054180561E-3</v>
      </c>
      <c r="CA160" s="206">
        <v>4.1243517836987709E-3</v>
      </c>
      <c r="CB160" s="206">
        <v>3.196981101590017E-3</v>
      </c>
      <c r="CC160" s="206">
        <v>2.332717230488232E-3</v>
      </c>
      <c r="CD160" s="206">
        <v>1.9733259800511541E-3</v>
      </c>
      <c r="CE160" s="206">
        <v>1.2321190097263489E-3</v>
      </c>
      <c r="CF160" s="206">
        <v>1.574228348844925E-3</v>
      </c>
      <c r="CG160" s="206">
        <v>2.4534838395405814E-3</v>
      </c>
      <c r="CH160" s="206">
        <v>2.5883053049179424E-3</v>
      </c>
      <c r="CI160" s="206">
        <v>2.2094451688174865E-3</v>
      </c>
      <c r="CJ160" s="206">
        <v>2.2202356181674869E-3</v>
      </c>
      <c r="CK160" s="206">
        <v>3.5407483464304228E-3</v>
      </c>
      <c r="CL160" s="206">
        <v>1.4247420807895832E-3</v>
      </c>
      <c r="CM160" s="206">
        <v>3.3140282812854694E-3</v>
      </c>
      <c r="CN160" s="206">
        <v>2.7019290880475632E-3</v>
      </c>
      <c r="CO160" s="206">
        <v>1.7057480115446459E-3</v>
      </c>
      <c r="CP160" s="206">
        <v>2.5849211943939788E-3</v>
      </c>
      <c r="CQ160" s="206">
        <v>2.4078794625252463E-3</v>
      </c>
      <c r="CR160" s="206">
        <v>8.6655181328076213E-3</v>
      </c>
      <c r="CS160" s="206">
        <v>8.061718941628826E-3</v>
      </c>
      <c r="CT160" s="206">
        <v>1.8186607829366406E-3</v>
      </c>
      <c r="CU160" s="206">
        <v>5.665348759216135E-2</v>
      </c>
      <c r="CV160" s="206">
        <v>1.2900005424433586E-3</v>
      </c>
      <c r="CW160" s="206">
        <v>4.1018729183445266E-3</v>
      </c>
      <c r="CX160" s="206">
        <v>2.4645867436901762E-3</v>
      </c>
      <c r="CY160" s="206">
        <v>2.5074048026444812E-3</v>
      </c>
      <c r="CZ160" s="206">
        <v>3.985326188315993E-3</v>
      </c>
      <c r="DA160" s="206">
        <v>2.8673026602965136E-3</v>
      </c>
      <c r="DB160" s="206">
        <v>1.4439255013250775E-2</v>
      </c>
      <c r="DC160" s="206">
        <v>3.8559614816366075E-3</v>
      </c>
      <c r="DD160" s="202">
        <v>1.7268024452696289</v>
      </c>
    </row>
    <row r="161" spans="1:108" s="173" customFormat="1" ht="9.5" x14ac:dyDescent="0.15">
      <c r="A161" s="179" t="s">
        <v>49</v>
      </c>
      <c r="B161" s="180" t="s">
        <v>692</v>
      </c>
      <c r="C161" s="180"/>
      <c r="D161" s="207">
        <v>3.1544415160222015E-4</v>
      </c>
      <c r="E161" s="208">
        <v>3.2499730429589408E-4</v>
      </c>
      <c r="F161" s="208">
        <v>1.9888685924580028E-4</v>
      </c>
      <c r="G161" s="208">
        <v>1.5171731736166293E-4</v>
      </c>
      <c r="H161" s="208">
        <v>1.6108541168892695E-4</v>
      </c>
      <c r="I161" s="208">
        <v>7.5177156730627957E-4</v>
      </c>
      <c r="J161" s="208">
        <v>3.7611411662711032E-3</v>
      </c>
      <c r="K161" s="208">
        <v>2.4311814140651764E-4</v>
      </c>
      <c r="L161" s="208">
        <v>2.3962796395565205E-4</v>
      </c>
      <c r="M161" s="208">
        <v>4.3549390480396093E-4</v>
      </c>
      <c r="N161" s="208">
        <v>2.7660372117546813E-4</v>
      </c>
      <c r="O161" s="208">
        <v>2.5196720837435761E-4</v>
      </c>
      <c r="P161" s="208">
        <v>1.5808660708333639E-4</v>
      </c>
      <c r="Q161" s="208">
        <v>2.5061279015204155E-4</v>
      </c>
      <c r="R161" s="208">
        <v>4.8039360598925923E-4</v>
      </c>
      <c r="S161" s="208">
        <v>1.2488549110624425E-3</v>
      </c>
      <c r="T161" s="208">
        <v>6.3640058708228303E-4</v>
      </c>
      <c r="U161" s="208">
        <v>1.2922182820276548E-3</v>
      </c>
      <c r="V161" s="208">
        <v>3.2435643480182148E-4</v>
      </c>
      <c r="W161" s="208">
        <v>3.7060731751454771E-4</v>
      </c>
      <c r="X161" s="208">
        <v>5.6404404826836823E-4</v>
      </c>
      <c r="Y161" s="208">
        <v>5.2973604292219211E-4</v>
      </c>
      <c r="Z161" s="208">
        <v>4.3226856798261816E-4</v>
      </c>
      <c r="AA161" s="208">
        <v>2.7827572452182868E-4</v>
      </c>
      <c r="AB161" s="208">
        <v>4.4682732433477427E-4</v>
      </c>
      <c r="AC161" s="208">
        <v>1.5797069423463439E-3</v>
      </c>
      <c r="AD161" s="208">
        <v>1.8810883695237319E-4</v>
      </c>
      <c r="AE161" s="208">
        <v>3.8045915772541745E-4</v>
      </c>
      <c r="AF161" s="208">
        <v>9.8343369009026762E-4</v>
      </c>
      <c r="AG161" s="208">
        <v>1.0869417076046675</v>
      </c>
      <c r="AH161" s="208">
        <v>3.4489169566043724E-4</v>
      </c>
      <c r="AI161" s="208">
        <v>7.6782378291403476E-4</v>
      </c>
      <c r="AJ161" s="208">
        <v>8.8346797928933406E-4</v>
      </c>
      <c r="AK161" s="208">
        <v>7.8128541781510678E-4</v>
      </c>
      <c r="AL161" s="208">
        <v>1.0427728031108488E-3</v>
      </c>
      <c r="AM161" s="208">
        <v>7.933886964743539E-4</v>
      </c>
      <c r="AN161" s="208">
        <v>7.8585625996483864E-4</v>
      </c>
      <c r="AO161" s="208">
        <v>5.2864485790544112E-4</v>
      </c>
      <c r="AP161" s="208">
        <v>4.1718283984671761E-4</v>
      </c>
      <c r="AQ161" s="208">
        <v>4.9940104030607663E-4</v>
      </c>
      <c r="AR161" s="208">
        <v>7.7931263255503818E-4</v>
      </c>
      <c r="AS161" s="208">
        <v>3.418554666778678E-4</v>
      </c>
      <c r="AT161" s="208">
        <v>3.2416794935821697E-4</v>
      </c>
      <c r="AU161" s="208">
        <v>4.3722880813290603E-4</v>
      </c>
      <c r="AV161" s="208">
        <v>1.2753871935995778E-3</v>
      </c>
      <c r="AW161" s="208">
        <v>7.3682992106671068E-4</v>
      </c>
      <c r="AX161" s="208">
        <v>6.4224196867371437E-4</v>
      </c>
      <c r="AY161" s="208">
        <v>4.4727067973633785E-4</v>
      </c>
      <c r="AZ161" s="208">
        <v>4.0966362021850698E-4</v>
      </c>
      <c r="BA161" s="208">
        <v>1.0096548462426237E-3</v>
      </c>
      <c r="BB161" s="208">
        <v>4.1372812602032827E-4</v>
      </c>
      <c r="BC161" s="208">
        <v>5.9891422970160494E-4</v>
      </c>
      <c r="BD161" s="208">
        <v>4.8520136395061589E-4</v>
      </c>
      <c r="BE161" s="208">
        <v>6.1376415712718934E-4</v>
      </c>
      <c r="BF161" s="208">
        <v>5.8209185208410192E-4</v>
      </c>
      <c r="BG161" s="208">
        <v>4.2106398494265923E-4</v>
      </c>
      <c r="BH161" s="208">
        <v>2.4818070605972216E-4</v>
      </c>
      <c r="BI161" s="208">
        <v>2.5068479274754085E-3</v>
      </c>
      <c r="BJ161" s="208">
        <v>2.9956529040889773E-4</v>
      </c>
      <c r="BK161" s="208">
        <v>3.1309585239278927E-4</v>
      </c>
      <c r="BL161" s="208">
        <v>3.6619135179294328E-4</v>
      </c>
      <c r="BM161" s="208">
        <v>3.5915873011417544E-4</v>
      </c>
      <c r="BN161" s="208">
        <v>4.0178076249093657E-4</v>
      </c>
      <c r="BO161" s="208">
        <v>2.0174776464561398E-4</v>
      </c>
      <c r="BP161" s="208">
        <v>3.445581861876084E-3</v>
      </c>
      <c r="BQ161" s="208">
        <v>3.107258224314704E-4</v>
      </c>
      <c r="BR161" s="208">
        <v>2.359547355568253E-4</v>
      </c>
      <c r="BS161" s="208">
        <v>2.4302424795575732E-4</v>
      </c>
      <c r="BT161" s="208">
        <v>2.9575001166605523E-4</v>
      </c>
      <c r="BU161" s="208">
        <v>1.1679068336516097E-4</v>
      </c>
      <c r="BV161" s="208">
        <v>9.1732735096240709E-5</v>
      </c>
      <c r="BW161" s="208">
        <v>4.5655306702051386E-5</v>
      </c>
      <c r="BX161" s="208">
        <v>2.3945431722209945E-4</v>
      </c>
      <c r="BY161" s="208">
        <v>1.1963080559744509E-4</v>
      </c>
      <c r="BZ161" s="208">
        <v>2.4678498410533813E-4</v>
      </c>
      <c r="CA161" s="208">
        <v>2.7164531440485289E-4</v>
      </c>
      <c r="CB161" s="208">
        <v>1.181303478841118E-4</v>
      </c>
      <c r="CC161" s="208">
        <v>1.7328400055277208E-4</v>
      </c>
      <c r="CD161" s="208">
        <v>2.4080085607958263E-4</v>
      </c>
      <c r="CE161" s="208">
        <v>5.9691794259691218E-4</v>
      </c>
      <c r="CF161" s="208">
        <v>3.0584407645497082E-3</v>
      </c>
      <c r="CG161" s="208">
        <v>5.6911304133714323E-4</v>
      </c>
      <c r="CH161" s="208">
        <v>1.8062417885646617E-4</v>
      </c>
      <c r="CI161" s="208">
        <v>2.1571678611806522E-3</v>
      </c>
      <c r="CJ161" s="208">
        <v>3.3386023205283854E-4</v>
      </c>
      <c r="CK161" s="208">
        <v>2.9215762046704507E-4</v>
      </c>
      <c r="CL161" s="208">
        <v>1.7582255879626741E-4</v>
      </c>
      <c r="CM161" s="208">
        <v>1.8569595991415673E-3</v>
      </c>
      <c r="CN161" s="208">
        <v>2.1564876984450198E-4</v>
      </c>
      <c r="CO161" s="208">
        <v>3.8106780910133103E-4</v>
      </c>
      <c r="CP161" s="208">
        <v>2.4786409132349606E-4</v>
      </c>
      <c r="CQ161" s="208">
        <v>1.3986758428485128E-4</v>
      </c>
      <c r="CR161" s="208">
        <v>2.0833990007969073E-3</v>
      </c>
      <c r="CS161" s="208">
        <v>7.5475407354027939E-4</v>
      </c>
      <c r="CT161" s="208">
        <v>3.8023647664472775E-4</v>
      </c>
      <c r="CU161" s="208">
        <v>3.5997026547294602E-4</v>
      </c>
      <c r="CV161" s="208">
        <v>2.0161595534872164E-4</v>
      </c>
      <c r="CW161" s="208">
        <v>6.2232231431943541E-4</v>
      </c>
      <c r="CX161" s="208">
        <v>2.3348158325306622E-4</v>
      </c>
      <c r="CY161" s="208">
        <v>5.9227501480383672E-4</v>
      </c>
      <c r="CZ161" s="208">
        <v>4.3812269806219593E-4</v>
      </c>
      <c r="DA161" s="208">
        <v>1.323406798865921E-3</v>
      </c>
      <c r="DB161" s="208">
        <v>7.2252525424567758E-4</v>
      </c>
      <c r="DC161" s="208">
        <v>1.66825214160608E-3</v>
      </c>
      <c r="DD161" s="209">
        <v>1.1510384334127568</v>
      </c>
    </row>
    <row r="162" spans="1:108" s="173" customFormat="1" ht="9.5" x14ac:dyDescent="0.15">
      <c r="A162" s="160" t="s">
        <v>50</v>
      </c>
      <c r="B162" s="169" t="s">
        <v>58</v>
      </c>
      <c r="C162" s="169"/>
      <c r="D162" s="200">
        <v>1.2816722882729155E-3</v>
      </c>
      <c r="E162" s="206">
        <v>1.3553836078847485E-3</v>
      </c>
      <c r="F162" s="206">
        <v>1.016228702798481E-3</v>
      </c>
      <c r="G162" s="206">
        <v>9.9139595701402549E-4</v>
      </c>
      <c r="H162" s="206">
        <v>1.2163850754747184E-3</v>
      </c>
      <c r="I162" s="206">
        <v>1.2843037919669929E-3</v>
      </c>
      <c r="J162" s="206">
        <v>1.6416509375993937E-3</v>
      </c>
      <c r="K162" s="206">
        <v>9.8116877895288606E-4</v>
      </c>
      <c r="L162" s="206">
        <v>1.8428801235462E-3</v>
      </c>
      <c r="M162" s="206">
        <v>2.3701929788646943E-3</v>
      </c>
      <c r="N162" s="206">
        <v>1.1461219341436357E-3</v>
      </c>
      <c r="O162" s="206">
        <v>1.8977405727361736E-3</v>
      </c>
      <c r="P162" s="206">
        <v>1.2222481172325703E-2</v>
      </c>
      <c r="Q162" s="206">
        <v>1.1769191560595947E-3</v>
      </c>
      <c r="R162" s="206">
        <v>3.7154755321886007E-3</v>
      </c>
      <c r="S162" s="206">
        <v>3.3581126703694304E-3</v>
      </c>
      <c r="T162" s="206">
        <v>1.2332344104657494E-3</v>
      </c>
      <c r="U162" s="206">
        <v>2.9680543194006273E-2</v>
      </c>
      <c r="V162" s="206">
        <v>1.0172831157774752E-3</v>
      </c>
      <c r="W162" s="206">
        <v>1.1469876807274526E-3</v>
      </c>
      <c r="X162" s="206">
        <v>1.5029833587281657E-3</v>
      </c>
      <c r="Y162" s="206">
        <v>1.3822704468646916E-3</v>
      </c>
      <c r="Z162" s="206">
        <v>2.710521997369869E-3</v>
      </c>
      <c r="AA162" s="206">
        <v>9.7276552958959332E-4</v>
      </c>
      <c r="AB162" s="206">
        <v>1.1070057409553727E-2</v>
      </c>
      <c r="AC162" s="206">
        <v>9.0219984878194982E-3</v>
      </c>
      <c r="AD162" s="206">
        <v>7.0650726446083495E-4</v>
      </c>
      <c r="AE162" s="206">
        <v>1.198957261457877E-2</v>
      </c>
      <c r="AF162" s="206">
        <v>2.3153636286722158E-3</v>
      </c>
      <c r="AG162" s="206">
        <v>1.8500690026322178E-3</v>
      </c>
      <c r="AH162" s="206">
        <v>1.1142012697876467</v>
      </c>
      <c r="AI162" s="206">
        <v>1.0763604253908356E-3</v>
      </c>
      <c r="AJ162" s="206">
        <v>1.1707927443632372E-3</v>
      </c>
      <c r="AK162" s="206">
        <v>3.6646014575365368E-3</v>
      </c>
      <c r="AL162" s="206">
        <v>9.5087851914154177E-4</v>
      </c>
      <c r="AM162" s="206">
        <v>8.6599890686290669E-4</v>
      </c>
      <c r="AN162" s="206">
        <v>1.0795989936295131E-3</v>
      </c>
      <c r="AO162" s="206">
        <v>7.1748451107295295E-4</v>
      </c>
      <c r="AP162" s="206">
        <v>1.1555267261571891E-3</v>
      </c>
      <c r="AQ162" s="206">
        <v>1.2378487618338013E-3</v>
      </c>
      <c r="AR162" s="206">
        <v>1.560672381414421E-3</v>
      </c>
      <c r="AS162" s="206">
        <v>1.403168369269331E-3</v>
      </c>
      <c r="AT162" s="206">
        <v>2.547117076611722E-3</v>
      </c>
      <c r="AU162" s="206">
        <v>1.3567337255419173E-3</v>
      </c>
      <c r="AV162" s="206">
        <v>7.0501155789206727E-3</v>
      </c>
      <c r="AW162" s="206">
        <v>8.4263806436546441E-3</v>
      </c>
      <c r="AX162" s="206">
        <v>1.3179086087769312E-2</v>
      </c>
      <c r="AY162" s="206">
        <v>2.4963514490366065E-3</v>
      </c>
      <c r="AZ162" s="206">
        <v>8.067431510528458E-3</v>
      </c>
      <c r="BA162" s="206">
        <v>5.0014574051382007E-3</v>
      </c>
      <c r="BB162" s="206">
        <v>1.2766767286155691E-2</v>
      </c>
      <c r="BC162" s="206">
        <v>5.7858293816867206E-3</v>
      </c>
      <c r="BD162" s="206">
        <v>5.1612507425801918E-3</v>
      </c>
      <c r="BE162" s="206">
        <v>1.0550292032175312E-2</v>
      </c>
      <c r="BF162" s="206">
        <v>2.5965248360274593E-3</v>
      </c>
      <c r="BG162" s="206">
        <v>2.6181126686138719E-3</v>
      </c>
      <c r="BH162" s="206">
        <v>2.1298806206843296E-2</v>
      </c>
      <c r="BI162" s="206">
        <v>1.6475543835768328E-2</v>
      </c>
      <c r="BJ162" s="206">
        <v>6.731550859823194E-4</v>
      </c>
      <c r="BK162" s="206">
        <v>6.3765939067708596E-3</v>
      </c>
      <c r="BL162" s="206">
        <v>4.7389526494922901E-3</v>
      </c>
      <c r="BM162" s="206">
        <v>9.4608946025538502E-4</v>
      </c>
      <c r="BN162" s="206">
        <v>1.0687540601768751E-3</v>
      </c>
      <c r="BO162" s="206">
        <v>1.0644777500021067E-3</v>
      </c>
      <c r="BP162" s="206">
        <v>9.5907679863379343E-4</v>
      </c>
      <c r="BQ162" s="206">
        <v>1.6727392702103308E-3</v>
      </c>
      <c r="BR162" s="206">
        <v>7.835483710070762E-4</v>
      </c>
      <c r="BS162" s="206">
        <v>6.0208492579230275E-4</v>
      </c>
      <c r="BT162" s="206">
        <v>4.4875284273282538E-4</v>
      </c>
      <c r="BU162" s="206">
        <v>3.785934843108013E-4</v>
      </c>
      <c r="BV162" s="206">
        <v>3.2367157422346878E-4</v>
      </c>
      <c r="BW162" s="206">
        <v>3.1477071283325875E-4</v>
      </c>
      <c r="BX162" s="206">
        <v>1.6144702421856346E-3</v>
      </c>
      <c r="BY162" s="206">
        <v>6.1301493522841896E-4</v>
      </c>
      <c r="BZ162" s="206">
        <v>7.4690874859308521E-4</v>
      </c>
      <c r="CA162" s="206">
        <v>2.8697232202389098E-3</v>
      </c>
      <c r="CB162" s="206">
        <v>5.7594143847671593E-4</v>
      </c>
      <c r="CC162" s="206">
        <v>6.2711972477464024E-4</v>
      </c>
      <c r="CD162" s="206">
        <v>7.8426206581746572E-4</v>
      </c>
      <c r="CE162" s="206">
        <v>2.359067687949731E-4</v>
      </c>
      <c r="CF162" s="206">
        <v>6.4978589829952531E-4</v>
      </c>
      <c r="CG162" s="206">
        <v>8.7587356656041023E-4</v>
      </c>
      <c r="CH162" s="206">
        <v>9.6649928063539145E-4</v>
      </c>
      <c r="CI162" s="206">
        <v>9.4073890418937235E-4</v>
      </c>
      <c r="CJ162" s="206">
        <v>1.1409966313275662E-3</v>
      </c>
      <c r="CK162" s="206">
        <v>1.0267315173809193E-3</v>
      </c>
      <c r="CL162" s="206">
        <v>1.2162276163008702E-3</v>
      </c>
      <c r="CM162" s="206">
        <v>1.0051574237070525E-2</v>
      </c>
      <c r="CN162" s="206">
        <v>2.7757195411462865E-3</v>
      </c>
      <c r="CO162" s="206">
        <v>5.0178026203003406E-3</v>
      </c>
      <c r="CP162" s="206">
        <v>1.0241871651405707E-3</v>
      </c>
      <c r="CQ162" s="206">
        <v>7.6754179994665292E-4</v>
      </c>
      <c r="CR162" s="206">
        <v>1.2025626813797021E-3</v>
      </c>
      <c r="CS162" s="206">
        <v>1.5257826871733588E-3</v>
      </c>
      <c r="CT162" s="206">
        <v>7.8693943938109526E-4</v>
      </c>
      <c r="CU162" s="206">
        <v>9.1824426321238887E-3</v>
      </c>
      <c r="CV162" s="206">
        <v>5.6570458886818597E-4</v>
      </c>
      <c r="CW162" s="206">
        <v>2.1574594233602106E-3</v>
      </c>
      <c r="CX162" s="206">
        <v>2.2123067341063866E-3</v>
      </c>
      <c r="CY162" s="206">
        <v>8.4658800324881691E-4</v>
      </c>
      <c r="CZ162" s="206">
        <v>1.4616047405142988E-3</v>
      </c>
      <c r="DA162" s="206">
        <v>8.4700164801471687E-4</v>
      </c>
      <c r="DB162" s="206">
        <v>4.4882549071849345E-3</v>
      </c>
      <c r="DC162" s="206">
        <v>3.2744699538947188E-3</v>
      </c>
      <c r="DD162" s="202">
        <v>1.4519836777268982</v>
      </c>
    </row>
    <row r="163" spans="1:108" s="173" customFormat="1" ht="9.5" x14ac:dyDescent="0.15">
      <c r="A163" s="160" t="s">
        <v>51</v>
      </c>
      <c r="B163" s="169" t="s">
        <v>60</v>
      </c>
      <c r="C163" s="169"/>
      <c r="D163" s="200">
        <v>4.5195158082224948E-4</v>
      </c>
      <c r="E163" s="206">
        <v>7.9328763957096362E-4</v>
      </c>
      <c r="F163" s="206">
        <v>4.5889473033965469E-4</v>
      </c>
      <c r="G163" s="206">
        <v>3.5168349760342498E-4</v>
      </c>
      <c r="H163" s="206">
        <v>4.291741697334828E-4</v>
      </c>
      <c r="I163" s="206">
        <v>3.3363363125841816E-4</v>
      </c>
      <c r="J163" s="206">
        <v>7.8573766237155843E-4</v>
      </c>
      <c r="K163" s="206">
        <v>1.4332618348584286E-3</v>
      </c>
      <c r="L163" s="206">
        <v>4.8387950104463785E-4</v>
      </c>
      <c r="M163" s="206">
        <v>3.4136924033736763E-4</v>
      </c>
      <c r="N163" s="206">
        <v>4.5017095272556333E-4</v>
      </c>
      <c r="O163" s="206">
        <v>3.7134956236176744E-4</v>
      </c>
      <c r="P163" s="206">
        <v>2.6673460313625266E-4</v>
      </c>
      <c r="Q163" s="206">
        <v>4.4049352062515169E-4</v>
      </c>
      <c r="R163" s="206">
        <v>8.1119806009131697E-4</v>
      </c>
      <c r="S163" s="206">
        <v>6.4703752736379884E-4</v>
      </c>
      <c r="T163" s="206">
        <v>3.8703665268469215E-4</v>
      </c>
      <c r="U163" s="206">
        <v>5.6844811145800791E-4</v>
      </c>
      <c r="V163" s="206">
        <v>8.095284783593028E-4</v>
      </c>
      <c r="W163" s="206">
        <v>6.5561708486517375E-4</v>
      </c>
      <c r="X163" s="206">
        <v>4.0179722405799098E-4</v>
      </c>
      <c r="Y163" s="206">
        <v>4.74246338955883E-4</v>
      </c>
      <c r="Z163" s="206">
        <v>7.9475100246381193E-4</v>
      </c>
      <c r="AA163" s="206">
        <v>7.5549471184536672E-4</v>
      </c>
      <c r="AB163" s="206">
        <v>4.1683677426481499E-4</v>
      </c>
      <c r="AC163" s="206">
        <v>5.7785753011795646E-4</v>
      </c>
      <c r="AD163" s="206">
        <v>9.626411002245244E-4</v>
      </c>
      <c r="AE163" s="206">
        <v>6.6696921933577145E-4</v>
      </c>
      <c r="AF163" s="206">
        <v>4.9928731741491407E-4</v>
      </c>
      <c r="AG163" s="206">
        <v>4.5454145268748026E-4</v>
      </c>
      <c r="AH163" s="206">
        <v>5.642990314943361E-4</v>
      </c>
      <c r="AI163" s="206">
        <v>1.1022711730232053</v>
      </c>
      <c r="AJ163" s="206">
        <v>7.3245717798172294E-4</v>
      </c>
      <c r="AK163" s="206">
        <v>2.9652658456268259E-3</v>
      </c>
      <c r="AL163" s="206">
        <v>1.0630118084978557E-3</v>
      </c>
      <c r="AM163" s="206">
        <v>9.7728040249526289E-4</v>
      </c>
      <c r="AN163" s="206">
        <v>1.2401534517284473E-3</v>
      </c>
      <c r="AO163" s="206">
        <v>8.2454906454594904E-4</v>
      </c>
      <c r="AP163" s="206">
        <v>1.2757561260242829E-3</v>
      </c>
      <c r="AQ163" s="206">
        <v>1.0785172797190767E-3</v>
      </c>
      <c r="AR163" s="206">
        <v>9.0134448707573217E-4</v>
      </c>
      <c r="AS163" s="206">
        <v>6.9900152175205886E-4</v>
      </c>
      <c r="AT163" s="206">
        <v>6.1477119046632041E-4</v>
      </c>
      <c r="AU163" s="206">
        <v>5.7228252696334798E-4</v>
      </c>
      <c r="AV163" s="206">
        <v>5.7832632772295391E-4</v>
      </c>
      <c r="AW163" s="206">
        <v>6.2000854574953803E-4</v>
      </c>
      <c r="AX163" s="206">
        <v>1.013711667857628E-3</v>
      </c>
      <c r="AY163" s="206">
        <v>5.9168488601158743E-4</v>
      </c>
      <c r="AZ163" s="206">
        <v>5.334069633862004E-4</v>
      </c>
      <c r="BA163" s="206">
        <v>5.5129003494454277E-4</v>
      </c>
      <c r="BB163" s="206">
        <v>7.5099557633150397E-4</v>
      </c>
      <c r="BC163" s="206">
        <v>5.5023740493410846E-4</v>
      </c>
      <c r="BD163" s="206">
        <v>5.8004144336769737E-4</v>
      </c>
      <c r="BE163" s="206">
        <v>5.7265682692958411E-4</v>
      </c>
      <c r="BF163" s="206">
        <v>4.8779207065041089E-4</v>
      </c>
      <c r="BG163" s="206">
        <v>5.4081664081802425E-4</v>
      </c>
      <c r="BH163" s="206">
        <v>4.3340587862686434E-4</v>
      </c>
      <c r="BI163" s="206">
        <v>1.1181457591870412E-3</v>
      </c>
      <c r="BJ163" s="206">
        <v>3.2550783254283811E-4</v>
      </c>
      <c r="BK163" s="206">
        <v>3.4348654536718891E-2</v>
      </c>
      <c r="BL163" s="206">
        <v>4.4410363488697764E-2</v>
      </c>
      <c r="BM163" s="206">
        <v>5.6890289299943622E-2</v>
      </c>
      <c r="BN163" s="206">
        <v>3.0817009150874045E-2</v>
      </c>
      <c r="BO163" s="206">
        <v>1.409965468404576E-3</v>
      </c>
      <c r="BP163" s="206">
        <v>2.3878210745083323E-3</v>
      </c>
      <c r="BQ163" s="206">
        <v>3.1931463997899247E-3</v>
      </c>
      <c r="BR163" s="206">
        <v>5.4052891447805781E-4</v>
      </c>
      <c r="BS163" s="206">
        <v>4.8513375538138847E-4</v>
      </c>
      <c r="BT163" s="206">
        <v>3.5900088099394598E-4</v>
      </c>
      <c r="BU163" s="206">
        <v>8.5740788361148891E-4</v>
      </c>
      <c r="BV163" s="206">
        <v>1.221048293449967E-3</v>
      </c>
      <c r="BW163" s="206">
        <v>2.6406527659045783E-3</v>
      </c>
      <c r="BX163" s="206">
        <v>1.5028431385607276E-3</v>
      </c>
      <c r="BY163" s="206">
        <v>2.7328371615170525E-4</v>
      </c>
      <c r="BZ163" s="206">
        <v>6.8022368892258942E-4</v>
      </c>
      <c r="CA163" s="206">
        <v>5.5685001265636436E-4</v>
      </c>
      <c r="CB163" s="206">
        <v>5.348876435891613E-4</v>
      </c>
      <c r="CC163" s="206">
        <v>9.1429784110520394E-4</v>
      </c>
      <c r="CD163" s="206">
        <v>8.3428808458607348E-4</v>
      </c>
      <c r="CE163" s="206">
        <v>2.1729113949489878E-4</v>
      </c>
      <c r="CF163" s="206">
        <v>5.3397987348784777E-4</v>
      </c>
      <c r="CG163" s="206">
        <v>7.7812076802826109E-4</v>
      </c>
      <c r="CH163" s="206">
        <v>2.2865464369220128E-4</v>
      </c>
      <c r="CI163" s="206">
        <v>9.6711254027261485E-4</v>
      </c>
      <c r="CJ163" s="206">
        <v>5.4612388506025157E-4</v>
      </c>
      <c r="CK163" s="206">
        <v>4.3250923784791647E-4</v>
      </c>
      <c r="CL163" s="206">
        <v>6.2175826278292609E-4</v>
      </c>
      <c r="CM163" s="206">
        <v>5.2650226628093771E-4</v>
      </c>
      <c r="CN163" s="206">
        <v>4.1722719710306748E-4</v>
      </c>
      <c r="CO163" s="206">
        <v>2.4822712090257951E-4</v>
      </c>
      <c r="CP163" s="206">
        <v>3.7957775937494127E-4</v>
      </c>
      <c r="CQ163" s="206">
        <v>2.604573265984607E-4</v>
      </c>
      <c r="CR163" s="206">
        <v>3.6203506761654005E-4</v>
      </c>
      <c r="CS163" s="206">
        <v>2.3700815977021326E-4</v>
      </c>
      <c r="CT163" s="206">
        <v>4.578051952090845E-4</v>
      </c>
      <c r="CU163" s="206">
        <v>3.9804258295591123E-4</v>
      </c>
      <c r="CV163" s="206">
        <v>2.8831493061033463E-4</v>
      </c>
      <c r="CW163" s="206">
        <v>4.7984405514925365E-4</v>
      </c>
      <c r="CX163" s="206">
        <v>4.5228170259809279E-4</v>
      </c>
      <c r="CY163" s="206">
        <v>4.5276352453728537E-4</v>
      </c>
      <c r="CZ163" s="206">
        <v>5.2767553184395594E-4</v>
      </c>
      <c r="DA163" s="206">
        <v>4.3269962495219236E-4</v>
      </c>
      <c r="DB163" s="206">
        <v>7.1442800606345564E-4</v>
      </c>
      <c r="DC163" s="206">
        <v>1.8520757885255189E-3</v>
      </c>
      <c r="DD163" s="202">
        <v>1.3399730137387029</v>
      </c>
    </row>
    <row r="164" spans="1:108" s="173" customFormat="1" ht="9.5" x14ac:dyDescent="0.15">
      <c r="A164" s="160" t="s">
        <v>52</v>
      </c>
      <c r="B164" s="169" t="s">
        <v>62</v>
      </c>
      <c r="C164" s="169"/>
      <c r="D164" s="200">
        <v>2.9332065261118955E-4</v>
      </c>
      <c r="E164" s="206">
        <v>6.2341026770775898E-4</v>
      </c>
      <c r="F164" s="206">
        <v>3.0470431757028066E-4</v>
      </c>
      <c r="G164" s="206">
        <v>2.2804725095512164E-4</v>
      </c>
      <c r="H164" s="206">
        <v>2.3255255106817513E-4</v>
      </c>
      <c r="I164" s="206">
        <v>2.1270793301205704E-4</v>
      </c>
      <c r="J164" s="206">
        <v>5.3301478974040117E-4</v>
      </c>
      <c r="K164" s="206">
        <v>2.6272001401434012E-4</v>
      </c>
      <c r="L164" s="206">
        <v>2.7082621263431472E-4</v>
      </c>
      <c r="M164" s="206">
        <v>2.048213677411841E-4</v>
      </c>
      <c r="N164" s="206">
        <v>2.7194406612945986E-4</v>
      </c>
      <c r="O164" s="206">
        <v>2.5678778298867668E-4</v>
      </c>
      <c r="P164" s="206">
        <v>1.798815768661443E-4</v>
      </c>
      <c r="Q164" s="206">
        <v>2.5982645226025724E-4</v>
      </c>
      <c r="R164" s="206">
        <v>2.4381445936988056E-4</v>
      </c>
      <c r="S164" s="206">
        <v>2.1336862743716271E-4</v>
      </c>
      <c r="T164" s="206">
        <v>2.3398257810785413E-4</v>
      </c>
      <c r="U164" s="206">
        <v>2.9581073774693012E-3</v>
      </c>
      <c r="V164" s="206">
        <v>2.337297406863005E-4</v>
      </c>
      <c r="W164" s="206">
        <v>1.8099409558579383E-4</v>
      </c>
      <c r="X164" s="206">
        <v>1.8337752579292307E-4</v>
      </c>
      <c r="Y164" s="206">
        <v>2.5834739019576673E-4</v>
      </c>
      <c r="Z164" s="206">
        <v>6.5231628712987544E-4</v>
      </c>
      <c r="AA164" s="206">
        <v>1.9177587917162511E-4</v>
      </c>
      <c r="AB164" s="206">
        <v>2.0893192040944913E-4</v>
      </c>
      <c r="AC164" s="206">
        <v>3.2059170824014557E-4</v>
      </c>
      <c r="AD164" s="206">
        <v>1.8618194276508326E-4</v>
      </c>
      <c r="AE164" s="206">
        <v>2.9567803256917957E-4</v>
      </c>
      <c r="AF164" s="206">
        <v>2.3767449104366214E-4</v>
      </c>
      <c r="AG164" s="206">
        <v>2.2004993048129444E-4</v>
      </c>
      <c r="AH164" s="206">
        <v>2.1919201088263797E-4</v>
      </c>
      <c r="AI164" s="206">
        <v>6.4662215737902921E-4</v>
      </c>
      <c r="AJ164" s="206">
        <v>1.0105818749551894</v>
      </c>
      <c r="AK164" s="206">
        <v>2.3467980516264707E-4</v>
      </c>
      <c r="AL164" s="206">
        <v>2.8063545097832884E-4</v>
      </c>
      <c r="AM164" s="206">
        <v>2.4443193894343698E-4</v>
      </c>
      <c r="AN164" s="206">
        <v>2.5287842144832096E-4</v>
      </c>
      <c r="AO164" s="206">
        <v>2.1769341503845519E-4</v>
      </c>
      <c r="AP164" s="206">
        <v>3.1538147454724676E-4</v>
      </c>
      <c r="AQ164" s="206">
        <v>2.9926917279718244E-4</v>
      </c>
      <c r="AR164" s="206">
        <v>2.8079137242818114E-4</v>
      </c>
      <c r="AS164" s="206">
        <v>6.1187237408564122E-4</v>
      </c>
      <c r="AT164" s="206">
        <v>1.1735769762266988E-3</v>
      </c>
      <c r="AU164" s="206">
        <v>9.7736556592780397E-4</v>
      </c>
      <c r="AV164" s="206">
        <v>7.6507618351733028E-3</v>
      </c>
      <c r="AW164" s="206">
        <v>3.082211126825167E-2</v>
      </c>
      <c r="AX164" s="206">
        <v>6.955048259005954E-2</v>
      </c>
      <c r="AY164" s="206">
        <v>1.0397019862568945E-2</v>
      </c>
      <c r="AZ164" s="206">
        <v>6.0796621670079418E-3</v>
      </c>
      <c r="BA164" s="206">
        <v>1.4261358850668631E-2</v>
      </c>
      <c r="BB164" s="206">
        <v>8.7893032890824715E-3</v>
      </c>
      <c r="BC164" s="206">
        <v>1.6720291889561905E-2</v>
      </c>
      <c r="BD164" s="206">
        <v>1.5464365693096239E-2</v>
      </c>
      <c r="BE164" s="206">
        <v>1.4522879320591296E-3</v>
      </c>
      <c r="BF164" s="206">
        <v>1.8621241600598893E-3</v>
      </c>
      <c r="BG164" s="206">
        <v>7.9719868484879111E-4</v>
      </c>
      <c r="BH164" s="206">
        <v>2.6787070477896416E-4</v>
      </c>
      <c r="BI164" s="206">
        <v>1.314900754777312E-3</v>
      </c>
      <c r="BJ164" s="206">
        <v>3.2423554983999968E-4</v>
      </c>
      <c r="BK164" s="206">
        <v>5.5304461589985431E-3</v>
      </c>
      <c r="BL164" s="206">
        <v>1.7581389588603017E-3</v>
      </c>
      <c r="BM164" s="206">
        <v>5.1899182112280441E-4</v>
      </c>
      <c r="BN164" s="206">
        <v>2.1172918528798864E-3</v>
      </c>
      <c r="BO164" s="206">
        <v>3.6411592679608896E-4</v>
      </c>
      <c r="BP164" s="206">
        <v>2.7010556964606527E-4</v>
      </c>
      <c r="BQ164" s="206">
        <v>4.3255419870715591E-4</v>
      </c>
      <c r="BR164" s="206">
        <v>3.9937348494600828E-4</v>
      </c>
      <c r="BS164" s="206">
        <v>2.2112168879081864E-4</v>
      </c>
      <c r="BT164" s="206">
        <v>1.2594233147108759E-4</v>
      </c>
      <c r="BU164" s="206">
        <v>1.3671647462135868E-4</v>
      </c>
      <c r="BV164" s="206">
        <v>1.0743347294302638E-4</v>
      </c>
      <c r="BW164" s="206">
        <v>1.0944489116585433E-4</v>
      </c>
      <c r="BX164" s="206">
        <v>1.7800198483551252E-4</v>
      </c>
      <c r="BY164" s="206">
        <v>2.3950144585786E-4</v>
      </c>
      <c r="BZ164" s="206">
        <v>3.2835214046416007E-4</v>
      </c>
      <c r="CA164" s="206">
        <v>2.5953457208110933E-4</v>
      </c>
      <c r="CB164" s="206">
        <v>1.991417581235371E-4</v>
      </c>
      <c r="CC164" s="206">
        <v>1.8866070083997056E-4</v>
      </c>
      <c r="CD164" s="206">
        <v>2.0653597653172805E-4</v>
      </c>
      <c r="CE164" s="206">
        <v>6.4867130051356932E-5</v>
      </c>
      <c r="CF164" s="206">
        <v>1.6346782417840205E-4</v>
      </c>
      <c r="CG164" s="206">
        <v>3.7625873700661093E-4</v>
      </c>
      <c r="CH164" s="206">
        <v>2.8357309088202057E-4</v>
      </c>
      <c r="CI164" s="206">
        <v>2.3418566786842488E-4</v>
      </c>
      <c r="CJ164" s="206">
        <v>3.8764701399235645E-4</v>
      </c>
      <c r="CK164" s="206">
        <v>6.2071143749562287E-4</v>
      </c>
      <c r="CL164" s="206">
        <v>3.064829991360642E-4</v>
      </c>
      <c r="CM164" s="206">
        <v>3.3808091888675514E-4</v>
      </c>
      <c r="CN164" s="206">
        <v>4.2080651042985113E-4</v>
      </c>
      <c r="CO164" s="206">
        <v>2.8092870107001601E-4</v>
      </c>
      <c r="CP164" s="206">
        <v>9.5409247822325334E-4</v>
      </c>
      <c r="CQ164" s="206">
        <v>7.6752655927267346E-4</v>
      </c>
      <c r="CR164" s="206">
        <v>4.2316070447189191E-4</v>
      </c>
      <c r="CS164" s="206">
        <v>5.4650635764734467E-4</v>
      </c>
      <c r="CT164" s="206">
        <v>2.4762571784751425E-4</v>
      </c>
      <c r="CU164" s="206">
        <v>3.6859592152015926E-3</v>
      </c>
      <c r="CV164" s="206">
        <v>1.5341958889128032E-4</v>
      </c>
      <c r="CW164" s="206">
        <v>1.4100956858279193E-3</v>
      </c>
      <c r="CX164" s="206">
        <v>1.4043365924034607E-3</v>
      </c>
      <c r="CY164" s="206">
        <v>1.5423534494373958E-4</v>
      </c>
      <c r="CZ164" s="206">
        <v>2.3927668321798939E-4</v>
      </c>
      <c r="DA164" s="206">
        <v>3.5230122083901598E-4</v>
      </c>
      <c r="DB164" s="206">
        <v>2.4339675340348541E-3</v>
      </c>
      <c r="DC164" s="206">
        <v>2.3195648515455152E-3</v>
      </c>
      <c r="DD164" s="202">
        <v>1.2453042115196715</v>
      </c>
    </row>
    <row r="165" spans="1:108" s="173" customFormat="1" ht="9.5" x14ac:dyDescent="0.15">
      <c r="A165" s="160" t="s">
        <v>54</v>
      </c>
      <c r="B165" s="169" t="s">
        <v>64</v>
      </c>
      <c r="C165" s="169"/>
      <c r="D165" s="200">
        <v>3.5509821519464774E-3</v>
      </c>
      <c r="E165" s="206">
        <v>1.7037719175605377E-2</v>
      </c>
      <c r="F165" s="206">
        <v>5.9998028252096873E-3</v>
      </c>
      <c r="G165" s="206">
        <v>5.3643241601002986E-3</v>
      </c>
      <c r="H165" s="206">
        <v>6.4299512567327023E-4</v>
      </c>
      <c r="I165" s="206">
        <v>1.2716762677708708E-3</v>
      </c>
      <c r="J165" s="206">
        <v>1.8893774454605378E-3</v>
      </c>
      <c r="K165" s="206">
        <v>2.6779266862355989E-3</v>
      </c>
      <c r="L165" s="206">
        <v>3.6298291616989587E-3</v>
      </c>
      <c r="M165" s="206">
        <v>1.0906394359721555E-3</v>
      </c>
      <c r="N165" s="206">
        <v>2.8988627586575711E-3</v>
      </c>
      <c r="O165" s="206">
        <v>1.929708480035404E-3</v>
      </c>
      <c r="P165" s="206">
        <v>1.6916904424015683E-3</v>
      </c>
      <c r="Q165" s="206">
        <v>4.7851515670682401E-3</v>
      </c>
      <c r="R165" s="206">
        <v>1.9571229267878213E-3</v>
      </c>
      <c r="S165" s="206">
        <v>1.3703532609053979E-3</v>
      </c>
      <c r="T165" s="206">
        <v>9.4370943202284647E-4</v>
      </c>
      <c r="U165" s="206">
        <v>4.3826893039159362E-3</v>
      </c>
      <c r="V165" s="206">
        <v>3.189300692593375E-3</v>
      </c>
      <c r="W165" s="206">
        <v>1.659428283591726E-3</v>
      </c>
      <c r="X165" s="206">
        <v>1.1905977990097391E-3</v>
      </c>
      <c r="Y165" s="206">
        <v>5.2414489852421441E-3</v>
      </c>
      <c r="Z165" s="206">
        <v>1.3661985581236441E-2</v>
      </c>
      <c r="AA165" s="206">
        <v>1.6330402179893307E-3</v>
      </c>
      <c r="AB165" s="206">
        <v>2.9398259362869968E-3</v>
      </c>
      <c r="AC165" s="206">
        <v>3.8276974617888794E-3</v>
      </c>
      <c r="AD165" s="206">
        <v>2.0014202764133578E-3</v>
      </c>
      <c r="AE165" s="206">
        <v>1.5915155895621976E-3</v>
      </c>
      <c r="AF165" s="206">
        <v>3.1451315450068611E-3</v>
      </c>
      <c r="AG165" s="206">
        <v>1.6917482275464312E-3</v>
      </c>
      <c r="AH165" s="206">
        <v>1.4669503798704202E-2</v>
      </c>
      <c r="AI165" s="206">
        <v>1.03383189291711E-2</v>
      </c>
      <c r="AJ165" s="206">
        <v>3.7452987369629868E-2</v>
      </c>
      <c r="AK165" s="206">
        <v>1.0355919863612186</v>
      </c>
      <c r="AL165" s="206">
        <v>2.1826253027212993E-2</v>
      </c>
      <c r="AM165" s="206">
        <v>1.6044313889431318E-2</v>
      </c>
      <c r="AN165" s="206">
        <v>2.531547961561265E-2</v>
      </c>
      <c r="AO165" s="206">
        <v>9.6685141312267599E-3</v>
      </c>
      <c r="AP165" s="206">
        <v>9.4043485339380076E-2</v>
      </c>
      <c r="AQ165" s="206">
        <v>5.9743473239169391E-2</v>
      </c>
      <c r="AR165" s="206">
        <v>1.4537841223994109E-2</v>
      </c>
      <c r="AS165" s="206">
        <v>1.3027342234584568E-2</v>
      </c>
      <c r="AT165" s="206">
        <v>1.9281548882327089E-2</v>
      </c>
      <c r="AU165" s="206">
        <v>1.0759565440671044E-2</v>
      </c>
      <c r="AV165" s="206">
        <v>1.0706883882954633E-2</v>
      </c>
      <c r="AW165" s="206">
        <v>2.1633085376766812E-2</v>
      </c>
      <c r="AX165" s="206">
        <v>1.6772420667784983E-2</v>
      </c>
      <c r="AY165" s="206">
        <v>1.7170000749141181E-2</v>
      </c>
      <c r="AZ165" s="206">
        <v>1.0547436923413339E-2</v>
      </c>
      <c r="BA165" s="206">
        <v>1.1762048022482836E-2</v>
      </c>
      <c r="BB165" s="206">
        <v>1.9638869156549419E-2</v>
      </c>
      <c r="BC165" s="206">
        <v>1.0694304412597253E-2</v>
      </c>
      <c r="BD165" s="206">
        <v>1.0964294911282419E-2</v>
      </c>
      <c r="BE165" s="206">
        <v>9.1859574201353933E-3</v>
      </c>
      <c r="BF165" s="206">
        <v>1.028784111774945E-2</v>
      </c>
      <c r="BG165" s="206">
        <v>8.8802545531109969E-3</v>
      </c>
      <c r="BH165" s="206">
        <v>3.1214952975875203E-3</v>
      </c>
      <c r="BI165" s="206">
        <v>6.1229923480234363E-3</v>
      </c>
      <c r="BJ165" s="206">
        <v>6.2520494723050202E-4</v>
      </c>
      <c r="BK165" s="206">
        <v>9.6878864275979238E-3</v>
      </c>
      <c r="BL165" s="206">
        <v>2.0220353319836393E-2</v>
      </c>
      <c r="BM165" s="206">
        <v>6.4610754629581477E-3</v>
      </c>
      <c r="BN165" s="206">
        <v>1.5072696709323197E-2</v>
      </c>
      <c r="BO165" s="206">
        <v>1.6183120422779348E-3</v>
      </c>
      <c r="BP165" s="206">
        <v>2.0666178206621439E-3</v>
      </c>
      <c r="BQ165" s="206">
        <v>7.7503543211559665E-3</v>
      </c>
      <c r="BR165" s="206">
        <v>7.2694402309964393E-4</v>
      </c>
      <c r="BS165" s="206">
        <v>6.5339290366828368E-4</v>
      </c>
      <c r="BT165" s="206">
        <v>4.0317711499351607E-4</v>
      </c>
      <c r="BU165" s="206">
        <v>6.3426497500448378E-4</v>
      </c>
      <c r="BV165" s="206">
        <v>6.6447530693734683E-4</v>
      </c>
      <c r="BW165" s="206">
        <v>1.1560023432278153E-3</v>
      </c>
      <c r="BX165" s="206">
        <v>1.114582952320582E-3</v>
      </c>
      <c r="BY165" s="206">
        <v>5.8980174127189449E-4</v>
      </c>
      <c r="BZ165" s="206">
        <v>1.0605667701237597E-3</v>
      </c>
      <c r="CA165" s="206">
        <v>1.1772905821800215E-3</v>
      </c>
      <c r="CB165" s="206">
        <v>6.2596438016559639E-4</v>
      </c>
      <c r="CC165" s="206">
        <v>7.8780568587097062E-4</v>
      </c>
      <c r="CD165" s="206">
        <v>8.1841491943187336E-4</v>
      </c>
      <c r="CE165" s="206">
        <v>2.601496201604661E-4</v>
      </c>
      <c r="CF165" s="206">
        <v>5.6521819153053387E-4</v>
      </c>
      <c r="CG165" s="206">
        <v>8.729995669646824E-4</v>
      </c>
      <c r="CH165" s="206">
        <v>5.3004108712933172E-4</v>
      </c>
      <c r="CI165" s="206">
        <v>8.216472289340732E-4</v>
      </c>
      <c r="CJ165" s="206">
        <v>1.1850168103423216E-3</v>
      </c>
      <c r="CK165" s="206">
        <v>9.9631884126602879E-4</v>
      </c>
      <c r="CL165" s="206">
        <v>1.8460764104617897E-3</v>
      </c>
      <c r="CM165" s="206">
        <v>1.0694899782978918E-3</v>
      </c>
      <c r="CN165" s="206">
        <v>1.1971231805269513E-3</v>
      </c>
      <c r="CO165" s="206">
        <v>6.0076755984968006E-4</v>
      </c>
      <c r="CP165" s="206">
        <v>6.7422119355473064E-4</v>
      </c>
      <c r="CQ165" s="206">
        <v>5.7797418661788161E-4</v>
      </c>
      <c r="CR165" s="206">
        <v>6.9053412532643947E-4</v>
      </c>
      <c r="CS165" s="206">
        <v>9.5702016213775054E-4</v>
      </c>
      <c r="CT165" s="206">
        <v>6.7891954938548984E-4</v>
      </c>
      <c r="CU165" s="206">
        <v>5.3399610890595894E-3</v>
      </c>
      <c r="CV165" s="206">
        <v>4.3978713168645988E-4</v>
      </c>
      <c r="CW165" s="206">
        <v>1.2051055771517796E-3</v>
      </c>
      <c r="CX165" s="206">
        <v>1.3595253150894934E-3</v>
      </c>
      <c r="CY165" s="206">
        <v>8.9050400929133232E-4</v>
      </c>
      <c r="CZ165" s="206">
        <v>1.4448073740465106E-3</v>
      </c>
      <c r="DA165" s="206">
        <v>1.4510984117002378E-3</v>
      </c>
      <c r="DB165" s="206">
        <v>8.8117331759267944E-3</v>
      </c>
      <c r="DC165" s="206">
        <v>4.2423634163392763E-3</v>
      </c>
      <c r="DD165" s="202">
        <v>1.7672997874677645</v>
      </c>
    </row>
    <row r="166" spans="1:108" s="173" customFormat="1" ht="9.5" x14ac:dyDescent="0.15">
      <c r="A166" s="160" t="s">
        <v>56</v>
      </c>
      <c r="B166" s="169" t="s">
        <v>66</v>
      </c>
      <c r="C166" s="169"/>
      <c r="D166" s="200">
        <v>5.0558018780141089E-3</v>
      </c>
      <c r="E166" s="206">
        <v>6.3667227684366147E-3</v>
      </c>
      <c r="F166" s="206">
        <v>4.4347008272099401E-3</v>
      </c>
      <c r="G166" s="206">
        <v>3.4005143768554274E-3</v>
      </c>
      <c r="H166" s="206">
        <v>3.4217521724594388E-3</v>
      </c>
      <c r="I166" s="206">
        <v>1.7552522261191129E-2</v>
      </c>
      <c r="J166" s="206">
        <v>1.8449929131022589E-2</v>
      </c>
      <c r="K166" s="206">
        <v>2.30342125512197E-2</v>
      </c>
      <c r="L166" s="206">
        <v>5.2402230999996809E-3</v>
      </c>
      <c r="M166" s="206">
        <v>1.1355892699334975E-2</v>
      </c>
      <c r="N166" s="206">
        <v>4.7047668170006529E-3</v>
      </c>
      <c r="O166" s="206">
        <v>4.9399820003115484E-3</v>
      </c>
      <c r="P166" s="206">
        <v>1.4930485131657309E-2</v>
      </c>
      <c r="Q166" s="206">
        <v>5.133964532081591E-3</v>
      </c>
      <c r="R166" s="206">
        <v>5.1146683647512927E-3</v>
      </c>
      <c r="S166" s="206">
        <v>5.4539092020451296E-3</v>
      </c>
      <c r="T166" s="206">
        <v>5.2221473461516342E-3</v>
      </c>
      <c r="U166" s="206">
        <v>4.5321038987917672E-2</v>
      </c>
      <c r="V166" s="206">
        <v>6.3191342515670733E-3</v>
      </c>
      <c r="W166" s="206">
        <v>4.3925352591622589E-3</v>
      </c>
      <c r="X166" s="206">
        <v>3.2781860308284945E-3</v>
      </c>
      <c r="Y166" s="206">
        <v>5.592489193821177E-3</v>
      </c>
      <c r="Z166" s="206">
        <v>9.909460473946391E-3</v>
      </c>
      <c r="AA166" s="206">
        <v>9.7817205616312786E-3</v>
      </c>
      <c r="AB166" s="206">
        <v>7.9000000020737222E-3</v>
      </c>
      <c r="AC166" s="206">
        <v>8.2862680126992907E-3</v>
      </c>
      <c r="AD166" s="206">
        <v>1.4999599106247565E-2</v>
      </c>
      <c r="AE166" s="206">
        <v>8.0221198988091689E-3</v>
      </c>
      <c r="AF166" s="206">
        <v>1.6492788796426319E-2</v>
      </c>
      <c r="AG166" s="206">
        <v>8.2323501256153023E-3</v>
      </c>
      <c r="AH166" s="206">
        <v>1.0800358268445772E-2</v>
      </c>
      <c r="AI166" s="206">
        <v>3.2951690415456973E-2</v>
      </c>
      <c r="AJ166" s="206">
        <v>1.7249194958416696E-2</v>
      </c>
      <c r="AK166" s="206">
        <v>1.9487573517981353E-2</v>
      </c>
      <c r="AL166" s="206">
        <v>1.7623989962642701</v>
      </c>
      <c r="AM166" s="206">
        <v>1.2522125360329093</v>
      </c>
      <c r="AN166" s="206">
        <v>0.41849931705704929</v>
      </c>
      <c r="AO166" s="206">
        <v>0.73725660298898354</v>
      </c>
      <c r="AP166" s="206">
        <v>8.9763882847750404E-3</v>
      </c>
      <c r="AQ166" s="206">
        <v>9.9145581063537908E-3</v>
      </c>
      <c r="AR166" s="206">
        <v>0.39686068290911114</v>
      </c>
      <c r="AS166" s="206">
        <v>0.25758929617599063</v>
      </c>
      <c r="AT166" s="206">
        <v>0.18766966014228434</v>
      </c>
      <c r="AU166" s="206">
        <v>0.1503452640646176</v>
      </c>
      <c r="AV166" s="206">
        <v>5.6829159780760391E-2</v>
      </c>
      <c r="AW166" s="206">
        <v>1.4791232982397389E-2</v>
      </c>
      <c r="AX166" s="206">
        <v>3.0237691223064366E-2</v>
      </c>
      <c r="AY166" s="206">
        <v>0.1059027043788273</v>
      </c>
      <c r="AZ166" s="206">
        <v>9.2975492712419269E-2</v>
      </c>
      <c r="BA166" s="206">
        <v>2.6486941671940063E-2</v>
      </c>
      <c r="BB166" s="206">
        <v>5.1191628223772809E-2</v>
      </c>
      <c r="BC166" s="206">
        <v>2.2237382529177271E-2</v>
      </c>
      <c r="BD166" s="206">
        <v>2.5165866794385226E-2</v>
      </c>
      <c r="BE166" s="206">
        <v>0.14778028667140436</v>
      </c>
      <c r="BF166" s="206">
        <v>8.9178737529784738E-2</v>
      </c>
      <c r="BG166" s="206">
        <v>0.27844098280091756</v>
      </c>
      <c r="BH166" s="206">
        <v>2.8445531451691538E-2</v>
      </c>
      <c r="BI166" s="206">
        <v>2.4051933976739253E-2</v>
      </c>
      <c r="BJ166" s="206">
        <v>4.2813516449868722E-3</v>
      </c>
      <c r="BK166" s="206">
        <v>6.1587735506226572E-2</v>
      </c>
      <c r="BL166" s="206">
        <v>7.2378517459739278E-2</v>
      </c>
      <c r="BM166" s="206">
        <v>4.7120380145868807E-2</v>
      </c>
      <c r="BN166" s="206">
        <v>8.3653745399763002E-2</v>
      </c>
      <c r="BO166" s="206">
        <v>9.1333274364541056E-3</v>
      </c>
      <c r="BP166" s="206">
        <v>1.172314995571953E-2</v>
      </c>
      <c r="BQ166" s="206">
        <v>1.1096977338679391E-2</v>
      </c>
      <c r="BR166" s="206">
        <v>3.0427351843901442E-3</v>
      </c>
      <c r="BS166" s="206">
        <v>3.2851824059187663E-3</v>
      </c>
      <c r="BT166" s="206">
        <v>1.6946256959103473E-3</v>
      </c>
      <c r="BU166" s="206">
        <v>2.6172840159770345E-3</v>
      </c>
      <c r="BV166" s="206">
        <v>2.695437581151042E-3</v>
      </c>
      <c r="BW166" s="206">
        <v>4.3040088536800874E-3</v>
      </c>
      <c r="BX166" s="206">
        <v>5.2152786193890117E-3</v>
      </c>
      <c r="BY166" s="206">
        <v>3.8766265601602938E-3</v>
      </c>
      <c r="BZ166" s="206">
        <v>1.2116911815083557E-2</v>
      </c>
      <c r="CA166" s="206">
        <v>8.3199520779680489E-3</v>
      </c>
      <c r="CB166" s="206">
        <v>3.1120440713537137E-3</v>
      </c>
      <c r="CC166" s="206">
        <v>3.8055237172124699E-3</v>
      </c>
      <c r="CD166" s="206">
        <v>4.5645658684355149E-3</v>
      </c>
      <c r="CE166" s="206">
        <v>1.2202043541779555E-3</v>
      </c>
      <c r="CF166" s="206">
        <v>2.4021570384322268E-3</v>
      </c>
      <c r="CG166" s="206">
        <v>3.3802343873538705E-3</v>
      </c>
      <c r="CH166" s="206">
        <v>2.7379925556065077E-3</v>
      </c>
      <c r="CI166" s="206">
        <v>3.4948418712545818E-3</v>
      </c>
      <c r="CJ166" s="206">
        <v>3.6318426883462322E-3</v>
      </c>
      <c r="CK166" s="206">
        <v>6.4424343564505274E-3</v>
      </c>
      <c r="CL166" s="206">
        <v>2.5434968998055891E-3</v>
      </c>
      <c r="CM166" s="206">
        <v>3.6317194558148505E-3</v>
      </c>
      <c r="CN166" s="206">
        <v>3.6650013328533605E-3</v>
      </c>
      <c r="CO166" s="206">
        <v>1.8827821667261333E-3</v>
      </c>
      <c r="CP166" s="206">
        <v>2.6838635640978738E-3</v>
      </c>
      <c r="CQ166" s="206">
        <v>2.0088292213835865E-3</v>
      </c>
      <c r="CR166" s="206">
        <v>3.5725470873708945E-3</v>
      </c>
      <c r="CS166" s="206">
        <v>6.2710432627620062E-3</v>
      </c>
      <c r="CT166" s="206">
        <v>2.5043689425575228E-3</v>
      </c>
      <c r="CU166" s="206">
        <v>3.8298240916667711E-2</v>
      </c>
      <c r="CV166" s="206">
        <v>1.9413672200854519E-3</v>
      </c>
      <c r="CW166" s="206">
        <v>4.3096490931345873E-3</v>
      </c>
      <c r="CX166" s="206">
        <v>5.2501894797147269E-3</v>
      </c>
      <c r="CY166" s="206">
        <v>3.5323607885640296E-3</v>
      </c>
      <c r="CZ166" s="206">
        <v>3.5102401993163568E-3</v>
      </c>
      <c r="DA166" s="206">
        <v>4.2127815562357116E-3</v>
      </c>
      <c r="DB166" s="206">
        <v>1.0489573733620527E-2</v>
      </c>
      <c r="DC166" s="206">
        <v>1.6284793584810213E-2</v>
      </c>
      <c r="DD166" s="202">
        <v>7.0477954948856283</v>
      </c>
    </row>
    <row r="167" spans="1:108" s="173" customFormat="1" ht="9.5" x14ac:dyDescent="0.15">
      <c r="A167" s="174" t="s">
        <v>57</v>
      </c>
      <c r="B167" s="175" t="s">
        <v>68</v>
      </c>
      <c r="C167" s="175"/>
      <c r="D167" s="203">
        <v>4.0627309411759094E-3</v>
      </c>
      <c r="E167" s="204">
        <v>5.0513511886558504E-3</v>
      </c>
      <c r="F167" s="204">
        <v>3.5557671619760025E-3</v>
      </c>
      <c r="G167" s="204">
        <v>2.7202261111558576E-3</v>
      </c>
      <c r="H167" s="204">
        <v>2.7208730180351003E-3</v>
      </c>
      <c r="I167" s="204">
        <v>1.4519559129127753E-2</v>
      </c>
      <c r="J167" s="204">
        <v>1.5061010645907466E-2</v>
      </c>
      <c r="K167" s="204">
        <v>1.9153910040879091E-2</v>
      </c>
      <c r="L167" s="204">
        <v>4.2560743771505359E-3</v>
      </c>
      <c r="M167" s="204">
        <v>9.3835444174996049E-3</v>
      </c>
      <c r="N167" s="204">
        <v>3.7842116012427561E-3</v>
      </c>
      <c r="O167" s="204">
        <v>4.032980992137788E-3</v>
      </c>
      <c r="P167" s="204">
        <v>1.2447479254554144E-2</v>
      </c>
      <c r="Q167" s="204">
        <v>4.1661601185369549E-3</v>
      </c>
      <c r="R167" s="204">
        <v>4.1801965380066572E-3</v>
      </c>
      <c r="S167" s="204">
        <v>4.4864409839693994E-3</v>
      </c>
      <c r="T167" s="204">
        <v>4.2450068413610112E-3</v>
      </c>
      <c r="U167" s="204">
        <v>3.7801016780452272E-2</v>
      </c>
      <c r="V167" s="204">
        <v>5.182375175105571E-3</v>
      </c>
      <c r="W167" s="204">
        <v>3.6035498584370239E-3</v>
      </c>
      <c r="X167" s="204">
        <v>2.6813908066996603E-3</v>
      </c>
      <c r="Y167" s="204">
        <v>4.5616469209330563E-3</v>
      </c>
      <c r="Z167" s="204">
        <v>8.0632810150501749E-3</v>
      </c>
      <c r="AA167" s="204">
        <v>8.0937075742733601E-3</v>
      </c>
      <c r="AB167" s="204">
        <v>6.5385957823549988E-3</v>
      </c>
      <c r="AC167" s="204">
        <v>6.8428937417236704E-3</v>
      </c>
      <c r="AD167" s="204">
        <v>1.2465578033875898E-2</v>
      </c>
      <c r="AE167" s="204">
        <v>6.6223549610688109E-3</v>
      </c>
      <c r="AF167" s="204">
        <v>1.3735843920198663E-2</v>
      </c>
      <c r="AG167" s="204">
        <v>6.7235766977692861E-3</v>
      </c>
      <c r="AH167" s="204">
        <v>8.904382887805852E-3</v>
      </c>
      <c r="AI167" s="204">
        <v>2.745651910984629E-2</v>
      </c>
      <c r="AJ167" s="204">
        <v>1.2412379807752366E-2</v>
      </c>
      <c r="AK167" s="204">
        <v>1.6013659547149835E-2</v>
      </c>
      <c r="AL167" s="204">
        <v>7.8229824645976529E-3</v>
      </c>
      <c r="AM167" s="204">
        <v>1.0535190030901562</v>
      </c>
      <c r="AN167" s="204">
        <v>1.3686300954429841E-2</v>
      </c>
      <c r="AO167" s="204">
        <v>0.6182017560299532</v>
      </c>
      <c r="AP167" s="204">
        <v>7.342368862018972E-3</v>
      </c>
      <c r="AQ167" s="204">
        <v>8.1415009819930523E-3</v>
      </c>
      <c r="AR167" s="204">
        <v>0.32718315765800027</v>
      </c>
      <c r="AS167" s="204">
        <v>0.21595387661664811</v>
      </c>
      <c r="AT167" s="204">
        <v>0.15185405081746273</v>
      </c>
      <c r="AU167" s="204">
        <v>0.11750277603714561</v>
      </c>
      <c r="AV167" s="204">
        <v>4.641245185003403E-2</v>
      </c>
      <c r="AW167" s="204">
        <v>1.2130471838223919E-2</v>
      </c>
      <c r="AX167" s="204">
        <v>2.4864713606973433E-2</v>
      </c>
      <c r="AY167" s="204">
        <v>8.1529875416818318E-2</v>
      </c>
      <c r="AZ167" s="204">
        <v>7.8334123250797763E-2</v>
      </c>
      <c r="BA167" s="204">
        <v>2.0733230050173308E-2</v>
      </c>
      <c r="BB167" s="204">
        <v>4.2245176638080445E-2</v>
      </c>
      <c r="BC167" s="204">
        <v>1.8340944304856398E-2</v>
      </c>
      <c r="BD167" s="204">
        <v>2.0108166066177963E-2</v>
      </c>
      <c r="BE167" s="204">
        <v>0.11829582263048738</v>
      </c>
      <c r="BF167" s="204">
        <v>6.260798886315512E-2</v>
      </c>
      <c r="BG167" s="204">
        <v>0.23179937342653703</v>
      </c>
      <c r="BH167" s="204">
        <v>2.3423232164436612E-2</v>
      </c>
      <c r="BI167" s="204">
        <v>1.9701516260806323E-2</v>
      </c>
      <c r="BJ167" s="204">
        <v>3.4703854366387654E-3</v>
      </c>
      <c r="BK167" s="204">
        <v>5.1155005106807476E-2</v>
      </c>
      <c r="BL167" s="204">
        <v>6.0895668680839107E-2</v>
      </c>
      <c r="BM167" s="204">
        <v>3.893894702660388E-2</v>
      </c>
      <c r="BN167" s="204">
        <v>6.7057420191772937E-2</v>
      </c>
      <c r="BO167" s="204">
        <v>7.447320254410434E-3</v>
      </c>
      <c r="BP167" s="204">
        <v>9.7244478989375431E-3</v>
      </c>
      <c r="BQ167" s="204">
        <v>8.87872364987774E-3</v>
      </c>
      <c r="BR167" s="204">
        <v>2.4472805855141697E-3</v>
      </c>
      <c r="BS167" s="204">
        <v>2.691519675779565E-3</v>
      </c>
      <c r="BT167" s="204">
        <v>1.3744109962107165E-3</v>
      </c>
      <c r="BU167" s="204">
        <v>2.1438857616594932E-3</v>
      </c>
      <c r="BV167" s="204">
        <v>2.2356315096693762E-3</v>
      </c>
      <c r="BW167" s="204">
        <v>3.6150887066228403E-3</v>
      </c>
      <c r="BX167" s="204">
        <v>4.2978357397791154E-3</v>
      </c>
      <c r="BY167" s="204">
        <v>3.1096610008312792E-3</v>
      </c>
      <c r="BZ167" s="204">
        <v>1.0048227578488495E-2</v>
      </c>
      <c r="CA167" s="204">
        <v>6.8045501186763512E-3</v>
      </c>
      <c r="CB167" s="204">
        <v>2.5035383308187474E-3</v>
      </c>
      <c r="CC167" s="204">
        <v>3.1092375825445303E-3</v>
      </c>
      <c r="CD167" s="204">
        <v>3.7408944610187464E-3</v>
      </c>
      <c r="CE167" s="204">
        <v>9.9487696493532653E-4</v>
      </c>
      <c r="CF167" s="204">
        <v>1.9505514187181804E-3</v>
      </c>
      <c r="CG167" s="204">
        <v>2.7423405608207651E-3</v>
      </c>
      <c r="CH167" s="204">
        <v>2.1759131068994019E-3</v>
      </c>
      <c r="CI167" s="204">
        <v>2.8450248449596268E-3</v>
      </c>
      <c r="CJ167" s="204">
        <v>2.9581445667046622E-3</v>
      </c>
      <c r="CK167" s="204">
        <v>5.2949660933740749E-3</v>
      </c>
      <c r="CL167" s="204">
        <v>2.0671884009554114E-3</v>
      </c>
      <c r="CM167" s="204">
        <v>2.9319363494474909E-3</v>
      </c>
      <c r="CN167" s="204">
        <v>3.0095437927783459E-3</v>
      </c>
      <c r="CO167" s="204">
        <v>1.527004296286638E-3</v>
      </c>
      <c r="CP167" s="204">
        <v>2.18036785914305E-3</v>
      </c>
      <c r="CQ167" s="204">
        <v>1.6331887172299211E-3</v>
      </c>
      <c r="CR167" s="204">
        <v>2.9188078262250522E-3</v>
      </c>
      <c r="CS167" s="204">
        <v>4.8862125239478504E-3</v>
      </c>
      <c r="CT167" s="204">
        <v>2.0318313090830448E-3</v>
      </c>
      <c r="CU167" s="204">
        <v>2.9286633138963885E-2</v>
      </c>
      <c r="CV167" s="204">
        <v>1.5686786397293598E-3</v>
      </c>
      <c r="CW167" s="204">
        <v>3.508816627713256E-3</v>
      </c>
      <c r="CX167" s="204">
        <v>4.3082656709517234E-3</v>
      </c>
      <c r="CY167" s="204">
        <v>2.8871058725838932E-3</v>
      </c>
      <c r="CZ167" s="204">
        <v>2.8524320027326854E-3</v>
      </c>
      <c r="DA167" s="204">
        <v>3.4447580488982596E-3</v>
      </c>
      <c r="DB167" s="204">
        <v>8.5896945778625219E-3</v>
      </c>
      <c r="DC167" s="204">
        <v>1.2424223401041302E-2</v>
      </c>
      <c r="DD167" s="205">
        <v>4.0339733227673191</v>
      </c>
    </row>
    <row r="168" spans="1:108" s="173" customFormat="1" ht="9.5" x14ac:dyDescent="0.15">
      <c r="A168" s="160" t="s">
        <v>59</v>
      </c>
      <c r="B168" s="169" t="s">
        <v>70</v>
      </c>
      <c r="C168" s="169"/>
      <c r="D168" s="200">
        <v>7.1283811261961994E-4</v>
      </c>
      <c r="E168" s="206">
        <v>1.1057694280843138E-3</v>
      </c>
      <c r="F168" s="206">
        <v>6.5380688326509989E-4</v>
      </c>
      <c r="G168" s="206">
        <v>5.1199300381714731E-4</v>
      </c>
      <c r="H168" s="206">
        <v>5.6092080456424868E-4</v>
      </c>
      <c r="I168" s="206">
        <v>1.3272846327407994E-3</v>
      </c>
      <c r="J168" s="206">
        <v>1.9789495824236595E-3</v>
      </c>
      <c r="K168" s="206">
        <v>1.0672564189823058E-3</v>
      </c>
      <c r="L168" s="206">
        <v>6.1827281076222852E-4</v>
      </c>
      <c r="M168" s="206">
        <v>8.9337361976721263E-4</v>
      </c>
      <c r="N168" s="206">
        <v>6.5545577773692216E-4</v>
      </c>
      <c r="O168" s="206">
        <v>5.2423261376629269E-4</v>
      </c>
      <c r="P168" s="206">
        <v>9.0049535607258349E-4</v>
      </c>
      <c r="Q168" s="206">
        <v>6.1157087079024783E-4</v>
      </c>
      <c r="R168" s="206">
        <v>5.2774197092713619E-4</v>
      </c>
      <c r="S168" s="206">
        <v>4.7559599480790184E-4</v>
      </c>
      <c r="T168" s="206">
        <v>5.9330445042972771E-4</v>
      </c>
      <c r="U168" s="206">
        <v>1.4377291351612249E-3</v>
      </c>
      <c r="V168" s="206">
        <v>5.7979512981717462E-4</v>
      </c>
      <c r="W168" s="206">
        <v>4.0698291820765744E-4</v>
      </c>
      <c r="X168" s="206">
        <v>3.2683609735844552E-4</v>
      </c>
      <c r="Y168" s="206">
        <v>5.5236604289991169E-4</v>
      </c>
      <c r="Z168" s="206">
        <v>9.245821700941668E-4</v>
      </c>
      <c r="AA168" s="206">
        <v>6.1160803855862334E-4</v>
      </c>
      <c r="AB168" s="206">
        <v>5.8449240877953088E-4</v>
      </c>
      <c r="AC168" s="206">
        <v>6.4108404960619707E-4</v>
      </c>
      <c r="AD168" s="206">
        <v>7.2722610785785219E-4</v>
      </c>
      <c r="AE168" s="206">
        <v>5.4952951313371975E-4</v>
      </c>
      <c r="AF168" s="206">
        <v>7.9087071076871011E-4</v>
      </c>
      <c r="AG168" s="206">
        <v>8.7556293982157059E-4</v>
      </c>
      <c r="AH168" s="206">
        <v>8.9417749463260778E-4</v>
      </c>
      <c r="AI168" s="206">
        <v>1.0965618862056135E-3</v>
      </c>
      <c r="AJ168" s="206">
        <v>6.7163783544891657E-3</v>
      </c>
      <c r="AK168" s="206">
        <v>1.3667084613913972E-3</v>
      </c>
      <c r="AL168" s="206">
        <v>8.6993913086902169E-4</v>
      </c>
      <c r="AM168" s="206">
        <v>7.2641722256843193E-4</v>
      </c>
      <c r="AN168" s="206">
        <v>1.000734519432569</v>
      </c>
      <c r="AO168" s="206">
        <v>5.7795971324591303E-4</v>
      </c>
      <c r="AP168" s="206">
        <v>8.9189487956840797E-4</v>
      </c>
      <c r="AQ168" s="206">
        <v>8.3932776713045612E-4</v>
      </c>
      <c r="AR168" s="206">
        <v>2.3931670275131652E-2</v>
      </c>
      <c r="AS168" s="206">
        <v>1.243941960257449E-2</v>
      </c>
      <c r="AT168" s="206">
        <v>2.3777298050643145E-2</v>
      </c>
      <c r="AU168" s="206">
        <v>3.6094770622596362E-2</v>
      </c>
      <c r="AV168" s="206">
        <v>6.4304595852800669E-3</v>
      </c>
      <c r="AW168" s="206">
        <v>1.3158917585385337E-3</v>
      </c>
      <c r="AX168" s="206">
        <v>2.312759677153475E-3</v>
      </c>
      <c r="AY168" s="206">
        <v>2.4787552403302687E-2</v>
      </c>
      <c r="AZ168" s="206">
        <v>3.3613576591893721E-3</v>
      </c>
      <c r="BA168" s="206">
        <v>5.1080178212535177E-3</v>
      </c>
      <c r="BB168" s="206">
        <v>2.7170846667239987E-3</v>
      </c>
      <c r="BC168" s="206">
        <v>1.3649249979033316E-3</v>
      </c>
      <c r="BD168" s="206">
        <v>3.7926928598014868E-3</v>
      </c>
      <c r="BE168" s="206">
        <v>2.3481750288387122E-2</v>
      </c>
      <c r="BF168" s="206">
        <v>3.9456423503175443E-2</v>
      </c>
      <c r="BG168" s="206">
        <v>1.7881766630577958E-2</v>
      </c>
      <c r="BH168" s="206">
        <v>4.0581400872240561E-3</v>
      </c>
      <c r="BI168" s="206">
        <v>2.4129218245317772E-3</v>
      </c>
      <c r="BJ168" s="206">
        <v>5.2114125560479214E-4</v>
      </c>
      <c r="BK168" s="206">
        <v>2.5338396264938177E-3</v>
      </c>
      <c r="BL168" s="206">
        <v>3.6810755315633751E-3</v>
      </c>
      <c r="BM168" s="206">
        <v>2.7855934288425472E-3</v>
      </c>
      <c r="BN168" s="206">
        <v>1.0923236458550352E-2</v>
      </c>
      <c r="BO168" s="206">
        <v>9.6209550859941123E-4</v>
      </c>
      <c r="BP168" s="206">
        <v>7.4135466143870486E-4</v>
      </c>
      <c r="BQ168" s="206">
        <v>1.7693674978825496E-3</v>
      </c>
      <c r="BR168" s="206">
        <v>4.2754789737338878E-4</v>
      </c>
      <c r="BS168" s="206">
        <v>3.2509902057197091E-4</v>
      </c>
      <c r="BT168" s="206">
        <v>2.0614659805785139E-4</v>
      </c>
      <c r="BU168" s="206">
        <v>2.6665285476126923E-4</v>
      </c>
      <c r="BV168" s="206">
        <v>2.081159164425954E-4</v>
      </c>
      <c r="BW168" s="206">
        <v>2.3111602532220211E-4</v>
      </c>
      <c r="BX168" s="206">
        <v>5.4496224543429503E-4</v>
      </c>
      <c r="BY168" s="206">
        <v>5.6181789162236149E-4</v>
      </c>
      <c r="BZ168" s="206">
        <v>8.3451887724374945E-4</v>
      </c>
      <c r="CA168" s="206">
        <v>9.5635320315977802E-4</v>
      </c>
      <c r="CB168" s="206">
        <v>4.4395186384852488E-4</v>
      </c>
      <c r="CC168" s="206">
        <v>4.0236230424824202E-4</v>
      </c>
      <c r="CD168" s="206">
        <v>4.4293253500180094E-4</v>
      </c>
      <c r="CE168" s="206">
        <v>1.3605162591119352E-4</v>
      </c>
      <c r="CF168" s="206">
        <v>2.8497850231439073E-4</v>
      </c>
      <c r="CG168" s="206">
        <v>4.2457264031824012E-4</v>
      </c>
      <c r="CH168" s="206">
        <v>4.6526646333949724E-4</v>
      </c>
      <c r="CI168" s="206">
        <v>4.0636501363806486E-4</v>
      </c>
      <c r="CJ168" s="206">
        <v>4.0528424839019768E-4</v>
      </c>
      <c r="CK168" s="206">
        <v>6.3047159474823662E-4</v>
      </c>
      <c r="CL168" s="206">
        <v>2.9585888335930907E-4</v>
      </c>
      <c r="CM168" s="206">
        <v>4.7506886150701567E-4</v>
      </c>
      <c r="CN168" s="206">
        <v>3.467845517281117E-4</v>
      </c>
      <c r="CO168" s="206">
        <v>2.2543321017851127E-4</v>
      </c>
      <c r="CP168" s="206">
        <v>3.0853176670237066E-4</v>
      </c>
      <c r="CQ168" s="206">
        <v>2.306216451241657E-4</v>
      </c>
      <c r="CR168" s="206">
        <v>3.6584352706492439E-4</v>
      </c>
      <c r="CS168" s="206">
        <v>1.3732207438179841E-3</v>
      </c>
      <c r="CT168" s="206">
        <v>3.0779640687024506E-4</v>
      </c>
      <c r="CU168" s="206">
        <v>1.0060899994401481E-2</v>
      </c>
      <c r="CV168" s="206">
        <v>2.4875779218755091E-4</v>
      </c>
      <c r="CW168" s="206">
        <v>4.8763888525757236E-4</v>
      </c>
      <c r="CX168" s="206">
        <v>5.028124641496761E-4</v>
      </c>
      <c r="CY168" s="206">
        <v>3.6722786032839872E-4</v>
      </c>
      <c r="CZ168" s="206">
        <v>4.1039401914572772E-4</v>
      </c>
      <c r="DA168" s="206">
        <v>4.1535183719706244E-4</v>
      </c>
      <c r="DB168" s="206">
        <v>1.039424778196902E-3</v>
      </c>
      <c r="DC168" s="206">
        <v>3.4348934594751906E-3</v>
      </c>
      <c r="DD168" s="202">
        <v>1.3255851462276957</v>
      </c>
    </row>
    <row r="169" spans="1:108" s="173" customFormat="1" ht="9.5" x14ac:dyDescent="0.15">
      <c r="A169" s="160" t="s">
        <v>61</v>
      </c>
      <c r="B169" s="169" t="s">
        <v>72</v>
      </c>
      <c r="C169" s="169"/>
      <c r="D169" s="200">
        <v>1.4086905981702633E-3</v>
      </c>
      <c r="E169" s="206">
        <v>1.744928885762572E-3</v>
      </c>
      <c r="F169" s="206">
        <v>1.2604143473301085E-3</v>
      </c>
      <c r="G169" s="206">
        <v>9.3569654536640532E-4</v>
      </c>
      <c r="H169" s="206">
        <v>9.049998709060687E-4</v>
      </c>
      <c r="I169" s="206">
        <v>3.7122342491567989E-3</v>
      </c>
      <c r="J169" s="206">
        <v>5.7595506297161885E-3</v>
      </c>
      <c r="K169" s="206">
        <v>4.1028910780176236E-3</v>
      </c>
      <c r="L169" s="206">
        <v>1.6768692256538011E-3</v>
      </c>
      <c r="M169" s="206">
        <v>2.9860112746770799E-3</v>
      </c>
      <c r="N169" s="206">
        <v>1.3075182225736209E-3</v>
      </c>
      <c r="O169" s="206">
        <v>1.5590193980836748E-3</v>
      </c>
      <c r="P169" s="206">
        <v>6.1268892134726258E-3</v>
      </c>
      <c r="Q169" s="206">
        <v>1.5101871200444953E-3</v>
      </c>
      <c r="R169" s="206">
        <v>1.493412857870391E-3</v>
      </c>
      <c r="S169" s="206">
        <v>1.6494755803603237E-3</v>
      </c>
      <c r="T169" s="206">
        <v>1.5526243357522154E-3</v>
      </c>
      <c r="U169" s="206">
        <v>2.4483543886777755E-2</v>
      </c>
      <c r="V169" s="206">
        <v>1.7260130307962742E-3</v>
      </c>
      <c r="W169" s="206">
        <v>1.256530845915399E-3</v>
      </c>
      <c r="X169" s="206">
        <v>9.6330012201797271E-4</v>
      </c>
      <c r="Y169" s="206">
        <v>1.5021551784396676E-3</v>
      </c>
      <c r="Z169" s="206">
        <v>3.2315344379292552E-3</v>
      </c>
      <c r="AA169" s="206">
        <v>2.0590110649504603E-3</v>
      </c>
      <c r="AB169" s="206">
        <v>2.861506362369896E-3</v>
      </c>
      <c r="AC169" s="206">
        <v>2.8725893013874745E-3</v>
      </c>
      <c r="AD169" s="206">
        <v>2.7585966620829933E-3</v>
      </c>
      <c r="AE169" s="206">
        <v>1.7000031322516687E-3</v>
      </c>
      <c r="AF169" s="206">
        <v>3.9792191559257619E-3</v>
      </c>
      <c r="AG169" s="206">
        <v>2.9778570749381468E-3</v>
      </c>
      <c r="AH169" s="206">
        <v>3.5642346634369593E-3</v>
      </c>
      <c r="AI169" s="206">
        <v>5.0874110461741956E-3</v>
      </c>
      <c r="AJ169" s="206">
        <v>5.7777698648623036E-3</v>
      </c>
      <c r="AK169" s="206">
        <v>8.2546853966679774E-3</v>
      </c>
      <c r="AL169" s="206">
        <v>2.6971253051444152E-3</v>
      </c>
      <c r="AM169" s="206">
        <v>2.1828725290042091E-3</v>
      </c>
      <c r="AN169" s="206">
        <v>1.8940019820791107E-3</v>
      </c>
      <c r="AO169" s="206">
        <v>1.0016550962713573</v>
      </c>
      <c r="AP169" s="206">
        <v>2.9892360094917643E-3</v>
      </c>
      <c r="AQ169" s="206">
        <v>5.1927618267742391E-3</v>
      </c>
      <c r="AR169" s="206">
        <v>0.13502652192332171</v>
      </c>
      <c r="AS169" s="206">
        <v>0.11175660376082383</v>
      </c>
      <c r="AT169" s="206">
        <v>3.5203526908732567E-2</v>
      </c>
      <c r="AU169" s="206">
        <v>3.5228497572946937E-2</v>
      </c>
      <c r="AV169" s="206">
        <v>1.3144400826984752E-2</v>
      </c>
      <c r="AW169" s="206">
        <v>5.2716079910483009E-3</v>
      </c>
      <c r="AX169" s="206">
        <v>1.0806522075294995E-2</v>
      </c>
      <c r="AY169" s="206">
        <v>2.7722397898689209E-2</v>
      </c>
      <c r="AZ169" s="206">
        <v>4.0640203318338765E-2</v>
      </c>
      <c r="BA169" s="206">
        <v>6.1183994136564468E-3</v>
      </c>
      <c r="BB169" s="206">
        <v>1.4397476033031608E-2</v>
      </c>
      <c r="BC169" s="206">
        <v>1.3058572943799893E-2</v>
      </c>
      <c r="BD169" s="206">
        <v>9.1610931458014164E-3</v>
      </c>
      <c r="BE169" s="206">
        <v>2.1090373762063443E-2</v>
      </c>
      <c r="BF169" s="206">
        <v>2.311844709624648E-2</v>
      </c>
      <c r="BG169" s="206">
        <v>5.4185152064179641E-2</v>
      </c>
      <c r="BH169" s="206">
        <v>1.6153938431000499E-2</v>
      </c>
      <c r="BI169" s="206">
        <v>8.0606220149443634E-3</v>
      </c>
      <c r="BJ169" s="206">
        <v>1.0699622706831977E-3</v>
      </c>
      <c r="BK169" s="206">
        <v>1.1632131289776762E-2</v>
      </c>
      <c r="BL169" s="206">
        <v>2.1688434203308505E-2</v>
      </c>
      <c r="BM169" s="206">
        <v>6.597659612461307E-3</v>
      </c>
      <c r="BN169" s="206">
        <v>1.1088552593419987E-2</v>
      </c>
      <c r="BO169" s="206">
        <v>2.1357081732692111E-3</v>
      </c>
      <c r="BP169" s="206">
        <v>2.6977646134346053E-3</v>
      </c>
      <c r="BQ169" s="206">
        <v>2.9699135951661839E-3</v>
      </c>
      <c r="BR169" s="206">
        <v>8.3209266917050166E-4</v>
      </c>
      <c r="BS169" s="206">
        <v>1.0611411439468454E-3</v>
      </c>
      <c r="BT169" s="206">
        <v>5.1813289239114333E-4</v>
      </c>
      <c r="BU169" s="206">
        <v>7.3518652728685695E-4</v>
      </c>
      <c r="BV169" s="206">
        <v>8.1773233563567761E-4</v>
      </c>
      <c r="BW169" s="206">
        <v>1.3110617629303386E-3</v>
      </c>
      <c r="BX169" s="206">
        <v>1.9482151230443214E-3</v>
      </c>
      <c r="BY169" s="206">
        <v>9.9981630180664732E-4</v>
      </c>
      <c r="BZ169" s="206">
        <v>2.7983152518361739E-3</v>
      </c>
      <c r="CA169" s="206">
        <v>2.8753991030844258E-3</v>
      </c>
      <c r="CB169" s="206">
        <v>8.5728398822518899E-4</v>
      </c>
      <c r="CC169" s="206">
        <v>1.1841080694671713E-3</v>
      </c>
      <c r="CD169" s="206">
        <v>1.2254069856587431E-3</v>
      </c>
      <c r="CE169" s="206">
        <v>3.3862966097192299E-4</v>
      </c>
      <c r="CF169" s="206">
        <v>7.4585856008085036E-4</v>
      </c>
      <c r="CG169" s="206">
        <v>9.8971118925788811E-4</v>
      </c>
      <c r="CH169" s="206">
        <v>8.0860364788927421E-4</v>
      </c>
      <c r="CI169" s="206">
        <v>1.0678169824412944E-3</v>
      </c>
      <c r="CJ169" s="206">
        <v>1.1002982524614445E-3</v>
      </c>
      <c r="CK169" s="206">
        <v>2.0965032656877899E-3</v>
      </c>
      <c r="CL169" s="206">
        <v>7.3903183716435641E-4</v>
      </c>
      <c r="CM169" s="206">
        <v>1.04246863248599E-3</v>
      </c>
      <c r="CN169" s="206">
        <v>1.1532100789393394E-3</v>
      </c>
      <c r="CO169" s="206">
        <v>5.3664538798578281E-4</v>
      </c>
      <c r="CP169" s="206">
        <v>8.7435464515900894E-4</v>
      </c>
      <c r="CQ169" s="206">
        <v>6.1928033332258291E-4</v>
      </c>
      <c r="CR169" s="206">
        <v>1.2390928688338556E-3</v>
      </c>
      <c r="CS169" s="206">
        <v>1.7044757992715257E-3</v>
      </c>
      <c r="CT169" s="206">
        <v>7.4260487017861244E-4</v>
      </c>
      <c r="CU169" s="206">
        <v>9.8445147056711764E-3</v>
      </c>
      <c r="CV169" s="206">
        <v>5.8973575944745878E-4</v>
      </c>
      <c r="CW169" s="206">
        <v>1.3252788884049558E-3</v>
      </c>
      <c r="CX169" s="206">
        <v>1.7913749282891204E-3</v>
      </c>
      <c r="CY169" s="206">
        <v>1.1060123014436794E-3</v>
      </c>
      <c r="CZ169" s="206">
        <v>1.0063693357662386E-3</v>
      </c>
      <c r="DA169" s="206">
        <v>1.3628489179938813E-3</v>
      </c>
      <c r="DB169" s="206">
        <v>3.1379598631448942E-3</v>
      </c>
      <c r="DC169" s="206">
        <v>4.955238153629922E-3</v>
      </c>
      <c r="DD169" s="202">
        <v>1.8294647631365215</v>
      </c>
    </row>
    <row r="170" spans="1:108" s="173" customFormat="1" ht="9.5" x14ac:dyDescent="0.15">
      <c r="A170" s="160" t="s">
        <v>63</v>
      </c>
      <c r="B170" s="169" t="s">
        <v>74</v>
      </c>
      <c r="C170" s="169"/>
      <c r="D170" s="200">
        <v>4.0228756954775969E-3</v>
      </c>
      <c r="E170" s="206">
        <v>4.9459592971858139E-3</v>
      </c>
      <c r="F170" s="206">
        <v>3.2937337891101597E-3</v>
      </c>
      <c r="G170" s="206">
        <v>2.5694910599705148E-3</v>
      </c>
      <c r="H170" s="206">
        <v>2.2395891676947827E-3</v>
      </c>
      <c r="I170" s="206">
        <v>4.3562350321590618E-3</v>
      </c>
      <c r="J170" s="206">
        <v>8.5165199007957333E-3</v>
      </c>
      <c r="K170" s="206">
        <v>7.5116201074385044E-3</v>
      </c>
      <c r="L170" s="206">
        <v>3.951756166130492E-3</v>
      </c>
      <c r="M170" s="206">
        <v>4.3011322617337268E-3</v>
      </c>
      <c r="N170" s="206">
        <v>3.58390566254717E-3</v>
      </c>
      <c r="O170" s="206">
        <v>6.2326112624701072E-3</v>
      </c>
      <c r="P170" s="206">
        <v>1.0710479351637462E-2</v>
      </c>
      <c r="Q170" s="206">
        <v>3.9414001489247816E-3</v>
      </c>
      <c r="R170" s="206">
        <v>5.7264066787291986E-3</v>
      </c>
      <c r="S170" s="206">
        <v>4.7468721912774384E-3</v>
      </c>
      <c r="T170" s="206">
        <v>3.7219890604315554E-3</v>
      </c>
      <c r="U170" s="206">
        <v>1.7063679226145472E-2</v>
      </c>
      <c r="V170" s="206">
        <v>4.0877612701322305E-3</v>
      </c>
      <c r="W170" s="206">
        <v>3.5006008558985911E-3</v>
      </c>
      <c r="X170" s="206">
        <v>5.2613190011982103E-3</v>
      </c>
      <c r="Y170" s="206">
        <v>7.5636387058214613E-3</v>
      </c>
      <c r="Z170" s="206">
        <v>3.4826367301886943E-2</v>
      </c>
      <c r="AA170" s="206">
        <v>4.3139094220586175E-3</v>
      </c>
      <c r="AB170" s="206">
        <v>5.4353701354021271E-3</v>
      </c>
      <c r="AC170" s="206">
        <v>1.6696121047134353E-2</v>
      </c>
      <c r="AD170" s="206">
        <v>5.0204482148349851E-3</v>
      </c>
      <c r="AE170" s="206">
        <v>7.9786099189590263E-3</v>
      </c>
      <c r="AF170" s="206">
        <v>7.3528464592628904E-3</v>
      </c>
      <c r="AG170" s="206">
        <v>6.2969053133455737E-3</v>
      </c>
      <c r="AH170" s="206">
        <v>1.4135544425890408E-2</v>
      </c>
      <c r="AI170" s="206">
        <v>4.9270689896581139E-3</v>
      </c>
      <c r="AJ170" s="206">
        <v>0.1612142797171639</v>
      </c>
      <c r="AK170" s="206">
        <v>2.8740206248944147E-2</v>
      </c>
      <c r="AL170" s="206">
        <v>2.4677178809997275E-2</v>
      </c>
      <c r="AM170" s="206">
        <v>2.0179899448142163E-2</v>
      </c>
      <c r="AN170" s="206">
        <v>9.2380870554223272E-3</v>
      </c>
      <c r="AO170" s="206">
        <v>1.2254578616682471E-2</v>
      </c>
      <c r="AP170" s="206">
        <v>1.7647584936375658</v>
      </c>
      <c r="AQ170" s="206">
        <v>0.94441325821202171</v>
      </c>
      <c r="AR170" s="206">
        <v>7.6259205006725783E-2</v>
      </c>
      <c r="AS170" s="206">
        <v>9.0581156914559854E-2</v>
      </c>
      <c r="AT170" s="206">
        <v>4.8936849188868398E-2</v>
      </c>
      <c r="AU170" s="206">
        <v>3.2085623431249453E-2</v>
      </c>
      <c r="AV170" s="206">
        <v>8.756789907314777E-2</v>
      </c>
      <c r="AW170" s="206">
        <v>9.8085615515399197E-2</v>
      </c>
      <c r="AX170" s="206">
        <v>0.14736016141101607</v>
      </c>
      <c r="AY170" s="206">
        <v>0.10509365751174471</v>
      </c>
      <c r="AZ170" s="206">
        <v>7.2793267740785192E-2</v>
      </c>
      <c r="BA170" s="206">
        <v>6.9437646897456559E-2</v>
      </c>
      <c r="BB170" s="206">
        <v>0.14169983294604957</v>
      </c>
      <c r="BC170" s="206">
        <v>8.0901696585373592E-2</v>
      </c>
      <c r="BD170" s="206">
        <v>6.2942214708770719E-2</v>
      </c>
      <c r="BE170" s="206">
        <v>5.1810195434718681E-2</v>
      </c>
      <c r="BF170" s="206">
        <v>6.752109110530756E-2</v>
      </c>
      <c r="BG170" s="206">
        <v>3.179508624101874E-2</v>
      </c>
      <c r="BH170" s="206">
        <v>1.2817703825080556E-2</v>
      </c>
      <c r="BI170" s="206">
        <v>5.0381079404750652E-2</v>
      </c>
      <c r="BJ170" s="206">
        <v>2.2257961567569797E-3</v>
      </c>
      <c r="BK170" s="206">
        <v>1.8578861220587058E-2</v>
      </c>
      <c r="BL170" s="206">
        <v>2.3003897045197189E-2</v>
      </c>
      <c r="BM170" s="206">
        <v>8.7820363095771955E-3</v>
      </c>
      <c r="BN170" s="206">
        <v>4.3739878646904831E-2</v>
      </c>
      <c r="BO170" s="206">
        <v>5.9616959943580164E-3</v>
      </c>
      <c r="BP170" s="206">
        <v>4.4360861711101778E-3</v>
      </c>
      <c r="BQ170" s="206">
        <v>5.9054259748034877E-3</v>
      </c>
      <c r="BR170" s="206">
        <v>2.1680010234073851E-3</v>
      </c>
      <c r="BS170" s="206">
        <v>1.9120930649597391E-3</v>
      </c>
      <c r="BT170" s="206">
        <v>1.1718765874101373E-3</v>
      </c>
      <c r="BU170" s="206">
        <v>1.4488351237592239E-3</v>
      </c>
      <c r="BV170" s="206">
        <v>1.1857089185306066E-3</v>
      </c>
      <c r="BW170" s="206">
        <v>1.4373387727519939E-3</v>
      </c>
      <c r="BX170" s="206">
        <v>2.4223176465839541E-3</v>
      </c>
      <c r="BY170" s="206">
        <v>2.2552144399703099E-3</v>
      </c>
      <c r="BZ170" s="206">
        <v>3.2533932855314165E-3</v>
      </c>
      <c r="CA170" s="206">
        <v>4.0035047200052392E-3</v>
      </c>
      <c r="CB170" s="206">
        <v>1.9142119993477067E-3</v>
      </c>
      <c r="CC170" s="206">
        <v>2.0946076288743324E-3</v>
      </c>
      <c r="CD170" s="206">
        <v>2.3555410489336541E-3</v>
      </c>
      <c r="CE170" s="206">
        <v>7.2022860129306835E-4</v>
      </c>
      <c r="CF170" s="206">
        <v>1.5637910815839351E-3</v>
      </c>
      <c r="CG170" s="206">
        <v>2.8508273562470494E-3</v>
      </c>
      <c r="CH170" s="206">
        <v>2.3090495835188431E-3</v>
      </c>
      <c r="CI170" s="206">
        <v>2.1591687462770037E-3</v>
      </c>
      <c r="CJ170" s="206">
        <v>4.3801100244034415E-3</v>
      </c>
      <c r="CK170" s="206">
        <v>5.2103481631897621E-3</v>
      </c>
      <c r="CL170" s="206">
        <v>1.7470769209936971E-3</v>
      </c>
      <c r="CM170" s="206">
        <v>3.2277702015148929E-3</v>
      </c>
      <c r="CN170" s="206">
        <v>4.9489608226026063E-3</v>
      </c>
      <c r="CO170" s="206">
        <v>1.7698157394311395E-3</v>
      </c>
      <c r="CP170" s="206">
        <v>2.0944002756487553E-3</v>
      </c>
      <c r="CQ170" s="206">
        <v>1.9482128517210671E-3</v>
      </c>
      <c r="CR170" s="206">
        <v>2.5560390931094099E-3</v>
      </c>
      <c r="CS170" s="206">
        <v>5.0396889280106948E-3</v>
      </c>
      <c r="CT170" s="206">
        <v>2.3889143997568385E-3</v>
      </c>
      <c r="CU170" s="206">
        <v>3.0203750325376835E-2</v>
      </c>
      <c r="CV170" s="206">
        <v>1.6791873067734514E-3</v>
      </c>
      <c r="CW170" s="206">
        <v>3.6024364051240707E-3</v>
      </c>
      <c r="CX170" s="206">
        <v>3.9471215136924762E-3</v>
      </c>
      <c r="CY170" s="206">
        <v>3.0714392366260686E-3</v>
      </c>
      <c r="CZ170" s="206">
        <v>2.6511933535319308E-3</v>
      </c>
      <c r="DA170" s="206">
        <v>3.1027690130497557E-3</v>
      </c>
      <c r="DB170" s="206">
        <v>1.8641290790953072E-2</v>
      </c>
      <c r="DC170" s="206">
        <v>1.3790137424977453E-2</v>
      </c>
      <c r="DD170" s="202">
        <v>4.7882387817480749</v>
      </c>
    </row>
    <row r="171" spans="1:108" s="173" customFormat="1" ht="9.5" x14ac:dyDescent="0.15">
      <c r="A171" s="179" t="s">
        <v>65</v>
      </c>
      <c r="B171" s="180" t="s">
        <v>76</v>
      </c>
      <c r="C171" s="180"/>
      <c r="D171" s="207">
        <v>2.1716293274872734E-3</v>
      </c>
      <c r="E171" s="208">
        <v>3.0041855531464123E-3</v>
      </c>
      <c r="F171" s="208">
        <v>2.136797006225316E-3</v>
      </c>
      <c r="G171" s="208">
        <v>1.6602582932554249E-3</v>
      </c>
      <c r="H171" s="208">
        <v>1.5836893761719394E-3</v>
      </c>
      <c r="I171" s="208">
        <v>3.0357471411599861E-3</v>
      </c>
      <c r="J171" s="208">
        <v>5.6622398673966557E-3</v>
      </c>
      <c r="K171" s="208">
        <v>5.8828995443231131E-3</v>
      </c>
      <c r="L171" s="208">
        <v>2.7959048499491034E-3</v>
      </c>
      <c r="M171" s="208">
        <v>3.0231565332286305E-3</v>
      </c>
      <c r="N171" s="208">
        <v>2.0235177915031489E-3</v>
      </c>
      <c r="O171" s="208">
        <v>5.2785571643643144E-3</v>
      </c>
      <c r="P171" s="208">
        <v>8.4659977046588619E-3</v>
      </c>
      <c r="Q171" s="208">
        <v>2.595233695250632E-3</v>
      </c>
      <c r="R171" s="208">
        <v>2.2135609190967569E-3</v>
      </c>
      <c r="S171" s="208">
        <v>2.2858815989690731E-3</v>
      </c>
      <c r="T171" s="208">
        <v>2.4293013664893541E-3</v>
      </c>
      <c r="U171" s="208">
        <v>1.3707281427753348E-2</v>
      </c>
      <c r="V171" s="208">
        <v>2.4122315129064555E-3</v>
      </c>
      <c r="W171" s="208">
        <v>2.3750163515438602E-3</v>
      </c>
      <c r="X171" s="208">
        <v>5.2457705335192213E-3</v>
      </c>
      <c r="Y171" s="208">
        <v>2.0989076582769075E-3</v>
      </c>
      <c r="Z171" s="208">
        <v>3.6436225240776905E-3</v>
      </c>
      <c r="AA171" s="208">
        <v>2.7833385087500683E-3</v>
      </c>
      <c r="AB171" s="208">
        <v>2.6745024622156512E-3</v>
      </c>
      <c r="AC171" s="208">
        <v>4.0677828821448769E-3</v>
      </c>
      <c r="AD171" s="208">
        <v>3.8944628718437647E-3</v>
      </c>
      <c r="AE171" s="208">
        <v>5.8908829622453451E-3</v>
      </c>
      <c r="AF171" s="208">
        <v>4.5364170908812817E-3</v>
      </c>
      <c r="AG171" s="208">
        <v>4.6413844101289257E-3</v>
      </c>
      <c r="AH171" s="208">
        <v>4.6507222616208703E-3</v>
      </c>
      <c r="AI171" s="208">
        <v>3.1274108614669331E-3</v>
      </c>
      <c r="AJ171" s="208">
        <v>9.4801610281343793E-3</v>
      </c>
      <c r="AK171" s="208">
        <v>7.7031274143570068E-3</v>
      </c>
      <c r="AL171" s="208">
        <v>3.1050578227021929E-3</v>
      </c>
      <c r="AM171" s="208">
        <v>2.6645824005950415E-3</v>
      </c>
      <c r="AN171" s="208">
        <v>2.3941975518118278E-3</v>
      </c>
      <c r="AO171" s="208">
        <v>2.0662386075005232E-3</v>
      </c>
      <c r="AP171" s="208">
        <v>1.0441505931868995E-2</v>
      </c>
      <c r="AQ171" s="208">
        <v>1.036379381031318</v>
      </c>
      <c r="AR171" s="208">
        <v>7.4077299836121407E-2</v>
      </c>
      <c r="AS171" s="208">
        <v>5.1550564289811786E-2</v>
      </c>
      <c r="AT171" s="208">
        <v>4.5177609084417487E-2</v>
      </c>
      <c r="AU171" s="208">
        <v>2.6673033246035552E-2</v>
      </c>
      <c r="AV171" s="208">
        <v>4.6494109218380535E-2</v>
      </c>
      <c r="AW171" s="208">
        <v>4.1160591584927485E-2</v>
      </c>
      <c r="AX171" s="208">
        <v>8.2903238985078342E-2</v>
      </c>
      <c r="AY171" s="208">
        <v>8.9451187980504596E-2</v>
      </c>
      <c r="AZ171" s="208">
        <v>6.3517879229615076E-2</v>
      </c>
      <c r="BA171" s="208">
        <v>4.9941463908000069E-2</v>
      </c>
      <c r="BB171" s="208">
        <v>7.4881483578599264E-2</v>
      </c>
      <c r="BC171" s="208">
        <v>5.7390143733757504E-2</v>
      </c>
      <c r="BD171" s="208">
        <v>4.1065080072632626E-2</v>
      </c>
      <c r="BE171" s="208">
        <v>4.1586937301243493E-2</v>
      </c>
      <c r="BF171" s="208">
        <v>5.2356583068708717E-2</v>
      </c>
      <c r="BG171" s="208">
        <v>2.4937905000454293E-2</v>
      </c>
      <c r="BH171" s="208">
        <v>1.0028756731321302E-2</v>
      </c>
      <c r="BI171" s="208">
        <v>2.5468772243615392E-2</v>
      </c>
      <c r="BJ171" s="208">
        <v>1.6031867233922588E-3</v>
      </c>
      <c r="BK171" s="208">
        <v>1.5808773627385683E-2</v>
      </c>
      <c r="BL171" s="208">
        <v>1.8698753429885816E-2</v>
      </c>
      <c r="BM171" s="208">
        <v>7.1182976484072289E-3</v>
      </c>
      <c r="BN171" s="208">
        <v>4.439379912491901E-2</v>
      </c>
      <c r="BO171" s="208">
        <v>5.0358914375547422E-3</v>
      </c>
      <c r="BP171" s="208">
        <v>3.3679287699235443E-3</v>
      </c>
      <c r="BQ171" s="208">
        <v>4.1417162631133186E-3</v>
      </c>
      <c r="BR171" s="208">
        <v>1.3919899566738898E-3</v>
      </c>
      <c r="BS171" s="208">
        <v>1.3008608412259171E-3</v>
      </c>
      <c r="BT171" s="208">
        <v>8.4133440327217597E-4</v>
      </c>
      <c r="BU171" s="208">
        <v>1.0717472658003018E-3</v>
      </c>
      <c r="BV171" s="208">
        <v>8.8965973054648333E-4</v>
      </c>
      <c r="BW171" s="208">
        <v>1.1429577436926654E-3</v>
      </c>
      <c r="BX171" s="208">
        <v>1.8249513670169284E-3</v>
      </c>
      <c r="BY171" s="208">
        <v>1.6241369656561984E-3</v>
      </c>
      <c r="BZ171" s="208">
        <v>2.410478079932644E-3</v>
      </c>
      <c r="CA171" s="208">
        <v>2.9502732537565195E-3</v>
      </c>
      <c r="CB171" s="208">
        <v>1.3724390896161626E-3</v>
      </c>
      <c r="CC171" s="208">
        <v>1.4808157982604581E-3</v>
      </c>
      <c r="CD171" s="208">
        <v>1.6376949736161823E-3</v>
      </c>
      <c r="CE171" s="208">
        <v>5.2421970771404083E-4</v>
      </c>
      <c r="CF171" s="208">
        <v>1.0893034073683105E-3</v>
      </c>
      <c r="CG171" s="208">
        <v>1.9039309930111259E-3</v>
      </c>
      <c r="CH171" s="208">
        <v>1.5763103491281899E-3</v>
      </c>
      <c r="CI171" s="208">
        <v>1.5247144446354937E-3</v>
      </c>
      <c r="CJ171" s="208">
        <v>2.8180070252295064E-3</v>
      </c>
      <c r="CK171" s="208">
        <v>3.3627496499074815E-3</v>
      </c>
      <c r="CL171" s="208">
        <v>1.1743959352235895E-3</v>
      </c>
      <c r="CM171" s="208">
        <v>2.0358830796688133E-3</v>
      </c>
      <c r="CN171" s="208">
        <v>3.8126942586644451E-3</v>
      </c>
      <c r="CO171" s="208">
        <v>9.1728023324914735E-4</v>
      </c>
      <c r="CP171" s="208">
        <v>1.3804544018808575E-3</v>
      </c>
      <c r="CQ171" s="208">
        <v>1.3803534583079952E-3</v>
      </c>
      <c r="CR171" s="208">
        <v>1.7926215684192653E-3</v>
      </c>
      <c r="CS171" s="208">
        <v>3.5136738846488209E-3</v>
      </c>
      <c r="CT171" s="208">
        <v>1.6004642803251101E-3</v>
      </c>
      <c r="CU171" s="208">
        <v>2.2260910478568138E-2</v>
      </c>
      <c r="CV171" s="208">
        <v>1.0715719026562331E-3</v>
      </c>
      <c r="CW171" s="208">
        <v>2.6569938294264666E-3</v>
      </c>
      <c r="CX171" s="208">
        <v>2.8636424976499152E-3</v>
      </c>
      <c r="CY171" s="208">
        <v>2.1341744991064753E-3</v>
      </c>
      <c r="CZ171" s="208">
        <v>1.7676870543977801E-3</v>
      </c>
      <c r="DA171" s="208">
        <v>2.0854267617334658E-3</v>
      </c>
      <c r="DB171" s="208">
        <v>1.0577769307036031E-2</v>
      </c>
      <c r="DC171" s="208">
        <v>8.3280729325189689E-3</v>
      </c>
      <c r="DD171" s="209">
        <v>2.2991561753676888</v>
      </c>
    </row>
    <row r="172" spans="1:108" s="173" customFormat="1" ht="9.5" x14ac:dyDescent="0.15">
      <c r="A172" s="160" t="s">
        <v>67</v>
      </c>
      <c r="B172" s="169" t="s">
        <v>78</v>
      </c>
      <c r="C172" s="169"/>
      <c r="D172" s="200">
        <v>8.066987063487461E-4</v>
      </c>
      <c r="E172" s="206">
        <v>1.4152647621167999E-3</v>
      </c>
      <c r="F172" s="206">
        <v>8.2300606763766179E-4</v>
      </c>
      <c r="G172" s="206">
        <v>6.1133984032270923E-4</v>
      </c>
      <c r="H172" s="206">
        <v>6.1058372616131841E-4</v>
      </c>
      <c r="I172" s="206">
        <v>1.3966921114297235E-3</v>
      </c>
      <c r="J172" s="206">
        <v>1.3790110336066119E-3</v>
      </c>
      <c r="K172" s="206">
        <v>1.930137134471504E-3</v>
      </c>
      <c r="L172" s="206">
        <v>8.7640081507306367E-4</v>
      </c>
      <c r="M172" s="206">
        <v>9.6649592041794482E-4</v>
      </c>
      <c r="N172" s="206">
        <v>8.1724952902603092E-4</v>
      </c>
      <c r="O172" s="206">
        <v>6.9229168837441209E-4</v>
      </c>
      <c r="P172" s="206">
        <v>5.3768650566708427E-4</v>
      </c>
      <c r="Q172" s="206">
        <v>7.989567823344228E-4</v>
      </c>
      <c r="R172" s="206">
        <v>1.5062540379977279E-3</v>
      </c>
      <c r="S172" s="206">
        <v>1.364339441371617E-3</v>
      </c>
      <c r="T172" s="206">
        <v>6.8933733440922833E-4</v>
      </c>
      <c r="U172" s="206">
        <v>1.8194484479601529E-3</v>
      </c>
      <c r="V172" s="206">
        <v>1.4614644940497787E-3</v>
      </c>
      <c r="W172" s="206">
        <v>1.2090664837998389E-3</v>
      </c>
      <c r="X172" s="206">
        <v>7.4208721743505108E-4</v>
      </c>
      <c r="Y172" s="206">
        <v>8.2574633081262928E-4</v>
      </c>
      <c r="Z172" s="206">
        <v>1.4145603302307586E-3</v>
      </c>
      <c r="AA172" s="206">
        <v>1.1769934686266933E-3</v>
      </c>
      <c r="AB172" s="206">
        <v>7.7170111241661894E-4</v>
      </c>
      <c r="AC172" s="206">
        <v>1.0360346837327435E-3</v>
      </c>
      <c r="AD172" s="206">
        <v>1.3262698056083703E-3</v>
      </c>
      <c r="AE172" s="206">
        <v>1.2012175671441588E-3</v>
      </c>
      <c r="AF172" s="206">
        <v>9.1542035151525919E-4</v>
      </c>
      <c r="AG172" s="206">
        <v>8.9723681922103838E-4</v>
      </c>
      <c r="AH172" s="206">
        <v>1.004375482174719E-3</v>
      </c>
      <c r="AI172" s="206">
        <v>1.4422631734612313E-3</v>
      </c>
      <c r="AJ172" s="206">
        <v>1.2378612345745447E-3</v>
      </c>
      <c r="AK172" s="206">
        <v>1.2850631924166064E-3</v>
      </c>
      <c r="AL172" s="206">
        <v>1.8367067525858975E-3</v>
      </c>
      <c r="AM172" s="206">
        <v>1.7278975791484197E-3</v>
      </c>
      <c r="AN172" s="206">
        <v>1.9694070832088051E-3</v>
      </c>
      <c r="AO172" s="206">
        <v>1.4882609598697596E-3</v>
      </c>
      <c r="AP172" s="206">
        <v>2.0148757884586848E-3</v>
      </c>
      <c r="AQ172" s="206">
        <v>1.8270075168264812E-3</v>
      </c>
      <c r="AR172" s="206">
        <v>1.026861341526923</v>
      </c>
      <c r="AS172" s="206">
        <v>1.9662282207067888E-3</v>
      </c>
      <c r="AT172" s="206">
        <v>1.8897685644811153E-3</v>
      </c>
      <c r="AU172" s="206">
        <v>1.1982243449777732E-3</v>
      </c>
      <c r="AV172" s="206">
        <v>1.0920768168519582E-3</v>
      </c>
      <c r="AW172" s="206">
        <v>1.1149039442359229E-3</v>
      </c>
      <c r="AX172" s="206">
        <v>1.9596810963671248E-3</v>
      </c>
      <c r="AY172" s="206">
        <v>1.0889894387416195E-3</v>
      </c>
      <c r="AZ172" s="206">
        <v>1.0036491759777275E-3</v>
      </c>
      <c r="BA172" s="206">
        <v>1.066275894776875E-3</v>
      </c>
      <c r="BB172" s="206">
        <v>1.3493531884828137E-3</v>
      </c>
      <c r="BC172" s="206">
        <v>1.0709095649653036E-3</v>
      </c>
      <c r="BD172" s="206">
        <v>1.1078961884491308E-3</v>
      </c>
      <c r="BE172" s="206">
        <v>1.0704374871759643E-3</v>
      </c>
      <c r="BF172" s="206">
        <v>9.0293245875952381E-4</v>
      </c>
      <c r="BG172" s="206">
        <v>1.0537500134468317E-2</v>
      </c>
      <c r="BH172" s="206">
        <v>4.0322386144818192E-3</v>
      </c>
      <c r="BI172" s="206">
        <v>1.0026303861905306E-2</v>
      </c>
      <c r="BJ172" s="206">
        <v>7.4406336630974327E-4</v>
      </c>
      <c r="BK172" s="206">
        <v>5.6374648909437976E-2</v>
      </c>
      <c r="BL172" s="206">
        <v>8.4674568532461469E-2</v>
      </c>
      <c r="BM172" s="206">
        <v>2.7860250239281528E-2</v>
      </c>
      <c r="BN172" s="206">
        <v>6.739713545631161E-2</v>
      </c>
      <c r="BO172" s="206">
        <v>2.5289972751654181E-3</v>
      </c>
      <c r="BP172" s="206">
        <v>4.2963735254301057E-3</v>
      </c>
      <c r="BQ172" s="206">
        <v>6.0420296687381664E-3</v>
      </c>
      <c r="BR172" s="206">
        <v>6.7540161345922315E-4</v>
      </c>
      <c r="BS172" s="206">
        <v>9.1144154687351363E-4</v>
      </c>
      <c r="BT172" s="206">
        <v>6.8599333945797787E-4</v>
      </c>
      <c r="BU172" s="206">
        <v>1.6179634781756747E-3</v>
      </c>
      <c r="BV172" s="206">
        <v>2.3414868603519735E-3</v>
      </c>
      <c r="BW172" s="206">
        <v>4.7050401455353127E-3</v>
      </c>
      <c r="BX172" s="206">
        <v>3.0165941475270189E-3</v>
      </c>
      <c r="BY172" s="206">
        <v>4.8262963799498723E-4</v>
      </c>
      <c r="BZ172" s="206">
        <v>2.5958935397587036E-3</v>
      </c>
      <c r="CA172" s="206">
        <v>1.2734129143949519E-3</v>
      </c>
      <c r="CB172" s="206">
        <v>1.0027328815354905E-3</v>
      </c>
      <c r="CC172" s="206">
        <v>1.707461931858979E-3</v>
      </c>
      <c r="CD172" s="206">
        <v>1.6084102603159687E-3</v>
      </c>
      <c r="CE172" s="206">
        <v>4.164092945129299E-4</v>
      </c>
      <c r="CF172" s="206">
        <v>1.0147944679327649E-3</v>
      </c>
      <c r="CG172" s="206">
        <v>1.5206029743495852E-3</v>
      </c>
      <c r="CH172" s="206">
        <v>4.8149978333990616E-4</v>
      </c>
      <c r="CI172" s="206">
        <v>1.849391206920444E-3</v>
      </c>
      <c r="CJ172" s="206">
        <v>1.1165598971553158E-3</v>
      </c>
      <c r="CK172" s="206">
        <v>8.8879030319616336E-4</v>
      </c>
      <c r="CL172" s="206">
        <v>1.1828594321975413E-3</v>
      </c>
      <c r="CM172" s="206">
        <v>1.0036707483833576E-3</v>
      </c>
      <c r="CN172" s="206">
        <v>7.8965538317590106E-4</v>
      </c>
      <c r="CO172" s="206">
        <v>4.6142407739469297E-4</v>
      </c>
      <c r="CP172" s="206">
        <v>7.3760618363671697E-4</v>
      </c>
      <c r="CQ172" s="206">
        <v>5.1068228551502865E-4</v>
      </c>
      <c r="CR172" s="206">
        <v>7.3502980693515585E-4</v>
      </c>
      <c r="CS172" s="206">
        <v>5.8713662483055973E-4</v>
      </c>
      <c r="CT172" s="206">
        <v>9.0892580521606905E-4</v>
      </c>
      <c r="CU172" s="206">
        <v>9.2239249455610165E-4</v>
      </c>
      <c r="CV172" s="206">
        <v>6.0118278344251802E-4</v>
      </c>
      <c r="CW172" s="206">
        <v>9.1475671580007554E-4</v>
      </c>
      <c r="CX172" s="206">
        <v>8.7596775774891522E-4</v>
      </c>
      <c r="CY172" s="206">
        <v>8.7151273931035703E-4</v>
      </c>
      <c r="CZ172" s="206">
        <v>1.0367810091720991E-3</v>
      </c>
      <c r="DA172" s="206">
        <v>8.7820965545223493E-4</v>
      </c>
      <c r="DB172" s="206">
        <v>2.5099828387916035E-3</v>
      </c>
      <c r="DC172" s="206">
        <v>1.6070774075055382E-3</v>
      </c>
      <c r="DD172" s="202">
        <v>1.41415685278162</v>
      </c>
    </row>
    <row r="173" spans="1:108" s="173" customFormat="1" ht="9.5" x14ac:dyDescent="0.15">
      <c r="A173" s="160" t="s">
        <v>69</v>
      </c>
      <c r="B173" s="169" t="s">
        <v>80</v>
      </c>
      <c r="C173" s="169"/>
      <c r="D173" s="200">
        <v>7.1402549546667792E-3</v>
      </c>
      <c r="E173" s="206">
        <v>6.0003431222146108E-3</v>
      </c>
      <c r="F173" s="206">
        <v>5.90166220217415E-3</v>
      </c>
      <c r="G173" s="206">
        <v>3.9713966872624027E-3</v>
      </c>
      <c r="H173" s="206">
        <v>3.6088910464427974E-3</v>
      </c>
      <c r="I173" s="206">
        <v>9.4926747424166884E-3</v>
      </c>
      <c r="J173" s="206">
        <v>4.1393033352541506E-2</v>
      </c>
      <c r="K173" s="206">
        <v>3.0608128580118868E-2</v>
      </c>
      <c r="L173" s="206">
        <v>1.0395274676857167E-2</v>
      </c>
      <c r="M173" s="206">
        <v>1.5170670318510014E-2</v>
      </c>
      <c r="N173" s="206">
        <v>6.5394529208779818E-3</v>
      </c>
      <c r="O173" s="206">
        <v>1.0125347148068556E-2</v>
      </c>
      <c r="P173" s="206">
        <v>5.4782839621940839E-2</v>
      </c>
      <c r="Q173" s="206">
        <v>8.7652589869669003E-3</v>
      </c>
      <c r="R173" s="206">
        <v>8.6661419107744372E-3</v>
      </c>
      <c r="S173" s="206">
        <v>1.0452433215502516E-2</v>
      </c>
      <c r="T173" s="206">
        <v>9.5523515502019263E-3</v>
      </c>
      <c r="U173" s="206">
        <v>4.6416748789088004E-2</v>
      </c>
      <c r="V173" s="206">
        <v>1.0420973602672568E-2</v>
      </c>
      <c r="W173" s="206">
        <v>7.3438455530830879E-3</v>
      </c>
      <c r="X173" s="206">
        <v>5.6195195472951744E-3</v>
      </c>
      <c r="Y173" s="206">
        <v>9.2255566383376061E-3</v>
      </c>
      <c r="Z173" s="206">
        <v>2.2729709711952321E-2</v>
      </c>
      <c r="AA173" s="206">
        <v>1.4321199269624925E-2</v>
      </c>
      <c r="AB173" s="206">
        <v>2.2710684951433798E-2</v>
      </c>
      <c r="AC173" s="206">
        <v>2.2152114233529772E-2</v>
      </c>
      <c r="AD173" s="206">
        <v>2.0369300600487091E-2</v>
      </c>
      <c r="AE173" s="206">
        <v>8.579437099413818E-3</v>
      </c>
      <c r="AF173" s="206">
        <v>3.2828085431003906E-2</v>
      </c>
      <c r="AG173" s="206">
        <v>2.3568210235806696E-2</v>
      </c>
      <c r="AH173" s="206">
        <v>2.5824846707224257E-2</v>
      </c>
      <c r="AI173" s="206">
        <v>1.6843530198388627E-2</v>
      </c>
      <c r="AJ173" s="206">
        <v>4.0693793763926567E-2</v>
      </c>
      <c r="AK173" s="206">
        <v>1.6913058364039332E-2</v>
      </c>
      <c r="AL173" s="206">
        <v>1.615400557229426E-2</v>
      </c>
      <c r="AM173" s="206">
        <v>1.2680146229208222E-2</v>
      </c>
      <c r="AN173" s="206">
        <v>9.0512694413017857E-3</v>
      </c>
      <c r="AO173" s="206">
        <v>9.1888046784619759E-3</v>
      </c>
      <c r="AP173" s="206">
        <v>1.5400049092509801E-2</v>
      </c>
      <c r="AQ173" s="206">
        <v>1.4565650969995498E-2</v>
      </c>
      <c r="AR173" s="206">
        <v>5.8309840046618794E-2</v>
      </c>
      <c r="AS173" s="206">
        <v>1.0542711654679395</v>
      </c>
      <c r="AT173" s="206">
        <v>4.2671900046135684E-2</v>
      </c>
      <c r="AU173" s="206">
        <v>4.2579717500876246E-2</v>
      </c>
      <c r="AV173" s="206">
        <v>4.1685825027540743E-2</v>
      </c>
      <c r="AW173" s="206">
        <v>2.6307261216519769E-2</v>
      </c>
      <c r="AX173" s="206">
        <v>4.2471851266356983E-2</v>
      </c>
      <c r="AY173" s="206">
        <v>3.6065186050619376E-2</v>
      </c>
      <c r="AZ173" s="206">
        <v>3.5498697419235392E-2</v>
      </c>
      <c r="BA173" s="206">
        <v>3.7390932580103661E-2</v>
      </c>
      <c r="BB173" s="206">
        <v>2.3008893425652717E-2</v>
      </c>
      <c r="BC173" s="206">
        <v>2.2427417139250998E-2</v>
      </c>
      <c r="BD173" s="206">
        <v>5.1179250020666082E-2</v>
      </c>
      <c r="BE173" s="206">
        <v>2.7008782523790124E-2</v>
      </c>
      <c r="BF173" s="206">
        <v>2.5384280347190535E-2</v>
      </c>
      <c r="BG173" s="206">
        <v>4.746027195968789E-2</v>
      </c>
      <c r="BH173" s="206">
        <v>9.4792457303900374E-3</v>
      </c>
      <c r="BI173" s="206">
        <v>3.1625037151039474E-2</v>
      </c>
      <c r="BJ173" s="206">
        <v>4.5317311552887539E-3</v>
      </c>
      <c r="BK173" s="206">
        <v>2.9417987664397228E-2</v>
      </c>
      <c r="BL173" s="206">
        <v>8.7515864874447569E-2</v>
      </c>
      <c r="BM173" s="206">
        <v>1.854252865415364E-2</v>
      </c>
      <c r="BN173" s="206">
        <v>1.4361847328283939E-2</v>
      </c>
      <c r="BO173" s="206">
        <v>1.043435416100013E-2</v>
      </c>
      <c r="BP173" s="206">
        <v>1.5781183280647173E-2</v>
      </c>
      <c r="BQ173" s="206">
        <v>1.1314325799016147E-2</v>
      </c>
      <c r="BR173" s="206">
        <v>3.4607542907756726E-3</v>
      </c>
      <c r="BS173" s="206">
        <v>6.3913701178932737E-3</v>
      </c>
      <c r="BT173" s="206">
        <v>1.9208903289344658E-3</v>
      </c>
      <c r="BU173" s="206">
        <v>2.9356995621363279E-3</v>
      </c>
      <c r="BV173" s="206">
        <v>3.361951638720548E-3</v>
      </c>
      <c r="BW173" s="206">
        <v>5.6325167658397004E-3</v>
      </c>
      <c r="BX173" s="206">
        <v>4.8379162572205637E-3</v>
      </c>
      <c r="BY173" s="206">
        <v>4.7568949318540074E-3</v>
      </c>
      <c r="BZ173" s="206">
        <v>9.5399502630655053E-3</v>
      </c>
      <c r="CA173" s="206">
        <v>7.2962629097270129E-3</v>
      </c>
      <c r="CB173" s="206">
        <v>3.4369095005406069E-3</v>
      </c>
      <c r="CC173" s="206">
        <v>5.8788027321745994E-3</v>
      </c>
      <c r="CD173" s="206">
        <v>5.253513554269537E-3</v>
      </c>
      <c r="CE173" s="206">
        <v>1.4267641322107405E-3</v>
      </c>
      <c r="CF173" s="206">
        <v>3.069094069861427E-3</v>
      </c>
      <c r="CG173" s="206">
        <v>3.7378693596203886E-3</v>
      </c>
      <c r="CH173" s="206">
        <v>2.6898017749682978E-3</v>
      </c>
      <c r="CI173" s="206">
        <v>4.0935967495938762E-3</v>
      </c>
      <c r="CJ173" s="206">
        <v>4.9141790542608348E-3</v>
      </c>
      <c r="CK173" s="206">
        <v>1.0312046693528405E-2</v>
      </c>
      <c r="CL173" s="206">
        <v>2.83293224136613E-3</v>
      </c>
      <c r="CM173" s="206">
        <v>4.1494482733987481E-3</v>
      </c>
      <c r="CN173" s="206">
        <v>6.8024395111873871E-3</v>
      </c>
      <c r="CO173" s="206">
        <v>2.5934815292595653E-3</v>
      </c>
      <c r="CP173" s="206">
        <v>3.6749456203979207E-3</v>
      </c>
      <c r="CQ173" s="206">
        <v>2.976154512759815E-3</v>
      </c>
      <c r="CR173" s="206">
        <v>6.1144068726859844E-3</v>
      </c>
      <c r="CS173" s="206">
        <v>4.9591805462456734E-3</v>
      </c>
      <c r="CT173" s="206">
        <v>3.0000445108285026E-3</v>
      </c>
      <c r="CU173" s="206">
        <v>1.9449869318320063E-2</v>
      </c>
      <c r="CV173" s="206">
        <v>2.3131079444051066E-3</v>
      </c>
      <c r="CW173" s="206">
        <v>7.5216036033821845E-3</v>
      </c>
      <c r="CX173" s="206">
        <v>1.2296710180130342E-2</v>
      </c>
      <c r="CY173" s="206">
        <v>6.802911487454817E-3</v>
      </c>
      <c r="CZ173" s="206">
        <v>3.9695507705446564E-3</v>
      </c>
      <c r="DA173" s="206">
        <v>8.7038723326985142E-3</v>
      </c>
      <c r="DB173" s="206">
        <v>1.425318719431401E-2</v>
      </c>
      <c r="DC173" s="206">
        <v>8.3676827864967666E-3</v>
      </c>
      <c r="DD173" s="202">
        <v>2.7286203874785384</v>
      </c>
    </row>
    <row r="174" spans="1:108" s="173" customFormat="1" ht="9.5" x14ac:dyDescent="0.15">
      <c r="A174" s="160" t="s">
        <v>71</v>
      </c>
      <c r="B174" s="169" t="s">
        <v>693</v>
      </c>
      <c r="C174" s="169"/>
      <c r="D174" s="200">
        <v>2.7995830311586005E-3</v>
      </c>
      <c r="E174" s="206">
        <v>4.6645756570016378E-3</v>
      </c>
      <c r="F174" s="206">
        <v>2.5717879707658218E-3</v>
      </c>
      <c r="G174" s="206">
        <v>1.9688250278503401E-3</v>
      </c>
      <c r="H174" s="206">
        <v>2.2013889723486229E-3</v>
      </c>
      <c r="I174" s="206">
        <v>3.302164370478867E-3</v>
      </c>
      <c r="J174" s="206">
        <v>1.0042446451227316E-2</v>
      </c>
      <c r="K174" s="206">
        <v>3.9091056714881242E-3</v>
      </c>
      <c r="L174" s="206">
        <v>2.1264275259959354E-3</v>
      </c>
      <c r="M174" s="206">
        <v>2.3645680418682806E-3</v>
      </c>
      <c r="N174" s="206">
        <v>2.5825647186184142E-3</v>
      </c>
      <c r="O174" s="206">
        <v>1.8439861497897094E-3</v>
      </c>
      <c r="P174" s="206">
        <v>1.3342067992510528E-3</v>
      </c>
      <c r="Q174" s="206">
        <v>2.2726398564867903E-3</v>
      </c>
      <c r="R174" s="206">
        <v>1.8911050671586505E-3</v>
      </c>
      <c r="S174" s="206">
        <v>1.4653424608456437E-3</v>
      </c>
      <c r="T174" s="206">
        <v>2.3046431184936922E-3</v>
      </c>
      <c r="U174" s="206">
        <v>1.272525834895015E-2</v>
      </c>
      <c r="V174" s="206">
        <v>2.0895919284440569E-3</v>
      </c>
      <c r="W174" s="206">
        <v>1.404550400697619E-3</v>
      </c>
      <c r="X174" s="206">
        <v>1.1663323291817671E-3</v>
      </c>
      <c r="Y174" s="206">
        <v>2.2555627785489332E-3</v>
      </c>
      <c r="Z174" s="206">
        <v>3.1672275461357654E-3</v>
      </c>
      <c r="AA174" s="206">
        <v>2.2561885235136709E-3</v>
      </c>
      <c r="AB174" s="206">
        <v>1.5832086018933279E-3</v>
      </c>
      <c r="AC174" s="206">
        <v>1.7891805216912852E-3</v>
      </c>
      <c r="AD174" s="206">
        <v>2.6406191650200977E-3</v>
      </c>
      <c r="AE174" s="206">
        <v>2.5213442513221667E-3</v>
      </c>
      <c r="AF174" s="206">
        <v>1.9139550779117185E-3</v>
      </c>
      <c r="AG174" s="206">
        <v>1.4247995146026767E-3</v>
      </c>
      <c r="AH174" s="206">
        <v>1.109340976593037E-2</v>
      </c>
      <c r="AI174" s="206">
        <v>3.9732789680633528E-3</v>
      </c>
      <c r="AJ174" s="206">
        <v>7.2994995918963168E-3</v>
      </c>
      <c r="AK174" s="206">
        <v>3.782535601964719E-3</v>
      </c>
      <c r="AL174" s="206">
        <v>3.756981766869936E-3</v>
      </c>
      <c r="AM174" s="206">
        <v>3.0733939382488621E-3</v>
      </c>
      <c r="AN174" s="206">
        <v>2.5393530293983547E-3</v>
      </c>
      <c r="AO174" s="206">
        <v>2.2684571520532777E-3</v>
      </c>
      <c r="AP174" s="206">
        <v>3.0887167866265916E-3</v>
      </c>
      <c r="AQ174" s="206">
        <v>2.8861861301869535E-3</v>
      </c>
      <c r="AR174" s="206">
        <v>4.0519234554284161E-3</v>
      </c>
      <c r="AS174" s="206">
        <v>2.9341093795230812E-3</v>
      </c>
      <c r="AT174" s="206">
        <v>1.1594565482075703</v>
      </c>
      <c r="AU174" s="206">
        <v>6.7961500075052E-2</v>
      </c>
      <c r="AV174" s="206">
        <v>1.6334837308607904E-2</v>
      </c>
      <c r="AW174" s="206">
        <v>5.4977382147713789E-3</v>
      </c>
      <c r="AX174" s="206">
        <v>6.7353967560935249E-3</v>
      </c>
      <c r="AY174" s="206">
        <v>2.5626971618810539E-2</v>
      </c>
      <c r="AZ174" s="206">
        <v>3.1076968199176311E-2</v>
      </c>
      <c r="BA174" s="206">
        <v>7.4649379700941791E-3</v>
      </c>
      <c r="BB174" s="206">
        <v>4.2431262016502432E-3</v>
      </c>
      <c r="BC174" s="206">
        <v>4.4699391473969098E-3</v>
      </c>
      <c r="BD174" s="206">
        <v>5.4036725120250231E-3</v>
      </c>
      <c r="BE174" s="206">
        <v>1.616643455736657E-2</v>
      </c>
      <c r="BF174" s="206">
        <v>2.367294311517968E-2</v>
      </c>
      <c r="BG174" s="206">
        <v>4.6014752533519748E-2</v>
      </c>
      <c r="BH174" s="206">
        <v>4.0043634270865549E-3</v>
      </c>
      <c r="BI174" s="206">
        <v>5.085291249299839E-3</v>
      </c>
      <c r="BJ174" s="206">
        <v>2.0781318635576676E-3</v>
      </c>
      <c r="BK174" s="206">
        <v>1.0864012262901826E-2</v>
      </c>
      <c r="BL174" s="206">
        <v>3.4038986842364637E-3</v>
      </c>
      <c r="BM174" s="206">
        <v>5.9930018933399129E-3</v>
      </c>
      <c r="BN174" s="206">
        <v>1.0091286138266028E-2</v>
      </c>
      <c r="BO174" s="206">
        <v>3.8335271172158978E-3</v>
      </c>
      <c r="BP174" s="206">
        <v>2.3530130489400197E-3</v>
      </c>
      <c r="BQ174" s="206">
        <v>1.2344176584787106E-2</v>
      </c>
      <c r="BR174" s="206">
        <v>1.8810282057925864E-3</v>
      </c>
      <c r="BS174" s="206">
        <v>1.0084561288166186E-3</v>
      </c>
      <c r="BT174" s="206">
        <v>7.3913313745773378E-4</v>
      </c>
      <c r="BU174" s="206">
        <v>8.5670477350515317E-4</v>
      </c>
      <c r="BV174" s="206">
        <v>4.8873435374181384E-4</v>
      </c>
      <c r="BW174" s="206">
        <v>2.7160330095853856E-4</v>
      </c>
      <c r="BX174" s="206">
        <v>1.1249482814837473E-3</v>
      </c>
      <c r="BY174" s="206">
        <v>2.3681814178501764E-3</v>
      </c>
      <c r="BZ174" s="206">
        <v>2.2728488930787794E-3</v>
      </c>
      <c r="CA174" s="206">
        <v>2.5562193088678174E-3</v>
      </c>
      <c r="CB174" s="206">
        <v>1.7043712305973141E-3</v>
      </c>
      <c r="CC174" s="206">
        <v>1.3242223437930076E-3</v>
      </c>
      <c r="CD174" s="206">
        <v>1.8553970458635909E-3</v>
      </c>
      <c r="CE174" s="206">
        <v>5.5047635506946574E-4</v>
      </c>
      <c r="CF174" s="206">
        <v>9.6700024694060303E-4</v>
      </c>
      <c r="CG174" s="206">
        <v>1.6197835153508497E-3</v>
      </c>
      <c r="CH174" s="206">
        <v>2.0036808465906343E-3</v>
      </c>
      <c r="CI174" s="206">
        <v>1.3822703132931537E-3</v>
      </c>
      <c r="CJ174" s="206">
        <v>1.4427865610455021E-3</v>
      </c>
      <c r="CK174" s="206">
        <v>2.1826188412842284E-3</v>
      </c>
      <c r="CL174" s="206">
        <v>1.0056414891688916E-3</v>
      </c>
      <c r="CM174" s="206">
        <v>1.907345323983743E-3</v>
      </c>
      <c r="CN174" s="206">
        <v>1.0741228618703343E-3</v>
      </c>
      <c r="CO174" s="206">
        <v>8.2745177187158053E-4</v>
      </c>
      <c r="CP174" s="206">
        <v>1.1024118587222786E-3</v>
      </c>
      <c r="CQ174" s="206">
        <v>8.1697799826123776E-4</v>
      </c>
      <c r="CR174" s="206">
        <v>1.3590263175876237E-3</v>
      </c>
      <c r="CS174" s="206">
        <v>6.2296409005088583E-3</v>
      </c>
      <c r="CT174" s="206">
        <v>1.1595166382273952E-3</v>
      </c>
      <c r="CU174" s="206">
        <v>4.8007189620808556E-2</v>
      </c>
      <c r="CV174" s="206">
        <v>9.5534438610311639E-4</v>
      </c>
      <c r="CW174" s="206">
        <v>1.7667671395388987E-3</v>
      </c>
      <c r="CX174" s="206">
        <v>1.462180248983244E-3</v>
      </c>
      <c r="CY174" s="206">
        <v>1.3447132511324178E-3</v>
      </c>
      <c r="CZ174" s="206">
        <v>1.6364823734830029E-3</v>
      </c>
      <c r="DA174" s="206">
        <v>1.3427790553773645E-3</v>
      </c>
      <c r="DB174" s="206">
        <v>2.7664487313349409E-3</v>
      </c>
      <c r="DC174" s="206">
        <v>2.1382374873891532E-3</v>
      </c>
      <c r="DD174" s="202">
        <v>1.7230102366876092</v>
      </c>
    </row>
    <row r="175" spans="1:108" s="173" customFormat="1" ht="9.5" x14ac:dyDescent="0.15">
      <c r="A175" s="160" t="s">
        <v>73</v>
      </c>
      <c r="B175" s="169" t="s">
        <v>694</v>
      </c>
      <c r="C175" s="169"/>
      <c r="D175" s="200">
        <v>3.1572332887118831E-3</v>
      </c>
      <c r="E175" s="206">
        <v>5.3158003982982684E-3</v>
      </c>
      <c r="F175" s="206">
        <v>2.8741116746292292E-3</v>
      </c>
      <c r="G175" s="206">
        <v>2.1844113249869092E-3</v>
      </c>
      <c r="H175" s="206">
        <v>2.6335821214714785E-3</v>
      </c>
      <c r="I175" s="206">
        <v>1.808842508303125E-3</v>
      </c>
      <c r="J175" s="206">
        <v>9.3235907098842379E-3</v>
      </c>
      <c r="K175" s="206">
        <v>4.3878163294399043E-3</v>
      </c>
      <c r="L175" s="206">
        <v>2.3269839008248339E-3</v>
      </c>
      <c r="M175" s="206">
        <v>1.8418315177482316E-3</v>
      </c>
      <c r="N175" s="206">
        <v>2.8982778228498402E-3</v>
      </c>
      <c r="O175" s="206">
        <v>2.0186230173455063E-3</v>
      </c>
      <c r="P175" s="206">
        <v>1.4069268165853245E-3</v>
      </c>
      <c r="Q175" s="206">
        <v>2.5208636540239846E-3</v>
      </c>
      <c r="R175" s="206">
        <v>2.0285861406736409E-3</v>
      </c>
      <c r="S175" s="206">
        <v>1.518815948044533E-3</v>
      </c>
      <c r="T175" s="206">
        <v>2.3766092255921795E-3</v>
      </c>
      <c r="U175" s="206">
        <v>1.9679497233500067E-3</v>
      </c>
      <c r="V175" s="206">
        <v>2.2433528944686477E-3</v>
      </c>
      <c r="W175" s="206">
        <v>1.5259048210596244E-3</v>
      </c>
      <c r="X175" s="206">
        <v>1.3427353948282355E-3</v>
      </c>
      <c r="Y175" s="206">
        <v>2.4149124611216721E-3</v>
      </c>
      <c r="Z175" s="206">
        <v>3.4273400829810245E-3</v>
      </c>
      <c r="AA175" s="206">
        <v>2.5000775213664781E-3</v>
      </c>
      <c r="AB175" s="206">
        <v>1.6855823366034521E-3</v>
      </c>
      <c r="AC175" s="206">
        <v>1.7610173550083492E-3</v>
      </c>
      <c r="AD175" s="206">
        <v>2.9647968328016232E-3</v>
      </c>
      <c r="AE175" s="206">
        <v>4.371343859520929E-3</v>
      </c>
      <c r="AF175" s="206">
        <v>2.1679007841872988E-3</v>
      </c>
      <c r="AG175" s="206">
        <v>1.625934535810289E-3</v>
      </c>
      <c r="AH175" s="206">
        <v>2.6298703834352951E-3</v>
      </c>
      <c r="AI175" s="206">
        <v>4.0568007181685795E-3</v>
      </c>
      <c r="AJ175" s="206">
        <v>6.1442182801311057E-3</v>
      </c>
      <c r="AK175" s="206">
        <v>3.9956043369382167E-3</v>
      </c>
      <c r="AL175" s="206">
        <v>3.7088738507339222E-3</v>
      </c>
      <c r="AM175" s="206">
        <v>3.0695430376438556E-3</v>
      </c>
      <c r="AN175" s="206">
        <v>2.5924720100232467E-3</v>
      </c>
      <c r="AO175" s="206">
        <v>2.5794418209849571E-3</v>
      </c>
      <c r="AP175" s="206">
        <v>3.6140046208261649E-3</v>
      </c>
      <c r="AQ175" s="206">
        <v>3.8994959246036777E-3</v>
      </c>
      <c r="AR175" s="206">
        <v>2.6698133310020652E-3</v>
      </c>
      <c r="AS175" s="206">
        <v>3.109232151557327E-3</v>
      </c>
      <c r="AT175" s="206">
        <v>8.9470908790346068E-3</v>
      </c>
      <c r="AU175" s="206">
        <v>1.1316392189238444</v>
      </c>
      <c r="AV175" s="206">
        <v>4.7253846080585514E-3</v>
      </c>
      <c r="AW175" s="206">
        <v>7.3278444067858169E-3</v>
      </c>
      <c r="AX175" s="206">
        <v>6.721804654247444E-3</v>
      </c>
      <c r="AY175" s="206">
        <v>7.2583045424337942E-3</v>
      </c>
      <c r="AZ175" s="206">
        <v>4.5784112056514829E-3</v>
      </c>
      <c r="BA175" s="206">
        <v>6.2725133915236863E-3</v>
      </c>
      <c r="BB175" s="206">
        <v>3.4510673467207107E-3</v>
      </c>
      <c r="BC175" s="206">
        <v>3.8969548883846829E-3</v>
      </c>
      <c r="BD175" s="206">
        <v>4.4030461329849562E-3</v>
      </c>
      <c r="BE175" s="206">
        <v>3.5183909802066031E-3</v>
      </c>
      <c r="BF175" s="206">
        <v>3.945220884224678E-3</v>
      </c>
      <c r="BG175" s="206">
        <v>1.117216721044146E-2</v>
      </c>
      <c r="BH175" s="206">
        <v>9.4671552796294592E-4</v>
      </c>
      <c r="BI175" s="206">
        <v>2.6521553051738998E-3</v>
      </c>
      <c r="BJ175" s="206">
        <v>2.2066028544786794E-3</v>
      </c>
      <c r="BK175" s="206">
        <v>1.779308381499981E-3</v>
      </c>
      <c r="BL175" s="206">
        <v>2.4768931431474531E-3</v>
      </c>
      <c r="BM175" s="206">
        <v>2.3647012746697916E-3</v>
      </c>
      <c r="BN175" s="206">
        <v>2.4110700837951648E-3</v>
      </c>
      <c r="BO175" s="206">
        <v>4.3158450087038627E-3</v>
      </c>
      <c r="BP175" s="206">
        <v>2.5709943159395788E-3</v>
      </c>
      <c r="BQ175" s="206">
        <v>3.9750630098871701E-3</v>
      </c>
      <c r="BR175" s="206">
        <v>1.9355738289708766E-3</v>
      </c>
      <c r="BS175" s="206">
        <v>1.0246804852378573E-3</v>
      </c>
      <c r="BT175" s="206">
        <v>7.4856755949763497E-4</v>
      </c>
      <c r="BU175" s="206">
        <v>8.6805195618549537E-4</v>
      </c>
      <c r="BV175" s="206">
        <v>4.7815257919178213E-4</v>
      </c>
      <c r="BW175" s="206">
        <v>2.2314986565445327E-4</v>
      </c>
      <c r="BX175" s="206">
        <v>7.7882456720642518E-4</v>
      </c>
      <c r="BY175" s="206">
        <v>2.6808035919272948E-3</v>
      </c>
      <c r="BZ175" s="206">
        <v>1.6435240369124093E-3</v>
      </c>
      <c r="CA175" s="206">
        <v>2.3532277834372745E-3</v>
      </c>
      <c r="CB175" s="206">
        <v>2.198077701758575E-3</v>
      </c>
      <c r="CC175" s="206">
        <v>1.3096420001324537E-3</v>
      </c>
      <c r="CD175" s="206">
        <v>1.733070102069805E-3</v>
      </c>
      <c r="CE175" s="206">
        <v>5.4405598844002806E-4</v>
      </c>
      <c r="CF175" s="206">
        <v>9.4056585301252073E-4</v>
      </c>
      <c r="CG175" s="206">
        <v>1.7070495983933351E-3</v>
      </c>
      <c r="CH175" s="206">
        <v>2.1970778578084033E-3</v>
      </c>
      <c r="CI175" s="206">
        <v>1.4109397491261794E-3</v>
      </c>
      <c r="CJ175" s="206">
        <v>1.4183789754527362E-3</v>
      </c>
      <c r="CK175" s="206">
        <v>1.3163279542358671E-3</v>
      </c>
      <c r="CL175" s="206">
        <v>9.1341228624828024E-4</v>
      </c>
      <c r="CM175" s="206">
        <v>1.8225651492520388E-3</v>
      </c>
      <c r="CN175" s="206">
        <v>9.2468850168239149E-4</v>
      </c>
      <c r="CO175" s="206">
        <v>7.9451213074117086E-4</v>
      </c>
      <c r="CP175" s="206">
        <v>1.0020565759931114E-3</v>
      </c>
      <c r="CQ175" s="206">
        <v>7.1161828746451987E-4</v>
      </c>
      <c r="CR175" s="206">
        <v>1.3057525258428787E-3</v>
      </c>
      <c r="CS175" s="206">
        <v>7.1700927234853579E-3</v>
      </c>
      <c r="CT175" s="206">
        <v>1.206639224140497E-3</v>
      </c>
      <c r="CU175" s="206">
        <v>5.5472123082151832E-2</v>
      </c>
      <c r="CV175" s="206">
        <v>8.5841353782716717E-4</v>
      </c>
      <c r="CW175" s="206">
        <v>1.6956584995410694E-3</v>
      </c>
      <c r="CX175" s="206">
        <v>1.3862799334790287E-3</v>
      </c>
      <c r="CY175" s="206">
        <v>1.2439289860538957E-3</v>
      </c>
      <c r="CZ175" s="206">
        <v>1.5873938345775157E-3</v>
      </c>
      <c r="DA175" s="206">
        <v>1.2814927628706286E-3</v>
      </c>
      <c r="DB175" s="206">
        <v>2.1295134804261667E-3</v>
      </c>
      <c r="DC175" s="206">
        <v>2.167273486493928E-3</v>
      </c>
      <c r="DD175" s="202">
        <v>1.4674310514712936</v>
      </c>
    </row>
    <row r="176" spans="1:108" s="173" customFormat="1" ht="9.5" x14ac:dyDescent="0.15">
      <c r="A176" s="160" t="s">
        <v>75</v>
      </c>
      <c r="B176" s="169" t="s">
        <v>695</v>
      </c>
      <c r="C176" s="169"/>
      <c r="D176" s="200">
        <v>1.9142240922241582E-3</v>
      </c>
      <c r="E176" s="206">
        <v>2.8482096655103287E-3</v>
      </c>
      <c r="F176" s="206">
        <v>1.75441766228514E-3</v>
      </c>
      <c r="G176" s="206">
        <v>2.6171478965996515E-3</v>
      </c>
      <c r="H176" s="206">
        <v>1.4821181253248529E-3</v>
      </c>
      <c r="I176" s="206">
        <v>9.8807357401311884E-4</v>
      </c>
      <c r="J176" s="206">
        <v>3.8372049643795396E-3</v>
      </c>
      <c r="K176" s="206">
        <v>1.5159251377981817E-3</v>
      </c>
      <c r="L176" s="206">
        <v>1.5159983464829072E-3</v>
      </c>
      <c r="M176" s="206">
        <v>1.1670827608309315E-3</v>
      </c>
      <c r="N176" s="206">
        <v>1.7743685802071073E-3</v>
      </c>
      <c r="O176" s="206">
        <v>1.2919632659901328E-3</v>
      </c>
      <c r="P176" s="206">
        <v>7.7931791283084072E-4</v>
      </c>
      <c r="Q176" s="206">
        <v>1.5943936488390176E-3</v>
      </c>
      <c r="R176" s="206">
        <v>1.2830042944938927E-3</v>
      </c>
      <c r="S176" s="206">
        <v>1.0939177287231888E-3</v>
      </c>
      <c r="T176" s="206">
        <v>1.4348488338240906E-3</v>
      </c>
      <c r="U176" s="206">
        <v>1.068317098065915E-3</v>
      </c>
      <c r="V176" s="206">
        <v>1.3086289342326186E-3</v>
      </c>
      <c r="W176" s="206">
        <v>1.0006366023332703E-3</v>
      </c>
      <c r="X176" s="206">
        <v>8.5313117292651623E-4</v>
      </c>
      <c r="Y176" s="206">
        <v>1.2677948776921124E-3</v>
      </c>
      <c r="Z176" s="206">
        <v>1.807545986331904E-3</v>
      </c>
      <c r="AA176" s="206">
        <v>1.094136422850053E-3</v>
      </c>
      <c r="AB176" s="206">
        <v>9.4955253973699511E-4</v>
      </c>
      <c r="AC176" s="206">
        <v>1.1122632846023899E-3</v>
      </c>
      <c r="AD176" s="206">
        <v>1.0696877923756091E-3</v>
      </c>
      <c r="AE176" s="206">
        <v>1.0356047401881726E-3</v>
      </c>
      <c r="AF176" s="206">
        <v>1.1992309677133792E-3</v>
      </c>
      <c r="AG176" s="206">
        <v>1.1176991132105089E-3</v>
      </c>
      <c r="AH176" s="206">
        <v>1.1016830707188043E-3</v>
      </c>
      <c r="AI176" s="206">
        <v>1.7260966998155264E-3</v>
      </c>
      <c r="AJ176" s="206">
        <v>1.183606993199571E-3</v>
      </c>
      <c r="AK176" s="206">
        <v>1.3369465758226368E-3</v>
      </c>
      <c r="AL176" s="206">
        <v>1.6782474367711649E-3</v>
      </c>
      <c r="AM176" s="206">
        <v>1.426022815643527E-3</v>
      </c>
      <c r="AN176" s="206">
        <v>1.3019237303515232E-3</v>
      </c>
      <c r="AO176" s="206">
        <v>1.2936371017399386E-3</v>
      </c>
      <c r="AP176" s="206">
        <v>1.8242242882458616E-3</v>
      </c>
      <c r="AQ176" s="206">
        <v>1.7779489332282949E-3</v>
      </c>
      <c r="AR176" s="206">
        <v>1.4471055194734106E-3</v>
      </c>
      <c r="AS176" s="206">
        <v>1.1049700246048401E-3</v>
      </c>
      <c r="AT176" s="206">
        <v>4.1552402162247145E-3</v>
      </c>
      <c r="AU176" s="206">
        <v>1.082356960591558E-2</v>
      </c>
      <c r="AV176" s="206">
        <v>1.0415260498579433</v>
      </c>
      <c r="AW176" s="206">
        <v>1.2916499247201945E-3</v>
      </c>
      <c r="AX176" s="206">
        <v>1.3944662107586729E-3</v>
      </c>
      <c r="AY176" s="206">
        <v>2.8970016014953654E-3</v>
      </c>
      <c r="AZ176" s="206">
        <v>1.2079719432438432E-3</v>
      </c>
      <c r="BA176" s="206">
        <v>1.7138175556293571E-3</v>
      </c>
      <c r="BB176" s="206">
        <v>1.1978975884872414E-3</v>
      </c>
      <c r="BC176" s="206">
        <v>1.2448173121153486E-3</v>
      </c>
      <c r="BD176" s="206">
        <v>1.2216632748243718E-3</v>
      </c>
      <c r="BE176" s="206">
        <v>1.9784761025574004E-3</v>
      </c>
      <c r="BF176" s="206">
        <v>1.9895981562481637E-3</v>
      </c>
      <c r="BG176" s="206">
        <v>3.3591476395118916E-3</v>
      </c>
      <c r="BH176" s="206">
        <v>5.1488576390612323E-4</v>
      </c>
      <c r="BI176" s="206">
        <v>1.7585576972469282E-3</v>
      </c>
      <c r="BJ176" s="206">
        <v>1.5649267909089509E-3</v>
      </c>
      <c r="BK176" s="206">
        <v>1.5304910323569963E-3</v>
      </c>
      <c r="BL176" s="206">
        <v>1.3596295243293959E-3</v>
      </c>
      <c r="BM176" s="206">
        <v>1.5638006177729833E-3</v>
      </c>
      <c r="BN176" s="206">
        <v>1.6407731384338454E-3</v>
      </c>
      <c r="BO176" s="206">
        <v>2.1063853191739799E-3</v>
      </c>
      <c r="BP176" s="206">
        <v>1.202506388762676E-3</v>
      </c>
      <c r="BQ176" s="206">
        <v>2.0780219529264671E-3</v>
      </c>
      <c r="BR176" s="206">
        <v>1.1886842428865914E-3</v>
      </c>
      <c r="BS176" s="206">
        <v>1.9460714994322512E-3</v>
      </c>
      <c r="BT176" s="206">
        <v>6.6548339567134445E-4</v>
      </c>
      <c r="BU176" s="206">
        <v>6.106041594718146E-4</v>
      </c>
      <c r="BV176" s="206">
        <v>3.5127787352132536E-4</v>
      </c>
      <c r="BW176" s="206">
        <v>1.4308839112620809E-4</v>
      </c>
      <c r="BX176" s="206">
        <v>5.3906055779249888E-4</v>
      </c>
      <c r="BY176" s="206">
        <v>1.4413372912897196E-3</v>
      </c>
      <c r="BZ176" s="206">
        <v>9.2038952708339014E-4</v>
      </c>
      <c r="CA176" s="206">
        <v>1.7015127483805857E-3</v>
      </c>
      <c r="CB176" s="206">
        <v>1.400301338923176E-3</v>
      </c>
      <c r="CC176" s="206">
        <v>9.6003405688723637E-4</v>
      </c>
      <c r="CD176" s="206">
        <v>1.1279194312481121E-3</v>
      </c>
      <c r="CE176" s="206">
        <v>5.2608248748878858E-4</v>
      </c>
      <c r="CF176" s="206">
        <v>7.8037547137425846E-4</v>
      </c>
      <c r="CG176" s="206">
        <v>1.5355255205340855E-3</v>
      </c>
      <c r="CH176" s="206">
        <v>1.2759604699721454E-3</v>
      </c>
      <c r="CI176" s="206">
        <v>1.3989013195585584E-3</v>
      </c>
      <c r="CJ176" s="206">
        <v>2.107234692251055E-3</v>
      </c>
      <c r="CK176" s="206">
        <v>2.3171783385963766E-2</v>
      </c>
      <c r="CL176" s="206">
        <v>6.5579100237904582E-4</v>
      </c>
      <c r="CM176" s="206">
        <v>1.4079667724522223E-3</v>
      </c>
      <c r="CN176" s="206">
        <v>1.3181639112346625E-2</v>
      </c>
      <c r="CO176" s="206">
        <v>3.7194477897490716E-3</v>
      </c>
      <c r="CP176" s="206">
        <v>2.0613930187024306E-3</v>
      </c>
      <c r="CQ176" s="206">
        <v>2.4009106976372895E-3</v>
      </c>
      <c r="CR176" s="206">
        <v>1.0486841406171514E-3</v>
      </c>
      <c r="CS176" s="206">
        <v>8.1663115363054799E-3</v>
      </c>
      <c r="CT176" s="206">
        <v>1.1769487865149349E-3</v>
      </c>
      <c r="CU176" s="206">
        <v>2.7049075523218898E-2</v>
      </c>
      <c r="CV176" s="206">
        <v>8.0181332166190107E-4</v>
      </c>
      <c r="CW176" s="206">
        <v>1.2209232780422893E-3</v>
      </c>
      <c r="CX176" s="206">
        <v>9.9234644139355372E-4</v>
      </c>
      <c r="CY176" s="206">
        <v>9.2266354120630926E-4</v>
      </c>
      <c r="CZ176" s="206">
        <v>5.385608464004381E-3</v>
      </c>
      <c r="DA176" s="206">
        <v>1.4499570004619844E-3</v>
      </c>
      <c r="DB176" s="206">
        <v>3.912510747214018E-2</v>
      </c>
      <c r="DC176" s="206">
        <v>4.0862196007323123E-3</v>
      </c>
      <c r="DD176" s="202">
        <v>1.3109446397881479</v>
      </c>
    </row>
    <row r="177" spans="1:108" s="173" customFormat="1" ht="9.5" x14ac:dyDescent="0.15">
      <c r="A177" s="174" t="s">
        <v>77</v>
      </c>
      <c r="B177" s="175" t="s">
        <v>696</v>
      </c>
      <c r="C177" s="175"/>
      <c r="D177" s="203">
        <v>1.4606647565195757E-3</v>
      </c>
      <c r="E177" s="204">
        <v>2.3895647763637275E-3</v>
      </c>
      <c r="F177" s="204">
        <v>1.3631606848641797E-3</v>
      </c>
      <c r="G177" s="204">
        <v>1.1557954900861638E-3</v>
      </c>
      <c r="H177" s="204">
        <v>1.1659799641763825E-3</v>
      </c>
      <c r="I177" s="204">
        <v>1.2301622529014029E-3</v>
      </c>
      <c r="J177" s="204">
        <v>3.1165810122633399E-3</v>
      </c>
      <c r="K177" s="204">
        <v>1.2350427208183542E-3</v>
      </c>
      <c r="L177" s="204">
        <v>1.1532360609500579E-3</v>
      </c>
      <c r="M177" s="204">
        <v>1.0506404129773724E-3</v>
      </c>
      <c r="N177" s="204">
        <v>1.3535679913114016E-3</v>
      </c>
      <c r="O177" s="204">
        <v>9.746105306210729E-4</v>
      </c>
      <c r="P177" s="204">
        <v>6.7817909164259607E-4</v>
      </c>
      <c r="Q177" s="204">
        <v>1.1985737556464298E-3</v>
      </c>
      <c r="R177" s="204">
        <v>1.0037118374108091E-3</v>
      </c>
      <c r="S177" s="204">
        <v>1.0645285851568346E-3</v>
      </c>
      <c r="T177" s="204">
        <v>1.1180490641071637E-3</v>
      </c>
      <c r="U177" s="204">
        <v>1.1376363713529597E-3</v>
      </c>
      <c r="V177" s="204">
        <v>1.0330560872338823E-3</v>
      </c>
      <c r="W177" s="204">
        <v>7.3724928046116215E-4</v>
      </c>
      <c r="X177" s="204">
        <v>6.7175184111156088E-4</v>
      </c>
      <c r="Y177" s="204">
        <v>1.0421974797331691E-3</v>
      </c>
      <c r="Z177" s="204">
        <v>1.537199131362858E-3</v>
      </c>
      <c r="AA177" s="204">
        <v>9.1576974622743063E-4</v>
      </c>
      <c r="AB177" s="204">
        <v>8.6108424989362253E-4</v>
      </c>
      <c r="AC177" s="204">
        <v>9.1000544512100264E-4</v>
      </c>
      <c r="AD177" s="204">
        <v>8.7395126610012933E-4</v>
      </c>
      <c r="AE177" s="204">
        <v>8.3603677499178122E-4</v>
      </c>
      <c r="AF177" s="204">
        <v>9.7500665120183773E-4</v>
      </c>
      <c r="AG177" s="204">
        <v>8.9414909220055557E-4</v>
      </c>
      <c r="AH177" s="204">
        <v>9.4738927875664047E-4</v>
      </c>
      <c r="AI177" s="204">
        <v>1.4234538013514683E-3</v>
      </c>
      <c r="AJ177" s="204">
        <v>1.0077620214440895E-3</v>
      </c>
      <c r="AK177" s="204">
        <v>1.2017595766807279E-3</v>
      </c>
      <c r="AL177" s="204">
        <v>1.3681162382867438E-3</v>
      </c>
      <c r="AM177" s="204">
        <v>1.192039547064927E-3</v>
      </c>
      <c r="AN177" s="204">
        <v>1.0856724889469855E-3</v>
      </c>
      <c r="AO177" s="204">
        <v>9.7903751885674998E-4</v>
      </c>
      <c r="AP177" s="204">
        <v>1.4482874364058363E-3</v>
      </c>
      <c r="AQ177" s="204">
        <v>1.4650429236439529E-3</v>
      </c>
      <c r="AR177" s="204">
        <v>1.3157557394052391E-3</v>
      </c>
      <c r="AS177" s="204">
        <v>1.4010547299014508E-3</v>
      </c>
      <c r="AT177" s="204">
        <v>6.2904155312679668E-3</v>
      </c>
      <c r="AU177" s="204">
        <v>5.7401095297435929E-3</v>
      </c>
      <c r="AV177" s="204">
        <v>9.4467236352429623E-2</v>
      </c>
      <c r="AW177" s="204">
        <v>1.07996986081151</v>
      </c>
      <c r="AX177" s="204">
        <v>7.5762736812963305E-2</v>
      </c>
      <c r="AY177" s="204">
        <v>5.3545648591352801E-2</v>
      </c>
      <c r="AZ177" s="204">
        <v>0.14279758967329753</v>
      </c>
      <c r="BA177" s="204">
        <v>0.22652548302021649</v>
      </c>
      <c r="BB177" s="204">
        <v>0.28098010503023252</v>
      </c>
      <c r="BC177" s="204">
        <v>0.2463317437028397</v>
      </c>
      <c r="BD177" s="204">
        <v>0.27548408825993698</v>
      </c>
      <c r="BE177" s="204">
        <v>1.675799901616629E-2</v>
      </c>
      <c r="BF177" s="204">
        <v>2.0365863585839875E-2</v>
      </c>
      <c r="BG177" s="204">
        <v>6.2083463921495637E-3</v>
      </c>
      <c r="BH177" s="204">
        <v>1.3967106485378415E-3</v>
      </c>
      <c r="BI177" s="204">
        <v>1.5889476197235377E-2</v>
      </c>
      <c r="BJ177" s="204">
        <v>1.1078607416169935E-3</v>
      </c>
      <c r="BK177" s="204">
        <v>3.2405487567387673E-3</v>
      </c>
      <c r="BL177" s="204">
        <v>2.3046512302257738E-3</v>
      </c>
      <c r="BM177" s="204">
        <v>1.7271442004556773E-3</v>
      </c>
      <c r="BN177" s="204">
        <v>3.5935193322989881E-3</v>
      </c>
      <c r="BO177" s="204">
        <v>1.8551612134871155E-3</v>
      </c>
      <c r="BP177" s="204">
        <v>1.0242232268859459E-3</v>
      </c>
      <c r="BQ177" s="204">
        <v>1.8408263277259228E-3</v>
      </c>
      <c r="BR177" s="204">
        <v>9.2227721288736355E-4</v>
      </c>
      <c r="BS177" s="204">
        <v>8.4989259901377032E-4</v>
      </c>
      <c r="BT177" s="204">
        <v>5.1010516432015412E-4</v>
      </c>
      <c r="BU177" s="204">
        <v>5.9983726059029889E-4</v>
      </c>
      <c r="BV177" s="204">
        <v>3.5155328576725345E-4</v>
      </c>
      <c r="BW177" s="204">
        <v>1.7992545956324935E-4</v>
      </c>
      <c r="BX177" s="204">
        <v>5.6694366596510412E-4</v>
      </c>
      <c r="BY177" s="204">
        <v>1.2863812695715596E-3</v>
      </c>
      <c r="BZ177" s="204">
        <v>9.0625333304939686E-4</v>
      </c>
      <c r="CA177" s="204">
        <v>1.3363346737804186E-3</v>
      </c>
      <c r="CB177" s="204">
        <v>1.0714198486913478E-3</v>
      </c>
      <c r="CC177" s="204">
        <v>6.8078195956751365E-4</v>
      </c>
      <c r="CD177" s="204">
        <v>1.3727820129894623E-3</v>
      </c>
      <c r="CE177" s="204">
        <v>2.9582560960741174E-4</v>
      </c>
      <c r="CF177" s="204">
        <v>5.977735238792475E-4</v>
      </c>
      <c r="CG177" s="204">
        <v>1.5241864001306938E-3</v>
      </c>
      <c r="CH177" s="204">
        <v>1.4271428865882103E-3</v>
      </c>
      <c r="CI177" s="204">
        <v>9.1381202939837898E-4</v>
      </c>
      <c r="CJ177" s="204">
        <v>1.4958878049340682E-3</v>
      </c>
      <c r="CK177" s="204">
        <v>4.3994916964126864E-3</v>
      </c>
      <c r="CL177" s="204">
        <v>7.5514362209011076E-4</v>
      </c>
      <c r="CM177" s="204">
        <v>1.6291856761077822E-3</v>
      </c>
      <c r="CN177" s="204">
        <v>1.6737133982066804E-3</v>
      </c>
      <c r="CO177" s="204">
        <v>7.3273909810136117E-4</v>
      </c>
      <c r="CP177" s="204">
        <v>7.2284475987399711E-4</v>
      </c>
      <c r="CQ177" s="204">
        <v>5.851779073044077E-4</v>
      </c>
      <c r="CR177" s="204">
        <v>8.1557455225980018E-4</v>
      </c>
      <c r="CS177" s="204">
        <v>3.6984685687339882E-3</v>
      </c>
      <c r="CT177" s="204">
        <v>1.1006257405021638E-3</v>
      </c>
      <c r="CU177" s="204">
        <v>2.4322564613677686E-2</v>
      </c>
      <c r="CV177" s="204">
        <v>7.8313294840571125E-4</v>
      </c>
      <c r="CW177" s="204">
        <v>9.2078244687189255E-4</v>
      </c>
      <c r="CX177" s="204">
        <v>8.3944432152044401E-4</v>
      </c>
      <c r="CY177" s="204">
        <v>7.0779055742534929E-4</v>
      </c>
      <c r="CZ177" s="204">
        <v>1.4715465488508938E-3</v>
      </c>
      <c r="DA177" s="204">
        <v>8.3777731043861725E-4</v>
      </c>
      <c r="DB177" s="204">
        <v>8.4692689407897415E-3</v>
      </c>
      <c r="DC177" s="204">
        <v>1.8054038882375943E-3</v>
      </c>
      <c r="DD177" s="205">
        <v>2.6883396544868154</v>
      </c>
    </row>
    <row r="178" spans="1:108" s="173" customFormat="1" ht="9.5" x14ac:dyDescent="0.15">
      <c r="A178" s="160" t="s">
        <v>79</v>
      </c>
      <c r="B178" s="169" t="s">
        <v>97</v>
      </c>
      <c r="C178" s="169"/>
      <c r="D178" s="200">
        <v>3.1747882139916811E-3</v>
      </c>
      <c r="E178" s="206">
        <v>5.274022554338946E-3</v>
      </c>
      <c r="F178" s="206">
        <v>2.925358403474099E-3</v>
      </c>
      <c r="G178" s="206">
        <v>2.3795401562130406E-3</v>
      </c>
      <c r="H178" s="206">
        <v>2.5680372308263654E-3</v>
      </c>
      <c r="I178" s="206">
        <v>1.7560054088718775E-3</v>
      </c>
      <c r="J178" s="206">
        <v>6.7738157596714151E-3</v>
      </c>
      <c r="K178" s="206">
        <v>2.6856068492127692E-3</v>
      </c>
      <c r="L178" s="206">
        <v>2.4845979091971827E-3</v>
      </c>
      <c r="M178" s="206">
        <v>1.8604767654373134E-3</v>
      </c>
      <c r="N178" s="206">
        <v>2.9338301303005188E-3</v>
      </c>
      <c r="O178" s="206">
        <v>2.1015405844380824E-3</v>
      </c>
      <c r="P178" s="206">
        <v>1.4792637909442649E-3</v>
      </c>
      <c r="Q178" s="206">
        <v>2.5746190399712444E-3</v>
      </c>
      <c r="R178" s="206">
        <v>2.1865394337256812E-3</v>
      </c>
      <c r="S178" s="206">
        <v>1.8453083589449679E-3</v>
      </c>
      <c r="T178" s="206">
        <v>2.4145315125006133E-3</v>
      </c>
      <c r="U178" s="206">
        <v>1.9655697440825633E-3</v>
      </c>
      <c r="V178" s="206">
        <v>2.2222011663844349E-3</v>
      </c>
      <c r="W178" s="206">
        <v>1.5857709430620347E-3</v>
      </c>
      <c r="X178" s="206">
        <v>1.9910313439566864E-3</v>
      </c>
      <c r="Y178" s="206">
        <v>2.3144423238993695E-3</v>
      </c>
      <c r="Z178" s="206">
        <v>3.4526156678349042E-3</v>
      </c>
      <c r="AA178" s="206">
        <v>2.0044922399915957E-3</v>
      </c>
      <c r="AB178" s="206">
        <v>1.9414173675897221E-3</v>
      </c>
      <c r="AC178" s="206">
        <v>2.0672216559238276E-3</v>
      </c>
      <c r="AD178" s="206">
        <v>1.8978636444075938E-3</v>
      </c>
      <c r="AE178" s="206">
        <v>1.7839075946537871E-3</v>
      </c>
      <c r="AF178" s="206">
        <v>2.1610129203193935E-3</v>
      </c>
      <c r="AG178" s="206">
        <v>1.7434775954073521E-3</v>
      </c>
      <c r="AH178" s="206">
        <v>2.0346082242001422E-3</v>
      </c>
      <c r="AI178" s="206">
        <v>3.0963978826317744E-3</v>
      </c>
      <c r="AJ178" s="206">
        <v>2.0984950464815596E-3</v>
      </c>
      <c r="AK178" s="206">
        <v>2.400311341656294E-3</v>
      </c>
      <c r="AL178" s="206">
        <v>2.9476057287587121E-3</v>
      </c>
      <c r="AM178" s="206">
        <v>2.5381249038790576E-3</v>
      </c>
      <c r="AN178" s="206">
        <v>2.3514420758208756E-3</v>
      </c>
      <c r="AO178" s="206">
        <v>2.0576550167025298E-3</v>
      </c>
      <c r="AP178" s="206">
        <v>3.1136762456810798E-3</v>
      </c>
      <c r="AQ178" s="206">
        <v>3.0700052746056891E-3</v>
      </c>
      <c r="AR178" s="206">
        <v>2.6736027405645591E-3</v>
      </c>
      <c r="AS178" s="206">
        <v>4.3486340571576559E-3</v>
      </c>
      <c r="AT178" s="206">
        <v>1.5892641001176447E-2</v>
      </c>
      <c r="AU178" s="206">
        <v>7.6076790642879534E-3</v>
      </c>
      <c r="AV178" s="206">
        <v>9.1172026174058854E-2</v>
      </c>
      <c r="AW178" s="206">
        <v>0.25305081129087831</v>
      </c>
      <c r="AX178" s="206">
        <v>1.2706102159678299</v>
      </c>
      <c r="AY178" s="206">
        <v>5.454441652633895E-2</v>
      </c>
      <c r="AZ178" s="206">
        <v>6.5453733749141194E-2</v>
      </c>
      <c r="BA178" s="206">
        <v>0.18568665027931852</v>
      </c>
      <c r="BB178" s="206">
        <v>7.8228748667628425E-2</v>
      </c>
      <c r="BC178" s="206">
        <v>0.22049548263750501</v>
      </c>
      <c r="BD178" s="206">
        <v>0.20149294990317188</v>
      </c>
      <c r="BE178" s="206">
        <v>1.3729614694896841E-2</v>
      </c>
      <c r="BF178" s="206">
        <v>1.703732715688119E-2</v>
      </c>
      <c r="BG178" s="206">
        <v>7.5213222234196322E-3</v>
      </c>
      <c r="BH178" s="206">
        <v>1.7402650740359978E-3</v>
      </c>
      <c r="BI178" s="206">
        <v>9.6935860327567892E-3</v>
      </c>
      <c r="BJ178" s="206">
        <v>2.2755829126999702E-3</v>
      </c>
      <c r="BK178" s="206">
        <v>3.4696669818130911E-3</v>
      </c>
      <c r="BL178" s="206">
        <v>3.182360702979733E-3</v>
      </c>
      <c r="BM178" s="206">
        <v>2.7978237772397618E-3</v>
      </c>
      <c r="BN178" s="206">
        <v>3.8582824724702879E-3</v>
      </c>
      <c r="BO178" s="206">
        <v>4.0716231479519787E-3</v>
      </c>
      <c r="BP178" s="206">
        <v>2.1523179787644531E-3</v>
      </c>
      <c r="BQ178" s="206">
        <v>3.8848572025195613E-3</v>
      </c>
      <c r="BR178" s="206">
        <v>2.0516738091741877E-3</v>
      </c>
      <c r="BS178" s="206">
        <v>1.4526486655072552E-3</v>
      </c>
      <c r="BT178" s="206">
        <v>1.160095249056045E-3</v>
      </c>
      <c r="BU178" s="206">
        <v>1.1367870344398392E-3</v>
      </c>
      <c r="BV178" s="206">
        <v>6.4970154928339777E-4</v>
      </c>
      <c r="BW178" s="206">
        <v>2.9395339828443094E-4</v>
      </c>
      <c r="BX178" s="206">
        <v>9.757068132602505E-4</v>
      </c>
      <c r="BY178" s="206">
        <v>2.7396555576714699E-3</v>
      </c>
      <c r="BZ178" s="206">
        <v>1.5312314695080746E-3</v>
      </c>
      <c r="CA178" s="206">
        <v>2.3820595099421169E-3</v>
      </c>
      <c r="CB178" s="206">
        <v>2.2531165170775335E-3</v>
      </c>
      <c r="CC178" s="206">
        <v>1.4167125222278184E-3</v>
      </c>
      <c r="CD178" s="206">
        <v>1.899125986942153E-3</v>
      </c>
      <c r="CE178" s="206">
        <v>7.0681578158692058E-4</v>
      </c>
      <c r="CF178" s="206">
        <v>1.4777961358509383E-3</v>
      </c>
      <c r="CG178" s="206">
        <v>5.2066965460551232E-3</v>
      </c>
      <c r="CH178" s="206">
        <v>3.7801504299551404E-3</v>
      </c>
      <c r="CI178" s="206">
        <v>2.2501263278040091E-3</v>
      </c>
      <c r="CJ178" s="206">
        <v>5.1932938600502913E-3</v>
      </c>
      <c r="CK178" s="206">
        <v>8.0676383819002981E-3</v>
      </c>
      <c r="CL178" s="206">
        <v>1.2126645740211384E-3</v>
      </c>
      <c r="CM178" s="206">
        <v>4.2120072210555561E-3</v>
      </c>
      <c r="CN178" s="206">
        <v>2.1816067645357515E-3</v>
      </c>
      <c r="CO178" s="206">
        <v>1.2488991280861128E-3</v>
      </c>
      <c r="CP178" s="206">
        <v>1.4204358805122988E-3</v>
      </c>
      <c r="CQ178" s="206">
        <v>1.0938167997857225E-3</v>
      </c>
      <c r="CR178" s="206">
        <v>1.7775904111185189E-3</v>
      </c>
      <c r="CS178" s="206">
        <v>7.5383989642066555E-3</v>
      </c>
      <c r="CT178" s="206">
        <v>3.2116857186434778E-3</v>
      </c>
      <c r="CU178" s="206">
        <v>5.4746465303246443E-2</v>
      </c>
      <c r="CV178" s="206">
        <v>1.2861795685258843E-3</v>
      </c>
      <c r="CW178" s="206">
        <v>1.8815550749462066E-3</v>
      </c>
      <c r="CX178" s="206">
        <v>1.6246812876621586E-3</v>
      </c>
      <c r="CY178" s="206">
        <v>1.5222884122891613E-3</v>
      </c>
      <c r="CZ178" s="206">
        <v>2.2478566007814909E-3</v>
      </c>
      <c r="DA178" s="206">
        <v>1.6312840042912362E-3</v>
      </c>
      <c r="DB178" s="206">
        <v>3.8790242034758921E-2</v>
      </c>
      <c r="DC178" s="206">
        <v>3.1819472530460143E-3</v>
      </c>
      <c r="DD178" s="202">
        <v>2.8043640410145669</v>
      </c>
    </row>
    <row r="179" spans="1:108" s="173" customFormat="1" ht="9.5" x14ac:dyDescent="0.15">
      <c r="A179" s="160" t="s">
        <v>81</v>
      </c>
      <c r="B179" s="169" t="s">
        <v>86</v>
      </c>
      <c r="C179" s="169"/>
      <c r="D179" s="200">
        <v>1.7948120976437384E-3</v>
      </c>
      <c r="E179" s="206">
        <v>3.0674328220945952E-3</v>
      </c>
      <c r="F179" s="206">
        <v>1.6766438313704564E-3</v>
      </c>
      <c r="G179" s="206">
        <v>1.2611313751121646E-3</v>
      </c>
      <c r="H179" s="206">
        <v>1.4282767669019168E-3</v>
      </c>
      <c r="I179" s="206">
        <v>2.2316500573081426E-3</v>
      </c>
      <c r="J179" s="206">
        <v>3.9587696615264326E-3</v>
      </c>
      <c r="K179" s="206">
        <v>1.5246651194400196E-3</v>
      </c>
      <c r="L179" s="206">
        <v>1.3452056488979485E-3</v>
      </c>
      <c r="M179" s="206">
        <v>1.511915033667645E-3</v>
      </c>
      <c r="N179" s="206">
        <v>1.649096654109521E-3</v>
      </c>
      <c r="O179" s="206">
        <v>1.1303373146198908E-3</v>
      </c>
      <c r="P179" s="206">
        <v>7.1312891876787942E-4</v>
      </c>
      <c r="Q179" s="206">
        <v>1.4299828806356063E-3</v>
      </c>
      <c r="R179" s="206">
        <v>1.1524627658458073E-3</v>
      </c>
      <c r="S179" s="206">
        <v>8.830494915464277E-4</v>
      </c>
      <c r="T179" s="206">
        <v>1.3289699140175309E-3</v>
      </c>
      <c r="U179" s="206">
        <v>1.1139511643581184E-3</v>
      </c>
      <c r="V179" s="206">
        <v>1.2222162070601185E-3</v>
      </c>
      <c r="W179" s="206">
        <v>8.2775627129986985E-4</v>
      </c>
      <c r="X179" s="206">
        <v>6.8761216559713343E-4</v>
      </c>
      <c r="Y179" s="206">
        <v>1.2276486024747966E-3</v>
      </c>
      <c r="Z179" s="206">
        <v>1.8593899096934138E-3</v>
      </c>
      <c r="AA179" s="206">
        <v>1.1157524686698714E-3</v>
      </c>
      <c r="AB179" s="206">
        <v>8.4084111476011465E-4</v>
      </c>
      <c r="AC179" s="206">
        <v>9.2926541960151594E-4</v>
      </c>
      <c r="AD179" s="206">
        <v>1.0746231250902826E-3</v>
      </c>
      <c r="AE179" s="206">
        <v>1.0035746853892602E-3</v>
      </c>
      <c r="AF179" s="206">
        <v>1.132485009593539E-3</v>
      </c>
      <c r="AG179" s="206">
        <v>8.3370545096624971E-4</v>
      </c>
      <c r="AH179" s="206">
        <v>1.1687591144004005E-3</v>
      </c>
      <c r="AI179" s="206">
        <v>1.784069679836766E-3</v>
      </c>
      <c r="AJ179" s="206">
        <v>1.2343553154135019E-3</v>
      </c>
      <c r="AK179" s="206">
        <v>1.3743196598977353E-3</v>
      </c>
      <c r="AL179" s="206">
        <v>1.7192520546039246E-3</v>
      </c>
      <c r="AM179" s="206">
        <v>1.4738793762930811E-3</v>
      </c>
      <c r="AN179" s="206">
        <v>1.3415443988790581E-3</v>
      </c>
      <c r="AO179" s="206">
        <v>1.1591995811882721E-3</v>
      </c>
      <c r="AP179" s="206">
        <v>1.7749221693581568E-3</v>
      </c>
      <c r="AQ179" s="206">
        <v>1.7178030637724048E-3</v>
      </c>
      <c r="AR179" s="206">
        <v>3.6683711096764148E-3</v>
      </c>
      <c r="AS179" s="206">
        <v>1.1562235698272148E-3</v>
      </c>
      <c r="AT179" s="206">
        <v>2.0667734740352561E-2</v>
      </c>
      <c r="AU179" s="206">
        <v>2.9113980242110708E-2</v>
      </c>
      <c r="AV179" s="206">
        <v>1.534031884966524E-2</v>
      </c>
      <c r="AW179" s="206">
        <v>1.8631593854588654E-3</v>
      </c>
      <c r="AX179" s="206">
        <v>3.5126324491833571E-3</v>
      </c>
      <c r="AY179" s="206">
        <v>1.0542813973520737</v>
      </c>
      <c r="AZ179" s="206">
        <v>3.4943003664140826E-2</v>
      </c>
      <c r="BA179" s="206">
        <v>1.6848853339085489E-2</v>
      </c>
      <c r="BB179" s="206">
        <v>6.1551498041312385E-3</v>
      </c>
      <c r="BC179" s="206">
        <v>6.6808810657652505E-3</v>
      </c>
      <c r="BD179" s="206">
        <v>3.0006628664454173E-2</v>
      </c>
      <c r="BE179" s="206">
        <v>3.1617848769463115E-2</v>
      </c>
      <c r="BF179" s="206">
        <v>4.1858424430102972E-2</v>
      </c>
      <c r="BG179" s="206">
        <v>2.1083906150484402E-2</v>
      </c>
      <c r="BH179" s="206">
        <v>2.5374126866391819E-3</v>
      </c>
      <c r="BI179" s="206">
        <v>2.5607716532656394E-3</v>
      </c>
      <c r="BJ179" s="206">
        <v>1.2636329948520378E-3</v>
      </c>
      <c r="BK179" s="206">
        <v>3.5943159426618972E-3</v>
      </c>
      <c r="BL179" s="206">
        <v>4.762784273534288E-3</v>
      </c>
      <c r="BM179" s="206">
        <v>2.5784318658985243E-3</v>
      </c>
      <c r="BN179" s="206">
        <v>5.2557555240893058E-3</v>
      </c>
      <c r="BO179" s="206">
        <v>2.3807056912499157E-3</v>
      </c>
      <c r="BP179" s="206">
        <v>1.2993499661033852E-3</v>
      </c>
      <c r="BQ179" s="206">
        <v>2.4119307614620935E-3</v>
      </c>
      <c r="BR179" s="206">
        <v>1.1091280735310511E-3</v>
      </c>
      <c r="BS179" s="206">
        <v>6.1516167055396091E-4</v>
      </c>
      <c r="BT179" s="206">
        <v>4.5080865814618834E-4</v>
      </c>
      <c r="BU179" s="206">
        <v>5.4981254613592771E-4</v>
      </c>
      <c r="BV179" s="206">
        <v>3.5884595417305936E-4</v>
      </c>
      <c r="BW179" s="206">
        <v>3.110745689648055E-4</v>
      </c>
      <c r="BX179" s="206">
        <v>7.272744827755669E-4</v>
      </c>
      <c r="BY179" s="206">
        <v>1.4994933644863742E-3</v>
      </c>
      <c r="BZ179" s="206">
        <v>1.1326302277759642E-3</v>
      </c>
      <c r="CA179" s="206">
        <v>1.4105278831135907E-3</v>
      </c>
      <c r="CB179" s="206">
        <v>1.1072257981721864E-3</v>
      </c>
      <c r="CC179" s="206">
        <v>7.8967452054132703E-4</v>
      </c>
      <c r="CD179" s="206">
        <v>9.3055866554025784E-4</v>
      </c>
      <c r="CE179" s="206">
        <v>3.021159685442448E-4</v>
      </c>
      <c r="CF179" s="206">
        <v>5.7675438607326934E-4</v>
      </c>
      <c r="CG179" s="206">
        <v>1.047380366384453E-3</v>
      </c>
      <c r="CH179" s="206">
        <v>1.2752776243429155E-3</v>
      </c>
      <c r="CI179" s="206">
        <v>8.847196375257393E-4</v>
      </c>
      <c r="CJ179" s="206">
        <v>8.6657766372427551E-4</v>
      </c>
      <c r="CK179" s="206">
        <v>1.1868734164719875E-3</v>
      </c>
      <c r="CL179" s="206">
        <v>5.6604025234517348E-4</v>
      </c>
      <c r="CM179" s="206">
        <v>1.0701800177647322E-3</v>
      </c>
      <c r="CN179" s="206">
        <v>6.767016679627019E-4</v>
      </c>
      <c r="CO179" s="206">
        <v>4.9563947191373582E-4</v>
      </c>
      <c r="CP179" s="206">
        <v>6.1212225554454136E-4</v>
      </c>
      <c r="CQ179" s="206">
        <v>4.4145547034415224E-4</v>
      </c>
      <c r="CR179" s="206">
        <v>7.6132309157601527E-4</v>
      </c>
      <c r="CS179" s="206">
        <v>4.1409353658058302E-3</v>
      </c>
      <c r="CT179" s="206">
        <v>7.2632024399559762E-4</v>
      </c>
      <c r="CU179" s="206">
        <v>3.2055132721739793E-2</v>
      </c>
      <c r="CV179" s="206">
        <v>5.2093956685899984E-4</v>
      </c>
      <c r="CW179" s="206">
        <v>9.8461746683581471E-4</v>
      </c>
      <c r="CX179" s="206">
        <v>8.1676101319384808E-4</v>
      </c>
      <c r="CY179" s="206">
        <v>7.1722685096796803E-4</v>
      </c>
      <c r="CZ179" s="206">
        <v>9.7838719128314584E-4</v>
      </c>
      <c r="DA179" s="206">
        <v>7.3810825502476456E-4</v>
      </c>
      <c r="DB179" s="206">
        <v>1.7405200116863127E-3</v>
      </c>
      <c r="DC179" s="206">
        <v>1.6519234899131155E-3</v>
      </c>
      <c r="DD179" s="202">
        <v>1.4709743111891682</v>
      </c>
    </row>
    <row r="180" spans="1:108" s="173" customFormat="1" ht="9.5" x14ac:dyDescent="0.15">
      <c r="A180" s="160" t="s">
        <v>82</v>
      </c>
      <c r="B180" s="169" t="s">
        <v>91</v>
      </c>
      <c r="C180" s="169"/>
      <c r="D180" s="200">
        <v>3.8076551965625962E-4</v>
      </c>
      <c r="E180" s="206">
        <v>6.4875207414614858E-4</v>
      </c>
      <c r="F180" s="206">
        <v>3.5010659484653562E-4</v>
      </c>
      <c r="G180" s="206">
        <v>2.6555933552735428E-4</v>
      </c>
      <c r="H180" s="206">
        <v>3.038278195171918E-4</v>
      </c>
      <c r="I180" s="206">
        <v>1.570634158668278E-4</v>
      </c>
      <c r="J180" s="206">
        <v>8.0805456252063207E-4</v>
      </c>
      <c r="K180" s="206">
        <v>3.0689557029478238E-4</v>
      </c>
      <c r="L180" s="206">
        <v>2.8266882997003039E-4</v>
      </c>
      <c r="M180" s="206">
        <v>1.8845270042241842E-4</v>
      </c>
      <c r="N180" s="206">
        <v>3.508933394823826E-4</v>
      </c>
      <c r="O180" s="206">
        <v>2.3796586635966679E-4</v>
      </c>
      <c r="P180" s="206">
        <v>1.5027390943548374E-4</v>
      </c>
      <c r="Q180" s="206">
        <v>3.0202424321947014E-4</v>
      </c>
      <c r="R180" s="206">
        <v>2.3757076590411101E-4</v>
      </c>
      <c r="S180" s="206">
        <v>1.7763120796657927E-4</v>
      </c>
      <c r="T180" s="206">
        <v>2.8159285247187201E-4</v>
      </c>
      <c r="U180" s="206">
        <v>1.6825111446742958E-4</v>
      </c>
      <c r="V180" s="206">
        <v>2.5270070059714889E-4</v>
      </c>
      <c r="W180" s="206">
        <v>1.7134528357370363E-4</v>
      </c>
      <c r="X180" s="206">
        <v>1.4524677806946343E-4</v>
      </c>
      <c r="Y180" s="206">
        <v>2.6357086132436765E-4</v>
      </c>
      <c r="Z180" s="206">
        <v>3.8962534810680412E-4</v>
      </c>
      <c r="AA180" s="206">
        <v>2.3077149399018738E-4</v>
      </c>
      <c r="AB180" s="206">
        <v>1.7815251368750101E-4</v>
      </c>
      <c r="AC180" s="206">
        <v>1.9523040016668742E-4</v>
      </c>
      <c r="AD180" s="206">
        <v>2.1671616513758155E-4</v>
      </c>
      <c r="AE180" s="206">
        <v>1.919356842721739E-4</v>
      </c>
      <c r="AF180" s="206">
        <v>2.387937425581763E-4</v>
      </c>
      <c r="AG180" s="206">
        <v>1.7227285546234179E-4</v>
      </c>
      <c r="AH180" s="206">
        <v>2.0584930971887034E-4</v>
      </c>
      <c r="AI180" s="206">
        <v>3.6171260460679105E-4</v>
      </c>
      <c r="AJ180" s="206">
        <v>2.141870377359585E-4</v>
      </c>
      <c r="AK180" s="206">
        <v>2.7117257888925622E-4</v>
      </c>
      <c r="AL180" s="206">
        <v>3.4650011073235993E-4</v>
      </c>
      <c r="AM180" s="206">
        <v>2.9684504322496322E-4</v>
      </c>
      <c r="AN180" s="206">
        <v>2.6976359005086257E-4</v>
      </c>
      <c r="AO180" s="206">
        <v>2.3326738960840988E-4</v>
      </c>
      <c r="AP180" s="206">
        <v>3.6327757956896754E-4</v>
      </c>
      <c r="AQ180" s="206">
        <v>3.5101877421750584E-4</v>
      </c>
      <c r="AR180" s="206">
        <v>2.7180770679290187E-4</v>
      </c>
      <c r="AS180" s="206">
        <v>2.1077708863699585E-4</v>
      </c>
      <c r="AT180" s="206">
        <v>2.3200376021912853E-4</v>
      </c>
      <c r="AU180" s="206">
        <v>1.7584713269632195E-4</v>
      </c>
      <c r="AV180" s="206">
        <v>1.9377129367359537E-4</v>
      </c>
      <c r="AW180" s="206">
        <v>2.3817178401282078E-4</v>
      </c>
      <c r="AX180" s="206">
        <v>2.6317080976229478E-4</v>
      </c>
      <c r="AY180" s="206">
        <v>2.008920225386729E-4</v>
      </c>
      <c r="AZ180" s="206">
        <v>1.083239946258358</v>
      </c>
      <c r="BA180" s="206">
        <v>2.0645359041082513E-4</v>
      </c>
      <c r="BB180" s="206">
        <v>2.080323235998057E-4</v>
      </c>
      <c r="BC180" s="206">
        <v>2.1681067919219425E-4</v>
      </c>
      <c r="BD180" s="206">
        <v>2.1427220173120129E-4</v>
      </c>
      <c r="BE180" s="206">
        <v>2.2004714113749935E-4</v>
      </c>
      <c r="BF180" s="206">
        <v>2.0787714385915828E-4</v>
      </c>
      <c r="BG180" s="206">
        <v>5.1688784941589455E-4</v>
      </c>
      <c r="BH180" s="206">
        <v>3.7938636470165988E-4</v>
      </c>
      <c r="BI180" s="206">
        <v>2.1453991871419565E-4</v>
      </c>
      <c r="BJ180" s="206">
        <v>2.7760986226176931E-4</v>
      </c>
      <c r="BK180" s="206">
        <v>3.8821009068547353E-3</v>
      </c>
      <c r="BL180" s="206">
        <v>2.5411386462082062E-4</v>
      </c>
      <c r="BM180" s="206">
        <v>2.4771543625531261E-4</v>
      </c>
      <c r="BN180" s="206">
        <v>2.6074943771476971E-4</v>
      </c>
      <c r="BO180" s="206">
        <v>4.9261386474367926E-4</v>
      </c>
      <c r="BP180" s="206">
        <v>2.4322443328678853E-4</v>
      </c>
      <c r="BQ180" s="206">
        <v>4.3640236021086072E-4</v>
      </c>
      <c r="BR180" s="206">
        <v>2.3554762387277992E-4</v>
      </c>
      <c r="BS180" s="206">
        <v>1.252884482054702E-4</v>
      </c>
      <c r="BT180" s="206">
        <v>9.9888741060092756E-5</v>
      </c>
      <c r="BU180" s="206">
        <v>1.117666124055223E-4</v>
      </c>
      <c r="BV180" s="206">
        <v>6.2368333013127351E-5</v>
      </c>
      <c r="BW180" s="206">
        <v>2.5013854459320098E-5</v>
      </c>
      <c r="BX180" s="206">
        <v>1.0843434403246193E-4</v>
      </c>
      <c r="BY180" s="206">
        <v>3.6562154371658386E-4</v>
      </c>
      <c r="BZ180" s="206">
        <v>1.355901431593702E-4</v>
      </c>
      <c r="CA180" s="206">
        <v>2.8956732443363134E-4</v>
      </c>
      <c r="CB180" s="206">
        <v>2.3100264598930768E-4</v>
      </c>
      <c r="CC180" s="206">
        <v>1.5373707413884576E-4</v>
      </c>
      <c r="CD180" s="206">
        <v>1.9950652053907624E-4</v>
      </c>
      <c r="CE180" s="206">
        <v>6.7460797537129675E-5</v>
      </c>
      <c r="CF180" s="206">
        <v>1.2955834423773217E-4</v>
      </c>
      <c r="CG180" s="206">
        <v>3.0129917419952751E-4</v>
      </c>
      <c r="CH180" s="206">
        <v>2.804768453946989E-4</v>
      </c>
      <c r="CI180" s="206">
        <v>1.8780533390657211E-4</v>
      </c>
      <c r="CJ180" s="206">
        <v>6.6598265243555076E-4</v>
      </c>
      <c r="CK180" s="206">
        <v>6.7343849270273847E-4</v>
      </c>
      <c r="CL180" s="206">
        <v>1.1603325010949454E-4</v>
      </c>
      <c r="CM180" s="206">
        <v>2.2960478831472443E-4</v>
      </c>
      <c r="CN180" s="206">
        <v>1.0511106921533425E-4</v>
      </c>
      <c r="CO180" s="206">
        <v>9.6265238000856599E-5</v>
      </c>
      <c r="CP180" s="206">
        <v>1.2657865279809354E-4</v>
      </c>
      <c r="CQ180" s="206">
        <v>8.6118846662745844E-5</v>
      </c>
      <c r="CR180" s="206">
        <v>1.7623140002358471E-4</v>
      </c>
      <c r="CS180" s="206">
        <v>9.4704603799376547E-4</v>
      </c>
      <c r="CT180" s="206">
        <v>2.6138200921432033E-4</v>
      </c>
      <c r="CU180" s="206">
        <v>6.9039013393997284E-3</v>
      </c>
      <c r="CV180" s="206">
        <v>1.5114096696581113E-4</v>
      </c>
      <c r="CW180" s="206">
        <v>2.0397097816572568E-4</v>
      </c>
      <c r="CX180" s="206">
        <v>1.6471527431292268E-4</v>
      </c>
      <c r="CY180" s="206">
        <v>1.5172151809256389E-4</v>
      </c>
      <c r="CZ180" s="206">
        <v>3.3552232461881489E-4</v>
      </c>
      <c r="DA180" s="206">
        <v>1.5693653446274225E-4</v>
      </c>
      <c r="DB180" s="206">
        <v>1.9303741870964686E-4</v>
      </c>
      <c r="DC180" s="206">
        <v>3.2562597205610272E-4</v>
      </c>
      <c r="DD180" s="202">
        <v>1.119843829271334</v>
      </c>
    </row>
    <row r="181" spans="1:108" s="173" customFormat="1" ht="9.5" x14ac:dyDescent="0.15">
      <c r="A181" s="179" t="s">
        <v>83</v>
      </c>
      <c r="B181" s="180" t="s">
        <v>88</v>
      </c>
      <c r="C181" s="180"/>
      <c r="D181" s="207">
        <v>2.4458273986694052E-4</v>
      </c>
      <c r="E181" s="208">
        <v>4.1060263816786137E-4</v>
      </c>
      <c r="F181" s="208">
        <v>2.2636863180089972E-4</v>
      </c>
      <c r="G181" s="208">
        <v>1.786237225765527E-4</v>
      </c>
      <c r="H181" s="208">
        <v>1.964054722762792E-4</v>
      </c>
      <c r="I181" s="208">
        <v>5.2022787989240943E-4</v>
      </c>
      <c r="J181" s="208">
        <v>5.1937901571253863E-4</v>
      </c>
      <c r="K181" s="208">
        <v>2.0795986046888057E-4</v>
      </c>
      <c r="L181" s="208">
        <v>1.8567940359792603E-4</v>
      </c>
      <c r="M181" s="208">
        <v>2.9817551982995509E-4</v>
      </c>
      <c r="N181" s="208">
        <v>2.2539035015029527E-4</v>
      </c>
      <c r="O181" s="208">
        <v>1.5753516414948506E-4</v>
      </c>
      <c r="P181" s="208">
        <v>9.8651845865708275E-5</v>
      </c>
      <c r="Q181" s="208">
        <v>1.9788053326397085E-4</v>
      </c>
      <c r="R181" s="208">
        <v>1.5680122260674863E-4</v>
      </c>
      <c r="S181" s="208">
        <v>1.1906495229494095E-4</v>
      </c>
      <c r="T181" s="208">
        <v>1.824770637171609E-4</v>
      </c>
      <c r="U181" s="208">
        <v>1.298092516706304E-4</v>
      </c>
      <c r="V181" s="208">
        <v>1.668649926977158E-4</v>
      </c>
      <c r="W181" s="208">
        <v>1.1452151737150231E-4</v>
      </c>
      <c r="X181" s="208">
        <v>9.5887923692784599E-5</v>
      </c>
      <c r="Y181" s="208">
        <v>1.6627790824527328E-4</v>
      </c>
      <c r="Z181" s="208">
        <v>2.5086978298377772E-4</v>
      </c>
      <c r="AA181" s="208">
        <v>1.516323049024747E-4</v>
      </c>
      <c r="AB181" s="208">
        <v>1.176745504942932E-4</v>
      </c>
      <c r="AC181" s="208">
        <v>1.3243258271200835E-4</v>
      </c>
      <c r="AD181" s="208">
        <v>1.4773422622736283E-4</v>
      </c>
      <c r="AE181" s="208">
        <v>1.3781729778113876E-4</v>
      </c>
      <c r="AF181" s="208">
        <v>1.5494044043080083E-4</v>
      </c>
      <c r="AG181" s="208">
        <v>1.1933688289561308E-4</v>
      </c>
      <c r="AH181" s="208">
        <v>1.5128086398660026E-4</v>
      </c>
      <c r="AI181" s="208">
        <v>2.3972755054693485E-4</v>
      </c>
      <c r="AJ181" s="208">
        <v>1.6857402616167393E-4</v>
      </c>
      <c r="AK181" s="208">
        <v>1.8630660960944464E-4</v>
      </c>
      <c r="AL181" s="208">
        <v>2.303834109279001E-4</v>
      </c>
      <c r="AM181" s="208">
        <v>1.9712078671403385E-4</v>
      </c>
      <c r="AN181" s="208">
        <v>1.83338386951805E-4</v>
      </c>
      <c r="AO181" s="208">
        <v>1.5939467314502316E-4</v>
      </c>
      <c r="AP181" s="208">
        <v>2.408463865021462E-4</v>
      </c>
      <c r="AQ181" s="208">
        <v>2.3202945793810594E-4</v>
      </c>
      <c r="AR181" s="208">
        <v>2.3497569465795763E-4</v>
      </c>
      <c r="AS181" s="208">
        <v>1.47421258185798E-4</v>
      </c>
      <c r="AT181" s="208">
        <v>1.5844653847746529E-3</v>
      </c>
      <c r="AU181" s="208">
        <v>4.3829542340664508E-3</v>
      </c>
      <c r="AV181" s="208">
        <v>5.3026185330447883E-3</v>
      </c>
      <c r="AW181" s="208">
        <v>1.9132434216134994E-4</v>
      </c>
      <c r="AX181" s="208">
        <v>2.4174930598047135E-4</v>
      </c>
      <c r="AY181" s="208">
        <v>2.380548996778863E-2</v>
      </c>
      <c r="AZ181" s="208">
        <v>9.2150824345460568E-4</v>
      </c>
      <c r="BA181" s="208">
        <v>1.1017677000307953</v>
      </c>
      <c r="BB181" s="208">
        <v>2.6192024864879937E-4</v>
      </c>
      <c r="BC181" s="208">
        <v>4.315458798432135E-3</v>
      </c>
      <c r="BD181" s="208">
        <v>8.0214574288857497E-4</v>
      </c>
      <c r="BE181" s="208">
        <v>8.9477332041182735E-4</v>
      </c>
      <c r="BF181" s="208">
        <v>1.0903436738548939E-3</v>
      </c>
      <c r="BG181" s="208">
        <v>8.9837374639017038E-3</v>
      </c>
      <c r="BH181" s="208">
        <v>7.7843974190056943E-4</v>
      </c>
      <c r="BI181" s="208">
        <v>1.8258555777227268E-4</v>
      </c>
      <c r="BJ181" s="208">
        <v>1.8937213560512147E-4</v>
      </c>
      <c r="BK181" s="208">
        <v>8.3615258728460381E-4</v>
      </c>
      <c r="BL181" s="208">
        <v>4.3010761369979616E-4</v>
      </c>
      <c r="BM181" s="208">
        <v>6.7697189753136591E-4</v>
      </c>
      <c r="BN181" s="208">
        <v>2.803189136784671E-3</v>
      </c>
      <c r="BO181" s="208">
        <v>3.1851446409496482E-4</v>
      </c>
      <c r="BP181" s="208">
        <v>1.7242550922933755E-4</v>
      </c>
      <c r="BQ181" s="208">
        <v>3.1050608494119064E-4</v>
      </c>
      <c r="BR181" s="208">
        <v>1.4942990355820335E-4</v>
      </c>
      <c r="BS181" s="208">
        <v>9.3747557674593362E-5</v>
      </c>
      <c r="BT181" s="208">
        <v>6.9578643734844581E-5</v>
      </c>
      <c r="BU181" s="208">
        <v>8.1185704655872988E-5</v>
      </c>
      <c r="BV181" s="208">
        <v>4.9728584050496404E-5</v>
      </c>
      <c r="BW181" s="208">
        <v>3.1164254386475875E-5</v>
      </c>
      <c r="BX181" s="208">
        <v>1.5590039513983155E-4</v>
      </c>
      <c r="BY181" s="208">
        <v>2.0343579449921665E-4</v>
      </c>
      <c r="BZ181" s="208">
        <v>3.0717090751260933E-4</v>
      </c>
      <c r="CA181" s="208">
        <v>2.4448186268807425E-4</v>
      </c>
      <c r="CB181" s="208">
        <v>1.5405619717978182E-4</v>
      </c>
      <c r="CC181" s="208">
        <v>1.1075683519322091E-4</v>
      </c>
      <c r="CD181" s="208">
        <v>1.3375000543336513E-4</v>
      </c>
      <c r="CE181" s="208">
        <v>4.2911876377206824E-5</v>
      </c>
      <c r="CF181" s="208">
        <v>8.6624582405571919E-5</v>
      </c>
      <c r="CG181" s="208">
        <v>1.4361195230257949E-4</v>
      </c>
      <c r="CH181" s="208">
        <v>2.3758042961662386E-4</v>
      </c>
      <c r="CI181" s="208">
        <v>1.3200440028065134E-4</v>
      </c>
      <c r="CJ181" s="208">
        <v>1.24180108045302E-4</v>
      </c>
      <c r="CK181" s="208">
        <v>3.1638739535058309E-3</v>
      </c>
      <c r="CL181" s="208">
        <v>8.0281477485609482E-5</v>
      </c>
      <c r="CM181" s="208">
        <v>1.5486584331895548E-4</v>
      </c>
      <c r="CN181" s="208">
        <v>2.9995240815504674E-4</v>
      </c>
      <c r="CO181" s="208">
        <v>7.9727844744573544E-5</v>
      </c>
      <c r="CP181" s="208">
        <v>9.1544838739683233E-5</v>
      </c>
      <c r="CQ181" s="208">
        <v>6.8186814633397347E-5</v>
      </c>
      <c r="CR181" s="208">
        <v>1.1649141697545946E-4</v>
      </c>
      <c r="CS181" s="208">
        <v>5.6409796206060908E-4</v>
      </c>
      <c r="CT181" s="208">
        <v>1.0400096209414054E-4</v>
      </c>
      <c r="CU181" s="208">
        <v>4.2223686621240975E-3</v>
      </c>
      <c r="CV181" s="208">
        <v>1.2596028339409662E-4</v>
      </c>
      <c r="CW181" s="208">
        <v>1.3727979200606536E-4</v>
      </c>
      <c r="CX181" s="208">
        <v>1.1822526170979582E-4</v>
      </c>
      <c r="CY181" s="208">
        <v>9.8266158971107149E-5</v>
      </c>
      <c r="CZ181" s="208">
        <v>1.4514923930862968E-4</v>
      </c>
      <c r="DA181" s="208">
        <v>9.9140255714171398E-5</v>
      </c>
      <c r="DB181" s="208">
        <v>3.2574089624685135E-4</v>
      </c>
      <c r="DC181" s="208">
        <v>5.6586157225765258E-4</v>
      </c>
      <c r="DD181" s="209">
        <v>1.1827397744409003</v>
      </c>
    </row>
    <row r="182" spans="1:108" s="173" customFormat="1" ht="9.5" x14ac:dyDescent="0.15">
      <c r="A182" s="160" t="s">
        <v>84</v>
      </c>
      <c r="B182" s="169" t="s">
        <v>697</v>
      </c>
      <c r="C182" s="169"/>
      <c r="D182" s="200">
        <v>6.1592755242194299E-4</v>
      </c>
      <c r="E182" s="206">
        <v>9.4065385561264503E-4</v>
      </c>
      <c r="F182" s="206">
        <v>6.4228313393307947E-4</v>
      </c>
      <c r="G182" s="206">
        <v>4.5971172242265091E-4</v>
      </c>
      <c r="H182" s="206">
        <v>4.5100698059246519E-4</v>
      </c>
      <c r="I182" s="206">
        <v>1.1807318563770031E-3</v>
      </c>
      <c r="J182" s="206">
        <v>1.3531060219473315E-3</v>
      </c>
      <c r="K182" s="206">
        <v>5.5150041834900422E-4</v>
      </c>
      <c r="L182" s="206">
        <v>5.7035319605960671E-4</v>
      </c>
      <c r="M182" s="206">
        <v>7.5808443274603412E-4</v>
      </c>
      <c r="N182" s="206">
        <v>5.8116506489681885E-4</v>
      </c>
      <c r="O182" s="206">
        <v>4.5680564934258379E-4</v>
      </c>
      <c r="P182" s="206">
        <v>3.1800487274011432E-4</v>
      </c>
      <c r="Q182" s="206">
        <v>5.4170944332089142E-4</v>
      </c>
      <c r="R182" s="206">
        <v>5.2061246292242841E-4</v>
      </c>
      <c r="S182" s="206">
        <v>5.073791094111277E-4</v>
      </c>
      <c r="T182" s="206">
        <v>4.7430753316041635E-4</v>
      </c>
      <c r="U182" s="206">
        <v>1.1990177036885002E-3</v>
      </c>
      <c r="V182" s="206">
        <v>4.9301175855959319E-4</v>
      </c>
      <c r="W182" s="206">
        <v>3.8717480034645995E-4</v>
      </c>
      <c r="X182" s="206">
        <v>3.6429018875568125E-4</v>
      </c>
      <c r="Y182" s="206">
        <v>4.9154866608807453E-4</v>
      </c>
      <c r="Z182" s="206">
        <v>7.2270417243522269E-4</v>
      </c>
      <c r="AA182" s="206">
        <v>4.196050610143163E-4</v>
      </c>
      <c r="AB182" s="206">
        <v>5.6058923542960551E-4</v>
      </c>
      <c r="AC182" s="206">
        <v>5.7628393765735359E-4</v>
      </c>
      <c r="AD182" s="206">
        <v>3.958816066535167E-4</v>
      </c>
      <c r="AE182" s="206">
        <v>4.8057641627011449E-4</v>
      </c>
      <c r="AF182" s="206">
        <v>4.6573564568601339E-4</v>
      </c>
      <c r="AG182" s="206">
        <v>4.4628834369674032E-4</v>
      </c>
      <c r="AH182" s="206">
        <v>4.5767145024624967E-4</v>
      </c>
      <c r="AI182" s="206">
        <v>6.4021629337685827E-4</v>
      </c>
      <c r="AJ182" s="206">
        <v>5.0884594964511337E-4</v>
      </c>
      <c r="AK182" s="206">
        <v>8.4192215492742814E-4</v>
      </c>
      <c r="AL182" s="206">
        <v>6.4151304314381103E-4</v>
      </c>
      <c r="AM182" s="206">
        <v>5.5819601967794835E-4</v>
      </c>
      <c r="AN182" s="206">
        <v>5.4260132226939474E-4</v>
      </c>
      <c r="AO182" s="206">
        <v>4.8676613300275548E-4</v>
      </c>
      <c r="AP182" s="206">
        <v>6.8827456399231076E-4</v>
      </c>
      <c r="AQ182" s="206">
        <v>6.8201077940151884E-4</v>
      </c>
      <c r="AR182" s="206">
        <v>6.000569041707003E-4</v>
      </c>
      <c r="AS182" s="206">
        <v>7.6264854601639279E-4</v>
      </c>
      <c r="AT182" s="206">
        <v>2.1394806427186626E-3</v>
      </c>
      <c r="AU182" s="206">
        <v>2.2014488456780132E-3</v>
      </c>
      <c r="AV182" s="206">
        <v>8.4198593563991758E-3</v>
      </c>
      <c r="AW182" s="206">
        <v>3.2932608796188458E-2</v>
      </c>
      <c r="AX182" s="206">
        <v>1.531780961896236E-2</v>
      </c>
      <c r="AY182" s="206">
        <v>1.0972557227995007E-2</v>
      </c>
      <c r="AZ182" s="206">
        <v>1.5028702149780989E-2</v>
      </c>
      <c r="BA182" s="206">
        <v>1.292595340216492E-2</v>
      </c>
      <c r="BB182" s="206">
        <v>1.0475105539007712</v>
      </c>
      <c r="BC182" s="206">
        <v>6.1697705794810098E-2</v>
      </c>
      <c r="BD182" s="206">
        <v>1.2771003586384357E-2</v>
      </c>
      <c r="BE182" s="206">
        <v>1.1996564603313286E-2</v>
      </c>
      <c r="BF182" s="206">
        <v>6.506470845886912E-3</v>
      </c>
      <c r="BG182" s="206">
        <v>2.757428362736767E-3</v>
      </c>
      <c r="BH182" s="206">
        <v>1.1332781045299061E-3</v>
      </c>
      <c r="BI182" s="206">
        <v>5.1289766182234684E-3</v>
      </c>
      <c r="BJ182" s="206">
        <v>4.9953916548705235E-4</v>
      </c>
      <c r="BK182" s="206">
        <v>5.0464304440137756E-3</v>
      </c>
      <c r="BL182" s="206">
        <v>3.516151229998776E-3</v>
      </c>
      <c r="BM182" s="206">
        <v>1.2797473193283605E-3</v>
      </c>
      <c r="BN182" s="206">
        <v>4.8348624692613187E-3</v>
      </c>
      <c r="BO182" s="206">
        <v>7.722255374567954E-4</v>
      </c>
      <c r="BP182" s="206">
        <v>5.6156702957005768E-4</v>
      </c>
      <c r="BQ182" s="206">
        <v>1.0302039977242862E-3</v>
      </c>
      <c r="BR182" s="206">
        <v>3.6613885691696529E-4</v>
      </c>
      <c r="BS182" s="206">
        <v>6.0782533485791862E-4</v>
      </c>
      <c r="BT182" s="206">
        <v>2.3642540095131638E-4</v>
      </c>
      <c r="BU182" s="206">
        <v>3.7230552114539682E-4</v>
      </c>
      <c r="BV182" s="206">
        <v>2.3947792443744154E-4</v>
      </c>
      <c r="BW182" s="206">
        <v>2.1754261199807652E-4</v>
      </c>
      <c r="BX182" s="206">
        <v>5.3814046148500049E-4</v>
      </c>
      <c r="BY182" s="206">
        <v>5.3948787918597159E-4</v>
      </c>
      <c r="BZ182" s="206">
        <v>8.8407461417056802E-4</v>
      </c>
      <c r="CA182" s="206">
        <v>1.187135246946571E-3</v>
      </c>
      <c r="CB182" s="206">
        <v>4.4568682086967637E-4</v>
      </c>
      <c r="CC182" s="206">
        <v>3.8565670605748831E-4</v>
      </c>
      <c r="CD182" s="206">
        <v>2.4489346688670215E-3</v>
      </c>
      <c r="CE182" s="206">
        <v>1.4178307067069703E-4</v>
      </c>
      <c r="CF182" s="206">
        <v>3.0803071695231072E-4</v>
      </c>
      <c r="CG182" s="206">
        <v>1.5005478690856191E-3</v>
      </c>
      <c r="CH182" s="206">
        <v>5.6939445948786451E-4</v>
      </c>
      <c r="CI182" s="206">
        <v>4.6812019381057836E-4</v>
      </c>
      <c r="CJ182" s="206">
        <v>1.0814789363961981E-3</v>
      </c>
      <c r="CK182" s="206">
        <v>1.0427706788188546E-3</v>
      </c>
      <c r="CL182" s="206">
        <v>1.0451673625958562E-3</v>
      </c>
      <c r="CM182" s="206">
        <v>1.9163129019025933E-3</v>
      </c>
      <c r="CN182" s="206">
        <v>4.2110005703176315E-4</v>
      </c>
      <c r="CO182" s="206">
        <v>3.39373984742297E-4</v>
      </c>
      <c r="CP182" s="206">
        <v>2.9031553474549759E-4</v>
      </c>
      <c r="CQ182" s="206">
        <v>2.1468051757233953E-4</v>
      </c>
      <c r="CR182" s="206">
        <v>3.6709902368838352E-4</v>
      </c>
      <c r="CS182" s="206">
        <v>1.2552236049180202E-3</v>
      </c>
      <c r="CT182" s="206">
        <v>8.2458883822020734E-4</v>
      </c>
      <c r="CU182" s="206">
        <v>8.3547002177891717E-3</v>
      </c>
      <c r="CV182" s="206">
        <v>3.8514845465665622E-4</v>
      </c>
      <c r="CW182" s="206">
        <v>5.6465642532918872E-4</v>
      </c>
      <c r="CX182" s="206">
        <v>4.587680358764404E-4</v>
      </c>
      <c r="CY182" s="206">
        <v>3.5358806953522085E-4</v>
      </c>
      <c r="CZ182" s="206">
        <v>9.460246296820133E-4</v>
      </c>
      <c r="DA182" s="206">
        <v>4.5600604372360239E-4</v>
      </c>
      <c r="DB182" s="206">
        <v>1.8652825170263827E-3</v>
      </c>
      <c r="DC182" s="206">
        <v>1.6373296524254974E-3</v>
      </c>
      <c r="DD182" s="202">
        <v>1.3275942268963641</v>
      </c>
    </row>
    <row r="183" spans="1:108" s="173" customFormat="1" ht="9.5" x14ac:dyDescent="0.15">
      <c r="A183" s="160" t="s">
        <v>85</v>
      </c>
      <c r="B183" s="169" t="s">
        <v>93</v>
      </c>
      <c r="C183" s="169"/>
      <c r="D183" s="200">
        <v>2.4871530481403788E-4</v>
      </c>
      <c r="E183" s="206">
        <v>3.2414727538174508E-4</v>
      </c>
      <c r="F183" s="206">
        <v>2.4237210869915393E-4</v>
      </c>
      <c r="G183" s="206">
        <v>2.3126846663217834E-4</v>
      </c>
      <c r="H183" s="206">
        <v>2.519081882117079E-4</v>
      </c>
      <c r="I183" s="206">
        <v>5.6252440219337584E-4</v>
      </c>
      <c r="J183" s="206">
        <v>4.3272737390003061E-4</v>
      </c>
      <c r="K183" s="206">
        <v>2.1373664152175986E-4</v>
      </c>
      <c r="L183" s="206">
        <v>2.8356967809710956E-4</v>
      </c>
      <c r="M183" s="206">
        <v>4.3845666733794954E-4</v>
      </c>
      <c r="N183" s="206">
        <v>2.584730813132793E-4</v>
      </c>
      <c r="O183" s="206">
        <v>2.5737610193928505E-4</v>
      </c>
      <c r="P183" s="206">
        <v>1.9052017066379184E-4</v>
      </c>
      <c r="Q183" s="206">
        <v>2.7497874177930258E-4</v>
      </c>
      <c r="R183" s="206">
        <v>2.5211344638790374E-4</v>
      </c>
      <c r="S183" s="206">
        <v>2.4111307179138303E-4</v>
      </c>
      <c r="T183" s="206">
        <v>2.7554317035012686E-4</v>
      </c>
      <c r="U183" s="206">
        <v>2.5464983816080532E-4</v>
      </c>
      <c r="V183" s="206">
        <v>2.6821804989503409E-4</v>
      </c>
      <c r="W183" s="206">
        <v>2.3084048900929072E-4</v>
      </c>
      <c r="X183" s="206">
        <v>2.0658532631288195E-4</v>
      </c>
      <c r="Y183" s="206">
        <v>2.4511292821454686E-4</v>
      </c>
      <c r="Z183" s="206">
        <v>2.7612296821030041E-4</v>
      </c>
      <c r="AA183" s="206">
        <v>1.7895213514366277E-4</v>
      </c>
      <c r="AB183" s="206">
        <v>3.7908822700422073E-4</v>
      </c>
      <c r="AC183" s="206">
        <v>2.9367251811757258E-4</v>
      </c>
      <c r="AD183" s="206">
        <v>1.6311586373108524E-4</v>
      </c>
      <c r="AE183" s="206">
        <v>2.1452270687486203E-4</v>
      </c>
      <c r="AF183" s="206">
        <v>2.1001373690694854E-4</v>
      </c>
      <c r="AG183" s="206">
        <v>2.3685988507588453E-4</v>
      </c>
      <c r="AH183" s="206">
        <v>2.1130670087439381E-4</v>
      </c>
      <c r="AI183" s="206">
        <v>2.5994332580413665E-4</v>
      </c>
      <c r="AJ183" s="206">
        <v>2.2093028632533341E-4</v>
      </c>
      <c r="AK183" s="206">
        <v>2.6251241456384127E-4</v>
      </c>
      <c r="AL183" s="206">
        <v>2.4716502924397257E-4</v>
      </c>
      <c r="AM183" s="206">
        <v>2.141175692174387E-4</v>
      </c>
      <c r="AN183" s="206">
        <v>2.1139540086866876E-4</v>
      </c>
      <c r="AO183" s="206">
        <v>2.4318479066154158E-4</v>
      </c>
      <c r="AP183" s="206">
        <v>3.1891446780912884E-4</v>
      </c>
      <c r="AQ183" s="206">
        <v>3.1314134462633665E-4</v>
      </c>
      <c r="AR183" s="206">
        <v>4.7415027469340708E-4</v>
      </c>
      <c r="AS183" s="206">
        <v>2.1582902595718747E-4</v>
      </c>
      <c r="AT183" s="206">
        <v>2.1399588518032217E-3</v>
      </c>
      <c r="AU183" s="206">
        <v>4.6524701048736831E-4</v>
      </c>
      <c r="AV183" s="206">
        <v>2.6815411389817398E-4</v>
      </c>
      <c r="AW183" s="206">
        <v>4.5818780447790685E-4</v>
      </c>
      <c r="AX183" s="206">
        <v>3.5241282061088488E-4</v>
      </c>
      <c r="AY183" s="206">
        <v>3.5299553424568897E-4</v>
      </c>
      <c r="AZ183" s="206">
        <v>3.1172184173569156E-4</v>
      </c>
      <c r="BA183" s="206">
        <v>3.0025102397539461E-4</v>
      </c>
      <c r="BB183" s="206">
        <v>2.9751541100445225E-4</v>
      </c>
      <c r="BC183" s="206">
        <v>1.0011322878319815</v>
      </c>
      <c r="BD183" s="206">
        <v>3.291747207940514E-4</v>
      </c>
      <c r="BE183" s="206">
        <v>9.9096537621795322E-3</v>
      </c>
      <c r="BF183" s="206">
        <v>3.2220131661725562E-4</v>
      </c>
      <c r="BG183" s="206">
        <v>7.856219907364426E-3</v>
      </c>
      <c r="BH183" s="206">
        <v>1.9382099866400728E-3</v>
      </c>
      <c r="BI183" s="206">
        <v>3.835026856555996E-4</v>
      </c>
      <c r="BJ183" s="206">
        <v>4.1886860292199735E-4</v>
      </c>
      <c r="BK183" s="206">
        <v>1.8621487715136328E-3</v>
      </c>
      <c r="BL183" s="206">
        <v>8.9373930978829631E-4</v>
      </c>
      <c r="BM183" s="206">
        <v>1.4583241867955827E-3</v>
      </c>
      <c r="BN183" s="206">
        <v>2.9487176613069762E-3</v>
      </c>
      <c r="BO183" s="206">
        <v>3.1669715641150756E-4</v>
      </c>
      <c r="BP183" s="206">
        <v>2.6647196265117742E-4</v>
      </c>
      <c r="BQ183" s="206">
        <v>3.9482905486262212E-4</v>
      </c>
      <c r="BR183" s="206">
        <v>1.8308583990272071E-4</v>
      </c>
      <c r="BS183" s="206">
        <v>6.4310864093156648E-4</v>
      </c>
      <c r="BT183" s="206">
        <v>3.9179536859238194E-4</v>
      </c>
      <c r="BU183" s="206">
        <v>5.3500166588128903E-4</v>
      </c>
      <c r="BV183" s="206">
        <v>3.1526312228491069E-4</v>
      </c>
      <c r="BW183" s="206">
        <v>8.4149111746977879E-5</v>
      </c>
      <c r="BX183" s="206">
        <v>3.1752979258722674E-4</v>
      </c>
      <c r="BY183" s="206">
        <v>4.6638349015556686E-4</v>
      </c>
      <c r="BZ183" s="206">
        <v>5.6436550899909075E-4</v>
      </c>
      <c r="CA183" s="206">
        <v>4.8705039959004724E-4</v>
      </c>
      <c r="CB183" s="206">
        <v>7.1412311862338802E-4</v>
      </c>
      <c r="CC183" s="206">
        <v>2.1618376307510855E-4</v>
      </c>
      <c r="CD183" s="206">
        <v>2.8892586430550059E-4</v>
      </c>
      <c r="CE183" s="206">
        <v>8.9557324225272386E-5</v>
      </c>
      <c r="CF183" s="206">
        <v>1.9924639876960179E-4</v>
      </c>
      <c r="CG183" s="206">
        <v>4.3808459340139859E-4</v>
      </c>
      <c r="CH183" s="206">
        <v>1.0514909910656928E-3</v>
      </c>
      <c r="CI183" s="206">
        <v>3.814599631926391E-4</v>
      </c>
      <c r="CJ183" s="206">
        <v>5.5962904394696799E-4</v>
      </c>
      <c r="CK183" s="206">
        <v>3.4279417893824473E-3</v>
      </c>
      <c r="CL183" s="206">
        <v>1.5058819624530365E-4</v>
      </c>
      <c r="CM183" s="206">
        <v>5.1577259246168004E-4</v>
      </c>
      <c r="CN183" s="206">
        <v>2.3573268846322184E-4</v>
      </c>
      <c r="CO183" s="206">
        <v>1.0705396602616884E-4</v>
      </c>
      <c r="CP183" s="206">
        <v>2.6395565813371979E-4</v>
      </c>
      <c r="CQ183" s="206">
        <v>1.103697713369278E-4</v>
      </c>
      <c r="CR183" s="206">
        <v>3.3688793648154017E-4</v>
      </c>
      <c r="CS183" s="206">
        <v>5.106641114012672E-4</v>
      </c>
      <c r="CT183" s="206">
        <v>7.2724034290164185E-4</v>
      </c>
      <c r="CU183" s="206">
        <v>2.3209480473460578E-3</v>
      </c>
      <c r="CV183" s="206">
        <v>7.4129482550166473E-4</v>
      </c>
      <c r="CW183" s="206">
        <v>2.3628927933644803E-4</v>
      </c>
      <c r="CX183" s="206">
        <v>5.4832363409235271E-4</v>
      </c>
      <c r="CY183" s="206">
        <v>1.6766504587320554E-4</v>
      </c>
      <c r="CZ183" s="206">
        <v>4.32744541661853E-4</v>
      </c>
      <c r="DA183" s="206">
        <v>2.0884213015597225E-4</v>
      </c>
      <c r="DB183" s="206">
        <v>3.6437534186600361E-4</v>
      </c>
      <c r="DC183" s="206">
        <v>6.3897440164865568E-4</v>
      </c>
      <c r="DD183" s="202">
        <v>1.0666794788256333</v>
      </c>
    </row>
    <row r="184" spans="1:108" s="173" customFormat="1" ht="9.5" x14ac:dyDescent="0.15">
      <c r="A184" s="160" t="s">
        <v>87</v>
      </c>
      <c r="B184" s="169" t="s">
        <v>698</v>
      </c>
      <c r="C184" s="169"/>
      <c r="D184" s="200">
        <v>1.2937563934854501E-4</v>
      </c>
      <c r="E184" s="206">
        <v>2.220467773555067E-4</v>
      </c>
      <c r="F184" s="206">
        <v>1.1834565657584226E-4</v>
      </c>
      <c r="G184" s="206">
        <v>8.929799157880631E-5</v>
      </c>
      <c r="H184" s="206">
        <v>1.0311928396301601E-4</v>
      </c>
      <c r="I184" s="206">
        <v>4.6669433704698508E-5</v>
      </c>
      <c r="J184" s="206">
        <v>2.7423269092907894E-4</v>
      </c>
      <c r="K184" s="206">
        <v>1.0388978478294182E-4</v>
      </c>
      <c r="L184" s="206">
        <v>9.4618639718157171E-5</v>
      </c>
      <c r="M184" s="206">
        <v>6.0016248633489017E-5</v>
      </c>
      <c r="N184" s="206">
        <v>1.1849508925395116E-4</v>
      </c>
      <c r="O184" s="206">
        <v>7.9465225729539104E-5</v>
      </c>
      <c r="P184" s="206">
        <v>5.0206264757308877E-5</v>
      </c>
      <c r="Q184" s="206">
        <v>1.013853226067871E-4</v>
      </c>
      <c r="R184" s="206">
        <v>7.967030668125327E-5</v>
      </c>
      <c r="S184" s="206">
        <v>5.868677521520003E-5</v>
      </c>
      <c r="T184" s="206">
        <v>9.4251379743770083E-5</v>
      </c>
      <c r="U184" s="206">
        <v>5.5178256713306827E-5</v>
      </c>
      <c r="V184" s="206">
        <v>8.4649064384549039E-5</v>
      </c>
      <c r="W184" s="206">
        <v>5.6411161729588413E-5</v>
      </c>
      <c r="X184" s="206">
        <v>4.7496163428040707E-5</v>
      </c>
      <c r="Y184" s="206">
        <v>8.6771372977045502E-5</v>
      </c>
      <c r="Z184" s="206">
        <v>1.3166663046256785E-4</v>
      </c>
      <c r="AA184" s="206">
        <v>7.7471277728015381E-5</v>
      </c>
      <c r="AB184" s="206">
        <v>5.8513765104338304E-5</v>
      </c>
      <c r="AC184" s="206">
        <v>6.4193803763395698E-5</v>
      </c>
      <c r="AD184" s="206">
        <v>7.3194260290269987E-5</v>
      </c>
      <c r="AE184" s="206">
        <v>6.4148866302857178E-5</v>
      </c>
      <c r="AF184" s="206">
        <v>7.9813978337103892E-5</v>
      </c>
      <c r="AG184" s="206">
        <v>5.6385121301933921E-5</v>
      </c>
      <c r="AH184" s="206">
        <v>6.8821628861687954E-5</v>
      </c>
      <c r="AI184" s="206">
        <v>1.2170167480367262E-4</v>
      </c>
      <c r="AJ184" s="206">
        <v>7.1326841646265581E-5</v>
      </c>
      <c r="AK184" s="206">
        <v>9.1238549368214327E-5</v>
      </c>
      <c r="AL184" s="206">
        <v>1.1676517998504049E-4</v>
      </c>
      <c r="AM184" s="206">
        <v>1.0006398488936552E-4</v>
      </c>
      <c r="AN184" s="206">
        <v>9.0675868002157775E-5</v>
      </c>
      <c r="AO184" s="206">
        <v>7.7824889064694741E-5</v>
      </c>
      <c r="AP184" s="206">
        <v>1.2221686803459152E-4</v>
      </c>
      <c r="AQ184" s="206">
        <v>1.1800272655789845E-4</v>
      </c>
      <c r="AR184" s="206">
        <v>9.1163156866019178E-5</v>
      </c>
      <c r="AS184" s="206">
        <v>7.0511263851903667E-5</v>
      </c>
      <c r="AT184" s="206">
        <v>7.8426697488453683E-5</v>
      </c>
      <c r="AU184" s="206">
        <v>2.1228107834136251E-4</v>
      </c>
      <c r="AV184" s="206">
        <v>6.4666635519751713E-5</v>
      </c>
      <c r="AW184" s="206">
        <v>8.0053720225332459E-5</v>
      </c>
      <c r="AX184" s="206">
        <v>8.8364691734611184E-5</v>
      </c>
      <c r="AY184" s="206">
        <v>6.7135553607416393E-5</v>
      </c>
      <c r="AZ184" s="206">
        <v>6.1806679141735373E-5</v>
      </c>
      <c r="BA184" s="206">
        <v>6.9143532381137695E-5</v>
      </c>
      <c r="BB184" s="206">
        <v>6.9293515195387141E-5</v>
      </c>
      <c r="BC184" s="206">
        <v>7.1943267755202313E-5</v>
      </c>
      <c r="BD184" s="206">
        <v>1.0523882357536354</v>
      </c>
      <c r="BE184" s="206">
        <v>7.3295743369793722E-5</v>
      </c>
      <c r="BF184" s="206">
        <v>6.9473575354654277E-5</v>
      </c>
      <c r="BG184" s="206">
        <v>5.6911274124133411E-5</v>
      </c>
      <c r="BH184" s="206">
        <v>2.2681534630544678E-5</v>
      </c>
      <c r="BI184" s="206">
        <v>7.1522178467223514E-5</v>
      </c>
      <c r="BJ184" s="206">
        <v>8.6693536018340775E-5</v>
      </c>
      <c r="BK184" s="206">
        <v>6.0415007236596254E-5</v>
      </c>
      <c r="BL184" s="206">
        <v>8.5081432909285873E-5</v>
      </c>
      <c r="BM184" s="206">
        <v>8.0364066142734266E-5</v>
      </c>
      <c r="BN184" s="206">
        <v>8.5367248879321406E-5</v>
      </c>
      <c r="BO184" s="206">
        <v>1.6769707109205075E-4</v>
      </c>
      <c r="BP184" s="206">
        <v>8.1188141220375803E-5</v>
      </c>
      <c r="BQ184" s="206">
        <v>1.4733767617639782E-4</v>
      </c>
      <c r="BR184" s="206">
        <v>7.9340913761406488E-5</v>
      </c>
      <c r="BS184" s="206">
        <v>4.0968046925982907E-5</v>
      </c>
      <c r="BT184" s="206">
        <v>3.1773705432225881E-5</v>
      </c>
      <c r="BU184" s="206">
        <v>3.5576937895748417E-5</v>
      </c>
      <c r="BV184" s="206">
        <v>1.9830066761689816E-5</v>
      </c>
      <c r="BW184" s="206">
        <v>8.2137552414451656E-6</v>
      </c>
      <c r="BX184" s="206">
        <v>2.9180454901490099E-5</v>
      </c>
      <c r="BY184" s="206">
        <v>1.089860054994804E-4</v>
      </c>
      <c r="BZ184" s="206">
        <v>4.2214168951929317E-5</v>
      </c>
      <c r="CA184" s="206">
        <v>8.2890962897468629E-5</v>
      </c>
      <c r="CB184" s="206">
        <v>7.7405249648895505E-5</v>
      </c>
      <c r="CC184" s="206">
        <v>4.9856420850069317E-5</v>
      </c>
      <c r="CD184" s="206">
        <v>6.02478283342355E-5</v>
      </c>
      <c r="CE184" s="206">
        <v>2.0317531732708353E-5</v>
      </c>
      <c r="CF184" s="206">
        <v>7.2178296935538209E-5</v>
      </c>
      <c r="CG184" s="206">
        <v>1.9843387412826877E-4</v>
      </c>
      <c r="CH184" s="206">
        <v>9.2063989000506927E-5</v>
      </c>
      <c r="CI184" s="206">
        <v>6.3587609341073732E-5</v>
      </c>
      <c r="CJ184" s="206">
        <v>5.7063008744783359E-5</v>
      </c>
      <c r="CK184" s="206">
        <v>4.7358901463778736E-5</v>
      </c>
      <c r="CL184" s="206">
        <v>3.6459202312732815E-5</v>
      </c>
      <c r="CM184" s="206">
        <v>7.2908538519502632E-5</v>
      </c>
      <c r="CN184" s="206">
        <v>3.3855085985516898E-5</v>
      </c>
      <c r="CO184" s="206">
        <v>3.1513690242591858E-5</v>
      </c>
      <c r="CP184" s="206">
        <v>4.0519519904143618E-5</v>
      </c>
      <c r="CQ184" s="206">
        <v>2.7955213698759218E-5</v>
      </c>
      <c r="CR184" s="206">
        <v>5.3089944289113489E-5</v>
      </c>
      <c r="CS184" s="206">
        <v>3.0032895337537597E-4</v>
      </c>
      <c r="CT184" s="206">
        <v>9.2844760984834426E-5</v>
      </c>
      <c r="CU184" s="206">
        <v>2.3806027147499757E-3</v>
      </c>
      <c r="CV184" s="206">
        <v>3.5091112255601719E-5</v>
      </c>
      <c r="CW184" s="206">
        <v>6.7412388295095429E-5</v>
      </c>
      <c r="CX184" s="206">
        <v>5.5246313032653671E-5</v>
      </c>
      <c r="CY184" s="206">
        <v>5.0221988111272206E-5</v>
      </c>
      <c r="CZ184" s="206">
        <v>6.357153344078096E-5</v>
      </c>
      <c r="DA184" s="206">
        <v>4.8307078563095777E-5</v>
      </c>
      <c r="DB184" s="206">
        <v>6.3474349077809772E-5</v>
      </c>
      <c r="DC184" s="206">
        <v>8.6401582837641324E-5</v>
      </c>
      <c r="DD184" s="202">
        <v>1.0629966501738053</v>
      </c>
    </row>
    <row r="185" spans="1:108" s="173" customFormat="1" ht="9.5" x14ac:dyDescent="0.15">
      <c r="A185" s="160" t="s">
        <v>89</v>
      </c>
      <c r="B185" s="169" t="s">
        <v>99</v>
      </c>
      <c r="C185" s="169"/>
      <c r="D185" s="200">
        <v>3.6997173001353695E-4</v>
      </c>
      <c r="E185" s="206">
        <v>6.3491531999416225E-4</v>
      </c>
      <c r="F185" s="206">
        <v>3.3844115298866463E-4</v>
      </c>
      <c r="G185" s="206">
        <v>2.5538606075347172E-4</v>
      </c>
      <c r="H185" s="206">
        <v>2.9557988909362129E-4</v>
      </c>
      <c r="I185" s="206">
        <v>1.3327270721798199E-4</v>
      </c>
      <c r="J185" s="206">
        <v>7.8167182415412012E-4</v>
      </c>
      <c r="K185" s="206">
        <v>2.9478843292530431E-4</v>
      </c>
      <c r="L185" s="206">
        <v>2.7001869180755071E-4</v>
      </c>
      <c r="M185" s="206">
        <v>1.7079102324996304E-4</v>
      </c>
      <c r="N185" s="206">
        <v>3.384665683613577E-4</v>
      </c>
      <c r="O185" s="206">
        <v>2.2562846562301946E-4</v>
      </c>
      <c r="P185" s="206">
        <v>1.410787911006643E-4</v>
      </c>
      <c r="Q185" s="206">
        <v>2.8921646112057338E-4</v>
      </c>
      <c r="R185" s="206">
        <v>2.2657992687639668E-4</v>
      </c>
      <c r="S185" s="206">
        <v>1.6623662680773622E-4</v>
      </c>
      <c r="T185" s="206">
        <v>2.6943299580030691E-4</v>
      </c>
      <c r="U185" s="206">
        <v>1.5573578602795339E-4</v>
      </c>
      <c r="V185" s="206">
        <v>2.4088418233692458E-4</v>
      </c>
      <c r="W185" s="206">
        <v>1.6015961420543404E-4</v>
      </c>
      <c r="X185" s="206">
        <v>1.3495619612624758E-4</v>
      </c>
      <c r="Y185" s="206">
        <v>2.4669405828608721E-4</v>
      </c>
      <c r="Z185" s="206">
        <v>3.7535165583653499E-4</v>
      </c>
      <c r="AA185" s="206">
        <v>2.2033207484254978E-4</v>
      </c>
      <c r="AB185" s="206">
        <v>1.6493004617510972E-4</v>
      </c>
      <c r="AC185" s="206">
        <v>1.8126270716660838E-4</v>
      </c>
      <c r="AD185" s="206">
        <v>2.0775184197840963E-4</v>
      </c>
      <c r="AE185" s="206">
        <v>1.8112888080890524E-4</v>
      </c>
      <c r="AF185" s="206">
        <v>2.2718995182201924E-4</v>
      </c>
      <c r="AG185" s="206">
        <v>1.605602928786244E-4</v>
      </c>
      <c r="AH185" s="206">
        <v>1.9614069096999021E-4</v>
      </c>
      <c r="AI185" s="206">
        <v>3.4696291582848128E-4</v>
      </c>
      <c r="AJ185" s="206">
        <v>2.0250819867966946E-4</v>
      </c>
      <c r="AK185" s="206">
        <v>2.5961820089008954E-4</v>
      </c>
      <c r="AL185" s="206">
        <v>3.3290345540848643E-4</v>
      </c>
      <c r="AM185" s="206">
        <v>2.8528755158216114E-4</v>
      </c>
      <c r="AN185" s="206">
        <v>2.5945888660493222E-4</v>
      </c>
      <c r="AO185" s="206">
        <v>2.2176881020909118E-4</v>
      </c>
      <c r="AP185" s="206">
        <v>3.48244419557845E-4</v>
      </c>
      <c r="AQ185" s="206">
        <v>3.3586463218984801E-4</v>
      </c>
      <c r="AR185" s="206">
        <v>2.5924072197779519E-4</v>
      </c>
      <c r="AS185" s="206">
        <v>2.0056451242307736E-4</v>
      </c>
      <c r="AT185" s="206">
        <v>2.208246994463006E-4</v>
      </c>
      <c r="AU185" s="206">
        <v>1.6593476780200911E-4</v>
      </c>
      <c r="AV185" s="206">
        <v>1.825504209435519E-4</v>
      </c>
      <c r="AW185" s="206">
        <v>2.2523570854474182E-4</v>
      </c>
      <c r="AX185" s="206">
        <v>2.4968150982031625E-4</v>
      </c>
      <c r="AY185" s="206">
        <v>1.8867398653560111E-4</v>
      </c>
      <c r="AZ185" s="206">
        <v>1.736533005698345E-4</v>
      </c>
      <c r="BA185" s="206">
        <v>1.945266003826291E-4</v>
      </c>
      <c r="BB185" s="206">
        <v>1.9632204683269746E-4</v>
      </c>
      <c r="BC185" s="206">
        <v>2.0320379410454238E-4</v>
      </c>
      <c r="BD185" s="206">
        <v>1.9923308282874164E-4</v>
      </c>
      <c r="BE185" s="206">
        <v>1.0474350927579648</v>
      </c>
      <c r="BF185" s="206">
        <v>1.9643073854461423E-4</v>
      </c>
      <c r="BG185" s="206">
        <v>1.5834424971638373E-4</v>
      </c>
      <c r="BH185" s="206">
        <v>6.4462971740103444E-5</v>
      </c>
      <c r="BI185" s="206">
        <v>2.0238783088576216E-4</v>
      </c>
      <c r="BJ185" s="206">
        <v>2.4690253441747513E-4</v>
      </c>
      <c r="BK185" s="206">
        <v>1.7302591918995041E-4</v>
      </c>
      <c r="BL185" s="206">
        <v>2.4116225541610738E-4</v>
      </c>
      <c r="BM185" s="206">
        <v>2.2926271324645914E-4</v>
      </c>
      <c r="BN185" s="206">
        <v>2.4374569094235806E-4</v>
      </c>
      <c r="BO185" s="206">
        <v>4.7842503352827617E-4</v>
      </c>
      <c r="BP185" s="206">
        <v>2.3012116572346139E-4</v>
      </c>
      <c r="BQ185" s="206">
        <v>4.1920153696702235E-4</v>
      </c>
      <c r="BR185" s="206">
        <v>2.259345765213421E-4</v>
      </c>
      <c r="BS185" s="206">
        <v>1.1451180621681533E-4</v>
      </c>
      <c r="BT185" s="206">
        <v>8.6095179582198472E-5</v>
      </c>
      <c r="BU185" s="206">
        <v>9.9275030433249115E-5</v>
      </c>
      <c r="BV185" s="206">
        <v>5.4198803408906797E-5</v>
      </c>
      <c r="BW185" s="206">
        <v>2.2989255373165631E-5</v>
      </c>
      <c r="BX185" s="206">
        <v>8.3692950153768298E-5</v>
      </c>
      <c r="BY185" s="206">
        <v>3.1079051527718114E-4</v>
      </c>
      <c r="BZ185" s="206">
        <v>1.1699752281137494E-4</v>
      </c>
      <c r="CA185" s="206">
        <v>2.3592434722917902E-4</v>
      </c>
      <c r="CB185" s="206">
        <v>2.2006594179676322E-4</v>
      </c>
      <c r="CC185" s="206">
        <v>1.4289409239288874E-4</v>
      </c>
      <c r="CD185" s="206">
        <v>1.701561973444378E-4</v>
      </c>
      <c r="CE185" s="206">
        <v>5.7190782684810741E-5</v>
      </c>
      <c r="CF185" s="206">
        <v>1.0940201058188114E-4</v>
      </c>
      <c r="CG185" s="206">
        <v>1.9896142496549158E-4</v>
      </c>
      <c r="CH185" s="206">
        <v>2.6059987013050576E-4</v>
      </c>
      <c r="CI185" s="206">
        <v>1.6560447998545069E-4</v>
      </c>
      <c r="CJ185" s="206">
        <v>1.5766948723518388E-4</v>
      </c>
      <c r="CK185" s="206">
        <v>7.4622766809863796E-4</v>
      </c>
      <c r="CL185" s="206">
        <v>1.0446800096245383E-4</v>
      </c>
      <c r="CM185" s="206">
        <v>2.0754254158900971E-4</v>
      </c>
      <c r="CN185" s="206">
        <v>9.5561627007792138E-5</v>
      </c>
      <c r="CO185" s="206">
        <v>8.9422901419341729E-5</v>
      </c>
      <c r="CP185" s="206">
        <v>1.1444084171016865E-4</v>
      </c>
      <c r="CQ185" s="206">
        <v>7.9378069087275612E-5</v>
      </c>
      <c r="CR185" s="206">
        <v>1.4902741060057349E-4</v>
      </c>
      <c r="CS185" s="206">
        <v>8.5690447278483496E-4</v>
      </c>
      <c r="CT185" s="206">
        <v>1.3787428724421438E-4</v>
      </c>
      <c r="CU185" s="206">
        <v>6.8010921143466432E-3</v>
      </c>
      <c r="CV185" s="206">
        <v>9.863056377804768E-5</v>
      </c>
      <c r="CW185" s="206">
        <v>1.9059344573866857E-4</v>
      </c>
      <c r="CX185" s="206">
        <v>1.5321679567181467E-4</v>
      </c>
      <c r="CY185" s="206">
        <v>1.3966009161387976E-4</v>
      </c>
      <c r="CZ185" s="206">
        <v>1.7877097615148275E-4</v>
      </c>
      <c r="DA185" s="206">
        <v>1.363054437616949E-4</v>
      </c>
      <c r="DB185" s="206">
        <v>1.7977543358352921E-4</v>
      </c>
      <c r="DC185" s="206">
        <v>3.2128902816633617E-4</v>
      </c>
      <c r="DD185" s="202">
        <v>1.0772385182562365</v>
      </c>
    </row>
    <row r="186" spans="1:108" s="173" customFormat="1" ht="9.5" x14ac:dyDescent="0.15">
      <c r="A186" s="160" t="s">
        <v>90</v>
      </c>
      <c r="B186" s="169" t="s">
        <v>699</v>
      </c>
      <c r="C186" s="169"/>
      <c r="D186" s="200">
        <v>1.5420012046671192E-2</v>
      </c>
      <c r="E186" s="206">
        <v>2.6481610884484846E-2</v>
      </c>
      <c r="F186" s="206">
        <v>1.4091861621687685E-2</v>
      </c>
      <c r="G186" s="206">
        <v>1.0611550634768556E-2</v>
      </c>
      <c r="H186" s="206">
        <v>1.2282566167185463E-2</v>
      </c>
      <c r="I186" s="206">
        <v>5.5183056351165551E-3</v>
      </c>
      <c r="J186" s="206">
        <v>3.270960144804131E-2</v>
      </c>
      <c r="K186" s="206">
        <v>1.2266331072017427E-2</v>
      </c>
      <c r="L186" s="206">
        <v>1.1225152530176054E-2</v>
      </c>
      <c r="M186" s="206">
        <v>7.1092864141275979E-3</v>
      </c>
      <c r="N186" s="206">
        <v>1.4108124582804452E-2</v>
      </c>
      <c r="O186" s="206">
        <v>9.4041958272896003E-3</v>
      </c>
      <c r="P186" s="206">
        <v>5.8630538103832492E-3</v>
      </c>
      <c r="Q186" s="206">
        <v>1.2054253290388176E-2</v>
      </c>
      <c r="R186" s="206">
        <v>9.4372430899146171E-3</v>
      </c>
      <c r="S186" s="206">
        <v>6.920400883951126E-3</v>
      </c>
      <c r="T186" s="206">
        <v>1.1204107683979388E-2</v>
      </c>
      <c r="U186" s="206">
        <v>6.4791936377270763E-3</v>
      </c>
      <c r="V186" s="206">
        <v>1.0032514387543949E-2</v>
      </c>
      <c r="W186" s="206">
        <v>6.664340091990158E-3</v>
      </c>
      <c r="X186" s="206">
        <v>5.6168657438695107E-3</v>
      </c>
      <c r="Y186" s="206">
        <v>1.0295054843624321E-2</v>
      </c>
      <c r="Z186" s="206">
        <v>1.5656711766206203E-2</v>
      </c>
      <c r="AA186" s="206">
        <v>9.183457504512842E-3</v>
      </c>
      <c r="AB186" s="206">
        <v>6.8725445984409526E-3</v>
      </c>
      <c r="AC186" s="206">
        <v>7.5180260463715504E-3</v>
      </c>
      <c r="AD186" s="206">
        <v>8.6459051338670101E-3</v>
      </c>
      <c r="AE186" s="206">
        <v>7.5456315018296678E-3</v>
      </c>
      <c r="AF186" s="206">
        <v>9.4620376840071664E-3</v>
      </c>
      <c r="AG186" s="206">
        <v>6.6438845350599678E-3</v>
      </c>
      <c r="AH186" s="206">
        <v>8.1592629289681234E-3</v>
      </c>
      <c r="AI186" s="206">
        <v>1.4481291964923535E-2</v>
      </c>
      <c r="AJ186" s="206">
        <v>8.392073792312273E-3</v>
      </c>
      <c r="AK186" s="206">
        <v>1.082363088133147E-2</v>
      </c>
      <c r="AL186" s="206">
        <v>1.3894572432757043E-2</v>
      </c>
      <c r="AM186" s="206">
        <v>1.1904423833452884E-2</v>
      </c>
      <c r="AN186" s="206">
        <v>1.0782261433020716E-2</v>
      </c>
      <c r="AO186" s="206">
        <v>9.2353372028492232E-3</v>
      </c>
      <c r="AP186" s="206">
        <v>1.451090864481859E-2</v>
      </c>
      <c r="AQ186" s="206">
        <v>1.4004726877029559E-2</v>
      </c>
      <c r="AR186" s="206">
        <v>1.0811588358752455E-2</v>
      </c>
      <c r="AS186" s="206">
        <v>8.3513054142026737E-3</v>
      </c>
      <c r="AT186" s="206">
        <v>9.184720503267357E-3</v>
      </c>
      <c r="AU186" s="206">
        <v>7.2433422183304829E-3</v>
      </c>
      <c r="AV186" s="206">
        <v>7.592652723947416E-3</v>
      </c>
      <c r="AW186" s="206">
        <v>9.3919895225233804E-3</v>
      </c>
      <c r="AX186" s="206">
        <v>1.0410489925575823E-2</v>
      </c>
      <c r="AY186" s="206">
        <v>7.858520387152278E-3</v>
      </c>
      <c r="AZ186" s="206">
        <v>7.2299061164172798E-3</v>
      </c>
      <c r="BA186" s="206">
        <v>8.098978140743127E-3</v>
      </c>
      <c r="BB186" s="206">
        <v>8.1705457253714898E-3</v>
      </c>
      <c r="BC186" s="206">
        <v>8.4630669195217036E-3</v>
      </c>
      <c r="BD186" s="206">
        <v>8.3046440958861132E-3</v>
      </c>
      <c r="BE186" s="206">
        <v>0.97244492336909272</v>
      </c>
      <c r="BF186" s="206">
        <v>1.703225527797485</v>
      </c>
      <c r="BG186" s="206">
        <v>6.5828785026777227E-3</v>
      </c>
      <c r="BH186" s="206">
        <v>7.9357447708473545E-3</v>
      </c>
      <c r="BI186" s="206">
        <v>8.4345253315395562E-3</v>
      </c>
      <c r="BJ186" s="206">
        <v>1.0293987963696086E-2</v>
      </c>
      <c r="BK186" s="206">
        <v>7.1561727358373699E-3</v>
      </c>
      <c r="BL186" s="206">
        <v>1.0059647632264071E-2</v>
      </c>
      <c r="BM186" s="206">
        <v>9.5272976723481083E-3</v>
      </c>
      <c r="BN186" s="206">
        <v>1.0130977188051147E-2</v>
      </c>
      <c r="BO186" s="206">
        <v>1.9949884993139259E-2</v>
      </c>
      <c r="BP186" s="206">
        <v>9.5768070611100681E-3</v>
      </c>
      <c r="BQ186" s="206">
        <v>1.7467593424239224E-2</v>
      </c>
      <c r="BR186" s="206">
        <v>9.4409204213134895E-3</v>
      </c>
      <c r="BS186" s="206">
        <v>4.7632996253942272E-3</v>
      </c>
      <c r="BT186" s="206">
        <v>3.5757265929440294E-3</v>
      </c>
      <c r="BU186" s="206">
        <v>4.1152320688759682E-3</v>
      </c>
      <c r="BV186" s="206">
        <v>2.2423592464833322E-3</v>
      </c>
      <c r="BW186" s="206">
        <v>9.5767716675674707E-4</v>
      </c>
      <c r="BX186" s="206">
        <v>3.7196655699234596E-3</v>
      </c>
      <c r="BY186" s="206">
        <v>1.2958465069481029E-2</v>
      </c>
      <c r="BZ186" s="206">
        <v>4.8565540978242573E-3</v>
      </c>
      <c r="CA186" s="206">
        <v>1.0305479226298726E-2</v>
      </c>
      <c r="CB186" s="206">
        <v>9.165423555764142E-3</v>
      </c>
      <c r="CC186" s="206">
        <v>5.9025794220998557E-3</v>
      </c>
      <c r="CD186" s="206">
        <v>7.0994856554011058E-3</v>
      </c>
      <c r="CE186" s="206">
        <v>2.3919532466757333E-3</v>
      </c>
      <c r="CF186" s="206">
        <v>4.5293295598725957E-3</v>
      </c>
      <c r="CG186" s="206">
        <v>8.3032187892268048E-3</v>
      </c>
      <c r="CH186" s="206">
        <v>1.0880629884170569E-2</v>
      </c>
      <c r="CI186" s="206">
        <v>6.8739784213800691E-3</v>
      </c>
      <c r="CJ186" s="206">
        <v>6.563303831503651E-3</v>
      </c>
      <c r="CK186" s="206">
        <v>6.2262609007665134E-3</v>
      </c>
      <c r="CL186" s="206">
        <v>4.3211478525440388E-3</v>
      </c>
      <c r="CM186" s="206">
        <v>8.6335106654700407E-3</v>
      </c>
      <c r="CN186" s="206">
        <v>3.979445504317925E-3</v>
      </c>
      <c r="CO186" s="206">
        <v>3.7133719895442452E-3</v>
      </c>
      <c r="CP186" s="206">
        <v>4.7483616198059639E-3</v>
      </c>
      <c r="CQ186" s="206">
        <v>3.297538844820572E-3</v>
      </c>
      <c r="CR186" s="206">
        <v>6.2103814480576431E-3</v>
      </c>
      <c r="CS186" s="206">
        <v>3.5791005979822432E-2</v>
      </c>
      <c r="CT186" s="206">
        <v>5.7487149944362749E-3</v>
      </c>
      <c r="CU186" s="206">
        <v>0.28415085211918939</v>
      </c>
      <c r="CV186" s="206">
        <v>4.0885458963673292E-3</v>
      </c>
      <c r="CW186" s="206">
        <v>7.953213623873313E-3</v>
      </c>
      <c r="CX186" s="206">
        <v>6.378440407744837E-3</v>
      </c>
      <c r="CY186" s="206">
        <v>5.8109799874206019E-3</v>
      </c>
      <c r="CZ186" s="206">
        <v>7.4571822432954521E-3</v>
      </c>
      <c r="DA186" s="206">
        <v>5.687522781969899E-3</v>
      </c>
      <c r="DB186" s="206">
        <v>7.483509008099111E-3</v>
      </c>
      <c r="DC186" s="206">
        <v>1.0208189543105676E-2</v>
      </c>
      <c r="DD186" s="202">
        <v>3.887943490445561</v>
      </c>
    </row>
    <row r="187" spans="1:108" s="173" customFormat="1" ht="9.5" x14ac:dyDescent="0.15">
      <c r="A187" s="174" t="s">
        <v>92</v>
      </c>
      <c r="B187" s="175" t="s">
        <v>102</v>
      </c>
      <c r="C187" s="175"/>
      <c r="D187" s="203">
        <v>1.8733618097494366E-4</v>
      </c>
      <c r="E187" s="204">
        <v>2.7783224595924141E-4</v>
      </c>
      <c r="F187" s="204">
        <v>3.5267085072001345E-4</v>
      </c>
      <c r="G187" s="204">
        <v>9.7287048813450154E-5</v>
      </c>
      <c r="H187" s="204">
        <v>6.3251707241096546E-5</v>
      </c>
      <c r="I187" s="204">
        <v>5.4071107930292371E-2</v>
      </c>
      <c r="J187" s="204">
        <v>1.7891486050680973E-4</v>
      </c>
      <c r="K187" s="204">
        <v>9.9603417179448391E-5</v>
      </c>
      <c r="L187" s="204">
        <v>2.5751996433995516E-4</v>
      </c>
      <c r="M187" s="204">
        <v>2.2874923950003557E-2</v>
      </c>
      <c r="N187" s="204">
        <v>2.9332703178627291E-4</v>
      </c>
      <c r="O187" s="204">
        <v>7.6862517220557607E-4</v>
      </c>
      <c r="P187" s="204">
        <v>1.4432022174339678E-4</v>
      </c>
      <c r="Q187" s="204">
        <v>7.1451353720891251E-4</v>
      </c>
      <c r="R187" s="204">
        <v>1.2560729155792875E-4</v>
      </c>
      <c r="S187" s="204">
        <v>8.5313855829378002E-5</v>
      </c>
      <c r="T187" s="204">
        <v>2.3293598156384453E-4</v>
      </c>
      <c r="U187" s="204">
        <v>1.5501985121398274E-4</v>
      </c>
      <c r="V187" s="204">
        <v>3.3323719107637505E-4</v>
      </c>
      <c r="W187" s="204">
        <v>2.2376104813463999E-4</v>
      </c>
      <c r="X187" s="204">
        <v>1.1088538660623622E-4</v>
      </c>
      <c r="Y187" s="204">
        <v>2.8311219725241153E-4</v>
      </c>
      <c r="Z187" s="204">
        <v>3.1377034981042574E-4</v>
      </c>
      <c r="AA187" s="204">
        <v>2.8391723667128854E-4</v>
      </c>
      <c r="AB187" s="204">
        <v>1.4451887100371867E-4</v>
      </c>
      <c r="AC187" s="204">
        <v>1.6892355811085505E-4</v>
      </c>
      <c r="AD187" s="204">
        <v>3.0094338639945071E-4</v>
      </c>
      <c r="AE187" s="204">
        <v>1.8066719907485463E-4</v>
      </c>
      <c r="AF187" s="204">
        <v>1.3812379576386114E-4</v>
      </c>
      <c r="AG187" s="204">
        <v>1.4201071463248253E-4</v>
      </c>
      <c r="AH187" s="204">
        <v>1.683359878606644E-4</v>
      </c>
      <c r="AI187" s="204">
        <v>4.9360946103809019E-4</v>
      </c>
      <c r="AJ187" s="204">
        <v>2.9121072719744085E-4</v>
      </c>
      <c r="AK187" s="204">
        <v>4.0358110363132349E-4</v>
      </c>
      <c r="AL187" s="204">
        <v>5.7313103566632401E-4</v>
      </c>
      <c r="AM187" s="204">
        <v>4.5812356326015136E-4</v>
      </c>
      <c r="AN187" s="204">
        <v>2.6464298297001099E-4</v>
      </c>
      <c r="AO187" s="204">
        <v>5.0460221821374638E-4</v>
      </c>
      <c r="AP187" s="204">
        <v>5.3530556047279299E-4</v>
      </c>
      <c r="AQ187" s="204">
        <v>3.7867176776368582E-4</v>
      </c>
      <c r="AR187" s="204">
        <v>3.4587616870433892E-4</v>
      </c>
      <c r="AS187" s="204">
        <v>2.4974405405842439E-4</v>
      </c>
      <c r="AT187" s="204">
        <v>1.9052799436363284E-4</v>
      </c>
      <c r="AU187" s="204">
        <v>1.6997165058171718E-4</v>
      </c>
      <c r="AV187" s="204">
        <v>1.4336753948104484E-4</v>
      </c>
      <c r="AW187" s="204">
        <v>1.4003659816214526E-4</v>
      </c>
      <c r="AX187" s="204">
        <v>1.7082873529363532E-4</v>
      </c>
      <c r="AY187" s="204">
        <v>1.8075930014407494E-4</v>
      </c>
      <c r="AZ187" s="204">
        <v>1.774034388595878E-4</v>
      </c>
      <c r="BA187" s="204">
        <v>1.1839221773367452E-4</v>
      </c>
      <c r="BB187" s="204">
        <v>1.5348086697094778E-4</v>
      </c>
      <c r="BC187" s="204">
        <v>1.2886848303970326E-4</v>
      </c>
      <c r="BD187" s="204">
        <v>1.134442693279187E-4</v>
      </c>
      <c r="BE187" s="204">
        <v>3.0079737566950896E-4</v>
      </c>
      <c r="BF187" s="204">
        <v>2.0987806290784315E-4</v>
      </c>
      <c r="BG187" s="204">
        <v>1.1722601504369818</v>
      </c>
      <c r="BH187" s="204">
        <v>7.0070439130415094E-5</v>
      </c>
      <c r="BI187" s="204">
        <v>1.6736391196484209E-4</v>
      </c>
      <c r="BJ187" s="204">
        <v>3.2069060242177396E-3</v>
      </c>
      <c r="BK187" s="204">
        <v>1.8592554187582162E-4</v>
      </c>
      <c r="BL187" s="204">
        <v>1.6132203659301731E-4</v>
      </c>
      <c r="BM187" s="204">
        <v>2.2076577376408153E-4</v>
      </c>
      <c r="BN187" s="204">
        <v>2.3848850043138578E-4</v>
      </c>
      <c r="BO187" s="204">
        <v>2.6137169118558727E-4</v>
      </c>
      <c r="BP187" s="204">
        <v>4.9038504338970348E-4</v>
      </c>
      <c r="BQ187" s="204">
        <v>1.0013525876178785E-4</v>
      </c>
      <c r="BR187" s="204">
        <v>5.4246457881193541E-5</v>
      </c>
      <c r="BS187" s="204">
        <v>4.7205395989859182E-5</v>
      </c>
      <c r="BT187" s="204">
        <v>3.3952647171715967E-5</v>
      </c>
      <c r="BU187" s="204">
        <v>3.9358662408709107E-5</v>
      </c>
      <c r="BV187" s="204">
        <v>2.4459534425386097E-5</v>
      </c>
      <c r="BW187" s="204">
        <v>1.3345835117896135E-5</v>
      </c>
      <c r="BX187" s="204">
        <v>5.2427237719076613E-5</v>
      </c>
      <c r="BY187" s="204">
        <v>1.3799678345260017E-4</v>
      </c>
      <c r="BZ187" s="204">
        <v>2.8787992952391272E-2</v>
      </c>
      <c r="CA187" s="204">
        <v>3.3783501255357784E-4</v>
      </c>
      <c r="CB187" s="204">
        <v>4.9495184899283323E-5</v>
      </c>
      <c r="CC187" s="204">
        <v>5.0511383596483982E-5</v>
      </c>
      <c r="CD187" s="204">
        <v>7.7344399032466631E-4</v>
      </c>
      <c r="CE187" s="204">
        <v>6.7089266116061446E-5</v>
      </c>
      <c r="CF187" s="204">
        <v>3.7591069979354654E-5</v>
      </c>
      <c r="CG187" s="204">
        <v>5.1444239408109728E-5</v>
      </c>
      <c r="CH187" s="204">
        <v>4.8669406129772246E-5</v>
      </c>
      <c r="CI187" s="204">
        <v>4.4997674993538165E-5</v>
      </c>
      <c r="CJ187" s="204">
        <v>1.0520977333245873E-4</v>
      </c>
      <c r="CK187" s="204">
        <v>2.9472361751359047E-3</v>
      </c>
      <c r="CL187" s="204">
        <v>1.1011910075633231E-4</v>
      </c>
      <c r="CM187" s="204">
        <v>2.1050168507667135E-4</v>
      </c>
      <c r="CN187" s="204">
        <v>7.9469911646202384E-5</v>
      </c>
      <c r="CO187" s="204">
        <v>3.8873647878546932E-5</v>
      </c>
      <c r="CP187" s="204">
        <v>2.2323915501355299E-4</v>
      </c>
      <c r="CQ187" s="204">
        <v>2.4295154477473553E-4</v>
      </c>
      <c r="CR187" s="204">
        <v>5.7305157256583428E-5</v>
      </c>
      <c r="CS187" s="204">
        <v>4.6422560360170717E-5</v>
      </c>
      <c r="CT187" s="204">
        <v>5.0877179442807761E-5</v>
      </c>
      <c r="CU187" s="204">
        <v>1.3894903443561847E-4</v>
      </c>
      <c r="CV187" s="204">
        <v>3.6248955261377015E-5</v>
      </c>
      <c r="CW187" s="204">
        <v>9.1209578643285485E-4</v>
      </c>
      <c r="CX187" s="204">
        <v>1.2563420295056758E-3</v>
      </c>
      <c r="CY187" s="204">
        <v>5.2023622824659888E-5</v>
      </c>
      <c r="CZ187" s="204">
        <v>7.2769876022785908E-5</v>
      </c>
      <c r="DA187" s="204">
        <v>1.0964146673807434E-4</v>
      </c>
      <c r="DB187" s="204">
        <v>2.651599998762069E-4</v>
      </c>
      <c r="DC187" s="204">
        <v>4.6993854913096182E-4</v>
      </c>
      <c r="DD187" s="205">
        <v>1.3059088958008065</v>
      </c>
    </row>
    <row r="188" spans="1:108" s="173" customFormat="1" ht="9.5" x14ac:dyDescent="0.15">
      <c r="A188" s="160" t="s">
        <v>94</v>
      </c>
      <c r="B188" s="169" t="s">
        <v>104</v>
      </c>
      <c r="C188" s="169"/>
      <c r="D188" s="200">
        <v>1.4166721202538131E-3</v>
      </c>
      <c r="E188" s="206">
        <v>1.7663044254646639E-3</v>
      </c>
      <c r="F188" s="206">
        <v>1.3201269828418327E-3</v>
      </c>
      <c r="G188" s="206">
        <v>1.3258921710208593E-3</v>
      </c>
      <c r="H188" s="206">
        <v>1.0510346826165026E-3</v>
      </c>
      <c r="I188" s="206">
        <v>1.2557551275699018E-3</v>
      </c>
      <c r="J188" s="206">
        <v>3.3598596475799191E-3</v>
      </c>
      <c r="K188" s="206">
        <v>2.6831164169907351E-3</v>
      </c>
      <c r="L188" s="206">
        <v>1.5948232873198144E-3</v>
      </c>
      <c r="M188" s="206">
        <v>1.3271199856829095E-3</v>
      </c>
      <c r="N188" s="206">
        <v>1.5990304466543385E-3</v>
      </c>
      <c r="O188" s="206">
        <v>1.4126108776505014E-3</v>
      </c>
      <c r="P188" s="206">
        <v>9.5738915323419313E-4</v>
      </c>
      <c r="Q188" s="206">
        <v>1.5006231468532147E-3</v>
      </c>
      <c r="R188" s="206">
        <v>2.0485174507904207E-3</v>
      </c>
      <c r="S188" s="206">
        <v>2.1534996528466458E-3</v>
      </c>
      <c r="T188" s="206">
        <v>1.3954440169174967E-3</v>
      </c>
      <c r="U188" s="206">
        <v>1.769380127208895E-3</v>
      </c>
      <c r="V188" s="206">
        <v>1.7042684915133594E-3</v>
      </c>
      <c r="W188" s="206">
        <v>1.7832695323289217E-3</v>
      </c>
      <c r="X188" s="206">
        <v>1.4679975002818454E-3</v>
      </c>
      <c r="Y188" s="206">
        <v>1.5335097511524095E-3</v>
      </c>
      <c r="Z188" s="206">
        <v>1.9644962909647293E-3</v>
      </c>
      <c r="AA188" s="206">
        <v>1.6524219449406299E-3</v>
      </c>
      <c r="AB188" s="206">
        <v>3.5854838079565536E-3</v>
      </c>
      <c r="AC188" s="206">
        <v>2.4556938489670699E-3</v>
      </c>
      <c r="AD188" s="206">
        <v>1.8461313670786205E-3</v>
      </c>
      <c r="AE188" s="206">
        <v>1.954640796935444E-3</v>
      </c>
      <c r="AF188" s="206">
        <v>1.7167099114853309E-3</v>
      </c>
      <c r="AG188" s="206">
        <v>1.6410257188255505E-3</v>
      </c>
      <c r="AH188" s="206">
        <v>1.5594906274082312E-3</v>
      </c>
      <c r="AI188" s="206">
        <v>1.9138649096016324E-3</v>
      </c>
      <c r="AJ188" s="206">
        <v>1.667526101267908E-3</v>
      </c>
      <c r="AK188" s="206">
        <v>2.1215647673067856E-3</v>
      </c>
      <c r="AL188" s="206">
        <v>1.7664868426230515E-3</v>
      </c>
      <c r="AM188" s="206">
        <v>1.5513071362925862E-3</v>
      </c>
      <c r="AN188" s="206">
        <v>1.5029185298474185E-3</v>
      </c>
      <c r="AO188" s="206">
        <v>1.5154269940578734E-3</v>
      </c>
      <c r="AP188" s="206">
        <v>1.7718964876112242E-3</v>
      </c>
      <c r="AQ188" s="206">
        <v>2.0500298979248478E-3</v>
      </c>
      <c r="AR188" s="206">
        <v>2.1910571331421815E-3</v>
      </c>
      <c r="AS188" s="206">
        <v>1.3336476078109811E-3</v>
      </c>
      <c r="AT188" s="206">
        <v>1.6856397502014056E-3</v>
      </c>
      <c r="AU188" s="206">
        <v>1.5824956619042616E-3</v>
      </c>
      <c r="AV188" s="206">
        <v>1.9324266156426758E-3</v>
      </c>
      <c r="AW188" s="206">
        <v>1.8637428393691365E-3</v>
      </c>
      <c r="AX188" s="206">
        <v>2.2060202500018213E-3</v>
      </c>
      <c r="AY188" s="206">
        <v>1.7525370515555393E-3</v>
      </c>
      <c r="AZ188" s="206">
        <v>2.0739403765842649E-3</v>
      </c>
      <c r="BA188" s="206">
        <v>2.2516177048018974E-3</v>
      </c>
      <c r="BB188" s="206">
        <v>1.7913017818772486E-3</v>
      </c>
      <c r="BC188" s="206">
        <v>2.4679448663385162E-3</v>
      </c>
      <c r="BD188" s="206">
        <v>2.2472428481831691E-3</v>
      </c>
      <c r="BE188" s="206">
        <v>1.7810116056413529E-3</v>
      </c>
      <c r="BF188" s="206">
        <v>1.7233230306590371E-3</v>
      </c>
      <c r="BG188" s="206">
        <v>1.6704332231915304E-3</v>
      </c>
      <c r="BH188" s="206">
        <v>2.0864739601685978</v>
      </c>
      <c r="BI188" s="206">
        <v>1.6659989613064042E-3</v>
      </c>
      <c r="BJ188" s="206">
        <v>1.357480493133919E-3</v>
      </c>
      <c r="BK188" s="206">
        <v>1.4732387172512503E-3</v>
      </c>
      <c r="BL188" s="206">
        <v>1.6196843569078456E-3</v>
      </c>
      <c r="BM188" s="206">
        <v>1.5521388043393273E-3</v>
      </c>
      <c r="BN188" s="206">
        <v>1.490177194789323E-3</v>
      </c>
      <c r="BO188" s="206">
        <v>1.8511683582721568E-3</v>
      </c>
      <c r="BP188" s="206">
        <v>1.6143079214779982E-3</v>
      </c>
      <c r="BQ188" s="206">
        <v>1.9645272642594782E-3</v>
      </c>
      <c r="BR188" s="206">
        <v>2.3853542910406062E-3</v>
      </c>
      <c r="BS188" s="206">
        <v>2.6508825868903751E-3</v>
      </c>
      <c r="BT188" s="206">
        <v>1.9477028920631132E-3</v>
      </c>
      <c r="BU188" s="206">
        <v>8.8193958695763461E-4</v>
      </c>
      <c r="BV188" s="206">
        <v>5.6090145201184043E-4</v>
      </c>
      <c r="BW188" s="206">
        <v>2.5765345915897716E-4</v>
      </c>
      <c r="BX188" s="206">
        <v>0.11566001325849136</v>
      </c>
      <c r="BY188" s="206">
        <v>1.4203642584231782E-3</v>
      </c>
      <c r="BZ188" s="206">
        <v>2.0340214664134621E-3</v>
      </c>
      <c r="CA188" s="206">
        <v>0.21147861798110895</v>
      </c>
      <c r="CB188" s="206">
        <v>2.7198427329864151E-3</v>
      </c>
      <c r="CC188" s="206">
        <v>1.0729403953211615E-3</v>
      </c>
      <c r="CD188" s="206">
        <v>9.3807566033650251E-3</v>
      </c>
      <c r="CE188" s="206">
        <v>4.1903319857577925E-3</v>
      </c>
      <c r="CF188" s="206">
        <v>1.3826984262626319E-3</v>
      </c>
      <c r="CG188" s="206">
        <v>4.062264562015137E-3</v>
      </c>
      <c r="CH188" s="206">
        <v>3.1965974766241839E-3</v>
      </c>
      <c r="CI188" s="206">
        <v>2.1527682366226058E-3</v>
      </c>
      <c r="CJ188" s="206">
        <v>5.4199436471670318E-3</v>
      </c>
      <c r="CK188" s="206">
        <v>3.5058253858381516E-2</v>
      </c>
      <c r="CL188" s="206">
        <v>2.5064777849336875E-3</v>
      </c>
      <c r="CM188" s="206">
        <v>4.4999243590834919E-3</v>
      </c>
      <c r="CN188" s="206">
        <v>1.5689972225091549E-3</v>
      </c>
      <c r="CO188" s="206">
        <v>8.1846585640519718E-4</v>
      </c>
      <c r="CP188" s="206">
        <v>8.789788285608768E-4</v>
      </c>
      <c r="CQ188" s="206">
        <v>6.7916710425093335E-4</v>
      </c>
      <c r="CR188" s="206">
        <v>2.6857456195211269E-3</v>
      </c>
      <c r="CS188" s="206">
        <v>2.7545952793197321E-3</v>
      </c>
      <c r="CT188" s="206">
        <v>3.5449721749732221E-3</v>
      </c>
      <c r="CU188" s="206">
        <v>1.1885889699922348E-2</v>
      </c>
      <c r="CV188" s="206">
        <v>1.9573540302383211E-3</v>
      </c>
      <c r="CW188" s="206">
        <v>1.5845471062975822E-3</v>
      </c>
      <c r="CX188" s="206">
        <v>1.4396931735327679E-3</v>
      </c>
      <c r="CY188" s="206">
        <v>1.2923385911451733E-3</v>
      </c>
      <c r="CZ188" s="206">
        <v>1.6313249122810475E-3</v>
      </c>
      <c r="DA188" s="206">
        <v>2.2871101719476117E-3</v>
      </c>
      <c r="DB188" s="206">
        <v>2.0565163590558918E-3</v>
      </c>
      <c r="DC188" s="206">
        <v>7.7387009225487278E-3</v>
      </c>
      <c r="DD188" s="202">
        <v>2.6620050739167</v>
      </c>
    </row>
    <row r="189" spans="1:108" s="173" customFormat="1" ht="9.5" x14ac:dyDescent="0.15">
      <c r="A189" s="160" t="s">
        <v>95</v>
      </c>
      <c r="B189" s="169" t="s">
        <v>107</v>
      </c>
      <c r="C189" s="169"/>
      <c r="D189" s="200">
        <v>1.4521661450762329E-3</v>
      </c>
      <c r="E189" s="206">
        <v>1.2709266473556519E-3</v>
      </c>
      <c r="F189" s="206">
        <v>1.3185549642514569E-3</v>
      </c>
      <c r="G189" s="206">
        <v>1.6004781312080141E-3</v>
      </c>
      <c r="H189" s="206">
        <v>1.3474050897870039E-3</v>
      </c>
      <c r="I189" s="206">
        <v>1.1428889760364162E-2</v>
      </c>
      <c r="J189" s="206">
        <v>4.6326512893113576E-3</v>
      </c>
      <c r="K189" s="206">
        <v>3.1325052530172784E-3</v>
      </c>
      <c r="L189" s="206">
        <v>1.8552514364185797E-3</v>
      </c>
      <c r="M189" s="206">
        <v>5.9928172385137254E-3</v>
      </c>
      <c r="N189" s="206">
        <v>1.4305419111113446E-3</v>
      </c>
      <c r="O189" s="206">
        <v>1.9983433387133222E-3</v>
      </c>
      <c r="P189" s="206">
        <v>3.8779557143744652E-3</v>
      </c>
      <c r="Q189" s="206">
        <v>1.6134641178381364E-3</v>
      </c>
      <c r="R189" s="206">
        <v>2.5167683813945288E-3</v>
      </c>
      <c r="S189" s="206">
        <v>2.2075772702795139E-2</v>
      </c>
      <c r="T189" s="206">
        <v>2.2267841659383949E-3</v>
      </c>
      <c r="U189" s="206">
        <v>1.0916962112379532E-2</v>
      </c>
      <c r="V189" s="206">
        <v>2.0690593410980069E-3</v>
      </c>
      <c r="W189" s="206">
        <v>1.7716998798973E-3</v>
      </c>
      <c r="X189" s="206">
        <v>1.5686716821394341E-3</v>
      </c>
      <c r="Y189" s="206">
        <v>1.9473641040824365E-3</v>
      </c>
      <c r="Z189" s="206">
        <v>2.4263620601494749E-3</v>
      </c>
      <c r="AA189" s="206">
        <v>1.9471589209252916E-3</v>
      </c>
      <c r="AB189" s="206">
        <v>2.636809027226507E-3</v>
      </c>
      <c r="AC189" s="206">
        <v>3.003082614015315E-3</v>
      </c>
      <c r="AD189" s="206">
        <v>2.1198703660617788E-3</v>
      </c>
      <c r="AE189" s="206">
        <v>1.9565513015398672E-3</v>
      </c>
      <c r="AF189" s="206">
        <v>2.2318569727018101E-3</v>
      </c>
      <c r="AG189" s="206">
        <v>1.1092563635113762E-2</v>
      </c>
      <c r="AH189" s="206">
        <v>5.0794615095201895E-3</v>
      </c>
      <c r="AI189" s="206">
        <v>2.6262465344720955E-3</v>
      </c>
      <c r="AJ189" s="206">
        <v>6.4305707753508894E-3</v>
      </c>
      <c r="AK189" s="206">
        <v>2.8865435517394294E-3</v>
      </c>
      <c r="AL189" s="206">
        <v>2.1472897764647637E-3</v>
      </c>
      <c r="AM189" s="206">
        <v>3.2720889226544475E-3</v>
      </c>
      <c r="AN189" s="206">
        <v>2.0045207251495577E-3</v>
      </c>
      <c r="AO189" s="206">
        <v>2.6283261590230754E-3</v>
      </c>
      <c r="AP189" s="206">
        <v>1.940219257162425E-3</v>
      </c>
      <c r="AQ189" s="206">
        <v>6.3296204705032633E-3</v>
      </c>
      <c r="AR189" s="206">
        <v>2.5652757368117385E-3</v>
      </c>
      <c r="AS189" s="206">
        <v>2.1232949458512541E-3</v>
      </c>
      <c r="AT189" s="206">
        <v>2.2007726764185446E-3</v>
      </c>
      <c r="AU189" s="206">
        <v>2.596054737785142E-3</v>
      </c>
      <c r="AV189" s="206">
        <v>4.3826945434152168E-3</v>
      </c>
      <c r="AW189" s="206">
        <v>3.0927029230525841E-3</v>
      </c>
      <c r="AX189" s="206">
        <v>4.6605538402357738E-3</v>
      </c>
      <c r="AY189" s="206">
        <v>3.9075759857552907E-3</v>
      </c>
      <c r="AZ189" s="206">
        <v>2.8064685662030019E-3</v>
      </c>
      <c r="BA189" s="206">
        <v>7.7149156399341752E-3</v>
      </c>
      <c r="BB189" s="206">
        <v>2.6608762071474042E-3</v>
      </c>
      <c r="BC189" s="206">
        <v>3.8556793666734836E-3</v>
      </c>
      <c r="BD189" s="206">
        <v>4.2056542030466668E-3</v>
      </c>
      <c r="BE189" s="206">
        <v>3.9661974060689539E-3</v>
      </c>
      <c r="BF189" s="206">
        <v>3.4996401626392532E-3</v>
      </c>
      <c r="BG189" s="206">
        <v>2.7784504476148987E-3</v>
      </c>
      <c r="BH189" s="206">
        <v>1.4061624314622779E-3</v>
      </c>
      <c r="BI189" s="206">
        <v>1.0535934529858704</v>
      </c>
      <c r="BJ189" s="206">
        <v>1.8507507639081832E-3</v>
      </c>
      <c r="BK189" s="206">
        <v>3.6428259364853677E-3</v>
      </c>
      <c r="BL189" s="206">
        <v>7.2901577813414328E-3</v>
      </c>
      <c r="BM189" s="206">
        <v>5.2010652080578994E-3</v>
      </c>
      <c r="BN189" s="206">
        <v>4.517207480743927E-3</v>
      </c>
      <c r="BO189" s="206">
        <v>1.9211804372137355E-3</v>
      </c>
      <c r="BP189" s="206">
        <v>2.2088686242963023E-3</v>
      </c>
      <c r="BQ189" s="206">
        <v>3.4247281617016761E-3</v>
      </c>
      <c r="BR189" s="206">
        <v>2.1778683766391026E-3</v>
      </c>
      <c r="BS189" s="206">
        <v>2.1434023285826784E-3</v>
      </c>
      <c r="BT189" s="206">
        <v>2.4888134232080735E-3</v>
      </c>
      <c r="BU189" s="206">
        <v>2.1303152084151604E-3</v>
      </c>
      <c r="BV189" s="206">
        <v>1.3591006403502748E-3</v>
      </c>
      <c r="BW189" s="206">
        <v>6.3709086638026212E-4</v>
      </c>
      <c r="BX189" s="206">
        <v>1.3371311877949234E-3</v>
      </c>
      <c r="BY189" s="206">
        <v>1.3687254208127934E-3</v>
      </c>
      <c r="BZ189" s="206">
        <v>2.6887413733796372E-3</v>
      </c>
      <c r="CA189" s="206">
        <v>2.3925607446657247E-3</v>
      </c>
      <c r="CB189" s="206">
        <v>1.9491927914526033E-3</v>
      </c>
      <c r="CC189" s="206">
        <v>1.8428594917790024E-3</v>
      </c>
      <c r="CD189" s="206">
        <v>2.2674159739557512E-3</v>
      </c>
      <c r="CE189" s="206">
        <v>1.1933767888671286E-3</v>
      </c>
      <c r="CF189" s="206">
        <v>3.8976869916445725E-3</v>
      </c>
      <c r="CG189" s="206">
        <v>7.0741237180463315E-3</v>
      </c>
      <c r="CH189" s="206">
        <v>7.2497340735939424E-3</v>
      </c>
      <c r="CI189" s="206">
        <v>4.5979424440268689E-3</v>
      </c>
      <c r="CJ189" s="206">
        <v>1.4140326125312141E-2</v>
      </c>
      <c r="CK189" s="206">
        <v>2.6034101257177839E-3</v>
      </c>
      <c r="CL189" s="206">
        <v>5.5425497081119561E-3</v>
      </c>
      <c r="CM189" s="206">
        <v>1.0280832800109876E-2</v>
      </c>
      <c r="CN189" s="206">
        <v>2.0860632850965106E-3</v>
      </c>
      <c r="CO189" s="206">
        <v>1.9142293178886136E-3</v>
      </c>
      <c r="CP189" s="206">
        <v>4.7115127921340365E-3</v>
      </c>
      <c r="CQ189" s="206">
        <v>3.9815669331908238E-3</v>
      </c>
      <c r="CR189" s="206">
        <v>7.355733647836535E-3</v>
      </c>
      <c r="CS189" s="206">
        <v>7.5220956935330681E-3</v>
      </c>
      <c r="CT189" s="206">
        <v>6.9863743569757476E-3</v>
      </c>
      <c r="CU189" s="206">
        <v>3.3780168672194284E-3</v>
      </c>
      <c r="CV189" s="206">
        <v>1.0159388404076774E-2</v>
      </c>
      <c r="CW189" s="206">
        <v>3.8411760654172718E-3</v>
      </c>
      <c r="CX189" s="206">
        <v>3.8400242195507873E-3</v>
      </c>
      <c r="CY189" s="206">
        <v>6.0256342411133656E-3</v>
      </c>
      <c r="CZ189" s="206">
        <v>8.2060915222315102E-3</v>
      </c>
      <c r="DA189" s="206">
        <v>9.9286414637345735E-3</v>
      </c>
      <c r="DB189" s="206">
        <v>0.16211476776389364</v>
      </c>
      <c r="DC189" s="206">
        <v>2.3275266683834201E-3</v>
      </c>
      <c r="DD189" s="202">
        <v>1.6186194270316965</v>
      </c>
    </row>
    <row r="190" spans="1:108" s="173" customFormat="1" ht="9.5" x14ac:dyDescent="0.15">
      <c r="A190" s="160" t="s">
        <v>96</v>
      </c>
      <c r="B190" s="169" t="s">
        <v>109</v>
      </c>
      <c r="C190" s="169"/>
      <c r="D190" s="200">
        <v>4.3032601866442527E-3</v>
      </c>
      <c r="E190" s="206">
        <v>4.2030013436529347E-3</v>
      </c>
      <c r="F190" s="206">
        <v>3.6295337327433763E-3</v>
      </c>
      <c r="G190" s="206">
        <v>1.3602398570822785E-3</v>
      </c>
      <c r="H190" s="206">
        <v>1.4717783485811836E-3</v>
      </c>
      <c r="I190" s="206">
        <v>1.78227485310533E-3</v>
      </c>
      <c r="J190" s="206">
        <v>1.7372020771463496E-3</v>
      </c>
      <c r="K190" s="206">
        <v>1.7021468991115193E-3</v>
      </c>
      <c r="L190" s="206">
        <v>2.67268889222823E-3</v>
      </c>
      <c r="M190" s="206">
        <v>1.9177821278746497E-3</v>
      </c>
      <c r="N190" s="206">
        <v>3.5442390561166571E-3</v>
      </c>
      <c r="O190" s="206">
        <v>2.4000732474439373E-3</v>
      </c>
      <c r="P190" s="206">
        <v>1.1445394069864633E-2</v>
      </c>
      <c r="Q190" s="206">
        <v>4.6277627675186351E-3</v>
      </c>
      <c r="R190" s="206">
        <v>1.7375310503320652E-3</v>
      </c>
      <c r="S190" s="206">
        <v>1.5892596151897622E-3</v>
      </c>
      <c r="T190" s="206">
        <v>1.9463215211511231E-2</v>
      </c>
      <c r="U190" s="206">
        <v>6.7627140255829875E-3</v>
      </c>
      <c r="V190" s="206">
        <v>2.5162102188609935E-2</v>
      </c>
      <c r="W190" s="206">
        <v>9.9547357124940943E-3</v>
      </c>
      <c r="X190" s="206">
        <v>4.8556945316121361E-3</v>
      </c>
      <c r="Y190" s="206">
        <v>3.2212813087977674E-2</v>
      </c>
      <c r="Z190" s="206">
        <v>4.8179950511892129E-3</v>
      </c>
      <c r="AA190" s="206">
        <v>2.1341767182426743E-3</v>
      </c>
      <c r="AB190" s="206">
        <v>2.6782907997506544E-3</v>
      </c>
      <c r="AC190" s="206">
        <v>2.6641081006305999E-3</v>
      </c>
      <c r="AD190" s="206">
        <v>2.0207493435408178E-3</v>
      </c>
      <c r="AE190" s="206">
        <v>1.7354780520806846E-2</v>
      </c>
      <c r="AF190" s="206">
        <v>2.7834284969702836E-3</v>
      </c>
      <c r="AG190" s="206">
        <v>2.6970233115186496E-3</v>
      </c>
      <c r="AH190" s="206">
        <v>1.0420670345955717E-2</v>
      </c>
      <c r="AI190" s="206">
        <v>6.066512724069723E-3</v>
      </c>
      <c r="AJ190" s="206">
        <v>3.2456175928018575E-2</v>
      </c>
      <c r="AK190" s="206">
        <v>3.5711278304767012E-3</v>
      </c>
      <c r="AL190" s="206">
        <v>4.0729660895738255E-2</v>
      </c>
      <c r="AM190" s="206">
        <v>3.7679463617240616E-2</v>
      </c>
      <c r="AN190" s="206">
        <v>1.6500722143586236E-2</v>
      </c>
      <c r="AO190" s="206">
        <v>2.4875900591763041E-2</v>
      </c>
      <c r="AP190" s="206">
        <v>9.3256695135974427E-2</v>
      </c>
      <c r="AQ190" s="206">
        <v>5.497240755336634E-2</v>
      </c>
      <c r="AR190" s="206">
        <v>1.682450671713388E-2</v>
      </c>
      <c r="AS190" s="206">
        <v>1.3415044703002347E-2</v>
      </c>
      <c r="AT190" s="206">
        <v>9.0537655952073054E-3</v>
      </c>
      <c r="AU190" s="206">
        <v>6.9876541127771429E-3</v>
      </c>
      <c r="AV190" s="206">
        <v>7.9203923028668185E-3</v>
      </c>
      <c r="AW190" s="206">
        <v>8.2992533081225894E-3</v>
      </c>
      <c r="AX190" s="206">
        <v>1.1862806567950053E-2</v>
      </c>
      <c r="AY190" s="206">
        <v>1.0482991813160824E-2</v>
      </c>
      <c r="AZ190" s="206">
        <v>8.5467981144308133E-3</v>
      </c>
      <c r="BA190" s="206">
        <v>6.0594768908618602E-3</v>
      </c>
      <c r="BB190" s="206">
        <v>1.140736234937868E-2</v>
      </c>
      <c r="BC190" s="206">
        <v>7.4153137885212645E-3</v>
      </c>
      <c r="BD190" s="206">
        <v>6.3870949869258165E-3</v>
      </c>
      <c r="BE190" s="206">
        <v>9.562997148919743E-3</v>
      </c>
      <c r="BF190" s="206">
        <v>9.3449907410914392E-3</v>
      </c>
      <c r="BG190" s="206">
        <v>1.0706366944220601E-2</v>
      </c>
      <c r="BH190" s="206">
        <v>2.1644862138280561E-3</v>
      </c>
      <c r="BI190" s="206">
        <v>6.5012267058524318E-3</v>
      </c>
      <c r="BJ190" s="206">
        <v>1.0008601619131765</v>
      </c>
      <c r="BK190" s="206">
        <v>4.9034281829037421E-3</v>
      </c>
      <c r="BL190" s="206">
        <v>4.7925801688053129E-3</v>
      </c>
      <c r="BM190" s="206">
        <v>2.7674284746471533E-3</v>
      </c>
      <c r="BN190" s="206">
        <v>5.7478164247854961E-3</v>
      </c>
      <c r="BO190" s="206">
        <v>5.5782573858165277E-3</v>
      </c>
      <c r="BP190" s="206">
        <v>5.5394337788797862E-2</v>
      </c>
      <c r="BQ190" s="206">
        <v>2.0006509504036712E-3</v>
      </c>
      <c r="BR190" s="206">
        <v>8.028141787560422E-4</v>
      </c>
      <c r="BS190" s="206">
        <v>8.5893190557671025E-4</v>
      </c>
      <c r="BT190" s="206">
        <v>5.528109747074102E-4</v>
      </c>
      <c r="BU190" s="206">
        <v>7.5318904844218226E-4</v>
      </c>
      <c r="BV190" s="206">
        <v>3.8527541130592684E-4</v>
      </c>
      <c r="BW190" s="206">
        <v>3.3709010427866428E-4</v>
      </c>
      <c r="BX190" s="206">
        <v>6.9704501037741332E-4</v>
      </c>
      <c r="BY190" s="206">
        <v>5.6903893818469184E-4</v>
      </c>
      <c r="BZ190" s="206">
        <v>1.0720521387502823E-3</v>
      </c>
      <c r="CA190" s="206">
        <v>1.0762545066359715E-3</v>
      </c>
      <c r="CB190" s="206">
        <v>6.8114076083323517E-4</v>
      </c>
      <c r="CC190" s="206">
        <v>9.9822030239409628E-4</v>
      </c>
      <c r="CD190" s="206">
        <v>8.4932986957717428E-4</v>
      </c>
      <c r="CE190" s="206">
        <v>3.1887764133906271E-4</v>
      </c>
      <c r="CF190" s="206">
        <v>5.8987411711063651E-4</v>
      </c>
      <c r="CG190" s="206">
        <v>1.1459233820097781E-3</v>
      </c>
      <c r="CH190" s="206">
        <v>8.6860522963589011E-4</v>
      </c>
      <c r="CI190" s="206">
        <v>7.3565339967579827E-4</v>
      </c>
      <c r="CJ190" s="206">
        <v>3.5041084206595776E-3</v>
      </c>
      <c r="CK190" s="206">
        <v>8.5872994299519226E-4</v>
      </c>
      <c r="CL190" s="206">
        <v>7.6489381736640123E-4</v>
      </c>
      <c r="CM190" s="206">
        <v>1.5389480172382898E-3</v>
      </c>
      <c r="CN190" s="206">
        <v>1.1218106442978562E-3</v>
      </c>
      <c r="CO190" s="206">
        <v>6.6125520526363305E-4</v>
      </c>
      <c r="CP190" s="206">
        <v>9.1977928242068983E-4</v>
      </c>
      <c r="CQ190" s="206">
        <v>7.7758496515575339E-4</v>
      </c>
      <c r="CR190" s="206">
        <v>1.0068144698054233E-3</v>
      </c>
      <c r="CS190" s="206">
        <v>8.1643271924021618E-4</v>
      </c>
      <c r="CT190" s="206">
        <v>1.2814540362759883E-3</v>
      </c>
      <c r="CU190" s="206">
        <v>4.0547157797580207E-3</v>
      </c>
      <c r="CV190" s="206">
        <v>6.048475219067338E-4</v>
      </c>
      <c r="CW190" s="206">
        <v>2.1131085906205358E-3</v>
      </c>
      <c r="CX190" s="206">
        <v>2.7536848236162947E-3</v>
      </c>
      <c r="CY190" s="206">
        <v>1.0646064353016132E-3</v>
      </c>
      <c r="CZ190" s="206">
        <v>9.8013964206645566E-4</v>
      </c>
      <c r="DA190" s="206">
        <v>9.4069586505530979E-4</v>
      </c>
      <c r="DB190" s="206">
        <v>8.8722375254463356E-3</v>
      </c>
      <c r="DC190" s="206">
        <v>1.9046462603905937E-3</v>
      </c>
      <c r="DD190" s="202">
        <v>1.8010351431693223</v>
      </c>
    </row>
    <row r="191" spans="1:108" s="173" customFormat="1" ht="9.5" x14ac:dyDescent="0.15">
      <c r="A191" s="179" t="s">
        <v>98</v>
      </c>
      <c r="B191" s="180" t="s">
        <v>111</v>
      </c>
      <c r="C191" s="180"/>
      <c r="D191" s="207">
        <v>0</v>
      </c>
      <c r="E191" s="208">
        <v>0</v>
      </c>
      <c r="F191" s="208">
        <v>0</v>
      </c>
      <c r="G191" s="208">
        <v>0</v>
      </c>
      <c r="H191" s="208">
        <v>0</v>
      </c>
      <c r="I191" s="208">
        <v>0</v>
      </c>
      <c r="J191" s="208">
        <v>0</v>
      </c>
      <c r="K191" s="208">
        <v>0</v>
      </c>
      <c r="L191" s="208">
        <v>0</v>
      </c>
      <c r="M191" s="208">
        <v>0</v>
      </c>
      <c r="N191" s="208">
        <v>0</v>
      </c>
      <c r="O191" s="208">
        <v>0</v>
      </c>
      <c r="P191" s="208">
        <v>0</v>
      </c>
      <c r="Q191" s="208">
        <v>0</v>
      </c>
      <c r="R191" s="208">
        <v>0</v>
      </c>
      <c r="S191" s="208">
        <v>0</v>
      </c>
      <c r="T191" s="208">
        <v>0</v>
      </c>
      <c r="U191" s="208">
        <v>0</v>
      </c>
      <c r="V191" s="208">
        <v>0</v>
      </c>
      <c r="W191" s="208">
        <v>0</v>
      </c>
      <c r="X191" s="208">
        <v>0</v>
      </c>
      <c r="Y191" s="208">
        <v>0</v>
      </c>
      <c r="Z191" s="208">
        <v>0</v>
      </c>
      <c r="AA191" s="208">
        <v>0</v>
      </c>
      <c r="AB191" s="208">
        <v>0</v>
      </c>
      <c r="AC191" s="208">
        <v>0</v>
      </c>
      <c r="AD191" s="208">
        <v>0</v>
      </c>
      <c r="AE191" s="208">
        <v>0</v>
      </c>
      <c r="AF191" s="208">
        <v>0</v>
      </c>
      <c r="AG191" s="208">
        <v>0</v>
      </c>
      <c r="AH191" s="208">
        <v>0</v>
      </c>
      <c r="AI191" s="208">
        <v>0</v>
      </c>
      <c r="AJ191" s="208">
        <v>0</v>
      </c>
      <c r="AK191" s="208">
        <v>0</v>
      </c>
      <c r="AL191" s="208">
        <v>0</v>
      </c>
      <c r="AM191" s="208">
        <v>0</v>
      </c>
      <c r="AN191" s="208">
        <v>0</v>
      </c>
      <c r="AO191" s="208">
        <v>0</v>
      </c>
      <c r="AP191" s="208">
        <v>0</v>
      </c>
      <c r="AQ191" s="208">
        <v>0</v>
      </c>
      <c r="AR191" s="208">
        <v>0</v>
      </c>
      <c r="AS191" s="208">
        <v>0</v>
      </c>
      <c r="AT191" s="208">
        <v>0</v>
      </c>
      <c r="AU191" s="208">
        <v>0</v>
      </c>
      <c r="AV191" s="208">
        <v>0</v>
      </c>
      <c r="AW191" s="208">
        <v>0</v>
      </c>
      <c r="AX191" s="208">
        <v>0</v>
      </c>
      <c r="AY191" s="208">
        <v>0</v>
      </c>
      <c r="AZ191" s="208">
        <v>0</v>
      </c>
      <c r="BA191" s="208">
        <v>0</v>
      </c>
      <c r="BB191" s="208">
        <v>0</v>
      </c>
      <c r="BC191" s="208">
        <v>0</v>
      </c>
      <c r="BD191" s="208">
        <v>0</v>
      </c>
      <c r="BE191" s="208">
        <v>0</v>
      </c>
      <c r="BF191" s="208">
        <v>0</v>
      </c>
      <c r="BG191" s="208">
        <v>0</v>
      </c>
      <c r="BH191" s="208">
        <v>0</v>
      </c>
      <c r="BI191" s="208">
        <v>0</v>
      </c>
      <c r="BJ191" s="208">
        <v>0</v>
      </c>
      <c r="BK191" s="208">
        <v>1</v>
      </c>
      <c r="BL191" s="208">
        <v>0</v>
      </c>
      <c r="BM191" s="208">
        <v>0</v>
      </c>
      <c r="BN191" s="208">
        <v>0</v>
      </c>
      <c r="BO191" s="208">
        <v>0</v>
      </c>
      <c r="BP191" s="208">
        <v>0</v>
      </c>
      <c r="BQ191" s="208">
        <v>0</v>
      </c>
      <c r="BR191" s="208">
        <v>0</v>
      </c>
      <c r="BS191" s="208">
        <v>0</v>
      </c>
      <c r="BT191" s="208">
        <v>0</v>
      </c>
      <c r="BU191" s="208">
        <v>0</v>
      </c>
      <c r="BV191" s="208">
        <v>0</v>
      </c>
      <c r="BW191" s="208">
        <v>0</v>
      </c>
      <c r="BX191" s="208">
        <v>0</v>
      </c>
      <c r="BY191" s="208">
        <v>0</v>
      </c>
      <c r="BZ191" s="208">
        <v>0</v>
      </c>
      <c r="CA191" s="208">
        <v>0</v>
      </c>
      <c r="CB191" s="208">
        <v>0</v>
      </c>
      <c r="CC191" s="208">
        <v>0</v>
      </c>
      <c r="CD191" s="208">
        <v>0</v>
      </c>
      <c r="CE191" s="208">
        <v>0</v>
      </c>
      <c r="CF191" s="208">
        <v>0</v>
      </c>
      <c r="CG191" s="208">
        <v>0</v>
      </c>
      <c r="CH191" s="208">
        <v>0</v>
      </c>
      <c r="CI191" s="208">
        <v>0</v>
      </c>
      <c r="CJ191" s="208">
        <v>0</v>
      </c>
      <c r="CK191" s="208">
        <v>0</v>
      </c>
      <c r="CL191" s="208">
        <v>0</v>
      </c>
      <c r="CM191" s="208">
        <v>0</v>
      </c>
      <c r="CN191" s="208">
        <v>0</v>
      </c>
      <c r="CO191" s="208">
        <v>0</v>
      </c>
      <c r="CP191" s="208">
        <v>0</v>
      </c>
      <c r="CQ191" s="208">
        <v>0</v>
      </c>
      <c r="CR191" s="208">
        <v>0</v>
      </c>
      <c r="CS191" s="208">
        <v>0</v>
      </c>
      <c r="CT191" s="208">
        <v>0</v>
      </c>
      <c r="CU191" s="208">
        <v>0</v>
      </c>
      <c r="CV191" s="208">
        <v>0</v>
      </c>
      <c r="CW191" s="208">
        <v>0</v>
      </c>
      <c r="CX191" s="208">
        <v>0</v>
      </c>
      <c r="CY191" s="208">
        <v>0</v>
      </c>
      <c r="CZ191" s="208">
        <v>0</v>
      </c>
      <c r="DA191" s="208">
        <v>0</v>
      </c>
      <c r="DB191" s="208">
        <v>0</v>
      </c>
      <c r="DC191" s="208">
        <v>0</v>
      </c>
      <c r="DD191" s="209">
        <v>1</v>
      </c>
    </row>
    <row r="192" spans="1:108" s="173" customFormat="1" ht="9.5" x14ac:dyDescent="0.15">
      <c r="A192" s="160" t="s">
        <v>100</v>
      </c>
      <c r="B192" s="169" t="s">
        <v>113</v>
      </c>
      <c r="C192" s="169"/>
      <c r="D192" s="200">
        <v>8.4050382846314661E-3</v>
      </c>
      <c r="E192" s="206">
        <v>1.5643532866746818E-2</v>
      </c>
      <c r="F192" s="206">
        <v>8.719762858353278E-3</v>
      </c>
      <c r="G192" s="206">
        <v>6.3529586393454816E-3</v>
      </c>
      <c r="H192" s="206">
        <v>5.1564403302007374E-3</v>
      </c>
      <c r="I192" s="206">
        <v>4.6448288735596267E-3</v>
      </c>
      <c r="J192" s="206">
        <v>1.3742836153585014E-2</v>
      </c>
      <c r="K192" s="206">
        <v>1.0593032650033651E-2</v>
      </c>
      <c r="L192" s="206">
        <v>9.284993600399135E-3</v>
      </c>
      <c r="M192" s="206">
        <v>5.8584350342075851E-3</v>
      </c>
      <c r="N192" s="206">
        <v>8.5408694434215195E-3</v>
      </c>
      <c r="O192" s="206">
        <v>7.0922284037954302E-3</v>
      </c>
      <c r="P192" s="206">
        <v>4.9743978159243925E-3</v>
      </c>
      <c r="Q192" s="206">
        <v>8.1861719427976636E-3</v>
      </c>
      <c r="R192" s="206">
        <v>1.6655903005328099E-2</v>
      </c>
      <c r="S192" s="206">
        <v>1.3243871964587541E-2</v>
      </c>
      <c r="T192" s="206">
        <v>6.3144668985112579E-3</v>
      </c>
      <c r="U192" s="206">
        <v>1.11969472023684E-2</v>
      </c>
      <c r="V192" s="206">
        <v>1.5367359152891483E-2</v>
      </c>
      <c r="W192" s="206">
        <v>1.3129453742926518E-2</v>
      </c>
      <c r="X192" s="206">
        <v>7.9906405132442408E-3</v>
      </c>
      <c r="Y192" s="206">
        <v>8.1138479719461646E-3</v>
      </c>
      <c r="Z192" s="206">
        <v>1.4931454157511089E-2</v>
      </c>
      <c r="AA192" s="206">
        <v>9.4769948374458131E-3</v>
      </c>
      <c r="AB192" s="206">
        <v>7.8737445978970064E-3</v>
      </c>
      <c r="AC192" s="206">
        <v>1.0608910309023036E-2</v>
      </c>
      <c r="AD192" s="206">
        <v>7.8270810051251014E-3</v>
      </c>
      <c r="AE192" s="206">
        <v>1.2599276427650439E-2</v>
      </c>
      <c r="AF192" s="206">
        <v>9.3233422113212887E-3</v>
      </c>
      <c r="AG192" s="206">
        <v>8.5112143343871616E-3</v>
      </c>
      <c r="AH192" s="206">
        <v>1.0007960016386628E-2</v>
      </c>
      <c r="AI192" s="206">
        <v>1.4227733301845204E-2</v>
      </c>
      <c r="AJ192" s="206">
        <v>1.2406843653618868E-2</v>
      </c>
      <c r="AK192" s="206">
        <v>1.3317422121323303E-2</v>
      </c>
      <c r="AL192" s="206">
        <v>1.9305820754703888E-2</v>
      </c>
      <c r="AM192" s="206">
        <v>1.8324604109265639E-2</v>
      </c>
      <c r="AN192" s="206">
        <v>2.1866020838276941E-2</v>
      </c>
      <c r="AO192" s="206">
        <v>1.5943538145478248E-2</v>
      </c>
      <c r="AP192" s="206">
        <v>2.234072611879229E-2</v>
      </c>
      <c r="AQ192" s="206">
        <v>1.9912161682238132E-2</v>
      </c>
      <c r="AR192" s="206">
        <v>1.772672826590873E-2</v>
      </c>
      <c r="AS192" s="206">
        <v>1.2640926064622249E-2</v>
      </c>
      <c r="AT192" s="206">
        <v>1.1506749651838568E-2</v>
      </c>
      <c r="AU192" s="206">
        <v>1.1127135644445065E-2</v>
      </c>
      <c r="AV192" s="206">
        <v>1.1319488898685316E-2</v>
      </c>
      <c r="AW192" s="206">
        <v>1.1826487468133208E-2</v>
      </c>
      <c r="AX192" s="206">
        <v>2.0936478547415968E-2</v>
      </c>
      <c r="AY192" s="206">
        <v>1.1288457731201778E-2</v>
      </c>
      <c r="AZ192" s="206">
        <v>1.0316018494362813E-2</v>
      </c>
      <c r="BA192" s="206">
        <v>1.0801249242382226E-2</v>
      </c>
      <c r="BB192" s="206">
        <v>1.477649683643969E-2</v>
      </c>
      <c r="BC192" s="206">
        <v>1.0806301451455185E-2</v>
      </c>
      <c r="BD192" s="206">
        <v>1.1519569045307815E-2</v>
      </c>
      <c r="BE192" s="206">
        <v>1.1105912527536666E-2</v>
      </c>
      <c r="BF192" s="206">
        <v>9.2291443029782413E-3</v>
      </c>
      <c r="BG192" s="206">
        <v>1.0246175898916899E-2</v>
      </c>
      <c r="BH192" s="206">
        <v>8.9009401908647194E-3</v>
      </c>
      <c r="BI192" s="206">
        <v>9.9942197168600908E-3</v>
      </c>
      <c r="BJ192" s="206">
        <v>5.9733509015450431E-3</v>
      </c>
      <c r="BK192" s="206">
        <v>7.1731408163817371E-3</v>
      </c>
      <c r="BL192" s="206">
        <v>1.0075990082059962</v>
      </c>
      <c r="BM192" s="206">
        <v>6.22963502973806E-3</v>
      </c>
      <c r="BN192" s="206">
        <v>6.9119964976160171E-3</v>
      </c>
      <c r="BO192" s="206">
        <v>2.7095347082473863E-2</v>
      </c>
      <c r="BP192" s="206">
        <v>4.6803955800753999E-2</v>
      </c>
      <c r="BQ192" s="206">
        <v>7.0529175536015398E-2</v>
      </c>
      <c r="BR192" s="206">
        <v>7.2040232578559722E-3</v>
      </c>
      <c r="BS192" s="206">
        <v>1.0055646202661745E-2</v>
      </c>
      <c r="BT192" s="206">
        <v>7.5772752287058282E-3</v>
      </c>
      <c r="BU192" s="206">
        <v>1.861095126306268E-2</v>
      </c>
      <c r="BV192" s="206">
        <v>2.6286947542282526E-2</v>
      </c>
      <c r="BW192" s="206">
        <v>5.5804712725380352E-2</v>
      </c>
      <c r="BX192" s="206">
        <v>3.2860979261806422E-2</v>
      </c>
      <c r="BY192" s="206">
        <v>4.6118178820911699E-3</v>
      </c>
      <c r="BZ192" s="206">
        <v>1.2954528280932872E-2</v>
      </c>
      <c r="CA192" s="206">
        <v>8.9499153251767962E-3</v>
      </c>
      <c r="CB192" s="206">
        <v>1.1130413047641251E-2</v>
      </c>
      <c r="CC192" s="206">
        <v>1.9523453665730904E-2</v>
      </c>
      <c r="CD192" s="206">
        <v>1.8188600269467746E-2</v>
      </c>
      <c r="CE192" s="206">
        <v>4.4851758327307594E-3</v>
      </c>
      <c r="CF192" s="206">
        <v>1.1238966595800372E-2</v>
      </c>
      <c r="CG192" s="206">
        <v>1.6896822915087054E-2</v>
      </c>
      <c r="CH192" s="206">
        <v>4.5243766803446921E-3</v>
      </c>
      <c r="CI192" s="206">
        <v>2.1009173789972413E-2</v>
      </c>
      <c r="CJ192" s="206">
        <v>1.1090656533768655E-2</v>
      </c>
      <c r="CK192" s="206">
        <v>8.9216007523805329E-3</v>
      </c>
      <c r="CL192" s="206">
        <v>1.2984417879734868E-2</v>
      </c>
      <c r="CM192" s="206">
        <v>1.0098856309541892E-2</v>
      </c>
      <c r="CN192" s="206">
        <v>8.7187265701037797E-3</v>
      </c>
      <c r="CO192" s="206">
        <v>4.9102918003176886E-3</v>
      </c>
      <c r="CP192" s="206">
        <v>7.7796125518222146E-3</v>
      </c>
      <c r="CQ192" s="206">
        <v>5.2719833745318691E-3</v>
      </c>
      <c r="CR192" s="206">
        <v>7.3988007137056264E-3</v>
      </c>
      <c r="CS192" s="206">
        <v>4.6660607763593454E-3</v>
      </c>
      <c r="CT192" s="206">
        <v>9.6552349505080251E-3</v>
      </c>
      <c r="CU192" s="206">
        <v>7.6118959599447318E-3</v>
      </c>
      <c r="CV192" s="206">
        <v>5.6961490375241879E-3</v>
      </c>
      <c r="CW192" s="206">
        <v>9.644593740055038E-3</v>
      </c>
      <c r="CX192" s="206">
        <v>9.1427308899320707E-3</v>
      </c>
      <c r="CY192" s="206">
        <v>9.1397307113445011E-3</v>
      </c>
      <c r="CZ192" s="206">
        <v>1.086388911684245E-2</v>
      </c>
      <c r="DA192" s="206">
        <v>8.8669306477140459E-3</v>
      </c>
      <c r="DB192" s="206">
        <v>1.2045026639071836E-2</v>
      </c>
      <c r="DC192" s="206">
        <v>6.6103101611382281E-3</v>
      </c>
      <c r="DD192" s="202">
        <v>2.3154282347040458</v>
      </c>
    </row>
    <row r="193" spans="1:108" s="173" customFormat="1" ht="9.5" x14ac:dyDescent="0.15">
      <c r="A193" s="160" t="s">
        <v>101</v>
      </c>
      <c r="B193" s="169" t="s">
        <v>115</v>
      </c>
      <c r="C193" s="169"/>
      <c r="D193" s="200">
        <v>0</v>
      </c>
      <c r="E193" s="206">
        <v>0</v>
      </c>
      <c r="F193" s="206">
        <v>0</v>
      </c>
      <c r="G193" s="206">
        <v>0</v>
      </c>
      <c r="H193" s="206">
        <v>0</v>
      </c>
      <c r="I193" s="206">
        <v>0</v>
      </c>
      <c r="J193" s="206">
        <v>0</v>
      </c>
      <c r="K193" s="206">
        <v>0</v>
      </c>
      <c r="L193" s="206">
        <v>0</v>
      </c>
      <c r="M193" s="206">
        <v>0</v>
      </c>
      <c r="N193" s="206">
        <v>0</v>
      </c>
      <c r="O193" s="206">
        <v>0</v>
      </c>
      <c r="P193" s="206">
        <v>0</v>
      </c>
      <c r="Q193" s="206">
        <v>0</v>
      </c>
      <c r="R193" s="206">
        <v>0</v>
      </c>
      <c r="S193" s="206">
        <v>0</v>
      </c>
      <c r="T193" s="206">
        <v>0</v>
      </c>
      <c r="U193" s="206">
        <v>0</v>
      </c>
      <c r="V193" s="206">
        <v>0</v>
      </c>
      <c r="W193" s="206">
        <v>0</v>
      </c>
      <c r="X193" s="206">
        <v>0</v>
      </c>
      <c r="Y193" s="206">
        <v>0</v>
      </c>
      <c r="Z193" s="206">
        <v>0</v>
      </c>
      <c r="AA193" s="206">
        <v>0</v>
      </c>
      <c r="AB193" s="206">
        <v>0</v>
      </c>
      <c r="AC193" s="206">
        <v>0</v>
      </c>
      <c r="AD193" s="206">
        <v>0</v>
      </c>
      <c r="AE193" s="206">
        <v>0</v>
      </c>
      <c r="AF193" s="206">
        <v>0</v>
      </c>
      <c r="AG193" s="206">
        <v>0</v>
      </c>
      <c r="AH193" s="206">
        <v>0</v>
      </c>
      <c r="AI193" s="206">
        <v>0</v>
      </c>
      <c r="AJ193" s="206">
        <v>0</v>
      </c>
      <c r="AK193" s="206">
        <v>0</v>
      </c>
      <c r="AL193" s="206">
        <v>0</v>
      </c>
      <c r="AM193" s="206">
        <v>0</v>
      </c>
      <c r="AN193" s="206">
        <v>0</v>
      </c>
      <c r="AO193" s="206">
        <v>0</v>
      </c>
      <c r="AP193" s="206">
        <v>0</v>
      </c>
      <c r="AQ193" s="206">
        <v>0</v>
      </c>
      <c r="AR193" s="206">
        <v>0</v>
      </c>
      <c r="AS193" s="206">
        <v>0</v>
      </c>
      <c r="AT193" s="206">
        <v>0</v>
      </c>
      <c r="AU193" s="206">
        <v>0</v>
      </c>
      <c r="AV193" s="206">
        <v>0</v>
      </c>
      <c r="AW193" s="206">
        <v>0</v>
      </c>
      <c r="AX193" s="206">
        <v>0</v>
      </c>
      <c r="AY193" s="206">
        <v>0</v>
      </c>
      <c r="AZ193" s="206">
        <v>0</v>
      </c>
      <c r="BA193" s="206">
        <v>0</v>
      </c>
      <c r="BB193" s="206">
        <v>0</v>
      </c>
      <c r="BC193" s="206">
        <v>0</v>
      </c>
      <c r="BD193" s="206">
        <v>0</v>
      </c>
      <c r="BE193" s="206">
        <v>0</v>
      </c>
      <c r="BF193" s="206">
        <v>0</v>
      </c>
      <c r="BG193" s="206">
        <v>0</v>
      </c>
      <c r="BH193" s="206">
        <v>0</v>
      </c>
      <c r="BI193" s="206">
        <v>0</v>
      </c>
      <c r="BJ193" s="206">
        <v>0</v>
      </c>
      <c r="BK193" s="206">
        <v>0</v>
      </c>
      <c r="BL193" s="206">
        <v>0</v>
      </c>
      <c r="BM193" s="206">
        <v>1</v>
      </c>
      <c r="BN193" s="206">
        <v>0</v>
      </c>
      <c r="BO193" s="206">
        <v>0</v>
      </c>
      <c r="BP193" s="206">
        <v>0</v>
      </c>
      <c r="BQ193" s="206">
        <v>0</v>
      </c>
      <c r="BR193" s="206">
        <v>0</v>
      </c>
      <c r="BS193" s="206">
        <v>0</v>
      </c>
      <c r="BT193" s="206">
        <v>0</v>
      </c>
      <c r="BU193" s="206">
        <v>0</v>
      </c>
      <c r="BV193" s="206">
        <v>0</v>
      </c>
      <c r="BW193" s="206">
        <v>0</v>
      </c>
      <c r="BX193" s="206">
        <v>0</v>
      </c>
      <c r="BY193" s="206">
        <v>0</v>
      </c>
      <c r="BZ193" s="206">
        <v>0</v>
      </c>
      <c r="CA193" s="206">
        <v>0</v>
      </c>
      <c r="CB193" s="206">
        <v>0</v>
      </c>
      <c r="CC193" s="206">
        <v>0</v>
      </c>
      <c r="CD193" s="206">
        <v>0</v>
      </c>
      <c r="CE193" s="206">
        <v>0</v>
      </c>
      <c r="CF193" s="206">
        <v>0</v>
      </c>
      <c r="CG193" s="206">
        <v>0</v>
      </c>
      <c r="CH193" s="206">
        <v>0</v>
      </c>
      <c r="CI193" s="206">
        <v>0</v>
      </c>
      <c r="CJ193" s="206">
        <v>0</v>
      </c>
      <c r="CK193" s="206">
        <v>0</v>
      </c>
      <c r="CL193" s="206">
        <v>0</v>
      </c>
      <c r="CM193" s="206">
        <v>0</v>
      </c>
      <c r="CN193" s="206">
        <v>0</v>
      </c>
      <c r="CO193" s="206">
        <v>0</v>
      </c>
      <c r="CP193" s="206">
        <v>0</v>
      </c>
      <c r="CQ193" s="206">
        <v>0</v>
      </c>
      <c r="CR193" s="206">
        <v>0</v>
      </c>
      <c r="CS193" s="206">
        <v>0</v>
      </c>
      <c r="CT193" s="206">
        <v>0</v>
      </c>
      <c r="CU193" s="206">
        <v>0</v>
      </c>
      <c r="CV193" s="206">
        <v>0</v>
      </c>
      <c r="CW193" s="206">
        <v>0</v>
      </c>
      <c r="CX193" s="206">
        <v>0</v>
      </c>
      <c r="CY193" s="206">
        <v>0</v>
      </c>
      <c r="CZ193" s="206">
        <v>0</v>
      </c>
      <c r="DA193" s="206">
        <v>0</v>
      </c>
      <c r="DB193" s="206">
        <v>0</v>
      </c>
      <c r="DC193" s="206">
        <v>0</v>
      </c>
      <c r="DD193" s="202">
        <v>1</v>
      </c>
    </row>
    <row r="194" spans="1:108" s="173" customFormat="1" ht="9.5" x14ac:dyDescent="0.15">
      <c r="A194" s="160" t="s">
        <v>103</v>
      </c>
      <c r="B194" s="169" t="s">
        <v>117</v>
      </c>
      <c r="C194" s="169"/>
      <c r="D194" s="200">
        <v>0</v>
      </c>
      <c r="E194" s="206">
        <v>0</v>
      </c>
      <c r="F194" s="206">
        <v>0</v>
      </c>
      <c r="G194" s="206">
        <v>0</v>
      </c>
      <c r="H194" s="206">
        <v>0</v>
      </c>
      <c r="I194" s="206">
        <v>0</v>
      </c>
      <c r="J194" s="206">
        <v>0</v>
      </c>
      <c r="K194" s="206">
        <v>0</v>
      </c>
      <c r="L194" s="206">
        <v>0</v>
      </c>
      <c r="M194" s="206">
        <v>0</v>
      </c>
      <c r="N194" s="206">
        <v>0</v>
      </c>
      <c r="O194" s="206">
        <v>0</v>
      </c>
      <c r="P194" s="206">
        <v>0</v>
      </c>
      <c r="Q194" s="206">
        <v>0</v>
      </c>
      <c r="R194" s="206">
        <v>0</v>
      </c>
      <c r="S194" s="206">
        <v>0</v>
      </c>
      <c r="T194" s="206">
        <v>0</v>
      </c>
      <c r="U194" s="206">
        <v>0</v>
      </c>
      <c r="V194" s="206">
        <v>0</v>
      </c>
      <c r="W194" s="206">
        <v>0</v>
      </c>
      <c r="X194" s="206">
        <v>0</v>
      </c>
      <c r="Y194" s="206">
        <v>0</v>
      </c>
      <c r="Z194" s="206">
        <v>0</v>
      </c>
      <c r="AA194" s="206">
        <v>0</v>
      </c>
      <c r="AB194" s="206">
        <v>0</v>
      </c>
      <c r="AC194" s="206">
        <v>0</v>
      </c>
      <c r="AD194" s="206">
        <v>0</v>
      </c>
      <c r="AE194" s="206">
        <v>0</v>
      </c>
      <c r="AF194" s="206">
        <v>0</v>
      </c>
      <c r="AG194" s="206">
        <v>0</v>
      </c>
      <c r="AH194" s="206">
        <v>0</v>
      </c>
      <c r="AI194" s="206">
        <v>0</v>
      </c>
      <c r="AJ194" s="206">
        <v>0</v>
      </c>
      <c r="AK194" s="206">
        <v>0</v>
      </c>
      <c r="AL194" s="206">
        <v>0</v>
      </c>
      <c r="AM194" s="206">
        <v>0</v>
      </c>
      <c r="AN194" s="206">
        <v>0</v>
      </c>
      <c r="AO194" s="206">
        <v>0</v>
      </c>
      <c r="AP194" s="206">
        <v>0</v>
      </c>
      <c r="AQ194" s="206">
        <v>0</v>
      </c>
      <c r="AR194" s="206">
        <v>0</v>
      </c>
      <c r="AS194" s="206">
        <v>0</v>
      </c>
      <c r="AT194" s="206">
        <v>0</v>
      </c>
      <c r="AU194" s="206">
        <v>0</v>
      </c>
      <c r="AV194" s="206">
        <v>0</v>
      </c>
      <c r="AW194" s="206">
        <v>0</v>
      </c>
      <c r="AX194" s="206">
        <v>0</v>
      </c>
      <c r="AY194" s="206">
        <v>0</v>
      </c>
      <c r="AZ194" s="206">
        <v>0</v>
      </c>
      <c r="BA194" s="206">
        <v>0</v>
      </c>
      <c r="BB194" s="206">
        <v>0</v>
      </c>
      <c r="BC194" s="206">
        <v>0</v>
      </c>
      <c r="BD194" s="206">
        <v>0</v>
      </c>
      <c r="BE194" s="206">
        <v>0</v>
      </c>
      <c r="BF194" s="206">
        <v>0</v>
      </c>
      <c r="BG194" s="206">
        <v>0</v>
      </c>
      <c r="BH194" s="206">
        <v>0</v>
      </c>
      <c r="BI194" s="206">
        <v>0</v>
      </c>
      <c r="BJ194" s="206">
        <v>0</v>
      </c>
      <c r="BK194" s="206">
        <v>0</v>
      </c>
      <c r="BL194" s="206">
        <v>0</v>
      </c>
      <c r="BM194" s="206">
        <v>0</v>
      </c>
      <c r="BN194" s="206">
        <v>1</v>
      </c>
      <c r="BO194" s="206">
        <v>0</v>
      </c>
      <c r="BP194" s="206">
        <v>0</v>
      </c>
      <c r="BQ194" s="206">
        <v>0</v>
      </c>
      <c r="BR194" s="206">
        <v>0</v>
      </c>
      <c r="BS194" s="206">
        <v>0</v>
      </c>
      <c r="BT194" s="206">
        <v>0</v>
      </c>
      <c r="BU194" s="206">
        <v>0</v>
      </c>
      <c r="BV194" s="206">
        <v>0</v>
      </c>
      <c r="BW194" s="206">
        <v>0</v>
      </c>
      <c r="BX194" s="206">
        <v>0</v>
      </c>
      <c r="BY194" s="206">
        <v>0</v>
      </c>
      <c r="BZ194" s="206">
        <v>0</v>
      </c>
      <c r="CA194" s="206">
        <v>0</v>
      </c>
      <c r="CB194" s="206">
        <v>0</v>
      </c>
      <c r="CC194" s="206">
        <v>0</v>
      </c>
      <c r="CD194" s="206">
        <v>0</v>
      </c>
      <c r="CE194" s="206">
        <v>0</v>
      </c>
      <c r="CF194" s="206">
        <v>0</v>
      </c>
      <c r="CG194" s="206">
        <v>0</v>
      </c>
      <c r="CH194" s="206">
        <v>0</v>
      </c>
      <c r="CI194" s="206">
        <v>0</v>
      </c>
      <c r="CJ194" s="206">
        <v>0</v>
      </c>
      <c r="CK194" s="206">
        <v>0</v>
      </c>
      <c r="CL194" s="206">
        <v>0</v>
      </c>
      <c r="CM194" s="206">
        <v>0</v>
      </c>
      <c r="CN194" s="206">
        <v>0</v>
      </c>
      <c r="CO194" s="206">
        <v>0</v>
      </c>
      <c r="CP194" s="206">
        <v>0</v>
      </c>
      <c r="CQ194" s="206">
        <v>0</v>
      </c>
      <c r="CR194" s="206">
        <v>0</v>
      </c>
      <c r="CS194" s="206">
        <v>0</v>
      </c>
      <c r="CT194" s="206">
        <v>0</v>
      </c>
      <c r="CU194" s="206">
        <v>0</v>
      </c>
      <c r="CV194" s="206">
        <v>0</v>
      </c>
      <c r="CW194" s="206">
        <v>0</v>
      </c>
      <c r="CX194" s="206">
        <v>0</v>
      </c>
      <c r="CY194" s="206">
        <v>0</v>
      </c>
      <c r="CZ194" s="206">
        <v>0</v>
      </c>
      <c r="DA194" s="206">
        <v>0</v>
      </c>
      <c r="DB194" s="206">
        <v>0</v>
      </c>
      <c r="DC194" s="206">
        <v>0</v>
      </c>
      <c r="DD194" s="202">
        <v>1</v>
      </c>
    </row>
    <row r="195" spans="1:108" s="173" customFormat="1" ht="9.5" x14ac:dyDescent="0.15">
      <c r="A195" s="160" t="s">
        <v>105</v>
      </c>
      <c r="B195" s="169" t="s">
        <v>119</v>
      </c>
      <c r="C195" s="169"/>
      <c r="D195" s="200">
        <v>3.1938590408887316E-2</v>
      </c>
      <c r="E195" s="206">
        <v>3.1325982888868245E-2</v>
      </c>
      <c r="F195" s="206">
        <v>3.9092201483736363E-2</v>
      </c>
      <c r="G195" s="206">
        <v>5.7006918365315559E-2</v>
      </c>
      <c r="H195" s="206">
        <v>1.4834718926294316E-2</v>
      </c>
      <c r="I195" s="206">
        <v>2.1490270885602986E-2</v>
      </c>
      <c r="J195" s="206">
        <v>5.6687088965110044E-2</v>
      </c>
      <c r="K195" s="206">
        <v>7.8188714067144754E-2</v>
      </c>
      <c r="L195" s="206">
        <v>3.8517261520601274E-2</v>
      </c>
      <c r="M195" s="206">
        <v>3.3301601432786189E-2</v>
      </c>
      <c r="N195" s="206">
        <v>3.3723258559084042E-2</v>
      </c>
      <c r="O195" s="206">
        <v>3.9311877938973908E-2</v>
      </c>
      <c r="P195" s="206">
        <v>2.5335757888838854E-2</v>
      </c>
      <c r="Q195" s="206">
        <v>4.1423790158119186E-2</v>
      </c>
      <c r="R195" s="206">
        <v>5.8099484062898304E-2</v>
      </c>
      <c r="S195" s="206">
        <v>4.6484723994561064E-2</v>
      </c>
      <c r="T195" s="206">
        <v>3.5667700087521216E-2</v>
      </c>
      <c r="U195" s="206">
        <v>4.0119117236455393E-2</v>
      </c>
      <c r="V195" s="206">
        <v>0.16627716846501375</v>
      </c>
      <c r="W195" s="206">
        <v>7.6022042274972085E-2</v>
      </c>
      <c r="X195" s="206">
        <v>4.7205308138420325E-2</v>
      </c>
      <c r="Y195" s="206">
        <v>8.1478741179396755E-2</v>
      </c>
      <c r="Z195" s="206">
        <v>0.26296151835200982</v>
      </c>
      <c r="AA195" s="206">
        <v>4.7461561442903734E-2</v>
      </c>
      <c r="AB195" s="206">
        <v>3.5951820541600489E-2</v>
      </c>
      <c r="AC195" s="206">
        <v>5.2843395609280586E-2</v>
      </c>
      <c r="AD195" s="206">
        <v>5.7795783789690608E-2</v>
      </c>
      <c r="AE195" s="206">
        <v>5.1489701591260977E-2</v>
      </c>
      <c r="AF195" s="206">
        <v>4.4740004433331926E-2</v>
      </c>
      <c r="AG195" s="206">
        <v>3.5150848974624421E-2</v>
      </c>
      <c r="AH195" s="206">
        <v>0.10214390075438637</v>
      </c>
      <c r="AI195" s="206">
        <v>8.2011846639512095E-2</v>
      </c>
      <c r="AJ195" s="206">
        <v>4.6532843879747252E-2</v>
      </c>
      <c r="AK195" s="206">
        <v>5.2920220810393138E-2</v>
      </c>
      <c r="AL195" s="206">
        <v>8.0525900953530696E-2</v>
      </c>
      <c r="AM195" s="206">
        <v>7.7132232548514368E-2</v>
      </c>
      <c r="AN195" s="206">
        <v>0.12244751738993692</v>
      </c>
      <c r="AO195" s="206">
        <v>6.1450551928665158E-2</v>
      </c>
      <c r="AP195" s="206">
        <v>8.5779524067240862E-2</v>
      </c>
      <c r="AQ195" s="206">
        <v>7.1933268324213054E-2</v>
      </c>
      <c r="AR195" s="206">
        <v>5.4386226761899116E-2</v>
      </c>
      <c r="AS195" s="206">
        <v>4.9437260277243399E-2</v>
      </c>
      <c r="AT195" s="206">
        <v>4.3908811567696084E-2</v>
      </c>
      <c r="AU195" s="206">
        <v>3.4897373909161505E-2</v>
      </c>
      <c r="AV195" s="206">
        <v>3.8808247301920749E-2</v>
      </c>
      <c r="AW195" s="206">
        <v>6.4905212779741858E-2</v>
      </c>
      <c r="AX195" s="206">
        <v>6.0784534080795372E-2</v>
      </c>
      <c r="AY195" s="206">
        <v>4.5957077559378536E-2</v>
      </c>
      <c r="AZ195" s="206">
        <v>4.1053055242776075E-2</v>
      </c>
      <c r="BA195" s="206">
        <v>3.5564342911833038E-2</v>
      </c>
      <c r="BB195" s="206">
        <v>4.9299838742775291E-2</v>
      </c>
      <c r="BC195" s="206">
        <v>3.8774629316477377E-2</v>
      </c>
      <c r="BD195" s="206">
        <v>4.3988931229180461E-2</v>
      </c>
      <c r="BE195" s="206">
        <v>4.3946628636491465E-2</v>
      </c>
      <c r="BF195" s="206">
        <v>4.4893105266248387E-2</v>
      </c>
      <c r="BG195" s="206">
        <v>4.5436603357326334E-2</v>
      </c>
      <c r="BH195" s="206">
        <v>2.065379642026096E-2</v>
      </c>
      <c r="BI195" s="206">
        <v>3.7661223511179925E-2</v>
      </c>
      <c r="BJ195" s="206">
        <v>5.0246349519202656E-2</v>
      </c>
      <c r="BK195" s="206">
        <v>2.7420252250745545E-2</v>
      </c>
      <c r="BL195" s="206">
        <v>2.5966115210301378E-2</v>
      </c>
      <c r="BM195" s="206">
        <v>2.4266159736901022E-2</v>
      </c>
      <c r="BN195" s="206">
        <v>2.8100850393024616E-2</v>
      </c>
      <c r="BO195" s="206">
        <v>1.1671885416720724</v>
      </c>
      <c r="BP195" s="206">
        <v>6.1498083936982847E-2</v>
      </c>
      <c r="BQ195" s="206">
        <v>8.0136950053596404E-2</v>
      </c>
      <c r="BR195" s="206">
        <v>5.9871834164428796E-2</v>
      </c>
      <c r="BS195" s="206">
        <v>3.0242919073332156E-2</v>
      </c>
      <c r="BT195" s="206">
        <v>1.1059289209557257E-2</v>
      </c>
      <c r="BU195" s="206">
        <v>5.2237218424274728E-2</v>
      </c>
      <c r="BV195" s="206">
        <v>1.3988322049141334E-2</v>
      </c>
      <c r="BW195" s="206">
        <v>2.6439487076054444E-3</v>
      </c>
      <c r="BX195" s="206">
        <v>4.2248192378610043E-2</v>
      </c>
      <c r="BY195" s="206">
        <v>1.5009311878912345E-2</v>
      </c>
      <c r="BZ195" s="206">
        <v>2.1767808891631761E-2</v>
      </c>
      <c r="CA195" s="206">
        <v>2.4168045225226864E-2</v>
      </c>
      <c r="CB195" s="206">
        <v>1.6189947896358886E-2</v>
      </c>
      <c r="CC195" s="206">
        <v>7.2287490278281574E-2</v>
      </c>
      <c r="CD195" s="206">
        <v>2.0760331723724872E-2</v>
      </c>
      <c r="CE195" s="206">
        <v>1.1972483316122075E-2</v>
      </c>
      <c r="CF195" s="206">
        <v>2.3426240126276716E-2</v>
      </c>
      <c r="CG195" s="206">
        <v>2.2095689227376453E-2</v>
      </c>
      <c r="CH195" s="206">
        <v>1.4077638009901555E-2</v>
      </c>
      <c r="CI195" s="206">
        <v>2.1079586207611058E-2</v>
      </c>
      <c r="CJ195" s="206">
        <v>3.476746199140001E-2</v>
      </c>
      <c r="CK195" s="206">
        <v>1.8176350070579578E-2</v>
      </c>
      <c r="CL195" s="206">
        <v>3.8532330997595669E-2</v>
      </c>
      <c r="CM195" s="206">
        <v>2.4100417394499571E-2</v>
      </c>
      <c r="CN195" s="206">
        <v>2.1219165309129252E-2</v>
      </c>
      <c r="CO195" s="206">
        <v>2.7283594161550538E-2</v>
      </c>
      <c r="CP195" s="206">
        <v>2.7524019568856268E-2</v>
      </c>
      <c r="CQ195" s="206">
        <v>1.9328408190787207E-2</v>
      </c>
      <c r="CR195" s="206">
        <v>1.5875309640340125E-2</v>
      </c>
      <c r="CS195" s="206">
        <v>1.4780859065485293E-2</v>
      </c>
      <c r="CT195" s="206">
        <v>1.9966928548585363E-2</v>
      </c>
      <c r="CU195" s="206">
        <v>2.8683157985219743E-2</v>
      </c>
      <c r="CV195" s="206">
        <v>1.4928349740490066E-2</v>
      </c>
      <c r="CW195" s="206">
        <v>5.3839442194972262E-2</v>
      </c>
      <c r="CX195" s="206">
        <v>3.556976207413972E-2</v>
      </c>
      <c r="CY195" s="206">
        <v>4.2065767219335706E-2</v>
      </c>
      <c r="CZ195" s="206">
        <v>4.7471550427551787E-2</v>
      </c>
      <c r="DA195" s="206">
        <v>4.1720292517037488E-2</v>
      </c>
      <c r="DB195" s="206">
        <v>6.4917428982602179E-2</v>
      </c>
      <c r="DC195" s="206">
        <v>3.0058789188000996E-2</v>
      </c>
      <c r="DD195" s="202">
        <v>5.8199206446611882</v>
      </c>
    </row>
    <row r="196" spans="1:108" s="173" customFormat="1" ht="9.5" x14ac:dyDescent="0.15">
      <c r="A196" s="160" t="s">
        <v>106</v>
      </c>
      <c r="B196" s="169" t="s">
        <v>121</v>
      </c>
      <c r="C196" s="169"/>
      <c r="D196" s="200">
        <v>1.3981016102381572E-3</v>
      </c>
      <c r="E196" s="206">
        <v>1.3175892788687123E-3</v>
      </c>
      <c r="F196" s="206">
        <v>1.38839972817822E-3</v>
      </c>
      <c r="G196" s="206">
        <v>1.3864005455086303E-3</v>
      </c>
      <c r="H196" s="206">
        <v>5.5097903089292195E-4</v>
      </c>
      <c r="I196" s="206">
        <v>1.155119800093758E-3</v>
      </c>
      <c r="J196" s="206">
        <v>1.3234235330824931E-3</v>
      </c>
      <c r="K196" s="206">
        <v>1.224504475305389E-3</v>
      </c>
      <c r="L196" s="206">
        <v>1.8760451848004271E-3</v>
      </c>
      <c r="M196" s="206">
        <v>1.7387995610595912E-3</v>
      </c>
      <c r="N196" s="206">
        <v>1.4711916917780131E-3</v>
      </c>
      <c r="O196" s="206">
        <v>3.5905740824285063E-3</v>
      </c>
      <c r="P196" s="206">
        <v>2.423274347137047E-3</v>
      </c>
      <c r="Q196" s="206">
        <v>2.7540028407796019E-3</v>
      </c>
      <c r="R196" s="206">
        <v>6.279547045081115E-3</v>
      </c>
      <c r="S196" s="206">
        <v>3.6451985536121983E-3</v>
      </c>
      <c r="T196" s="206">
        <v>1.1497866714733512E-3</v>
      </c>
      <c r="U196" s="206">
        <v>2.2767876514025232E-3</v>
      </c>
      <c r="V196" s="206">
        <v>5.8904418884562961E-3</v>
      </c>
      <c r="W196" s="206">
        <v>3.6857294536965252E-3</v>
      </c>
      <c r="X196" s="206">
        <v>2.547180430143165E-3</v>
      </c>
      <c r="Y196" s="206">
        <v>4.6769744806438038E-3</v>
      </c>
      <c r="Z196" s="206">
        <v>4.0285287571961322E-3</v>
      </c>
      <c r="AA196" s="206">
        <v>1.3383844764061064E-3</v>
      </c>
      <c r="AB196" s="206">
        <v>3.6303135203963684E-3</v>
      </c>
      <c r="AC196" s="206">
        <v>3.1011544333291678E-3</v>
      </c>
      <c r="AD196" s="206">
        <v>9.0223659538994909E-4</v>
      </c>
      <c r="AE196" s="206">
        <v>7.6585318232734604E-3</v>
      </c>
      <c r="AF196" s="206">
        <v>3.7380464883772844E-3</v>
      </c>
      <c r="AG196" s="206">
        <v>2.2461394833181046E-3</v>
      </c>
      <c r="AH196" s="206">
        <v>5.9931260744018793E-3</v>
      </c>
      <c r="AI196" s="206">
        <v>1.2235531429973694E-3</v>
      </c>
      <c r="AJ196" s="206">
        <v>5.9242017207681357E-3</v>
      </c>
      <c r="AK196" s="206">
        <v>1.7927254619088606E-3</v>
      </c>
      <c r="AL196" s="206">
        <v>2.1449386583120927E-3</v>
      </c>
      <c r="AM196" s="206">
        <v>3.2663043862757491E-3</v>
      </c>
      <c r="AN196" s="206">
        <v>7.5949399281760683E-3</v>
      </c>
      <c r="AO196" s="206">
        <v>2.6791946228822945E-3</v>
      </c>
      <c r="AP196" s="206">
        <v>2.363267156848519E-3</v>
      </c>
      <c r="AQ196" s="206">
        <v>4.6510035170479287E-3</v>
      </c>
      <c r="AR196" s="206">
        <v>3.7688460050642873E-3</v>
      </c>
      <c r="AS196" s="206">
        <v>4.2131520403285065E-3</v>
      </c>
      <c r="AT196" s="206">
        <v>2.8649958050167438E-3</v>
      </c>
      <c r="AU196" s="206">
        <v>3.0073514170661252E-3</v>
      </c>
      <c r="AV196" s="206">
        <v>4.2408272833929428E-3</v>
      </c>
      <c r="AW196" s="206">
        <v>5.9172509670050418E-3</v>
      </c>
      <c r="AX196" s="206">
        <v>4.9877878111118995E-3</v>
      </c>
      <c r="AY196" s="206">
        <v>3.5865597972932679E-3</v>
      </c>
      <c r="AZ196" s="206">
        <v>2.9946548575296825E-3</v>
      </c>
      <c r="BA196" s="206">
        <v>3.6563076752622993E-3</v>
      </c>
      <c r="BB196" s="206">
        <v>5.0236520964577229E-3</v>
      </c>
      <c r="BC196" s="206">
        <v>4.6834124390550246E-3</v>
      </c>
      <c r="BD196" s="206">
        <v>4.1434872025820201E-3</v>
      </c>
      <c r="BE196" s="206">
        <v>8.6381146855781781E-3</v>
      </c>
      <c r="BF196" s="206">
        <v>6.2921231935112896E-3</v>
      </c>
      <c r="BG196" s="206">
        <v>2.663129715970615E-3</v>
      </c>
      <c r="BH196" s="206">
        <v>2.3902813954704777E-3</v>
      </c>
      <c r="BI196" s="206">
        <v>3.0649779306829851E-3</v>
      </c>
      <c r="BJ196" s="206">
        <v>2.7221484962263337E-3</v>
      </c>
      <c r="BK196" s="206">
        <v>1.9597149660076979E-3</v>
      </c>
      <c r="BL196" s="206">
        <v>2.2196121206772106E-3</v>
      </c>
      <c r="BM196" s="206">
        <v>1.4866110602439805E-3</v>
      </c>
      <c r="BN196" s="206">
        <v>1.7082237501378427E-3</v>
      </c>
      <c r="BO196" s="206">
        <v>1.499571740325878E-3</v>
      </c>
      <c r="BP196" s="206">
        <v>1.0115497124477904</v>
      </c>
      <c r="BQ196" s="206">
        <v>2.0414762050815706E-3</v>
      </c>
      <c r="BR196" s="206">
        <v>2.0196220299695798E-3</v>
      </c>
      <c r="BS196" s="206">
        <v>4.0035546899222767E-3</v>
      </c>
      <c r="BT196" s="206">
        <v>1.5283451991618185E-3</v>
      </c>
      <c r="BU196" s="206">
        <v>4.057127338771469E-3</v>
      </c>
      <c r="BV196" s="206">
        <v>9.1800117428837767E-4</v>
      </c>
      <c r="BW196" s="206">
        <v>2.7016369842740534E-4</v>
      </c>
      <c r="BX196" s="206">
        <v>1.3011843733667081E-3</v>
      </c>
      <c r="BY196" s="206">
        <v>9.5843608573532282E-4</v>
      </c>
      <c r="BZ196" s="206">
        <v>1.8879738428047175E-3</v>
      </c>
      <c r="CA196" s="206">
        <v>1.3417183116515726E-3</v>
      </c>
      <c r="CB196" s="206">
        <v>1.3569436453399518E-3</v>
      </c>
      <c r="CC196" s="206">
        <v>1.027748485591094E-3</v>
      </c>
      <c r="CD196" s="206">
        <v>1.3136731150815554E-3</v>
      </c>
      <c r="CE196" s="206">
        <v>1.0211085605253056E-3</v>
      </c>
      <c r="CF196" s="206">
        <v>1.6719769782288848E-3</v>
      </c>
      <c r="CG196" s="206">
        <v>2.1843090140530636E-3</v>
      </c>
      <c r="CH196" s="206">
        <v>1.1247465607318698E-3</v>
      </c>
      <c r="CI196" s="206">
        <v>2.3950527071999682E-3</v>
      </c>
      <c r="CJ196" s="206">
        <v>2.2446019912709231E-3</v>
      </c>
      <c r="CK196" s="206">
        <v>1.4545801887150642E-3</v>
      </c>
      <c r="CL196" s="206">
        <v>2.8014723353278061E-3</v>
      </c>
      <c r="CM196" s="206">
        <v>8.7716778100814068E-3</v>
      </c>
      <c r="CN196" s="206">
        <v>2.6728171405516065E-3</v>
      </c>
      <c r="CO196" s="206">
        <v>1.9364074011111617E-3</v>
      </c>
      <c r="CP196" s="206">
        <v>3.5565325734536204E-3</v>
      </c>
      <c r="CQ196" s="206">
        <v>3.4357351638101092E-3</v>
      </c>
      <c r="CR196" s="206">
        <v>1.6833503188847102E-3</v>
      </c>
      <c r="CS196" s="206">
        <v>9.9179772602258102E-4</v>
      </c>
      <c r="CT196" s="206">
        <v>1.5546199243208908E-3</v>
      </c>
      <c r="CU196" s="206">
        <v>3.5031071021958868E-3</v>
      </c>
      <c r="CV196" s="206">
        <v>1.8530998093228971E-3</v>
      </c>
      <c r="CW196" s="206">
        <v>1.0516617500899566E-2</v>
      </c>
      <c r="CX196" s="206">
        <v>1.0209586814909605E-2</v>
      </c>
      <c r="CY196" s="206">
        <v>5.6948168335695885E-3</v>
      </c>
      <c r="CZ196" s="206">
        <v>1.9257340311759109E-3</v>
      </c>
      <c r="DA196" s="206">
        <v>2.8255504191518365E-3</v>
      </c>
      <c r="DB196" s="206">
        <v>4.0367693573085664E-3</v>
      </c>
      <c r="DC196" s="206">
        <v>1.4515140190246576E-3</v>
      </c>
      <c r="DD196" s="202">
        <v>1.3228526995087955</v>
      </c>
    </row>
    <row r="197" spans="1:108" s="173" customFormat="1" ht="9.5" x14ac:dyDescent="0.15">
      <c r="A197" s="174" t="s">
        <v>108</v>
      </c>
      <c r="B197" s="175" t="s">
        <v>123</v>
      </c>
      <c r="C197" s="175"/>
      <c r="D197" s="203">
        <v>3.6237465519021721E-3</v>
      </c>
      <c r="E197" s="204">
        <v>2.9563255278336914E-3</v>
      </c>
      <c r="F197" s="204">
        <v>6.0057657024195459E-3</v>
      </c>
      <c r="G197" s="204">
        <v>5.109204482481592E-3</v>
      </c>
      <c r="H197" s="204">
        <v>1.6097811862756757E-3</v>
      </c>
      <c r="I197" s="204">
        <v>2.9666855233986687E-3</v>
      </c>
      <c r="J197" s="204">
        <v>7.2288570936790324E-3</v>
      </c>
      <c r="K197" s="204">
        <v>7.170537483069458E-3</v>
      </c>
      <c r="L197" s="204">
        <v>8.3740379926128122E-3</v>
      </c>
      <c r="M197" s="204">
        <v>6.6324807369730898E-3</v>
      </c>
      <c r="N197" s="204">
        <v>4.2790516802359542E-3</v>
      </c>
      <c r="O197" s="204">
        <v>7.0156713231590744E-3</v>
      </c>
      <c r="P197" s="204">
        <v>5.5619349623039251E-3</v>
      </c>
      <c r="Q197" s="204">
        <v>4.5276435288905082E-3</v>
      </c>
      <c r="R197" s="204">
        <v>6.4785770018542556E-3</v>
      </c>
      <c r="S197" s="204">
        <v>4.787955372383166E-3</v>
      </c>
      <c r="T197" s="204">
        <v>3.5530526298768908E-3</v>
      </c>
      <c r="U197" s="204">
        <v>4.1152689217939945E-3</v>
      </c>
      <c r="V197" s="204">
        <v>6.8454939893006503E-3</v>
      </c>
      <c r="W197" s="204">
        <v>5.5931720180699158E-3</v>
      </c>
      <c r="X197" s="204">
        <v>3.461858838699412E-3</v>
      </c>
      <c r="Y197" s="204">
        <v>7.5479141115138409E-3</v>
      </c>
      <c r="Z197" s="204">
        <v>7.7547822173801607E-3</v>
      </c>
      <c r="AA197" s="204">
        <v>6.202507999128447E-3</v>
      </c>
      <c r="AB197" s="204">
        <v>8.6930288108762188E-3</v>
      </c>
      <c r="AC197" s="204">
        <v>6.894463611857778E-3</v>
      </c>
      <c r="AD197" s="204">
        <v>5.1106791074478179E-3</v>
      </c>
      <c r="AE197" s="204">
        <v>5.1588625002405601E-3</v>
      </c>
      <c r="AF197" s="204">
        <v>4.4985843774217136E-3</v>
      </c>
      <c r="AG197" s="204">
        <v>5.3995376386353541E-3</v>
      </c>
      <c r="AH197" s="204">
        <v>4.2938706274333136E-3</v>
      </c>
      <c r="AI197" s="204">
        <v>5.6720699571762619E-3</v>
      </c>
      <c r="AJ197" s="204">
        <v>3.7521024313830961E-3</v>
      </c>
      <c r="AK197" s="204">
        <v>3.5901780258817675E-3</v>
      </c>
      <c r="AL197" s="204">
        <v>4.9554860464853965E-3</v>
      </c>
      <c r="AM197" s="204">
        <v>5.1531590993697729E-3</v>
      </c>
      <c r="AN197" s="204">
        <v>4.0716938121438482E-3</v>
      </c>
      <c r="AO197" s="204">
        <v>4.4430766061746303E-3</v>
      </c>
      <c r="AP197" s="204">
        <v>5.098521722924995E-3</v>
      </c>
      <c r="AQ197" s="204">
        <v>5.5180663829021547E-3</v>
      </c>
      <c r="AR197" s="204">
        <v>4.9837957227007578E-3</v>
      </c>
      <c r="AS197" s="204">
        <v>3.8830662853139293E-3</v>
      </c>
      <c r="AT197" s="204">
        <v>4.0356171378565916E-3</v>
      </c>
      <c r="AU197" s="204">
        <v>4.0896246057982154E-3</v>
      </c>
      <c r="AV197" s="204">
        <v>5.3018465369827992E-3</v>
      </c>
      <c r="AW197" s="204">
        <v>5.6735245537319918E-3</v>
      </c>
      <c r="AX197" s="204">
        <v>6.6623464233844035E-3</v>
      </c>
      <c r="AY197" s="204">
        <v>4.4650711840442912E-3</v>
      </c>
      <c r="AZ197" s="204">
        <v>4.6250509757759968E-3</v>
      </c>
      <c r="BA197" s="204">
        <v>4.3980354802400342E-3</v>
      </c>
      <c r="BB197" s="204">
        <v>4.6398325124970882E-3</v>
      </c>
      <c r="BC197" s="204">
        <v>5.0444410984558782E-3</v>
      </c>
      <c r="BD197" s="204">
        <v>4.8052094247659893E-3</v>
      </c>
      <c r="BE197" s="204">
        <v>5.0175732310512866E-3</v>
      </c>
      <c r="BF197" s="204">
        <v>4.9041444466833735E-3</v>
      </c>
      <c r="BG197" s="204">
        <v>4.8762098467599446E-3</v>
      </c>
      <c r="BH197" s="204">
        <v>2.9999078301527495E-3</v>
      </c>
      <c r="BI197" s="204">
        <v>4.8531679608133293E-3</v>
      </c>
      <c r="BJ197" s="204">
        <v>7.4896225804414532E-3</v>
      </c>
      <c r="BK197" s="204">
        <v>3.9198418984807519E-3</v>
      </c>
      <c r="BL197" s="204">
        <v>4.9646477041636319E-3</v>
      </c>
      <c r="BM197" s="204">
        <v>3.5986181069820491E-3</v>
      </c>
      <c r="BN197" s="204">
        <v>3.9644241723579563E-3</v>
      </c>
      <c r="BO197" s="204">
        <v>3.9030673332132214E-3</v>
      </c>
      <c r="BP197" s="204">
        <v>7.8422594828732786E-3</v>
      </c>
      <c r="BQ197" s="204">
        <v>1.0790809558093026</v>
      </c>
      <c r="BR197" s="204">
        <v>1.8044756648099611E-2</v>
      </c>
      <c r="BS197" s="204">
        <v>7.3859260407593821E-3</v>
      </c>
      <c r="BT197" s="204">
        <v>3.719565783990875E-3</v>
      </c>
      <c r="BU197" s="204">
        <v>6.1324536864368027E-3</v>
      </c>
      <c r="BV197" s="204">
        <v>1.7315302397794734E-3</v>
      </c>
      <c r="BW197" s="204">
        <v>6.2065405287857749E-4</v>
      </c>
      <c r="BX197" s="204">
        <v>1.123107463870811E-2</v>
      </c>
      <c r="BY197" s="204">
        <v>3.4076458457879327E-3</v>
      </c>
      <c r="BZ197" s="204">
        <v>5.1480479413450369E-3</v>
      </c>
      <c r="CA197" s="204">
        <v>4.606442960472374E-3</v>
      </c>
      <c r="CB197" s="204">
        <v>3.1582773884930981E-3</v>
      </c>
      <c r="CC197" s="204">
        <v>4.3962585486715553E-3</v>
      </c>
      <c r="CD197" s="204">
        <v>8.1596312738943504E-3</v>
      </c>
      <c r="CE197" s="204">
        <v>1.7155206417340026E-3</v>
      </c>
      <c r="CF197" s="204">
        <v>8.8074863176234638E-3</v>
      </c>
      <c r="CG197" s="204">
        <v>4.0000481474042494E-3</v>
      </c>
      <c r="CH197" s="204">
        <v>2.7067925574579257E-3</v>
      </c>
      <c r="CI197" s="204">
        <v>6.0308392686546919E-3</v>
      </c>
      <c r="CJ197" s="204">
        <v>4.655170211605178E-3</v>
      </c>
      <c r="CK197" s="204">
        <v>5.5257066268101611E-3</v>
      </c>
      <c r="CL197" s="204">
        <v>1.7611880647788996E-2</v>
      </c>
      <c r="CM197" s="204">
        <v>1.904291405752773E-2</v>
      </c>
      <c r="CN197" s="204">
        <v>8.6005099675317883E-3</v>
      </c>
      <c r="CO197" s="204">
        <v>4.466349635131657E-3</v>
      </c>
      <c r="CP197" s="204">
        <v>1.0328389824755421E-2</v>
      </c>
      <c r="CQ197" s="204">
        <v>1.3434014593157181E-2</v>
      </c>
      <c r="CR197" s="204">
        <v>5.8478869891420314E-3</v>
      </c>
      <c r="CS197" s="204">
        <v>2.525600857768416E-3</v>
      </c>
      <c r="CT197" s="204">
        <v>3.3514634212061167E-3</v>
      </c>
      <c r="CU197" s="204">
        <v>4.300168059648217E-3</v>
      </c>
      <c r="CV197" s="204">
        <v>3.2377539528141612E-3</v>
      </c>
      <c r="CW197" s="204">
        <v>2.3176636105467108E-2</v>
      </c>
      <c r="CX197" s="204">
        <v>1.8569690717186092E-2</v>
      </c>
      <c r="CY197" s="204">
        <v>2.6389035970829127E-2</v>
      </c>
      <c r="CZ197" s="204">
        <v>1.2026940443860499E-2</v>
      </c>
      <c r="DA197" s="204">
        <v>1.1337066157544946E-2</v>
      </c>
      <c r="DB197" s="204">
        <v>5.9355253422390813E-3</v>
      </c>
      <c r="DC197" s="204">
        <v>9.2939052207743431E-3</v>
      </c>
      <c r="DD197" s="205">
        <v>1.7223871507633939</v>
      </c>
    </row>
    <row r="198" spans="1:108" s="173" customFormat="1" ht="9.5" x14ac:dyDescent="0.15">
      <c r="A198" s="160" t="s">
        <v>110</v>
      </c>
      <c r="B198" s="169" t="s">
        <v>125</v>
      </c>
      <c r="C198" s="169"/>
      <c r="D198" s="200">
        <v>2.4316609427906914E-3</v>
      </c>
      <c r="E198" s="206">
        <v>2.3375176134355952E-3</v>
      </c>
      <c r="F198" s="206">
        <v>3.8248797104505957E-3</v>
      </c>
      <c r="G198" s="206">
        <v>3.9118365850470873E-3</v>
      </c>
      <c r="H198" s="206">
        <v>1.0006053247814868E-3</v>
      </c>
      <c r="I198" s="206">
        <v>1.6711160611353464E-3</v>
      </c>
      <c r="J198" s="206">
        <v>3.753054973058429E-3</v>
      </c>
      <c r="K198" s="206">
        <v>5.7832236348083991E-3</v>
      </c>
      <c r="L198" s="206">
        <v>4.5632797094915037E-3</v>
      </c>
      <c r="M198" s="206">
        <v>2.1572279062948693E-3</v>
      </c>
      <c r="N198" s="206">
        <v>2.498477254520843E-3</v>
      </c>
      <c r="O198" s="206">
        <v>3.8473315784803663E-3</v>
      </c>
      <c r="P198" s="206">
        <v>1.7609775507667527E-3</v>
      </c>
      <c r="Q198" s="206">
        <v>3.4467013714544175E-3</v>
      </c>
      <c r="R198" s="206">
        <v>3.4670329362882905E-3</v>
      </c>
      <c r="S198" s="206">
        <v>2.8255117148928708E-3</v>
      </c>
      <c r="T198" s="206">
        <v>2.3825169588734549E-3</v>
      </c>
      <c r="U198" s="206">
        <v>2.5702631527065281E-3</v>
      </c>
      <c r="V198" s="206">
        <v>7.0183059764869103E-3</v>
      </c>
      <c r="W198" s="206">
        <v>4.2154305827131E-3</v>
      </c>
      <c r="X198" s="206">
        <v>2.9335476549714177E-3</v>
      </c>
      <c r="Y198" s="206">
        <v>8.4337098044445832E-3</v>
      </c>
      <c r="Z198" s="206">
        <v>1.8001476564977713E-2</v>
      </c>
      <c r="AA198" s="206">
        <v>5.2753604234847557E-3</v>
      </c>
      <c r="AB198" s="206">
        <v>3.896592103540408E-3</v>
      </c>
      <c r="AC198" s="206">
        <v>5.4759373317209139E-3</v>
      </c>
      <c r="AD198" s="206">
        <v>3.9989505209966462E-3</v>
      </c>
      <c r="AE198" s="206">
        <v>3.1859224386914372E-3</v>
      </c>
      <c r="AF198" s="206">
        <v>2.8211506168857891E-3</v>
      </c>
      <c r="AG198" s="206">
        <v>3.2259391666415909E-3</v>
      </c>
      <c r="AH198" s="206">
        <v>5.0501183464743945E-3</v>
      </c>
      <c r="AI198" s="206">
        <v>6.5409271838413148E-3</v>
      </c>
      <c r="AJ198" s="206">
        <v>3.2608555598701654E-3</v>
      </c>
      <c r="AK198" s="206">
        <v>9.3914660209477967E-3</v>
      </c>
      <c r="AL198" s="206">
        <v>4.0639927872864051E-3</v>
      </c>
      <c r="AM198" s="206">
        <v>3.6110659381508635E-3</v>
      </c>
      <c r="AN198" s="206">
        <v>4.5845887136622323E-3</v>
      </c>
      <c r="AO198" s="206">
        <v>3.045534919433132E-3</v>
      </c>
      <c r="AP198" s="206">
        <v>4.3606316368820204E-3</v>
      </c>
      <c r="AQ198" s="206">
        <v>3.641821833294279E-3</v>
      </c>
      <c r="AR198" s="206">
        <v>2.9694037861952615E-3</v>
      </c>
      <c r="AS198" s="206">
        <v>2.4064201992307281E-3</v>
      </c>
      <c r="AT198" s="206">
        <v>2.5490280074704453E-3</v>
      </c>
      <c r="AU198" s="206">
        <v>1.9964660068808003E-3</v>
      </c>
      <c r="AV198" s="206">
        <v>3.0879851935264502E-3</v>
      </c>
      <c r="AW198" s="206">
        <v>3.9706579947837422E-3</v>
      </c>
      <c r="AX198" s="206">
        <v>3.70984033935777E-3</v>
      </c>
      <c r="AY198" s="206">
        <v>2.6690128404652682E-3</v>
      </c>
      <c r="AZ198" s="206">
        <v>2.579595072478355E-3</v>
      </c>
      <c r="BA198" s="206">
        <v>2.4666556748180468E-3</v>
      </c>
      <c r="BB198" s="206">
        <v>4.0086851589822455E-3</v>
      </c>
      <c r="BC198" s="206">
        <v>2.8567208473369386E-3</v>
      </c>
      <c r="BD198" s="206">
        <v>2.8216776973120868E-3</v>
      </c>
      <c r="BE198" s="206">
        <v>2.7469595113714987E-3</v>
      </c>
      <c r="BF198" s="206">
        <v>2.6239279842797934E-3</v>
      </c>
      <c r="BG198" s="206">
        <v>3.2909581137439974E-3</v>
      </c>
      <c r="BH198" s="206">
        <v>4.7687598450471443E-3</v>
      </c>
      <c r="BI198" s="206">
        <v>2.4726018613608013E-3</v>
      </c>
      <c r="BJ198" s="206">
        <v>2.9937541947982348E-3</v>
      </c>
      <c r="BK198" s="206">
        <v>2.269685595459326E-3</v>
      </c>
      <c r="BL198" s="206">
        <v>2.0135353479706396E-3</v>
      </c>
      <c r="BM198" s="206">
        <v>4.1000637675129839E-3</v>
      </c>
      <c r="BN198" s="206">
        <v>6.1774745507434089E-3</v>
      </c>
      <c r="BO198" s="206">
        <v>3.2911986747721451E-2</v>
      </c>
      <c r="BP198" s="206">
        <v>4.5527571282390948E-3</v>
      </c>
      <c r="BQ198" s="206">
        <v>4.6660590096146695E-3</v>
      </c>
      <c r="BR198" s="206">
        <v>1.0023363980349749</v>
      </c>
      <c r="BS198" s="206">
        <v>3.1156158840267914E-3</v>
      </c>
      <c r="BT198" s="206">
        <v>3.2817261163935836E-3</v>
      </c>
      <c r="BU198" s="206">
        <v>2.2792688693299809E-3</v>
      </c>
      <c r="BV198" s="206">
        <v>9.0614990739242333E-4</v>
      </c>
      <c r="BW198" s="206">
        <v>3.9209532926042607E-4</v>
      </c>
      <c r="BX198" s="206">
        <v>1.9619585829923403E-2</v>
      </c>
      <c r="BY198" s="206">
        <v>2.9596823161712306E-3</v>
      </c>
      <c r="BZ198" s="206">
        <v>4.3501048711087377E-3</v>
      </c>
      <c r="CA198" s="206">
        <v>4.1173335495962192E-3</v>
      </c>
      <c r="CB198" s="206">
        <v>4.330154775514807E-3</v>
      </c>
      <c r="CC198" s="206">
        <v>4.0210300495803798E-3</v>
      </c>
      <c r="CD198" s="206">
        <v>6.699688374472189E-3</v>
      </c>
      <c r="CE198" s="206">
        <v>1.968895086630471E-3</v>
      </c>
      <c r="CF198" s="206">
        <v>7.8161019922604255E-3</v>
      </c>
      <c r="CG198" s="206">
        <v>1.1965546205133149E-2</v>
      </c>
      <c r="CH198" s="206">
        <v>1.3493069211757617E-3</v>
      </c>
      <c r="CI198" s="206">
        <v>4.6757015406123682E-3</v>
      </c>
      <c r="CJ198" s="206">
        <v>3.4791102402913512E-3</v>
      </c>
      <c r="CK198" s="206">
        <v>1.435588588965379E-2</v>
      </c>
      <c r="CL198" s="206">
        <v>8.2784841565197199E-3</v>
      </c>
      <c r="CM198" s="206">
        <v>4.5667266261701662E-3</v>
      </c>
      <c r="CN198" s="206">
        <v>4.4678233644564686E-3</v>
      </c>
      <c r="CO198" s="206">
        <v>8.6612573129952446E-3</v>
      </c>
      <c r="CP198" s="206">
        <v>5.1955768567122787E-3</v>
      </c>
      <c r="CQ198" s="206">
        <v>4.9091401148258964E-3</v>
      </c>
      <c r="CR198" s="206">
        <v>1.4700232560436656E-3</v>
      </c>
      <c r="CS198" s="206">
        <v>1.6528404318439825E-3</v>
      </c>
      <c r="CT198" s="206">
        <v>5.3501758533077244E-3</v>
      </c>
      <c r="CU198" s="206">
        <v>2.5368483000921364E-3</v>
      </c>
      <c r="CV198" s="206">
        <v>1.2873977638428293E-3</v>
      </c>
      <c r="CW198" s="206">
        <v>3.6586392037996129E-2</v>
      </c>
      <c r="CX198" s="206">
        <v>1.5123475403421779E-2</v>
      </c>
      <c r="CY198" s="206">
        <v>1.302589662895267E-2</v>
      </c>
      <c r="CZ198" s="206">
        <v>1.2716948017652946E-2</v>
      </c>
      <c r="DA198" s="206">
        <v>1.611097643328703E-2</v>
      </c>
      <c r="DB198" s="206">
        <v>3.9488261578678168E-3</v>
      </c>
      <c r="DC198" s="206">
        <v>8.2719487311286033E-3</v>
      </c>
      <c r="DD198" s="202">
        <v>1.5421273528119956</v>
      </c>
    </row>
    <row r="199" spans="1:108" s="173" customFormat="1" ht="9.5" x14ac:dyDescent="0.15">
      <c r="A199" s="160" t="s">
        <v>112</v>
      </c>
      <c r="B199" s="169" t="s">
        <v>127</v>
      </c>
      <c r="C199" s="169"/>
      <c r="D199" s="200">
        <v>0.12040895051750976</v>
      </c>
      <c r="E199" s="206">
        <v>0.10326270559652853</v>
      </c>
      <c r="F199" s="206">
        <v>0.10889685040007267</v>
      </c>
      <c r="G199" s="206">
        <v>8.8017857684929271E-2</v>
      </c>
      <c r="H199" s="206">
        <v>3.6415905664980493E-2</v>
      </c>
      <c r="I199" s="206">
        <v>0.10044951875631714</v>
      </c>
      <c r="J199" s="206">
        <v>7.712750942100792E-2</v>
      </c>
      <c r="K199" s="206">
        <v>3.940860027018691E-2</v>
      </c>
      <c r="L199" s="206">
        <v>0.13929955653256704</v>
      </c>
      <c r="M199" s="206">
        <v>0.20274096060667293</v>
      </c>
      <c r="N199" s="206">
        <v>0.13038032556630358</v>
      </c>
      <c r="O199" s="206">
        <v>0.15560605923498894</v>
      </c>
      <c r="P199" s="206">
        <v>7.4852444019745196E-2</v>
      </c>
      <c r="Q199" s="206">
        <v>0.17514951147655033</v>
      </c>
      <c r="R199" s="206">
        <v>0.14232318088980117</v>
      </c>
      <c r="S199" s="206">
        <v>0.16740272911216966</v>
      </c>
      <c r="T199" s="206">
        <v>0.11680693967402794</v>
      </c>
      <c r="U199" s="206">
        <v>0.15188495932472351</v>
      </c>
      <c r="V199" s="206">
        <v>0.13217573207718436</v>
      </c>
      <c r="W199" s="206">
        <v>0.15763680139852587</v>
      </c>
      <c r="X199" s="206">
        <v>0.12164637709470542</v>
      </c>
      <c r="Y199" s="206">
        <v>7.4177236971503219E-2</v>
      </c>
      <c r="Z199" s="206">
        <v>6.7000695507556995E-2</v>
      </c>
      <c r="AA199" s="206">
        <v>4.2209746129751098E-2</v>
      </c>
      <c r="AB199" s="206">
        <v>8.3787814698327551E-2</v>
      </c>
      <c r="AC199" s="206">
        <v>0.102612560926746</v>
      </c>
      <c r="AD199" s="206">
        <v>3.3167862920702978E-2</v>
      </c>
      <c r="AE199" s="206">
        <v>0.11330429638219379</v>
      </c>
      <c r="AF199" s="206">
        <v>0.10675408322165744</v>
      </c>
      <c r="AG199" s="206">
        <v>0.16329875178317818</v>
      </c>
      <c r="AH199" s="206">
        <v>7.7955371961507106E-2</v>
      </c>
      <c r="AI199" s="206">
        <v>6.5762257693135498E-2</v>
      </c>
      <c r="AJ199" s="206">
        <v>8.2306276728976321E-2</v>
      </c>
      <c r="AK199" s="206">
        <v>7.411987177908412E-2</v>
      </c>
      <c r="AL199" s="206">
        <v>6.423370557748613E-2</v>
      </c>
      <c r="AM199" s="206">
        <v>5.5605583675543892E-2</v>
      </c>
      <c r="AN199" s="206">
        <v>4.8168908402144495E-2</v>
      </c>
      <c r="AO199" s="206">
        <v>0.14607520530689894</v>
      </c>
      <c r="AP199" s="206">
        <v>0.14689013910176077</v>
      </c>
      <c r="AQ199" s="206">
        <v>0.16216158173005843</v>
      </c>
      <c r="AR199" s="206">
        <v>0.13350205733319773</v>
      </c>
      <c r="AS199" s="206">
        <v>0.10497370532422061</v>
      </c>
      <c r="AT199" s="206">
        <v>9.9568856418136162E-2</v>
      </c>
      <c r="AU199" s="206">
        <v>9.258246639774588E-2</v>
      </c>
      <c r="AV199" s="206">
        <v>9.9349310059106979E-2</v>
      </c>
      <c r="AW199" s="206">
        <v>0.10349460580284398</v>
      </c>
      <c r="AX199" s="206">
        <v>0.10876288040745968</v>
      </c>
      <c r="AY199" s="206">
        <v>0.10222806780581918</v>
      </c>
      <c r="AZ199" s="206">
        <v>0.12488580211760364</v>
      </c>
      <c r="BA199" s="206">
        <v>9.7209157469389115E-2</v>
      </c>
      <c r="BB199" s="206">
        <v>0.12502075220175327</v>
      </c>
      <c r="BC199" s="206">
        <v>0.11884195311989726</v>
      </c>
      <c r="BD199" s="206">
        <v>0.10504670336331129</v>
      </c>
      <c r="BE199" s="206">
        <v>0.11545536294440757</v>
      </c>
      <c r="BF199" s="206">
        <v>0.12343389849620752</v>
      </c>
      <c r="BG199" s="206">
        <v>0.12746924560822653</v>
      </c>
      <c r="BH199" s="206">
        <v>6.0289507333265727E-2</v>
      </c>
      <c r="BI199" s="206">
        <v>0.14612933934115122</v>
      </c>
      <c r="BJ199" s="206">
        <v>2.8926709864234068E-2</v>
      </c>
      <c r="BK199" s="206">
        <v>0.13091595160426636</v>
      </c>
      <c r="BL199" s="206">
        <v>0.14203092487627139</v>
      </c>
      <c r="BM199" s="206">
        <v>8.1411961004753453E-2</v>
      </c>
      <c r="BN199" s="206">
        <v>8.4665128940060369E-2</v>
      </c>
      <c r="BO199" s="206">
        <v>3.6422141666506591E-2</v>
      </c>
      <c r="BP199" s="206">
        <v>4.774438413353943E-2</v>
      </c>
      <c r="BQ199" s="206">
        <v>5.917020025355027E-2</v>
      </c>
      <c r="BR199" s="206">
        <v>3.7455413184332612E-2</v>
      </c>
      <c r="BS199" s="206">
        <v>1.0382490051941091</v>
      </c>
      <c r="BT199" s="206">
        <v>2.1781751166148625E-2</v>
      </c>
      <c r="BU199" s="206">
        <v>1.8471206430976425E-2</v>
      </c>
      <c r="BV199" s="206">
        <v>1.4532734699234304E-2</v>
      </c>
      <c r="BW199" s="206">
        <v>1.0979399595222523E-2</v>
      </c>
      <c r="BX199" s="206">
        <v>2.001574860826735E-2</v>
      </c>
      <c r="BY199" s="206">
        <v>2.6897480129296117E-2</v>
      </c>
      <c r="BZ199" s="206">
        <v>4.2462848762892066E-2</v>
      </c>
      <c r="CA199" s="206">
        <v>3.6418075878580848E-2</v>
      </c>
      <c r="CB199" s="206">
        <v>2.4489102934254058E-2</v>
      </c>
      <c r="CC199" s="206">
        <v>2.6301371187885243E-2</v>
      </c>
      <c r="CD199" s="206">
        <v>3.3856294502356797E-2</v>
      </c>
      <c r="CE199" s="206">
        <v>1.6319476172832963E-2</v>
      </c>
      <c r="CF199" s="206">
        <v>2.2260710074333934E-2</v>
      </c>
      <c r="CG199" s="206">
        <v>3.8370407803262147E-2</v>
      </c>
      <c r="CH199" s="206">
        <v>3.9759657417341374E-2</v>
      </c>
      <c r="CI199" s="206">
        <v>2.920698551392575E-2</v>
      </c>
      <c r="CJ199" s="206">
        <v>9.0309357142064992E-2</v>
      </c>
      <c r="CK199" s="206">
        <v>3.0409198097405825E-2</v>
      </c>
      <c r="CL199" s="206">
        <v>2.7324753933595257E-2</v>
      </c>
      <c r="CM199" s="206">
        <v>5.9460077899855981E-2</v>
      </c>
      <c r="CN199" s="206">
        <v>8.4620571154099031E-2</v>
      </c>
      <c r="CO199" s="206">
        <v>3.6742373282918801E-2</v>
      </c>
      <c r="CP199" s="206">
        <v>5.8052965092167258E-2</v>
      </c>
      <c r="CQ199" s="206">
        <v>4.0629112201616031E-2</v>
      </c>
      <c r="CR199" s="206">
        <v>7.7849946989046237E-2</v>
      </c>
      <c r="CS199" s="206">
        <v>3.7400322165941212E-2</v>
      </c>
      <c r="CT199" s="206">
        <v>4.3516588935997032E-2</v>
      </c>
      <c r="CU199" s="206">
        <v>0.12326519649849205</v>
      </c>
      <c r="CV199" s="206">
        <v>3.0630913023973274E-2</v>
      </c>
      <c r="CW199" s="206">
        <v>0.12244368525165576</v>
      </c>
      <c r="CX199" s="206">
        <v>0.16080772919437178</v>
      </c>
      <c r="CY199" s="206">
        <v>5.330901827906321E-2</v>
      </c>
      <c r="CZ199" s="206">
        <v>5.0999841258390514E-2</v>
      </c>
      <c r="DA199" s="206">
        <v>5.8773505944793636E-2</v>
      </c>
      <c r="DB199" s="206">
        <v>0.32801876458222257</v>
      </c>
      <c r="DC199" s="206">
        <v>3.8059776716419184E-2</v>
      </c>
      <c r="DD199" s="202">
        <v>9.9014678666039835</v>
      </c>
    </row>
    <row r="200" spans="1:108" s="173" customFormat="1" ht="9.5" x14ac:dyDescent="0.15">
      <c r="A200" s="160" t="s">
        <v>114</v>
      </c>
      <c r="B200" s="169" t="s">
        <v>129</v>
      </c>
      <c r="C200" s="169"/>
      <c r="D200" s="200">
        <v>1.7927298706855402E-2</v>
      </c>
      <c r="E200" s="206">
        <v>1.6543698759345141E-2</v>
      </c>
      <c r="F200" s="206">
        <v>1.9046711275575723E-2</v>
      </c>
      <c r="G200" s="206">
        <v>1.6457865606010501E-2</v>
      </c>
      <c r="H200" s="206">
        <v>1.2780499835433104E-2</v>
      </c>
      <c r="I200" s="206">
        <v>1.9039683758094519E-2</v>
      </c>
      <c r="J200" s="206">
        <v>5.7763034680107309E-2</v>
      </c>
      <c r="K200" s="206">
        <v>3.4462727594549228E-2</v>
      </c>
      <c r="L200" s="206">
        <v>1.9859935539708114E-2</v>
      </c>
      <c r="M200" s="206">
        <v>1.7869934304880559E-2</v>
      </c>
      <c r="N200" s="206">
        <v>1.7870258532982894E-2</v>
      </c>
      <c r="O200" s="206">
        <v>1.764782485701746E-2</v>
      </c>
      <c r="P200" s="206">
        <v>1.4178092988512577E-2</v>
      </c>
      <c r="Q200" s="206">
        <v>1.9635757811955552E-2</v>
      </c>
      <c r="R200" s="206">
        <v>3.4092446558535189E-2</v>
      </c>
      <c r="S200" s="206">
        <v>3.3886462319400436E-2</v>
      </c>
      <c r="T200" s="206">
        <v>2.0376952260395115E-2</v>
      </c>
      <c r="U200" s="206">
        <v>2.9454080082442578E-2</v>
      </c>
      <c r="V200" s="206">
        <v>2.5459771325469196E-2</v>
      </c>
      <c r="W200" s="206">
        <v>2.2617139870994528E-2</v>
      </c>
      <c r="X200" s="206">
        <v>1.8911881049123409E-2</v>
      </c>
      <c r="Y200" s="206">
        <v>2.1398074346006424E-2</v>
      </c>
      <c r="Z200" s="206">
        <v>2.5472898326308637E-2</v>
      </c>
      <c r="AA200" s="206">
        <v>2.2266083177262346E-2</v>
      </c>
      <c r="AB200" s="206">
        <v>1.6270983672645015E-2</v>
      </c>
      <c r="AC200" s="206">
        <v>3.5823484908636655E-2</v>
      </c>
      <c r="AD200" s="206">
        <v>2.5749529409939038E-2</v>
      </c>
      <c r="AE200" s="206">
        <v>1.5216112758767778E-2</v>
      </c>
      <c r="AF200" s="206">
        <v>1.6271735661806914E-2</v>
      </c>
      <c r="AG200" s="206">
        <v>1.7972738920564252E-2</v>
      </c>
      <c r="AH200" s="206">
        <v>2.1026261106958068E-2</v>
      </c>
      <c r="AI200" s="206">
        <v>2.7487427240052157E-2</v>
      </c>
      <c r="AJ200" s="206">
        <v>2.5712543315363334E-2</v>
      </c>
      <c r="AK200" s="206">
        <v>2.2489178498576314E-2</v>
      </c>
      <c r="AL200" s="206">
        <v>2.9161532928417205E-2</v>
      </c>
      <c r="AM200" s="206">
        <v>2.5321982213484483E-2</v>
      </c>
      <c r="AN200" s="206">
        <v>1.886921875109427E-2</v>
      </c>
      <c r="AO200" s="206">
        <v>2.4448779915062068E-2</v>
      </c>
      <c r="AP200" s="206">
        <v>4.5706309225171375E-2</v>
      </c>
      <c r="AQ200" s="206">
        <v>3.6054582497922427E-2</v>
      </c>
      <c r="AR200" s="206">
        <v>3.1400314879273604E-2</v>
      </c>
      <c r="AS200" s="206">
        <v>2.2624008152325247E-2</v>
      </c>
      <c r="AT200" s="206">
        <v>1.9640250799845507E-2</v>
      </c>
      <c r="AU200" s="206">
        <v>1.7829679037647934E-2</v>
      </c>
      <c r="AV200" s="206">
        <v>2.4462939912557789E-2</v>
      </c>
      <c r="AW200" s="206">
        <v>2.1409823728656872E-2</v>
      </c>
      <c r="AX200" s="206">
        <v>2.1551891441975012E-2</v>
      </c>
      <c r="AY200" s="206">
        <v>1.8372440735298329E-2</v>
      </c>
      <c r="AZ200" s="206">
        <v>1.9532550532792362E-2</v>
      </c>
      <c r="BA200" s="206">
        <v>1.8643266220759871E-2</v>
      </c>
      <c r="BB200" s="206">
        <v>2.3378610952364924E-2</v>
      </c>
      <c r="BC200" s="206">
        <v>1.8992007780440443E-2</v>
      </c>
      <c r="BD200" s="206">
        <v>2.2644840946374447E-2</v>
      </c>
      <c r="BE200" s="206">
        <v>1.9920674845537591E-2</v>
      </c>
      <c r="BF200" s="206">
        <v>1.7954418058018094E-2</v>
      </c>
      <c r="BG200" s="206">
        <v>2.823711432469175E-2</v>
      </c>
      <c r="BH200" s="206">
        <v>9.7259463705358009E-3</v>
      </c>
      <c r="BI200" s="206">
        <v>3.7599883744576193E-2</v>
      </c>
      <c r="BJ200" s="206">
        <v>1.9673732288873241E-2</v>
      </c>
      <c r="BK200" s="206">
        <v>2.5767653788727658E-2</v>
      </c>
      <c r="BL200" s="206">
        <v>2.1834295277507902E-2</v>
      </c>
      <c r="BM200" s="206">
        <v>3.328279667507477E-2</v>
      </c>
      <c r="BN200" s="206">
        <v>3.2018222817280367E-2</v>
      </c>
      <c r="BO200" s="206">
        <v>3.9878858698987558E-2</v>
      </c>
      <c r="BP200" s="206">
        <v>2.5024488919215861E-2</v>
      </c>
      <c r="BQ200" s="206">
        <v>1.4555009763710946E-2</v>
      </c>
      <c r="BR200" s="206">
        <v>1.3630866603069789E-2</v>
      </c>
      <c r="BS200" s="206">
        <v>2.3528162755053705E-2</v>
      </c>
      <c r="BT200" s="206">
        <v>1.0535598247118014</v>
      </c>
      <c r="BU200" s="206">
        <v>6.8722238843391667E-2</v>
      </c>
      <c r="BV200" s="206">
        <v>6.8956187438795474E-2</v>
      </c>
      <c r="BW200" s="206">
        <v>8.1542086087147123E-2</v>
      </c>
      <c r="BX200" s="206">
        <v>4.7897357885861004E-2</v>
      </c>
      <c r="BY200" s="206">
        <v>1.6191685875038574E-2</v>
      </c>
      <c r="BZ200" s="206">
        <v>4.7223268676091876E-2</v>
      </c>
      <c r="CA200" s="206">
        <v>2.6828176285129676E-2</v>
      </c>
      <c r="CB200" s="206">
        <v>2.7137375022677351E-2</v>
      </c>
      <c r="CC200" s="206">
        <v>1.6932393820531001E-2</v>
      </c>
      <c r="CD200" s="206">
        <v>1.8290557572683962E-2</v>
      </c>
      <c r="CE200" s="206">
        <v>6.1843946965153994E-3</v>
      </c>
      <c r="CF200" s="206">
        <v>1.3315946766381636E-2</v>
      </c>
      <c r="CG200" s="206">
        <v>1.2861572523429881E-2</v>
      </c>
      <c r="CH200" s="206">
        <v>1.1543221197818721E-2</v>
      </c>
      <c r="CI200" s="206">
        <v>1.8293139116836582E-2</v>
      </c>
      <c r="CJ200" s="206">
        <v>1.5552928977932633E-2</v>
      </c>
      <c r="CK200" s="206">
        <v>5.2678850880674651E-2</v>
      </c>
      <c r="CL200" s="206">
        <v>5.5744255999638321E-3</v>
      </c>
      <c r="CM200" s="206">
        <v>1.1633816231113659E-2</v>
      </c>
      <c r="CN200" s="206">
        <v>1.4861015770861755E-2</v>
      </c>
      <c r="CO200" s="206">
        <v>1.6346555191937971E-2</v>
      </c>
      <c r="CP200" s="206">
        <v>9.767914201074453E-3</v>
      </c>
      <c r="CQ200" s="206">
        <v>1.1650009426877122E-2</v>
      </c>
      <c r="CR200" s="206">
        <v>6.2259551315894515E-2</v>
      </c>
      <c r="CS200" s="206">
        <v>5.3123931859932638E-2</v>
      </c>
      <c r="CT200" s="206">
        <v>1.249567795117654E-2</v>
      </c>
      <c r="CU200" s="206">
        <v>1.9521650770269183E-2</v>
      </c>
      <c r="CV200" s="206">
        <v>9.3404557397968602E-3</v>
      </c>
      <c r="CW200" s="206">
        <v>2.6113102633083578E-2</v>
      </c>
      <c r="CX200" s="206">
        <v>1.665488627338212E-2</v>
      </c>
      <c r="CY200" s="206">
        <v>1.1523260225036811E-2</v>
      </c>
      <c r="CZ200" s="206">
        <v>1.7504408357741294E-2</v>
      </c>
      <c r="DA200" s="206">
        <v>1.3635602829299837E-2</v>
      </c>
      <c r="DB200" s="206">
        <v>2.5339472615125529E-2</v>
      </c>
      <c r="DC200" s="206">
        <v>2.2653538048307931E-2</v>
      </c>
      <c r="DD200" s="202">
        <v>3.5654267460622142</v>
      </c>
    </row>
    <row r="201" spans="1:108" s="173" customFormat="1" ht="9.5" x14ac:dyDescent="0.15">
      <c r="A201" s="179" t="s">
        <v>116</v>
      </c>
      <c r="B201" s="180" t="s">
        <v>131</v>
      </c>
      <c r="C201" s="180"/>
      <c r="D201" s="207">
        <v>1.3195586122914398E-2</v>
      </c>
      <c r="E201" s="208">
        <v>1.2721412925229186E-2</v>
      </c>
      <c r="F201" s="208">
        <v>1.3850377698882938E-2</v>
      </c>
      <c r="G201" s="208">
        <v>2.576442125587293E-2</v>
      </c>
      <c r="H201" s="208">
        <v>6.6019358802457103E-3</v>
      </c>
      <c r="I201" s="208">
        <v>1.2575029327839788E-2</v>
      </c>
      <c r="J201" s="208">
        <v>2.0753036310015922E-2</v>
      </c>
      <c r="K201" s="208">
        <v>3.0493284281607701E-2</v>
      </c>
      <c r="L201" s="208">
        <v>1.7918857784135364E-2</v>
      </c>
      <c r="M201" s="208">
        <v>1.8158531848763457E-2</v>
      </c>
      <c r="N201" s="208">
        <v>1.6606433060332611E-2</v>
      </c>
      <c r="O201" s="208">
        <v>1.8278568474020304E-2</v>
      </c>
      <c r="P201" s="208">
        <v>1.1208833208442959E-2</v>
      </c>
      <c r="Q201" s="208">
        <v>1.9922771416890764E-2</v>
      </c>
      <c r="R201" s="208">
        <v>1.8006295331385879E-2</v>
      </c>
      <c r="S201" s="208">
        <v>1.9540148598675987E-2</v>
      </c>
      <c r="T201" s="208">
        <v>1.3627475568451085E-2</v>
      </c>
      <c r="U201" s="208">
        <v>2.14361122102825E-2</v>
      </c>
      <c r="V201" s="208">
        <v>1.9632882979352177E-2</v>
      </c>
      <c r="W201" s="208">
        <v>1.7921906340990005E-2</v>
      </c>
      <c r="X201" s="208">
        <v>1.7141885381199696E-2</v>
      </c>
      <c r="Y201" s="208">
        <v>1.4609330734313147E-2</v>
      </c>
      <c r="Z201" s="208">
        <v>1.8256816442849655E-2</v>
      </c>
      <c r="AA201" s="208">
        <v>1.8889821441606492E-2</v>
      </c>
      <c r="AB201" s="208">
        <v>1.5937684086029795E-2</v>
      </c>
      <c r="AC201" s="208">
        <v>2.0531048955378509E-2</v>
      </c>
      <c r="AD201" s="208">
        <v>2.2527426965510997E-2</v>
      </c>
      <c r="AE201" s="208">
        <v>1.664516581271213E-2</v>
      </c>
      <c r="AF201" s="208">
        <v>1.4797384010130983E-2</v>
      </c>
      <c r="AG201" s="208">
        <v>1.8262739779605321E-2</v>
      </c>
      <c r="AH201" s="208">
        <v>1.4326420949927123E-2</v>
      </c>
      <c r="AI201" s="208">
        <v>2.040462122210749E-2</v>
      </c>
      <c r="AJ201" s="208">
        <v>1.6915737730976592E-2</v>
      </c>
      <c r="AK201" s="208">
        <v>1.5120844813079744E-2</v>
      </c>
      <c r="AL201" s="208">
        <v>1.6951271380517711E-2</v>
      </c>
      <c r="AM201" s="208">
        <v>1.4955850417847775E-2</v>
      </c>
      <c r="AN201" s="208">
        <v>1.4131546289485469E-2</v>
      </c>
      <c r="AO201" s="208">
        <v>1.8440606294302865E-2</v>
      </c>
      <c r="AP201" s="208">
        <v>2.3301294895476828E-2</v>
      </c>
      <c r="AQ201" s="208">
        <v>2.247751755951849E-2</v>
      </c>
      <c r="AR201" s="208">
        <v>2.3517839752262286E-2</v>
      </c>
      <c r="AS201" s="208">
        <v>1.4726574807199647E-2</v>
      </c>
      <c r="AT201" s="208">
        <v>1.5568554481827122E-2</v>
      </c>
      <c r="AU201" s="208">
        <v>1.4871197114150293E-2</v>
      </c>
      <c r="AV201" s="208">
        <v>1.4735276179080294E-2</v>
      </c>
      <c r="AW201" s="208">
        <v>1.4971970230812592E-2</v>
      </c>
      <c r="AX201" s="208">
        <v>1.6225616154859592E-2</v>
      </c>
      <c r="AY201" s="208">
        <v>1.531281868911852E-2</v>
      </c>
      <c r="AZ201" s="208">
        <v>1.8235780336292709E-2</v>
      </c>
      <c r="BA201" s="208">
        <v>1.8199609857711904E-2</v>
      </c>
      <c r="BB201" s="208">
        <v>1.8162354522855691E-2</v>
      </c>
      <c r="BC201" s="208">
        <v>1.8361775300090772E-2</v>
      </c>
      <c r="BD201" s="208">
        <v>1.8225084619507E-2</v>
      </c>
      <c r="BE201" s="208">
        <v>1.5729724679326818E-2</v>
      </c>
      <c r="BF201" s="208">
        <v>1.4614333764877337E-2</v>
      </c>
      <c r="BG201" s="208">
        <v>1.6079530781958711E-2</v>
      </c>
      <c r="BH201" s="208">
        <v>8.1745015931608874E-3</v>
      </c>
      <c r="BI201" s="208">
        <v>1.7177510053213763E-2</v>
      </c>
      <c r="BJ201" s="208">
        <v>2.5648655642364876E-2</v>
      </c>
      <c r="BK201" s="208">
        <v>2.1832338077619792E-2</v>
      </c>
      <c r="BL201" s="208">
        <v>1.7043051289334501E-2</v>
      </c>
      <c r="BM201" s="208">
        <v>1.5492761537140966E-2</v>
      </c>
      <c r="BN201" s="208">
        <v>1.5688686442101064E-2</v>
      </c>
      <c r="BO201" s="208">
        <v>2.2890890781310572E-2</v>
      </c>
      <c r="BP201" s="208">
        <v>2.87267295014659E-2</v>
      </c>
      <c r="BQ201" s="208">
        <v>1.4240561392713338E-2</v>
      </c>
      <c r="BR201" s="208">
        <v>8.2756200170767489E-3</v>
      </c>
      <c r="BS201" s="208">
        <v>4.7645338995451064E-2</v>
      </c>
      <c r="BT201" s="208">
        <v>2.9151528713149553E-2</v>
      </c>
      <c r="BU201" s="208">
        <v>1.0649384836080289</v>
      </c>
      <c r="BV201" s="208">
        <v>8.9922282575947282E-2</v>
      </c>
      <c r="BW201" s="208">
        <v>6.1360615377528674E-3</v>
      </c>
      <c r="BX201" s="208">
        <v>9.1928183013250363E-3</v>
      </c>
      <c r="BY201" s="208">
        <v>1.8457196929159026E-2</v>
      </c>
      <c r="BZ201" s="208">
        <v>0.11474525440420863</v>
      </c>
      <c r="CA201" s="208">
        <v>2.7695130415757184E-2</v>
      </c>
      <c r="CB201" s="208">
        <v>0.11619347595311971</v>
      </c>
      <c r="CC201" s="208">
        <v>9.8022636751945932E-2</v>
      </c>
      <c r="CD201" s="208">
        <v>4.4459116790906347E-2</v>
      </c>
      <c r="CE201" s="208">
        <v>2.0771809932171773E-2</v>
      </c>
      <c r="CF201" s="208">
        <v>2.0452318240022124E-2</v>
      </c>
      <c r="CG201" s="208">
        <v>2.2983421743345996E-2</v>
      </c>
      <c r="CH201" s="208">
        <v>5.3854576351191411E-2</v>
      </c>
      <c r="CI201" s="208">
        <v>0.11412480502719642</v>
      </c>
      <c r="CJ201" s="208">
        <v>3.2711286362941711E-2</v>
      </c>
      <c r="CK201" s="208">
        <v>1.0477081715803834E-2</v>
      </c>
      <c r="CL201" s="208">
        <v>7.4098424798649757E-3</v>
      </c>
      <c r="CM201" s="208">
        <v>2.1424724894022393E-2</v>
      </c>
      <c r="CN201" s="208">
        <v>3.2212033756691565E-2</v>
      </c>
      <c r="CO201" s="208">
        <v>1.1569098541236861E-2</v>
      </c>
      <c r="CP201" s="208">
        <v>1.30274493830345E-2</v>
      </c>
      <c r="CQ201" s="208">
        <v>1.4808847128361381E-2</v>
      </c>
      <c r="CR201" s="208">
        <v>3.321866014877569E-2</v>
      </c>
      <c r="CS201" s="208">
        <v>2.2720961010948306E-2</v>
      </c>
      <c r="CT201" s="208">
        <v>1.9671254216361771E-2</v>
      </c>
      <c r="CU201" s="208">
        <v>1.5861772214326067E-2</v>
      </c>
      <c r="CV201" s="208">
        <v>1.9977022881411687E-2</v>
      </c>
      <c r="CW201" s="208">
        <v>2.8962676888849834E-2</v>
      </c>
      <c r="CX201" s="208">
        <v>2.6220435160435134E-2</v>
      </c>
      <c r="CY201" s="208">
        <v>4.1568709380361127E-2</v>
      </c>
      <c r="CZ201" s="208">
        <v>1.8243788940862555E-2</v>
      </c>
      <c r="DA201" s="208">
        <v>4.1439991203030921E-2</v>
      </c>
      <c r="DB201" s="208">
        <v>2.5051292698404434E-2</v>
      </c>
      <c r="DC201" s="208">
        <v>5.1179474599636135E-2</v>
      </c>
      <c r="DD201" s="209">
        <v>3.5520709232623813</v>
      </c>
    </row>
    <row r="202" spans="1:108" s="173" customFormat="1" ht="9.5" x14ac:dyDescent="0.15">
      <c r="A202" s="160" t="s">
        <v>118</v>
      </c>
      <c r="B202" s="169" t="s">
        <v>133</v>
      </c>
      <c r="C202" s="169"/>
      <c r="D202" s="200">
        <v>0</v>
      </c>
      <c r="E202" s="206">
        <v>0</v>
      </c>
      <c r="F202" s="206">
        <v>0</v>
      </c>
      <c r="G202" s="206">
        <v>0</v>
      </c>
      <c r="H202" s="206">
        <v>0</v>
      </c>
      <c r="I202" s="206">
        <v>0</v>
      </c>
      <c r="J202" s="206">
        <v>0</v>
      </c>
      <c r="K202" s="206">
        <v>0</v>
      </c>
      <c r="L202" s="206">
        <v>0</v>
      </c>
      <c r="M202" s="206">
        <v>0</v>
      </c>
      <c r="N202" s="206">
        <v>0</v>
      </c>
      <c r="O202" s="206">
        <v>0</v>
      </c>
      <c r="P202" s="206">
        <v>0</v>
      </c>
      <c r="Q202" s="206">
        <v>0</v>
      </c>
      <c r="R202" s="206">
        <v>0</v>
      </c>
      <c r="S202" s="206">
        <v>0</v>
      </c>
      <c r="T202" s="206">
        <v>0</v>
      </c>
      <c r="U202" s="206">
        <v>0</v>
      </c>
      <c r="V202" s="206">
        <v>0</v>
      </c>
      <c r="W202" s="206">
        <v>0</v>
      </c>
      <c r="X202" s="206">
        <v>0</v>
      </c>
      <c r="Y202" s="206">
        <v>0</v>
      </c>
      <c r="Z202" s="206">
        <v>0</v>
      </c>
      <c r="AA202" s="206">
        <v>0</v>
      </c>
      <c r="AB202" s="206">
        <v>0</v>
      </c>
      <c r="AC202" s="206">
        <v>0</v>
      </c>
      <c r="AD202" s="206">
        <v>0</v>
      </c>
      <c r="AE202" s="206">
        <v>0</v>
      </c>
      <c r="AF202" s="206">
        <v>0</v>
      </c>
      <c r="AG202" s="206">
        <v>0</v>
      </c>
      <c r="AH202" s="206">
        <v>0</v>
      </c>
      <c r="AI202" s="206">
        <v>0</v>
      </c>
      <c r="AJ202" s="206">
        <v>0</v>
      </c>
      <c r="AK202" s="206">
        <v>0</v>
      </c>
      <c r="AL202" s="206">
        <v>0</v>
      </c>
      <c r="AM202" s="206">
        <v>0</v>
      </c>
      <c r="AN202" s="206">
        <v>0</v>
      </c>
      <c r="AO202" s="206">
        <v>0</v>
      </c>
      <c r="AP202" s="206">
        <v>0</v>
      </c>
      <c r="AQ202" s="206">
        <v>0</v>
      </c>
      <c r="AR202" s="206">
        <v>0</v>
      </c>
      <c r="AS202" s="206">
        <v>0</v>
      </c>
      <c r="AT202" s="206">
        <v>0</v>
      </c>
      <c r="AU202" s="206">
        <v>0</v>
      </c>
      <c r="AV202" s="206">
        <v>0</v>
      </c>
      <c r="AW202" s="206">
        <v>0</v>
      </c>
      <c r="AX202" s="206">
        <v>0</v>
      </c>
      <c r="AY202" s="206">
        <v>0</v>
      </c>
      <c r="AZ202" s="206">
        <v>0</v>
      </c>
      <c r="BA202" s="206">
        <v>0</v>
      </c>
      <c r="BB202" s="206">
        <v>0</v>
      </c>
      <c r="BC202" s="206">
        <v>0</v>
      </c>
      <c r="BD202" s="206">
        <v>0</v>
      </c>
      <c r="BE202" s="206">
        <v>0</v>
      </c>
      <c r="BF202" s="206">
        <v>0</v>
      </c>
      <c r="BG202" s="206">
        <v>0</v>
      </c>
      <c r="BH202" s="206">
        <v>0</v>
      </c>
      <c r="BI202" s="206">
        <v>0</v>
      </c>
      <c r="BJ202" s="206">
        <v>0</v>
      </c>
      <c r="BK202" s="206">
        <v>0</v>
      </c>
      <c r="BL202" s="206">
        <v>0</v>
      </c>
      <c r="BM202" s="206">
        <v>0</v>
      </c>
      <c r="BN202" s="206">
        <v>0</v>
      </c>
      <c r="BO202" s="206">
        <v>0</v>
      </c>
      <c r="BP202" s="206">
        <v>0</v>
      </c>
      <c r="BQ202" s="206">
        <v>0</v>
      </c>
      <c r="BR202" s="206">
        <v>0</v>
      </c>
      <c r="BS202" s="206">
        <v>0</v>
      </c>
      <c r="BT202" s="206">
        <v>0</v>
      </c>
      <c r="BU202" s="206">
        <v>0</v>
      </c>
      <c r="BV202" s="206">
        <v>1</v>
      </c>
      <c r="BW202" s="206">
        <v>0</v>
      </c>
      <c r="BX202" s="206">
        <v>0</v>
      </c>
      <c r="BY202" s="206">
        <v>0</v>
      </c>
      <c r="BZ202" s="206">
        <v>0</v>
      </c>
      <c r="CA202" s="206">
        <v>0</v>
      </c>
      <c r="CB202" s="206">
        <v>0</v>
      </c>
      <c r="CC202" s="206">
        <v>0</v>
      </c>
      <c r="CD202" s="206">
        <v>0</v>
      </c>
      <c r="CE202" s="206">
        <v>0</v>
      </c>
      <c r="CF202" s="206">
        <v>0</v>
      </c>
      <c r="CG202" s="206">
        <v>0</v>
      </c>
      <c r="CH202" s="206">
        <v>0</v>
      </c>
      <c r="CI202" s="206">
        <v>0</v>
      </c>
      <c r="CJ202" s="206">
        <v>0</v>
      </c>
      <c r="CK202" s="206">
        <v>0</v>
      </c>
      <c r="CL202" s="206">
        <v>0</v>
      </c>
      <c r="CM202" s="206">
        <v>0</v>
      </c>
      <c r="CN202" s="206">
        <v>0</v>
      </c>
      <c r="CO202" s="206">
        <v>0</v>
      </c>
      <c r="CP202" s="206">
        <v>0</v>
      </c>
      <c r="CQ202" s="206">
        <v>0</v>
      </c>
      <c r="CR202" s="206">
        <v>0</v>
      </c>
      <c r="CS202" s="206">
        <v>0</v>
      </c>
      <c r="CT202" s="206">
        <v>0</v>
      </c>
      <c r="CU202" s="206">
        <v>0</v>
      </c>
      <c r="CV202" s="206">
        <v>0</v>
      </c>
      <c r="CW202" s="206">
        <v>0</v>
      </c>
      <c r="CX202" s="206">
        <v>0</v>
      </c>
      <c r="CY202" s="206">
        <v>0</v>
      </c>
      <c r="CZ202" s="206">
        <v>0</v>
      </c>
      <c r="DA202" s="206">
        <v>0</v>
      </c>
      <c r="DB202" s="206">
        <v>0</v>
      </c>
      <c r="DC202" s="206">
        <v>0</v>
      </c>
      <c r="DD202" s="202">
        <v>1</v>
      </c>
    </row>
    <row r="203" spans="1:108" s="173" customFormat="1" ht="9.5" x14ac:dyDescent="0.15">
      <c r="A203" s="160" t="s">
        <v>120</v>
      </c>
      <c r="B203" s="169" t="s">
        <v>135</v>
      </c>
      <c r="C203" s="169"/>
      <c r="D203" s="200">
        <v>0</v>
      </c>
      <c r="E203" s="206">
        <v>0</v>
      </c>
      <c r="F203" s="206">
        <v>0</v>
      </c>
      <c r="G203" s="206">
        <v>0</v>
      </c>
      <c r="H203" s="206">
        <v>0</v>
      </c>
      <c r="I203" s="206">
        <v>0</v>
      </c>
      <c r="J203" s="206">
        <v>0</v>
      </c>
      <c r="K203" s="206">
        <v>0</v>
      </c>
      <c r="L203" s="206">
        <v>0</v>
      </c>
      <c r="M203" s="206">
        <v>0</v>
      </c>
      <c r="N203" s="206">
        <v>0</v>
      </c>
      <c r="O203" s="206">
        <v>0</v>
      </c>
      <c r="P203" s="206">
        <v>0</v>
      </c>
      <c r="Q203" s="206">
        <v>0</v>
      </c>
      <c r="R203" s="206">
        <v>0</v>
      </c>
      <c r="S203" s="206">
        <v>0</v>
      </c>
      <c r="T203" s="206">
        <v>0</v>
      </c>
      <c r="U203" s="206">
        <v>0</v>
      </c>
      <c r="V203" s="206">
        <v>0</v>
      </c>
      <c r="W203" s="206">
        <v>0</v>
      </c>
      <c r="X203" s="206">
        <v>0</v>
      </c>
      <c r="Y203" s="206">
        <v>0</v>
      </c>
      <c r="Z203" s="206">
        <v>0</v>
      </c>
      <c r="AA203" s="206">
        <v>0</v>
      </c>
      <c r="AB203" s="206">
        <v>0</v>
      </c>
      <c r="AC203" s="206">
        <v>0</v>
      </c>
      <c r="AD203" s="206">
        <v>0</v>
      </c>
      <c r="AE203" s="206">
        <v>0</v>
      </c>
      <c r="AF203" s="206">
        <v>0</v>
      </c>
      <c r="AG203" s="206">
        <v>0</v>
      </c>
      <c r="AH203" s="206">
        <v>0</v>
      </c>
      <c r="AI203" s="206">
        <v>0</v>
      </c>
      <c r="AJ203" s="206">
        <v>0</v>
      </c>
      <c r="AK203" s="206">
        <v>0</v>
      </c>
      <c r="AL203" s="206">
        <v>0</v>
      </c>
      <c r="AM203" s="206">
        <v>0</v>
      </c>
      <c r="AN203" s="206">
        <v>0</v>
      </c>
      <c r="AO203" s="206">
        <v>0</v>
      </c>
      <c r="AP203" s="206">
        <v>0</v>
      </c>
      <c r="AQ203" s="206">
        <v>0</v>
      </c>
      <c r="AR203" s="206">
        <v>0</v>
      </c>
      <c r="AS203" s="206">
        <v>0</v>
      </c>
      <c r="AT203" s="206">
        <v>0</v>
      </c>
      <c r="AU203" s="206">
        <v>0</v>
      </c>
      <c r="AV203" s="206">
        <v>0</v>
      </c>
      <c r="AW203" s="206">
        <v>0</v>
      </c>
      <c r="AX203" s="206">
        <v>0</v>
      </c>
      <c r="AY203" s="206">
        <v>0</v>
      </c>
      <c r="AZ203" s="206">
        <v>0</v>
      </c>
      <c r="BA203" s="206">
        <v>0</v>
      </c>
      <c r="BB203" s="206">
        <v>0</v>
      </c>
      <c r="BC203" s="206">
        <v>0</v>
      </c>
      <c r="BD203" s="206">
        <v>0</v>
      </c>
      <c r="BE203" s="206">
        <v>0</v>
      </c>
      <c r="BF203" s="206">
        <v>0</v>
      </c>
      <c r="BG203" s="206">
        <v>0</v>
      </c>
      <c r="BH203" s="206">
        <v>0</v>
      </c>
      <c r="BI203" s="206">
        <v>0</v>
      </c>
      <c r="BJ203" s="206">
        <v>0</v>
      </c>
      <c r="BK203" s="206">
        <v>0</v>
      </c>
      <c r="BL203" s="206">
        <v>0</v>
      </c>
      <c r="BM203" s="206">
        <v>0</v>
      </c>
      <c r="BN203" s="206">
        <v>0</v>
      </c>
      <c r="BO203" s="206">
        <v>0</v>
      </c>
      <c r="BP203" s="206">
        <v>0</v>
      </c>
      <c r="BQ203" s="206">
        <v>0</v>
      </c>
      <c r="BR203" s="206">
        <v>0</v>
      </c>
      <c r="BS203" s="206">
        <v>0</v>
      </c>
      <c r="BT203" s="206">
        <v>0</v>
      </c>
      <c r="BU203" s="206">
        <v>0</v>
      </c>
      <c r="BV203" s="206">
        <v>0</v>
      </c>
      <c r="BW203" s="206">
        <v>1</v>
      </c>
      <c r="BX203" s="206">
        <v>0</v>
      </c>
      <c r="BY203" s="206">
        <v>0</v>
      </c>
      <c r="BZ203" s="206">
        <v>0</v>
      </c>
      <c r="CA203" s="206">
        <v>0</v>
      </c>
      <c r="CB203" s="206">
        <v>0</v>
      </c>
      <c r="CC203" s="206">
        <v>0</v>
      </c>
      <c r="CD203" s="206">
        <v>0</v>
      </c>
      <c r="CE203" s="206">
        <v>0</v>
      </c>
      <c r="CF203" s="206">
        <v>0</v>
      </c>
      <c r="CG203" s="206">
        <v>0</v>
      </c>
      <c r="CH203" s="206">
        <v>0</v>
      </c>
      <c r="CI203" s="206">
        <v>0</v>
      </c>
      <c r="CJ203" s="206">
        <v>0</v>
      </c>
      <c r="CK203" s="206">
        <v>0</v>
      </c>
      <c r="CL203" s="206">
        <v>0</v>
      </c>
      <c r="CM203" s="206">
        <v>0</v>
      </c>
      <c r="CN203" s="206">
        <v>0</v>
      </c>
      <c r="CO203" s="206">
        <v>0</v>
      </c>
      <c r="CP203" s="206">
        <v>0</v>
      </c>
      <c r="CQ203" s="206">
        <v>0</v>
      </c>
      <c r="CR203" s="206">
        <v>0</v>
      </c>
      <c r="CS203" s="206">
        <v>0</v>
      </c>
      <c r="CT203" s="206">
        <v>0</v>
      </c>
      <c r="CU203" s="206">
        <v>0</v>
      </c>
      <c r="CV203" s="206">
        <v>0</v>
      </c>
      <c r="CW203" s="206">
        <v>0</v>
      </c>
      <c r="CX203" s="206">
        <v>0</v>
      </c>
      <c r="CY203" s="206">
        <v>0</v>
      </c>
      <c r="CZ203" s="206">
        <v>0</v>
      </c>
      <c r="DA203" s="206">
        <v>0</v>
      </c>
      <c r="DB203" s="206">
        <v>0</v>
      </c>
      <c r="DC203" s="206">
        <v>0</v>
      </c>
      <c r="DD203" s="202">
        <v>1</v>
      </c>
    </row>
    <row r="204" spans="1:108" s="173" customFormat="1" ht="9.5" x14ac:dyDescent="0.15">
      <c r="A204" s="160" t="s">
        <v>122</v>
      </c>
      <c r="B204" s="169" t="s">
        <v>137</v>
      </c>
      <c r="C204" s="169"/>
      <c r="D204" s="200">
        <v>1.9119733493145458E-3</v>
      </c>
      <c r="E204" s="206">
        <v>1.902137078045813E-3</v>
      </c>
      <c r="F204" s="206">
        <v>1.9617382757540296E-3</v>
      </c>
      <c r="G204" s="206">
        <v>1.8085398997589441E-3</v>
      </c>
      <c r="H204" s="206">
        <v>1.3119932447981019E-3</v>
      </c>
      <c r="I204" s="206">
        <v>2.8664723052767723E-3</v>
      </c>
      <c r="J204" s="206">
        <v>4.7753640114877897E-3</v>
      </c>
      <c r="K204" s="206">
        <v>5.5587889542115373E-3</v>
      </c>
      <c r="L204" s="206">
        <v>2.862251051987892E-3</v>
      </c>
      <c r="M204" s="206">
        <v>2.6194875286202558E-3</v>
      </c>
      <c r="N204" s="206">
        <v>3.6852287060445059E-3</v>
      </c>
      <c r="O204" s="206">
        <v>2.8507729286585313E-3</v>
      </c>
      <c r="P204" s="206">
        <v>1.6791658558041205E-3</v>
      </c>
      <c r="Q204" s="206">
        <v>2.6604308283483852E-3</v>
      </c>
      <c r="R204" s="206">
        <v>5.8702338738345784E-3</v>
      </c>
      <c r="S204" s="206">
        <v>4.9720834892642068E-3</v>
      </c>
      <c r="T204" s="206">
        <v>2.6187689951586842E-3</v>
      </c>
      <c r="U204" s="206">
        <v>3.5873688605283583E-3</v>
      </c>
      <c r="V204" s="206">
        <v>3.3626194883060131E-3</v>
      </c>
      <c r="W204" s="206">
        <v>3.5536645323216128E-3</v>
      </c>
      <c r="X204" s="206">
        <v>4.0120533579758892E-3</v>
      </c>
      <c r="Y204" s="206">
        <v>2.7475683696618959E-3</v>
      </c>
      <c r="Z204" s="206">
        <v>3.253625869043555E-3</v>
      </c>
      <c r="AA204" s="206">
        <v>3.9490124762631721E-3</v>
      </c>
      <c r="AB204" s="206">
        <v>4.9401698742303117E-3</v>
      </c>
      <c r="AC204" s="206">
        <v>5.9192665329225076E-3</v>
      </c>
      <c r="AD204" s="206">
        <v>3.8939044307199321E-3</v>
      </c>
      <c r="AE204" s="206">
        <v>4.6484633713010249E-3</v>
      </c>
      <c r="AF204" s="206">
        <v>4.2013393015403171E-3</v>
      </c>
      <c r="AG204" s="206">
        <v>3.041577824949565E-3</v>
      </c>
      <c r="AH204" s="206">
        <v>2.787549217624721E-3</v>
      </c>
      <c r="AI204" s="206">
        <v>3.5877708983721619E-3</v>
      </c>
      <c r="AJ204" s="206">
        <v>4.0288794123541985E-3</v>
      </c>
      <c r="AK204" s="206">
        <v>8.3052821029006123E-3</v>
      </c>
      <c r="AL204" s="206">
        <v>3.2888913770312543E-3</v>
      </c>
      <c r="AM204" s="206">
        <v>2.9862217492385179E-3</v>
      </c>
      <c r="AN204" s="206">
        <v>3.2156468443309875E-3</v>
      </c>
      <c r="AO204" s="206">
        <v>2.8434507996291185E-3</v>
      </c>
      <c r="AP204" s="206">
        <v>4.0836717668317722E-3</v>
      </c>
      <c r="AQ204" s="206">
        <v>5.2329002196293073E-3</v>
      </c>
      <c r="AR204" s="206">
        <v>6.067788152581602E-3</v>
      </c>
      <c r="AS204" s="206">
        <v>2.7516040257361631E-3</v>
      </c>
      <c r="AT204" s="206">
        <v>3.4882663492472299E-3</v>
      </c>
      <c r="AU204" s="206">
        <v>3.951061983732209E-3</v>
      </c>
      <c r="AV204" s="206">
        <v>5.7427572688132306E-3</v>
      </c>
      <c r="AW204" s="206">
        <v>5.4851885823695027E-3</v>
      </c>
      <c r="AX204" s="206">
        <v>7.166440602284524E-3</v>
      </c>
      <c r="AY204" s="206">
        <v>4.2772610492779455E-3</v>
      </c>
      <c r="AZ204" s="206">
        <v>5.2029736497202017E-3</v>
      </c>
      <c r="BA204" s="206">
        <v>7.2065729432961856E-3</v>
      </c>
      <c r="BB204" s="206">
        <v>3.9863256925757188E-3</v>
      </c>
      <c r="BC204" s="206">
        <v>9.7461806372137003E-3</v>
      </c>
      <c r="BD204" s="206">
        <v>7.3108434785167323E-3</v>
      </c>
      <c r="BE204" s="206">
        <v>4.0141377464358854E-3</v>
      </c>
      <c r="BF204" s="206">
        <v>3.8829513588799691E-3</v>
      </c>
      <c r="BG204" s="206">
        <v>5.7936885604563193E-3</v>
      </c>
      <c r="BH204" s="206">
        <v>1.8390215132809361E-3</v>
      </c>
      <c r="BI204" s="206">
        <v>4.0151302453209055E-3</v>
      </c>
      <c r="BJ204" s="206">
        <v>3.2812529448652352E-3</v>
      </c>
      <c r="BK204" s="206">
        <v>3.4256635909080376E-3</v>
      </c>
      <c r="BL204" s="206">
        <v>3.4590402345503141E-3</v>
      </c>
      <c r="BM204" s="206">
        <v>3.3549605129502749E-3</v>
      </c>
      <c r="BN204" s="206">
        <v>3.2000245855258388E-3</v>
      </c>
      <c r="BO204" s="206">
        <v>2.9527706654867503E-3</v>
      </c>
      <c r="BP204" s="206">
        <v>3.2305906916257647E-3</v>
      </c>
      <c r="BQ204" s="206">
        <v>3.419405429060531E-3</v>
      </c>
      <c r="BR204" s="206">
        <v>7.9944496171498146E-3</v>
      </c>
      <c r="BS204" s="206">
        <v>4.8738573636944067E-3</v>
      </c>
      <c r="BT204" s="206">
        <v>9.0175467601754447E-3</v>
      </c>
      <c r="BU204" s="206">
        <v>1.6149163089410679E-3</v>
      </c>
      <c r="BV204" s="206">
        <v>1.1459235026189205E-3</v>
      </c>
      <c r="BW204" s="206">
        <v>9.0272863660711944E-4</v>
      </c>
      <c r="BX204" s="206">
        <v>1.0021137917828813</v>
      </c>
      <c r="BY204" s="206">
        <v>2.8044051437987418E-3</v>
      </c>
      <c r="BZ204" s="206">
        <v>4.3026050706999218E-3</v>
      </c>
      <c r="CA204" s="206">
        <v>2.8153828754046801E-3</v>
      </c>
      <c r="CB204" s="206">
        <v>1.1143076178375174E-2</v>
      </c>
      <c r="CC204" s="206">
        <v>2.0462510876775612E-3</v>
      </c>
      <c r="CD204" s="206">
        <v>2.324250274757373E-3</v>
      </c>
      <c r="CE204" s="206">
        <v>2.2451130886938057E-3</v>
      </c>
      <c r="CF204" s="206">
        <v>2.9424947045358992E-3</v>
      </c>
      <c r="CG204" s="206">
        <v>5.0333495638023654E-3</v>
      </c>
      <c r="CH204" s="206">
        <v>1.6247339510739474E-3</v>
      </c>
      <c r="CI204" s="206">
        <v>5.0199022917210663E-3</v>
      </c>
      <c r="CJ204" s="206">
        <v>3.640071655132927E-3</v>
      </c>
      <c r="CK204" s="206">
        <v>5.4723011326690456E-3</v>
      </c>
      <c r="CL204" s="206">
        <v>4.5100137499103667E-3</v>
      </c>
      <c r="CM204" s="206">
        <v>1.2788030093928244E-2</v>
      </c>
      <c r="CN204" s="206">
        <v>3.3966542008633028E-3</v>
      </c>
      <c r="CO204" s="206">
        <v>2.4320998778526006E-3</v>
      </c>
      <c r="CP204" s="206">
        <v>1.7488475775525837E-3</v>
      </c>
      <c r="CQ204" s="206">
        <v>1.6701174743756562E-3</v>
      </c>
      <c r="CR204" s="206">
        <v>4.8756635508163549E-3</v>
      </c>
      <c r="CS204" s="206">
        <v>2.7335821550214766E-3</v>
      </c>
      <c r="CT204" s="206">
        <v>3.9332643463943634E-3</v>
      </c>
      <c r="CU204" s="206">
        <v>3.1405016280031768E-3</v>
      </c>
      <c r="CV204" s="206">
        <v>1.9796018284826159E-3</v>
      </c>
      <c r="CW204" s="206">
        <v>2.7230981223691614E-3</v>
      </c>
      <c r="CX204" s="206">
        <v>3.7771156507032072E-3</v>
      </c>
      <c r="CY204" s="206">
        <v>2.3521498065915548E-3</v>
      </c>
      <c r="CZ204" s="206">
        <v>2.5921090401207388E-3</v>
      </c>
      <c r="DA204" s="206">
        <v>3.0431366633761514E-3</v>
      </c>
      <c r="DB204" s="206">
        <v>4.7968225651482564E-3</v>
      </c>
      <c r="DC204" s="206">
        <v>6.3440138815010387E-3</v>
      </c>
      <c r="DD204" s="202">
        <v>1.4095522047522082</v>
      </c>
    </row>
    <row r="205" spans="1:108" s="173" customFormat="1" ht="9.5" x14ac:dyDescent="0.15">
      <c r="A205" s="160" t="s">
        <v>124</v>
      </c>
      <c r="B205" s="169" t="s">
        <v>139</v>
      </c>
      <c r="C205" s="169"/>
      <c r="D205" s="200">
        <v>2.6862829607651691E-2</v>
      </c>
      <c r="E205" s="206">
        <v>2.5970236148303464E-2</v>
      </c>
      <c r="F205" s="206">
        <v>5.6232011407815766E-2</v>
      </c>
      <c r="G205" s="206">
        <v>2.2433856843632916E-2</v>
      </c>
      <c r="H205" s="206">
        <v>3.2960417759129591E-2</v>
      </c>
      <c r="I205" s="206">
        <v>2.2726521404850732E-2</v>
      </c>
      <c r="J205" s="206">
        <v>3.0120102140614839E-2</v>
      </c>
      <c r="K205" s="206">
        <v>1.8165655521488334E-2</v>
      </c>
      <c r="L205" s="206">
        <v>5.9636184880276603E-2</v>
      </c>
      <c r="M205" s="206">
        <v>4.8223923893651405E-2</v>
      </c>
      <c r="N205" s="206">
        <v>6.2926212620127861E-2</v>
      </c>
      <c r="O205" s="206">
        <v>4.5716193283867612E-2</v>
      </c>
      <c r="P205" s="206">
        <v>2.8463121922269987E-2</v>
      </c>
      <c r="Q205" s="206">
        <v>5.7092744183378008E-2</v>
      </c>
      <c r="R205" s="206">
        <v>3.1951218946259144E-2</v>
      </c>
      <c r="S205" s="206">
        <v>2.8073588213470873E-2</v>
      </c>
      <c r="T205" s="206">
        <v>7.1997893132144025E-2</v>
      </c>
      <c r="U205" s="206">
        <v>4.9037086560150496E-2</v>
      </c>
      <c r="V205" s="206">
        <v>5.5921683205833357E-2</v>
      </c>
      <c r="W205" s="206">
        <v>6.0084337312721094E-2</v>
      </c>
      <c r="X205" s="206">
        <v>3.1269815397631906E-2</v>
      </c>
      <c r="Y205" s="206">
        <v>3.8010549178344226E-2</v>
      </c>
      <c r="Z205" s="206">
        <v>2.314054353784668E-2</v>
      </c>
      <c r="AA205" s="206">
        <v>5.5351754496045756E-2</v>
      </c>
      <c r="AB205" s="206">
        <v>2.8573295141913452E-2</v>
      </c>
      <c r="AC205" s="206">
        <v>3.6911733451655132E-2</v>
      </c>
      <c r="AD205" s="206">
        <v>1.7116806349260279E-2</v>
      </c>
      <c r="AE205" s="206">
        <v>3.8657787636823322E-2</v>
      </c>
      <c r="AF205" s="206">
        <v>2.7826041678702798E-2</v>
      </c>
      <c r="AG205" s="206">
        <v>3.3380202655011362E-2</v>
      </c>
      <c r="AH205" s="206">
        <v>3.0134062057240622E-2</v>
      </c>
      <c r="AI205" s="206">
        <v>5.7631708002902592E-2</v>
      </c>
      <c r="AJ205" s="206">
        <v>4.6137510176082176E-2</v>
      </c>
      <c r="AK205" s="206">
        <v>4.0137050966486586E-2</v>
      </c>
      <c r="AL205" s="206">
        <v>4.595388958682211E-2</v>
      </c>
      <c r="AM205" s="206">
        <v>3.8851476153396909E-2</v>
      </c>
      <c r="AN205" s="206">
        <v>2.8014922100383637E-2</v>
      </c>
      <c r="AO205" s="206">
        <v>5.3805770055128523E-2</v>
      </c>
      <c r="AP205" s="206">
        <v>7.072640922000778E-2</v>
      </c>
      <c r="AQ205" s="206">
        <v>6.0498669027764441E-2</v>
      </c>
      <c r="AR205" s="206">
        <v>4.5769779987986585E-2</v>
      </c>
      <c r="AS205" s="206">
        <v>3.3656404692982041E-2</v>
      </c>
      <c r="AT205" s="206">
        <v>3.0101574647682559E-2</v>
      </c>
      <c r="AU205" s="206">
        <v>2.6385435852540159E-2</v>
      </c>
      <c r="AV205" s="206">
        <v>2.9261218112779219E-2</v>
      </c>
      <c r="AW205" s="206">
        <v>3.1182881165662989E-2</v>
      </c>
      <c r="AX205" s="206">
        <v>3.4760682679838208E-2</v>
      </c>
      <c r="AY205" s="206">
        <v>3.1860050023918771E-2</v>
      </c>
      <c r="AZ205" s="206">
        <v>3.2005190204937563E-2</v>
      </c>
      <c r="BA205" s="206">
        <v>2.8382774860277127E-2</v>
      </c>
      <c r="BB205" s="206">
        <v>3.3464392787798253E-2</v>
      </c>
      <c r="BC205" s="206">
        <v>2.9511730503079172E-2</v>
      </c>
      <c r="BD205" s="206">
        <v>3.1652611441503449E-2</v>
      </c>
      <c r="BE205" s="206">
        <v>4.3774835089751302E-2</v>
      </c>
      <c r="BF205" s="206">
        <v>3.3307508726553289E-2</v>
      </c>
      <c r="BG205" s="206">
        <v>3.7139384000173289E-2</v>
      </c>
      <c r="BH205" s="206">
        <v>1.5570794462656206E-2</v>
      </c>
      <c r="BI205" s="206">
        <v>3.6811271275692191E-2</v>
      </c>
      <c r="BJ205" s="206">
        <v>0.33654428162362288</v>
      </c>
      <c r="BK205" s="206">
        <v>4.2122032819541667E-2</v>
      </c>
      <c r="BL205" s="206">
        <v>4.3383447621664982E-2</v>
      </c>
      <c r="BM205" s="206">
        <v>4.0045609468671292E-2</v>
      </c>
      <c r="BN205" s="206">
        <v>4.5555739949309552E-2</v>
      </c>
      <c r="BO205" s="206">
        <v>1.9193931294988115E-2</v>
      </c>
      <c r="BP205" s="206">
        <v>5.430305506289046E-2</v>
      </c>
      <c r="BQ205" s="206">
        <v>2.1294618222842121E-2</v>
      </c>
      <c r="BR205" s="206">
        <v>2.910838783120679E-2</v>
      </c>
      <c r="BS205" s="206">
        <v>1.2521294156645527E-2</v>
      </c>
      <c r="BT205" s="206">
        <v>1.7270108255825607E-2</v>
      </c>
      <c r="BU205" s="206">
        <v>7.052195754694836E-3</v>
      </c>
      <c r="BV205" s="206">
        <v>5.390572067846041E-3</v>
      </c>
      <c r="BW205" s="206">
        <v>3.9468351153090489E-3</v>
      </c>
      <c r="BX205" s="206">
        <v>9.5593466929086348E-3</v>
      </c>
      <c r="BY205" s="206">
        <v>1.0100719769682116</v>
      </c>
      <c r="BZ205" s="206">
        <v>1.3833460660715559E-2</v>
      </c>
      <c r="CA205" s="206">
        <v>1.4572488400965861E-2</v>
      </c>
      <c r="CB205" s="206">
        <v>8.9824240847030563E-3</v>
      </c>
      <c r="CC205" s="206">
        <v>9.8761302631151654E-3</v>
      </c>
      <c r="CD205" s="206">
        <v>1.5148652982300205E-2</v>
      </c>
      <c r="CE205" s="206">
        <v>6.9069142995080338E-2</v>
      </c>
      <c r="CF205" s="206">
        <v>1.3296077584824791E-2</v>
      </c>
      <c r="CG205" s="206">
        <v>1.753588288265396E-2</v>
      </c>
      <c r="CH205" s="206">
        <v>1.1892402835386291E-2</v>
      </c>
      <c r="CI205" s="206">
        <v>1.6902757356374972E-2</v>
      </c>
      <c r="CJ205" s="206">
        <v>3.2530264062052304E-2</v>
      </c>
      <c r="CK205" s="206">
        <v>1.4406531573322561E-2</v>
      </c>
      <c r="CL205" s="206">
        <v>1.153589548045022E-2</v>
      </c>
      <c r="CM205" s="206">
        <v>2.4790397098225312E-2</v>
      </c>
      <c r="CN205" s="206">
        <v>1.8327979286301706E-2</v>
      </c>
      <c r="CO205" s="206">
        <v>1.2481442901795285E-2</v>
      </c>
      <c r="CP205" s="206">
        <v>1.4912458962280941E-2</v>
      </c>
      <c r="CQ205" s="206">
        <v>9.6359818339234599E-3</v>
      </c>
      <c r="CR205" s="206">
        <v>2.4912317846962146E-2</v>
      </c>
      <c r="CS205" s="206">
        <v>1.1442913658822874E-2</v>
      </c>
      <c r="CT205" s="206">
        <v>1.6570907064439748E-2</v>
      </c>
      <c r="CU205" s="206">
        <v>2.819924678623436E-2</v>
      </c>
      <c r="CV205" s="206">
        <v>9.7710510061832945E-3</v>
      </c>
      <c r="CW205" s="206">
        <v>2.2532235858087137E-2</v>
      </c>
      <c r="CX205" s="206">
        <v>3.393915988327563E-2</v>
      </c>
      <c r="CY205" s="206">
        <v>1.0579718481503499E-2</v>
      </c>
      <c r="CZ205" s="206">
        <v>1.3639350627147256E-2</v>
      </c>
      <c r="DA205" s="206">
        <v>3.1618713570669324E-2</v>
      </c>
      <c r="DB205" s="206">
        <v>8.0811294971996545E-2</v>
      </c>
      <c r="DC205" s="206">
        <v>6.5093343887185573E-2</v>
      </c>
      <c r="DD205" s="202">
        <v>4.5975283941660594</v>
      </c>
    </row>
    <row r="206" spans="1:108" s="173" customFormat="1" ht="9.5" x14ac:dyDescent="0.15">
      <c r="A206" s="160" t="s">
        <v>126</v>
      </c>
      <c r="B206" s="169" t="s">
        <v>141</v>
      </c>
      <c r="C206" s="169"/>
      <c r="D206" s="200">
        <v>9.7425360445683035E-3</v>
      </c>
      <c r="E206" s="206">
        <v>1.4111749791707918E-2</v>
      </c>
      <c r="F206" s="206">
        <v>1.3391585975329821E-2</v>
      </c>
      <c r="G206" s="206">
        <v>4.2811470468942271E-3</v>
      </c>
      <c r="H206" s="206">
        <v>2.7932664548569039E-3</v>
      </c>
      <c r="I206" s="206">
        <v>7.8683348821780488E-3</v>
      </c>
      <c r="J206" s="206">
        <v>7.3938593822092452E-3</v>
      </c>
      <c r="K206" s="206">
        <v>4.8355325011306474E-3</v>
      </c>
      <c r="L206" s="206">
        <v>9.3473762853522619E-3</v>
      </c>
      <c r="M206" s="206">
        <v>6.1205047242074628E-3</v>
      </c>
      <c r="N206" s="206">
        <v>1.5918217614242697E-2</v>
      </c>
      <c r="O206" s="206">
        <v>7.5640356267006464E-3</v>
      </c>
      <c r="P206" s="206">
        <v>6.0028108297333271E-3</v>
      </c>
      <c r="Q206" s="206">
        <v>1.6486264344550534E-2</v>
      </c>
      <c r="R206" s="206">
        <v>6.1831300859649741E-3</v>
      </c>
      <c r="S206" s="206">
        <v>4.0727133841666234E-3</v>
      </c>
      <c r="T206" s="206">
        <v>1.2626123967563962E-2</v>
      </c>
      <c r="U206" s="206">
        <v>8.2095033219356187E-3</v>
      </c>
      <c r="V206" s="206">
        <v>1.8335364710083717E-2</v>
      </c>
      <c r="W206" s="206">
        <v>1.2179003664570849E-2</v>
      </c>
      <c r="X206" s="206">
        <v>5.7659292992284896E-3</v>
      </c>
      <c r="Y206" s="206">
        <v>1.5246855224897269E-2</v>
      </c>
      <c r="Z206" s="206">
        <v>1.6944523108368841E-2</v>
      </c>
      <c r="AA206" s="206">
        <v>1.564991224493998E-2</v>
      </c>
      <c r="AB206" s="206">
        <v>5.7901619082405533E-3</v>
      </c>
      <c r="AC206" s="206">
        <v>7.7952529050547715E-3</v>
      </c>
      <c r="AD206" s="206">
        <v>1.6693334298414787E-2</v>
      </c>
      <c r="AE206" s="206">
        <v>9.5698628465226299E-3</v>
      </c>
      <c r="AF206" s="206">
        <v>7.1446856085727768E-3</v>
      </c>
      <c r="AG206" s="206">
        <v>6.3742591349832357E-3</v>
      </c>
      <c r="AH206" s="206">
        <v>8.8111561140973814E-3</v>
      </c>
      <c r="AI206" s="206">
        <v>2.7425330407254003E-2</v>
      </c>
      <c r="AJ206" s="206">
        <v>1.5577642873677782E-2</v>
      </c>
      <c r="AK206" s="206">
        <v>2.2396999650797639E-2</v>
      </c>
      <c r="AL206" s="206">
        <v>3.1842207459891206E-2</v>
      </c>
      <c r="AM206" s="206">
        <v>2.5420343585979374E-2</v>
      </c>
      <c r="AN206" s="206">
        <v>1.4194382000536625E-2</v>
      </c>
      <c r="AO206" s="206">
        <v>2.8180864834607022E-2</v>
      </c>
      <c r="AP206" s="206">
        <v>2.9914304784376889E-2</v>
      </c>
      <c r="AQ206" s="206">
        <v>2.0968605203013108E-2</v>
      </c>
      <c r="AR206" s="206">
        <v>1.9120066397934305E-2</v>
      </c>
      <c r="AS206" s="206">
        <v>1.3709122886920748E-2</v>
      </c>
      <c r="AT206" s="206">
        <v>1.0101548763153331E-2</v>
      </c>
      <c r="AU206" s="206">
        <v>8.9157903791022806E-3</v>
      </c>
      <c r="AV206" s="206">
        <v>7.0621338053960449E-3</v>
      </c>
      <c r="AW206" s="206">
        <v>7.0762037490138506E-3</v>
      </c>
      <c r="AX206" s="206">
        <v>8.6098259576863762E-3</v>
      </c>
      <c r="AY206" s="206">
        <v>9.3996514264864037E-3</v>
      </c>
      <c r="AZ206" s="206">
        <v>9.1369969718683493E-3</v>
      </c>
      <c r="BA206" s="206">
        <v>5.6091536047465024E-3</v>
      </c>
      <c r="BB206" s="206">
        <v>7.9036233233597247E-3</v>
      </c>
      <c r="BC206" s="206">
        <v>6.1942171396866018E-3</v>
      </c>
      <c r="BD206" s="206">
        <v>5.3015827807317058E-3</v>
      </c>
      <c r="BE206" s="206">
        <v>1.5976285190336382E-2</v>
      </c>
      <c r="BF206" s="206">
        <v>1.0810476187631229E-2</v>
      </c>
      <c r="BG206" s="206">
        <v>1.2764790942323094E-2</v>
      </c>
      <c r="BH206" s="206">
        <v>3.5495399261298351E-3</v>
      </c>
      <c r="BI206" s="206">
        <v>6.9352302453372251E-3</v>
      </c>
      <c r="BJ206" s="206">
        <v>0.18381191659496748</v>
      </c>
      <c r="BK206" s="206">
        <v>9.7134901795135065E-3</v>
      </c>
      <c r="BL206" s="206">
        <v>8.7034753643275339E-3</v>
      </c>
      <c r="BM206" s="206">
        <v>1.1819577065552537E-2</v>
      </c>
      <c r="BN206" s="206">
        <v>1.2856467248540317E-2</v>
      </c>
      <c r="BO206" s="206">
        <v>1.4445093393974926E-2</v>
      </c>
      <c r="BP206" s="206">
        <v>2.7511227103881101E-2</v>
      </c>
      <c r="BQ206" s="206">
        <v>5.1250542203429075E-3</v>
      </c>
      <c r="BR206" s="206">
        <v>2.8248493359889814E-3</v>
      </c>
      <c r="BS206" s="206">
        <v>2.0840812445490709E-3</v>
      </c>
      <c r="BT206" s="206">
        <v>1.5805478558614263E-3</v>
      </c>
      <c r="BU206" s="206">
        <v>1.8991649416117355E-3</v>
      </c>
      <c r="BV206" s="206">
        <v>1.1462207507584616E-3</v>
      </c>
      <c r="BW206" s="206">
        <v>6.9385603435384417E-4</v>
      </c>
      <c r="BX206" s="206">
        <v>1.8856113706751925E-3</v>
      </c>
      <c r="BY206" s="206">
        <v>6.6198778152638084E-3</v>
      </c>
      <c r="BZ206" s="206">
        <v>1.6560928625727651</v>
      </c>
      <c r="CA206" s="206">
        <v>6.3739440292486854E-3</v>
      </c>
      <c r="CB206" s="206">
        <v>1.9106883751967313E-3</v>
      </c>
      <c r="CC206" s="206">
        <v>2.220044581233122E-3</v>
      </c>
      <c r="CD206" s="206">
        <v>1.8318171442022327E-3</v>
      </c>
      <c r="CE206" s="206">
        <v>3.4459212020658049E-3</v>
      </c>
      <c r="CF206" s="206">
        <v>1.4987233540182984E-3</v>
      </c>
      <c r="CG206" s="206">
        <v>2.2993225511306055E-3</v>
      </c>
      <c r="CH206" s="206">
        <v>2.1966234214673133E-3</v>
      </c>
      <c r="CI206" s="206">
        <v>1.7425041672292898E-3</v>
      </c>
      <c r="CJ206" s="206">
        <v>5.0587937999115916E-3</v>
      </c>
      <c r="CK206" s="206">
        <v>1.8016832376182438E-3</v>
      </c>
      <c r="CL206" s="206">
        <v>2.1514791799065449E-3</v>
      </c>
      <c r="CM206" s="206">
        <v>3.8426940766559561E-3</v>
      </c>
      <c r="CN206" s="206">
        <v>2.4914489735010934E-3</v>
      </c>
      <c r="CO206" s="206">
        <v>1.8850501569964062E-3</v>
      </c>
      <c r="CP206" s="206">
        <v>2.0551092519888472E-3</v>
      </c>
      <c r="CQ206" s="206">
        <v>1.7982989224373913E-3</v>
      </c>
      <c r="CR206" s="206">
        <v>2.8180884400391465E-3</v>
      </c>
      <c r="CS206" s="206">
        <v>1.8696104588720958E-3</v>
      </c>
      <c r="CT206" s="206">
        <v>2.317548308346149E-3</v>
      </c>
      <c r="CU206" s="206">
        <v>7.2181437041940102E-3</v>
      </c>
      <c r="CV206" s="206">
        <v>1.5363506691262012E-3</v>
      </c>
      <c r="CW206" s="206">
        <v>4.2441937305470294E-3</v>
      </c>
      <c r="CX206" s="206">
        <v>4.7661855408723244E-3</v>
      </c>
      <c r="CY206" s="206">
        <v>2.5844075410548276E-3</v>
      </c>
      <c r="CZ206" s="206">
        <v>2.761642014427385E-3</v>
      </c>
      <c r="DA206" s="206">
        <v>2.8927717765294893E-3</v>
      </c>
      <c r="DB206" s="206">
        <v>1.415122053562713E-2</v>
      </c>
      <c r="DC206" s="206">
        <v>4.4976745879168846E-3</v>
      </c>
      <c r="DD206" s="202">
        <v>2.7324212706345348</v>
      </c>
    </row>
    <row r="207" spans="1:108" s="173" customFormat="1" ht="9.5" x14ac:dyDescent="0.15">
      <c r="A207" s="174" t="s">
        <v>128</v>
      </c>
      <c r="B207" s="175" t="s">
        <v>143</v>
      </c>
      <c r="C207" s="175"/>
      <c r="D207" s="203">
        <v>2.4142231027564692E-3</v>
      </c>
      <c r="E207" s="204">
        <v>2.0444480375582663E-3</v>
      </c>
      <c r="F207" s="204">
        <v>2.1705407455883258E-3</v>
      </c>
      <c r="G207" s="204">
        <v>2.9414407378884045E-3</v>
      </c>
      <c r="H207" s="204">
        <v>1.5368335012007981E-3</v>
      </c>
      <c r="I207" s="204">
        <v>2.8216288179112176E-3</v>
      </c>
      <c r="J207" s="204">
        <v>6.656640883137833E-3</v>
      </c>
      <c r="K207" s="204">
        <v>6.9859146232421855E-3</v>
      </c>
      <c r="L207" s="204">
        <v>3.4056345767624579E-3</v>
      </c>
      <c r="M207" s="204">
        <v>3.1762461443875238E-3</v>
      </c>
      <c r="N207" s="204">
        <v>2.5471524305488444E-3</v>
      </c>
      <c r="O207" s="204">
        <v>3.1248673851735458E-3</v>
      </c>
      <c r="P207" s="204">
        <v>2.269686194022227E-3</v>
      </c>
      <c r="Q207" s="204">
        <v>3.0617912936222354E-3</v>
      </c>
      <c r="R207" s="204">
        <v>4.4646136592499872E-3</v>
      </c>
      <c r="S207" s="204">
        <v>5.9687568443485715E-3</v>
      </c>
      <c r="T207" s="204">
        <v>2.661838874077547E-3</v>
      </c>
      <c r="U207" s="204">
        <v>4.9250043103160803E-3</v>
      </c>
      <c r="V207" s="204">
        <v>4.0325459210579645E-3</v>
      </c>
      <c r="W207" s="204">
        <v>4.9861133064211059E-3</v>
      </c>
      <c r="X207" s="204">
        <v>3.4803747435700619E-3</v>
      </c>
      <c r="Y207" s="204">
        <v>3.6343184862240316E-3</v>
      </c>
      <c r="Z207" s="204">
        <v>4.3932960948978098E-3</v>
      </c>
      <c r="AA207" s="204">
        <v>3.6941108743310165E-3</v>
      </c>
      <c r="AB207" s="204">
        <v>1.2897943487282236E-2</v>
      </c>
      <c r="AC207" s="204">
        <v>6.5422487624676069E-3</v>
      </c>
      <c r="AD207" s="204">
        <v>4.7092138548502013E-3</v>
      </c>
      <c r="AE207" s="204">
        <v>5.1124080165477629E-3</v>
      </c>
      <c r="AF207" s="204">
        <v>3.8378900983085931E-3</v>
      </c>
      <c r="AG207" s="204">
        <v>4.36796103599588E-3</v>
      </c>
      <c r="AH207" s="204">
        <v>4.0014231021269922E-3</v>
      </c>
      <c r="AI207" s="204">
        <v>4.0097926932944972E-3</v>
      </c>
      <c r="AJ207" s="204">
        <v>3.5274655480092422E-3</v>
      </c>
      <c r="AK207" s="204">
        <v>3.2135522580507636E-3</v>
      </c>
      <c r="AL207" s="204">
        <v>3.5808620176869823E-3</v>
      </c>
      <c r="AM207" s="204">
        <v>3.1620309980261354E-3</v>
      </c>
      <c r="AN207" s="204">
        <v>2.8960993218999065E-3</v>
      </c>
      <c r="AO207" s="204">
        <v>3.4888891954703667E-3</v>
      </c>
      <c r="AP207" s="204">
        <v>2.9856335321422822E-3</v>
      </c>
      <c r="AQ207" s="204">
        <v>3.8961509422090848E-3</v>
      </c>
      <c r="AR207" s="204">
        <v>4.7624589926283482E-3</v>
      </c>
      <c r="AS207" s="204">
        <v>2.9473693084741217E-3</v>
      </c>
      <c r="AT207" s="204">
        <v>4.0115627295122906E-3</v>
      </c>
      <c r="AU207" s="204">
        <v>3.7366487764072922E-3</v>
      </c>
      <c r="AV207" s="204">
        <v>4.3125553316857882E-3</v>
      </c>
      <c r="AW207" s="204">
        <v>3.8964474395210128E-3</v>
      </c>
      <c r="AX207" s="204">
        <v>4.398789680719376E-3</v>
      </c>
      <c r="AY207" s="204">
        <v>4.2557131252777764E-3</v>
      </c>
      <c r="AZ207" s="204">
        <v>5.396704406661147E-3</v>
      </c>
      <c r="BA207" s="204">
        <v>5.0040347170564308E-3</v>
      </c>
      <c r="BB207" s="204">
        <v>4.4792945735025146E-3</v>
      </c>
      <c r="BC207" s="204">
        <v>4.5733756535400582E-3</v>
      </c>
      <c r="BD207" s="204">
        <v>4.9066875293810588E-3</v>
      </c>
      <c r="BE207" s="204">
        <v>4.373275533974999E-3</v>
      </c>
      <c r="BF207" s="204">
        <v>4.3000222915363174E-3</v>
      </c>
      <c r="BG207" s="204">
        <v>3.1866475126848736E-3</v>
      </c>
      <c r="BH207" s="204">
        <v>2.4535955832107772E-3</v>
      </c>
      <c r="BI207" s="204">
        <v>3.7896014493983125E-3</v>
      </c>
      <c r="BJ207" s="204">
        <v>1.9529384779682431E-3</v>
      </c>
      <c r="BK207" s="204">
        <v>3.096455998815631E-3</v>
      </c>
      <c r="BL207" s="204">
        <v>3.6575674615643722E-3</v>
      </c>
      <c r="BM207" s="204">
        <v>3.2185945633880822E-3</v>
      </c>
      <c r="BN207" s="204">
        <v>2.9198181640545367E-3</v>
      </c>
      <c r="BO207" s="204">
        <v>3.2184516016599248E-3</v>
      </c>
      <c r="BP207" s="204">
        <v>3.735995997752145E-3</v>
      </c>
      <c r="BQ207" s="204">
        <v>3.8984978491660612E-3</v>
      </c>
      <c r="BR207" s="204">
        <v>5.1561650240117864E-3</v>
      </c>
      <c r="BS207" s="204">
        <v>8.7126243305493106E-3</v>
      </c>
      <c r="BT207" s="204">
        <v>3.4473448663386412E-3</v>
      </c>
      <c r="BU207" s="204">
        <v>2.2908920943714682E-3</v>
      </c>
      <c r="BV207" s="204">
        <v>1.4350162518798931E-3</v>
      </c>
      <c r="BW207" s="204">
        <v>5.1036771944753493E-4</v>
      </c>
      <c r="BX207" s="204">
        <v>1.5889790631319429E-3</v>
      </c>
      <c r="BY207" s="204">
        <v>1.7795877514340892E-3</v>
      </c>
      <c r="BZ207" s="204">
        <v>3.0847192264199371E-3</v>
      </c>
      <c r="CA207" s="204">
        <v>1.0070361871355873</v>
      </c>
      <c r="CB207" s="204">
        <v>4.5010301577774695E-3</v>
      </c>
      <c r="CC207" s="204">
        <v>2.3786359410239949E-3</v>
      </c>
      <c r="CD207" s="204">
        <v>4.2208339820146252E-3</v>
      </c>
      <c r="CE207" s="204">
        <v>1.8210237130928036E-2</v>
      </c>
      <c r="CF207" s="204">
        <v>3.7772347081029439E-3</v>
      </c>
      <c r="CG207" s="204">
        <v>1.4889293489938636E-2</v>
      </c>
      <c r="CH207" s="204">
        <v>1.2186881003038684E-2</v>
      </c>
      <c r="CI207" s="204">
        <v>5.8623347152248935E-3</v>
      </c>
      <c r="CJ207" s="204">
        <v>2.2268290285699502E-2</v>
      </c>
      <c r="CK207" s="204">
        <v>3.6895749235097953E-3</v>
      </c>
      <c r="CL207" s="204">
        <v>8.3174641936432248E-3</v>
      </c>
      <c r="CM207" s="204">
        <v>1.2476056503469512E-2</v>
      </c>
      <c r="CN207" s="204">
        <v>4.7083857192688067E-3</v>
      </c>
      <c r="CO207" s="204">
        <v>1.6834337725592217E-3</v>
      </c>
      <c r="CP207" s="204">
        <v>2.0817868474251881E-3</v>
      </c>
      <c r="CQ207" s="204">
        <v>1.5223857882758253E-3</v>
      </c>
      <c r="CR207" s="204">
        <v>8.782387371382044E-3</v>
      </c>
      <c r="CS207" s="204">
        <v>4.8440375672056885E-3</v>
      </c>
      <c r="CT207" s="204">
        <v>1.3482257915460018E-2</v>
      </c>
      <c r="CU207" s="204">
        <v>3.5598957063368263E-3</v>
      </c>
      <c r="CV207" s="204">
        <v>7.1133567572202747E-3</v>
      </c>
      <c r="CW207" s="204">
        <v>3.542913740775424E-3</v>
      </c>
      <c r="CX207" s="204">
        <v>3.2522922716443996E-3</v>
      </c>
      <c r="CY207" s="204">
        <v>3.5687805296236654E-3</v>
      </c>
      <c r="CZ207" s="204">
        <v>4.6844518471278662E-3</v>
      </c>
      <c r="DA207" s="204">
        <v>3.7158562560385389E-3</v>
      </c>
      <c r="DB207" s="204">
        <v>5.3822978771772756E-3</v>
      </c>
      <c r="DC207" s="204">
        <v>1.0606846556994776E-2</v>
      </c>
      <c r="DD207" s="205">
        <v>1.490461808224264</v>
      </c>
    </row>
    <row r="208" spans="1:108" s="173" customFormat="1" ht="9.5" x14ac:dyDescent="0.15">
      <c r="A208" s="160" t="s">
        <v>130</v>
      </c>
      <c r="B208" s="169" t="s">
        <v>145</v>
      </c>
      <c r="C208" s="169"/>
      <c r="D208" s="200">
        <v>9.14673083926157E-4</v>
      </c>
      <c r="E208" s="206">
        <v>1.3829336756055128E-3</v>
      </c>
      <c r="F208" s="206">
        <v>2.1086388474765684E-3</v>
      </c>
      <c r="G208" s="206">
        <v>7.41775973940466E-4</v>
      </c>
      <c r="H208" s="206">
        <v>3.6554759884063309E-4</v>
      </c>
      <c r="I208" s="206">
        <v>2.4780483004139425E-3</v>
      </c>
      <c r="J208" s="206">
        <v>7.5646029724536507E-4</v>
      </c>
      <c r="K208" s="206">
        <v>4.243536164246221E-4</v>
      </c>
      <c r="L208" s="206">
        <v>1.9346608406280118E-3</v>
      </c>
      <c r="M208" s="206">
        <v>2.1415621645565052E-3</v>
      </c>
      <c r="N208" s="206">
        <v>2.6659797503162407E-3</v>
      </c>
      <c r="O208" s="206">
        <v>1.552577226133713E-3</v>
      </c>
      <c r="P208" s="206">
        <v>8.3098749648784253E-4</v>
      </c>
      <c r="Q208" s="206">
        <v>1.8268390652126985E-3</v>
      </c>
      <c r="R208" s="206">
        <v>1.0616714226297679E-3</v>
      </c>
      <c r="S208" s="206">
        <v>8.6217746060653338E-4</v>
      </c>
      <c r="T208" s="206">
        <v>9.255480144219041E-4</v>
      </c>
      <c r="U208" s="206">
        <v>1.2903911520696289E-3</v>
      </c>
      <c r="V208" s="206">
        <v>1.5453080048541106E-3</v>
      </c>
      <c r="W208" s="206">
        <v>1.8909277335850394E-3</v>
      </c>
      <c r="X208" s="206">
        <v>1.2059219183354994E-3</v>
      </c>
      <c r="Y208" s="206">
        <v>9.9021449362797433E-4</v>
      </c>
      <c r="Z208" s="206">
        <v>8.554654916491768E-4</v>
      </c>
      <c r="AA208" s="206">
        <v>1.3742699197525547E-3</v>
      </c>
      <c r="AB208" s="206">
        <v>8.630121918943636E-4</v>
      </c>
      <c r="AC208" s="206">
        <v>1.2777739342443484E-3</v>
      </c>
      <c r="AD208" s="206">
        <v>7.5185567257014178E-4</v>
      </c>
      <c r="AE208" s="206">
        <v>9.6602002129126969E-4</v>
      </c>
      <c r="AF208" s="206">
        <v>8.6767149802540952E-4</v>
      </c>
      <c r="AG208" s="206">
        <v>1.1546432985481661E-3</v>
      </c>
      <c r="AH208" s="206">
        <v>1.0462590272477339E-3</v>
      </c>
      <c r="AI208" s="206">
        <v>2.209187706099792E-3</v>
      </c>
      <c r="AJ208" s="206">
        <v>9.679673000330014E-4</v>
      </c>
      <c r="AK208" s="206">
        <v>1.7686909776928248E-3</v>
      </c>
      <c r="AL208" s="206">
        <v>1.2894597287145284E-3</v>
      </c>
      <c r="AM208" s="206">
        <v>1.0402653788419019E-3</v>
      </c>
      <c r="AN208" s="206">
        <v>8.5377741233236477E-4</v>
      </c>
      <c r="AO208" s="206">
        <v>1.5233585803124837E-3</v>
      </c>
      <c r="AP208" s="206">
        <v>1.4069164955383617E-3</v>
      </c>
      <c r="AQ208" s="206">
        <v>1.4405884064253461E-3</v>
      </c>
      <c r="AR208" s="206">
        <v>1.2504644320898554E-3</v>
      </c>
      <c r="AS208" s="206">
        <v>9.5428223364847045E-4</v>
      </c>
      <c r="AT208" s="206">
        <v>8.9004484829926622E-4</v>
      </c>
      <c r="AU208" s="206">
        <v>7.8319869320862573E-4</v>
      </c>
      <c r="AV208" s="206">
        <v>1.0574094801290772E-3</v>
      </c>
      <c r="AW208" s="206">
        <v>8.8601330023297905E-4</v>
      </c>
      <c r="AX208" s="206">
        <v>9.3584819419616921E-4</v>
      </c>
      <c r="AY208" s="206">
        <v>9.151010591924388E-4</v>
      </c>
      <c r="AZ208" s="206">
        <v>9.8621879666682525E-4</v>
      </c>
      <c r="BA208" s="206">
        <v>1.0556988498054913E-3</v>
      </c>
      <c r="BB208" s="206">
        <v>1.2139834517507532E-3</v>
      </c>
      <c r="BC208" s="206">
        <v>9.3456215422559898E-4</v>
      </c>
      <c r="BD208" s="206">
        <v>1.0753439195737701E-3</v>
      </c>
      <c r="BE208" s="206">
        <v>1.4592183554158113E-3</v>
      </c>
      <c r="BF208" s="206">
        <v>1.0279387890652844E-3</v>
      </c>
      <c r="BG208" s="206">
        <v>1.1106066146899735E-3</v>
      </c>
      <c r="BH208" s="206">
        <v>4.7268965513672307E-4</v>
      </c>
      <c r="BI208" s="206">
        <v>1.0374023245287008E-3</v>
      </c>
      <c r="BJ208" s="206">
        <v>1.1475333279751317E-3</v>
      </c>
      <c r="BK208" s="206">
        <v>1.6877354747166921E-3</v>
      </c>
      <c r="BL208" s="206">
        <v>1.0415492319975561E-3</v>
      </c>
      <c r="BM208" s="206">
        <v>1.7986830134881469E-3</v>
      </c>
      <c r="BN208" s="206">
        <v>1.8872599067082437E-3</v>
      </c>
      <c r="BO208" s="206">
        <v>7.0909032959109997E-4</v>
      </c>
      <c r="BP208" s="206">
        <v>1.5869148112238158E-3</v>
      </c>
      <c r="BQ208" s="206">
        <v>5.7781264893962722E-4</v>
      </c>
      <c r="BR208" s="206">
        <v>3.9017086172845548E-4</v>
      </c>
      <c r="BS208" s="206">
        <v>3.24198589063198E-4</v>
      </c>
      <c r="BT208" s="206">
        <v>3.230747057921577E-4</v>
      </c>
      <c r="BU208" s="206">
        <v>2.4003845320005648E-4</v>
      </c>
      <c r="BV208" s="206">
        <v>1.8529195678303103E-4</v>
      </c>
      <c r="BW208" s="206">
        <v>9.0926509242802457E-5</v>
      </c>
      <c r="BX208" s="206">
        <v>4.1993157710433996E-3</v>
      </c>
      <c r="BY208" s="206">
        <v>6.7403257769944251E-4</v>
      </c>
      <c r="BZ208" s="206">
        <v>1.0717714139802381E-3</v>
      </c>
      <c r="CA208" s="206">
        <v>1.3085624319221223E-3</v>
      </c>
      <c r="CB208" s="206">
        <v>1.003847354717875</v>
      </c>
      <c r="CC208" s="206">
        <v>3.8841410601709242E-4</v>
      </c>
      <c r="CD208" s="206">
        <v>4.1210847401242101E-4</v>
      </c>
      <c r="CE208" s="206">
        <v>4.6256592561684465E-3</v>
      </c>
      <c r="CF208" s="206">
        <v>3.0451505141946802E-4</v>
      </c>
      <c r="CG208" s="206">
        <v>4.89531850363427E-4</v>
      </c>
      <c r="CH208" s="206">
        <v>5.4197265598367053E-4</v>
      </c>
      <c r="CI208" s="206">
        <v>3.8672426650605406E-4</v>
      </c>
      <c r="CJ208" s="206">
        <v>1.1422922563109896E-3</v>
      </c>
      <c r="CK208" s="206">
        <v>3.998480947147185E-4</v>
      </c>
      <c r="CL208" s="206">
        <v>4.0302700384604184E-4</v>
      </c>
      <c r="CM208" s="206">
        <v>6.6555137873781532E-4</v>
      </c>
      <c r="CN208" s="206">
        <v>6.0214668243199624E-4</v>
      </c>
      <c r="CO208" s="206">
        <v>4.2969524687087792E-4</v>
      </c>
      <c r="CP208" s="206">
        <v>5.6901810770168342E-4</v>
      </c>
      <c r="CQ208" s="206">
        <v>3.3326549634647381E-4</v>
      </c>
      <c r="CR208" s="206">
        <v>7.1682891548132083E-4</v>
      </c>
      <c r="CS208" s="206">
        <v>3.5646402551372408E-4</v>
      </c>
      <c r="CT208" s="206">
        <v>1.2372566178820851E-3</v>
      </c>
      <c r="CU208" s="206">
        <v>1.2024298680970553E-3</v>
      </c>
      <c r="CV208" s="206">
        <v>3.537232568511125E-4</v>
      </c>
      <c r="CW208" s="206">
        <v>1.2559400651265544E-3</v>
      </c>
      <c r="CX208" s="206">
        <v>1.1628336115696138E-3</v>
      </c>
      <c r="CY208" s="206">
        <v>3.5518487903442097E-4</v>
      </c>
      <c r="CZ208" s="206">
        <v>4.50537089843658E-4</v>
      </c>
      <c r="DA208" s="206">
        <v>4.8630476096050382E-4</v>
      </c>
      <c r="DB208" s="206">
        <v>2.7951651770366545E-3</v>
      </c>
      <c r="DC208" s="206">
        <v>1.9591892562060096E-3</v>
      </c>
      <c r="DD208" s="202">
        <v>1.1167173505144123</v>
      </c>
    </row>
    <row r="209" spans="1:108" s="173" customFormat="1" ht="9.5" x14ac:dyDescent="0.15">
      <c r="A209" s="160" t="s">
        <v>132</v>
      </c>
      <c r="B209" s="169" t="s">
        <v>147</v>
      </c>
      <c r="C209" s="169"/>
      <c r="D209" s="200">
        <v>5.4862415023541958E-3</v>
      </c>
      <c r="E209" s="206">
        <v>6.0880470082281162E-3</v>
      </c>
      <c r="F209" s="206">
        <v>1.3463291570293995E-2</v>
      </c>
      <c r="G209" s="206">
        <v>4.2936971900245143E-3</v>
      </c>
      <c r="H209" s="206">
        <v>2.0150115602606397E-3</v>
      </c>
      <c r="I209" s="206">
        <v>6.5405883905395971E-3</v>
      </c>
      <c r="J209" s="206">
        <v>4.0249330996858625E-3</v>
      </c>
      <c r="K209" s="206">
        <v>1.7906305987732457E-3</v>
      </c>
      <c r="L209" s="206">
        <v>9.3980944638552642E-3</v>
      </c>
      <c r="M209" s="206">
        <v>1.2648873848195309E-2</v>
      </c>
      <c r="N209" s="206">
        <v>2.1614686627817931E-2</v>
      </c>
      <c r="O209" s="206">
        <v>9.6520653676710252E-3</v>
      </c>
      <c r="P209" s="206">
        <v>4.6350845411589625E-3</v>
      </c>
      <c r="Q209" s="206">
        <v>3.3758627340939498E-2</v>
      </c>
      <c r="R209" s="206">
        <v>5.428750139925837E-3</v>
      </c>
      <c r="S209" s="206">
        <v>4.7448496689828116E-3</v>
      </c>
      <c r="T209" s="206">
        <v>4.3484238310974484E-3</v>
      </c>
      <c r="U209" s="206">
        <v>4.9660139217830067E-3</v>
      </c>
      <c r="V209" s="206">
        <v>7.7550774016028898E-3</v>
      </c>
      <c r="W209" s="206">
        <v>8.3891582449421298E-3</v>
      </c>
      <c r="X209" s="206">
        <v>4.8537464950498951E-3</v>
      </c>
      <c r="Y209" s="206">
        <v>9.2163513290756637E-3</v>
      </c>
      <c r="Z209" s="206">
        <v>6.1513504334075224E-3</v>
      </c>
      <c r="AA209" s="206">
        <v>9.7542976238272627E-3</v>
      </c>
      <c r="AB209" s="206">
        <v>4.1120350925184668E-3</v>
      </c>
      <c r="AC209" s="206">
        <v>5.6350719531539943E-3</v>
      </c>
      <c r="AD209" s="206">
        <v>1.4322436678104174E-2</v>
      </c>
      <c r="AE209" s="206">
        <v>6.1995442105542541E-3</v>
      </c>
      <c r="AF209" s="206">
        <v>4.3308221055992618E-3</v>
      </c>
      <c r="AG209" s="206">
        <v>8.8408031733632781E-3</v>
      </c>
      <c r="AH209" s="206">
        <v>5.4975214566953543E-3</v>
      </c>
      <c r="AI209" s="206">
        <v>7.7080625039591738E-3</v>
      </c>
      <c r="AJ209" s="206">
        <v>1.0172876942873381E-2</v>
      </c>
      <c r="AK209" s="206">
        <v>8.6910617517416012E-3</v>
      </c>
      <c r="AL209" s="206">
        <v>7.5194871482154877E-3</v>
      </c>
      <c r="AM209" s="206">
        <v>6.2891800725660965E-3</v>
      </c>
      <c r="AN209" s="206">
        <v>5.0193945739879942E-3</v>
      </c>
      <c r="AO209" s="206">
        <v>7.5969658545606824E-3</v>
      </c>
      <c r="AP209" s="206">
        <v>1.3785157403721379E-2</v>
      </c>
      <c r="AQ209" s="206">
        <v>1.5680389591495689E-2</v>
      </c>
      <c r="AR209" s="206">
        <v>6.7572035404935794E-3</v>
      </c>
      <c r="AS209" s="206">
        <v>5.6086390632510211E-3</v>
      </c>
      <c r="AT209" s="206">
        <v>4.6071818506376924E-3</v>
      </c>
      <c r="AU209" s="206">
        <v>3.9220636402722969E-3</v>
      </c>
      <c r="AV209" s="206">
        <v>5.6483736670176043E-3</v>
      </c>
      <c r="AW209" s="206">
        <v>5.0763137611374021E-3</v>
      </c>
      <c r="AX209" s="206">
        <v>5.9257667026027137E-3</v>
      </c>
      <c r="AY209" s="206">
        <v>5.7117936363825462E-3</v>
      </c>
      <c r="AZ209" s="206">
        <v>5.4906199573842625E-3</v>
      </c>
      <c r="BA209" s="206">
        <v>4.161601771147592E-3</v>
      </c>
      <c r="BB209" s="206">
        <v>7.0059637477548472E-3</v>
      </c>
      <c r="BC209" s="206">
        <v>5.0820735408404734E-3</v>
      </c>
      <c r="BD209" s="206">
        <v>5.3171360331095091E-3</v>
      </c>
      <c r="BE209" s="206">
        <v>6.1326047329231508E-3</v>
      </c>
      <c r="BF209" s="206">
        <v>5.1214997179161465E-3</v>
      </c>
      <c r="BG209" s="206">
        <v>5.1360181770192291E-3</v>
      </c>
      <c r="BH209" s="206">
        <v>2.2726116092949972E-3</v>
      </c>
      <c r="BI209" s="206">
        <v>5.0981195439884306E-3</v>
      </c>
      <c r="BJ209" s="206">
        <v>2.7225269320386537E-2</v>
      </c>
      <c r="BK209" s="206">
        <v>6.1896153079073965E-3</v>
      </c>
      <c r="BL209" s="206">
        <v>6.6896519566007843E-3</v>
      </c>
      <c r="BM209" s="206">
        <v>4.8942627561403109E-3</v>
      </c>
      <c r="BN209" s="206">
        <v>8.4010281462387829E-3</v>
      </c>
      <c r="BO209" s="206">
        <v>4.5554768147641582E-3</v>
      </c>
      <c r="BP209" s="206">
        <v>1.2014694644232743E-2</v>
      </c>
      <c r="BQ209" s="206">
        <v>2.8807425814883691E-3</v>
      </c>
      <c r="BR209" s="206">
        <v>1.3389548328637151E-3</v>
      </c>
      <c r="BS209" s="206">
        <v>1.4142441635187695E-3</v>
      </c>
      <c r="BT209" s="206">
        <v>1.2375326054510955E-3</v>
      </c>
      <c r="BU209" s="206">
        <v>1.2410127348166848E-3</v>
      </c>
      <c r="BV209" s="206">
        <v>9.4593356781413386E-4</v>
      </c>
      <c r="BW209" s="206">
        <v>4.9700688855065485E-4</v>
      </c>
      <c r="BX209" s="206">
        <v>1.3709530808721272E-3</v>
      </c>
      <c r="BY209" s="206">
        <v>1.8598289952969859E-3</v>
      </c>
      <c r="BZ209" s="206">
        <v>3.4179905779340436E-3</v>
      </c>
      <c r="CA209" s="206">
        <v>4.3033575121016561E-3</v>
      </c>
      <c r="CB209" s="206">
        <v>1.6057599742330274E-3</v>
      </c>
      <c r="CC209" s="206">
        <v>1.001245943625457</v>
      </c>
      <c r="CD209" s="206">
        <v>1.3666174019293935E-3</v>
      </c>
      <c r="CE209" s="206">
        <v>7.6666982713842718E-4</v>
      </c>
      <c r="CF209" s="206">
        <v>1.2181785428291314E-3</v>
      </c>
      <c r="CG209" s="206">
        <v>2.7301685136442828E-3</v>
      </c>
      <c r="CH209" s="206">
        <v>2.3720544487385773E-3</v>
      </c>
      <c r="CI209" s="206">
        <v>1.437679399566665E-3</v>
      </c>
      <c r="CJ209" s="206">
        <v>4.5121174436675545E-3</v>
      </c>
      <c r="CK209" s="206">
        <v>1.0624603194967988E-2</v>
      </c>
      <c r="CL209" s="206">
        <v>2.0098644301974563E-3</v>
      </c>
      <c r="CM209" s="206">
        <v>3.2593167742354452E-3</v>
      </c>
      <c r="CN209" s="206">
        <v>2.0848169935090881E-3</v>
      </c>
      <c r="CO209" s="206">
        <v>1.83435883522081E-3</v>
      </c>
      <c r="CP209" s="206">
        <v>1.9046057076517672E-3</v>
      </c>
      <c r="CQ209" s="206">
        <v>1.4924413368120942E-3</v>
      </c>
      <c r="CR209" s="206">
        <v>2.8234493752260785E-3</v>
      </c>
      <c r="CS209" s="206">
        <v>1.354773189841979E-3</v>
      </c>
      <c r="CT209" s="206">
        <v>2.5472211990987159E-3</v>
      </c>
      <c r="CU209" s="206">
        <v>4.268878545409009E-3</v>
      </c>
      <c r="CV209" s="206">
        <v>1.1788292627584833E-3</v>
      </c>
      <c r="CW209" s="206">
        <v>3.9561706148030602E-3</v>
      </c>
      <c r="CX209" s="206">
        <v>5.5757675750447199E-3</v>
      </c>
      <c r="CY209" s="206">
        <v>1.6067118009294925E-3</v>
      </c>
      <c r="CZ209" s="206">
        <v>2.0838223908785838E-3</v>
      </c>
      <c r="DA209" s="206">
        <v>1.8581588449472829E-3</v>
      </c>
      <c r="DB209" s="206">
        <v>1.0051077449220147E-2</v>
      </c>
      <c r="DC209" s="206">
        <v>3.3885212722956836E-3</v>
      </c>
      <c r="DD209" s="202">
        <v>1.5981304218630072</v>
      </c>
    </row>
    <row r="210" spans="1:108" s="173" customFormat="1" ht="9.5" x14ac:dyDescent="0.15">
      <c r="A210" s="160" t="s">
        <v>134</v>
      </c>
      <c r="B210" s="169" t="s">
        <v>700</v>
      </c>
      <c r="C210" s="169"/>
      <c r="D210" s="200">
        <v>4.332550502608932E-3</v>
      </c>
      <c r="E210" s="206">
        <v>5.3360870395164055E-3</v>
      </c>
      <c r="F210" s="206">
        <v>4.7025621791566196E-3</v>
      </c>
      <c r="G210" s="206">
        <v>2.9159597523391858E-3</v>
      </c>
      <c r="H210" s="206">
        <v>3.183808832223107E-3</v>
      </c>
      <c r="I210" s="206">
        <v>5.5361066953319299E-3</v>
      </c>
      <c r="J210" s="206">
        <v>1.830933106816008E-2</v>
      </c>
      <c r="K210" s="206">
        <v>7.3696135427575296E-3</v>
      </c>
      <c r="L210" s="206">
        <v>5.8871232408836752E-3</v>
      </c>
      <c r="M210" s="206">
        <v>5.239390178099582E-3</v>
      </c>
      <c r="N210" s="206">
        <v>5.7828010004491144E-3</v>
      </c>
      <c r="O210" s="206">
        <v>5.0392270271161369E-3</v>
      </c>
      <c r="P210" s="206">
        <v>3.2579124471788681E-3</v>
      </c>
      <c r="Q210" s="206">
        <v>6.0215354712666964E-3</v>
      </c>
      <c r="R210" s="206">
        <v>5.7171209917447818E-3</v>
      </c>
      <c r="S210" s="206">
        <v>5.3278012676543345E-3</v>
      </c>
      <c r="T210" s="206">
        <v>5.5274093092869585E-3</v>
      </c>
      <c r="U210" s="206">
        <v>5.9641281405402773E-3</v>
      </c>
      <c r="V210" s="206">
        <v>6.8071358047065824E-3</v>
      </c>
      <c r="W210" s="206">
        <v>5.9009436426101522E-3</v>
      </c>
      <c r="X210" s="206">
        <v>4.8843742700090441E-3</v>
      </c>
      <c r="Y210" s="206">
        <v>6.252729621681382E-3</v>
      </c>
      <c r="Z210" s="206">
        <v>5.5360929241107266E-3</v>
      </c>
      <c r="AA210" s="206">
        <v>6.5139385939006807E-3</v>
      </c>
      <c r="AB210" s="206">
        <v>6.4456263945130042E-3</v>
      </c>
      <c r="AC210" s="206">
        <v>6.633037483136415E-3</v>
      </c>
      <c r="AD210" s="206">
        <v>5.6889257981313146E-3</v>
      </c>
      <c r="AE210" s="206">
        <v>4.8918612945274449E-3</v>
      </c>
      <c r="AF210" s="206">
        <v>4.2431871584098519E-3</v>
      </c>
      <c r="AG210" s="206">
        <v>5.1721129272141505E-3</v>
      </c>
      <c r="AH210" s="206">
        <v>5.6328748366755313E-3</v>
      </c>
      <c r="AI210" s="206">
        <v>8.7312844151006732E-3</v>
      </c>
      <c r="AJ210" s="206">
        <v>6.4811662545387521E-3</v>
      </c>
      <c r="AK210" s="206">
        <v>5.8424095042516246E-3</v>
      </c>
      <c r="AL210" s="206">
        <v>8.8979539968332792E-3</v>
      </c>
      <c r="AM210" s="206">
        <v>7.5050974181983679E-3</v>
      </c>
      <c r="AN210" s="206">
        <v>4.655566142529495E-3</v>
      </c>
      <c r="AO210" s="206">
        <v>7.4664993008568097E-3</v>
      </c>
      <c r="AP210" s="206">
        <v>8.9310723966579096E-3</v>
      </c>
      <c r="AQ210" s="206">
        <v>8.0467393384725232E-3</v>
      </c>
      <c r="AR210" s="206">
        <v>7.4117736038962758E-3</v>
      </c>
      <c r="AS210" s="206">
        <v>5.4999174516540761E-3</v>
      </c>
      <c r="AT210" s="206">
        <v>4.983303979129809E-3</v>
      </c>
      <c r="AU210" s="206">
        <v>4.5946212365239056E-3</v>
      </c>
      <c r="AV210" s="206">
        <v>4.6811289199501279E-3</v>
      </c>
      <c r="AW210" s="206">
        <v>4.644522872120656E-3</v>
      </c>
      <c r="AX210" s="206">
        <v>4.8446452569514357E-3</v>
      </c>
      <c r="AY210" s="206">
        <v>4.9279978095963751E-3</v>
      </c>
      <c r="AZ210" s="206">
        <v>5.1204005188831853E-3</v>
      </c>
      <c r="BA210" s="206">
        <v>4.1219246639374631E-3</v>
      </c>
      <c r="BB210" s="206">
        <v>5.6846657071776005E-3</v>
      </c>
      <c r="BC210" s="206">
        <v>4.37357445434513E-3</v>
      </c>
      <c r="BD210" s="206">
        <v>5.1968452242034799E-3</v>
      </c>
      <c r="BE210" s="206">
        <v>5.8165768474962212E-3</v>
      </c>
      <c r="BF210" s="206">
        <v>5.3121774030439484E-3</v>
      </c>
      <c r="BG210" s="206">
        <v>4.7420836477291509E-3</v>
      </c>
      <c r="BH210" s="206">
        <v>2.2585273535415092E-3</v>
      </c>
      <c r="BI210" s="206">
        <v>8.1057821094842001E-3</v>
      </c>
      <c r="BJ210" s="206">
        <v>1.9421706757802019E-2</v>
      </c>
      <c r="BK210" s="206">
        <v>6.7140092037078804E-3</v>
      </c>
      <c r="BL210" s="206">
        <v>5.7382756394940863E-3</v>
      </c>
      <c r="BM210" s="206">
        <v>6.7682136770716205E-3</v>
      </c>
      <c r="BN210" s="206">
        <v>5.8147795272480256E-3</v>
      </c>
      <c r="BO210" s="206">
        <v>4.1487384221247639E-3</v>
      </c>
      <c r="BP210" s="206">
        <v>6.3938525752326048E-3</v>
      </c>
      <c r="BQ210" s="206">
        <v>4.0623138163800934E-3</v>
      </c>
      <c r="BR210" s="206">
        <v>3.2348294936208528E-3</v>
      </c>
      <c r="BS210" s="206">
        <v>7.1774187564334589E-3</v>
      </c>
      <c r="BT210" s="206">
        <v>3.053616593204063E-3</v>
      </c>
      <c r="BU210" s="206">
        <v>1.9060359675069605E-3</v>
      </c>
      <c r="BV210" s="206">
        <v>1.6561866407747096E-3</v>
      </c>
      <c r="BW210" s="206">
        <v>7.4320580718113718E-4</v>
      </c>
      <c r="BX210" s="206">
        <v>1.3946015758636405E-2</v>
      </c>
      <c r="BY210" s="206">
        <v>2.5442265525850986E-2</v>
      </c>
      <c r="BZ210" s="206">
        <v>8.4805778742448476E-2</v>
      </c>
      <c r="CA210" s="206">
        <v>0.29413438280573168</v>
      </c>
      <c r="CB210" s="206">
        <v>1.4527126111907025E-2</v>
      </c>
      <c r="CC210" s="206">
        <v>3.3306817853326516E-3</v>
      </c>
      <c r="CD210" s="206">
        <v>1.008338832184408</v>
      </c>
      <c r="CE210" s="206">
        <v>8.0392639871299902E-3</v>
      </c>
      <c r="CF210" s="206">
        <v>3.1307161298532943E-3</v>
      </c>
      <c r="CG210" s="206">
        <v>7.0761516352172964E-3</v>
      </c>
      <c r="CH210" s="206">
        <v>5.6468301285667833E-3</v>
      </c>
      <c r="CI210" s="206">
        <v>3.8718309496777827E-3</v>
      </c>
      <c r="CJ210" s="206">
        <v>1.122285310052124E-2</v>
      </c>
      <c r="CK210" s="206">
        <v>3.1871963897095747E-3</v>
      </c>
      <c r="CL210" s="206">
        <v>4.3196258629946988E-3</v>
      </c>
      <c r="CM210" s="206">
        <v>6.8003453211510044E-3</v>
      </c>
      <c r="CN210" s="206">
        <v>3.3584435818507009E-3</v>
      </c>
      <c r="CO210" s="206">
        <v>2.0071591975505732E-3</v>
      </c>
      <c r="CP210" s="206">
        <v>2.3371033838668247E-3</v>
      </c>
      <c r="CQ210" s="206">
        <v>2.315079787122567E-3</v>
      </c>
      <c r="CR210" s="206">
        <v>4.9020061805767302E-3</v>
      </c>
      <c r="CS210" s="206">
        <v>7.0817596135940011E-3</v>
      </c>
      <c r="CT210" s="206">
        <v>6.6784147254635093E-3</v>
      </c>
      <c r="CU210" s="206">
        <v>3.9362932637257257E-3</v>
      </c>
      <c r="CV210" s="206">
        <v>3.6752360474337211E-3</v>
      </c>
      <c r="CW210" s="206">
        <v>2.5860885419770059E-2</v>
      </c>
      <c r="CX210" s="206">
        <v>6.4330502297308394E-3</v>
      </c>
      <c r="CY210" s="206">
        <v>3.0794859847586287E-3</v>
      </c>
      <c r="CZ210" s="206">
        <v>6.3682325055408884E-3</v>
      </c>
      <c r="DA210" s="206">
        <v>4.4646420004067185E-3</v>
      </c>
      <c r="DB210" s="206">
        <v>7.592344607520952E-3</v>
      </c>
      <c r="DC210" s="206">
        <v>1.4284652616688792E-2</v>
      </c>
      <c r="DD210" s="202">
        <v>2.0179594357055648</v>
      </c>
    </row>
    <row r="211" spans="1:108" s="173" customFormat="1" ht="9.5" x14ac:dyDescent="0.15">
      <c r="A211" s="179" t="s">
        <v>136</v>
      </c>
      <c r="B211" s="180" t="s">
        <v>701</v>
      </c>
      <c r="C211" s="180"/>
      <c r="D211" s="207">
        <v>1.183044763298291E-3</v>
      </c>
      <c r="E211" s="208">
        <v>1.1197616545026484E-3</v>
      </c>
      <c r="F211" s="208">
        <v>1.1891560957827195E-3</v>
      </c>
      <c r="G211" s="208">
        <v>1.2654479263192681E-3</v>
      </c>
      <c r="H211" s="208">
        <v>9.1221182091593333E-4</v>
      </c>
      <c r="I211" s="208">
        <v>1.5452246954792879E-3</v>
      </c>
      <c r="J211" s="208">
        <v>2.5934793808010228E-3</v>
      </c>
      <c r="K211" s="208">
        <v>4.3460953300725139E-3</v>
      </c>
      <c r="L211" s="208">
        <v>1.5258183719635673E-3</v>
      </c>
      <c r="M211" s="208">
        <v>1.5361789082657721E-3</v>
      </c>
      <c r="N211" s="208">
        <v>1.2264593592946327E-3</v>
      </c>
      <c r="O211" s="208">
        <v>1.4646343133755987E-3</v>
      </c>
      <c r="P211" s="208">
        <v>1.0699930261691061E-3</v>
      </c>
      <c r="Q211" s="208">
        <v>1.4564446663628047E-3</v>
      </c>
      <c r="R211" s="208">
        <v>2.1594541069261098E-3</v>
      </c>
      <c r="S211" s="208">
        <v>3.0702872862953695E-3</v>
      </c>
      <c r="T211" s="208">
        <v>1.3348976174494633E-3</v>
      </c>
      <c r="U211" s="208">
        <v>2.0211775587704963E-3</v>
      </c>
      <c r="V211" s="208">
        <v>2.1473820678552758E-3</v>
      </c>
      <c r="W211" s="208">
        <v>1.7476622677189732E-3</v>
      </c>
      <c r="X211" s="208">
        <v>1.4354587342042902E-3</v>
      </c>
      <c r="Y211" s="208">
        <v>1.8526679071456918E-3</v>
      </c>
      <c r="Z211" s="208">
        <v>2.3705372886465574E-3</v>
      </c>
      <c r="AA211" s="208">
        <v>2.0960423755833502E-3</v>
      </c>
      <c r="AB211" s="208">
        <v>2.4992254816391755E-3</v>
      </c>
      <c r="AC211" s="208">
        <v>2.2961031945028542E-3</v>
      </c>
      <c r="AD211" s="208">
        <v>2.9210141715869417E-3</v>
      </c>
      <c r="AE211" s="208">
        <v>1.7005498368952471E-3</v>
      </c>
      <c r="AF211" s="208">
        <v>1.3893405321644431E-3</v>
      </c>
      <c r="AG211" s="208">
        <v>1.5547630276143624E-3</v>
      </c>
      <c r="AH211" s="208">
        <v>1.4293065930837537E-3</v>
      </c>
      <c r="AI211" s="208">
        <v>1.9250965137956218E-3</v>
      </c>
      <c r="AJ211" s="208">
        <v>1.8308051198054603E-3</v>
      </c>
      <c r="AK211" s="208">
        <v>1.4051687002802262E-3</v>
      </c>
      <c r="AL211" s="208">
        <v>1.8557970969357727E-3</v>
      </c>
      <c r="AM211" s="208">
        <v>1.6272558972706048E-3</v>
      </c>
      <c r="AN211" s="208">
        <v>1.6597131042735715E-3</v>
      </c>
      <c r="AO211" s="208">
        <v>1.61620119845881E-3</v>
      </c>
      <c r="AP211" s="208">
        <v>2.1006949646531353E-3</v>
      </c>
      <c r="AQ211" s="208">
        <v>1.9667065518008684E-3</v>
      </c>
      <c r="AR211" s="208">
        <v>2.293602380451446E-3</v>
      </c>
      <c r="AS211" s="208">
        <v>1.7224581598988041E-3</v>
      </c>
      <c r="AT211" s="208">
        <v>1.5108358779904198E-3</v>
      </c>
      <c r="AU211" s="208">
        <v>1.5874314370753814E-3</v>
      </c>
      <c r="AV211" s="208">
        <v>1.9138288631217475E-3</v>
      </c>
      <c r="AW211" s="208">
        <v>1.6182921138662527E-3</v>
      </c>
      <c r="AX211" s="208">
        <v>1.8527440047542854E-3</v>
      </c>
      <c r="AY211" s="208">
        <v>1.595608735918376E-3</v>
      </c>
      <c r="AZ211" s="208">
        <v>1.5160095290107649E-3</v>
      </c>
      <c r="BA211" s="208">
        <v>1.4943838237196933E-3</v>
      </c>
      <c r="BB211" s="208">
        <v>1.4554917113470333E-3</v>
      </c>
      <c r="BC211" s="208">
        <v>1.7276702362145717E-3</v>
      </c>
      <c r="BD211" s="208">
        <v>1.667137237523271E-3</v>
      </c>
      <c r="BE211" s="208">
        <v>1.7982614125473437E-3</v>
      </c>
      <c r="BF211" s="208">
        <v>1.755750682161874E-3</v>
      </c>
      <c r="BG211" s="208">
        <v>1.5919318682026389E-3</v>
      </c>
      <c r="BH211" s="208">
        <v>1.7443533061057242E-3</v>
      </c>
      <c r="BI211" s="208">
        <v>1.8156453095544347E-3</v>
      </c>
      <c r="BJ211" s="208">
        <v>2.2303083897413723E-3</v>
      </c>
      <c r="BK211" s="208">
        <v>1.6318382637197149E-3</v>
      </c>
      <c r="BL211" s="208">
        <v>2.7627984117527741E-3</v>
      </c>
      <c r="BM211" s="208">
        <v>1.978309612594592E-3</v>
      </c>
      <c r="BN211" s="208">
        <v>1.8942634702288396E-3</v>
      </c>
      <c r="BO211" s="208">
        <v>4.7237574508731534E-3</v>
      </c>
      <c r="BP211" s="208">
        <v>6.0106187487655666E-3</v>
      </c>
      <c r="BQ211" s="208">
        <v>3.2654895654591737E-3</v>
      </c>
      <c r="BR211" s="208">
        <v>1.5811597163648658E-3</v>
      </c>
      <c r="BS211" s="208">
        <v>2.841476451662881E-3</v>
      </c>
      <c r="BT211" s="208">
        <v>1.1183821636787333E-2</v>
      </c>
      <c r="BU211" s="208">
        <v>1.9873512702956041E-3</v>
      </c>
      <c r="BV211" s="208">
        <v>2.276808605965807E-3</v>
      </c>
      <c r="BW211" s="208">
        <v>1.0216895417784928E-3</v>
      </c>
      <c r="BX211" s="208">
        <v>2.8535002760785174E-3</v>
      </c>
      <c r="BY211" s="208">
        <v>1.238262807914611E-3</v>
      </c>
      <c r="BZ211" s="208">
        <v>2.8642274307324337E-3</v>
      </c>
      <c r="CA211" s="208">
        <v>2.2400163557903694E-3</v>
      </c>
      <c r="CB211" s="208">
        <v>2.5346610653918557E-3</v>
      </c>
      <c r="CC211" s="208">
        <v>1.9786142723927152E-3</v>
      </c>
      <c r="CD211" s="208">
        <v>1.8409076063130407E-3</v>
      </c>
      <c r="CE211" s="208">
        <v>1.0004634275316797</v>
      </c>
      <c r="CF211" s="208">
        <v>1.1393014870565927E-2</v>
      </c>
      <c r="CG211" s="208">
        <v>5.927925783840049E-3</v>
      </c>
      <c r="CH211" s="208">
        <v>1.1362886466783839E-3</v>
      </c>
      <c r="CI211" s="208">
        <v>8.2807340365349778E-3</v>
      </c>
      <c r="CJ211" s="208">
        <v>7.1636064488932163E-3</v>
      </c>
      <c r="CK211" s="208">
        <v>7.1296410879415116E-3</v>
      </c>
      <c r="CL211" s="208">
        <v>2.3849875481317035E-3</v>
      </c>
      <c r="CM211" s="208">
        <v>5.568898111859415E-3</v>
      </c>
      <c r="CN211" s="208">
        <v>1.609683415116712E-3</v>
      </c>
      <c r="CO211" s="208">
        <v>5.8036130795555791E-3</v>
      </c>
      <c r="CP211" s="208">
        <v>7.3798149681981815E-3</v>
      </c>
      <c r="CQ211" s="208">
        <v>1.2581786936557192E-3</v>
      </c>
      <c r="CR211" s="208">
        <v>6.4876174023571365E-3</v>
      </c>
      <c r="CS211" s="208">
        <v>2.1936811584175862E-3</v>
      </c>
      <c r="CT211" s="208">
        <v>3.9293122336405053E-3</v>
      </c>
      <c r="CU211" s="208">
        <v>1.9019848057773145E-3</v>
      </c>
      <c r="CV211" s="208">
        <v>1.8829873042323425E-3</v>
      </c>
      <c r="CW211" s="208">
        <v>2.4073739880035934E-3</v>
      </c>
      <c r="CX211" s="208">
        <v>2.8526972428760903E-3</v>
      </c>
      <c r="CY211" s="208">
        <v>2.0823701306879362E-3</v>
      </c>
      <c r="CZ211" s="208">
        <v>2.1967358578827206E-3</v>
      </c>
      <c r="DA211" s="208">
        <v>3.3052904180808306E-3</v>
      </c>
      <c r="DB211" s="208">
        <v>2.0483847313571527E-3</v>
      </c>
      <c r="DC211" s="208">
        <v>2.6120363996575196E-3</v>
      </c>
      <c r="DD211" s="209">
        <v>1.2634488630436489</v>
      </c>
    </row>
    <row r="212" spans="1:108" s="173" customFormat="1" ht="9.5" x14ac:dyDescent="0.15">
      <c r="A212" s="160" t="s">
        <v>138</v>
      </c>
      <c r="B212" s="169" t="s">
        <v>150</v>
      </c>
      <c r="C212" s="169"/>
      <c r="D212" s="200">
        <v>6.2987493112249653E-3</v>
      </c>
      <c r="E212" s="206">
        <v>6.2964280629546334E-3</v>
      </c>
      <c r="F212" s="206">
        <v>6.1362339666977831E-3</v>
      </c>
      <c r="G212" s="206">
        <v>7.62243250552093E-3</v>
      </c>
      <c r="H212" s="206">
        <v>4.5535052493288547E-3</v>
      </c>
      <c r="I212" s="206">
        <v>1.0830124035480598E-2</v>
      </c>
      <c r="J212" s="206">
        <v>9.85286820622076E-3</v>
      </c>
      <c r="K212" s="206">
        <v>2.354468754361282E-2</v>
      </c>
      <c r="L212" s="206">
        <v>8.0685714927869832E-3</v>
      </c>
      <c r="M212" s="206">
        <v>1.0490301732091419E-2</v>
      </c>
      <c r="N212" s="206">
        <v>6.8035618924733648E-3</v>
      </c>
      <c r="O212" s="206">
        <v>7.6847329930677787E-3</v>
      </c>
      <c r="P212" s="206">
        <v>4.7461606492489872E-3</v>
      </c>
      <c r="Q212" s="206">
        <v>7.9103710586664062E-3</v>
      </c>
      <c r="R212" s="206">
        <v>9.1162170835013129E-3</v>
      </c>
      <c r="S212" s="206">
        <v>9.6321097277610474E-3</v>
      </c>
      <c r="T212" s="206">
        <v>6.8482006000917441E-3</v>
      </c>
      <c r="U212" s="206">
        <v>9.244879076866247E-3</v>
      </c>
      <c r="V212" s="206">
        <v>8.7163449283620686E-3</v>
      </c>
      <c r="W212" s="206">
        <v>8.2210745737406332E-3</v>
      </c>
      <c r="X212" s="206">
        <v>6.919110817596873E-3</v>
      </c>
      <c r="Y212" s="206">
        <v>8.1843374652350587E-3</v>
      </c>
      <c r="Z212" s="206">
        <v>7.7708696275862908E-3</v>
      </c>
      <c r="AA212" s="206">
        <v>1.0597556037448849E-2</v>
      </c>
      <c r="AB212" s="206">
        <v>1.7469843051340417E-2</v>
      </c>
      <c r="AC212" s="206">
        <v>9.7884945018551182E-3</v>
      </c>
      <c r="AD212" s="206">
        <v>1.571890092996215E-2</v>
      </c>
      <c r="AE212" s="206">
        <v>8.2298502522741707E-3</v>
      </c>
      <c r="AF212" s="206">
        <v>7.9022333011155074E-3</v>
      </c>
      <c r="AG212" s="206">
        <v>9.3014429425520868E-3</v>
      </c>
      <c r="AH212" s="206">
        <v>6.3790455741033741E-3</v>
      </c>
      <c r="AI212" s="206">
        <v>8.4323417147436075E-3</v>
      </c>
      <c r="AJ212" s="206">
        <v>7.7399435547039729E-3</v>
      </c>
      <c r="AK212" s="206">
        <v>7.1114552653685943E-3</v>
      </c>
      <c r="AL212" s="206">
        <v>8.360721676100186E-3</v>
      </c>
      <c r="AM212" s="206">
        <v>7.1717896577897875E-3</v>
      </c>
      <c r="AN212" s="206">
        <v>6.7106247137844188E-3</v>
      </c>
      <c r="AO212" s="206">
        <v>8.4305835079377129E-3</v>
      </c>
      <c r="AP212" s="206">
        <v>9.8859411542052602E-3</v>
      </c>
      <c r="AQ212" s="206">
        <v>9.3523998620273774E-3</v>
      </c>
      <c r="AR212" s="206">
        <v>1.1154085077748547E-2</v>
      </c>
      <c r="AS212" s="206">
        <v>7.0766128781029128E-3</v>
      </c>
      <c r="AT212" s="206">
        <v>8.1369732729166793E-3</v>
      </c>
      <c r="AU212" s="206">
        <v>8.1898044934793166E-3</v>
      </c>
      <c r="AV212" s="206">
        <v>8.4192892394651907E-3</v>
      </c>
      <c r="AW212" s="206">
        <v>7.3657979671949356E-3</v>
      </c>
      <c r="AX212" s="206">
        <v>8.2045790840578076E-3</v>
      </c>
      <c r="AY212" s="206">
        <v>7.6189366003999474E-3</v>
      </c>
      <c r="AZ212" s="206">
        <v>7.8965406460812116E-3</v>
      </c>
      <c r="BA212" s="206">
        <v>9.5611038069929131E-3</v>
      </c>
      <c r="BB212" s="206">
        <v>7.637842853747078E-3</v>
      </c>
      <c r="BC212" s="206">
        <v>8.5304918928139194E-3</v>
      </c>
      <c r="BD212" s="206">
        <v>8.2110366233183341E-3</v>
      </c>
      <c r="BE212" s="206">
        <v>8.1564573125344556E-3</v>
      </c>
      <c r="BF212" s="206">
        <v>7.9233293325131401E-3</v>
      </c>
      <c r="BG212" s="206">
        <v>8.219176518706359E-3</v>
      </c>
      <c r="BH212" s="206">
        <v>4.9018340799925402E-3</v>
      </c>
      <c r="BI212" s="206">
        <v>8.4088032039384263E-3</v>
      </c>
      <c r="BJ212" s="206">
        <v>8.9392880649296486E-3</v>
      </c>
      <c r="BK212" s="206">
        <v>7.9745621773421958E-3</v>
      </c>
      <c r="BL212" s="206">
        <v>2.1484940769697425E-2</v>
      </c>
      <c r="BM212" s="206">
        <v>1.1763225390304652E-2</v>
      </c>
      <c r="BN212" s="206">
        <v>1.1485849866641706E-2</v>
      </c>
      <c r="BO212" s="206">
        <v>8.7610071916590527E-3</v>
      </c>
      <c r="BP212" s="206">
        <v>1.2598808709208268E-2</v>
      </c>
      <c r="BQ212" s="206">
        <v>1.6994888684071008E-2</v>
      </c>
      <c r="BR212" s="206">
        <v>7.2968288895495798E-3</v>
      </c>
      <c r="BS212" s="206">
        <v>2.1488195961355028E-2</v>
      </c>
      <c r="BT212" s="206">
        <v>2.0852611964027479E-2</v>
      </c>
      <c r="BU212" s="206">
        <v>8.7562830251435558E-3</v>
      </c>
      <c r="BV212" s="206">
        <v>9.833855194942516E-3</v>
      </c>
      <c r="BW212" s="206">
        <v>2.865725510968465E-3</v>
      </c>
      <c r="BX212" s="206">
        <v>8.2951489638737642E-3</v>
      </c>
      <c r="BY212" s="206">
        <v>6.9770449870049135E-3</v>
      </c>
      <c r="BZ212" s="206">
        <v>3.8549107421640076E-2</v>
      </c>
      <c r="CA212" s="206">
        <v>1.3108784692813503E-2</v>
      </c>
      <c r="CB212" s="206">
        <v>8.8440026417439845E-3</v>
      </c>
      <c r="CC212" s="206">
        <v>7.8659277169172235E-3</v>
      </c>
      <c r="CD212" s="206">
        <v>1.1973484948313164E-2</v>
      </c>
      <c r="CE212" s="206">
        <v>8.1503374837282403E-3</v>
      </c>
      <c r="CF212" s="206">
        <v>1.1761229405015468</v>
      </c>
      <c r="CG212" s="206">
        <v>5.6537624581819303E-2</v>
      </c>
      <c r="CH212" s="206">
        <v>1.4129141980766693E-2</v>
      </c>
      <c r="CI212" s="206">
        <v>0.15764998560340202</v>
      </c>
      <c r="CJ212" s="206">
        <v>2.1381370953256332E-2</v>
      </c>
      <c r="CK212" s="206">
        <v>1.5962413073852551E-2</v>
      </c>
      <c r="CL212" s="206">
        <v>4.1965898392291642E-3</v>
      </c>
      <c r="CM212" s="206">
        <v>1.4501885718554675E-2</v>
      </c>
      <c r="CN212" s="206">
        <v>8.8670224136630782E-3</v>
      </c>
      <c r="CO212" s="206">
        <v>7.4210462200956021E-3</v>
      </c>
      <c r="CP212" s="206">
        <v>1.7471428979953484E-2</v>
      </c>
      <c r="CQ212" s="206">
        <v>4.0544092809103646E-3</v>
      </c>
      <c r="CR212" s="206">
        <v>2.3923062838915019E-2</v>
      </c>
      <c r="CS212" s="206">
        <v>7.1529280791094423E-3</v>
      </c>
      <c r="CT212" s="206">
        <v>3.3344360251947945E-2</v>
      </c>
      <c r="CU212" s="206">
        <v>1.0218030648706723E-2</v>
      </c>
      <c r="CV212" s="206">
        <v>1.0179788891772601E-2</v>
      </c>
      <c r="CW212" s="206">
        <v>1.2497652487170418E-2</v>
      </c>
      <c r="CX212" s="206">
        <v>1.5236643946630617E-2</v>
      </c>
      <c r="CY212" s="206">
        <v>1.0812643621597699E-2</v>
      </c>
      <c r="CZ212" s="206">
        <v>8.4041660807045396E-3</v>
      </c>
      <c r="DA212" s="206">
        <v>7.9383213140044352E-3</v>
      </c>
      <c r="DB212" s="206">
        <v>1.1263711782458665E-2</v>
      </c>
      <c r="DC212" s="206">
        <v>4.3847751247733609E-2</v>
      </c>
      <c r="DD212" s="202">
        <v>2.4676625657751114</v>
      </c>
    </row>
    <row r="213" spans="1:108" s="173" customFormat="1" ht="9.5" x14ac:dyDescent="0.15">
      <c r="A213" s="160" t="s">
        <v>140</v>
      </c>
      <c r="B213" s="169" t="s">
        <v>152</v>
      </c>
      <c r="C213" s="169"/>
      <c r="D213" s="200">
        <v>1.8320643571512326E-3</v>
      </c>
      <c r="E213" s="206">
        <v>1.5138834526999521E-3</v>
      </c>
      <c r="F213" s="206">
        <v>1.6654795120071232E-3</v>
      </c>
      <c r="G213" s="206">
        <v>1.9063712884007636E-3</v>
      </c>
      <c r="H213" s="206">
        <v>9.3454106394256348E-4</v>
      </c>
      <c r="I213" s="206">
        <v>1.617001476842569E-3</v>
      </c>
      <c r="J213" s="206">
        <v>2.9897721533137631E-3</v>
      </c>
      <c r="K213" s="206">
        <v>2.3235723422838214E-3</v>
      </c>
      <c r="L213" s="206">
        <v>3.7499803938282512E-3</v>
      </c>
      <c r="M213" s="206">
        <v>2.1538554178388795E-3</v>
      </c>
      <c r="N213" s="206">
        <v>2.3446650518593832E-3</v>
      </c>
      <c r="O213" s="206">
        <v>4.4160550605865699E-3</v>
      </c>
      <c r="P213" s="206">
        <v>7.9375637811291509E-3</v>
      </c>
      <c r="Q213" s="206">
        <v>2.4564667069136839E-3</v>
      </c>
      <c r="R213" s="206">
        <v>3.3235040870673682E-3</v>
      </c>
      <c r="S213" s="206">
        <v>4.0472631281855218E-3</v>
      </c>
      <c r="T213" s="206">
        <v>1.9138584780144542E-3</v>
      </c>
      <c r="U213" s="206">
        <v>5.039048925146959E-3</v>
      </c>
      <c r="V213" s="206">
        <v>3.1828960566220089E-3</v>
      </c>
      <c r="W213" s="206">
        <v>3.1626966311539876E-3</v>
      </c>
      <c r="X213" s="206">
        <v>2.1874594341451709E-3</v>
      </c>
      <c r="Y213" s="206">
        <v>2.672765042114202E-3</v>
      </c>
      <c r="Z213" s="206">
        <v>2.7279276458322824E-3</v>
      </c>
      <c r="AA213" s="206">
        <v>1.6277172716951983E-3</v>
      </c>
      <c r="AB213" s="206">
        <v>4.0881439266243248E-3</v>
      </c>
      <c r="AC213" s="206">
        <v>8.1080532023388857E-3</v>
      </c>
      <c r="AD213" s="206">
        <v>1.7108822132052256E-3</v>
      </c>
      <c r="AE213" s="206">
        <v>3.1327273168570099E-3</v>
      </c>
      <c r="AF213" s="206">
        <v>2.8891170403455221E-3</v>
      </c>
      <c r="AG213" s="206">
        <v>4.0874992195103193E-3</v>
      </c>
      <c r="AH213" s="206">
        <v>1.898838374304934E-3</v>
      </c>
      <c r="AI213" s="206">
        <v>1.9169558510755249E-3</v>
      </c>
      <c r="AJ213" s="206">
        <v>2.5327909619783885E-3</v>
      </c>
      <c r="AK213" s="206">
        <v>1.9144185966540582E-3</v>
      </c>
      <c r="AL213" s="206">
        <v>1.8954440165611243E-3</v>
      </c>
      <c r="AM213" s="206">
        <v>1.7347951748617062E-3</v>
      </c>
      <c r="AN213" s="206">
        <v>1.6070684835033041E-3</v>
      </c>
      <c r="AO213" s="206">
        <v>2.0389724885534121E-3</v>
      </c>
      <c r="AP213" s="206">
        <v>3.156993476519604E-3</v>
      </c>
      <c r="AQ213" s="206">
        <v>2.9609222665416524E-3</v>
      </c>
      <c r="AR213" s="206">
        <v>2.5854341475029029E-3</v>
      </c>
      <c r="AS213" s="206">
        <v>1.8958892904966131E-3</v>
      </c>
      <c r="AT213" s="206">
        <v>3.1114656636093735E-3</v>
      </c>
      <c r="AU213" s="206">
        <v>2.6979616425962111E-3</v>
      </c>
      <c r="AV213" s="206">
        <v>3.7917005213858974E-3</v>
      </c>
      <c r="AW213" s="206">
        <v>4.0997208128983401E-3</v>
      </c>
      <c r="AX213" s="206">
        <v>3.0812551218471016E-3</v>
      </c>
      <c r="AY213" s="206">
        <v>3.242845364763589E-3</v>
      </c>
      <c r="AZ213" s="206">
        <v>5.516380663020095E-3</v>
      </c>
      <c r="BA213" s="206">
        <v>3.8953041990386532E-3</v>
      </c>
      <c r="BB213" s="206">
        <v>3.7431382162153512E-3</v>
      </c>
      <c r="BC213" s="206">
        <v>4.8176656224139273E-3</v>
      </c>
      <c r="BD213" s="206">
        <v>4.5952006557525059E-3</v>
      </c>
      <c r="BE213" s="206">
        <v>4.3115633391663981E-3</v>
      </c>
      <c r="BF213" s="206">
        <v>3.4013687088528311E-3</v>
      </c>
      <c r="BG213" s="206">
        <v>2.4577667700633908E-3</v>
      </c>
      <c r="BH213" s="206">
        <v>1.7058370914235412E-3</v>
      </c>
      <c r="BI213" s="206">
        <v>4.6029791997765097E-3</v>
      </c>
      <c r="BJ213" s="206">
        <v>1.8623082238643379E-3</v>
      </c>
      <c r="BK213" s="206">
        <v>2.6138509304578501E-3</v>
      </c>
      <c r="BL213" s="206">
        <v>2.1397672763314602E-3</v>
      </c>
      <c r="BM213" s="206">
        <v>2.2646231130474233E-3</v>
      </c>
      <c r="BN213" s="206">
        <v>2.0929479865131819E-3</v>
      </c>
      <c r="BO213" s="206">
        <v>2.779458833860422E-3</v>
      </c>
      <c r="BP213" s="206">
        <v>4.6726447262304847E-3</v>
      </c>
      <c r="BQ213" s="206">
        <v>4.3397975236252597E-3</v>
      </c>
      <c r="BR213" s="206">
        <v>1.4257833090973108E-3</v>
      </c>
      <c r="BS213" s="206">
        <v>4.8920714061541967E-3</v>
      </c>
      <c r="BT213" s="206">
        <v>1.0597951557639519E-2</v>
      </c>
      <c r="BU213" s="206">
        <v>7.2249751003296099E-3</v>
      </c>
      <c r="BV213" s="206">
        <v>6.4394055520345045E-3</v>
      </c>
      <c r="BW213" s="206">
        <v>9.7038957873878215E-4</v>
      </c>
      <c r="BX213" s="206">
        <v>1.9888078722718259E-3</v>
      </c>
      <c r="BY213" s="206">
        <v>2.1373436595011836E-3</v>
      </c>
      <c r="BZ213" s="206">
        <v>3.3241259225506221E-3</v>
      </c>
      <c r="CA213" s="206">
        <v>5.2564715826413054E-3</v>
      </c>
      <c r="CB213" s="206">
        <v>3.2382022904240836E-3</v>
      </c>
      <c r="CC213" s="206">
        <v>1.7320668172789949E-3</v>
      </c>
      <c r="CD213" s="206">
        <v>4.9685545882282101E-3</v>
      </c>
      <c r="CE213" s="206">
        <v>1.0869364681446846E-3</v>
      </c>
      <c r="CF213" s="206">
        <v>7.5668379147899017E-3</v>
      </c>
      <c r="CG213" s="206">
        <v>1.0453463916848085</v>
      </c>
      <c r="CH213" s="206">
        <v>5.2530911725289431E-3</v>
      </c>
      <c r="CI213" s="206">
        <v>1.3091362939063328E-2</v>
      </c>
      <c r="CJ213" s="206">
        <v>1.3087082163640917E-2</v>
      </c>
      <c r="CK213" s="206">
        <v>1.6974951263653204E-3</v>
      </c>
      <c r="CL213" s="206">
        <v>1.7873320950694185E-3</v>
      </c>
      <c r="CM213" s="206">
        <v>2.254214692312692E-3</v>
      </c>
      <c r="CN213" s="206">
        <v>2.5523329342042227E-3</v>
      </c>
      <c r="CO213" s="206">
        <v>1.7809697126468177E-3</v>
      </c>
      <c r="CP213" s="206">
        <v>2.2596857693674842E-3</v>
      </c>
      <c r="CQ213" s="206">
        <v>1.937927277449112E-3</v>
      </c>
      <c r="CR213" s="206">
        <v>3.6888075676909183E-3</v>
      </c>
      <c r="CS213" s="206">
        <v>3.33264174721801E-3</v>
      </c>
      <c r="CT213" s="206">
        <v>0.3596526688135202</v>
      </c>
      <c r="CU213" s="206">
        <v>3.0196117601694978E-3</v>
      </c>
      <c r="CV213" s="206">
        <v>5.0318693717874997E-3</v>
      </c>
      <c r="CW213" s="206">
        <v>4.4631725386403386E-3</v>
      </c>
      <c r="CX213" s="206">
        <v>1.1776653445113455E-2</v>
      </c>
      <c r="CY213" s="206">
        <v>1.0383234185568059E-2</v>
      </c>
      <c r="CZ213" s="206">
        <v>7.3527844913476807E-3</v>
      </c>
      <c r="DA213" s="206">
        <v>3.9224940009001327E-3</v>
      </c>
      <c r="DB213" s="206">
        <v>3.8009911040066137E-3</v>
      </c>
      <c r="DC213" s="206">
        <v>3.3450493681962865E-3</v>
      </c>
      <c r="DD213" s="202">
        <v>1.7733866945944039</v>
      </c>
    </row>
    <row r="214" spans="1:108" s="173" customFormat="1" ht="9.5" x14ac:dyDescent="0.15">
      <c r="A214" s="160" t="s">
        <v>142</v>
      </c>
      <c r="B214" s="169" t="s">
        <v>154</v>
      </c>
      <c r="C214" s="169"/>
      <c r="D214" s="200">
        <v>5.0813886755899547E-3</v>
      </c>
      <c r="E214" s="206">
        <v>4.2465584888340697E-3</v>
      </c>
      <c r="F214" s="206">
        <v>5.9013982990223498E-3</v>
      </c>
      <c r="G214" s="206">
        <v>5.3757308054923217E-3</v>
      </c>
      <c r="H214" s="206">
        <v>2.0296087143114334E-3</v>
      </c>
      <c r="I214" s="206">
        <v>4.6471262101560398E-3</v>
      </c>
      <c r="J214" s="206">
        <v>7.0554750170502807E-3</v>
      </c>
      <c r="K214" s="206">
        <v>6.0373123290279286E-3</v>
      </c>
      <c r="L214" s="206">
        <v>7.1333945609485744E-3</v>
      </c>
      <c r="M214" s="206">
        <v>6.0688367698748767E-3</v>
      </c>
      <c r="N214" s="206">
        <v>5.6126850581343429E-3</v>
      </c>
      <c r="O214" s="206">
        <v>6.5991307668980042E-3</v>
      </c>
      <c r="P214" s="206">
        <v>5.0578696735359557E-3</v>
      </c>
      <c r="Q214" s="206">
        <v>7.3075119943379029E-3</v>
      </c>
      <c r="R214" s="206">
        <v>8.88824023762156E-3</v>
      </c>
      <c r="S214" s="206">
        <v>8.8259603095972791E-3</v>
      </c>
      <c r="T214" s="206">
        <v>5.1741217239730519E-3</v>
      </c>
      <c r="U214" s="206">
        <v>1.0140775566174598E-2</v>
      </c>
      <c r="V214" s="206">
        <v>8.1775384531063561E-3</v>
      </c>
      <c r="W214" s="206">
        <v>7.4854330612311674E-3</v>
      </c>
      <c r="X214" s="206">
        <v>6.321673874342338E-3</v>
      </c>
      <c r="Y214" s="206">
        <v>5.299928689002701E-3</v>
      </c>
      <c r="Z214" s="206">
        <v>7.8607842155796227E-3</v>
      </c>
      <c r="AA214" s="206">
        <v>6.1011235448521555E-3</v>
      </c>
      <c r="AB214" s="206">
        <v>9.0438331798212632E-3</v>
      </c>
      <c r="AC214" s="206">
        <v>1.0108048175055411E-2</v>
      </c>
      <c r="AD214" s="206">
        <v>4.5430240279604401E-3</v>
      </c>
      <c r="AE214" s="206">
        <v>6.7313478767154324E-3</v>
      </c>
      <c r="AF214" s="206">
        <v>7.7801841297664423E-3</v>
      </c>
      <c r="AG214" s="206">
        <v>6.6732206443135414E-3</v>
      </c>
      <c r="AH214" s="206">
        <v>6.656999069420225E-3</v>
      </c>
      <c r="AI214" s="206">
        <v>6.9398287903237226E-3</v>
      </c>
      <c r="AJ214" s="206">
        <v>7.7945673363648341E-3</v>
      </c>
      <c r="AK214" s="206">
        <v>6.3309947943995283E-3</v>
      </c>
      <c r="AL214" s="206">
        <v>5.9647493031865211E-3</v>
      </c>
      <c r="AM214" s="206">
        <v>5.4378900423859931E-3</v>
      </c>
      <c r="AN214" s="206">
        <v>6.9011627014786631E-3</v>
      </c>
      <c r="AO214" s="206">
        <v>7.5120026022251407E-3</v>
      </c>
      <c r="AP214" s="206">
        <v>1.0522952439923039E-2</v>
      </c>
      <c r="AQ214" s="206">
        <v>1.1037686508602129E-2</v>
      </c>
      <c r="AR214" s="206">
        <v>8.321064342675653E-3</v>
      </c>
      <c r="AS214" s="206">
        <v>6.5533095413578477E-3</v>
      </c>
      <c r="AT214" s="206">
        <v>8.027871117370371E-3</v>
      </c>
      <c r="AU214" s="206">
        <v>1.1242307824153626E-2</v>
      </c>
      <c r="AV214" s="206">
        <v>1.0211848634187512E-2</v>
      </c>
      <c r="AW214" s="206">
        <v>1.0837186010434029E-2</v>
      </c>
      <c r="AX214" s="206">
        <v>1.4611800083226312E-2</v>
      </c>
      <c r="AY214" s="206">
        <v>1.1861586176384692E-2</v>
      </c>
      <c r="AZ214" s="206">
        <v>7.7296848057580173E-3</v>
      </c>
      <c r="BA214" s="206">
        <v>2.2087466709980248E-2</v>
      </c>
      <c r="BB214" s="206">
        <v>1.4858749381892876E-2</v>
      </c>
      <c r="BC214" s="206">
        <v>1.6168974512630212E-2</v>
      </c>
      <c r="BD214" s="206">
        <v>2.909553363015124E-2</v>
      </c>
      <c r="BE214" s="206">
        <v>8.8947944255366139E-3</v>
      </c>
      <c r="BF214" s="206">
        <v>8.9475482599095067E-3</v>
      </c>
      <c r="BG214" s="206">
        <v>7.2459257988393595E-3</v>
      </c>
      <c r="BH214" s="206">
        <v>6.1753813718090416E-3</v>
      </c>
      <c r="BI214" s="206">
        <v>8.8968031515893956E-3</v>
      </c>
      <c r="BJ214" s="206">
        <v>4.888480206448804E-3</v>
      </c>
      <c r="BK214" s="206">
        <v>6.225444691668699E-3</v>
      </c>
      <c r="BL214" s="206">
        <v>6.0346404148742122E-3</v>
      </c>
      <c r="BM214" s="206">
        <v>6.2005475349055502E-3</v>
      </c>
      <c r="BN214" s="206">
        <v>6.3388689511276611E-3</v>
      </c>
      <c r="BO214" s="206">
        <v>1.2581534293261238E-2</v>
      </c>
      <c r="BP214" s="206">
        <v>7.833733056668667E-3</v>
      </c>
      <c r="BQ214" s="206">
        <v>4.4653922264735101E-2</v>
      </c>
      <c r="BR214" s="206">
        <v>4.3980453048769758E-3</v>
      </c>
      <c r="BS214" s="206">
        <v>1.6029089453887663E-2</v>
      </c>
      <c r="BT214" s="206">
        <v>3.2264227997784507E-2</v>
      </c>
      <c r="BU214" s="206">
        <v>1.1700655879064459E-2</v>
      </c>
      <c r="BV214" s="206">
        <v>5.6798228229170827E-3</v>
      </c>
      <c r="BW214" s="206">
        <v>2.8836525159961907E-3</v>
      </c>
      <c r="BX214" s="206">
        <v>4.3578815077441862E-3</v>
      </c>
      <c r="BY214" s="206">
        <v>5.6952522789317454E-3</v>
      </c>
      <c r="BZ214" s="206">
        <v>8.098716736270415E-3</v>
      </c>
      <c r="CA214" s="206">
        <v>9.8154543259808026E-3</v>
      </c>
      <c r="CB214" s="206">
        <v>5.6698450059611437E-3</v>
      </c>
      <c r="CC214" s="206">
        <v>6.9217662041073805E-3</v>
      </c>
      <c r="CD214" s="206">
        <v>8.6360817552576952E-3</v>
      </c>
      <c r="CE214" s="206">
        <v>4.5756240665521314E-3</v>
      </c>
      <c r="CF214" s="206">
        <v>2.063993136321091E-2</v>
      </c>
      <c r="CG214" s="206">
        <v>9.3617441573446217E-3</v>
      </c>
      <c r="CH214" s="206">
        <v>1.0167578566224569</v>
      </c>
      <c r="CI214" s="206">
        <v>6.8268864740679613E-2</v>
      </c>
      <c r="CJ214" s="206">
        <v>1.8774734420474559E-2</v>
      </c>
      <c r="CK214" s="206">
        <v>8.1880010688490379E-3</v>
      </c>
      <c r="CL214" s="206">
        <v>3.7635612882053375E-3</v>
      </c>
      <c r="CM214" s="206">
        <v>1.4439095677733946E-2</v>
      </c>
      <c r="CN214" s="206">
        <v>1.0377504256819223E-2</v>
      </c>
      <c r="CO214" s="206">
        <v>6.3566122882841875E-3</v>
      </c>
      <c r="CP214" s="206">
        <v>1.4754194168728637E-2</v>
      </c>
      <c r="CQ214" s="206">
        <v>3.0751014541685077E-3</v>
      </c>
      <c r="CR214" s="206">
        <v>1.471808799469709E-2</v>
      </c>
      <c r="CS214" s="206">
        <v>7.7690210753509825E-3</v>
      </c>
      <c r="CT214" s="206">
        <v>1.3079071740552858E-2</v>
      </c>
      <c r="CU214" s="206">
        <v>7.2810999684169578E-3</v>
      </c>
      <c r="CV214" s="206">
        <v>1.1434010785501802E-2</v>
      </c>
      <c r="CW214" s="206">
        <v>8.7979833202411796E-3</v>
      </c>
      <c r="CX214" s="206">
        <v>7.3459615809902514E-3</v>
      </c>
      <c r="CY214" s="206">
        <v>4.2680665594990305E-3</v>
      </c>
      <c r="CZ214" s="206">
        <v>8.8981247555514308E-3</v>
      </c>
      <c r="DA214" s="206">
        <v>6.0590807347633982E-3</v>
      </c>
      <c r="DB214" s="206">
        <v>9.8606488835521668E-3</v>
      </c>
      <c r="DC214" s="206">
        <v>8.4869271595528553E-3</v>
      </c>
      <c r="DD214" s="202">
        <v>2.0084145077731717</v>
      </c>
    </row>
    <row r="215" spans="1:108" s="173" customFormat="1" ht="9.5" x14ac:dyDescent="0.15">
      <c r="A215" s="160" t="s">
        <v>144</v>
      </c>
      <c r="B215" s="169" t="s">
        <v>156</v>
      </c>
      <c r="C215" s="169"/>
      <c r="D215" s="200">
        <v>1.0248137143341412E-3</v>
      </c>
      <c r="E215" s="206">
        <v>9.7471327007352712E-4</v>
      </c>
      <c r="F215" s="206">
        <v>1.0122460120137241E-3</v>
      </c>
      <c r="G215" s="206">
        <v>9.6183845914912455E-4</v>
      </c>
      <c r="H215" s="206">
        <v>5.0672582595360778E-4</v>
      </c>
      <c r="I215" s="206">
        <v>1.0816435702731108E-3</v>
      </c>
      <c r="J215" s="206">
        <v>1.4026836020065803E-3</v>
      </c>
      <c r="K215" s="206">
        <v>1.3689650759966599E-3</v>
      </c>
      <c r="L215" s="206">
        <v>1.7735055770351665E-3</v>
      </c>
      <c r="M215" s="206">
        <v>1.4666966037575526E-3</v>
      </c>
      <c r="N215" s="206">
        <v>1.1949222655246636E-3</v>
      </c>
      <c r="O215" s="206">
        <v>1.7338559908040428E-3</v>
      </c>
      <c r="P215" s="206">
        <v>1.329779593656836E-3</v>
      </c>
      <c r="Q215" s="206">
        <v>1.4836133570773149E-3</v>
      </c>
      <c r="R215" s="206">
        <v>1.4505423820462737E-3</v>
      </c>
      <c r="S215" s="206">
        <v>1.7506253038089066E-3</v>
      </c>
      <c r="T215" s="206">
        <v>1.1423827375655463E-3</v>
      </c>
      <c r="U215" s="206">
        <v>1.7728543404067199E-3</v>
      </c>
      <c r="V215" s="206">
        <v>1.5509669200123224E-3</v>
      </c>
      <c r="W215" s="206">
        <v>1.4576336917352358E-3</v>
      </c>
      <c r="X215" s="206">
        <v>1.1495764479945414E-3</v>
      </c>
      <c r="Y215" s="206">
        <v>1.1272349482557449E-3</v>
      </c>
      <c r="Z215" s="206">
        <v>1.2953960218894881E-3</v>
      </c>
      <c r="AA215" s="206">
        <v>1.0284461239291384E-3</v>
      </c>
      <c r="AB215" s="206">
        <v>2.8672498594767928E-3</v>
      </c>
      <c r="AC215" s="206">
        <v>2.5214903235378692E-3</v>
      </c>
      <c r="AD215" s="206">
        <v>1.1097447959799297E-3</v>
      </c>
      <c r="AE215" s="206">
        <v>1.4439401415915598E-3</v>
      </c>
      <c r="AF215" s="206">
        <v>1.4745443439226429E-3</v>
      </c>
      <c r="AG215" s="206">
        <v>1.7596614072716654E-3</v>
      </c>
      <c r="AH215" s="206">
        <v>2.2802748619636976E-3</v>
      </c>
      <c r="AI215" s="206">
        <v>1.3234357882451607E-3</v>
      </c>
      <c r="AJ215" s="206">
        <v>1.4790418423213712E-3</v>
      </c>
      <c r="AK215" s="206">
        <v>1.0463641486653066E-3</v>
      </c>
      <c r="AL215" s="206">
        <v>1.0245904141653723E-3</v>
      </c>
      <c r="AM215" s="206">
        <v>9.3488384897101476E-4</v>
      </c>
      <c r="AN215" s="206">
        <v>9.9259887760993711E-4</v>
      </c>
      <c r="AO215" s="206">
        <v>1.3125738881527862E-3</v>
      </c>
      <c r="AP215" s="206">
        <v>1.6891048300994938E-3</v>
      </c>
      <c r="AQ215" s="206">
        <v>1.6440813981819979E-3</v>
      </c>
      <c r="AR215" s="206">
        <v>1.7544838364370755E-3</v>
      </c>
      <c r="AS215" s="206">
        <v>1.1776645075463523E-3</v>
      </c>
      <c r="AT215" s="206">
        <v>1.6077070740115223E-3</v>
      </c>
      <c r="AU215" s="206">
        <v>1.2927323652732726E-3</v>
      </c>
      <c r="AV215" s="206">
        <v>2.0744277379230137E-3</v>
      </c>
      <c r="AW215" s="206">
        <v>2.2028331969477398E-3</v>
      </c>
      <c r="AX215" s="206">
        <v>2.1658587213666193E-3</v>
      </c>
      <c r="AY215" s="206">
        <v>1.5665774974586094E-3</v>
      </c>
      <c r="AZ215" s="206">
        <v>1.5842168235579469E-3</v>
      </c>
      <c r="BA215" s="206">
        <v>2.6690771088058946E-3</v>
      </c>
      <c r="BB215" s="206">
        <v>1.5946714162954302E-3</v>
      </c>
      <c r="BC215" s="206">
        <v>5.5220069011416772E-3</v>
      </c>
      <c r="BD215" s="206">
        <v>1.8165561669531681E-3</v>
      </c>
      <c r="BE215" s="206">
        <v>1.7188026093931628E-3</v>
      </c>
      <c r="BF215" s="206">
        <v>1.5912921940453985E-3</v>
      </c>
      <c r="BG215" s="206">
        <v>2.6256679965466832E-3</v>
      </c>
      <c r="BH215" s="206">
        <v>7.5452689279790163E-4</v>
      </c>
      <c r="BI215" s="206">
        <v>2.0843770481086248E-3</v>
      </c>
      <c r="BJ215" s="206">
        <v>1.0205624875929435E-3</v>
      </c>
      <c r="BK215" s="206">
        <v>1.4326701087656437E-3</v>
      </c>
      <c r="BL215" s="206">
        <v>1.5903635834415624E-3</v>
      </c>
      <c r="BM215" s="206">
        <v>1.3326011035618057E-3</v>
      </c>
      <c r="BN215" s="206">
        <v>1.0870706590745171E-3</v>
      </c>
      <c r="BO215" s="206">
        <v>1.1176791399164073E-3</v>
      </c>
      <c r="BP215" s="206">
        <v>1.2968324675340928E-3</v>
      </c>
      <c r="BQ215" s="206">
        <v>1.8813288975206345E-3</v>
      </c>
      <c r="BR215" s="206">
        <v>8.0042815760973142E-4</v>
      </c>
      <c r="BS215" s="206">
        <v>4.3920921127058275E-3</v>
      </c>
      <c r="BT215" s="206">
        <v>3.6151162824399671E-3</v>
      </c>
      <c r="BU215" s="206">
        <v>1.5305937026655787E-3</v>
      </c>
      <c r="BV215" s="206">
        <v>2.2915291793920837E-3</v>
      </c>
      <c r="BW215" s="206">
        <v>3.8637895057952519E-4</v>
      </c>
      <c r="BX215" s="206">
        <v>1.0244297230336413E-3</v>
      </c>
      <c r="BY215" s="206">
        <v>1.3817717227281195E-3</v>
      </c>
      <c r="BZ215" s="206">
        <v>1.7860912855782133E-3</v>
      </c>
      <c r="CA215" s="206">
        <v>1.5643143926483247E-3</v>
      </c>
      <c r="CB215" s="206">
        <v>1.6536102765876916E-3</v>
      </c>
      <c r="CC215" s="206">
        <v>1.4100069289317734E-3</v>
      </c>
      <c r="CD215" s="206">
        <v>1.6818667921433162E-3</v>
      </c>
      <c r="CE215" s="206">
        <v>1.0908593120799936E-3</v>
      </c>
      <c r="CF215" s="206">
        <v>1.206671463095422E-2</v>
      </c>
      <c r="CG215" s="206">
        <v>3.9179757610082024E-3</v>
      </c>
      <c r="CH215" s="206">
        <v>8.226291912969046E-3</v>
      </c>
      <c r="CI215" s="206">
        <v>1.0758143036036283</v>
      </c>
      <c r="CJ215" s="206">
        <v>4.5352821425202585E-3</v>
      </c>
      <c r="CK215" s="206">
        <v>1.4334373194633504E-3</v>
      </c>
      <c r="CL215" s="206">
        <v>6.2125204774273379E-4</v>
      </c>
      <c r="CM215" s="206">
        <v>1.7135575045797203E-3</v>
      </c>
      <c r="CN215" s="206">
        <v>1.2978556739112329E-3</v>
      </c>
      <c r="CO215" s="206">
        <v>9.4756841440527873E-4</v>
      </c>
      <c r="CP215" s="206">
        <v>1.4485609680189441E-3</v>
      </c>
      <c r="CQ215" s="206">
        <v>5.6759144632070738E-4</v>
      </c>
      <c r="CR215" s="206">
        <v>1.8089506404742818E-3</v>
      </c>
      <c r="CS215" s="206">
        <v>1.1559539156027977E-3</v>
      </c>
      <c r="CT215" s="206">
        <v>2.8320833891741493E-2</v>
      </c>
      <c r="CU215" s="206">
        <v>2.728382724981087E-3</v>
      </c>
      <c r="CV215" s="206">
        <v>4.1599552051749021E-3</v>
      </c>
      <c r="CW215" s="206">
        <v>1.4157169662148206E-3</v>
      </c>
      <c r="CX215" s="206">
        <v>1.6952955728261501E-3</v>
      </c>
      <c r="CY215" s="206">
        <v>1.2076133750048188E-3</v>
      </c>
      <c r="CZ215" s="206">
        <v>1.4330066165912918E-3</v>
      </c>
      <c r="DA215" s="206">
        <v>9.9211884751798912E-4</v>
      </c>
      <c r="DB215" s="206">
        <v>2.2499726980285176E-3</v>
      </c>
      <c r="DC215" s="206">
        <v>3.1659154625626623E-3</v>
      </c>
      <c r="DD215" s="202">
        <v>1.290041027308841</v>
      </c>
    </row>
    <row r="216" spans="1:108" s="173" customFormat="1" ht="9.5" x14ac:dyDescent="0.15">
      <c r="A216" s="160" t="s">
        <v>146</v>
      </c>
      <c r="B216" s="169" t="s">
        <v>702</v>
      </c>
      <c r="C216" s="169"/>
      <c r="D216" s="200">
        <v>5.1561443222531934E-3</v>
      </c>
      <c r="E216" s="206">
        <v>4.4089886359342315E-3</v>
      </c>
      <c r="F216" s="206">
        <v>4.9314243503054854E-3</v>
      </c>
      <c r="G216" s="206">
        <v>7.7295225244428502E-3</v>
      </c>
      <c r="H216" s="206">
        <v>2.9855967485885992E-3</v>
      </c>
      <c r="I216" s="206">
        <v>6.158895360609061E-3</v>
      </c>
      <c r="J216" s="206">
        <v>8.7364289482497592E-3</v>
      </c>
      <c r="K216" s="206">
        <v>5.0331249640305645E-3</v>
      </c>
      <c r="L216" s="206">
        <v>7.6658954558406611E-3</v>
      </c>
      <c r="M216" s="206">
        <v>8.5283711077647744E-3</v>
      </c>
      <c r="N216" s="206">
        <v>5.684306603649927E-3</v>
      </c>
      <c r="O216" s="206">
        <v>9.1666165695384171E-3</v>
      </c>
      <c r="P216" s="206">
        <v>9.0253106576570416E-3</v>
      </c>
      <c r="Q216" s="206">
        <v>7.6064919601796909E-3</v>
      </c>
      <c r="R216" s="206">
        <v>7.0918770742588056E-3</v>
      </c>
      <c r="S216" s="206">
        <v>9.5445744021326866E-3</v>
      </c>
      <c r="T216" s="206">
        <v>6.1496964479835952E-3</v>
      </c>
      <c r="U216" s="206">
        <v>1.0386032778950711E-2</v>
      </c>
      <c r="V216" s="206">
        <v>6.3640468168505021E-3</v>
      </c>
      <c r="W216" s="206">
        <v>7.6876703706846719E-3</v>
      </c>
      <c r="X216" s="206">
        <v>8.8784832798086185E-3</v>
      </c>
      <c r="Y216" s="206">
        <v>1.8493744446052608E-2</v>
      </c>
      <c r="Z216" s="206">
        <v>8.4581536683066023E-3</v>
      </c>
      <c r="AA216" s="206">
        <v>4.3871840820440006E-3</v>
      </c>
      <c r="AB216" s="206">
        <v>1.3133232451630367E-2</v>
      </c>
      <c r="AC216" s="206">
        <v>1.3010683199540471E-2</v>
      </c>
      <c r="AD216" s="206">
        <v>4.0937757851475061E-3</v>
      </c>
      <c r="AE216" s="206">
        <v>7.2321414436446307E-3</v>
      </c>
      <c r="AF216" s="206">
        <v>9.4383587909013106E-3</v>
      </c>
      <c r="AG216" s="206">
        <v>9.9636182700849844E-3</v>
      </c>
      <c r="AH216" s="206">
        <v>5.1165230588130304E-3</v>
      </c>
      <c r="AI216" s="206">
        <v>5.8505926336526017E-3</v>
      </c>
      <c r="AJ216" s="206">
        <v>8.4506401799143826E-3</v>
      </c>
      <c r="AK216" s="206">
        <v>5.4779633088287358E-3</v>
      </c>
      <c r="AL216" s="206">
        <v>5.4209552810269108E-3</v>
      </c>
      <c r="AM216" s="206">
        <v>4.804852472215365E-3</v>
      </c>
      <c r="AN216" s="206">
        <v>4.5429769626536085E-3</v>
      </c>
      <c r="AO216" s="206">
        <v>5.4829544980838007E-3</v>
      </c>
      <c r="AP216" s="206">
        <v>6.724606882926319E-3</v>
      </c>
      <c r="AQ216" s="206">
        <v>8.2447347775946745E-3</v>
      </c>
      <c r="AR216" s="206">
        <v>7.3299405813896344E-3</v>
      </c>
      <c r="AS216" s="206">
        <v>6.6676717249517818E-3</v>
      </c>
      <c r="AT216" s="206">
        <v>7.6752005724923193E-3</v>
      </c>
      <c r="AU216" s="206">
        <v>7.3297931487994235E-3</v>
      </c>
      <c r="AV216" s="206">
        <v>8.850920655967735E-3</v>
      </c>
      <c r="AW216" s="206">
        <v>9.8368275294931917E-3</v>
      </c>
      <c r="AX216" s="206">
        <v>9.5754684297786278E-3</v>
      </c>
      <c r="AY216" s="206">
        <v>9.3088823562050126E-3</v>
      </c>
      <c r="AZ216" s="206">
        <v>1.0300271680266745E-2</v>
      </c>
      <c r="BA216" s="206">
        <v>9.4266310445848076E-3</v>
      </c>
      <c r="BB216" s="206">
        <v>8.282031434318337E-3</v>
      </c>
      <c r="BC216" s="206">
        <v>1.0643791539266126E-2</v>
      </c>
      <c r="BD216" s="206">
        <v>1.4720914086472666E-2</v>
      </c>
      <c r="BE216" s="206">
        <v>8.7989755421180767E-3</v>
      </c>
      <c r="BF216" s="206">
        <v>7.8508152950106675E-3</v>
      </c>
      <c r="BG216" s="206">
        <v>7.5702981081276237E-3</v>
      </c>
      <c r="BH216" s="206">
        <v>1.0566971092005202E-2</v>
      </c>
      <c r="BI216" s="206">
        <v>8.964280012704353E-3</v>
      </c>
      <c r="BJ216" s="206">
        <v>6.6796701302829021E-3</v>
      </c>
      <c r="BK216" s="206">
        <v>7.7611553948693035E-3</v>
      </c>
      <c r="BL216" s="206">
        <v>7.3745207598501072E-3</v>
      </c>
      <c r="BM216" s="206">
        <v>7.7370609203557426E-3</v>
      </c>
      <c r="BN216" s="206">
        <v>7.2011532531966113E-3</v>
      </c>
      <c r="BO216" s="206">
        <v>5.4084733894530258E-3</v>
      </c>
      <c r="BP216" s="206">
        <v>6.7843606560290528E-3</v>
      </c>
      <c r="BQ216" s="206">
        <v>8.8906302417745553E-3</v>
      </c>
      <c r="BR216" s="206">
        <v>5.4749419424032081E-3</v>
      </c>
      <c r="BS216" s="206">
        <v>8.6733976491913129E-3</v>
      </c>
      <c r="BT216" s="206">
        <v>1.4864644184541602E-2</v>
      </c>
      <c r="BU216" s="206">
        <v>1.086088485517263E-2</v>
      </c>
      <c r="BV216" s="206">
        <v>7.5023602629422457E-3</v>
      </c>
      <c r="BW216" s="206">
        <v>1.6325281573736365E-3</v>
      </c>
      <c r="BX216" s="206">
        <v>8.3508241773341246E-3</v>
      </c>
      <c r="BY216" s="206">
        <v>6.4130408387421383E-3</v>
      </c>
      <c r="BZ216" s="206">
        <v>7.1851738874819096E-3</v>
      </c>
      <c r="CA216" s="206">
        <v>9.303662131032512E-3</v>
      </c>
      <c r="CB216" s="206">
        <v>8.1973049133992528E-3</v>
      </c>
      <c r="CC216" s="206">
        <v>9.3494814238063526E-3</v>
      </c>
      <c r="CD216" s="206">
        <v>8.0163308843651249E-3</v>
      </c>
      <c r="CE216" s="206">
        <v>9.6644651705792058E-3</v>
      </c>
      <c r="CF216" s="206">
        <v>2.5361220364875401E-2</v>
      </c>
      <c r="CG216" s="206">
        <v>0.18485856400412168</v>
      </c>
      <c r="CH216" s="206">
        <v>2.0192983297357772E-2</v>
      </c>
      <c r="CI216" s="206">
        <v>1.8326457526396042E-2</v>
      </c>
      <c r="CJ216" s="206">
        <v>1.066792401670787</v>
      </c>
      <c r="CK216" s="206">
        <v>1.007524718879242E-2</v>
      </c>
      <c r="CL216" s="206">
        <v>1.498972029885394E-2</v>
      </c>
      <c r="CM216" s="206">
        <v>2.1476266900150344E-2</v>
      </c>
      <c r="CN216" s="206">
        <v>7.9213817845306903E-3</v>
      </c>
      <c r="CO216" s="206">
        <v>4.8476297992841415E-3</v>
      </c>
      <c r="CP216" s="206">
        <v>1.4610064450712954E-2</v>
      </c>
      <c r="CQ216" s="206">
        <v>5.3077339372664713E-3</v>
      </c>
      <c r="CR216" s="206">
        <v>4.1791812243109808E-2</v>
      </c>
      <c r="CS216" s="206">
        <v>6.9182224907984938E-3</v>
      </c>
      <c r="CT216" s="206">
        <v>0.24091976802460924</v>
      </c>
      <c r="CU216" s="206">
        <v>6.4308591817244763E-3</v>
      </c>
      <c r="CV216" s="206">
        <v>1.38782362382291E-2</v>
      </c>
      <c r="CW216" s="206">
        <v>1.2228956642341214E-2</v>
      </c>
      <c r="CX216" s="206">
        <v>1.045465386096563E-2</v>
      </c>
      <c r="CY216" s="206">
        <v>1.5148196303322536E-2</v>
      </c>
      <c r="CZ216" s="206">
        <v>2.1513906479233007E-2</v>
      </c>
      <c r="DA216" s="206">
        <v>9.5211401474575626E-3</v>
      </c>
      <c r="DB216" s="206">
        <v>8.0414525280247499E-3</v>
      </c>
      <c r="DC216" s="206">
        <v>9.1805894786711872E-3</v>
      </c>
      <c r="DD216" s="202">
        <v>2.4250604064725207</v>
      </c>
    </row>
    <row r="217" spans="1:108" s="173" customFormat="1" ht="9.5" x14ac:dyDescent="0.15">
      <c r="A217" s="174" t="s">
        <v>148</v>
      </c>
      <c r="B217" s="175" t="s">
        <v>159</v>
      </c>
      <c r="C217" s="175"/>
      <c r="D217" s="203">
        <v>2.4932507614760825E-3</v>
      </c>
      <c r="E217" s="204">
        <v>2.5777893636303299E-3</v>
      </c>
      <c r="F217" s="204">
        <v>2.334442189015283E-3</v>
      </c>
      <c r="G217" s="204">
        <v>2.5629406138472461E-3</v>
      </c>
      <c r="H217" s="204">
        <v>2.8310163538510665E-3</v>
      </c>
      <c r="I217" s="204">
        <v>2.7036915322514459E-3</v>
      </c>
      <c r="J217" s="204">
        <v>1.8365550675469007E-3</v>
      </c>
      <c r="K217" s="204">
        <v>2.3660738630483552E-3</v>
      </c>
      <c r="L217" s="204">
        <v>2.7553472095138715E-3</v>
      </c>
      <c r="M217" s="204">
        <v>1.781357113858608E-3</v>
      </c>
      <c r="N217" s="204">
        <v>2.1679445739699378E-3</v>
      </c>
      <c r="O217" s="204">
        <v>1.3269078713137453E-3</v>
      </c>
      <c r="P217" s="204">
        <v>1.4366714880839171E-3</v>
      </c>
      <c r="Q217" s="204">
        <v>1.7979256831766668E-3</v>
      </c>
      <c r="R217" s="204">
        <v>1.494117341172782E-3</v>
      </c>
      <c r="S217" s="204">
        <v>1.3267587559837148E-3</v>
      </c>
      <c r="T217" s="204">
        <v>2.3404696045035409E-3</v>
      </c>
      <c r="U217" s="204">
        <v>1.4017296259545026E-3</v>
      </c>
      <c r="V217" s="204">
        <v>1.5526870404233076E-3</v>
      </c>
      <c r="W217" s="204">
        <v>1.3670090581617024E-3</v>
      </c>
      <c r="X217" s="204">
        <v>1.0921553594255126E-3</v>
      </c>
      <c r="Y217" s="204">
        <v>8.5442111104592881E-4</v>
      </c>
      <c r="Z217" s="204">
        <v>1.4343459286626135E-3</v>
      </c>
      <c r="AA217" s="204">
        <v>1.1148440186784343E-3</v>
      </c>
      <c r="AB217" s="204">
        <v>1.1738048491463792E-3</v>
      </c>
      <c r="AC217" s="204">
        <v>2.5784573325297803E-3</v>
      </c>
      <c r="AD217" s="204">
        <v>1.6146516327339472E-3</v>
      </c>
      <c r="AE217" s="204">
        <v>1.1911772366725222E-3</v>
      </c>
      <c r="AF217" s="204">
        <v>1.4976735658752585E-3</v>
      </c>
      <c r="AG217" s="204">
        <v>2.8774740914191575E-3</v>
      </c>
      <c r="AH217" s="204">
        <v>1.7733177898324787E-3</v>
      </c>
      <c r="AI217" s="204">
        <v>1.7450115379106105E-3</v>
      </c>
      <c r="AJ217" s="204">
        <v>3.2288016871539912E-3</v>
      </c>
      <c r="AK217" s="204">
        <v>1.4831713611204291E-3</v>
      </c>
      <c r="AL217" s="204">
        <v>1.6483634340301464E-3</v>
      </c>
      <c r="AM217" s="204">
        <v>1.4071713485535387E-3</v>
      </c>
      <c r="AN217" s="204">
        <v>2.7328827911938568E-3</v>
      </c>
      <c r="AO217" s="204">
        <v>1.8029832292093286E-3</v>
      </c>
      <c r="AP217" s="204">
        <v>2.0440162538164805E-3</v>
      </c>
      <c r="AQ217" s="204">
        <v>1.5523928833870619E-3</v>
      </c>
      <c r="AR217" s="204">
        <v>1.2937625222048995E-3</v>
      </c>
      <c r="AS217" s="204">
        <v>1.4856073081620782E-3</v>
      </c>
      <c r="AT217" s="204">
        <v>2.078387291595314E-3</v>
      </c>
      <c r="AU217" s="204">
        <v>1.7690890507616149E-3</v>
      </c>
      <c r="AV217" s="204">
        <v>1.7156741837355413E-3</v>
      </c>
      <c r="AW217" s="204">
        <v>1.0946496315309511E-3</v>
      </c>
      <c r="AX217" s="204">
        <v>1.2577024329925271E-3</v>
      </c>
      <c r="AY217" s="204">
        <v>1.3556044420097617E-3</v>
      </c>
      <c r="AZ217" s="204">
        <v>1.3936797326143579E-3</v>
      </c>
      <c r="BA217" s="204">
        <v>1.5155052708179261E-3</v>
      </c>
      <c r="BB217" s="204">
        <v>1.6035640045537437E-3</v>
      </c>
      <c r="BC217" s="204">
        <v>1.454646598460076E-3</v>
      </c>
      <c r="BD217" s="204">
        <v>1.1358468699901008E-3</v>
      </c>
      <c r="BE217" s="204">
        <v>1.2886268033531823E-3</v>
      </c>
      <c r="BF217" s="204">
        <v>1.0966073114854267E-3</v>
      </c>
      <c r="BG217" s="204">
        <v>1.8119015239066024E-3</v>
      </c>
      <c r="BH217" s="204">
        <v>1.3305945852105045E-3</v>
      </c>
      <c r="BI217" s="204">
        <v>1.1606829288726851E-3</v>
      </c>
      <c r="BJ217" s="204">
        <v>1.0643545696560363E-3</v>
      </c>
      <c r="BK217" s="204">
        <v>3.4522442076002548E-3</v>
      </c>
      <c r="BL217" s="204">
        <v>1.2333454142763826E-3</v>
      </c>
      <c r="BM217" s="204">
        <v>2.5896571381706038E-3</v>
      </c>
      <c r="BN217" s="204">
        <v>2.7168803713999864E-3</v>
      </c>
      <c r="BO217" s="204">
        <v>1.8339498885172757E-3</v>
      </c>
      <c r="BP217" s="204">
        <v>1.7503862557236654E-3</v>
      </c>
      <c r="BQ217" s="204">
        <v>2.1838282280100506E-3</v>
      </c>
      <c r="BR217" s="204">
        <v>5.9904455536967198E-4</v>
      </c>
      <c r="BS217" s="204">
        <v>1.5372166644155698E-3</v>
      </c>
      <c r="BT217" s="204">
        <v>1.1621579599912239E-3</v>
      </c>
      <c r="BU217" s="204">
        <v>1.4288471141776021E-3</v>
      </c>
      <c r="BV217" s="204">
        <v>9.7192183836152944E-4</v>
      </c>
      <c r="BW217" s="204">
        <v>1.7191213041734912E-4</v>
      </c>
      <c r="BX217" s="204">
        <v>2.8184345070878876E-3</v>
      </c>
      <c r="BY217" s="204">
        <v>1.2482441581537968E-3</v>
      </c>
      <c r="BZ217" s="204">
        <v>1.5305960750918997E-3</v>
      </c>
      <c r="CA217" s="204">
        <v>3.5178970264825933E-3</v>
      </c>
      <c r="CB217" s="204">
        <v>1.4820745452377468E-3</v>
      </c>
      <c r="CC217" s="204">
        <v>2.8515774562404704E-3</v>
      </c>
      <c r="CD217" s="204">
        <v>1.3937055433502691E-3</v>
      </c>
      <c r="CE217" s="204">
        <v>3.4228160558714206E-4</v>
      </c>
      <c r="CF217" s="204">
        <v>1.9606240846151944E-3</v>
      </c>
      <c r="CG217" s="204">
        <v>8.5033760636092897E-4</v>
      </c>
      <c r="CH217" s="204">
        <v>9.1188712419667465E-4</v>
      </c>
      <c r="CI217" s="204">
        <v>2.1066031710710083E-3</v>
      </c>
      <c r="CJ217" s="204">
        <v>1.5888928739771881E-3</v>
      </c>
      <c r="CK217" s="204">
        <v>1.0005457724693001</v>
      </c>
      <c r="CL217" s="204">
        <v>2.1013606243303674E-3</v>
      </c>
      <c r="CM217" s="204">
        <v>2.0297534711728941E-3</v>
      </c>
      <c r="CN217" s="204">
        <v>8.1054130471001353E-4</v>
      </c>
      <c r="CO217" s="204">
        <v>1.0302314471114344E-3</v>
      </c>
      <c r="CP217" s="204">
        <v>1.4715189588047864E-3</v>
      </c>
      <c r="CQ217" s="204">
        <v>8.725519786210381E-4</v>
      </c>
      <c r="CR217" s="204">
        <v>9.7923292505591687E-4</v>
      </c>
      <c r="CS217" s="204">
        <v>1.0069511161740978E-3</v>
      </c>
      <c r="CT217" s="204">
        <v>8.7815070104198853E-4</v>
      </c>
      <c r="CU217" s="204">
        <v>1.8196905030095566E-3</v>
      </c>
      <c r="CV217" s="204">
        <v>1.5826199830985903E-3</v>
      </c>
      <c r="CW217" s="204">
        <v>9.9044004982122786E-4</v>
      </c>
      <c r="CX217" s="204">
        <v>1.2370512875025602E-3</v>
      </c>
      <c r="CY217" s="204">
        <v>1.1430751609662765E-3</v>
      </c>
      <c r="CZ217" s="204">
        <v>6.9731178620276396E-4</v>
      </c>
      <c r="DA217" s="204">
        <v>5.8580343599842907E-4</v>
      </c>
      <c r="DB217" s="204">
        <v>1.492323859653686E-3</v>
      </c>
      <c r="DC217" s="204">
        <v>0.12932324040009732</v>
      </c>
      <c r="DD217" s="205">
        <v>1.2970404586216506</v>
      </c>
    </row>
    <row r="218" spans="1:108" s="173" customFormat="1" ht="9.5" x14ac:dyDescent="0.15">
      <c r="A218" s="160" t="s">
        <v>149</v>
      </c>
      <c r="B218" s="169" t="s">
        <v>161</v>
      </c>
      <c r="C218" s="169"/>
      <c r="D218" s="200">
        <v>3.7835079032275603E-4</v>
      </c>
      <c r="E218" s="206">
        <v>3.8032388671780829E-4</v>
      </c>
      <c r="F218" s="206">
        <v>3.7452369167088851E-4</v>
      </c>
      <c r="G218" s="206">
        <v>5.2512686104577439E-4</v>
      </c>
      <c r="H218" s="206">
        <v>1.8656590051180434E-4</v>
      </c>
      <c r="I218" s="206">
        <v>3.4613136477377446E-4</v>
      </c>
      <c r="J218" s="206">
        <v>8.5195842661384472E-4</v>
      </c>
      <c r="K218" s="206">
        <v>5.4877633042638358E-4</v>
      </c>
      <c r="L218" s="206">
        <v>6.1838313729530373E-4</v>
      </c>
      <c r="M218" s="206">
        <v>5.5281097531437921E-4</v>
      </c>
      <c r="N218" s="206">
        <v>4.414358660907499E-4</v>
      </c>
      <c r="O218" s="206">
        <v>6.8409729424529408E-4</v>
      </c>
      <c r="P218" s="206">
        <v>3.6238738927556348E-4</v>
      </c>
      <c r="Q218" s="206">
        <v>5.2322282981798185E-4</v>
      </c>
      <c r="R218" s="206">
        <v>5.3261489642382888E-4</v>
      </c>
      <c r="S218" s="206">
        <v>4.9631624461056911E-4</v>
      </c>
      <c r="T218" s="206">
        <v>5.2310426406285073E-4</v>
      </c>
      <c r="U218" s="206">
        <v>5.4332903947235979E-4</v>
      </c>
      <c r="V218" s="206">
        <v>8.0186265338814153E-4</v>
      </c>
      <c r="W218" s="206">
        <v>5.773643858559207E-4</v>
      </c>
      <c r="X218" s="206">
        <v>4.322403798689473E-4</v>
      </c>
      <c r="Y218" s="206">
        <v>6.0014128799833601E-4</v>
      </c>
      <c r="Z218" s="206">
        <v>6.4333457115808325E-4</v>
      </c>
      <c r="AA218" s="206">
        <v>6.5400966901753732E-4</v>
      </c>
      <c r="AB218" s="206">
        <v>6.2658284363774439E-4</v>
      </c>
      <c r="AC218" s="206">
        <v>1.058599638012222E-3</v>
      </c>
      <c r="AD218" s="206">
        <v>3.993714439379549E-4</v>
      </c>
      <c r="AE218" s="206">
        <v>4.9129164674604391E-4</v>
      </c>
      <c r="AF218" s="206">
        <v>1.3381130889571363E-3</v>
      </c>
      <c r="AG218" s="206">
        <v>4.7483404036482459E-4</v>
      </c>
      <c r="AH218" s="206">
        <v>7.3439037877452696E-4</v>
      </c>
      <c r="AI218" s="206">
        <v>8.6038174796346939E-4</v>
      </c>
      <c r="AJ218" s="206">
        <v>2.4107759760499115E-3</v>
      </c>
      <c r="AK218" s="206">
        <v>4.964979152145395E-4</v>
      </c>
      <c r="AL218" s="206">
        <v>4.7962801421546004E-4</v>
      </c>
      <c r="AM218" s="206">
        <v>4.3045798151301781E-4</v>
      </c>
      <c r="AN218" s="206">
        <v>4.1911410214486011E-4</v>
      </c>
      <c r="AO218" s="206">
        <v>4.3754054311251215E-4</v>
      </c>
      <c r="AP218" s="206">
        <v>5.1437619752116141E-4</v>
      </c>
      <c r="AQ218" s="206">
        <v>1.6054741628212992E-3</v>
      </c>
      <c r="AR218" s="206">
        <v>1.6763738051305879E-3</v>
      </c>
      <c r="AS218" s="206">
        <v>9.2302393959759605E-4</v>
      </c>
      <c r="AT218" s="206">
        <v>1.6690571373556549E-3</v>
      </c>
      <c r="AU218" s="206">
        <v>1.4032281788342255E-3</v>
      </c>
      <c r="AV218" s="206">
        <v>1.2895800295073137E-3</v>
      </c>
      <c r="AW218" s="206">
        <v>2.5070510934344027E-3</v>
      </c>
      <c r="AX218" s="206">
        <v>4.2125312400625638E-3</v>
      </c>
      <c r="AY218" s="206">
        <v>2.06006555086863E-3</v>
      </c>
      <c r="AZ218" s="206">
        <v>3.1781070289909541E-3</v>
      </c>
      <c r="BA218" s="206">
        <v>2.3717764233952316E-3</v>
      </c>
      <c r="BB218" s="206">
        <v>2.2601084697736504E-3</v>
      </c>
      <c r="BC218" s="206">
        <v>3.6053626280609513E-3</v>
      </c>
      <c r="BD218" s="206">
        <v>1.9938601502878829E-3</v>
      </c>
      <c r="BE218" s="206">
        <v>1.1314642257111394E-3</v>
      </c>
      <c r="BF218" s="206">
        <v>1.0419854345989057E-3</v>
      </c>
      <c r="BG218" s="206">
        <v>9.7487044139021276E-4</v>
      </c>
      <c r="BH218" s="206">
        <v>2.8748375538773435E-4</v>
      </c>
      <c r="BI218" s="206">
        <v>8.8715402293263867E-4</v>
      </c>
      <c r="BJ218" s="206">
        <v>4.9319718094794664E-4</v>
      </c>
      <c r="BK218" s="206">
        <v>8.4487038262101761E-4</v>
      </c>
      <c r="BL218" s="206">
        <v>6.7630169607947523E-4</v>
      </c>
      <c r="BM218" s="206">
        <v>7.3329294563487203E-4</v>
      </c>
      <c r="BN218" s="206">
        <v>7.531287007575473E-4</v>
      </c>
      <c r="BO218" s="206">
        <v>1.1263756673145818E-3</v>
      </c>
      <c r="BP218" s="206">
        <v>9.2986855920845692E-4</v>
      </c>
      <c r="BQ218" s="206">
        <v>8.9601779771108136E-4</v>
      </c>
      <c r="BR218" s="206">
        <v>4.8853145390774424E-4</v>
      </c>
      <c r="BS218" s="206">
        <v>9.0491818282450271E-4</v>
      </c>
      <c r="BT218" s="206">
        <v>1.0346000570272804E-3</v>
      </c>
      <c r="BU218" s="206">
        <v>4.734390587546739E-4</v>
      </c>
      <c r="BV218" s="206">
        <v>3.4573368025634841E-4</v>
      </c>
      <c r="BW218" s="206">
        <v>1.2461280149027486E-4</v>
      </c>
      <c r="BX218" s="206">
        <v>3.0883478499626579E-3</v>
      </c>
      <c r="BY218" s="206">
        <v>4.9296824056510808E-4</v>
      </c>
      <c r="BZ218" s="206">
        <v>7.9671823819766046E-4</v>
      </c>
      <c r="CA218" s="206">
        <v>7.9420461412940072E-4</v>
      </c>
      <c r="CB218" s="206">
        <v>1.078610692769812E-3</v>
      </c>
      <c r="CC218" s="206">
        <v>6.7735380509000313E-4</v>
      </c>
      <c r="CD218" s="206">
        <v>1.2433371177896515E-3</v>
      </c>
      <c r="CE218" s="206">
        <v>5.8914356444238246E-4</v>
      </c>
      <c r="CF218" s="206">
        <v>8.3301505219434795E-3</v>
      </c>
      <c r="CG218" s="206">
        <v>2.4695528877763974E-3</v>
      </c>
      <c r="CH218" s="206">
        <v>5.2630705339252624E-3</v>
      </c>
      <c r="CI218" s="206">
        <v>1.3540589809097316E-2</v>
      </c>
      <c r="CJ218" s="206">
        <v>2.8799584240278412E-3</v>
      </c>
      <c r="CK218" s="206">
        <v>5.1622936456545562E-4</v>
      </c>
      <c r="CL218" s="206">
        <v>1.0002519882235916</v>
      </c>
      <c r="CM218" s="206">
        <v>6.0433432392578495E-4</v>
      </c>
      <c r="CN218" s="206">
        <v>5.7570828474128488E-4</v>
      </c>
      <c r="CO218" s="206">
        <v>2.600545448529952E-4</v>
      </c>
      <c r="CP218" s="206">
        <v>6.7770113708824598E-4</v>
      </c>
      <c r="CQ218" s="206">
        <v>2.4796250845327369E-4</v>
      </c>
      <c r="CR218" s="206">
        <v>6.0085897561262705E-4</v>
      </c>
      <c r="CS218" s="206">
        <v>8.1453570649633617E-4</v>
      </c>
      <c r="CT218" s="206">
        <v>3.9850660694609975E-3</v>
      </c>
      <c r="CU218" s="206">
        <v>8.7876022424814059E-4</v>
      </c>
      <c r="CV218" s="206">
        <v>1.5763083393126715E-3</v>
      </c>
      <c r="CW218" s="206">
        <v>7.9515295965276636E-4</v>
      </c>
      <c r="CX218" s="206">
        <v>8.7275470406191868E-4</v>
      </c>
      <c r="CY218" s="206">
        <v>1.6216105190528761E-3</v>
      </c>
      <c r="CZ218" s="206">
        <v>6.9014336882369548E-4</v>
      </c>
      <c r="DA218" s="206">
        <v>9.2637518145146779E-4</v>
      </c>
      <c r="DB218" s="206">
        <v>8.541061207877022E-4</v>
      </c>
      <c r="DC218" s="206">
        <v>1.1160333665476967E-3</v>
      </c>
      <c r="DD218" s="202">
        <v>1.1277635037992662</v>
      </c>
    </row>
    <row r="219" spans="1:108" s="173" customFormat="1" ht="9.5" x14ac:dyDescent="0.15">
      <c r="A219" s="160" t="s">
        <v>151</v>
      </c>
      <c r="B219" s="169" t="s">
        <v>163</v>
      </c>
      <c r="C219" s="169"/>
      <c r="D219" s="200">
        <v>1.5252896519169085E-2</v>
      </c>
      <c r="E219" s="206">
        <v>1.1695364601305439E-2</v>
      </c>
      <c r="F219" s="206">
        <v>1.0316123350016707E-2</v>
      </c>
      <c r="G219" s="206">
        <v>1.0296462241478423E-2</v>
      </c>
      <c r="H219" s="206">
        <v>7.1358633960432408E-3</v>
      </c>
      <c r="I219" s="206">
        <v>1.106733582992999E-2</v>
      </c>
      <c r="J219" s="206">
        <v>1.4570935432681847E-2</v>
      </c>
      <c r="K219" s="206">
        <v>2.3187115665496798E-2</v>
      </c>
      <c r="L219" s="206">
        <v>2.4865741825192935E-2</v>
      </c>
      <c r="M219" s="206">
        <v>1.1498748201674652E-2</v>
      </c>
      <c r="N219" s="206">
        <v>1.3928664197979685E-2</v>
      </c>
      <c r="O219" s="206">
        <v>1.7825620236458728E-2</v>
      </c>
      <c r="P219" s="206">
        <v>1.3437866514517928E-2</v>
      </c>
      <c r="Q219" s="206">
        <v>1.4795134722668048E-2</v>
      </c>
      <c r="R219" s="206">
        <v>5.4714009395212607E-2</v>
      </c>
      <c r="S219" s="206">
        <v>3.7185895506964085E-2</v>
      </c>
      <c r="T219" s="206">
        <v>1.2462750860632237E-2</v>
      </c>
      <c r="U219" s="206">
        <v>2.3635251432035431E-2</v>
      </c>
      <c r="V219" s="206">
        <v>2.3527068495811005E-2</v>
      </c>
      <c r="W219" s="206">
        <v>2.3255484014969414E-2</v>
      </c>
      <c r="X219" s="206">
        <v>2.6389573321350297E-2</v>
      </c>
      <c r="Y219" s="206">
        <v>4.318905310936845E-2</v>
      </c>
      <c r="Z219" s="206">
        <v>7.8661037058475172E-2</v>
      </c>
      <c r="AA219" s="206">
        <v>2.7446261789110735E-2</v>
      </c>
      <c r="AB219" s="206">
        <v>0.15174800377102307</v>
      </c>
      <c r="AC219" s="206">
        <v>0.12898580720397773</v>
      </c>
      <c r="AD219" s="206">
        <v>1.7433179065687886E-2</v>
      </c>
      <c r="AE219" s="206">
        <v>5.5591922253506683E-2</v>
      </c>
      <c r="AF219" s="206">
        <v>3.6777718716254425E-2</v>
      </c>
      <c r="AG219" s="206">
        <v>2.2833337491184439E-2</v>
      </c>
      <c r="AH219" s="206">
        <v>3.6166867798463731E-2</v>
      </c>
      <c r="AI219" s="206">
        <v>2.5984694089755841E-2</v>
      </c>
      <c r="AJ219" s="206">
        <v>3.179098467987921E-2</v>
      </c>
      <c r="AK219" s="206">
        <v>1.6913431479604623E-2</v>
      </c>
      <c r="AL219" s="206">
        <v>1.6728885906589646E-2</v>
      </c>
      <c r="AM219" s="206">
        <v>1.7941957828859687E-2</v>
      </c>
      <c r="AN219" s="206">
        <v>3.9456249085306448E-2</v>
      </c>
      <c r="AO219" s="206">
        <v>1.4769965712655294E-2</v>
      </c>
      <c r="AP219" s="206">
        <v>1.4463196166602414E-2</v>
      </c>
      <c r="AQ219" s="206">
        <v>2.3714545962333192E-2</v>
      </c>
      <c r="AR219" s="206">
        <v>2.327146120041303E-2</v>
      </c>
      <c r="AS219" s="206">
        <v>1.7016569262599014E-2</v>
      </c>
      <c r="AT219" s="206">
        <v>3.4448154938471635E-2</v>
      </c>
      <c r="AU219" s="206">
        <v>4.5205750561499038E-2</v>
      </c>
      <c r="AV219" s="206">
        <v>9.1051467204280465E-2</v>
      </c>
      <c r="AW219" s="206">
        <v>7.7645537373815549E-2</v>
      </c>
      <c r="AX219" s="206">
        <v>0.10322878388419575</v>
      </c>
      <c r="AY219" s="206">
        <v>7.1168276065760816E-2</v>
      </c>
      <c r="AZ219" s="206">
        <v>7.9090451378965837E-2</v>
      </c>
      <c r="BA219" s="206">
        <v>0.10044912610593749</v>
      </c>
      <c r="BB219" s="206">
        <v>5.2287755716882565E-2</v>
      </c>
      <c r="BC219" s="206">
        <v>0.10283913223738723</v>
      </c>
      <c r="BD219" s="206">
        <v>0.10693302406312295</v>
      </c>
      <c r="BE219" s="206">
        <v>0.11355811058753926</v>
      </c>
      <c r="BF219" s="206">
        <v>0.11261311780061747</v>
      </c>
      <c r="BG219" s="206">
        <v>2.7003962857257927E-2</v>
      </c>
      <c r="BH219" s="206">
        <v>2.0011698723383965E-2</v>
      </c>
      <c r="BI219" s="206">
        <v>5.2631057965479337E-2</v>
      </c>
      <c r="BJ219" s="206">
        <v>1.1144911026138318E-2</v>
      </c>
      <c r="BK219" s="206">
        <v>1.1321243844267135E-2</v>
      </c>
      <c r="BL219" s="206">
        <v>1.1770723019176142E-2</v>
      </c>
      <c r="BM219" s="206">
        <v>1.1230266270247043E-2</v>
      </c>
      <c r="BN219" s="206">
        <v>1.2634267348581658E-2</v>
      </c>
      <c r="BO219" s="206">
        <v>1.6455340861679241E-2</v>
      </c>
      <c r="BP219" s="206">
        <v>2.3694418515246812E-2</v>
      </c>
      <c r="BQ219" s="206">
        <v>1.0594925307538685E-2</v>
      </c>
      <c r="BR219" s="206">
        <v>5.9634963658455175E-3</v>
      </c>
      <c r="BS219" s="206">
        <v>7.1872142215515314E-3</v>
      </c>
      <c r="BT219" s="206">
        <v>4.2244270276102815E-3</v>
      </c>
      <c r="BU219" s="206">
        <v>3.197482670965061E-3</v>
      </c>
      <c r="BV219" s="206">
        <v>2.0387674794934097E-3</v>
      </c>
      <c r="BW219" s="206">
        <v>1.0826084052164618E-3</v>
      </c>
      <c r="BX219" s="206">
        <v>7.2617515859669246E-3</v>
      </c>
      <c r="BY219" s="206">
        <v>5.8364925741628982E-3</v>
      </c>
      <c r="BZ219" s="206">
        <v>1.0240947044366821E-2</v>
      </c>
      <c r="CA219" s="206">
        <v>1.2158693687168605E-2</v>
      </c>
      <c r="CB219" s="206">
        <v>8.4700695011438471E-3</v>
      </c>
      <c r="CC219" s="206">
        <v>7.1704437148340135E-3</v>
      </c>
      <c r="CD219" s="206">
        <v>6.7203323153258868E-3</v>
      </c>
      <c r="CE219" s="206">
        <v>2.1453581183057814E-3</v>
      </c>
      <c r="CF219" s="206">
        <v>2.0459222289552832E-2</v>
      </c>
      <c r="CG219" s="206">
        <v>1.6411398142273489E-2</v>
      </c>
      <c r="CH219" s="206">
        <v>2.2216701623896024E-2</v>
      </c>
      <c r="CI219" s="206">
        <v>3.3378242602318323E-2</v>
      </c>
      <c r="CJ219" s="206">
        <v>2.0278217486365338E-2</v>
      </c>
      <c r="CK219" s="206">
        <v>6.7466794035942234E-3</v>
      </c>
      <c r="CL219" s="206">
        <v>3.3468247907498675E-3</v>
      </c>
      <c r="CM219" s="206">
        <v>1.0362230922671227</v>
      </c>
      <c r="CN219" s="206">
        <v>3.511923766983311E-2</v>
      </c>
      <c r="CO219" s="206">
        <v>8.8459924954802493E-3</v>
      </c>
      <c r="CP219" s="206">
        <v>6.1072002223749823E-3</v>
      </c>
      <c r="CQ219" s="206">
        <v>4.243914655169905E-3</v>
      </c>
      <c r="CR219" s="206">
        <v>6.6366058104553099E-3</v>
      </c>
      <c r="CS219" s="206">
        <v>1.4357737892602133E-2</v>
      </c>
      <c r="CT219" s="206">
        <v>1.3813431251583883E-2</v>
      </c>
      <c r="CU219" s="206">
        <v>3.8193007140606597E-2</v>
      </c>
      <c r="CV219" s="206">
        <v>4.4928804008405225E-3</v>
      </c>
      <c r="CW219" s="206">
        <v>7.7350992153815855E-3</v>
      </c>
      <c r="CX219" s="206">
        <v>8.4487561417235027E-3</v>
      </c>
      <c r="CY219" s="206">
        <v>7.3163925820071713E-3</v>
      </c>
      <c r="CZ219" s="206">
        <v>5.9856192033105162E-3</v>
      </c>
      <c r="DA219" s="206">
        <v>5.5852826067398524E-3</v>
      </c>
      <c r="DB219" s="206">
        <v>3.158244961044402E-2</v>
      </c>
      <c r="DC219" s="206">
        <v>3.1506705003467243E-2</v>
      </c>
      <c r="DD219" s="202">
        <v>4.0136693142705626</v>
      </c>
    </row>
    <row r="220" spans="1:108" s="173" customFormat="1" ht="9.5" x14ac:dyDescent="0.15">
      <c r="A220" s="160" t="s">
        <v>153</v>
      </c>
      <c r="B220" s="169" t="s">
        <v>703</v>
      </c>
      <c r="C220" s="169"/>
      <c r="D220" s="200">
        <v>0</v>
      </c>
      <c r="E220" s="206">
        <v>0</v>
      </c>
      <c r="F220" s="206">
        <v>0</v>
      </c>
      <c r="G220" s="206">
        <v>0</v>
      </c>
      <c r="H220" s="206">
        <v>0</v>
      </c>
      <c r="I220" s="206">
        <v>0</v>
      </c>
      <c r="J220" s="206">
        <v>0</v>
      </c>
      <c r="K220" s="206">
        <v>0</v>
      </c>
      <c r="L220" s="206">
        <v>0</v>
      </c>
      <c r="M220" s="206">
        <v>0</v>
      </c>
      <c r="N220" s="206">
        <v>0</v>
      </c>
      <c r="O220" s="206">
        <v>0</v>
      </c>
      <c r="P220" s="206">
        <v>0</v>
      </c>
      <c r="Q220" s="206">
        <v>0</v>
      </c>
      <c r="R220" s="206">
        <v>0</v>
      </c>
      <c r="S220" s="206">
        <v>0</v>
      </c>
      <c r="T220" s="206">
        <v>0</v>
      </c>
      <c r="U220" s="206">
        <v>0</v>
      </c>
      <c r="V220" s="206">
        <v>0</v>
      </c>
      <c r="W220" s="206">
        <v>0</v>
      </c>
      <c r="X220" s="206">
        <v>0</v>
      </c>
      <c r="Y220" s="206">
        <v>0</v>
      </c>
      <c r="Z220" s="206">
        <v>0</v>
      </c>
      <c r="AA220" s="206">
        <v>0</v>
      </c>
      <c r="AB220" s="206">
        <v>0</v>
      </c>
      <c r="AC220" s="206">
        <v>0</v>
      </c>
      <c r="AD220" s="206">
        <v>0</v>
      </c>
      <c r="AE220" s="206">
        <v>0</v>
      </c>
      <c r="AF220" s="206">
        <v>0</v>
      </c>
      <c r="AG220" s="206">
        <v>0</v>
      </c>
      <c r="AH220" s="206">
        <v>0</v>
      </c>
      <c r="AI220" s="206">
        <v>0</v>
      </c>
      <c r="AJ220" s="206">
        <v>0</v>
      </c>
      <c r="AK220" s="206">
        <v>0</v>
      </c>
      <c r="AL220" s="206">
        <v>0</v>
      </c>
      <c r="AM220" s="206">
        <v>0</v>
      </c>
      <c r="AN220" s="206">
        <v>0</v>
      </c>
      <c r="AO220" s="206">
        <v>0</v>
      </c>
      <c r="AP220" s="206">
        <v>0</v>
      </c>
      <c r="AQ220" s="206">
        <v>0</v>
      </c>
      <c r="AR220" s="206">
        <v>0</v>
      </c>
      <c r="AS220" s="206">
        <v>0</v>
      </c>
      <c r="AT220" s="206">
        <v>0</v>
      </c>
      <c r="AU220" s="206">
        <v>0</v>
      </c>
      <c r="AV220" s="206">
        <v>0</v>
      </c>
      <c r="AW220" s="206">
        <v>0</v>
      </c>
      <c r="AX220" s="206">
        <v>0</v>
      </c>
      <c r="AY220" s="206">
        <v>0</v>
      </c>
      <c r="AZ220" s="206">
        <v>0</v>
      </c>
      <c r="BA220" s="206">
        <v>0</v>
      </c>
      <c r="BB220" s="206">
        <v>0</v>
      </c>
      <c r="BC220" s="206">
        <v>0</v>
      </c>
      <c r="BD220" s="206">
        <v>0</v>
      </c>
      <c r="BE220" s="206">
        <v>0</v>
      </c>
      <c r="BF220" s="206">
        <v>0</v>
      </c>
      <c r="BG220" s="206">
        <v>0</v>
      </c>
      <c r="BH220" s="206">
        <v>0</v>
      </c>
      <c r="BI220" s="206">
        <v>0</v>
      </c>
      <c r="BJ220" s="206">
        <v>0</v>
      </c>
      <c r="BK220" s="206">
        <v>0</v>
      </c>
      <c r="BL220" s="206">
        <v>0</v>
      </c>
      <c r="BM220" s="206">
        <v>0</v>
      </c>
      <c r="BN220" s="206">
        <v>0</v>
      </c>
      <c r="BO220" s="206">
        <v>0</v>
      </c>
      <c r="BP220" s="206">
        <v>0</v>
      </c>
      <c r="BQ220" s="206">
        <v>0</v>
      </c>
      <c r="BR220" s="206">
        <v>0</v>
      </c>
      <c r="BS220" s="206">
        <v>0</v>
      </c>
      <c r="BT220" s="206">
        <v>0</v>
      </c>
      <c r="BU220" s="206">
        <v>0</v>
      </c>
      <c r="BV220" s="206">
        <v>0</v>
      </c>
      <c r="BW220" s="206">
        <v>0</v>
      </c>
      <c r="BX220" s="206">
        <v>0</v>
      </c>
      <c r="BY220" s="206">
        <v>0</v>
      </c>
      <c r="BZ220" s="206">
        <v>0</v>
      </c>
      <c r="CA220" s="206">
        <v>0</v>
      </c>
      <c r="CB220" s="206">
        <v>0</v>
      </c>
      <c r="CC220" s="206">
        <v>0</v>
      </c>
      <c r="CD220" s="206">
        <v>0</v>
      </c>
      <c r="CE220" s="206">
        <v>0</v>
      </c>
      <c r="CF220" s="206">
        <v>0</v>
      </c>
      <c r="CG220" s="206">
        <v>0</v>
      </c>
      <c r="CH220" s="206">
        <v>0</v>
      </c>
      <c r="CI220" s="206">
        <v>0</v>
      </c>
      <c r="CJ220" s="206">
        <v>0</v>
      </c>
      <c r="CK220" s="206">
        <v>0</v>
      </c>
      <c r="CL220" s="206">
        <v>0</v>
      </c>
      <c r="CM220" s="206">
        <v>0</v>
      </c>
      <c r="CN220" s="206">
        <v>1.0202721175056271</v>
      </c>
      <c r="CO220" s="206">
        <v>0</v>
      </c>
      <c r="CP220" s="206">
        <v>0</v>
      </c>
      <c r="CQ220" s="206">
        <v>8.9398613252345818E-4</v>
      </c>
      <c r="CR220" s="206">
        <v>0</v>
      </c>
      <c r="CS220" s="206">
        <v>0</v>
      </c>
      <c r="CT220" s="206">
        <v>0</v>
      </c>
      <c r="CU220" s="206">
        <v>0</v>
      </c>
      <c r="CV220" s="206">
        <v>0</v>
      </c>
      <c r="CW220" s="206">
        <v>0</v>
      </c>
      <c r="CX220" s="206">
        <v>0</v>
      </c>
      <c r="CY220" s="206">
        <v>0</v>
      </c>
      <c r="CZ220" s="206">
        <v>0</v>
      </c>
      <c r="DA220" s="206">
        <v>0</v>
      </c>
      <c r="DB220" s="206">
        <v>0</v>
      </c>
      <c r="DC220" s="206">
        <v>0</v>
      </c>
      <c r="DD220" s="202">
        <v>1.0211661036381505</v>
      </c>
    </row>
    <row r="221" spans="1:108" s="173" customFormat="1" ht="9.5" x14ac:dyDescent="0.15">
      <c r="A221" s="179" t="s">
        <v>155</v>
      </c>
      <c r="B221" s="180" t="s">
        <v>704</v>
      </c>
      <c r="C221" s="180"/>
      <c r="D221" s="207">
        <v>2.7500522087699279E-4</v>
      </c>
      <c r="E221" s="208">
        <v>2.1591007249042093E-4</v>
      </c>
      <c r="F221" s="208">
        <v>3.2674756105853633E-4</v>
      </c>
      <c r="G221" s="208">
        <v>1.7653121606731029E-3</v>
      </c>
      <c r="H221" s="208">
        <v>9.1351016727128146E-5</v>
      </c>
      <c r="I221" s="208">
        <v>1.4314093047420446E-4</v>
      </c>
      <c r="J221" s="208">
        <v>1.1247369621131891E-4</v>
      </c>
      <c r="K221" s="208">
        <v>1.0423126706476529E-4</v>
      </c>
      <c r="L221" s="208">
        <v>2.4041917069513193E-4</v>
      </c>
      <c r="M221" s="208">
        <v>1.8612229211774933E-4</v>
      </c>
      <c r="N221" s="208">
        <v>3.9428123729068863E-4</v>
      </c>
      <c r="O221" s="208">
        <v>1.8174728278464781E-4</v>
      </c>
      <c r="P221" s="208">
        <v>9.9643953601511145E-5</v>
      </c>
      <c r="Q221" s="208">
        <v>4.6181429430648609E-4</v>
      </c>
      <c r="R221" s="208">
        <v>1.1415240569232865E-4</v>
      </c>
      <c r="S221" s="208">
        <v>1.022039792893319E-4</v>
      </c>
      <c r="T221" s="208">
        <v>1.1429886693440536E-4</v>
      </c>
      <c r="U221" s="208">
        <v>1.0495977915520324E-4</v>
      </c>
      <c r="V221" s="208">
        <v>1.4668603823786319E-4</v>
      </c>
      <c r="W221" s="208">
        <v>1.3889683222420113E-4</v>
      </c>
      <c r="X221" s="208">
        <v>1.1395228877825892E-4</v>
      </c>
      <c r="Y221" s="208">
        <v>1.3791487218416863E-4</v>
      </c>
      <c r="Z221" s="208">
        <v>1.34780877335952E-4</v>
      </c>
      <c r="AA221" s="208">
        <v>1.4363869870903263E-4</v>
      </c>
      <c r="AB221" s="208">
        <v>1.3964720734324141E-4</v>
      </c>
      <c r="AC221" s="208">
        <v>1.4174552973556586E-4</v>
      </c>
      <c r="AD221" s="208">
        <v>2.0262058855487428E-4</v>
      </c>
      <c r="AE221" s="208">
        <v>1.0937403319788865E-4</v>
      </c>
      <c r="AF221" s="208">
        <v>1.0190283072347279E-4</v>
      </c>
      <c r="AG221" s="208">
        <v>1.851162693904496E-4</v>
      </c>
      <c r="AH221" s="208">
        <v>1.1714116399461306E-4</v>
      </c>
      <c r="AI221" s="208">
        <v>1.4499374127378836E-4</v>
      </c>
      <c r="AJ221" s="208">
        <v>1.9304666065644288E-4</v>
      </c>
      <c r="AK221" s="208">
        <v>1.4179387446505517E-4</v>
      </c>
      <c r="AL221" s="208">
        <v>1.4150542203643902E-4</v>
      </c>
      <c r="AM221" s="208">
        <v>1.2467255046446702E-4</v>
      </c>
      <c r="AN221" s="208">
        <v>1.3476387830153085E-4</v>
      </c>
      <c r="AO221" s="208">
        <v>1.4618766521712025E-4</v>
      </c>
      <c r="AP221" s="208">
        <v>2.1543865284177742E-4</v>
      </c>
      <c r="AQ221" s="208">
        <v>2.1872267765040755E-4</v>
      </c>
      <c r="AR221" s="208">
        <v>1.2593621988469324E-4</v>
      </c>
      <c r="AS221" s="208">
        <v>1.1049945315681772E-4</v>
      </c>
      <c r="AT221" s="208">
        <v>1.1304320255851074E-4</v>
      </c>
      <c r="AU221" s="208">
        <v>9.7878179706492309E-5</v>
      </c>
      <c r="AV221" s="208">
        <v>1.1537272788932629E-4</v>
      </c>
      <c r="AW221" s="208">
        <v>9.8138879953106001E-5</v>
      </c>
      <c r="AX221" s="208">
        <v>1.1079184697180345E-4</v>
      </c>
      <c r="AY221" s="208">
        <v>1.0823413854143303E-4</v>
      </c>
      <c r="AZ221" s="208">
        <v>1.0868552294177138E-4</v>
      </c>
      <c r="BA221" s="208">
        <v>9.636628480764774E-5</v>
      </c>
      <c r="BB221" s="208">
        <v>1.2686150199115001E-4</v>
      </c>
      <c r="BC221" s="208">
        <v>1.0594109111088601E-4</v>
      </c>
      <c r="BD221" s="208">
        <v>1.0137123832463939E-4</v>
      </c>
      <c r="BE221" s="208">
        <v>1.1502875005764795E-4</v>
      </c>
      <c r="BF221" s="208">
        <v>9.8282637448494304E-5</v>
      </c>
      <c r="BG221" s="208">
        <v>1.1480115392889703E-4</v>
      </c>
      <c r="BH221" s="208">
        <v>6.4156313713105989E-5</v>
      </c>
      <c r="BI221" s="208">
        <v>1.0237906892995674E-4</v>
      </c>
      <c r="BJ221" s="208">
        <v>3.6637778865159361E-4</v>
      </c>
      <c r="BK221" s="208">
        <v>1.5819047096554686E-4</v>
      </c>
      <c r="BL221" s="208">
        <v>1.2253635327176969E-4</v>
      </c>
      <c r="BM221" s="208">
        <v>1.3268547224423651E-4</v>
      </c>
      <c r="BN221" s="208">
        <v>1.6498605458724114E-4</v>
      </c>
      <c r="BO221" s="208">
        <v>2.0112630998541563E-4</v>
      </c>
      <c r="BP221" s="208">
        <v>2.0146325350305934E-4</v>
      </c>
      <c r="BQ221" s="208">
        <v>2.9469393940226128E-4</v>
      </c>
      <c r="BR221" s="208">
        <v>4.6191586997441491E-5</v>
      </c>
      <c r="BS221" s="208">
        <v>9.6854450667440681E-5</v>
      </c>
      <c r="BT221" s="208">
        <v>1.5176680407314293E-4</v>
      </c>
      <c r="BU221" s="208">
        <v>9.1657720699461014E-5</v>
      </c>
      <c r="BV221" s="208">
        <v>6.1472877102462122E-5</v>
      </c>
      <c r="BW221" s="208">
        <v>1.9419970615771399E-5</v>
      </c>
      <c r="BX221" s="208">
        <v>1.1568543391971173E-4</v>
      </c>
      <c r="BY221" s="208">
        <v>7.0022321618910948E-5</v>
      </c>
      <c r="BZ221" s="208">
        <v>6.348120020719792E-4</v>
      </c>
      <c r="CA221" s="208">
        <v>2.7225517709156347E-4</v>
      </c>
      <c r="CB221" s="208">
        <v>7.1795685023798631E-5</v>
      </c>
      <c r="CC221" s="208">
        <v>9.7486000083139481E-3</v>
      </c>
      <c r="CD221" s="208">
        <v>5.1878217048111476E-4</v>
      </c>
      <c r="CE221" s="208">
        <v>6.0030112935076519E-5</v>
      </c>
      <c r="CF221" s="208">
        <v>8.5805174406466131E-4</v>
      </c>
      <c r="CG221" s="208">
        <v>4.5581793109444012E-4</v>
      </c>
      <c r="CH221" s="208">
        <v>7.4027033049242286E-5</v>
      </c>
      <c r="CI221" s="208">
        <v>4.6491275277862838E-4</v>
      </c>
      <c r="CJ221" s="208">
        <v>3.071079005712198E-4</v>
      </c>
      <c r="CK221" s="208">
        <v>1.5434023501460046E-4</v>
      </c>
      <c r="CL221" s="208">
        <v>9.9016847871966472E-5</v>
      </c>
      <c r="CM221" s="208">
        <v>1.1364362459221906E-4</v>
      </c>
      <c r="CN221" s="208">
        <v>1.009751857146979E-2</v>
      </c>
      <c r="CO221" s="208">
        <v>1.0786497273748532</v>
      </c>
      <c r="CP221" s="208">
        <v>1.8334287349583418E-3</v>
      </c>
      <c r="CQ221" s="208">
        <v>1.3217568260565434E-3</v>
      </c>
      <c r="CR221" s="208">
        <v>9.8262878895694547E-5</v>
      </c>
      <c r="CS221" s="208">
        <v>5.4709824839099096E-5</v>
      </c>
      <c r="CT221" s="208">
        <v>2.5897700292794388E-4</v>
      </c>
      <c r="CU221" s="208">
        <v>1.0339796785631035E-4</v>
      </c>
      <c r="CV221" s="208">
        <v>8.394158004810036E-5</v>
      </c>
      <c r="CW221" s="208">
        <v>1.1529499784616691E-4</v>
      </c>
      <c r="CX221" s="208">
        <v>1.8921486313912549E-4</v>
      </c>
      <c r="CY221" s="208">
        <v>7.3039753136085075E-5</v>
      </c>
      <c r="CZ221" s="208">
        <v>7.9044299476156612E-5</v>
      </c>
      <c r="DA221" s="208">
        <v>8.7406183922557587E-5</v>
      </c>
      <c r="DB221" s="208">
        <v>1.6463161959291448E-4</v>
      </c>
      <c r="DC221" s="208">
        <v>2.8589261725148192E-3</v>
      </c>
      <c r="DD221" s="209">
        <v>1.1224197284374702</v>
      </c>
    </row>
    <row r="222" spans="1:108" s="173" customFormat="1" ht="9.5" x14ac:dyDescent="0.15">
      <c r="A222" s="160" t="s">
        <v>157</v>
      </c>
      <c r="B222" s="169" t="s">
        <v>705</v>
      </c>
      <c r="C222" s="169"/>
      <c r="D222" s="200">
        <v>0</v>
      </c>
      <c r="E222" s="206">
        <v>0</v>
      </c>
      <c r="F222" s="206">
        <v>0</v>
      </c>
      <c r="G222" s="206">
        <v>0</v>
      </c>
      <c r="H222" s="206">
        <v>0</v>
      </c>
      <c r="I222" s="206">
        <v>0</v>
      </c>
      <c r="J222" s="206">
        <v>0</v>
      </c>
      <c r="K222" s="206">
        <v>0</v>
      </c>
      <c r="L222" s="206">
        <v>0</v>
      </c>
      <c r="M222" s="206">
        <v>0</v>
      </c>
      <c r="N222" s="206">
        <v>0</v>
      </c>
      <c r="O222" s="206">
        <v>0</v>
      </c>
      <c r="P222" s="206">
        <v>0</v>
      </c>
      <c r="Q222" s="206">
        <v>0</v>
      </c>
      <c r="R222" s="206">
        <v>0</v>
      </c>
      <c r="S222" s="206">
        <v>0</v>
      </c>
      <c r="T222" s="206">
        <v>0</v>
      </c>
      <c r="U222" s="206">
        <v>0</v>
      </c>
      <c r="V222" s="206">
        <v>0</v>
      </c>
      <c r="W222" s="206">
        <v>0</v>
      </c>
      <c r="X222" s="206">
        <v>0</v>
      </c>
      <c r="Y222" s="206">
        <v>0</v>
      </c>
      <c r="Z222" s="206">
        <v>0</v>
      </c>
      <c r="AA222" s="206">
        <v>0</v>
      </c>
      <c r="AB222" s="206">
        <v>0</v>
      </c>
      <c r="AC222" s="206">
        <v>0</v>
      </c>
      <c r="AD222" s="206">
        <v>0</v>
      </c>
      <c r="AE222" s="206">
        <v>0</v>
      </c>
      <c r="AF222" s="206">
        <v>0</v>
      </c>
      <c r="AG222" s="206">
        <v>0</v>
      </c>
      <c r="AH222" s="206">
        <v>0</v>
      </c>
      <c r="AI222" s="206">
        <v>0</v>
      </c>
      <c r="AJ222" s="206">
        <v>0</v>
      </c>
      <c r="AK222" s="206">
        <v>0</v>
      </c>
      <c r="AL222" s="206">
        <v>0</v>
      </c>
      <c r="AM222" s="206">
        <v>0</v>
      </c>
      <c r="AN222" s="206">
        <v>0</v>
      </c>
      <c r="AO222" s="206">
        <v>0</v>
      </c>
      <c r="AP222" s="206">
        <v>0</v>
      </c>
      <c r="AQ222" s="206">
        <v>0</v>
      </c>
      <c r="AR222" s="206">
        <v>0</v>
      </c>
      <c r="AS222" s="206">
        <v>0</v>
      </c>
      <c r="AT222" s="206">
        <v>0</v>
      </c>
      <c r="AU222" s="206">
        <v>0</v>
      </c>
      <c r="AV222" s="206">
        <v>0</v>
      </c>
      <c r="AW222" s="206">
        <v>0</v>
      </c>
      <c r="AX222" s="206">
        <v>0</v>
      </c>
      <c r="AY222" s="206">
        <v>0</v>
      </c>
      <c r="AZ222" s="206">
        <v>0</v>
      </c>
      <c r="BA222" s="206">
        <v>0</v>
      </c>
      <c r="BB222" s="206">
        <v>0</v>
      </c>
      <c r="BC222" s="206">
        <v>0</v>
      </c>
      <c r="BD222" s="206">
        <v>0</v>
      </c>
      <c r="BE222" s="206">
        <v>0</v>
      </c>
      <c r="BF222" s="206">
        <v>0</v>
      </c>
      <c r="BG222" s="206">
        <v>0</v>
      </c>
      <c r="BH222" s="206">
        <v>0</v>
      </c>
      <c r="BI222" s="206">
        <v>0</v>
      </c>
      <c r="BJ222" s="206">
        <v>0</v>
      </c>
      <c r="BK222" s="206">
        <v>0</v>
      </c>
      <c r="BL222" s="206">
        <v>0</v>
      </c>
      <c r="BM222" s="206">
        <v>0</v>
      </c>
      <c r="BN222" s="206">
        <v>0</v>
      </c>
      <c r="BO222" s="206">
        <v>0</v>
      </c>
      <c r="BP222" s="206">
        <v>0</v>
      </c>
      <c r="BQ222" s="206">
        <v>0</v>
      </c>
      <c r="BR222" s="206">
        <v>0</v>
      </c>
      <c r="BS222" s="206">
        <v>0</v>
      </c>
      <c r="BT222" s="206">
        <v>0</v>
      </c>
      <c r="BU222" s="206">
        <v>0</v>
      </c>
      <c r="BV222" s="206">
        <v>0</v>
      </c>
      <c r="BW222" s="206">
        <v>0</v>
      </c>
      <c r="BX222" s="206">
        <v>0</v>
      </c>
      <c r="BY222" s="206">
        <v>0</v>
      </c>
      <c r="BZ222" s="206">
        <v>0</v>
      </c>
      <c r="CA222" s="206">
        <v>0</v>
      </c>
      <c r="CB222" s="206">
        <v>0</v>
      </c>
      <c r="CC222" s="206">
        <v>0</v>
      </c>
      <c r="CD222" s="206">
        <v>0</v>
      </c>
      <c r="CE222" s="206">
        <v>0</v>
      </c>
      <c r="CF222" s="206">
        <v>0</v>
      </c>
      <c r="CG222" s="206">
        <v>0</v>
      </c>
      <c r="CH222" s="206">
        <v>0</v>
      </c>
      <c r="CI222" s="206">
        <v>0</v>
      </c>
      <c r="CJ222" s="206">
        <v>0</v>
      </c>
      <c r="CK222" s="206">
        <v>0</v>
      </c>
      <c r="CL222" s="206">
        <v>0</v>
      </c>
      <c r="CM222" s="206">
        <v>0</v>
      </c>
      <c r="CN222" s="206">
        <v>0</v>
      </c>
      <c r="CO222" s="206">
        <v>0</v>
      </c>
      <c r="CP222" s="206">
        <v>1</v>
      </c>
      <c r="CQ222" s="206">
        <v>0</v>
      </c>
      <c r="CR222" s="206">
        <v>0</v>
      </c>
      <c r="CS222" s="206">
        <v>0</v>
      </c>
      <c r="CT222" s="206">
        <v>0</v>
      </c>
      <c r="CU222" s="206">
        <v>0</v>
      </c>
      <c r="CV222" s="206">
        <v>0</v>
      </c>
      <c r="CW222" s="206">
        <v>0</v>
      </c>
      <c r="CX222" s="206">
        <v>0</v>
      </c>
      <c r="CY222" s="206">
        <v>0</v>
      </c>
      <c r="CZ222" s="206">
        <v>0</v>
      </c>
      <c r="DA222" s="206">
        <v>0</v>
      </c>
      <c r="DB222" s="206">
        <v>0</v>
      </c>
      <c r="DC222" s="206">
        <v>0</v>
      </c>
      <c r="DD222" s="202">
        <v>1</v>
      </c>
    </row>
    <row r="223" spans="1:108" s="173" customFormat="1" ht="9.5" x14ac:dyDescent="0.15">
      <c r="A223" s="160" t="s">
        <v>158</v>
      </c>
      <c r="B223" s="169" t="s">
        <v>167</v>
      </c>
      <c r="C223" s="169"/>
      <c r="D223" s="200">
        <v>0</v>
      </c>
      <c r="E223" s="206">
        <v>0</v>
      </c>
      <c r="F223" s="206">
        <v>0</v>
      </c>
      <c r="G223" s="206">
        <v>0</v>
      </c>
      <c r="H223" s="206">
        <v>0</v>
      </c>
      <c r="I223" s="206">
        <v>0</v>
      </c>
      <c r="J223" s="206">
        <v>0</v>
      </c>
      <c r="K223" s="206">
        <v>0</v>
      </c>
      <c r="L223" s="206">
        <v>0</v>
      </c>
      <c r="M223" s="206">
        <v>0</v>
      </c>
      <c r="N223" s="206">
        <v>0</v>
      </c>
      <c r="O223" s="206">
        <v>0</v>
      </c>
      <c r="P223" s="206">
        <v>0</v>
      </c>
      <c r="Q223" s="206">
        <v>0</v>
      </c>
      <c r="R223" s="206">
        <v>0</v>
      </c>
      <c r="S223" s="206">
        <v>0</v>
      </c>
      <c r="T223" s="206">
        <v>0</v>
      </c>
      <c r="U223" s="206">
        <v>0</v>
      </c>
      <c r="V223" s="206">
        <v>0</v>
      </c>
      <c r="W223" s="206">
        <v>0</v>
      </c>
      <c r="X223" s="206">
        <v>0</v>
      </c>
      <c r="Y223" s="206">
        <v>0</v>
      </c>
      <c r="Z223" s="206">
        <v>0</v>
      </c>
      <c r="AA223" s="206">
        <v>0</v>
      </c>
      <c r="AB223" s="206">
        <v>0</v>
      </c>
      <c r="AC223" s="206">
        <v>0</v>
      </c>
      <c r="AD223" s="206">
        <v>0</v>
      </c>
      <c r="AE223" s="206">
        <v>0</v>
      </c>
      <c r="AF223" s="206">
        <v>0</v>
      </c>
      <c r="AG223" s="206">
        <v>0</v>
      </c>
      <c r="AH223" s="206">
        <v>0</v>
      </c>
      <c r="AI223" s="206">
        <v>0</v>
      </c>
      <c r="AJ223" s="206">
        <v>0</v>
      </c>
      <c r="AK223" s="206">
        <v>0</v>
      </c>
      <c r="AL223" s="206">
        <v>0</v>
      </c>
      <c r="AM223" s="206">
        <v>0</v>
      </c>
      <c r="AN223" s="206">
        <v>0</v>
      </c>
      <c r="AO223" s="206">
        <v>0</v>
      </c>
      <c r="AP223" s="206">
        <v>0</v>
      </c>
      <c r="AQ223" s="206">
        <v>0</v>
      </c>
      <c r="AR223" s="206">
        <v>0</v>
      </c>
      <c r="AS223" s="206">
        <v>0</v>
      </c>
      <c r="AT223" s="206">
        <v>0</v>
      </c>
      <c r="AU223" s="206">
        <v>0</v>
      </c>
      <c r="AV223" s="206">
        <v>0</v>
      </c>
      <c r="AW223" s="206">
        <v>0</v>
      </c>
      <c r="AX223" s="206">
        <v>0</v>
      </c>
      <c r="AY223" s="206">
        <v>0</v>
      </c>
      <c r="AZ223" s="206">
        <v>0</v>
      </c>
      <c r="BA223" s="206">
        <v>0</v>
      </c>
      <c r="BB223" s="206">
        <v>0</v>
      </c>
      <c r="BC223" s="206">
        <v>0</v>
      </c>
      <c r="BD223" s="206">
        <v>0</v>
      </c>
      <c r="BE223" s="206">
        <v>0</v>
      </c>
      <c r="BF223" s="206">
        <v>0</v>
      </c>
      <c r="BG223" s="206">
        <v>0</v>
      </c>
      <c r="BH223" s="206">
        <v>0</v>
      </c>
      <c r="BI223" s="206">
        <v>0</v>
      </c>
      <c r="BJ223" s="206">
        <v>0</v>
      </c>
      <c r="BK223" s="206">
        <v>0</v>
      </c>
      <c r="BL223" s="206">
        <v>0</v>
      </c>
      <c r="BM223" s="206">
        <v>0</v>
      </c>
      <c r="BN223" s="206">
        <v>0</v>
      </c>
      <c r="BO223" s="206">
        <v>0</v>
      </c>
      <c r="BP223" s="206">
        <v>0</v>
      </c>
      <c r="BQ223" s="206">
        <v>0</v>
      </c>
      <c r="BR223" s="206">
        <v>0</v>
      </c>
      <c r="BS223" s="206">
        <v>0</v>
      </c>
      <c r="BT223" s="206">
        <v>0</v>
      </c>
      <c r="BU223" s="206">
        <v>0</v>
      </c>
      <c r="BV223" s="206">
        <v>0</v>
      </c>
      <c r="BW223" s="206">
        <v>0</v>
      </c>
      <c r="BX223" s="206">
        <v>0</v>
      </c>
      <c r="BY223" s="206">
        <v>0</v>
      </c>
      <c r="BZ223" s="206">
        <v>0</v>
      </c>
      <c r="CA223" s="206">
        <v>0</v>
      </c>
      <c r="CB223" s="206">
        <v>0</v>
      </c>
      <c r="CC223" s="206">
        <v>0</v>
      </c>
      <c r="CD223" s="206">
        <v>0</v>
      </c>
      <c r="CE223" s="206">
        <v>0</v>
      </c>
      <c r="CF223" s="206">
        <v>0</v>
      </c>
      <c r="CG223" s="206">
        <v>0</v>
      </c>
      <c r="CH223" s="206">
        <v>0</v>
      </c>
      <c r="CI223" s="206">
        <v>0</v>
      </c>
      <c r="CJ223" s="206">
        <v>0</v>
      </c>
      <c r="CK223" s="206">
        <v>0</v>
      </c>
      <c r="CL223" s="206">
        <v>0</v>
      </c>
      <c r="CM223" s="206">
        <v>0</v>
      </c>
      <c r="CN223" s="206">
        <v>0</v>
      </c>
      <c r="CO223" s="206">
        <v>0</v>
      </c>
      <c r="CP223" s="206">
        <v>0</v>
      </c>
      <c r="CQ223" s="206">
        <v>1</v>
      </c>
      <c r="CR223" s="206">
        <v>0</v>
      </c>
      <c r="CS223" s="206">
        <v>0</v>
      </c>
      <c r="CT223" s="206">
        <v>0</v>
      </c>
      <c r="CU223" s="206">
        <v>0</v>
      </c>
      <c r="CV223" s="206">
        <v>0</v>
      </c>
      <c r="CW223" s="206">
        <v>0</v>
      </c>
      <c r="CX223" s="206">
        <v>0</v>
      </c>
      <c r="CY223" s="206">
        <v>0</v>
      </c>
      <c r="CZ223" s="206">
        <v>0</v>
      </c>
      <c r="DA223" s="206">
        <v>0</v>
      </c>
      <c r="DB223" s="206">
        <v>0</v>
      </c>
      <c r="DC223" s="206">
        <v>0</v>
      </c>
      <c r="DD223" s="202">
        <v>1</v>
      </c>
    </row>
    <row r="224" spans="1:108" s="173" customFormat="1" ht="9.5" x14ac:dyDescent="0.15">
      <c r="A224" s="160" t="s">
        <v>160</v>
      </c>
      <c r="B224" s="169" t="s">
        <v>706</v>
      </c>
      <c r="C224" s="169"/>
      <c r="D224" s="200">
        <v>2.4990921628963592E-3</v>
      </c>
      <c r="E224" s="206">
        <v>2.3110384739054458E-3</v>
      </c>
      <c r="F224" s="206">
        <v>2.503728948123389E-3</v>
      </c>
      <c r="G224" s="206">
        <v>2.5737313241644953E-3</v>
      </c>
      <c r="H224" s="206">
        <v>1.2993453531675537E-3</v>
      </c>
      <c r="I224" s="206">
        <v>1.1233972714903303E-2</v>
      </c>
      <c r="J224" s="206">
        <v>7.4463727110216952E-3</v>
      </c>
      <c r="K224" s="206">
        <v>9.834150455187993E-3</v>
      </c>
      <c r="L224" s="206">
        <v>5.3949525125412227E-3</v>
      </c>
      <c r="M224" s="206">
        <v>7.6796699182982014E-3</v>
      </c>
      <c r="N224" s="206">
        <v>3.54933790186735E-3</v>
      </c>
      <c r="O224" s="206">
        <v>4.4750611661259453E-3</v>
      </c>
      <c r="P224" s="206">
        <v>5.2943666635822837E-3</v>
      </c>
      <c r="Q224" s="206">
        <v>4.1200533967258434E-3</v>
      </c>
      <c r="R224" s="206">
        <v>5.2559444345642E-3</v>
      </c>
      <c r="S224" s="206">
        <v>5.7841907478890404E-3</v>
      </c>
      <c r="T224" s="206">
        <v>3.6087036647811594E-3</v>
      </c>
      <c r="U224" s="206">
        <v>4.3195249111338853E-3</v>
      </c>
      <c r="V224" s="206">
        <v>5.8326738865864848E-3</v>
      </c>
      <c r="W224" s="206">
        <v>6.3456882736186368E-3</v>
      </c>
      <c r="X224" s="206">
        <v>3.7510212159563728E-3</v>
      </c>
      <c r="Y224" s="206">
        <v>6.6893915535804135E-3</v>
      </c>
      <c r="Z224" s="206">
        <v>1.4500737612758212E-2</v>
      </c>
      <c r="AA224" s="206">
        <v>7.3933536080175834E-3</v>
      </c>
      <c r="AB224" s="206">
        <v>1.2137205605613433E-2</v>
      </c>
      <c r="AC224" s="206">
        <v>8.5636341793783634E-3</v>
      </c>
      <c r="AD224" s="206">
        <v>6.8198781218185792E-3</v>
      </c>
      <c r="AE224" s="206">
        <v>5.0848560604915211E-3</v>
      </c>
      <c r="AF224" s="206">
        <v>4.3685776927677627E-3</v>
      </c>
      <c r="AG224" s="206">
        <v>3.8096695565541503E-3</v>
      </c>
      <c r="AH224" s="206">
        <v>5.3462663761099285E-3</v>
      </c>
      <c r="AI224" s="206">
        <v>7.9481023240949057E-3</v>
      </c>
      <c r="AJ224" s="206">
        <v>9.0526178657940031E-3</v>
      </c>
      <c r="AK224" s="206">
        <v>3.8928816776502844E-3</v>
      </c>
      <c r="AL224" s="206">
        <v>6.2674123628399421E-3</v>
      </c>
      <c r="AM224" s="206">
        <v>5.6324270959076054E-3</v>
      </c>
      <c r="AN224" s="206">
        <v>7.1197820908506671E-3</v>
      </c>
      <c r="AO224" s="206">
        <v>5.1504082564924223E-3</v>
      </c>
      <c r="AP224" s="206">
        <v>4.29342851488304E-3</v>
      </c>
      <c r="AQ224" s="206">
        <v>4.5091341900907267E-3</v>
      </c>
      <c r="AR224" s="206">
        <v>5.153397703654662E-3</v>
      </c>
      <c r="AS224" s="206">
        <v>4.1212779500942077E-3</v>
      </c>
      <c r="AT224" s="206">
        <v>5.8631241036619808E-3</v>
      </c>
      <c r="AU224" s="206">
        <v>6.1382016247057657E-3</v>
      </c>
      <c r="AV224" s="206">
        <v>4.3801738763561918E-3</v>
      </c>
      <c r="AW224" s="206">
        <v>4.3495064130382255E-3</v>
      </c>
      <c r="AX224" s="206">
        <v>4.6453502249168685E-3</v>
      </c>
      <c r="AY224" s="206">
        <v>4.7820634961685945E-3</v>
      </c>
      <c r="AZ224" s="206">
        <v>3.2410514894915766E-3</v>
      </c>
      <c r="BA224" s="206">
        <v>3.4994399549228856E-3</v>
      </c>
      <c r="BB224" s="206">
        <v>3.8003116168792142E-3</v>
      </c>
      <c r="BC224" s="206">
        <v>3.840769955596329E-3</v>
      </c>
      <c r="BD224" s="206">
        <v>3.8871785402687848E-3</v>
      </c>
      <c r="BE224" s="206">
        <v>3.9996353884677151E-3</v>
      </c>
      <c r="BF224" s="206">
        <v>3.4774487897032066E-3</v>
      </c>
      <c r="BG224" s="206">
        <v>4.4341989786839129E-3</v>
      </c>
      <c r="BH224" s="206">
        <v>2.9472244462039952E-3</v>
      </c>
      <c r="BI224" s="206">
        <v>4.2487198532386488E-3</v>
      </c>
      <c r="BJ224" s="206">
        <v>5.7791102536920167E-3</v>
      </c>
      <c r="BK224" s="206">
        <v>3.5706714737732959E-3</v>
      </c>
      <c r="BL224" s="206">
        <v>8.4690219612046751E-3</v>
      </c>
      <c r="BM224" s="206">
        <v>5.2222269758971599E-3</v>
      </c>
      <c r="BN224" s="206">
        <v>4.3346544773110876E-3</v>
      </c>
      <c r="BO224" s="206">
        <v>6.9308150515115458E-3</v>
      </c>
      <c r="BP224" s="206">
        <v>1.0672106986311044E-2</v>
      </c>
      <c r="BQ224" s="206">
        <v>1.4265649136408232E-2</v>
      </c>
      <c r="BR224" s="206">
        <v>5.9154129272710205E-3</v>
      </c>
      <c r="BS224" s="206">
        <v>2.797130455157002E-3</v>
      </c>
      <c r="BT224" s="206">
        <v>6.3112775936785713E-3</v>
      </c>
      <c r="BU224" s="206">
        <v>3.7039469170298458E-3</v>
      </c>
      <c r="BV224" s="206">
        <v>3.3480403626240949E-3</v>
      </c>
      <c r="BW224" s="206">
        <v>9.8950603133074813E-4</v>
      </c>
      <c r="BX224" s="206">
        <v>2.2388905657155984E-3</v>
      </c>
      <c r="BY224" s="206">
        <v>4.0395839417246568E-3</v>
      </c>
      <c r="BZ224" s="206">
        <v>5.3332036684411123E-3</v>
      </c>
      <c r="CA224" s="206">
        <v>4.2208759396960525E-3</v>
      </c>
      <c r="CB224" s="206">
        <v>3.7131952805341826E-3</v>
      </c>
      <c r="CC224" s="206">
        <v>1.0782014404836808E-2</v>
      </c>
      <c r="CD224" s="206">
        <v>5.1294519234090143E-3</v>
      </c>
      <c r="CE224" s="206">
        <v>9.1620735948890516E-4</v>
      </c>
      <c r="CF224" s="206">
        <v>3.4304721313478791E-3</v>
      </c>
      <c r="CG224" s="206">
        <v>1.1464616569404546E-2</v>
      </c>
      <c r="CH224" s="206">
        <v>4.285383224768383E-3</v>
      </c>
      <c r="CI224" s="206">
        <v>4.5273730304601365E-3</v>
      </c>
      <c r="CJ224" s="206">
        <v>1.0115463086746946E-2</v>
      </c>
      <c r="CK224" s="206">
        <v>1.6764532654336437E-3</v>
      </c>
      <c r="CL224" s="206">
        <v>1.8537905680491391E-3</v>
      </c>
      <c r="CM224" s="206">
        <v>6.5394614340046594E-3</v>
      </c>
      <c r="CN224" s="206">
        <v>5.2407776669032178E-3</v>
      </c>
      <c r="CO224" s="206">
        <v>3.0084357668108655E-3</v>
      </c>
      <c r="CP224" s="206">
        <v>1.6751617359429571E-3</v>
      </c>
      <c r="CQ224" s="206">
        <v>1.9388842739848189E-3</v>
      </c>
      <c r="CR224" s="206">
        <v>1.0021983958850846</v>
      </c>
      <c r="CS224" s="206">
        <v>6.4696897333807622E-3</v>
      </c>
      <c r="CT224" s="206">
        <v>8.5578364282368879E-3</v>
      </c>
      <c r="CU224" s="206">
        <v>5.6992161384559871E-3</v>
      </c>
      <c r="CV224" s="206">
        <v>5.5660588209315385E-3</v>
      </c>
      <c r="CW224" s="206">
        <v>5.6861171702270357E-3</v>
      </c>
      <c r="CX224" s="206">
        <v>5.0990121801461142E-3</v>
      </c>
      <c r="CY224" s="206">
        <v>4.2820580346716042E-3</v>
      </c>
      <c r="CZ224" s="206">
        <v>2.8242793083206524E-2</v>
      </c>
      <c r="DA224" s="206">
        <v>6.3050233899092575E-3</v>
      </c>
      <c r="DB224" s="206">
        <v>4.9292759531006543E-3</v>
      </c>
      <c r="DC224" s="206">
        <v>5.5820287945578606E-3</v>
      </c>
      <c r="DD224" s="202">
        <v>1.5735582320415997</v>
      </c>
    </row>
    <row r="225" spans="1:108" s="173" customFormat="1" ht="9.5" x14ac:dyDescent="0.15">
      <c r="A225" s="160" t="s">
        <v>162</v>
      </c>
      <c r="B225" s="169" t="s">
        <v>172</v>
      </c>
      <c r="C225" s="169"/>
      <c r="D225" s="200">
        <v>1.4944520002569101E-2</v>
      </c>
      <c r="E225" s="206">
        <v>1.1559137932288049E-2</v>
      </c>
      <c r="F225" s="206">
        <v>1.5512204811673419E-2</v>
      </c>
      <c r="G225" s="206">
        <v>1.1388523414743119E-2</v>
      </c>
      <c r="H225" s="206">
        <v>1.254944114743947E-2</v>
      </c>
      <c r="I225" s="206">
        <v>1.2068006214860016E-2</v>
      </c>
      <c r="J225" s="206">
        <v>0.10749680605040816</v>
      </c>
      <c r="K225" s="206">
        <v>3.6094221917832285E-2</v>
      </c>
      <c r="L225" s="206">
        <v>1.5291430808762548E-2</v>
      </c>
      <c r="M225" s="206">
        <v>1.2229282903231126E-2</v>
      </c>
      <c r="N225" s="206">
        <v>1.4752553583507343E-2</v>
      </c>
      <c r="O225" s="206">
        <v>1.3009770019253287E-2</v>
      </c>
      <c r="P225" s="206">
        <v>8.6906218137583445E-3</v>
      </c>
      <c r="Q225" s="206">
        <v>1.4122245360816762E-2</v>
      </c>
      <c r="R225" s="206">
        <v>1.5056112203265479E-2</v>
      </c>
      <c r="S225" s="206">
        <v>1.3852097989288563E-2</v>
      </c>
      <c r="T225" s="206">
        <v>1.6212146265197559E-2</v>
      </c>
      <c r="U225" s="206">
        <v>1.7486132220987285E-2</v>
      </c>
      <c r="V225" s="206">
        <v>1.6479585426621503E-2</v>
      </c>
      <c r="W225" s="206">
        <v>1.3899270932923279E-2</v>
      </c>
      <c r="X225" s="206">
        <v>1.3586868418056463E-2</v>
      </c>
      <c r="Y225" s="206">
        <v>1.809580376127664E-2</v>
      </c>
      <c r="Z225" s="206">
        <v>1.9200218674657245E-2</v>
      </c>
      <c r="AA225" s="206">
        <v>1.7452502148202608E-2</v>
      </c>
      <c r="AB225" s="206">
        <v>1.1188535278333793E-2</v>
      </c>
      <c r="AC225" s="206">
        <v>1.3736557163139991E-2</v>
      </c>
      <c r="AD225" s="206">
        <v>2.3639375247351546E-2</v>
      </c>
      <c r="AE225" s="206">
        <v>1.391235447913307E-2</v>
      </c>
      <c r="AF225" s="206">
        <v>1.2954510854573258E-2</v>
      </c>
      <c r="AG225" s="206">
        <v>1.1918366514846488E-2</v>
      </c>
      <c r="AH225" s="206">
        <v>1.4439912198924331E-2</v>
      </c>
      <c r="AI225" s="206">
        <v>3.0360920872096457E-2</v>
      </c>
      <c r="AJ225" s="206">
        <v>1.8317640314887907E-2</v>
      </c>
      <c r="AK225" s="206">
        <v>2.1019931825739181E-2</v>
      </c>
      <c r="AL225" s="206">
        <v>3.7958467035588965E-2</v>
      </c>
      <c r="AM225" s="206">
        <v>2.9764491221514037E-2</v>
      </c>
      <c r="AN225" s="206">
        <v>1.9946850542394885E-2</v>
      </c>
      <c r="AO225" s="206">
        <v>2.3996571948532067E-2</v>
      </c>
      <c r="AP225" s="206">
        <v>2.7053711285392558E-2</v>
      </c>
      <c r="AQ225" s="206">
        <v>2.2859554118461387E-2</v>
      </c>
      <c r="AR225" s="206">
        <v>1.9216386917918781E-2</v>
      </c>
      <c r="AS225" s="206">
        <v>1.5831973940513618E-2</v>
      </c>
      <c r="AT225" s="206">
        <v>1.5463408551087271E-2</v>
      </c>
      <c r="AU225" s="206">
        <v>1.6474793796252208E-2</v>
      </c>
      <c r="AV225" s="206">
        <v>1.3463013193928203E-2</v>
      </c>
      <c r="AW225" s="206">
        <v>1.7782674394578642E-2</v>
      </c>
      <c r="AX225" s="206">
        <v>1.6841591980454249E-2</v>
      </c>
      <c r="AY225" s="206">
        <v>2.0188249291245436E-2</v>
      </c>
      <c r="AZ225" s="206">
        <v>1.5320260291929485E-2</v>
      </c>
      <c r="BA225" s="206">
        <v>1.3657997565738348E-2</v>
      </c>
      <c r="BB225" s="206">
        <v>1.8114708884859373E-2</v>
      </c>
      <c r="BC225" s="206">
        <v>2.0355338871026009E-2</v>
      </c>
      <c r="BD225" s="206">
        <v>1.3740111941642862E-2</v>
      </c>
      <c r="BE225" s="206">
        <v>1.6039482493390052E-2</v>
      </c>
      <c r="BF225" s="206">
        <v>1.4426440108903055E-2</v>
      </c>
      <c r="BG225" s="206">
        <v>1.8474996222554618E-2</v>
      </c>
      <c r="BH225" s="206">
        <v>1.0007658003798995E-2</v>
      </c>
      <c r="BI225" s="206">
        <v>1.9155434860798674E-2</v>
      </c>
      <c r="BJ225" s="206">
        <v>8.7690027173465926E-2</v>
      </c>
      <c r="BK225" s="206">
        <v>3.2691425975650522E-2</v>
      </c>
      <c r="BL225" s="206">
        <v>2.8140987761662406E-2</v>
      </c>
      <c r="BM225" s="206">
        <v>6.3370349826411515E-2</v>
      </c>
      <c r="BN225" s="206">
        <v>8.9549835988141174E-2</v>
      </c>
      <c r="BO225" s="206">
        <v>1.7117701535878618E-2</v>
      </c>
      <c r="BP225" s="206">
        <v>2.6331256749020825E-2</v>
      </c>
      <c r="BQ225" s="206">
        <v>1.4208463148658652E-2</v>
      </c>
      <c r="BR225" s="206">
        <v>1.2564939842990445E-2</v>
      </c>
      <c r="BS225" s="206">
        <v>2.1574670246914045E-2</v>
      </c>
      <c r="BT225" s="206">
        <v>1.2264890288401694E-2</v>
      </c>
      <c r="BU225" s="206">
        <v>8.0947910698965959E-3</v>
      </c>
      <c r="BV225" s="206">
        <v>7.0132858278755313E-3</v>
      </c>
      <c r="BW225" s="206">
        <v>2.729393715754909E-3</v>
      </c>
      <c r="BX225" s="206">
        <v>8.0231364257773146E-3</v>
      </c>
      <c r="BY225" s="206">
        <v>1.3170016140149449E-2</v>
      </c>
      <c r="BZ225" s="206">
        <v>1.3542574234166681E-2</v>
      </c>
      <c r="CA225" s="206">
        <v>0.10668158540428209</v>
      </c>
      <c r="CB225" s="206">
        <v>2.143370696609519E-2</v>
      </c>
      <c r="CC225" s="206">
        <v>8.8283956761427071E-3</v>
      </c>
      <c r="CD225" s="206">
        <v>2.1374282751574557E-2</v>
      </c>
      <c r="CE225" s="206">
        <v>6.1143419337890085E-3</v>
      </c>
      <c r="CF225" s="206">
        <v>1.8500621015665086E-2</v>
      </c>
      <c r="CG225" s="206">
        <v>2.2295904708807778E-2</v>
      </c>
      <c r="CH225" s="206">
        <v>1.6050442005083657E-2</v>
      </c>
      <c r="CI225" s="206">
        <v>5.6694355510051579E-2</v>
      </c>
      <c r="CJ225" s="206">
        <v>1.9031488734911298E-2</v>
      </c>
      <c r="CK225" s="206">
        <v>1.6969090080126321E-2</v>
      </c>
      <c r="CL225" s="206">
        <v>7.958805351709201E-3</v>
      </c>
      <c r="CM225" s="206">
        <v>1.5654695817165772E-2</v>
      </c>
      <c r="CN225" s="206">
        <v>1.1909583466346031E-2</v>
      </c>
      <c r="CO225" s="206">
        <v>1.6973615616913469E-2</v>
      </c>
      <c r="CP225" s="206">
        <v>1.6101444351880566E-2</v>
      </c>
      <c r="CQ225" s="206">
        <v>1.859580400364555E-2</v>
      </c>
      <c r="CR225" s="206">
        <v>1.2965344108607108E-2</v>
      </c>
      <c r="CS225" s="206">
        <v>1.0097304393590614</v>
      </c>
      <c r="CT225" s="206">
        <v>1.6457965963486462E-2</v>
      </c>
      <c r="CU225" s="206">
        <v>1.5637525722182483E-2</v>
      </c>
      <c r="CV225" s="206">
        <v>1.8147959403355077E-2</v>
      </c>
      <c r="CW225" s="206">
        <v>2.1208216925130984E-2</v>
      </c>
      <c r="CX225" s="206">
        <v>1.0486197067488448E-2</v>
      </c>
      <c r="CY225" s="206">
        <v>1.1098226526195422E-2</v>
      </c>
      <c r="CZ225" s="206">
        <v>1.3322163824800287E-2</v>
      </c>
      <c r="DA225" s="206">
        <v>1.2936988425516221E-2</v>
      </c>
      <c r="DB225" s="206">
        <v>1.6752692038273349E-2</v>
      </c>
      <c r="DC225" s="206">
        <v>2.0326374623294695E-2</v>
      </c>
      <c r="DD225" s="202">
        <v>3.1269677795655477</v>
      </c>
    </row>
    <row r="226" spans="1:108" s="173" customFormat="1" ht="9.5" x14ac:dyDescent="0.15">
      <c r="A226" s="160" t="s">
        <v>164</v>
      </c>
      <c r="B226" s="169" t="s">
        <v>170</v>
      </c>
      <c r="C226" s="169"/>
      <c r="D226" s="200">
        <v>4.5072221935224289E-3</v>
      </c>
      <c r="E226" s="206">
        <v>3.7912950132709409E-3</v>
      </c>
      <c r="F226" s="206">
        <v>4.174602421953829E-3</v>
      </c>
      <c r="G226" s="206">
        <v>5.0260909236494846E-3</v>
      </c>
      <c r="H226" s="206">
        <v>2.3846389337331248E-3</v>
      </c>
      <c r="I226" s="206">
        <v>4.1925706463843849E-3</v>
      </c>
      <c r="J226" s="206">
        <v>7.612262643859509E-3</v>
      </c>
      <c r="K226" s="206">
        <v>5.7410448059114277E-3</v>
      </c>
      <c r="L226" s="206">
        <v>1.0002111161092109E-2</v>
      </c>
      <c r="M226" s="206">
        <v>5.552868199553836E-3</v>
      </c>
      <c r="N226" s="206">
        <v>6.0014463612370365E-3</v>
      </c>
      <c r="O226" s="206">
        <v>1.178493378291989E-2</v>
      </c>
      <c r="P226" s="206">
        <v>2.2200282942426274E-2</v>
      </c>
      <c r="Q226" s="206">
        <v>6.304883243578664E-3</v>
      </c>
      <c r="R226" s="206">
        <v>8.9837761737804212E-3</v>
      </c>
      <c r="S226" s="206">
        <v>1.1022725168685282E-2</v>
      </c>
      <c r="T226" s="206">
        <v>4.9372748987263565E-3</v>
      </c>
      <c r="U226" s="206">
        <v>1.3656392299741362E-2</v>
      </c>
      <c r="V226" s="206">
        <v>8.5132074224121609E-3</v>
      </c>
      <c r="W226" s="206">
        <v>8.4133767404522327E-3</v>
      </c>
      <c r="X226" s="206">
        <v>5.6965857662129651E-3</v>
      </c>
      <c r="Y226" s="206">
        <v>6.947437872742805E-3</v>
      </c>
      <c r="Z226" s="206">
        <v>7.3080599762801578E-3</v>
      </c>
      <c r="AA226" s="206">
        <v>4.1415158887468028E-3</v>
      </c>
      <c r="AB226" s="206">
        <v>1.1185848317793498E-2</v>
      </c>
      <c r="AC226" s="206">
        <v>2.2509495769581282E-2</v>
      </c>
      <c r="AD226" s="206">
        <v>4.1921794898003018E-3</v>
      </c>
      <c r="AE226" s="206">
        <v>8.4789401891661193E-3</v>
      </c>
      <c r="AF226" s="206">
        <v>7.8165250273156042E-3</v>
      </c>
      <c r="AG226" s="206">
        <v>1.1123363873768754E-2</v>
      </c>
      <c r="AH226" s="206">
        <v>5.0460749949418019E-3</v>
      </c>
      <c r="AI226" s="206">
        <v>4.8554829336006529E-3</v>
      </c>
      <c r="AJ226" s="206">
        <v>6.7932295057886085E-3</v>
      </c>
      <c r="AK226" s="206">
        <v>5.055096454054585E-3</v>
      </c>
      <c r="AL226" s="206">
        <v>4.7391229083365181E-3</v>
      </c>
      <c r="AM226" s="206">
        <v>4.3076050669291713E-3</v>
      </c>
      <c r="AN226" s="206">
        <v>4.0481620095983951E-3</v>
      </c>
      <c r="AO226" s="206">
        <v>5.1856918200301775E-3</v>
      </c>
      <c r="AP226" s="206">
        <v>8.4171738701062024E-3</v>
      </c>
      <c r="AQ226" s="206">
        <v>7.8770391266228083E-3</v>
      </c>
      <c r="AR226" s="206">
        <v>6.6744320101660018E-3</v>
      </c>
      <c r="AS226" s="206">
        <v>4.9828313602441757E-3</v>
      </c>
      <c r="AT226" s="206">
        <v>8.4357812910929031E-3</v>
      </c>
      <c r="AU226" s="206">
        <v>7.2945681012680664E-3</v>
      </c>
      <c r="AV226" s="206">
        <v>1.0377146781581038E-2</v>
      </c>
      <c r="AW226" s="206">
        <v>1.1239460181074624E-2</v>
      </c>
      <c r="AX226" s="206">
        <v>8.3249736952708629E-3</v>
      </c>
      <c r="AY226" s="206">
        <v>8.6909529674555931E-3</v>
      </c>
      <c r="AZ226" s="206">
        <v>1.5210459136947501E-2</v>
      </c>
      <c r="BA226" s="206">
        <v>1.0681197341412077E-2</v>
      </c>
      <c r="BB226" s="206">
        <v>1.0204222348786464E-2</v>
      </c>
      <c r="BC226" s="206">
        <v>1.3243357065978867E-2</v>
      </c>
      <c r="BD226" s="206">
        <v>1.2614452344621097E-2</v>
      </c>
      <c r="BE226" s="206">
        <v>1.1778703944169902E-2</v>
      </c>
      <c r="BF226" s="206">
        <v>9.2193060219877034E-3</v>
      </c>
      <c r="BG226" s="206">
        <v>6.2380215165775358E-3</v>
      </c>
      <c r="BH226" s="206">
        <v>4.6151556485954821E-3</v>
      </c>
      <c r="BI226" s="206">
        <v>1.2586858503451851E-2</v>
      </c>
      <c r="BJ226" s="206">
        <v>4.578183242685053E-3</v>
      </c>
      <c r="BK226" s="206">
        <v>6.6311663607869975E-3</v>
      </c>
      <c r="BL226" s="206">
        <v>5.2449833065405342E-3</v>
      </c>
      <c r="BM226" s="206">
        <v>5.7181679364635609E-3</v>
      </c>
      <c r="BN226" s="206">
        <v>5.167272021193845E-3</v>
      </c>
      <c r="BO226" s="206">
        <v>7.4253618847300853E-3</v>
      </c>
      <c r="BP226" s="206">
        <v>1.2732419684854068E-2</v>
      </c>
      <c r="BQ226" s="206">
        <v>1.188196140380144E-2</v>
      </c>
      <c r="BR226" s="206">
        <v>2.892906875802743E-3</v>
      </c>
      <c r="BS226" s="206">
        <v>1.2279439527986514E-2</v>
      </c>
      <c r="BT226" s="206">
        <v>2.8985418110897408E-2</v>
      </c>
      <c r="BU226" s="206">
        <v>1.9690900954515072E-2</v>
      </c>
      <c r="BV226" s="206">
        <v>1.7640599702550167E-2</v>
      </c>
      <c r="BW226" s="206">
        <v>2.6175922127752087E-3</v>
      </c>
      <c r="BX226" s="206">
        <v>5.0960798291142494E-3</v>
      </c>
      <c r="BY226" s="206">
        <v>5.5778230745694322E-3</v>
      </c>
      <c r="BZ226" s="206">
        <v>8.1759329377204901E-3</v>
      </c>
      <c r="CA226" s="206">
        <v>1.3090621446593608E-2</v>
      </c>
      <c r="CB226" s="206">
        <v>8.5162907057397246E-3</v>
      </c>
      <c r="CC226" s="206">
        <v>4.499977684830331E-3</v>
      </c>
      <c r="CD226" s="206">
        <v>9.3609754383207275E-3</v>
      </c>
      <c r="CE226" s="206">
        <v>2.6700910551817497E-3</v>
      </c>
      <c r="CF226" s="206">
        <v>2.0932551833574387E-2</v>
      </c>
      <c r="CG226" s="206">
        <v>2.6671483846749586E-2</v>
      </c>
      <c r="CH226" s="206">
        <v>1.4478964194532949E-2</v>
      </c>
      <c r="CI226" s="206">
        <v>3.6503035459680103E-2</v>
      </c>
      <c r="CJ226" s="206">
        <v>3.3034675837737622E-2</v>
      </c>
      <c r="CK226" s="206">
        <v>4.5335825171193399E-3</v>
      </c>
      <c r="CL226" s="206">
        <v>4.1561446040506043E-3</v>
      </c>
      <c r="CM226" s="206">
        <v>5.6941290176431639E-3</v>
      </c>
      <c r="CN226" s="206">
        <v>6.2332902570699528E-3</v>
      </c>
      <c r="CO226" s="206">
        <v>4.2510884024737159E-3</v>
      </c>
      <c r="CP226" s="206">
        <v>5.0752579698904298E-3</v>
      </c>
      <c r="CQ226" s="206">
        <v>3.6598502816566339E-3</v>
      </c>
      <c r="CR226" s="206">
        <v>8.4280215787523108E-3</v>
      </c>
      <c r="CS226" s="206">
        <v>8.4772881194492087E-3</v>
      </c>
      <c r="CT226" s="206">
        <v>1.017292994518773</v>
      </c>
      <c r="CU226" s="206">
        <v>7.4687127738071865E-3</v>
      </c>
      <c r="CV226" s="206">
        <v>1.3694708491394442E-2</v>
      </c>
      <c r="CW226" s="206">
        <v>8.2228317459787006E-3</v>
      </c>
      <c r="CX226" s="206">
        <v>1.65374979057058E-2</v>
      </c>
      <c r="CY226" s="206">
        <v>1.3246569385499764E-2</v>
      </c>
      <c r="CZ226" s="206">
        <v>1.3503970820760292E-2</v>
      </c>
      <c r="DA226" s="206">
        <v>1.0380793351202965E-2</v>
      </c>
      <c r="DB226" s="206">
        <v>1.004268268450462E-2</v>
      </c>
      <c r="DC226" s="206">
        <v>8.8756329724615796E-3</v>
      </c>
      <c r="DD226" s="202">
        <v>1.9748094410671111</v>
      </c>
    </row>
    <row r="227" spans="1:108" s="173" customFormat="1" ht="9.5" x14ac:dyDescent="0.15">
      <c r="A227" s="174" t="s">
        <v>165</v>
      </c>
      <c r="B227" s="175" t="s">
        <v>707</v>
      </c>
      <c r="C227" s="175"/>
      <c r="D227" s="203">
        <v>5.5564642749794203E-2</v>
      </c>
      <c r="E227" s="204">
        <v>9.5512638584010309E-2</v>
      </c>
      <c r="F227" s="204">
        <v>5.0824227076632637E-2</v>
      </c>
      <c r="G227" s="204">
        <v>3.827768606051947E-2</v>
      </c>
      <c r="H227" s="204">
        <v>4.431450169850449E-2</v>
      </c>
      <c r="I227" s="204">
        <v>1.9848924380813114E-2</v>
      </c>
      <c r="J227" s="204">
        <v>0.11771327415474193</v>
      </c>
      <c r="K227" s="204">
        <v>4.4238093873411294E-2</v>
      </c>
      <c r="L227" s="204">
        <v>4.0466640288910803E-2</v>
      </c>
      <c r="M227" s="204">
        <v>2.5592217673248648E-2</v>
      </c>
      <c r="N227" s="204">
        <v>5.0843440730029631E-2</v>
      </c>
      <c r="O227" s="204">
        <v>3.3904163839633156E-2</v>
      </c>
      <c r="P227" s="204">
        <v>2.1143195311067127E-2</v>
      </c>
      <c r="Q227" s="204">
        <v>4.3450276556227664E-2</v>
      </c>
      <c r="R227" s="204">
        <v>3.4032205946038792E-2</v>
      </c>
      <c r="S227" s="204">
        <v>2.4947370042745085E-2</v>
      </c>
      <c r="T227" s="204">
        <v>4.0416637974567543E-2</v>
      </c>
      <c r="U227" s="204">
        <v>2.3356825924751006E-2</v>
      </c>
      <c r="V227" s="204">
        <v>3.6184001915869693E-2</v>
      </c>
      <c r="W227" s="204">
        <v>2.4027185250743668E-2</v>
      </c>
      <c r="X227" s="204">
        <v>2.0251680430238634E-2</v>
      </c>
      <c r="Y227" s="204">
        <v>3.7124686640270632E-2</v>
      </c>
      <c r="Z227" s="204">
        <v>5.647380251005505E-2</v>
      </c>
      <c r="AA227" s="204">
        <v>3.3125012023670825E-2</v>
      </c>
      <c r="AB227" s="204">
        <v>2.4764455928054877E-2</v>
      </c>
      <c r="AC227" s="204">
        <v>2.7097804096944719E-2</v>
      </c>
      <c r="AD227" s="204">
        <v>3.11816316691691E-2</v>
      </c>
      <c r="AE227" s="204">
        <v>2.7205776714370099E-2</v>
      </c>
      <c r="AF227" s="204">
        <v>3.4123874512612888E-2</v>
      </c>
      <c r="AG227" s="204">
        <v>2.3948076656246941E-2</v>
      </c>
      <c r="AH227" s="204">
        <v>2.9415911437851227E-2</v>
      </c>
      <c r="AI227" s="204">
        <v>5.2163833973738451E-2</v>
      </c>
      <c r="AJ227" s="204">
        <v>3.0241731803871633E-2</v>
      </c>
      <c r="AK227" s="204">
        <v>3.9015677146203048E-2</v>
      </c>
      <c r="AL227" s="204">
        <v>5.0052472856616674E-2</v>
      </c>
      <c r="AM227" s="204">
        <v>4.2893859996484492E-2</v>
      </c>
      <c r="AN227" s="204">
        <v>3.8876204743366997E-2</v>
      </c>
      <c r="AO227" s="204">
        <v>3.3278115013408133E-2</v>
      </c>
      <c r="AP227" s="204">
        <v>5.2329474323640372E-2</v>
      </c>
      <c r="AQ227" s="204">
        <v>5.0507909767494377E-2</v>
      </c>
      <c r="AR227" s="204">
        <v>3.8976247329192901E-2</v>
      </c>
      <c r="AS227" s="204">
        <v>3.0109640568595775E-2</v>
      </c>
      <c r="AT227" s="204">
        <v>3.311029346827591E-2</v>
      </c>
      <c r="AU227" s="204">
        <v>2.4860985278721326E-2</v>
      </c>
      <c r="AV227" s="204">
        <v>2.7371705150963207E-2</v>
      </c>
      <c r="AW227" s="204">
        <v>3.3866388303568466E-2</v>
      </c>
      <c r="AX227" s="204">
        <v>3.7537965893609991E-2</v>
      </c>
      <c r="AY227" s="204">
        <v>2.8328454967628175E-2</v>
      </c>
      <c r="AZ227" s="204">
        <v>2.6059687110318676E-2</v>
      </c>
      <c r="BA227" s="204">
        <v>2.9196308815721179E-2</v>
      </c>
      <c r="BB227" s="204">
        <v>2.9458943077940142E-2</v>
      </c>
      <c r="BC227" s="204">
        <v>3.0510527380369922E-2</v>
      </c>
      <c r="BD227" s="204">
        <v>2.9941159698082805E-2</v>
      </c>
      <c r="BE227" s="204">
        <v>3.1148695537698501E-2</v>
      </c>
      <c r="BF227" s="204">
        <v>2.952216661559982E-2</v>
      </c>
      <c r="BG227" s="204">
        <v>2.3712313962928274E-2</v>
      </c>
      <c r="BH227" s="204">
        <v>9.5986603901022788E-3</v>
      </c>
      <c r="BI227" s="204">
        <v>3.0414628917869748E-2</v>
      </c>
      <c r="BJ227" s="204">
        <v>3.7136733330353049E-2</v>
      </c>
      <c r="BK227" s="204">
        <v>2.577490550571886E-2</v>
      </c>
      <c r="BL227" s="204">
        <v>3.6255438050696948E-2</v>
      </c>
      <c r="BM227" s="204">
        <v>3.4335589261562709E-2</v>
      </c>
      <c r="BN227" s="204">
        <v>3.650799599629484E-2</v>
      </c>
      <c r="BO227" s="204">
        <v>7.1981252529596695E-2</v>
      </c>
      <c r="BP227" s="204">
        <v>3.4542581938656607E-2</v>
      </c>
      <c r="BQ227" s="204">
        <v>6.301751121611858E-2</v>
      </c>
      <c r="BR227" s="204">
        <v>3.4017566927175141E-2</v>
      </c>
      <c r="BS227" s="204">
        <v>1.7127373947076391E-2</v>
      </c>
      <c r="BT227" s="204">
        <v>1.287654602077304E-2</v>
      </c>
      <c r="BU227" s="204">
        <v>1.4839546208543827E-2</v>
      </c>
      <c r="BV227" s="204">
        <v>8.0838678725298416E-3</v>
      </c>
      <c r="BW227" s="204">
        <v>3.4510993463428455E-3</v>
      </c>
      <c r="BX227" s="204">
        <v>1.2361264581957496E-2</v>
      </c>
      <c r="BY227" s="204">
        <v>4.6754610920695501E-2</v>
      </c>
      <c r="BZ227" s="204">
        <v>1.7502853300813651E-2</v>
      </c>
      <c r="CA227" s="204">
        <v>3.5254472426262548E-2</v>
      </c>
      <c r="CB227" s="204">
        <v>3.3050952647162707E-2</v>
      </c>
      <c r="CC227" s="204">
        <v>2.1286251751474982E-2</v>
      </c>
      <c r="CD227" s="204">
        <v>2.5532291042354306E-2</v>
      </c>
      <c r="CE227" s="204">
        <v>8.5932496522062984E-3</v>
      </c>
      <c r="CF227" s="204">
        <v>1.6317658449284764E-2</v>
      </c>
      <c r="CG227" s="204">
        <v>2.9926566228028275E-2</v>
      </c>
      <c r="CH227" s="204">
        <v>3.9216495792625969E-2</v>
      </c>
      <c r="CI227" s="204">
        <v>2.4779995958809562E-2</v>
      </c>
      <c r="CJ227" s="204">
        <v>2.3631155088329199E-2</v>
      </c>
      <c r="CK227" s="204">
        <v>2.0108765802086953E-2</v>
      </c>
      <c r="CL227" s="204">
        <v>1.5560565717475668E-2</v>
      </c>
      <c r="CM227" s="204">
        <v>3.1111720875080882E-2</v>
      </c>
      <c r="CN227" s="204">
        <v>1.433665070623818E-2</v>
      </c>
      <c r="CO227" s="204">
        <v>1.339058268114058E-2</v>
      </c>
      <c r="CP227" s="204">
        <v>1.7122740933131712E-2</v>
      </c>
      <c r="CQ227" s="204">
        <v>1.1890300496565165E-2</v>
      </c>
      <c r="CR227" s="204">
        <v>2.2384173965082944E-2</v>
      </c>
      <c r="CS227" s="204">
        <v>0.12913565161664842</v>
      </c>
      <c r="CT227" s="204">
        <v>2.0711523456290782E-2</v>
      </c>
      <c r="CU227" s="204">
        <v>1.0254959398743122</v>
      </c>
      <c r="CV227" s="204">
        <v>1.4728149712099696E-2</v>
      </c>
      <c r="CW227" s="204">
        <v>2.8651659489972409E-2</v>
      </c>
      <c r="CX227" s="204">
        <v>2.2992152928695997E-2</v>
      </c>
      <c r="CY227" s="204">
        <v>2.095636502508548E-2</v>
      </c>
      <c r="CZ227" s="204">
        <v>2.6895806646116922E-2</v>
      </c>
      <c r="DA227" s="204">
        <v>2.0501934759099699E-2</v>
      </c>
      <c r="DB227" s="204">
        <v>2.6973845600509375E-2</v>
      </c>
      <c r="DC227" s="204">
        <v>3.65065072554712E-2</v>
      </c>
      <c r="DD227" s="205">
        <v>4.4060657782763055</v>
      </c>
    </row>
    <row r="228" spans="1:108" s="173" customFormat="1" ht="9.5" x14ac:dyDescent="0.15">
      <c r="A228" s="160" t="s">
        <v>166</v>
      </c>
      <c r="B228" s="169" t="s">
        <v>175</v>
      </c>
      <c r="C228" s="169"/>
      <c r="D228" s="200">
        <v>2.3990432658999618E-2</v>
      </c>
      <c r="E228" s="206">
        <v>2.256462971008227E-2</v>
      </c>
      <c r="F228" s="206">
        <v>2.4178045289938877E-2</v>
      </c>
      <c r="G228" s="206">
        <v>3.0772700875451354E-2</v>
      </c>
      <c r="H228" s="206">
        <v>1.2022636421099941E-2</v>
      </c>
      <c r="I228" s="206">
        <v>2.8670409546682613E-2</v>
      </c>
      <c r="J228" s="206">
        <v>4.8182458492850889E-2</v>
      </c>
      <c r="K228" s="206">
        <v>5.1589566166505188E-2</v>
      </c>
      <c r="L228" s="206">
        <v>3.7265843332403528E-2</v>
      </c>
      <c r="M228" s="206">
        <v>3.5785430489342067E-2</v>
      </c>
      <c r="N228" s="206">
        <v>2.6857866004185695E-2</v>
      </c>
      <c r="O228" s="206">
        <v>4.045594503721938E-2</v>
      </c>
      <c r="P228" s="206">
        <v>2.5578791187498024E-2</v>
      </c>
      <c r="Q228" s="206">
        <v>3.4956520305913251E-2</v>
      </c>
      <c r="R228" s="206">
        <v>4.5432009998190082E-2</v>
      </c>
      <c r="S228" s="206">
        <v>5.3881952294325165E-2</v>
      </c>
      <c r="T228" s="206">
        <v>2.7606580421756333E-2</v>
      </c>
      <c r="U228" s="206">
        <v>4.621262604580563E-2</v>
      </c>
      <c r="V228" s="206">
        <v>3.9670755512923997E-2</v>
      </c>
      <c r="W228" s="206">
        <v>3.6473709480961139E-2</v>
      </c>
      <c r="X228" s="206">
        <v>4.3658051079060421E-2</v>
      </c>
      <c r="Y228" s="206">
        <v>3.9014222282492343E-2</v>
      </c>
      <c r="Z228" s="206">
        <v>6.2373965362167147E-2</v>
      </c>
      <c r="AA228" s="206">
        <v>3.407476360114655E-2</v>
      </c>
      <c r="AB228" s="206">
        <v>5.5793171134638157E-2</v>
      </c>
      <c r="AC228" s="206">
        <v>6.3225319234751928E-2</v>
      </c>
      <c r="AD228" s="206">
        <v>3.7310758576596999E-2</v>
      </c>
      <c r="AE228" s="206">
        <v>4.9086359791032083E-2</v>
      </c>
      <c r="AF228" s="206">
        <v>4.3179041510806801E-2</v>
      </c>
      <c r="AG228" s="206">
        <v>6.2050678545855366E-2</v>
      </c>
      <c r="AH228" s="206">
        <v>5.285106273512169E-2</v>
      </c>
      <c r="AI228" s="206">
        <v>5.4461643376094E-2</v>
      </c>
      <c r="AJ228" s="206">
        <v>3.7388795626444087E-2</v>
      </c>
      <c r="AK228" s="206">
        <v>4.5179107034724234E-2</v>
      </c>
      <c r="AL228" s="206">
        <v>3.3816143440917365E-2</v>
      </c>
      <c r="AM228" s="206">
        <v>3.0447468494898721E-2</v>
      </c>
      <c r="AN228" s="206">
        <v>4.7261567955598334E-2</v>
      </c>
      <c r="AO228" s="206">
        <v>3.7467593151818503E-2</v>
      </c>
      <c r="AP228" s="206">
        <v>4.235652655855595E-2</v>
      </c>
      <c r="AQ228" s="206">
        <v>5.03381890081104E-2</v>
      </c>
      <c r="AR228" s="206">
        <v>4.4820554830270025E-2</v>
      </c>
      <c r="AS228" s="206">
        <v>3.8393557271332666E-2</v>
      </c>
      <c r="AT228" s="206">
        <v>4.9389327556130978E-2</v>
      </c>
      <c r="AU228" s="206">
        <v>4.267875542384706E-2</v>
      </c>
      <c r="AV228" s="206">
        <v>5.3018976272180295E-2</v>
      </c>
      <c r="AW228" s="206">
        <v>5.8741881294234646E-2</v>
      </c>
      <c r="AX228" s="206">
        <v>6.4158146933884455E-2</v>
      </c>
      <c r="AY228" s="206">
        <v>5.5179323835496827E-2</v>
      </c>
      <c r="AZ228" s="206">
        <v>5.757366375879399E-2</v>
      </c>
      <c r="BA228" s="206">
        <v>5.9395001814604602E-2</v>
      </c>
      <c r="BB228" s="206">
        <v>5.4023913784555629E-2</v>
      </c>
      <c r="BC228" s="206">
        <v>7.0048263049668283E-2</v>
      </c>
      <c r="BD228" s="206">
        <v>6.881879616643384E-2</v>
      </c>
      <c r="BE228" s="206">
        <v>5.9661431078300554E-2</v>
      </c>
      <c r="BF228" s="206">
        <v>5.8115466881755229E-2</v>
      </c>
      <c r="BG228" s="206">
        <v>3.6917805511858817E-2</v>
      </c>
      <c r="BH228" s="206">
        <v>3.5981870663983798E-2</v>
      </c>
      <c r="BI228" s="206">
        <v>4.6855461631539641E-2</v>
      </c>
      <c r="BJ228" s="206">
        <v>4.0966155653328215E-2</v>
      </c>
      <c r="BK228" s="206">
        <v>9.605105732961422E-2</v>
      </c>
      <c r="BL228" s="206">
        <v>5.1175012073983429E-2</v>
      </c>
      <c r="BM228" s="206">
        <v>0.13535203699870008</v>
      </c>
      <c r="BN228" s="206">
        <v>4.4947144920836096E-2</v>
      </c>
      <c r="BO228" s="206">
        <v>7.1219152284826309E-2</v>
      </c>
      <c r="BP228" s="206">
        <v>5.4969808866699631E-2</v>
      </c>
      <c r="BQ228" s="206">
        <v>0.13263740832002685</v>
      </c>
      <c r="BR228" s="206">
        <v>3.5892185070743557E-2</v>
      </c>
      <c r="BS228" s="206">
        <v>6.8377216006479682E-2</v>
      </c>
      <c r="BT228" s="206">
        <v>9.6026754352576515E-2</v>
      </c>
      <c r="BU228" s="206">
        <v>0.13098846705954706</v>
      </c>
      <c r="BV228" s="206">
        <v>8.0372987757153749E-2</v>
      </c>
      <c r="BW228" s="206">
        <v>1.3604803303469503E-2</v>
      </c>
      <c r="BX228" s="206">
        <v>4.4943917213340658E-2</v>
      </c>
      <c r="BY228" s="206">
        <v>2.8227439948825903E-2</v>
      </c>
      <c r="BZ228" s="206">
        <v>5.1894278735130188E-2</v>
      </c>
      <c r="CA228" s="206">
        <v>6.2286181623741867E-2</v>
      </c>
      <c r="CB228" s="206">
        <v>4.2137033142850576E-2</v>
      </c>
      <c r="CC228" s="206">
        <v>9.0143662671975822E-2</v>
      </c>
      <c r="CD228" s="206">
        <v>0.10387901401137231</v>
      </c>
      <c r="CE228" s="206">
        <v>1.8540403177201636E-2</v>
      </c>
      <c r="CF228" s="206">
        <v>0.12301832261075921</v>
      </c>
      <c r="CG228" s="206">
        <v>0.10360977461300579</v>
      </c>
      <c r="CH228" s="206">
        <v>0.12017663183126842</v>
      </c>
      <c r="CI228" s="206">
        <v>0.16048873491049614</v>
      </c>
      <c r="CJ228" s="206">
        <v>9.1166210285616986E-2</v>
      </c>
      <c r="CK228" s="206">
        <v>6.1281618412358317E-2</v>
      </c>
      <c r="CL228" s="206">
        <v>4.5338224171760769E-2</v>
      </c>
      <c r="CM228" s="206">
        <v>0.16303008744558459</v>
      </c>
      <c r="CN228" s="206">
        <v>6.7850556199109721E-2</v>
      </c>
      <c r="CO228" s="206">
        <v>3.8938567119836877E-2</v>
      </c>
      <c r="CP228" s="206">
        <v>4.6991042466790818E-2</v>
      </c>
      <c r="CQ228" s="206">
        <v>3.2960085096941177E-2</v>
      </c>
      <c r="CR228" s="206">
        <v>8.1256537723377084E-2</v>
      </c>
      <c r="CS228" s="206">
        <v>5.5537116305529599E-2</v>
      </c>
      <c r="CT228" s="206">
        <v>9.3217014991316738E-2</v>
      </c>
      <c r="CU228" s="206">
        <v>5.5609201177746995E-2</v>
      </c>
      <c r="CV228" s="206">
        <v>1.1095829678189548</v>
      </c>
      <c r="CW228" s="206">
        <v>3.8224196312152452E-2</v>
      </c>
      <c r="CX228" s="206">
        <v>4.0213470521039789E-2</v>
      </c>
      <c r="CY228" s="206">
        <v>4.0455564017116863E-2</v>
      </c>
      <c r="CZ228" s="206">
        <v>3.9758226918015054E-2</v>
      </c>
      <c r="DA228" s="206">
        <v>3.748697468202121E-2</v>
      </c>
      <c r="DB228" s="206">
        <v>4.7851236422052225E-2</v>
      </c>
      <c r="DC228" s="206">
        <v>6.0976377072120523E-2</v>
      </c>
      <c r="DD228" s="202">
        <v>6.8169063951792328</v>
      </c>
    </row>
    <row r="229" spans="1:108" s="173" customFormat="1" ht="9.5" x14ac:dyDescent="0.15">
      <c r="A229" s="160" t="s">
        <v>168</v>
      </c>
      <c r="B229" s="169" t="s">
        <v>179</v>
      </c>
      <c r="C229" s="169"/>
      <c r="D229" s="200">
        <v>0</v>
      </c>
      <c r="E229" s="206">
        <v>0</v>
      </c>
      <c r="F229" s="206">
        <v>0</v>
      </c>
      <c r="G229" s="206">
        <v>0</v>
      </c>
      <c r="H229" s="206">
        <v>0</v>
      </c>
      <c r="I229" s="206">
        <v>0</v>
      </c>
      <c r="J229" s="206">
        <v>0</v>
      </c>
      <c r="K229" s="206">
        <v>0</v>
      </c>
      <c r="L229" s="206">
        <v>0</v>
      </c>
      <c r="M229" s="206">
        <v>0</v>
      </c>
      <c r="N229" s="206">
        <v>0</v>
      </c>
      <c r="O229" s="206">
        <v>0</v>
      </c>
      <c r="P229" s="206">
        <v>0</v>
      </c>
      <c r="Q229" s="206">
        <v>0</v>
      </c>
      <c r="R229" s="206">
        <v>0</v>
      </c>
      <c r="S229" s="206">
        <v>0</v>
      </c>
      <c r="T229" s="206">
        <v>0</v>
      </c>
      <c r="U229" s="206">
        <v>0</v>
      </c>
      <c r="V229" s="206">
        <v>0</v>
      </c>
      <c r="W229" s="206">
        <v>0</v>
      </c>
      <c r="X229" s="206">
        <v>0</v>
      </c>
      <c r="Y229" s="206">
        <v>0</v>
      </c>
      <c r="Z229" s="206">
        <v>0</v>
      </c>
      <c r="AA229" s="206">
        <v>0</v>
      </c>
      <c r="AB229" s="206">
        <v>0</v>
      </c>
      <c r="AC229" s="206">
        <v>0</v>
      </c>
      <c r="AD229" s="206">
        <v>0</v>
      </c>
      <c r="AE229" s="206">
        <v>0</v>
      </c>
      <c r="AF229" s="206">
        <v>0</v>
      </c>
      <c r="AG229" s="206">
        <v>0</v>
      </c>
      <c r="AH229" s="206">
        <v>0</v>
      </c>
      <c r="AI229" s="206">
        <v>0</v>
      </c>
      <c r="AJ229" s="206">
        <v>0</v>
      </c>
      <c r="AK229" s="206">
        <v>0</v>
      </c>
      <c r="AL229" s="206">
        <v>0</v>
      </c>
      <c r="AM229" s="206">
        <v>0</v>
      </c>
      <c r="AN229" s="206">
        <v>0</v>
      </c>
      <c r="AO229" s="206">
        <v>0</v>
      </c>
      <c r="AP229" s="206">
        <v>0</v>
      </c>
      <c r="AQ229" s="206">
        <v>0</v>
      </c>
      <c r="AR229" s="206">
        <v>0</v>
      </c>
      <c r="AS229" s="206">
        <v>0</v>
      </c>
      <c r="AT229" s="206">
        <v>0</v>
      </c>
      <c r="AU229" s="206">
        <v>0</v>
      </c>
      <c r="AV229" s="206">
        <v>0</v>
      </c>
      <c r="AW229" s="206">
        <v>0</v>
      </c>
      <c r="AX229" s="206">
        <v>0</v>
      </c>
      <c r="AY229" s="206">
        <v>0</v>
      </c>
      <c r="AZ229" s="206">
        <v>0</v>
      </c>
      <c r="BA229" s="206">
        <v>0</v>
      </c>
      <c r="BB229" s="206">
        <v>0</v>
      </c>
      <c r="BC229" s="206">
        <v>0</v>
      </c>
      <c r="BD229" s="206">
        <v>0</v>
      </c>
      <c r="BE229" s="206">
        <v>0</v>
      </c>
      <c r="BF229" s="206">
        <v>0</v>
      </c>
      <c r="BG229" s="206">
        <v>0</v>
      </c>
      <c r="BH229" s="206">
        <v>0</v>
      </c>
      <c r="BI229" s="206">
        <v>0</v>
      </c>
      <c r="BJ229" s="206">
        <v>0</v>
      </c>
      <c r="BK229" s="206">
        <v>0</v>
      </c>
      <c r="BL229" s="206">
        <v>0</v>
      </c>
      <c r="BM229" s="206">
        <v>0</v>
      </c>
      <c r="BN229" s="206">
        <v>0</v>
      </c>
      <c r="BO229" s="206">
        <v>0</v>
      </c>
      <c r="BP229" s="206">
        <v>0</v>
      </c>
      <c r="BQ229" s="206">
        <v>0</v>
      </c>
      <c r="BR229" s="206">
        <v>0</v>
      </c>
      <c r="BS229" s="206">
        <v>0</v>
      </c>
      <c r="BT229" s="206">
        <v>0</v>
      </c>
      <c r="BU229" s="206">
        <v>0</v>
      </c>
      <c r="BV229" s="206">
        <v>0</v>
      </c>
      <c r="BW229" s="206">
        <v>0</v>
      </c>
      <c r="BX229" s="206">
        <v>0</v>
      </c>
      <c r="BY229" s="206">
        <v>0</v>
      </c>
      <c r="BZ229" s="206">
        <v>0</v>
      </c>
      <c r="CA229" s="206">
        <v>0</v>
      </c>
      <c r="CB229" s="206">
        <v>0</v>
      </c>
      <c r="CC229" s="206">
        <v>0</v>
      </c>
      <c r="CD229" s="206">
        <v>0</v>
      </c>
      <c r="CE229" s="206">
        <v>0</v>
      </c>
      <c r="CF229" s="206">
        <v>0</v>
      </c>
      <c r="CG229" s="206">
        <v>0</v>
      </c>
      <c r="CH229" s="206">
        <v>0</v>
      </c>
      <c r="CI229" s="206">
        <v>0</v>
      </c>
      <c r="CJ229" s="206">
        <v>0</v>
      </c>
      <c r="CK229" s="206">
        <v>0</v>
      </c>
      <c r="CL229" s="206">
        <v>0</v>
      </c>
      <c r="CM229" s="206">
        <v>0</v>
      </c>
      <c r="CN229" s="206">
        <v>0</v>
      </c>
      <c r="CO229" s="206">
        <v>0</v>
      </c>
      <c r="CP229" s="206">
        <v>0</v>
      </c>
      <c r="CQ229" s="206">
        <v>0</v>
      </c>
      <c r="CR229" s="206">
        <v>0</v>
      </c>
      <c r="CS229" s="206">
        <v>0</v>
      </c>
      <c r="CT229" s="206">
        <v>0</v>
      </c>
      <c r="CU229" s="206">
        <v>0</v>
      </c>
      <c r="CV229" s="206">
        <v>0</v>
      </c>
      <c r="CW229" s="206">
        <v>1</v>
      </c>
      <c r="CX229" s="206">
        <v>0</v>
      </c>
      <c r="CY229" s="206">
        <v>0</v>
      </c>
      <c r="CZ229" s="206">
        <v>0</v>
      </c>
      <c r="DA229" s="206">
        <v>0</v>
      </c>
      <c r="DB229" s="206">
        <v>0</v>
      </c>
      <c r="DC229" s="206">
        <v>0</v>
      </c>
      <c r="DD229" s="202">
        <v>1</v>
      </c>
    </row>
    <row r="230" spans="1:108" s="173" customFormat="1" ht="9.5" x14ac:dyDescent="0.15">
      <c r="A230" s="160" t="s">
        <v>169</v>
      </c>
      <c r="B230" s="169" t="s">
        <v>708</v>
      </c>
      <c r="C230" s="169"/>
      <c r="D230" s="200">
        <v>2.3849208281637046E-5</v>
      </c>
      <c r="E230" s="206">
        <v>6.1769112638864081E-5</v>
      </c>
      <c r="F230" s="206">
        <v>3.7207681191384637E-4</v>
      </c>
      <c r="G230" s="206">
        <v>4.1981422779783259E-5</v>
      </c>
      <c r="H230" s="206">
        <v>3.7986696204173717E-5</v>
      </c>
      <c r="I230" s="206">
        <v>3.1157808266406983E-5</v>
      </c>
      <c r="J230" s="206">
        <v>7.1218864712584875E-6</v>
      </c>
      <c r="K230" s="206">
        <v>7.5034806897979592E-6</v>
      </c>
      <c r="L230" s="206">
        <v>3.8512959285240796E-4</v>
      </c>
      <c r="M230" s="206">
        <v>1.1809876836467381E-4</v>
      </c>
      <c r="N230" s="206">
        <v>2.1481472901331924E-5</v>
      </c>
      <c r="O230" s="206">
        <v>5.9991759935022594E-3</v>
      </c>
      <c r="P230" s="206">
        <v>3.0168912056763986E-4</v>
      </c>
      <c r="Q230" s="206">
        <v>1.0640374558378877E-3</v>
      </c>
      <c r="R230" s="206">
        <v>1.8003884034156117E-5</v>
      </c>
      <c r="S230" s="206">
        <v>1.1279608247151915E-5</v>
      </c>
      <c r="T230" s="206">
        <v>1.8568202727907153E-5</v>
      </c>
      <c r="U230" s="206">
        <v>8.1693977591726356E-6</v>
      </c>
      <c r="V230" s="206">
        <v>2.6425910140676128E-5</v>
      </c>
      <c r="W230" s="206">
        <v>1.3318658930469282E-5</v>
      </c>
      <c r="X230" s="206">
        <v>8.0623905697799158E-6</v>
      </c>
      <c r="Y230" s="206">
        <v>6.0949380038193534E-6</v>
      </c>
      <c r="Z230" s="206">
        <v>6.6832338238893941E-6</v>
      </c>
      <c r="AA230" s="206">
        <v>1.0082085955074619E-5</v>
      </c>
      <c r="AB230" s="206">
        <v>8.9045922690215274E-5</v>
      </c>
      <c r="AC230" s="206">
        <v>4.623801875716705E-5</v>
      </c>
      <c r="AD230" s="206">
        <v>5.2341324659273079E-6</v>
      </c>
      <c r="AE230" s="206">
        <v>6.3450414477291458E-6</v>
      </c>
      <c r="AF230" s="206">
        <v>1.0371186359649586E-5</v>
      </c>
      <c r="AG230" s="206">
        <v>8.4336286158901967E-5</v>
      </c>
      <c r="AH230" s="206">
        <v>7.6325143327659262E-6</v>
      </c>
      <c r="AI230" s="206">
        <v>6.1466087795076458E-6</v>
      </c>
      <c r="AJ230" s="206">
        <v>1.6178577771712814E-5</v>
      </c>
      <c r="AK230" s="206">
        <v>2.3550857962910847E-5</v>
      </c>
      <c r="AL230" s="206">
        <v>5.9077761603737291E-6</v>
      </c>
      <c r="AM230" s="206">
        <v>5.0073139485440659E-6</v>
      </c>
      <c r="AN230" s="206">
        <v>9.1018608945971056E-6</v>
      </c>
      <c r="AO230" s="206">
        <v>5.9310446879134908E-6</v>
      </c>
      <c r="AP230" s="206">
        <v>8.1539777563547353E-6</v>
      </c>
      <c r="AQ230" s="206">
        <v>6.3261930890389274E-6</v>
      </c>
      <c r="AR230" s="206">
        <v>5.0014864003883393E-6</v>
      </c>
      <c r="AS230" s="206">
        <v>5.3257143198454105E-6</v>
      </c>
      <c r="AT230" s="206">
        <v>7.1530824776561126E-6</v>
      </c>
      <c r="AU230" s="206">
        <v>6.2205082065807066E-6</v>
      </c>
      <c r="AV230" s="206">
        <v>6.9038741295210995E-6</v>
      </c>
      <c r="AW230" s="206">
        <v>5.0650060948092689E-6</v>
      </c>
      <c r="AX230" s="206">
        <v>5.8866401992620164E-6</v>
      </c>
      <c r="AY230" s="206">
        <v>5.5952851787256631E-6</v>
      </c>
      <c r="AZ230" s="206">
        <v>5.7288836954401193E-6</v>
      </c>
      <c r="BA230" s="206">
        <v>6.1468469660975431E-6</v>
      </c>
      <c r="BB230" s="206">
        <v>6.2500514824770029E-6</v>
      </c>
      <c r="BC230" s="206">
        <v>6.0936227092740055E-6</v>
      </c>
      <c r="BD230" s="206">
        <v>5.1150937615325458E-6</v>
      </c>
      <c r="BE230" s="206">
        <v>6.1059346521888818E-6</v>
      </c>
      <c r="BF230" s="206">
        <v>5.4417005175253883E-6</v>
      </c>
      <c r="BG230" s="206">
        <v>7.1911744822535621E-6</v>
      </c>
      <c r="BH230" s="206">
        <v>4.9528888895067293E-6</v>
      </c>
      <c r="BI230" s="206">
        <v>8.1329644081355646E-6</v>
      </c>
      <c r="BJ230" s="206">
        <v>3.7510015374691878E-6</v>
      </c>
      <c r="BK230" s="206">
        <v>1.1632495202980128E-5</v>
      </c>
      <c r="BL230" s="206">
        <v>5.1567245443774635E-6</v>
      </c>
      <c r="BM230" s="206">
        <v>8.5529059921787219E-6</v>
      </c>
      <c r="BN230" s="206">
        <v>8.744310442089942E-6</v>
      </c>
      <c r="BO230" s="206">
        <v>5.7964299382329451E-6</v>
      </c>
      <c r="BP230" s="206">
        <v>6.0592038929124625E-6</v>
      </c>
      <c r="BQ230" s="206">
        <v>7.0823854694402435E-6</v>
      </c>
      <c r="BR230" s="206">
        <v>2.7996635535032526E-6</v>
      </c>
      <c r="BS230" s="206">
        <v>4.9778538638588993E-6</v>
      </c>
      <c r="BT230" s="206">
        <v>3.7692826618166526E-6</v>
      </c>
      <c r="BU230" s="206">
        <v>4.3996049440726597E-6</v>
      </c>
      <c r="BV230" s="206">
        <v>3.0019608155207093E-6</v>
      </c>
      <c r="BW230" s="206">
        <v>6.4028631650104164E-7</v>
      </c>
      <c r="BX230" s="206">
        <v>8.6118189221910416E-6</v>
      </c>
      <c r="BY230" s="206">
        <v>4.2534636465520517E-6</v>
      </c>
      <c r="BZ230" s="206">
        <v>6.2488254821034118E-6</v>
      </c>
      <c r="CA230" s="206">
        <v>1.5281579320952041E-5</v>
      </c>
      <c r="CB230" s="206">
        <v>4.9048295711809142E-6</v>
      </c>
      <c r="CC230" s="206">
        <v>8.7593131224295576E-6</v>
      </c>
      <c r="CD230" s="206">
        <v>2.0542602215433981E-5</v>
      </c>
      <c r="CE230" s="206">
        <v>1.3919283042684471E-6</v>
      </c>
      <c r="CF230" s="206">
        <v>6.3294869780054084E-6</v>
      </c>
      <c r="CG230" s="206">
        <v>3.6881675300235414E-6</v>
      </c>
      <c r="CH230" s="206">
        <v>3.4302129779563965E-6</v>
      </c>
      <c r="CI230" s="206">
        <v>6.8584587274737171E-6</v>
      </c>
      <c r="CJ230" s="206">
        <v>8.2239158342219656E-6</v>
      </c>
      <c r="CK230" s="206">
        <v>3.2180557793371411E-6</v>
      </c>
      <c r="CL230" s="206">
        <v>6.9771337111446864E-6</v>
      </c>
      <c r="CM230" s="206">
        <v>1.3206646220531634E-5</v>
      </c>
      <c r="CN230" s="206">
        <v>7.5423723950901198E-3</v>
      </c>
      <c r="CO230" s="206">
        <v>5.1214164412284994E-6</v>
      </c>
      <c r="CP230" s="206">
        <v>7.0516669656172431E-3</v>
      </c>
      <c r="CQ230" s="206">
        <v>2.3222880470412485E-2</v>
      </c>
      <c r="CR230" s="206">
        <v>7.7533724482850954E-6</v>
      </c>
      <c r="CS230" s="206">
        <v>3.5830187331116694E-6</v>
      </c>
      <c r="CT230" s="206">
        <v>3.988848227906191E-6</v>
      </c>
      <c r="CU230" s="206">
        <v>6.7313078461495802E-6</v>
      </c>
      <c r="CV230" s="206">
        <v>5.1847742018064395E-6</v>
      </c>
      <c r="CW230" s="206">
        <v>1.1106890550580442E-2</v>
      </c>
      <c r="CX230" s="206">
        <v>1.0059024561488341</v>
      </c>
      <c r="CY230" s="206">
        <v>4.679574222789892E-6</v>
      </c>
      <c r="CZ230" s="206">
        <v>3.9234726086141357E-6</v>
      </c>
      <c r="DA230" s="206">
        <v>1.9033087988524367E-5</v>
      </c>
      <c r="DB230" s="206">
        <v>1.203690806082674E-5</v>
      </c>
      <c r="DC230" s="206">
        <v>3.7140163140896427E-4</v>
      </c>
      <c r="DD230" s="202">
        <v>1.0645115597035397</v>
      </c>
    </row>
    <row r="231" spans="1:108" s="173" customFormat="1" ht="9.5" x14ac:dyDescent="0.15">
      <c r="A231" s="179" t="s">
        <v>171</v>
      </c>
      <c r="B231" s="180" t="s">
        <v>180</v>
      </c>
      <c r="C231" s="180"/>
      <c r="D231" s="207">
        <v>1.2387458950000635E-4</v>
      </c>
      <c r="E231" s="208">
        <v>1.0794151651757596E-4</v>
      </c>
      <c r="F231" s="208">
        <v>1.3657878669268381E-4</v>
      </c>
      <c r="G231" s="208">
        <v>4.5855794237651472E-4</v>
      </c>
      <c r="H231" s="208">
        <v>6.957941658268437E-5</v>
      </c>
      <c r="I231" s="208">
        <v>1.5177992714490796E-4</v>
      </c>
      <c r="J231" s="208">
        <v>1.3229426071821915E-4</v>
      </c>
      <c r="K231" s="208">
        <v>1.4471444882033612E-4</v>
      </c>
      <c r="L231" s="208">
        <v>4.3431422630972399E-4</v>
      </c>
      <c r="M231" s="208">
        <v>1.7237087921238004E-4</v>
      </c>
      <c r="N231" s="208">
        <v>1.7806505300290692E-4</v>
      </c>
      <c r="O231" s="208">
        <v>2.4482988461318724E-4</v>
      </c>
      <c r="P231" s="208">
        <v>2.3112505222661395E-4</v>
      </c>
      <c r="Q231" s="208">
        <v>1.9650395186005814E-4</v>
      </c>
      <c r="R231" s="208">
        <v>1.1001951304787078E-4</v>
      </c>
      <c r="S231" s="208">
        <v>1.8143346443586826E-4</v>
      </c>
      <c r="T231" s="208">
        <v>1.5706870816562272E-4</v>
      </c>
      <c r="U231" s="208">
        <v>1.7410955984166262E-4</v>
      </c>
      <c r="V231" s="208">
        <v>1.814562947766122E-4</v>
      </c>
      <c r="W231" s="208">
        <v>1.7274385538776932E-4</v>
      </c>
      <c r="X231" s="208">
        <v>1.2978799479702641E-4</v>
      </c>
      <c r="Y231" s="208">
        <v>1.2593720888153158E-4</v>
      </c>
      <c r="Z231" s="208">
        <v>1.5881975416827222E-4</v>
      </c>
      <c r="AA231" s="208">
        <v>8.865193825208196E-5</v>
      </c>
      <c r="AB231" s="208">
        <v>2.0013751330585461E-4</v>
      </c>
      <c r="AC231" s="208">
        <v>1.9318707996952435E-4</v>
      </c>
      <c r="AD231" s="208">
        <v>1.0486847893455059E-4</v>
      </c>
      <c r="AE231" s="208">
        <v>1.2853615212311351E-4</v>
      </c>
      <c r="AF231" s="208">
        <v>9.1761072545960563E-5</v>
      </c>
      <c r="AG231" s="208">
        <v>1.570292241673956E-4</v>
      </c>
      <c r="AH231" s="208">
        <v>9.1803226478184E-5</v>
      </c>
      <c r="AI231" s="208">
        <v>9.7897656916271476E-5</v>
      </c>
      <c r="AJ231" s="208">
        <v>1.4395760230102476E-4</v>
      </c>
      <c r="AK231" s="208">
        <v>1.0172515172736699E-4</v>
      </c>
      <c r="AL231" s="208">
        <v>1.3296423471003202E-4</v>
      </c>
      <c r="AM231" s="208">
        <v>1.3498830758700776E-4</v>
      </c>
      <c r="AN231" s="208">
        <v>1.3334708410513805E-4</v>
      </c>
      <c r="AO231" s="208">
        <v>1.6828126546851216E-4</v>
      </c>
      <c r="AP231" s="208">
        <v>3.9849593471911446E-4</v>
      </c>
      <c r="AQ231" s="208">
        <v>3.3379956132882047E-4</v>
      </c>
      <c r="AR231" s="208">
        <v>1.6518188488962824E-4</v>
      </c>
      <c r="AS231" s="208">
        <v>1.4011980653695101E-4</v>
      </c>
      <c r="AT231" s="208">
        <v>1.5506478096848355E-4</v>
      </c>
      <c r="AU231" s="208">
        <v>1.3486414236399971E-4</v>
      </c>
      <c r="AV231" s="208">
        <v>1.5165654605816251E-4</v>
      </c>
      <c r="AW231" s="208">
        <v>3.4589210040288874E-4</v>
      </c>
      <c r="AX231" s="208">
        <v>2.652194086947269E-4</v>
      </c>
      <c r="AY231" s="208">
        <v>1.5711330797043991E-4</v>
      </c>
      <c r="AZ231" s="208">
        <v>1.6285693653189475E-4</v>
      </c>
      <c r="BA231" s="208">
        <v>1.8393552565623244E-4</v>
      </c>
      <c r="BB231" s="208">
        <v>1.8832630409909413E-4</v>
      </c>
      <c r="BC231" s="208">
        <v>2.7318765322581484E-4</v>
      </c>
      <c r="BD231" s="208">
        <v>1.9698674171597311E-4</v>
      </c>
      <c r="BE231" s="208">
        <v>2.2334015498283406E-4</v>
      </c>
      <c r="BF231" s="208">
        <v>2.153299527230829E-4</v>
      </c>
      <c r="BG231" s="208">
        <v>1.9672925315542979E-4</v>
      </c>
      <c r="BH231" s="208">
        <v>1.0212456131534241E-4</v>
      </c>
      <c r="BI231" s="208">
        <v>1.5117088110796285E-4</v>
      </c>
      <c r="BJ231" s="208">
        <v>1.3119256087792651E-4</v>
      </c>
      <c r="BK231" s="208">
        <v>1.3471716754384831E-4</v>
      </c>
      <c r="BL231" s="208">
        <v>1.141803756256689E-4</v>
      </c>
      <c r="BM231" s="208">
        <v>1.806147673616156E-4</v>
      </c>
      <c r="BN231" s="208">
        <v>1.5030332702851648E-4</v>
      </c>
      <c r="BO231" s="208">
        <v>1.4530184753539175E-4</v>
      </c>
      <c r="BP231" s="208">
        <v>1.2307133198598112E-4</v>
      </c>
      <c r="BQ231" s="208">
        <v>1.5333107769417546E-4</v>
      </c>
      <c r="BR231" s="208">
        <v>1.2399672729172819E-4</v>
      </c>
      <c r="BS231" s="208">
        <v>1.5434762094020804E-4</v>
      </c>
      <c r="BT231" s="208">
        <v>1.9492022176370553E-4</v>
      </c>
      <c r="BU231" s="208">
        <v>1.3231940868256689E-4</v>
      </c>
      <c r="BV231" s="208">
        <v>9.1354710641842647E-5</v>
      </c>
      <c r="BW231" s="208">
        <v>2.2736849128297536E-5</v>
      </c>
      <c r="BX231" s="208">
        <v>2.6641345834977652E-3</v>
      </c>
      <c r="BY231" s="208">
        <v>2.0964025064399008E-4</v>
      </c>
      <c r="BZ231" s="208">
        <v>2.5672117923348977E-4</v>
      </c>
      <c r="CA231" s="208">
        <v>4.2297129695440688E-4</v>
      </c>
      <c r="CB231" s="208">
        <v>2.7085323682367958E-4</v>
      </c>
      <c r="CC231" s="208">
        <v>1.5350351537098838E-4</v>
      </c>
      <c r="CD231" s="208">
        <v>1.4706325847974619E-4</v>
      </c>
      <c r="CE231" s="208">
        <v>3.679386763228108E-4</v>
      </c>
      <c r="CF231" s="208">
        <v>5.4246727341166487E-4</v>
      </c>
      <c r="CG231" s="208">
        <v>1.3718854108374623E-3</v>
      </c>
      <c r="CH231" s="208">
        <v>1.4939004721773971E-4</v>
      </c>
      <c r="CI231" s="208">
        <v>7.2514713107057626E-4</v>
      </c>
      <c r="CJ231" s="208">
        <v>3.9034879095097691E-4</v>
      </c>
      <c r="CK231" s="208">
        <v>1.9920986740227514E-4</v>
      </c>
      <c r="CL231" s="208">
        <v>1.8221655174348745E-4</v>
      </c>
      <c r="CM231" s="208">
        <v>2.752600638605908E-4</v>
      </c>
      <c r="CN231" s="208">
        <v>1.1523297562305362E-2</v>
      </c>
      <c r="CO231" s="208">
        <v>4.7534305486262689E-3</v>
      </c>
      <c r="CP231" s="208">
        <v>1.0328510507106288E-2</v>
      </c>
      <c r="CQ231" s="208">
        <v>1.1919103797914724E-2</v>
      </c>
      <c r="CR231" s="208">
        <v>1.6244971801490218E-4</v>
      </c>
      <c r="CS231" s="208">
        <v>1.0804989659574381E-4</v>
      </c>
      <c r="CT231" s="208">
        <v>1.2337862447923038E-3</v>
      </c>
      <c r="CU231" s="208">
        <v>1.4507756352396869E-4</v>
      </c>
      <c r="CV231" s="208">
        <v>1.6240927714341124E-4</v>
      </c>
      <c r="CW231" s="208">
        <v>8.5610729629294856E-3</v>
      </c>
      <c r="CX231" s="208">
        <v>3.4366216405500192E-3</v>
      </c>
      <c r="CY231" s="208">
        <v>1.021563177169555</v>
      </c>
      <c r="CZ231" s="208">
        <v>1.9144441477090965E-4</v>
      </c>
      <c r="DA231" s="208">
        <v>5.245413716129713E-4</v>
      </c>
      <c r="DB231" s="208">
        <v>1.6909667865990991E-4</v>
      </c>
      <c r="DC231" s="208">
        <v>1.8864190202996273E-3</v>
      </c>
      <c r="DD231" s="209">
        <v>1.0971340652184429</v>
      </c>
    </row>
    <row r="232" spans="1:108" s="173" customFormat="1" ht="9.5" x14ac:dyDescent="0.15">
      <c r="A232" s="160" t="s">
        <v>173</v>
      </c>
      <c r="B232" s="169" t="s">
        <v>177</v>
      </c>
      <c r="C232" s="169"/>
      <c r="D232" s="200">
        <v>2.9116356301412218E-4</v>
      </c>
      <c r="E232" s="206">
        <v>2.483325104453046E-4</v>
      </c>
      <c r="F232" s="206">
        <v>2.7391792858432118E-4</v>
      </c>
      <c r="G232" s="206">
        <v>3.8596089137159424E-4</v>
      </c>
      <c r="H232" s="206">
        <v>1.6719323809496301E-4</v>
      </c>
      <c r="I232" s="206">
        <v>3.1827781087368981E-4</v>
      </c>
      <c r="J232" s="206">
        <v>4.7608804789035645E-4</v>
      </c>
      <c r="K232" s="206">
        <v>3.1293500971421871E-4</v>
      </c>
      <c r="L232" s="206">
        <v>4.888630452039946E-4</v>
      </c>
      <c r="M232" s="206">
        <v>4.2651456709689669E-4</v>
      </c>
      <c r="N232" s="206">
        <v>3.3771505986121851E-4</v>
      </c>
      <c r="O232" s="206">
        <v>5.7383151803493105E-4</v>
      </c>
      <c r="P232" s="206">
        <v>7.683485366262574E-4</v>
      </c>
      <c r="Q232" s="206">
        <v>4.1005615290494251E-4</v>
      </c>
      <c r="R232" s="206">
        <v>4.4071130758268457E-4</v>
      </c>
      <c r="S232" s="206">
        <v>5.6834340293976415E-4</v>
      </c>
      <c r="T232" s="206">
        <v>3.3043853687185736E-4</v>
      </c>
      <c r="U232" s="206">
        <v>6.5109269060779408E-4</v>
      </c>
      <c r="V232" s="206">
        <v>4.0750602613501502E-4</v>
      </c>
      <c r="W232" s="206">
        <v>4.5105635326900208E-4</v>
      </c>
      <c r="X232" s="206">
        <v>4.3441723783301531E-4</v>
      </c>
      <c r="Y232" s="206">
        <v>7.8819344682994345E-4</v>
      </c>
      <c r="Z232" s="206">
        <v>4.5147492717697636E-4</v>
      </c>
      <c r="AA232" s="206">
        <v>2.4730101772654767E-4</v>
      </c>
      <c r="AB232" s="206">
        <v>6.8985266433349449E-4</v>
      </c>
      <c r="AC232" s="206">
        <v>9.1955056955373858E-4</v>
      </c>
      <c r="AD232" s="206">
        <v>2.430488190028962E-4</v>
      </c>
      <c r="AE232" s="206">
        <v>4.3288541901658075E-4</v>
      </c>
      <c r="AF232" s="206">
        <v>4.9558476860347923E-4</v>
      </c>
      <c r="AG232" s="206">
        <v>5.89450729731907E-4</v>
      </c>
      <c r="AH232" s="206">
        <v>2.9271349197546465E-4</v>
      </c>
      <c r="AI232" s="206">
        <v>3.1660635798753988E-4</v>
      </c>
      <c r="AJ232" s="206">
        <v>4.4830586817081218E-4</v>
      </c>
      <c r="AK232" s="206">
        <v>3.0359152394798019E-4</v>
      </c>
      <c r="AL232" s="206">
        <v>2.9974213597561822E-4</v>
      </c>
      <c r="AM232" s="206">
        <v>2.68463033445862E-4</v>
      </c>
      <c r="AN232" s="206">
        <v>2.5766410847913822E-4</v>
      </c>
      <c r="AO232" s="206">
        <v>3.1306100850329659E-4</v>
      </c>
      <c r="AP232" s="206">
        <v>4.2052216645364822E-4</v>
      </c>
      <c r="AQ232" s="206">
        <v>4.6052348064348954E-4</v>
      </c>
      <c r="AR232" s="206">
        <v>4.0510240593357735E-4</v>
      </c>
      <c r="AS232" s="206">
        <v>3.4396239183688489E-4</v>
      </c>
      <c r="AT232" s="206">
        <v>4.5020833484463586E-4</v>
      </c>
      <c r="AU232" s="206">
        <v>4.1377082374034551E-4</v>
      </c>
      <c r="AV232" s="206">
        <v>5.2836511294027892E-4</v>
      </c>
      <c r="AW232" s="206">
        <v>5.7735232217004427E-4</v>
      </c>
      <c r="AX232" s="206">
        <v>5.1137989755698366E-4</v>
      </c>
      <c r="AY232" s="206">
        <v>5.1056916282953273E-4</v>
      </c>
      <c r="AZ232" s="206">
        <v>6.7482276797477584E-4</v>
      </c>
      <c r="BA232" s="206">
        <v>5.5411959619954183E-4</v>
      </c>
      <c r="BB232" s="206">
        <v>5.0569326517858795E-4</v>
      </c>
      <c r="BC232" s="206">
        <v>6.4948680681895887E-4</v>
      </c>
      <c r="BD232" s="206">
        <v>7.7248958318765421E-4</v>
      </c>
      <c r="BE232" s="206">
        <v>5.545275869922883E-4</v>
      </c>
      <c r="BF232" s="206">
        <v>4.6955931885738769E-4</v>
      </c>
      <c r="BG232" s="206">
        <v>4.0769362855339514E-4</v>
      </c>
      <c r="BH232" s="206">
        <v>4.6503717608773257E-4</v>
      </c>
      <c r="BI232" s="206">
        <v>7.0782893606749541E-4</v>
      </c>
      <c r="BJ232" s="206">
        <v>3.3745495821765962E-4</v>
      </c>
      <c r="BK232" s="206">
        <v>4.291749559135832E-4</v>
      </c>
      <c r="BL232" s="206">
        <v>3.812772432871141E-4</v>
      </c>
      <c r="BM232" s="206">
        <v>4.0476390362162527E-4</v>
      </c>
      <c r="BN232" s="206">
        <v>3.7664153321162572E-4</v>
      </c>
      <c r="BO232" s="206">
        <v>3.5066865399821143E-4</v>
      </c>
      <c r="BP232" s="206">
        <v>5.0552591163667907E-4</v>
      </c>
      <c r="BQ232" s="206">
        <v>5.6212872826233581E-4</v>
      </c>
      <c r="BR232" s="206">
        <v>2.6675327818773614E-4</v>
      </c>
      <c r="BS232" s="206">
        <v>6.023031953733296E-4</v>
      </c>
      <c r="BT232" s="206">
        <v>1.114983928717196E-3</v>
      </c>
      <c r="BU232" s="206">
        <v>7.8952510896989573E-4</v>
      </c>
      <c r="BV232" s="206">
        <v>6.2734598665008755E-4</v>
      </c>
      <c r="BW232" s="206">
        <v>1.1256732575434885E-4</v>
      </c>
      <c r="BX232" s="206">
        <v>4.0916183259783471E-4</v>
      </c>
      <c r="BY232" s="206">
        <v>3.4582082710040286E-4</v>
      </c>
      <c r="BZ232" s="206">
        <v>4.3944905926178039E-4</v>
      </c>
      <c r="CA232" s="206">
        <v>6.2510445347367194E-4</v>
      </c>
      <c r="CB232" s="206">
        <v>4.69892757632052E-4</v>
      </c>
      <c r="CC232" s="206">
        <v>4.3031625171853488E-4</v>
      </c>
      <c r="CD232" s="206">
        <v>5.4066170197071724E-4</v>
      </c>
      <c r="CE232" s="206">
        <v>3.9343354985653303E-4</v>
      </c>
      <c r="CF232" s="206">
        <v>1.3668115880124333E-3</v>
      </c>
      <c r="CG232" s="206">
        <v>5.0048393928544689E-2</v>
      </c>
      <c r="CH232" s="206">
        <v>1.0013855785678269E-3</v>
      </c>
      <c r="CI232" s="206">
        <v>1.9613843560564257E-3</v>
      </c>
      <c r="CJ232" s="206">
        <v>3.7210047008598347E-2</v>
      </c>
      <c r="CK232" s="206">
        <v>4.4529928713550051E-4</v>
      </c>
      <c r="CL232" s="206">
        <v>6.8605130734028931E-4</v>
      </c>
      <c r="CM232" s="206">
        <v>8.7413566092681908E-4</v>
      </c>
      <c r="CN232" s="206">
        <v>4.2047240364692998E-4</v>
      </c>
      <c r="CO232" s="206">
        <v>2.6947193708093934E-4</v>
      </c>
      <c r="CP232" s="206">
        <v>6.3306870366832389E-4</v>
      </c>
      <c r="CQ232" s="206">
        <v>2.9475256039753438E-4</v>
      </c>
      <c r="CR232" s="206">
        <v>1.6404098801280575E-3</v>
      </c>
      <c r="CS232" s="206">
        <v>4.2984665940883635E-4</v>
      </c>
      <c r="CT232" s="206">
        <v>2.8724411531826321E-2</v>
      </c>
      <c r="CU232" s="206">
        <v>3.9949934505615264E-4</v>
      </c>
      <c r="CV232" s="206">
        <v>7.7094007082932116E-4</v>
      </c>
      <c r="CW232" s="206">
        <v>1.9288608866993044E-3</v>
      </c>
      <c r="CX232" s="206">
        <v>1.2402558217795114E-3</v>
      </c>
      <c r="CY232" s="206">
        <v>1.0327897424350419E-3</v>
      </c>
      <c r="CZ232" s="206">
        <v>1.0092108778199094</v>
      </c>
      <c r="DA232" s="206">
        <v>1.8185079338366931E-3</v>
      </c>
      <c r="DB232" s="206">
        <v>5.2387667393430642E-4</v>
      </c>
      <c r="DC232" s="206">
        <v>1.0166961692259851E-3</v>
      </c>
      <c r="DD232" s="202">
        <v>1.1809664700907423</v>
      </c>
    </row>
    <row r="233" spans="1:108" s="173" customFormat="1" ht="9.5" x14ac:dyDescent="0.15">
      <c r="A233" s="160" t="s">
        <v>174</v>
      </c>
      <c r="B233" s="169" t="s">
        <v>181</v>
      </c>
      <c r="C233" s="169"/>
      <c r="D233" s="200">
        <v>4.8263492349307375E-4</v>
      </c>
      <c r="E233" s="206">
        <v>4.2672299143729612E-4</v>
      </c>
      <c r="F233" s="206">
        <v>4.7849721936977005E-4</v>
      </c>
      <c r="G233" s="206">
        <v>1.5750235924533429E-3</v>
      </c>
      <c r="H233" s="206">
        <v>5.4326291272846559E-4</v>
      </c>
      <c r="I233" s="206">
        <v>1.7944767999736036E-3</v>
      </c>
      <c r="J233" s="206">
        <v>8.0502090472927288E-4</v>
      </c>
      <c r="K233" s="206">
        <v>5.2898328563153753E-4</v>
      </c>
      <c r="L233" s="206">
        <v>7.1541779532660686E-4</v>
      </c>
      <c r="M233" s="206">
        <v>1.1753000808610897E-3</v>
      </c>
      <c r="N233" s="206">
        <v>5.0496297715423206E-4</v>
      </c>
      <c r="O233" s="206">
        <v>6.7844212211391048E-4</v>
      </c>
      <c r="P233" s="206">
        <v>5.3582892934999184E-4</v>
      </c>
      <c r="Q233" s="206">
        <v>6.7255816448691321E-4</v>
      </c>
      <c r="R233" s="206">
        <v>5.3117611550281202E-4</v>
      </c>
      <c r="S233" s="206">
        <v>6.1774449119140562E-4</v>
      </c>
      <c r="T233" s="206">
        <v>5.4965908367558597E-4</v>
      </c>
      <c r="U233" s="206">
        <v>5.8042935499211354E-4</v>
      </c>
      <c r="V233" s="206">
        <v>5.9050914500604474E-4</v>
      </c>
      <c r="W233" s="206">
        <v>5.4568936208326422E-4</v>
      </c>
      <c r="X233" s="206">
        <v>6.2910508805197188E-4</v>
      </c>
      <c r="Y233" s="206">
        <v>7.0525219947053359E-4</v>
      </c>
      <c r="Z233" s="206">
        <v>5.7768066722153422E-4</v>
      </c>
      <c r="AA233" s="206">
        <v>4.0102405721806144E-4</v>
      </c>
      <c r="AB233" s="206">
        <v>8.2760310870721879E-4</v>
      </c>
      <c r="AC233" s="206">
        <v>7.8951046389424289E-4</v>
      </c>
      <c r="AD233" s="206">
        <v>3.9872394512944077E-4</v>
      </c>
      <c r="AE233" s="206">
        <v>5.6579773099664325E-4</v>
      </c>
      <c r="AF233" s="206">
        <v>4.5100076947772233E-4</v>
      </c>
      <c r="AG233" s="206">
        <v>5.518183787491445E-4</v>
      </c>
      <c r="AH233" s="206">
        <v>4.1448288786784292E-4</v>
      </c>
      <c r="AI233" s="206">
        <v>5.5864898884689426E-4</v>
      </c>
      <c r="AJ233" s="206">
        <v>4.565838431061418E-4</v>
      </c>
      <c r="AK233" s="206">
        <v>3.8726927604697486E-4</v>
      </c>
      <c r="AL233" s="206">
        <v>5.6530404492589892E-4</v>
      </c>
      <c r="AM233" s="206">
        <v>4.9913838582586821E-4</v>
      </c>
      <c r="AN233" s="206">
        <v>4.7926643632484068E-4</v>
      </c>
      <c r="AO233" s="206">
        <v>6.1672101805002857E-4</v>
      </c>
      <c r="AP233" s="206">
        <v>5.2497098283464899E-4</v>
      </c>
      <c r="AQ233" s="206">
        <v>6.2210291692673574E-4</v>
      </c>
      <c r="AR233" s="206">
        <v>6.082714170165494E-4</v>
      </c>
      <c r="AS233" s="206">
        <v>4.9226482317223466E-4</v>
      </c>
      <c r="AT233" s="206">
        <v>5.1430421520443081E-4</v>
      </c>
      <c r="AU233" s="206">
        <v>7.1931594412548753E-4</v>
      </c>
      <c r="AV233" s="206">
        <v>5.9376981978872352E-4</v>
      </c>
      <c r="AW233" s="206">
        <v>7.6982352462057874E-4</v>
      </c>
      <c r="AX233" s="206">
        <v>7.6196414979166796E-4</v>
      </c>
      <c r="AY233" s="206">
        <v>7.2169052983202893E-4</v>
      </c>
      <c r="AZ233" s="206">
        <v>6.4480846633455634E-4</v>
      </c>
      <c r="BA233" s="206">
        <v>6.762006223975795E-4</v>
      </c>
      <c r="BB233" s="206">
        <v>6.005090224665212E-4</v>
      </c>
      <c r="BC233" s="206">
        <v>8.3403212387677598E-4</v>
      </c>
      <c r="BD233" s="206">
        <v>7.7163201071527227E-4</v>
      </c>
      <c r="BE233" s="206">
        <v>8.3259353035334367E-4</v>
      </c>
      <c r="BF233" s="206">
        <v>7.1609476657721785E-4</v>
      </c>
      <c r="BG233" s="206">
        <v>4.7854952851377722E-4</v>
      </c>
      <c r="BH233" s="206">
        <v>3.3795600016185202E-4</v>
      </c>
      <c r="BI233" s="206">
        <v>6.3301608127244887E-4</v>
      </c>
      <c r="BJ233" s="206">
        <v>6.2618367869437792E-4</v>
      </c>
      <c r="BK233" s="206">
        <v>7.5228326744964616E-4</v>
      </c>
      <c r="BL233" s="206">
        <v>6.3205953972683541E-4</v>
      </c>
      <c r="BM233" s="206">
        <v>8.5636722333024104E-4</v>
      </c>
      <c r="BN233" s="206">
        <v>8.2809823094002685E-4</v>
      </c>
      <c r="BO233" s="206">
        <v>4.8897616979505043E-4</v>
      </c>
      <c r="BP233" s="206">
        <v>6.0297903024325778E-4</v>
      </c>
      <c r="BQ233" s="206">
        <v>9.2787419057871142E-4</v>
      </c>
      <c r="BR233" s="206">
        <v>2.4523211314766492E-4</v>
      </c>
      <c r="BS233" s="206">
        <v>1.3516404722451782E-3</v>
      </c>
      <c r="BT233" s="206">
        <v>7.2267348162555808E-4</v>
      </c>
      <c r="BU233" s="206">
        <v>2.9156735313277441E-3</v>
      </c>
      <c r="BV233" s="206">
        <v>1.269953407763164E-3</v>
      </c>
      <c r="BW233" s="206">
        <v>6.9897697086988451E-4</v>
      </c>
      <c r="BX233" s="206">
        <v>4.2546620944286436E-4</v>
      </c>
      <c r="BY233" s="206">
        <v>5.6566921989893693E-4</v>
      </c>
      <c r="BZ233" s="206">
        <v>9.1704008326108156E-4</v>
      </c>
      <c r="CA233" s="206">
        <v>8.6300441861097705E-4</v>
      </c>
      <c r="CB233" s="206">
        <v>7.1564160776851243E-4</v>
      </c>
      <c r="CC233" s="206">
        <v>8.6759074098261262E-4</v>
      </c>
      <c r="CD233" s="206">
        <v>8.7898856633803586E-4</v>
      </c>
      <c r="CE233" s="206">
        <v>4.2253207442763749E-4</v>
      </c>
      <c r="CF233" s="206">
        <v>9.2897697178803251E-4</v>
      </c>
      <c r="CG233" s="206">
        <v>6.2746073983730366E-3</v>
      </c>
      <c r="CH233" s="206">
        <v>2.7884245548501514E-3</v>
      </c>
      <c r="CI233" s="206">
        <v>1.5783505602012457E-3</v>
      </c>
      <c r="CJ233" s="206">
        <v>5.7756603549112447E-3</v>
      </c>
      <c r="CK233" s="206">
        <v>8.2210996353851375E-4</v>
      </c>
      <c r="CL233" s="206">
        <v>7.9727956669241285E-4</v>
      </c>
      <c r="CM233" s="206">
        <v>2.4926712377566175E-3</v>
      </c>
      <c r="CN233" s="206">
        <v>8.1614559137925871E-4</v>
      </c>
      <c r="CO233" s="206">
        <v>5.1274859746297204E-4</v>
      </c>
      <c r="CP233" s="206">
        <v>6.0218277929045773E-4</v>
      </c>
      <c r="CQ233" s="206">
        <v>5.9624123363273432E-4</v>
      </c>
      <c r="CR233" s="206">
        <v>3.2224359152533757E-3</v>
      </c>
      <c r="CS233" s="206">
        <v>1.6581061740577256E-3</v>
      </c>
      <c r="CT233" s="206">
        <v>4.8196671195063169E-3</v>
      </c>
      <c r="CU233" s="206">
        <v>9.3341312287420356E-4</v>
      </c>
      <c r="CV233" s="206">
        <v>1.7147108269532428E-3</v>
      </c>
      <c r="CW233" s="206">
        <v>3.4858380373635868E-3</v>
      </c>
      <c r="CX233" s="206">
        <v>9.8085269423245055E-4</v>
      </c>
      <c r="CY233" s="206">
        <v>2.5646122108184365E-3</v>
      </c>
      <c r="CZ233" s="206">
        <v>4.1658173069483795E-3</v>
      </c>
      <c r="DA233" s="206">
        <v>1.0097452194516745</v>
      </c>
      <c r="DB233" s="206">
        <v>7.5209796017075147E-4</v>
      </c>
      <c r="DC233" s="206">
        <v>1.1049774754303546E-3</v>
      </c>
      <c r="DD233" s="202">
        <v>1.1147691933510817</v>
      </c>
    </row>
    <row r="234" spans="1:108" s="173" customFormat="1" ht="9.5" x14ac:dyDescent="0.15">
      <c r="A234" s="160" t="s">
        <v>176</v>
      </c>
      <c r="B234" s="169" t="s">
        <v>182</v>
      </c>
      <c r="C234" s="169"/>
      <c r="D234" s="200">
        <v>1.258509014886648E-3</v>
      </c>
      <c r="E234" s="206">
        <v>1.3493316022423387E-3</v>
      </c>
      <c r="F234" s="206">
        <v>1.6121618747454601E-3</v>
      </c>
      <c r="G234" s="206">
        <v>2.1567241740245717E-3</v>
      </c>
      <c r="H234" s="206">
        <v>2.5883075224103894E-3</v>
      </c>
      <c r="I234" s="206">
        <v>2.5992884255057656E-3</v>
      </c>
      <c r="J234" s="206">
        <v>2.3160338595848299E-3</v>
      </c>
      <c r="K234" s="206">
        <v>1.5812724629401702E-3</v>
      </c>
      <c r="L234" s="206">
        <v>2.3952858516697131E-3</v>
      </c>
      <c r="M234" s="206">
        <v>2.3866914052126519E-3</v>
      </c>
      <c r="N234" s="206">
        <v>1.4110591190360261E-3</v>
      </c>
      <c r="O234" s="206">
        <v>2.0663963022826454E-3</v>
      </c>
      <c r="P234" s="206">
        <v>1.0521466352246792E-3</v>
      </c>
      <c r="Q234" s="206">
        <v>1.5906700316703866E-3</v>
      </c>
      <c r="R234" s="206">
        <v>2.7033746313680019E-3</v>
      </c>
      <c r="S234" s="206">
        <v>3.1036627475476515E-3</v>
      </c>
      <c r="T234" s="206">
        <v>2.1227645930741433E-3</v>
      </c>
      <c r="U234" s="206">
        <v>2.7324198638457456E-3</v>
      </c>
      <c r="V234" s="206">
        <v>1.9626130388503004E-3</v>
      </c>
      <c r="W234" s="206">
        <v>1.8741054093336035E-3</v>
      </c>
      <c r="X234" s="206">
        <v>1.920991885441317E-3</v>
      </c>
      <c r="Y234" s="206">
        <v>1.9877506437162126E-3</v>
      </c>
      <c r="Z234" s="206">
        <v>2.9277564891913329E-3</v>
      </c>
      <c r="AA234" s="206">
        <v>1.4218226253960658E-3</v>
      </c>
      <c r="AB234" s="206">
        <v>2.5317511732041499E-3</v>
      </c>
      <c r="AC234" s="206">
        <v>3.4504911048647432E-3</v>
      </c>
      <c r="AD234" s="206">
        <v>1.1733518440463434E-3</v>
      </c>
      <c r="AE234" s="206">
        <v>1.4560739227329389E-3</v>
      </c>
      <c r="AF234" s="206">
        <v>1.675970402752942E-3</v>
      </c>
      <c r="AG234" s="206">
        <v>3.6466781384252387E-3</v>
      </c>
      <c r="AH234" s="206">
        <v>2.2643680720609329E-3</v>
      </c>
      <c r="AI234" s="206">
        <v>2.0429758280869239E-3</v>
      </c>
      <c r="AJ234" s="206">
        <v>1.7455236487522291E-3</v>
      </c>
      <c r="AK234" s="206">
        <v>1.7094864003622159E-3</v>
      </c>
      <c r="AL234" s="206">
        <v>1.5298418088157966E-3</v>
      </c>
      <c r="AM234" s="206">
        <v>1.3146044048633339E-3</v>
      </c>
      <c r="AN234" s="206">
        <v>1.5427393906210323E-3</v>
      </c>
      <c r="AO234" s="206">
        <v>2.03200252160116E-3</v>
      </c>
      <c r="AP234" s="206">
        <v>2.2780126356749374E-3</v>
      </c>
      <c r="AQ234" s="206">
        <v>2.4718480537050894E-3</v>
      </c>
      <c r="AR234" s="206">
        <v>1.9481630725929563E-3</v>
      </c>
      <c r="AS234" s="206">
        <v>1.505229114297553E-3</v>
      </c>
      <c r="AT234" s="206">
        <v>2.4377343527913209E-3</v>
      </c>
      <c r="AU234" s="206">
        <v>2.5831538703919173E-3</v>
      </c>
      <c r="AV234" s="206">
        <v>2.5081776555262439E-3</v>
      </c>
      <c r="AW234" s="206">
        <v>2.6422263134236036E-3</v>
      </c>
      <c r="AX234" s="206">
        <v>2.6988296810539574E-3</v>
      </c>
      <c r="AY234" s="206">
        <v>2.7444441482062255E-3</v>
      </c>
      <c r="AZ234" s="206">
        <v>2.6630787941826677E-3</v>
      </c>
      <c r="BA234" s="206">
        <v>3.0414068684241078E-3</v>
      </c>
      <c r="BB234" s="206">
        <v>2.9340430136965542E-3</v>
      </c>
      <c r="BC234" s="206">
        <v>3.1493578204240509E-3</v>
      </c>
      <c r="BD234" s="206">
        <v>3.1482551336222114E-3</v>
      </c>
      <c r="BE234" s="206">
        <v>2.450212089520439E-3</v>
      </c>
      <c r="BF234" s="206">
        <v>2.4641481021365182E-3</v>
      </c>
      <c r="BG234" s="206">
        <v>2.0931036705062827E-3</v>
      </c>
      <c r="BH234" s="206">
        <v>2.1349968683286053E-3</v>
      </c>
      <c r="BI234" s="206">
        <v>3.3664092800375408E-3</v>
      </c>
      <c r="BJ234" s="206">
        <v>1.9208467759681777E-3</v>
      </c>
      <c r="BK234" s="206">
        <v>1.8946827379650003E-3</v>
      </c>
      <c r="BL234" s="206">
        <v>1.3105344042947888E-3</v>
      </c>
      <c r="BM234" s="206">
        <v>3.444326978007489E-3</v>
      </c>
      <c r="BN234" s="206">
        <v>1.6256050664180456E-3</v>
      </c>
      <c r="BO234" s="206">
        <v>1.1878357182248155E-3</v>
      </c>
      <c r="BP234" s="206">
        <v>1.4329988103270134E-3</v>
      </c>
      <c r="BQ234" s="206">
        <v>2.2709197606281678E-3</v>
      </c>
      <c r="BR234" s="206">
        <v>3.5120001615589671E-3</v>
      </c>
      <c r="BS234" s="206">
        <v>2.8649135440185635E-3</v>
      </c>
      <c r="BT234" s="206">
        <v>4.5632077513881745E-3</v>
      </c>
      <c r="BU234" s="206">
        <v>2.6004861558520751E-3</v>
      </c>
      <c r="BV234" s="206">
        <v>1.2207763269749411E-3</v>
      </c>
      <c r="BW234" s="206">
        <v>4.4441684542380865E-4</v>
      </c>
      <c r="BX234" s="206">
        <v>1.8368645330263536E-3</v>
      </c>
      <c r="BY234" s="206">
        <v>2.0772970118929585E-3</v>
      </c>
      <c r="BZ234" s="206">
        <v>5.0834637670227265E-3</v>
      </c>
      <c r="CA234" s="206">
        <v>2.2676068069345991E-3</v>
      </c>
      <c r="CB234" s="206">
        <v>6.2319310697102415E-3</v>
      </c>
      <c r="CC234" s="206">
        <v>2.6493304260005158E-3</v>
      </c>
      <c r="CD234" s="206">
        <v>3.4631692832759031E-3</v>
      </c>
      <c r="CE234" s="206">
        <v>4.1966948323875304E-3</v>
      </c>
      <c r="CF234" s="206">
        <v>3.3528267738788448E-3</v>
      </c>
      <c r="CG234" s="206">
        <v>4.332212951998789E-3</v>
      </c>
      <c r="CH234" s="206">
        <v>1.804891763628558E-3</v>
      </c>
      <c r="CI234" s="206">
        <v>3.7602311808557628E-3</v>
      </c>
      <c r="CJ234" s="206">
        <v>3.9763441553669187E-3</v>
      </c>
      <c r="CK234" s="206">
        <v>2.8717449657684065E-3</v>
      </c>
      <c r="CL234" s="206">
        <v>2.7718717963056212E-3</v>
      </c>
      <c r="CM234" s="206">
        <v>9.3782588489862324E-3</v>
      </c>
      <c r="CN234" s="206">
        <v>2.5069912918602348E-3</v>
      </c>
      <c r="CO234" s="206">
        <v>4.2872693167437543E-3</v>
      </c>
      <c r="CP234" s="206">
        <v>4.177213885680214E-3</v>
      </c>
      <c r="CQ234" s="206">
        <v>5.4049459301649793E-3</v>
      </c>
      <c r="CR234" s="206">
        <v>6.0315771694450229E-3</v>
      </c>
      <c r="CS234" s="206">
        <v>1.8698630619787744E-3</v>
      </c>
      <c r="CT234" s="206">
        <v>3.2413877565106108E-3</v>
      </c>
      <c r="CU234" s="206">
        <v>2.7454746235518954E-3</v>
      </c>
      <c r="CV234" s="206">
        <v>2.8649293971076814E-3</v>
      </c>
      <c r="CW234" s="206">
        <v>3.4342680348771735E-3</v>
      </c>
      <c r="CX234" s="206">
        <v>2.201234871064064E-3</v>
      </c>
      <c r="CY234" s="206">
        <v>5.0247010693481101E-3</v>
      </c>
      <c r="CZ234" s="206">
        <v>2.5109394594661411E-3</v>
      </c>
      <c r="DA234" s="206">
        <v>3.3191255863150469E-3</v>
      </c>
      <c r="DB234" s="206">
        <v>1.0024182697335655</v>
      </c>
      <c r="DC234" s="206">
        <v>1.6895127014735238E-3</v>
      </c>
      <c r="DD234" s="202">
        <v>1.2725758245021761</v>
      </c>
    </row>
    <row r="235" spans="1:108" s="173" customFormat="1" ht="9.5" x14ac:dyDescent="0.15">
      <c r="A235" s="160" t="s">
        <v>178</v>
      </c>
      <c r="B235" s="169" t="s">
        <v>183</v>
      </c>
      <c r="C235" s="169"/>
      <c r="D235" s="200">
        <v>1.9384791035812563E-2</v>
      </c>
      <c r="E235" s="206">
        <v>2.0042070745716102E-2</v>
      </c>
      <c r="F235" s="206">
        <v>1.8150069266380214E-2</v>
      </c>
      <c r="G235" s="206">
        <v>1.9926623107582128E-2</v>
      </c>
      <c r="H235" s="206">
        <v>2.2010886865579872E-2</v>
      </c>
      <c r="I235" s="206">
        <v>2.1020948308850214E-2</v>
      </c>
      <c r="J235" s="206">
        <v>1.4279043552395128E-2</v>
      </c>
      <c r="K235" s="206">
        <v>1.8396002567882961E-2</v>
      </c>
      <c r="L235" s="206">
        <v>2.1422566359075003E-2</v>
      </c>
      <c r="M235" s="206">
        <v>1.3849884634894772E-2</v>
      </c>
      <c r="N235" s="206">
        <v>1.6855565911368952E-2</v>
      </c>
      <c r="O235" s="206">
        <v>1.0316584359113437E-2</v>
      </c>
      <c r="P235" s="206">
        <v>1.1169986193899242E-2</v>
      </c>
      <c r="Q235" s="206">
        <v>1.3978703708754312E-2</v>
      </c>
      <c r="R235" s="206">
        <v>1.1616622318595483E-2</v>
      </c>
      <c r="S235" s="206">
        <v>1.0315425001395578E-2</v>
      </c>
      <c r="T235" s="206">
        <v>1.8196931856991328E-2</v>
      </c>
      <c r="U235" s="206">
        <v>1.0898316490134721E-2</v>
      </c>
      <c r="V235" s="206">
        <v>1.2071996241886559E-2</v>
      </c>
      <c r="W235" s="206">
        <v>1.0628367329100582E-2</v>
      </c>
      <c r="X235" s="206">
        <v>8.4914055770997972E-3</v>
      </c>
      <c r="Y235" s="206">
        <v>6.6430440732750248E-3</v>
      </c>
      <c r="Z235" s="206">
        <v>1.1151905187319443E-2</v>
      </c>
      <c r="AA235" s="206">
        <v>8.6678077767085755E-3</v>
      </c>
      <c r="AB235" s="206">
        <v>9.1262227085634143E-3</v>
      </c>
      <c r="AC235" s="206">
        <v>2.0047264141316072E-2</v>
      </c>
      <c r="AD235" s="206">
        <v>1.2553765140595302E-2</v>
      </c>
      <c r="AE235" s="206">
        <v>9.2612913936675409E-3</v>
      </c>
      <c r="AF235" s="206">
        <v>1.1644271632414639E-2</v>
      </c>
      <c r="AG235" s="206">
        <v>2.2372091421763742E-2</v>
      </c>
      <c r="AH235" s="206">
        <v>1.378737964393131E-2</v>
      </c>
      <c r="AI235" s="206">
        <v>1.3567301187728361E-2</v>
      </c>
      <c r="AJ235" s="206">
        <v>2.5103630556801329E-2</v>
      </c>
      <c r="AK235" s="206">
        <v>1.1531518349401701E-2</v>
      </c>
      <c r="AL235" s="206">
        <v>1.2815871236646695E-2</v>
      </c>
      <c r="AM235" s="206">
        <v>1.0940625373415568E-2</v>
      </c>
      <c r="AN235" s="206">
        <v>2.1247907611706664E-2</v>
      </c>
      <c r="AO235" s="206">
        <v>1.4018025655231574E-2</v>
      </c>
      <c r="AP235" s="206">
        <v>1.5892034835107774E-2</v>
      </c>
      <c r="AQ235" s="206">
        <v>1.2069709198494278E-2</v>
      </c>
      <c r="AR235" s="206">
        <v>1.005888237573827E-2</v>
      </c>
      <c r="AS235" s="206">
        <v>1.1550457609385612E-2</v>
      </c>
      <c r="AT235" s="206">
        <v>1.6159266433036678E-2</v>
      </c>
      <c r="AU235" s="206">
        <v>1.3754501593917143E-2</v>
      </c>
      <c r="AV235" s="206">
        <v>1.3339206008128116E-2</v>
      </c>
      <c r="AW235" s="206">
        <v>8.5107983089892109E-3</v>
      </c>
      <c r="AX235" s="206">
        <v>9.7785185611892842E-3</v>
      </c>
      <c r="AY235" s="206">
        <v>1.0539697507209848E-2</v>
      </c>
      <c r="AZ235" s="206">
        <v>1.0835729323745208E-2</v>
      </c>
      <c r="BA235" s="206">
        <v>1.178291146739106E-2</v>
      </c>
      <c r="BB235" s="206">
        <v>1.2467559870480881E-2</v>
      </c>
      <c r="BC235" s="206">
        <v>1.1309740992682985E-2</v>
      </c>
      <c r="BD235" s="206">
        <v>8.8311029775458398E-3</v>
      </c>
      <c r="BE235" s="206">
        <v>1.0018952642918182E-2</v>
      </c>
      <c r="BF235" s="206">
        <v>8.5260190871872463E-3</v>
      </c>
      <c r="BG235" s="206">
        <v>1.4087364560797615E-2</v>
      </c>
      <c r="BH235" s="206">
        <v>1.034524821419041E-2</v>
      </c>
      <c r="BI235" s="206">
        <v>9.0242010080491993E-3</v>
      </c>
      <c r="BJ235" s="206">
        <v>8.2752570417664317E-3</v>
      </c>
      <c r="BK235" s="206">
        <v>2.6840875215177282E-2</v>
      </c>
      <c r="BL235" s="206">
        <v>9.5891450230906512E-3</v>
      </c>
      <c r="BM235" s="206">
        <v>2.0134341580675019E-2</v>
      </c>
      <c r="BN235" s="206">
        <v>2.1123490297345601E-2</v>
      </c>
      <c r="BO235" s="206">
        <v>1.4258788529562902E-2</v>
      </c>
      <c r="BP235" s="206">
        <v>1.3609089115077012E-2</v>
      </c>
      <c r="BQ235" s="206">
        <v>1.6979059833123714E-2</v>
      </c>
      <c r="BR235" s="206">
        <v>4.6575152834235824E-3</v>
      </c>
      <c r="BS235" s="206">
        <v>1.1951715518106533E-2</v>
      </c>
      <c r="BT235" s="206">
        <v>9.0356692367753247E-3</v>
      </c>
      <c r="BU235" s="206">
        <v>1.110915241997504E-2</v>
      </c>
      <c r="BV235" s="206">
        <v>7.5566012175313146E-3</v>
      </c>
      <c r="BW235" s="206">
        <v>1.3366007046514393E-3</v>
      </c>
      <c r="BX235" s="206">
        <v>2.1913064186001328E-2</v>
      </c>
      <c r="BY235" s="206">
        <v>9.7049813606232566E-3</v>
      </c>
      <c r="BZ235" s="206">
        <v>1.1900241056509539E-2</v>
      </c>
      <c r="CA235" s="206">
        <v>2.7351319729868904E-2</v>
      </c>
      <c r="CB235" s="206">
        <v>1.1522990708693004E-2</v>
      </c>
      <c r="CC235" s="206">
        <v>2.2170747509941444E-2</v>
      </c>
      <c r="CD235" s="206">
        <v>1.0835929999798275E-2</v>
      </c>
      <c r="CE235" s="206">
        <v>2.6612074093104862E-3</v>
      </c>
      <c r="CF235" s="206">
        <v>1.5243668533984895E-2</v>
      </c>
      <c r="CG235" s="206">
        <v>6.6112952070014937E-3</v>
      </c>
      <c r="CH235" s="206">
        <v>7.0898369405632553E-3</v>
      </c>
      <c r="CI235" s="206">
        <v>1.6378642251939142E-2</v>
      </c>
      <c r="CJ235" s="206">
        <v>1.2353493205033528E-2</v>
      </c>
      <c r="CK235" s="206">
        <v>4.2433298061910901E-3</v>
      </c>
      <c r="CL235" s="206">
        <v>1.6337881942293176E-2</v>
      </c>
      <c r="CM235" s="206">
        <v>1.5781143036574262E-2</v>
      </c>
      <c r="CN235" s="206">
        <v>6.3018826908515175E-3</v>
      </c>
      <c r="CO235" s="206">
        <v>8.0099529615523263E-3</v>
      </c>
      <c r="CP235" s="206">
        <v>1.1440922013307445E-2</v>
      </c>
      <c r="CQ235" s="206">
        <v>6.7840098696850919E-3</v>
      </c>
      <c r="CR235" s="206">
        <v>7.6134442314813051E-3</v>
      </c>
      <c r="CS235" s="206">
        <v>7.828950570040908E-3</v>
      </c>
      <c r="CT235" s="206">
        <v>6.8275394118693647E-3</v>
      </c>
      <c r="CU235" s="206">
        <v>1.4147923143442421E-2</v>
      </c>
      <c r="CV235" s="206">
        <v>1.2304722066265247E-2</v>
      </c>
      <c r="CW235" s="206">
        <v>7.7005785763472898E-3</v>
      </c>
      <c r="CX235" s="206">
        <v>9.617957840158493E-3</v>
      </c>
      <c r="CY235" s="206">
        <v>8.8873022625452595E-3</v>
      </c>
      <c r="CZ235" s="206">
        <v>5.4215337948386524E-3</v>
      </c>
      <c r="DA235" s="206">
        <v>4.554566821095697E-3</v>
      </c>
      <c r="DB235" s="206">
        <v>1.1602678167846008E-2</v>
      </c>
      <c r="DC235" s="206">
        <v>1.0054760756378449</v>
      </c>
      <c r="DD235" s="202">
        <v>2.3094617310589616</v>
      </c>
    </row>
    <row r="236" spans="1:108" s="173" customFormat="1" ht="9.5" x14ac:dyDescent="0.15">
      <c r="A236" s="185"/>
      <c r="B236" s="186" t="s">
        <v>300</v>
      </c>
      <c r="C236" s="186"/>
      <c r="D236" s="211">
        <v>2.0789170192800461</v>
      </c>
      <c r="E236" s="212">
        <v>2.0608997844832433</v>
      </c>
      <c r="F236" s="212">
        <v>2.5507871360482408</v>
      </c>
      <c r="G236" s="212">
        <v>1.7818587723175487</v>
      </c>
      <c r="H236" s="212">
        <v>1.720873345169166</v>
      </c>
      <c r="I236" s="212">
        <v>2.0056547124444881</v>
      </c>
      <c r="J236" s="212">
        <v>2.2441873572817208</v>
      </c>
      <c r="K236" s="212">
        <v>1.7609786339540454</v>
      </c>
      <c r="L236" s="212">
        <v>2.9263274097868837</v>
      </c>
      <c r="M236" s="212">
        <v>2.5480636260614746</v>
      </c>
      <c r="N236" s="212">
        <v>2.8386940022588409</v>
      </c>
      <c r="O236" s="212">
        <v>2.5207959297718898</v>
      </c>
      <c r="P236" s="212">
        <v>1.8780638175029862</v>
      </c>
      <c r="Q236" s="212">
        <v>2.8511300565255655</v>
      </c>
      <c r="R236" s="212">
        <v>2.4976160557088782</v>
      </c>
      <c r="S236" s="212">
        <v>2.3454682711570443</v>
      </c>
      <c r="T236" s="212">
        <v>2.3027253671852348</v>
      </c>
      <c r="U236" s="212">
        <v>2.3751868139664749</v>
      </c>
      <c r="V236" s="212">
        <v>2.6593849816326118</v>
      </c>
      <c r="W236" s="212">
        <v>2.4753423874484177</v>
      </c>
      <c r="X236" s="212">
        <v>2.0149896518586927</v>
      </c>
      <c r="Y236" s="212">
        <v>2.5416397278016385</v>
      </c>
      <c r="Z236" s="212">
        <v>2.4166631722866083</v>
      </c>
      <c r="AA236" s="212">
        <v>2.9857522205778784</v>
      </c>
      <c r="AB236" s="212">
        <v>2.2114579632979918</v>
      </c>
      <c r="AC236" s="212">
        <v>2.5876177514202068</v>
      </c>
      <c r="AD236" s="212">
        <v>2.2713225722937933</v>
      </c>
      <c r="AE236" s="212">
        <v>2.5985236088835766</v>
      </c>
      <c r="AF236" s="212">
        <v>2.248407637835129</v>
      </c>
      <c r="AG236" s="212">
        <v>2.4257393550337381</v>
      </c>
      <c r="AH236" s="212">
        <v>2.1741333275847006</v>
      </c>
      <c r="AI236" s="212">
        <v>2.1804143227561856</v>
      </c>
      <c r="AJ236" s="212">
        <v>2.236542438961961</v>
      </c>
      <c r="AK236" s="212">
        <v>2.0452733880839968</v>
      </c>
      <c r="AL236" s="212">
        <v>3.1013132307916798</v>
      </c>
      <c r="AM236" s="212">
        <v>3.403554527773609</v>
      </c>
      <c r="AN236" s="212">
        <v>2.3203905316145224</v>
      </c>
      <c r="AO236" s="212">
        <v>3.3357546277650956</v>
      </c>
      <c r="AP236" s="212">
        <v>2.9945020251865913</v>
      </c>
      <c r="AQ236" s="212">
        <v>3.0687587866740831</v>
      </c>
      <c r="AR236" s="212">
        <v>3.015839297905051</v>
      </c>
      <c r="AS236" s="212">
        <v>2.4962257945156332</v>
      </c>
      <c r="AT236" s="212">
        <v>2.4592421781723375</v>
      </c>
      <c r="AU236" s="212">
        <v>2.3489682005567949</v>
      </c>
      <c r="AV236" s="212">
        <v>2.3859587037354721</v>
      </c>
      <c r="AW236" s="212">
        <v>2.4809993476912569</v>
      </c>
      <c r="AX236" s="212">
        <v>2.6968350019226333</v>
      </c>
      <c r="AY236" s="212">
        <v>2.4959277289074224</v>
      </c>
      <c r="AZ236" s="212">
        <v>2.6665005344590593</v>
      </c>
      <c r="BA236" s="212">
        <v>2.5618542016377197</v>
      </c>
      <c r="BB236" s="212">
        <v>2.679753263749133</v>
      </c>
      <c r="BC236" s="212">
        <v>2.7042189356367721</v>
      </c>
      <c r="BD236" s="212">
        <v>2.712269174945027</v>
      </c>
      <c r="BE236" s="212">
        <v>3.5154237539867963</v>
      </c>
      <c r="BF236" s="212">
        <v>3.0816155713226685</v>
      </c>
      <c r="BG236" s="212">
        <v>2.7820848333132862</v>
      </c>
      <c r="BH236" s="212">
        <v>2.6422327453263974</v>
      </c>
      <c r="BI236" s="212">
        <v>2.3426732537381443</v>
      </c>
      <c r="BJ236" s="212">
        <v>2.1705827283057499</v>
      </c>
      <c r="BK236" s="212">
        <v>2.1641386491978034</v>
      </c>
      <c r="BL236" s="212">
        <v>2.2337632666097003</v>
      </c>
      <c r="BM236" s="212">
        <v>2.0771843037450681</v>
      </c>
      <c r="BN236" s="212">
        <v>2.1586473922264688</v>
      </c>
      <c r="BO236" s="212">
        <v>2.1290079122034746</v>
      </c>
      <c r="BP236" s="212">
        <v>2.3315799449626562</v>
      </c>
      <c r="BQ236" s="212">
        <v>2.0941962755094514</v>
      </c>
      <c r="BR236" s="212">
        <v>1.519863616066754</v>
      </c>
      <c r="BS236" s="212">
        <v>1.5638471454263609</v>
      </c>
      <c r="BT236" s="212">
        <v>1.5510738347613504</v>
      </c>
      <c r="BU236" s="212">
        <v>1.5960047226529284</v>
      </c>
      <c r="BV236" s="212">
        <v>1.459313858719695</v>
      </c>
      <c r="BW236" s="212">
        <v>1.2574836064358617</v>
      </c>
      <c r="BX236" s="212">
        <v>1.5917759755631349</v>
      </c>
      <c r="BY236" s="212">
        <v>1.5151370399263762</v>
      </c>
      <c r="BZ236" s="212">
        <v>2.6211566950286316</v>
      </c>
      <c r="CA236" s="212">
        <v>2.456332916007621</v>
      </c>
      <c r="CB236" s="212">
        <v>1.5784291690969736</v>
      </c>
      <c r="CC236" s="212">
        <v>1.6172001786068542</v>
      </c>
      <c r="CD236" s="212">
        <v>1.5884172935937386</v>
      </c>
      <c r="CE236" s="212">
        <v>1.33206049738294</v>
      </c>
      <c r="CF236" s="212">
        <v>1.7353528788112695</v>
      </c>
      <c r="CG236" s="212">
        <v>1.9642900742366005</v>
      </c>
      <c r="CH236" s="212">
        <v>1.6288712023168588</v>
      </c>
      <c r="CI236" s="212">
        <v>2.0896995614042453</v>
      </c>
      <c r="CJ236" s="212">
        <v>2.1385657388490675</v>
      </c>
      <c r="CK236" s="212">
        <v>1.5808469517214148</v>
      </c>
      <c r="CL236" s="212">
        <v>1.4095001445640714</v>
      </c>
      <c r="CM236" s="212">
        <v>1.8577860069819692</v>
      </c>
      <c r="CN236" s="212">
        <v>1.8615581656949443</v>
      </c>
      <c r="CO236" s="212">
        <v>1.5118379408154758</v>
      </c>
      <c r="CP236" s="212">
        <v>1.5716384949268294</v>
      </c>
      <c r="CQ236" s="212">
        <v>1.4567749550695615</v>
      </c>
      <c r="CR236" s="212">
        <v>1.7689200938455267</v>
      </c>
      <c r="CS236" s="212">
        <v>1.6404473657489291</v>
      </c>
      <c r="CT236" s="212">
        <v>2.291130476518795</v>
      </c>
      <c r="CU236" s="212">
        <v>2.4576235909029762</v>
      </c>
      <c r="CV236" s="212">
        <v>1.4688179643212413</v>
      </c>
      <c r="CW236" s="212">
        <v>2.0874528230194347</v>
      </c>
      <c r="CX236" s="212">
        <v>2.2306533625550711</v>
      </c>
      <c r="CY236" s="212">
        <v>1.6266346836204644</v>
      </c>
      <c r="CZ236" s="212">
        <v>1.6365541266344139</v>
      </c>
      <c r="DA236" s="212">
        <v>1.5996441054379347</v>
      </c>
      <c r="DB236" s="212">
        <v>3.2422249832288736</v>
      </c>
      <c r="DC236" s="212">
        <v>1.9656447282638831</v>
      </c>
      <c r="DD236" s="213">
        <v>2.2219615029952644</v>
      </c>
    </row>
    <row r="237" spans="1:108" s="173" customFormat="1" ht="9.5" x14ac:dyDescent="0.2">
      <c r="A237" s="196"/>
      <c r="B237" s="151"/>
      <c r="C237" s="151"/>
    </row>
    <row r="238" spans="1:108" s="173" customFormat="1" ht="9.5" x14ac:dyDescent="0.2">
      <c r="A238" s="196"/>
      <c r="B238" s="151"/>
      <c r="C238" s="151"/>
    </row>
    <row r="239" spans="1:108" s="173" customFormat="1" ht="9.5" x14ac:dyDescent="0.2">
      <c r="A239" s="196"/>
      <c r="B239" s="151"/>
      <c r="C239" s="151"/>
    </row>
    <row r="240" spans="1:108" s="173" customFormat="1" ht="9.5" x14ac:dyDescent="0.2">
      <c r="A240" s="196"/>
      <c r="B240" s="151"/>
      <c r="C240" s="151"/>
    </row>
    <row r="241" spans="1:3" s="173" customFormat="1" ht="9.5" x14ac:dyDescent="0.2">
      <c r="A241" s="196"/>
      <c r="B241" s="151"/>
      <c r="C241" s="151"/>
    </row>
    <row r="242" spans="1:3" s="173" customFormat="1" ht="9.5" x14ac:dyDescent="0.2">
      <c r="A242" s="196"/>
      <c r="B242" s="151"/>
      <c r="C242" s="151"/>
    </row>
    <row r="243" spans="1:3" s="173" customFormat="1" ht="9.5" x14ac:dyDescent="0.2">
      <c r="A243" s="196"/>
      <c r="B243" s="151"/>
      <c r="C243" s="151"/>
    </row>
    <row r="244" spans="1:3" s="173" customFormat="1" ht="9.5" x14ac:dyDescent="0.2">
      <c r="A244" s="196"/>
      <c r="B244" s="151"/>
      <c r="C244" s="151"/>
    </row>
    <row r="245" spans="1:3" s="173" customFormat="1" ht="9.5" x14ac:dyDescent="0.2">
      <c r="A245" s="196"/>
      <c r="B245" s="151"/>
      <c r="C245" s="151"/>
    </row>
    <row r="246" spans="1:3" s="173" customFormat="1" ht="9.5" x14ac:dyDescent="0.2">
      <c r="A246" s="196"/>
      <c r="B246" s="151"/>
      <c r="C246" s="151"/>
    </row>
    <row r="247" spans="1:3" s="173" customFormat="1" ht="9.5" x14ac:dyDescent="0.2">
      <c r="A247" s="196"/>
      <c r="B247" s="151"/>
      <c r="C247" s="151"/>
    </row>
    <row r="248" spans="1:3" s="173" customFormat="1" ht="9.5" x14ac:dyDescent="0.2">
      <c r="A248" s="196"/>
      <c r="B248" s="151"/>
      <c r="C248" s="151"/>
    </row>
    <row r="249" spans="1:3" s="173" customFormat="1" ht="9.5" x14ac:dyDescent="0.2">
      <c r="A249" s="196"/>
      <c r="B249" s="151"/>
      <c r="C249" s="151"/>
    </row>
    <row r="250" spans="1:3" s="173" customFormat="1" ht="9.5" x14ac:dyDescent="0.2">
      <c r="A250" s="196"/>
      <c r="B250" s="151"/>
      <c r="C250" s="151"/>
    </row>
    <row r="251" spans="1:3" s="173" customFormat="1" ht="9.5" x14ac:dyDescent="0.2">
      <c r="A251" s="196"/>
      <c r="B251" s="151"/>
      <c r="C251" s="151"/>
    </row>
    <row r="252" spans="1:3" s="173" customFormat="1" ht="9.5" x14ac:dyDescent="0.2">
      <c r="A252" s="196"/>
      <c r="B252" s="151"/>
      <c r="C252" s="151"/>
    </row>
    <row r="253" spans="1:3" s="173" customFormat="1" ht="9.5" x14ac:dyDescent="0.2">
      <c r="A253" s="196"/>
      <c r="B253" s="151"/>
      <c r="C253" s="151"/>
    </row>
    <row r="254" spans="1:3" s="173" customFormat="1" ht="9.5" x14ac:dyDescent="0.2">
      <c r="A254" s="196"/>
      <c r="B254" s="151"/>
      <c r="C254" s="151"/>
    </row>
    <row r="255" spans="1:3" s="173" customFormat="1" ht="9.5" x14ac:dyDescent="0.2">
      <c r="A255" s="196"/>
      <c r="B255" s="151"/>
      <c r="C255" s="151"/>
    </row>
    <row r="256" spans="1:3" s="173" customFormat="1" ht="9.5" x14ac:dyDescent="0.2">
      <c r="A256" s="196"/>
      <c r="B256" s="151"/>
      <c r="C256" s="151"/>
    </row>
    <row r="257" spans="1:3" s="173" customFormat="1" ht="9.5" x14ac:dyDescent="0.2">
      <c r="A257" s="196"/>
      <c r="B257" s="151"/>
      <c r="C257" s="151"/>
    </row>
    <row r="258" spans="1:3" s="173" customFormat="1" ht="9.5" x14ac:dyDescent="0.2">
      <c r="A258" s="196"/>
      <c r="B258" s="151"/>
      <c r="C258" s="151"/>
    </row>
    <row r="259" spans="1:3" s="173" customFormat="1" ht="9.5" x14ac:dyDescent="0.2">
      <c r="A259" s="196"/>
      <c r="B259" s="151"/>
      <c r="C259" s="151"/>
    </row>
    <row r="260" spans="1:3" s="173" customFormat="1" ht="9.5" x14ac:dyDescent="0.2">
      <c r="A260" s="196"/>
      <c r="B260" s="151"/>
      <c r="C260" s="151"/>
    </row>
    <row r="261" spans="1:3" s="173" customFormat="1" ht="9.5" x14ac:dyDescent="0.2">
      <c r="A261" s="196"/>
      <c r="B261" s="151"/>
      <c r="C261" s="151"/>
    </row>
    <row r="262" spans="1:3" s="173" customFormat="1" ht="9.5" x14ac:dyDescent="0.2">
      <c r="A262" s="196"/>
      <c r="B262" s="151"/>
      <c r="C262" s="151"/>
    </row>
    <row r="263" spans="1:3" s="173" customFormat="1" ht="9.5" x14ac:dyDescent="0.2">
      <c r="A263" s="196"/>
      <c r="B263" s="151"/>
      <c r="C263" s="151"/>
    </row>
    <row r="264" spans="1:3" s="173" customFormat="1" ht="9.5" x14ac:dyDescent="0.2">
      <c r="A264" s="196"/>
      <c r="B264" s="151"/>
      <c r="C264" s="151"/>
    </row>
    <row r="265" spans="1:3" s="173" customFormat="1" ht="9.5" x14ac:dyDescent="0.2">
      <c r="A265" s="196"/>
      <c r="B265" s="151"/>
      <c r="C265" s="151"/>
    </row>
    <row r="266" spans="1:3" s="173" customFormat="1" ht="9.5" x14ac:dyDescent="0.2">
      <c r="A266" s="196"/>
      <c r="B266" s="151"/>
      <c r="C266" s="151"/>
    </row>
    <row r="267" spans="1:3" s="173" customFormat="1" ht="9.5" x14ac:dyDescent="0.2">
      <c r="A267" s="196"/>
      <c r="B267" s="151"/>
      <c r="C267" s="151"/>
    </row>
    <row r="268" spans="1:3" s="173" customFormat="1" ht="9.5" x14ac:dyDescent="0.2">
      <c r="A268" s="196"/>
      <c r="B268" s="151"/>
      <c r="C268" s="151"/>
    </row>
    <row r="269" spans="1:3" s="173" customFormat="1" ht="9.5" x14ac:dyDescent="0.2">
      <c r="A269" s="196"/>
      <c r="B269" s="151"/>
      <c r="C269" s="151"/>
    </row>
    <row r="270" spans="1:3" s="173" customFormat="1" ht="9.5" x14ac:dyDescent="0.2">
      <c r="A270" s="196"/>
      <c r="B270" s="151"/>
      <c r="C270" s="151"/>
    </row>
    <row r="271" spans="1:3" s="173" customFormat="1" ht="9.5" x14ac:dyDescent="0.2">
      <c r="A271" s="196"/>
      <c r="B271" s="151"/>
      <c r="C271" s="151"/>
    </row>
    <row r="272" spans="1:3" s="173" customFormat="1" ht="9.5" x14ac:dyDescent="0.2">
      <c r="A272" s="196"/>
      <c r="B272" s="151"/>
      <c r="C272" s="151"/>
    </row>
    <row r="273" spans="1:3" s="173" customFormat="1" ht="9.5" x14ac:dyDescent="0.2">
      <c r="A273" s="196"/>
      <c r="B273" s="151"/>
      <c r="C273" s="151"/>
    </row>
    <row r="274" spans="1:3" s="173" customFormat="1" ht="9.5" x14ac:dyDescent="0.2">
      <c r="A274" s="196"/>
      <c r="B274" s="151"/>
      <c r="C274" s="151"/>
    </row>
    <row r="275" spans="1:3" s="173" customFormat="1" ht="9.5" x14ac:dyDescent="0.2">
      <c r="A275" s="196"/>
      <c r="B275" s="151"/>
      <c r="C275" s="151"/>
    </row>
    <row r="276" spans="1:3" s="173" customFormat="1" ht="9.5" x14ac:dyDescent="0.2">
      <c r="A276" s="196"/>
      <c r="B276" s="151"/>
      <c r="C276" s="151"/>
    </row>
    <row r="277" spans="1:3" s="173" customFormat="1" ht="9.5" x14ac:dyDescent="0.2">
      <c r="A277" s="196"/>
      <c r="B277" s="151"/>
      <c r="C277" s="151"/>
    </row>
    <row r="278" spans="1:3" s="173" customFormat="1" ht="9.5" x14ac:dyDescent="0.2">
      <c r="A278" s="196"/>
      <c r="B278" s="151"/>
      <c r="C278" s="151"/>
    </row>
    <row r="279" spans="1:3" s="173" customFormat="1" ht="9.5" x14ac:dyDescent="0.2">
      <c r="A279" s="196"/>
      <c r="B279" s="151"/>
      <c r="C279" s="151"/>
    </row>
    <row r="280" spans="1:3" s="173" customFormat="1" ht="9.5" x14ac:dyDescent="0.2">
      <c r="A280" s="196"/>
      <c r="B280" s="151"/>
      <c r="C280" s="151"/>
    </row>
    <row r="281" spans="1:3" s="173" customFormat="1" ht="9.5" x14ac:dyDescent="0.2">
      <c r="A281" s="196"/>
      <c r="B281" s="151"/>
      <c r="C281" s="151"/>
    </row>
    <row r="282" spans="1:3" s="173" customFormat="1" ht="9.5" x14ac:dyDescent="0.2">
      <c r="A282" s="196"/>
      <c r="B282" s="151"/>
      <c r="C282" s="151"/>
    </row>
    <row r="283" spans="1:3" s="173" customFormat="1" ht="9.5" x14ac:dyDescent="0.2">
      <c r="A283" s="196"/>
      <c r="B283" s="151"/>
      <c r="C283" s="151"/>
    </row>
    <row r="284" spans="1:3" s="173" customFormat="1" ht="9.5" x14ac:dyDescent="0.2">
      <c r="A284" s="196"/>
      <c r="B284" s="151"/>
      <c r="C284" s="151"/>
    </row>
    <row r="285" spans="1:3" s="173" customFormat="1" ht="9.5" x14ac:dyDescent="0.2">
      <c r="A285" s="196"/>
      <c r="B285" s="151"/>
      <c r="C285" s="151"/>
    </row>
    <row r="286" spans="1:3" s="173" customFormat="1" ht="9.5" x14ac:dyDescent="0.2">
      <c r="A286" s="196"/>
      <c r="B286" s="151"/>
      <c r="C286" s="151"/>
    </row>
    <row r="287" spans="1:3" s="173" customFormat="1" ht="9.5" x14ac:dyDescent="0.2">
      <c r="A287" s="196"/>
      <c r="B287" s="151"/>
      <c r="C287" s="151"/>
    </row>
    <row r="288" spans="1:3" s="173" customFormat="1" ht="9.5" x14ac:dyDescent="0.2">
      <c r="A288" s="196"/>
      <c r="B288" s="151"/>
      <c r="C288" s="151"/>
    </row>
    <row r="289" spans="1:3" s="173" customFormat="1" ht="9.5" x14ac:dyDescent="0.2">
      <c r="A289" s="196"/>
      <c r="B289" s="151"/>
      <c r="C289" s="151"/>
    </row>
    <row r="290" spans="1:3" s="173" customFormat="1" ht="9.5" x14ac:dyDescent="0.2">
      <c r="A290" s="196"/>
      <c r="B290" s="151"/>
      <c r="C290" s="151"/>
    </row>
    <row r="291" spans="1:3" s="173" customFormat="1" ht="9.5" x14ac:dyDescent="0.2">
      <c r="A291" s="196"/>
      <c r="B291" s="151"/>
      <c r="C291" s="151"/>
    </row>
    <row r="292" spans="1:3" s="173" customFormat="1" ht="9.5" x14ac:dyDescent="0.2">
      <c r="A292" s="196"/>
      <c r="B292" s="151"/>
      <c r="C292" s="151"/>
    </row>
    <row r="293" spans="1:3" s="173" customFormat="1" ht="9.5" x14ac:dyDescent="0.2">
      <c r="A293" s="196"/>
      <c r="B293" s="151"/>
      <c r="C293" s="151"/>
    </row>
    <row r="294" spans="1:3" s="173" customFormat="1" ht="9.5" x14ac:dyDescent="0.2">
      <c r="A294" s="196"/>
      <c r="B294" s="151"/>
      <c r="C294" s="151"/>
    </row>
    <row r="295" spans="1:3" s="173" customFormat="1" ht="9.5" x14ac:dyDescent="0.2">
      <c r="A295" s="196"/>
      <c r="B295" s="151"/>
      <c r="C295" s="151"/>
    </row>
    <row r="296" spans="1:3" s="173" customFormat="1" ht="9.5" x14ac:dyDescent="0.2">
      <c r="A296" s="196"/>
      <c r="B296" s="151"/>
      <c r="C296" s="151"/>
    </row>
    <row r="297" spans="1:3" s="173" customFormat="1" ht="9.5" x14ac:dyDescent="0.2">
      <c r="A297" s="196"/>
      <c r="B297" s="151"/>
      <c r="C297" s="151"/>
    </row>
    <row r="298" spans="1:3" s="173" customFormat="1" ht="9.5" x14ac:dyDescent="0.2">
      <c r="A298" s="196"/>
      <c r="B298" s="151"/>
      <c r="C298" s="151"/>
    </row>
    <row r="299" spans="1:3" s="173" customFormat="1" ht="9.5" x14ac:dyDescent="0.2">
      <c r="A299" s="196"/>
      <c r="B299" s="151"/>
      <c r="C299" s="151"/>
    </row>
    <row r="300" spans="1:3" s="173" customFormat="1" ht="9.5" x14ac:dyDescent="0.2">
      <c r="A300" s="196"/>
      <c r="B300" s="151"/>
      <c r="C300" s="151"/>
    </row>
    <row r="301" spans="1:3" s="173" customFormat="1" ht="9.5" x14ac:dyDescent="0.2">
      <c r="A301" s="196"/>
      <c r="B301" s="151"/>
      <c r="C301" s="151"/>
    </row>
    <row r="302" spans="1:3" s="173" customFormat="1" ht="9.5" x14ac:dyDescent="0.2">
      <c r="A302" s="196"/>
      <c r="B302" s="151"/>
      <c r="C302" s="151"/>
    </row>
    <row r="303" spans="1:3" s="173" customFormat="1" ht="9.5" x14ac:dyDescent="0.2">
      <c r="A303" s="196"/>
      <c r="B303" s="151"/>
      <c r="C303" s="151"/>
    </row>
    <row r="304" spans="1:3" s="173" customFormat="1" ht="9.5" x14ac:dyDescent="0.2">
      <c r="A304" s="196"/>
      <c r="B304" s="151"/>
      <c r="C304" s="151"/>
    </row>
    <row r="305" spans="1:3" s="173" customFormat="1" ht="9.5" x14ac:dyDescent="0.2">
      <c r="A305" s="196"/>
      <c r="B305" s="151"/>
      <c r="C305" s="151"/>
    </row>
    <row r="306" spans="1:3" s="173" customFormat="1" ht="9.5" x14ac:dyDescent="0.2">
      <c r="A306" s="196"/>
      <c r="B306" s="151"/>
      <c r="C306" s="151"/>
    </row>
    <row r="307" spans="1:3" s="173" customFormat="1" ht="9.5" x14ac:dyDescent="0.2">
      <c r="A307" s="196"/>
      <c r="B307" s="151"/>
      <c r="C307" s="151"/>
    </row>
    <row r="308" spans="1:3" s="173" customFormat="1" ht="9.5" x14ac:dyDescent="0.2">
      <c r="A308" s="196"/>
      <c r="B308" s="151"/>
      <c r="C308" s="151"/>
    </row>
    <row r="309" spans="1:3" s="173" customFormat="1" ht="9.5" x14ac:dyDescent="0.2">
      <c r="A309" s="196"/>
      <c r="B309" s="151"/>
      <c r="C309" s="151"/>
    </row>
    <row r="310" spans="1:3" s="173" customFormat="1" ht="9.5" x14ac:dyDescent="0.2">
      <c r="A310" s="196"/>
      <c r="B310" s="151"/>
      <c r="C310" s="151"/>
    </row>
    <row r="311" spans="1:3" s="173" customFormat="1" ht="9.5" x14ac:dyDescent="0.2">
      <c r="A311" s="196"/>
      <c r="B311" s="151"/>
      <c r="C311" s="151"/>
    </row>
    <row r="312" spans="1:3" s="173" customFormat="1" ht="9.5" x14ac:dyDescent="0.2">
      <c r="A312" s="196"/>
      <c r="B312" s="151"/>
      <c r="C312" s="151"/>
    </row>
    <row r="313" spans="1:3" s="173" customFormat="1" ht="9.5" x14ac:dyDescent="0.2">
      <c r="A313" s="196"/>
      <c r="B313" s="151"/>
      <c r="C313" s="151"/>
    </row>
    <row r="314" spans="1:3" s="173" customFormat="1" ht="9.5" x14ac:dyDescent="0.2">
      <c r="A314" s="196"/>
      <c r="B314" s="151"/>
      <c r="C314" s="151"/>
    </row>
    <row r="315" spans="1:3" s="173" customFormat="1" ht="9.5" x14ac:dyDescent="0.2">
      <c r="A315" s="196"/>
      <c r="B315" s="151"/>
      <c r="C315" s="151"/>
    </row>
    <row r="316" spans="1:3" s="173" customFormat="1" ht="9.5" x14ac:dyDescent="0.2">
      <c r="A316" s="196"/>
      <c r="B316" s="151"/>
      <c r="C316" s="151"/>
    </row>
    <row r="317" spans="1:3" s="173" customFormat="1" ht="9.5" x14ac:dyDescent="0.2">
      <c r="A317" s="196"/>
      <c r="B317" s="151"/>
      <c r="C317" s="151"/>
    </row>
    <row r="318" spans="1:3" s="173" customFormat="1" ht="9.5" x14ac:dyDescent="0.2">
      <c r="A318" s="196"/>
      <c r="B318" s="151"/>
      <c r="C318" s="151"/>
    </row>
    <row r="319" spans="1:3" s="173" customFormat="1" ht="9.5" x14ac:dyDescent="0.2">
      <c r="A319" s="196"/>
      <c r="B319" s="151"/>
      <c r="C319" s="151"/>
    </row>
    <row r="320" spans="1:3" s="173" customFormat="1" ht="9.5" x14ac:dyDescent="0.2">
      <c r="A320" s="196"/>
      <c r="B320" s="151"/>
      <c r="C320" s="151"/>
    </row>
    <row r="321" spans="1:3" s="173" customFormat="1" ht="9.5" x14ac:dyDescent="0.2">
      <c r="A321" s="196"/>
      <c r="B321" s="151"/>
      <c r="C321" s="151"/>
    </row>
    <row r="322" spans="1:3" s="173" customFormat="1" ht="9.5" x14ac:dyDescent="0.2">
      <c r="A322" s="196"/>
      <c r="B322" s="151"/>
      <c r="C322" s="151"/>
    </row>
    <row r="323" spans="1:3" s="173" customFormat="1" ht="9.5" x14ac:dyDescent="0.2">
      <c r="A323" s="196"/>
      <c r="B323" s="151"/>
      <c r="C323" s="151"/>
    </row>
    <row r="324" spans="1:3" s="173" customFormat="1" ht="9.5" x14ac:dyDescent="0.2">
      <c r="A324" s="196"/>
      <c r="B324" s="151"/>
      <c r="C324" s="151"/>
    </row>
    <row r="325" spans="1:3" s="173" customFormat="1" ht="9.5" x14ac:dyDescent="0.2">
      <c r="A325" s="196"/>
      <c r="B325" s="151"/>
      <c r="C325" s="151"/>
    </row>
    <row r="326" spans="1:3" s="173" customFormat="1" ht="9.5" x14ac:dyDescent="0.2">
      <c r="A326" s="196"/>
      <c r="B326" s="151"/>
      <c r="C326" s="151"/>
    </row>
    <row r="327" spans="1:3" s="173" customFormat="1" ht="9.5" x14ac:dyDescent="0.2">
      <c r="A327" s="196"/>
      <c r="B327" s="151"/>
      <c r="C327" s="151"/>
    </row>
    <row r="328" spans="1:3" s="173" customFormat="1" ht="9.5" x14ac:dyDescent="0.2">
      <c r="A328" s="196"/>
      <c r="B328" s="151"/>
      <c r="C328" s="151"/>
    </row>
    <row r="329" spans="1:3" s="173" customFormat="1" ht="9.5" x14ac:dyDescent="0.2">
      <c r="A329" s="196"/>
      <c r="B329" s="151"/>
      <c r="C329" s="151"/>
    </row>
    <row r="330" spans="1:3" s="173" customFormat="1" ht="9.5" x14ac:dyDescent="0.2">
      <c r="A330" s="196"/>
      <c r="B330" s="151"/>
      <c r="C330" s="151"/>
    </row>
    <row r="331" spans="1:3" s="173" customFormat="1" ht="9.5" x14ac:dyDescent="0.2">
      <c r="A331" s="196"/>
      <c r="B331" s="151"/>
      <c r="C331" s="151"/>
    </row>
    <row r="332" spans="1:3" s="173" customFormat="1" ht="9.5" x14ac:dyDescent="0.2">
      <c r="A332" s="196"/>
      <c r="B332" s="151"/>
      <c r="C332" s="151"/>
    </row>
    <row r="333" spans="1:3" s="173" customFormat="1" ht="9.5" x14ac:dyDescent="0.2">
      <c r="A333" s="196"/>
      <c r="B333" s="151"/>
      <c r="C333" s="151"/>
    </row>
    <row r="334" spans="1:3" s="173" customFormat="1" ht="9.5" x14ac:dyDescent="0.2">
      <c r="A334" s="196"/>
      <c r="B334" s="151"/>
      <c r="C334" s="151"/>
    </row>
    <row r="335" spans="1:3" s="173" customFormat="1" ht="9.5" x14ac:dyDescent="0.2">
      <c r="A335" s="196"/>
      <c r="B335" s="151"/>
      <c r="C335" s="151"/>
    </row>
    <row r="336" spans="1:3" s="173" customFormat="1" ht="9.5" x14ac:dyDescent="0.2">
      <c r="A336" s="196"/>
      <c r="B336" s="151"/>
      <c r="C336" s="151"/>
    </row>
    <row r="337" spans="1:3" s="173" customFormat="1" ht="9.5" x14ac:dyDescent="0.2">
      <c r="A337" s="196"/>
      <c r="B337" s="151"/>
      <c r="C337" s="151"/>
    </row>
    <row r="338" spans="1:3" s="173" customFormat="1" ht="9.5" x14ac:dyDescent="0.2">
      <c r="A338" s="196"/>
      <c r="B338" s="151"/>
      <c r="C338" s="151"/>
    </row>
    <row r="339" spans="1:3" s="173" customFormat="1" ht="9.5" x14ac:dyDescent="0.2">
      <c r="A339" s="196"/>
      <c r="B339" s="151"/>
      <c r="C339" s="151"/>
    </row>
    <row r="340" spans="1:3" s="173" customFormat="1" ht="9.5" x14ac:dyDescent="0.2">
      <c r="A340" s="196"/>
      <c r="B340" s="151"/>
      <c r="C340" s="151"/>
    </row>
    <row r="341" spans="1:3" s="173" customFormat="1" ht="9.5" x14ac:dyDescent="0.2">
      <c r="A341" s="196"/>
      <c r="B341" s="151"/>
      <c r="C341" s="151"/>
    </row>
    <row r="342" spans="1:3" s="173" customFormat="1" ht="9.5" x14ac:dyDescent="0.2">
      <c r="A342" s="196"/>
      <c r="B342" s="151"/>
      <c r="C342" s="151"/>
    </row>
    <row r="343" spans="1:3" s="173" customFormat="1" ht="9.5" x14ac:dyDescent="0.2">
      <c r="A343" s="196"/>
      <c r="B343" s="151"/>
      <c r="C343" s="151"/>
    </row>
    <row r="344" spans="1:3" s="173" customFormat="1" ht="9.5" x14ac:dyDescent="0.2">
      <c r="A344" s="196"/>
      <c r="B344" s="151"/>
      <c r="C344" s="151"/>
    </row>
    <row r="345" spans="1:3" s="173" customFormat="1" ht="9.5" x14ac:dyDescent="0.2">
      <c r="A345" s="196"/>
      <c r="B345" s="151"/>
      <c r="C345" s="151"/>
    </row>
    <row r="346" spans="1:3" s="173" customFormat="1" ht="9.5" x14ac:dyDescent="0.2">
      <c r="A346" s="196"/>
      <c r="B346" s="151"/>
      <c r="C346" s="151"/>
    </row>
    <row r="347" spans="1:3" s="173" customFormat="1" ht="9.5" x14ac:dyDescent="0.2">
      <c r="A347" s="196"/>
      <c r="B347" s="151"/>
      <c r="C347" s="151"/>
    </row>
    <row r="348" spans="1:3" s="173" customFormat="1" ht="9.5" x14ac:dyDescent="0.2">
      <c r="A348" s="196"/>
      <c r="B348" s="151"/>
      <c r="C348" s="151"/>
    </row>
    <row r="349" spans="1:3" s="173" customFormat="1" ht="9.5" x14ac:dyDescent="0.2">
      <c r="A349" s="196"/>
      <c r="B349" s="151"/>
      <c r="C349" s="151"/>
    </row>
    <row r="350" spans="1:3" s="173" customFormat="1" ht="9.5" x14ac:dyDescent="0.2">
      <c r="A350" s="196"/>
      <c r="B350" s="151"/>
      <c r="C350" s="151"/>
    </row>
    <row r="351" spans="1:3" s="173" customFormat="1" ht="9.5" x14ac:dyDescent="0.2">
      <c r="A351" s="196"/>
      <c r="B351" s="151"/>
      <c r="C351" s="151"/>
    </row>
    <row r="352" spans="1:3" s="173" customFormat="1" ht="9.5" x14ac:dyDescent="0.2">
      <c r="A352" s="196"/>
      <c r="B352" s="151"/>
      <c r="C352" s="151"/>
    </row>
    <row r="353" spans="1:3" s="173" customFormat="1" ht="9.5" x14ac:dyDescent="0.2">
      <c r="A353" s="196"/>
      <c r="B353" s="151"/>
      <c r="C353" s="151"/>
    </row>
    <row r="354" spans="1:3" s="173" customFormat="1" ht="9.5" x14ac:dyDescent="0.2">
      <c r="A354" s="196"/>
      <c r="B354" s="151"/>
      <c r="C354" s="151"/>
    </row>
    <row r="355" spans="1:3" s="173" customFormat="1" ht="9.5" x14ac:dyDescent="0.2">
      <c r="A355" s="196"/>
      <c r="B355" s="151"/>
      <c r="C355" s="151"/>
    </row>
    <row r="356" spans="1:3" s="173" customFormat="1" ht="9.5" x14ac:dyDescent="0.2">
      <c r="A356" s="196"/>
      <c r="B356" s="151"/>
      <c r="C356" s="151"/>
    </row>
    <row r="357" spans="1:3" s="173" customFormat="1" ht="9.5" x14ac:dyDescent="0.2">
      <c r="A357" s="196"/>
      <c r="B357" s="151"/>
      <c r="C357" s="151"/>
    </row>
    <row r="358" spans="1:3" s="173" customFormat="1" ht="9.5" x14ac:dyDescent="0.2">
      <c r="A358" s="196"/>
      <c r="B358" s="151"/>
      <c r="C358" s="151"/>
    </row>
    <row r="359" spans="1:3" s="173" customFormat="1" ht="9.5" x14ac:dyDescent="0.2">
      <c r="A359" s="196"/>
      <c r="B359" s="151"/>
      <c r="C359" s="151"/>
    </row>
    <row r="360" spans="1:3" s="173" customFormat="1" ht="9.5" x14ac:dyDescent="0.2">
      <c r="A360" s="196"/>
      <c r="B360" s="151"/>
      <c r="C360" s="151"/>
    </row>
    <row r="361" spans="1:3" s="173" customFormat="1" ht="9.5" x14ac:dyDescent="0.2">
      <c r="A361" s="196"/>
      <c r="B361" s="151"/>
      <c r="C361" s="151"/>
    </row>
    <row r="362" spans="1:3" s="173" customFormat="1" ht="9.5" x14ac:dyDescent="0.2">
      <c r="A362" s="196"/>
      <c r="B362" s="151"/>
      <c r="C362" s="151"/>
    </row>
    <row r="363" spans="1:3" s="173" customFormat="1" ht="9.5" x14ac:dyDescent="0.2">
      <c r="A363" s="196"/>
      <c r="B363" s="151"/>
      <c r="C363" s="151"/>
    </row>
    <row r="364" spans="1:3" s="173" customFormat="1" ht="9.5" x14ac:dyDescent="0.2">
      <c r="A364" s="196"/>
      <c r="B364" s="151"/>
      <c r="C364" s="151"/>
    </row>
    <row r="365" spans="1:3" s="173" customFormat="1" ht="9.5" x14ac:dyDescent="0.2">
      <c r="A365" s="196"/>
      <c r="B365" s="151"/>
      <c r="C365" s="151"/>
    </row>
    <row r="366" spans="1:3" s="173" customFormat="1" ht="9.5" x14ac:dyDescent="0.2">
      <c r="A366" s="196"/>
      <c r="B366" s="151"/>
      <c r="C366" s="151"/>
    </row>
    <row r="367" spans="1:3" s="173" customFormat="1" ht="9.5" x14ac:dyDescent="0.2">
      <c r="A367" s="196"/>
      <c r="B367" s="151"/>
      <c r="C367" s="151"/>
    </row>
    <row r="368" spans="1:3" s="173" customFormat="1" ht="9.5" x14ac:dyDescent="0.2">
      <c r="A368" s="196"/>
      <c r="B368" s="151"/>
      <c r="C368" s="151"/>
    </row>
    <row r="369" spans="1:3" s="173" customFormat="1" ht="9.5" x14ac:dyDescent="0.2">
      <c r="A369" s="196"/>
      <c r="B369" s="151"/>
      <c r="C369" s="151"/>
    </row>
    <row r="370" spans="1:3" s="173" customFormat="1" ht="9.5" x14ac:dyDescent="0.2">
      <c r="A370" s="196"/>
      <c r="B370" s="151"/>
      <c r="C370" s="151"/>
    </row>
    <row r="371" spans="1:3" s="173" customFormat="1" ht="9.5" x14ac:dyDescent="0.2">
      <c r="A371" s="196"/>
      <c r="B371" s="151"/>
      <c r="C371" s="151"/>
    </row>
    <row r="372" spans="1:3" s="173" customFormat="1" ht="9.5" x14ac:dyDescent="0.2">
      <c r="A372" s="196"/>
      <c r="B372" s="151"/>
      <c r="C372" s="151"/>
    </row>
    <row r="373" spans="1:3" s="173" customFormat="1" ht="9.5" x14ac:dyDescent="0.2">
      <c r="A373" s="196"/>
      <c r="B373" s="151"/>
      <c r="C373" s="151"/>
    </row>
    <row r="374" spans="1:3" s="173" customFormat="1" ht="9.5" x14ac:dyDescent="0.2">
      <c r="A374" s="196"/>
      <c r="B374" s="151"/>
      <c r="C374" s="151"/>
    </row>
    <row r="375" spans="1:3" s="173" customFormat="1" ht="9.5" x14ac:dyDescent="0.2">
      <c r="A375" s="196"/>
      <c r="B375" s="151"/>
      <c r="C375" s="151"/>
    </row>
    <row r="376" spans="1:3" s="173" customFormat="1" ht="9.5" x14ac:dyDescent="0.2">
      <c r="A376" s="196"/>
      <c r="B376" s="151"/>
      <c r="C376" s="151"/>
    </row>
    <row r="377" spans="1:3" s="173" customFormat="1" ht="9.5" x14ac:dyDescent="0.2">
      <c r="A377" s="196"/>
      <c r="B377" s="151"/>
      <c r="C377" s="151"/>
    </row>
    <row r="378" spans="1:3" s="173" customFormat="1" ht="9.5" x14ac:dyDescent="0.2">
      <c r="A378" s="196"/>
      <c r="B378" s="151"/>
      <c r="C378" s="151"/>
    </row>
    <row r="379" spans="1:3" s="173" customFormat="1" ht="9.5" x14ac:dyDescent="0.2">
      <c r="A379" s="196"/>
      <c r="B379" s="151"/>
      <c r="C379" s="151"/>
    </row>
    <row r="380" spans="1:3" s="173" customFormat="1" ht="9.5" x14ac:dyDescent="0.2">
      <c r="A380" s="196"/>
      <c r="B380" s="151"/>
      <c r="C380" s="151"/>
    </row>
    <row r="381" spans="1:3" s="173" customFormat="1" ht="9.5" x14ac:dyDescent="0.2">
      <c r="A381" s="196"/>
      <c r="B381" s="151"/>
      <c r="C381" s="151"/>
    </row>
    <row r="382" spans="1:3" s="173" customFormat="1" ht="9.5" x14ac:dyDescent="0.2">
      <c r="A382" s="196"/>
      <c r="B382" s="151"/>
      <c r="C382" s="151"/>
    </row>
    <row r="383" spans="1:3" s="173" customFormat="1" ht="9.5" x14ac:dyDescent="0.2">
      <c r="A383" s="196"/>
      <c r="B383" s="151"/>
      <c r="C383" s="151"/>
    </row>
    <row r="384" spans="1:3" s="173" customFormat="1" ht="9.5" x14ac:dyDescent="0.2">
      <c r="A384" s="196"/>
      <c r="B384" s="151"/>
      <c r="C384" s="151"/>
    </row>
    <row r="385" spans="1:3" s="173" customFormat="1" ht="9.5" x14ac:dyDescent="0.2">
      <c r="A385" s="196"/>
      <c r="B385" s="151"/>
      <c r="C385" s="151"/>
    </row>
    <row r="386" spans="1:3" s="173" customFormat="1" ht="9.5" x14ac:dyDescent="0.2">
      <c r="A386" s="196"/>
      <c r="B386" s="151"/>
      <c r="C386" s="151"/>
    </row>
    <row r="387" spans="1:3" s="173" customFormat="1" ht="9.5" x14ac:dyDescent="0.2">
      <c r="A387" s="196"/>
      <c r="B387" s="151"/>
      <c r="C387" s="151"/>
    </row>
    <row r="388" spans="1:3" s="173" customFormat="1" ht="9.5" x14ac:dyDescent="0.2">
      <c r="A388" s="196"/>
      <c r="B388" s="151"/>
      <c r="C388" s="151"/>
    </row>
    <row r="389" spans="1:3" s="173" customFormat="1" ht="9.5" x14ac:dyDescent="0.2">
      <c r="A389" s="196"/>
      <c r="B389" s="151"/>
      <c r="C389" s="151"/>
    </row>
    <row r="390" spans="1:3" s="173" customFormat="1" ht="9.5" x14ac:dyDescent="0.2">
      <c r="A390" s="196"/>
      <c r="B390" s="151"/>
      <c r="C390" s="151"/>
    </row>
    <row r="391" spans="1:3" s="173" customFormat="1" ht="9.5" x14ac:dyDescent="0.2">
      <c r="A391" s="196"/>
      <c r="B391" s="151"/>
      <c r="C391" s="151"/>
    </row>
    <row r="392" spans="1:3" s="173" customFormat="1" ht="9.5" x14ac:dyDescent="0.2">
      <c r="A392" s="196"/>
      <c r="B392" s="151"/>
      <c r="C392" s="151"/>
    </row>
    <row r="393" spans="1:3" s="173" customFormat="1" ht="9.5" x14ac:dyDescent="0.2">
      <c r="A393" s="196"/>
      <c r="B393" s="151"/>
      <c r="C393" s="151"/>
    </row>
    <row r="394" spans="1:3" s="173" customFormat="1" ht="9.5" x14ac:dyDescent="0.2">
      <c r="A394" s="196"/>
      <c r="B394" s="151"/>
      <c r="C394" s="151"/>
    </row>
    <row r="395" spans="1:3" s="173" customFormat="1" ht="9.5" x14ac:dyDescent="0.2">
      <c r="A395" s="196"/>
      <c r="B395" s="151"/>
      <c r="C395" s="151"/>
    </row>
    <row r="396" spans="1:3" s="173" customFormat="1" ht="9.5" x14ac:dyDescent="0.2">
      <c r="A396" s="196"/>
      <c r="B396" s="151"/>
      <c r="C396" s="151"/>
    </row>
    <row r="397" spans="1:3" s="173" customFormat="1" ht="9.5" x14ac:dyDescent="0.2">
      <c r="A397" s="196"/>
      <c r="B397" s="151"/>
      <c r="C397" s="151"/>
    </row>
    <row r="398" spans="1:3" s="173" customFormat="1" ht="9.5" x14ac:dyDescent="0.2">
      <c r="A398" s="196"/>
      <c r="B398" s="151"/>
      <c r="C398" s="151"/>
    </row>
    <row r="399" spans="1:3" s="173" customFormat="1" ht="9.5" x14ac:dyDescent="0.2">
      <c r="A399" s="196"/>
      <c r="B399" s="151"/>
      <c r="C399" s="151"/>
    </row>
    <row r="400" spans="1:3" s="173" customFormat="1" ht="9.5" x14ac:dyDescent="0.2">
      <c r="A400" s="196"/>
      <c r="B400" s="151"/>
      <c r="C400" s="151"/>
    </row>
    <row r="401" spans="1:3" s="173" customFormat="1" ht="9.5" x14ac:dyDescent="0.2">
      <c r="A401" s="196"/>
      <c r="B401" s="151"/>
      <c r="C401" s="151"/>
    </row>
    <row r="402" spans="1:3" s="173" customFormat="1" ht="9.5" x14ac:dyDescent="0.2">
      <c r="A402" s="196"/>
      <c r="B402" s="151"/>
      <c r="C402" s="151"/>
    </row>
    <row r="403" spans="1:3" s="173" customFormat="1" ht="9.5" x14ac:dyDescent="0.2">
      <c r="A403" s="196"/>
      <c r="B403" s="151"/>
      <c r="C403" s="151"/>
    </row>
    <row r="404" spans="1:3" s="173" customFormat="1" ht="9.5" x14ac:dyDescent="0.2">
      <c r="A404" s="196"/>
      <c r="B404" s="151"/>
      <c r="C404" s="151"/>
    </row>
    <row r="405" spans="1:3" s="173" customFormat="1" ht="9.5" x14ac:dyDescent="0.2">
      <c r="A405" s="196"/>
      <c r="B405" s="151"/>
      <c r="C405" s="151"/>
    </row>
    <row r="406" spans="1:3" s="173" customFormat="1" ht="9.5" x14ac:dyDescent="0.2">
      <c r="A406" s="196"/>
      <c r="B406" s="151"/>
      <c r="C406" s="151"/>
    </row>
    <row r="407" spans="1:3" s="173" customFormat="1" ht="9.5" x14ac:dyDescent="0.2">
      <c r="A407" s="196"/>
      <c r="B407" s="151"/>
      <c r="C407" s="151"/>
    </row>
    <row r="408" spans="1:3" s="173" customFormat="1" ht="9.5" x14ac:dyDescent="0.2">
      <c r="A408" s="196"/>
      <c r="B408" s="151"/>
      <c r="C408" s="151"/>
    </row>
    <row r="409" spans="1:3" s="173" customFormat="1" ht="9.5" x14ac:dyDescent="0.2">
      <c r="A409" s="196"/>
      <c r="B409" s="151"/>
      <c r="C409" s="151"/>
    </row>
    <row r="410" spans="1:3" s="173" customFormat="1" ht="9.5" x14ac:dyDescent="0.2">
      <c r="A410" s="196"/>
      <c r="B410" s="151"/>
      <c r="C410" s="151"/>
    </row>
    <row r="411" spans="1:3" s="173" customFormat="1" ht="9.5" x14ac:dyDescent="0.2">
      <c r="A411" s="196"/>
      <c r="B411" s="151"/>
      <c r="C411" s="151"/>
    </row>
    <row r="412" spans="1:3" s="173" customFormat="1" ht="9.5" x14ac:dyDescent="0.2">
      <c r="A412" s="196"/>
      <c r="B412" s="151"/>
      <c r="C412" s="151"/>
    </row>
    <row r="413" spans="1:3" s="173" customFormat="1" ht="9.5" x14ac:dyDescent="0.2">
      <c r="A413" s="196"/>
      <c r="B413" s="151"/>
      <c r="C413" s="151"/>
    </row>
    <row r="414" spans="1:3" s="173" customFormat="1" ht="9.5" x14ac:dyDescent="0.2">
      <c r="A414" s="196"/>
      <c r="B414" s="151"/>
      <c r="C414" s="151"/>
    </row>
    <row r="415" spans="1:3" s="173" customFormat="1" ht="9.5" x14ac:dyDescent="0.2">
      <c r="A415" s="196"/>
      <c r="B415" s="151"/>
      <c r="C415" s="151"/>
    </row>
    <row r="416" spans="1:3" s="173" customFormat="1" ht="9.5" x14ac:dyDescent="0.2">
      <c r="A416" s="196"/>
      <c r="B416" s="151"/>
      <c r="C416" s="151"/>
    </row>
    <row r="417" spans="1:3" s="173" customFormat="1" ht="9.5" x14ac:dyDescent="0.2">
      <c r="A417" s="196"/>
      <c r="B417" s="151"/>
      <c r="C417" s="151"/>
    </row>
    <row r="418" spans="1:3" s="173" customFormat="1" ht="9.5" x14ac:dyDescent="0.2">
      <c r="A418" s="196"/>
      <c r="B418" s="151"/>
      <c r="C418" s="151"/>
    </row>
    <row r="419" spans="1:3" s="173" customFormat="1" ht="9.5" x14ac:dyDescent="0.2">
      <c r="A419" s="196"/>
      <c r="B419" s="151"/>
      <c r="C419" s="151"/>
    </row>
    <row r="420" spans="1:3" s="173" customFormat="1" ht="9.5" x14ac:dyDescent="0.2">
      <c r="A420" s="196"/>
      <c r="B420" s="151"/>
      <c r="C420" s="151"/>
    </row>
    <row r="421" spans="1:3" s="173" customFormat="1" ht="9.5" x14ac:dyDescent="0.2">
      <c r="A421" s="196"/>
      <c r="B421" s="151"/>
      <c r="C421" s="151"/>
    </row>
    <row r="422" spans="1:3" s="173" customFormat="1" ht="9.5" x14ac:dyDescent="0.2">
      <c r="A422" s="196"/>
      <c r="B422" s="151"/>
      <c r="C422" s="151"/>
    </row>
    <row r="423" spans="1:3" s="173" customFormat="1" ht="9.5" x14ac:dyDescent="0.2">
      <c r="A423" s="196"/>
      <c r="B423" s="151"/>
      <c r="C423" s="151"/>
    </row>
    <row r="424" spans="1:3" s="173" customFormat="1" ht="9.5" x14ac:dyDescent="0.2">
      <c r="A424" s="196"/>
      <c r="B424" s="151"/>
      <c r="C424" s="151"/>
    </row>
    <row r="425" spans="1:3" s="173" customFormat="1" ht="9.5" x14ac:dyDescent="0.2">
      <c r="A425" s="196"/>
      <c r="B425" s="151"/>
      <c r="C425" s="151"/>
    </row>
    <row r="426" spans="1:3" s="173" customFormat="1" ht="9.5" x14ac:dyDescent="0.2">
      <c r="A426" s="196"/>
      <c r="B426" s="151"/>
      <c r="C426" s="151"/>
    </row>
    <row r="427" spans="1:3" s="173" customFormat="1" ht="9.5" x14ac:dyDescent="0.2">
      <c r="A427" s="196"/>
      <c r="B427" s="151"/>
      <c r="C427" s="151"/>
    </row>
    <row r="428" spans="1:3" s="173" customFormat="1" ht="9.5" x14ac:dyDescent="0.2">
      <c r="A428" s="196"/>
      <c r="B428" s="151"/>
      <c r="C428" s="151"/>
    </row>
    <row r="429" spans="1:3" s="173" customFormat="1" ht="9.5" x14ac:dyDescent="0.2">
      <c r="A429" s="196"/>
      <c r="B429" s="151"/>
      <c r="C429" s="151"/>
    </row>
    <row r="430" spans="1:3" s="173" customFormat="1" ht="9.5" x14ac:dyDescent="0.2">
      <c r="A430" s="196"/>
      <c r="B430" s="151"/>
      <c r="C430" s="151"/>
    </row>
    <row r="431" spans="1:3" s="173" customFormat="1" ht="9.5" x14ac:dyDescent="0.2">
      <c r="A431" s="196"/>
      <c r="B431" s="151"/>
      <c r="C431" s="151"/>
    </row>
    <row r="432" spans="1:3" s="173" customFormat="1" ht="9.5" x14ac:dyDescent="0.2">
      <c r="A432" s="196"/>
      <c r="B432" s="151"/>
      <c r="C432" s="151"/>
    </row>
    <row r="433" spans="1:3" s="173" customFormat="1" ht="9.5" x14ac:dyDescent="0.2">
      <c r="A433" s="196"/>
      <c r="B433" s="151"/>
      <c r="C433" s="151"/>
    </row>
    <row r="434" spans="1:3" s="173" customFormat="1" ht="9.5" x14ac:dyDescent="0.2">
      <c r="A434" s="196"/>
      <c r="B434" s="151"/>
      <c r="C434" s="151"/>
    </row>
    <row r="435" spans="1:3" s="173" customFormat="1" ht="9.5" x14ac:dyDescent="0.2">
      <c r="A435" s="196"/>
      <c r="B435" s="151"/>
      <c r="C435" s="151"/>
    </row>
    <row r="436" spans="1:3" s="173" customFormat="1" ht="9.5" x14ac:dyDescent="0.2">
      <c r="A436" s="196"/>
      <c r="B436" s="151"/>
      <c r="C436" s="151"/>
    </row>
    <row r="437" spans="1:3" s="173" customFormat="1" ht="9.5" x14ac:dyDescent="0.2">
      <c r="A437" s="196"/>
      <c r="B437" s="151"/>
      <c r="C437" s="151"/>
    </row>
    <row r="438" spans="1:3" s="173" customFormat="1" ht="9.5" x14ac:dyDescent="0.2">
      <c r="A438" s="196"/>
      <c r="B438" s="151"/>
      <c r="C438" s="151"/>
    </row>
    <row r="439" spans="1:3" s="173" customFormat="1" ht="9.5" x14ac:dyDescent="0.2">
      <c r="A439" s="196"/>
      <c r="B439" s="151"/>
      <c r="C439" s="151"/>
    </row>
    <row r="440" spans="1:3" s="173" customFormat="1" ht="9.5" x14ac:dyDescent="0.2">
      <c r="A440" s="196"/>
      <c r="B440" s="151"/>
      <c r="C440" s="151"/>
    </row>
    <row r="441" spans="1:3" s="173" customFormat="1" ht="9.5" x14ac:dyDescent="0.2">
      <c r="A441" s="196"/>
      <c r="B441" s="151"/>
      <c r="C441" s="151"/>
    </row>
    <row r="442" spans="1:3" s="173" customFormat="1" ht="9.5" x14ac:dyDescent="0.2">
      <c r="A442" s="196"/>
      <c r="B442" s="151"/>
      <c r="C442" s="151"/>
    </row>
    <row r="443" spans="1:3" s="173" customFormat="1" ht="9.5" x14ac:dyDescent="0.2">
      <c r="A443" s="196"/>
      <c r="B443" s="151"/>
      <c r="C443" s="151"/>
    </row>
    <row r="444" spans="1:3" s="173" customFormat="1" ht="9.5" x14ac:dyDescent="0.2">
      <c r="A444" s="196"/>
      <c r="B444" s="151"/>
      <c r="C444" s="151"/>
    </row>
    <row r="445" spans="1:3" s="173" customFormat="1" ht="9.5" x14ac:dyDescent="0.2">
      <c r="A445" s="196"/>
      <c r="B445" s="151"/>
      <c r="C445" s="151"/>
    </row>
    <row r="446" spans="1:3" s="173" customFormat="1" ht="9.5" x14ac:dyDescent="0.2">
      <c r="A446" s="196"/>
      <c r="B446" s="151"/>
      <c r="C446" s="151"/>
    </row>
    <row r="447" spans="1:3" s="173" customFormat="1" ht="9.5" x14ac:dyDescent="0.2">
      <c r="A447" s="196"/>
      <c r="B447" s="151"/>
      <c r="C447" s="151"/>
    </row>
    <row r="448" spans="1:3" s="173" customFormat="1" ht="9.5" x14ac:dyDescent="0.2">
      <c r="A448" s="196"/>
      <c r="B448" s="151"/>
      <c r="C448" s="151"/>
    </row>
    <row r="449" spans="1:3" s="173" customFormat="1" ht="9.5" x14ac:dyDescent="0.2">
      <c r="A449" s="196"/>
      <c r="B449" s="151"/>
      <c r="C449" s="151"/>
    </row>
    <row r="450" spans="1:3" s="173" customFormat="1" ht="9.5" x14ac:dyDescent="0.2">
      <c r="A450" s="196"/>
      <c r="B450" s="151"/>
      <c r="C450" s="151"/>
    </row>
    <row r="451" spans="1:3" s="173" customFormat="1" ht="9.5" x14ac:dyDescent="0.2">
      <c r="A451" s="196"/>
      <c r="B451" s="151"/>
      <c r="C451" s="151"/>
    </row>
    <row r="452" spans="1:3" s="173" customFormat="1" ht="9.5" x14ac:dyDescent="0.2">
      <c r="A452" s="196"/>
      <c r="B452" s="151"/>
      <c r="C452" s="151"/>
    </row>
    <row r="453" spans="1:3" s="173" customFormat="1" ht="9.5" x14ac:dyDescent="0.2">
      <c r="A453" s="196"/>
      <c r="B453" s="151"/>
      <c r="C453" s="151"/>
    </row>
    <row r="454" spans="1:3" s="173" customFormat="1" ht="9.5" x14ac:dyDescent="0.2">
      <c r="A454" s="196"/>
      <c r="B454" s="151"/>
      <c r="C454" s="151"/>
    </row>
    <row r="455" spans="1:3" s="173" customFormat="1" ht="9.5" x14ac:dyDescent="0.2">
      <c r="A455" s="196"/>
      <c r="B455" s="151"/>
      <c r="C455" s="151"/>
    </row>
    <row r="456" spans="1:3" s="173" customFormat="1" ht="9.5" x14ac:dyDescent="0.2">
      <c r="A456" s="196"/>
      <c r="B456" s="151"/>
      <c r="C456" s="151"/>
    </row>
    <row r="457" spans="1:3" s="173" customFormat="1" ht="9.5" x14ac:dyDescent="0.2">
      <c r="A457" s="196"/>
      <c r="B457" s="151"/>
      <c r="C457" s="151"/>
    </row>
    <row r="458" spans="1:3" s="173" customFormat="1" ht="9.5" x14ac:dyDescent="0.2">
      <c r="A458" s="196"/>
      <c r="B458" s="151"/>
      <c r="C458" s="151"/>
    </row>
    <row r="459" spans="1:3" s="173" customFormat="1" ht="9.5" x14ac:dyDescent="0.2">
      <c r="A459" s="196"/>
      <c r="B459" s="151"/>
      <c r="C459" s="151"/>
    </row>
    <row r="460" spans="1:3" s="173" customFormat="1" ht="9.5" x14ac:dyDescent="0.2">
      <c r="A460" s="196"/>
      <c r="B460" s="151"/>
      <c r="C460" s="151"/>
    </row>
    <row r="461" spans="1:3" s="173" customFormat="1" ht="9.5" x14ac:dyDescent="0.2">
      <c r="A461" s="196"/>
      <c r="B461" s="151"/>
      <c r="C461" s="151"/>
    </row>
    <row r="462" spans="1:3" s="173" customFormat="1" ht="9.5" x14ac:dyDescent="0.2">
      <c r="A462" s="196"/>
      <c r="B462" s="151"/>
      <c r="C462" s="151"/>
    </row>
    <row r="463" spans="1:3" s="173" customFormat="1" ht="9.5" x14ac:dyDescent="0.2">
      <c r="A463" s="196"/>
      <c r="B463" s="151"/>
      <c r="C463" s="151"/>
    </row>
    <row r="464" spans="1:3" s="173" customFormat="1" ht="9.5" x14ac:dyDescent="0.2">
      <c r="A464" s="196"/>
      <c r="B464" s="151"/>
      <c r="C464" s="151"/>
    </row>
    <row r="465" spans="1:3" s="173" customFormat="1" ht="9.5" x14ac:dyDescent="0.2">
      <c r="A465" s="196"/>
      <c r="B465" s="151"/>
      <c r="C465" s="151"/>
    </row>
    <row r="466" spans="1:3" s="173" customFormat="1" ht="9.5" x14ac:dyDescent="0.2">
      <c r="A466" s="196"/>
      <c r="B466" s="151"/>
      <c r="C466" s="151"/>
    </row>
    <row r="467" spans="1:3" s="173" customFormat="1" ht="9.5" x14ac:dyDescent="0.2">
      <c r="A467" s="196"/>
      <c r="B467" s="151"/>
      <c r="C467" s="151"/>
    </row>
    <row r="468" spans="1:3" s="173" customFormat="1" ht="9.5" x14ac:dyDescent="0.2">
      <c r="A468" s="196"/>
      <c r="B468" s="151"/>
      <c r="C468" s="151"/>
    </row>
    <row r="469" spans="1:3" s="173" customFormat="1" ht="9.5" x14ac:dyDescent="0.2">
      <c r="A469" s="196"/>
      <c r="B469" s="151"/>
      <c r="C469" s="151"/>
    </row>
    <row r="470" spans="1:3" s="173" customFormat="1" ht="9.5" x14ac:dyDescent="0.2">
      <c r="A470" s="196"/>
      <c r="B470" s="151"/>
      <c r="C470" s="151"/>
    </row>
    <row r="471" spans="1:3" s="173" customFormat="1" ht="9.5" x14ac:dyDescent="0.2">
      <c r="A471" s="196"/>
      <c r="B471" s="151"/>
      <c r="C471" s="151"/>
    </row>
    <row r="472" spans="1:3" s="173" customFormat="1" ht="9.5" x14ac:dyDescent="0.2">
      <c r="A472" s="196"/>
      <c r="B472" s="151"/>
      <c r="C472" s="151"/>
    </row>
    <row r="473" spans="1:3" s="173" customFormat="1" ht="9.5" x14ac:dyDescent="0.2">
      <c r="A473" s="196"/>
      <c r="B473" s="151"/>
      <c r="C473" s="151"/>
    </row>
    <row r="474" spans="1:3" s="173" customFormat="1" ht="9.5" x14ac:dyDescent="0.2">
      <c r="A474" s="196"/>
      <c r="B474" s="151"/>
      <c r="C474" s="151"/>
    </row>
    <row r="475" spans="1:3" s="173" customFormat="1" ht="9.5" x14ac:dyDescent="0.2">
      <c r="A475" s="196"/>
      <c r="B475" s="151"/>
      <c r="C475" s="151"/>
    </row>
    <row r="476" spans="1:3" s="173" customFormat="1" ht="9.5" x14ac:dyDescent="0.2">
      <c r="A476" s="196"/>
      <c r="B476" s="151"/>
      <c r="C476" s="151"/>
    </row>
    <row r="477" spans="1:3" s="173" customFormat="1" ht="9.5" x14ac:dyDescent="0.2">
      <c r="A477" s="196"/>
      <c r="B477" s="151"/>
      <c r="C477" s="151"/>
    </row>
    <row r="478" spans="1:3" s="173" customFormat="1" ht="9.5" x14ac:dyDescent="0.2">
      <c r="A478" s="196"/>
      <c r="B478" s="151"/>
      <c r="C478" s="151"/>
    </row>
    <row r="479" spans="1:3" s="173" customFormat="1" ht="9.5" x14ac:dyDescent="0.2">
      <c r="A479" s="196"/>
      <c r="B479" s="151"/>
      <c r="C479" s="151"/>
    </row>
    <row r="480" spans="1:3" s="173" customFormat="1" ht="9.5" x14ac:dyDescent="0.2">
      <c r="A480" s="196"/>
      <c r="B480" s="151"/>
      <c r="C480" s="151"/>
    </row>
    <row r="481" spans="1:3" s="173" customFormat="1" ht="9.5" x14ac:dyDescent="0.2">
      <c r="A481" s="196"/>
      <c r="B481" s="151"/>
      <c r="C481" s="151"/>
    </row>
    <row r="482" spans="1:3" s="173" customFormat="1" ht="9.5" x14ac:dyDescent="0.2">
      <c r="A482" s="196"/>
      <c r="B482" s="151"/>
      <c r="C482" s="151"/>
    </row>
    <row r="483" spans="1:3" s="173" customFormat="1" ht="9.5" x14ac:dyDescent="0.2">
      <c r="A483" s="196"/>
      <c r="B483" s="151"/>
      <c r="C483" s="151"/>
    </row>
    <row r="484" spans="1:3" s="173" customFormat="1" ht="9.5" x14ac:dyDescent="0.2">
      <c r="A484" s="196"/>
      <c r="B484" s="151"/>
      <c r="C484" s="151"/>
    </row>
    <row r="485" spans="1:3" s="173" customFormat="1" ht="9.5" x14ac:dyDescent="0.2">
      <c r="A485" s="196"/>
      <c r="B485" s="151"/>
      <c r="C485" s="151"/>
    </row>
    <row r="486" spans="1:3" s="173" customFormat="1" ht="9.5" x14ac:dyDescent="0.2">
      <c r="A486" s="196"/>
      <c r="B486" s="151"/>
      <c r="C486" s="151"/>
    </row>
    <row r="487" spans="1:3" s="173" customFormat="1" ht="9.5" x14ac:dyDescent="0.2">
      <c r="A487" s="196"/>
      <c r="B487" s="151"/>
      <c r="C487" s="151"/>
    </row>
    <row r="488" spans="1:3" s="173" customFormat="1" ht="9.5" x14ac:dyDescent="0.2">
      <c r="A488" s="196"/>
      <c r="B488" s="151"/>
      <c r="C488" s="151"/>
    </row>
    <row r="489" spans="1:3" s="173" customFormat="1" ht="9.5" x14ac:dyDescent="0.2">
      <c r="A489" s="196"/>
      <c r="B489" s="151"/>
      <c r="C489" s="151"/>
    </row>
    <row r="490" spans="1:3" s="173" customFormat="1" ht="9.5" x14ac:dyDescent="0.2">
      <c r="A490" s="196"/>
      <c r="B490" s="151"/>
      <c r="C490" s="151"/>
    </row>
    <row r="491" spans="1:3" s="173" customFormat="1" ht="9.5" x14ac:dyDescent="0.2">
      <c r="A491" s="196"/>
      <c r="B491" s="151"/>
      <c r="C491" s="151"/>
    </row>
    <row r="492" spans="1:3" s="173" customFormat="1" ht="9.5" x14ac:dyDescent="0.2">
      <c r="A492" s="196"/>
      <c r="B492" s="151"/>
      <c r="C492" s="151"/>
    </row>
    <row r="493" spans="1:3" s="173" customFormat="1" ht="9.5" x14ac:dyDescent="0.2">
      <c r="A493" s="196"/>
      <c r="B493" s="151"/>
      <c r="C493" s="151"/>
    </row>
    <row r="494" spans="1:3" s="173" customFormat="1" ht="9.5" x14ac:dyDescent="0.2">
      <c r="A494" s="196"/>
      <c r="B494" s="151"/>
      <c r="C494" s="151"/>
    </row>
    <row r="495" spans="1:3" s="173" customFormat="1" ht="9.5" x14ac:dyDescent="0.2">
      <c r="A495" s="196"/>
      <c r="B495" s="151"/>
      <c r="C495" s="151"/>
    </row>
    <row r="496" spans="1:3" s="173" customFormat="1" ht="9.5" x14ac:dyDescent="0.2">
      <c r="A496" s="196"/>
      <c r="B496" s="151"/>
      <c r="C496" s="151"/>
    </row>
    <row r="497" spans="1:3" s="173" customFormat="1" ht="9.5" x14ac:dyDescent="0.2">
      <c r="A497" s="196"/>
      <c r="B497" s="151"/>
      <c r="C497" s="151"/>
    </row>
    <row r="498" spans="1:3" s="173" customFormat="1" ht="9.5" x14ac:dyDescent="0.2">
      <c r="A498" s="196"/>
      <c r="B498" s="151"/>
      <c r="C498" s="151"/>
    </row>
    <row r="499" spans="1:3" s="173" customFormat="1" ht="9.5" x14ac:dyDescent="0.2">
      <c r="A499" s="196"/>
      <c r="B499" s="151"/>
      <c r="C499" s="151"/>
    </row>
    <row r="500" spans="1:3" s="173" customFormat="1" ht="9.5" x14ac:dyDescent="0.2">
      <c r="A500" s="196"/>
      <c r="B500" s="151"/>
      <c r="C500" s="151"/>
    </row>
    <row r="501" spans="1:3" s="173" customFormat="1" ht="9.5" x14ac:dyDescent="0.2">
      <c r="A501" s="196"/>
      <c r="B501" s="151"/>
      <c r="C501" s="151"/>
    </row>
    <row r="502" spans="1:3" s="173" customFormat="1" ht="9.5" x14ac:dyDescent="0.2">
      <c r="A502" s="196"/>
      <c r="B502" s="151"/>
      <c r="C502" s="151"/>
    </row>
    <row r="503" spans="1:3" s="173" customFormat="1" ht="9.5" x14ac:dyDescent="0.2">
      <c r="A503" s="196"/>
      <c r="B503" s="151"/>
      <c r="C503" s="151"/>
    </row>
    <row r="504" spans="1:3" s="173" customFormat="1" ht="9.5" x14ac:dyDescent="0.2">
      <c r="A504" s="196"/>
      <c r="B504" s="151"/>
      <c r="C504" s="151"/>
    </row>
    <row r="505" spans="1:3" s="173" customFormat="1" ht="9.5" x14ac:dyDescent="0.2">
      <c r="A505" s="196"/>
      <c r="B505" s="151"/>
      <c r="C505" s="151"/>
    </row>
    <row r="506" spans="1:3" s="173" customFormat="1" ht="9.5" x14ac:dyDescent="0.2">
      <c r="A506" s="196"/>
      <c r="B506" s="151"/>
      <c r="C506" s="151"/>
    </row>
    <row r="507" spans="1:3" s="173" customFormat="1" ht="9.5" x14ac:dyDescent="0.2">
      <c r="A507" s="196"/>
      <c r="B507" s="151"/>
      <c r="C507" s="151"/>
    </row>
    <row r="508" spans="1:3" s="173" customFormat="1" ht="9.5" x14ac:dyDescent="0.2">
      <c r="A508" s="196"/>
      <c r="B508" s="151"/>
      <c r="C508" s="151"/>
    </row>
    <row r="509" spans="1:3" s="173" customFormat="1" ht="9.5" x14ac:dyDescent="0.2">
      <c r="A509" s="196"/>
      <c r="B509" s="151"/>
      <c r="C509" s="151"/>
    </row>
    <row r="510" spans="1:3" s="173" customFormat="1" ht="9.5" x14ac:dyDescent="0.2">
      <c r="A510" s="196"/>
      <c r="B510" s="151"/>
      <c r="C510" s="151"/>
    </row>
    <row r="511" spans="1:3" s="173" customFormat="1" ht="9.5" x14ac:dyDescent="0.2">
      <c r="A511" s="196"/>
      <c r="B511" s="151"/>
      <c r="C511" s="151"/>
    </row>
    <row r="512" spans="1:3" s="173" customFormat="1" ht="9.5" x14ac:dyDescent="0.2">
      <c r="A512" s="196"/>
      <c r="B512" s="151"/>
      <c r="C512" s="151"/>
    </row>
    <row r="513" spans="1:3" s="173" customFormat="1" ht="9.5" x14ac:dyDescent="0.2">
      <c r="A513" s="196"/>
      <c r="B513" s="151"/>
      <c r="C513" s="151"/>
    </row>
    <row r="514" spans="1:3" s="173" customFormat="1" ht="9.5" x14ac:dyDescent="0.2">
      <c r="A514" s="196"/>
      <c r="B514" s="151"/>
      <c r="C514" s="151"/>
    </row>
    <row r="515" spans="1:3" s="173" customFormat="1" ht="9.5" x14ac:dyDescent="0.2">
      <c r="A515" s="196"/>
      <c r="B515" s="151"/>
      <c r="C515" s="151"/>
    </row>
    <row r="516" spans="1:3" s="173" customFormat="1" ht="9.5" x14ac:dyDescent="0.2">
      <c r="A516" s="149"/>
      <c r="B516" s="151"/>
      <c r="C516" s="151"/>
    </row>
    <row r="517" spans="1:3" s="173" customFormat="1" ht="9.5" x14ac:dyDescent="0.2">
      <c r="A517" s="149"/>
      <c r="B517" s="151"/>
      <c r="C517" s="151"/>
    </row>
    <row r="518" spans="1:3" s="173" customFormat="1" ht="9.5" x14ac:dyDescent="0.2">
      <c r="A518" s="149"/>
      <c r="B518" s="151"/>
      <c r="C518" s="151"/>
    </row>
    <row r="519" spans="1:3" s="173" customFormat="1" ht="9.5" x14ac:dyDescent="0.2">
      <c r="A519" s="149"/>
      <c r="B519" s="151"/>
      <c r="C519" s="151"/>
    </row>
    <row r="520" spans="1:3" s="173" customFormat="1" ht="9.5" x14ac:dyDescent="0.2">
      <c r="A520" s="149"/>
      <c r="B520" s="151"/>
      <c r="C520" s="151"/>
    </row>
    <row r="521" spans="1:3" s="173" customFormat="1" ht="9.5" x14ac:dyDescent="0.2">
      <c r="A521" s="149"/>
      <c r="B521" s="151"/>
      <c r="C521" s="151"/>
    </row>
    <row r="522" spans="1:3" s="173" customFormat="1" ht="9.5" x14ac:dyDescent="0.2">
      <c r="A522" s="149"/>
      <c r="B522" s="151"/>
      <c r="C522" s="151"/>
    </row>
    <row r="523" spans="1:3" s="173" customFormat="1" ht="9.5" x14ac:dyDescent="0.2">
      <c r="A523" s="149"/>
      <c r="B523" s="151"/>
      <c r="C523" s="151"/>
    </row>
    <row r="524" spans="1:3" s="173" customFormat="1" ht="9.5" x14ac:dyDescent="0.2">
      <c r="A524" s="149"/>
      <c r="B524" s="151"/>
      <c r="C524" s="151"/>
    </row>
    <row r="525" spans="1:3" s="173" customFormat="1" ht="9.5" x14ac:dyDescent="0.2">
      <c r="A525" s="149"/>
      <c r="B525" s="151"/>
      <c r="C525" s="151"/>
    </row>
    <row r="526" spans="1:3" s="173" customFormat="1" ht="9.5" x14ac:dyDescent="0.2">
      <c r="A526" s="149"/>
      <c r="B526" s="151"/>
      <c r="C526" s="151"/>
    </row>
    <row r="527" spans="1:3" s="173" customFormat="1" ht="9.5" x14ac:dyDescent="0.2">
      <c r="A527" s="149"/>
      <c r="B527" s="151"/>
      <c r="C527" s="151"/>
    </row>
    <row r="528" spans="1:3" s="173" customFormat="1" ht="9.5" x14ac:dyDescent="0.2">
      <c r="A528" s="149"/>
      <c r="B528" s="151"/>
      <c r="C528" s="151"/>
    </row>
    <row r="529" spans="1:3" s="173" customFormat="1" ht="9.5" x14ac:dyDescent="0.2">
      <c r="A529" s="149"/>
      <c r="B529" s="151"/>
      <c r="C529" s="151"/>
    </row>
    <row r="530" spans="1:3" s="173" customFormat="1" ht="9.5" x14ac:dyDescent="0.2">
      <c r="A530" s="149"/>
      <c r="B530" s="151"/>
      <c r="C530" s="151"/>
    </row>
    <row r="531" spans="1:3" s="173" customFormat="1" ht="9.5" x14ac:dyDescent="0.2">
      <c r="A531" s="149"/>
      <c r="B531" s="151"/>
      <c r="C531" s="151"/>
    </row>
    <row r="532" spans="1:3" s="173" customFormat="1" ht="9.5" x14ac:dyDescent="0.2">
      <c r="A532" s="149"/>
      <c r="B532" s="151"/>
      <c r="C532" s="151"/>
    </row>
    <row r="533" spans="1:3" s="173" customFormat="1" ht="9.5" x14ac:dyDescent="0.2">
      <c r="A533" s="149"/>
      <c r="B533" s="151"/>
      <c r="C533" s="151"/>
    </row>
    <row r="534" spans="1:3" s="173" customFormat="1" ht="9.5" x14ac:dyDescent="0.2">
      <c r="A534" s="149"/>
      <c r="B534" s="151"/>
      <c r="C534" s="151"/>
    </row>
    <row r="535" spans="1:3" s="173" customFormat="1" ht="9.5" x14ac:dyDescent="0.2">
      <c r="A535" s="149"/>
      <c r="B535" s="151"/>
      <c r="C535" s="151"/>
    </row>
    <row r="536" spans="1:3" s="173" customFormat="1" ht="9.5" x14ac:dyDescent="0.2">
      <c r="A536" s="149"/>
      <c r="B536" s="151"/>
      <c r="C536" s="151"/>
    </row>
    <row r="537" spans="1:3" s="173" customFormat="1" ht="9.5" x14ac:dyDescent="0.2">
      <c r="A537" s="149"/>
      <c r="B537" s="151"/>
      <c r="C537" s="151"/>
    </row>
    <row r="538" spans="1:3" s="173" customFormat="1" ht="9.5" x14ac:dyDescent="0.2">
      <c r="A538" s="149"/>
      <c r="B538" s="151"/>
      <c r="C538" s="151"/>
    </row>
    <row r="539" spans="1:3" s="173" customFormat="1" ht="9.5" x14ac:dyDescent="0.2">
      <c r="A539" s="149"/>
      <c r="B539" s="151"/>
      <c r="C539" s="151"/>
    </row>
    <row r="540" spans="1:3" s="173" customFormat="1" ht="9.5" x14ac:dyDescent="0.2">
      <c r="A540" s="149"/>
      <c r="B540" s="151"/>
      <c r="C540" s="151"/>
    </row>
    <row r="541" spans="1:3" s="173" customFormat="1" ht="9.5" x14ac:dyDescent="0.2">
      <c r="A541" s="149"/>
      <c r="B541" s="151"/>
      <c r="C541" s="151"/>
    </row>
    <row r="542" spans="1:3" s="173" customFormat="1" ht="9.5" x14ac:dyDescent="0.2">
      <c r="A542" s="149"/>
      <c r="B542" s="151"/>
      <c r="C542" s="151"/>
    </row>
    <row r="543" spans="1:3" s="173" customFormat="1" ht="9.5" x14ac:dyDescent="0.2">
      <c r="A543" s="149"/>
      <c r="B543" s="151"/>
      <c r="C543" s="151"/>
    </row>
    <row r="544" spans="1:3" s="173" customFormat="1" ht="9.5" x14ac:dyDescent="0.2">
      <c r="A544" s="149"/>
      <c r="B544" s="151"/>
      <c r="C544" s="151"/>
    </row>
    <row r="545" spans="1:3" s="173" customFormat="1" ht="9.5" x14ac:dyDescent="0.2">
      <c r="A545" s="149"/>
      <c r="B545" s="151"/>
      <c r="C545" s="151"/>
    </row>
    <row r="546" spans="1:3" s="173" customFormat="1" ht="9.5" x14ac:dyDescent="0.2">
      <c r="A546" s="149"/>
      <c r="B546" s="151"/>
      <c r="C546" s="151"/>
    </row>
    <row r="547" spans="1:3" s="173" customFormat="1" ht="9.5" x14ac:dyDescent="0.2">
      <c r="A547" s="196"/>
      <c r="B547" s="151"/>
      <c r="C547" s="151"/>
    </row>
    <row r="548" spans="1:3" s="173" customFormat="1" ht="9.5" x14ac:dyDescent="0.2">
      <c r="A548" s="149"/>
      <c r="B548" s="151"/>
      <c r="C548" s="151"/>
    </row>
    <row r="549" spans="1:3" s="173" customFormat="1" ht="9.5" x14ac:dyDescent="0.2">
      <c r="A549" s="149"/>
      <c r="B549" s="151"/>
      <c r="C549" s="151"/>
    </row>
    <row r="550" spans="1:3" s="173" customFormat="1" ht="9.5" x14ac:dyDescent="0.2">
      <c r="A550" s="149"/>
      <c r="B550" s="151"/>
      <c r="C550" s="151"/>
    </row>
    <row r="551" spans="1:3" s="173" customFormat="1" ht="9.5" x14ac:dyDescent="0.2">
      <c r="A551" s="149"/>
      <c r="B551" s="151"/>
      <c r="C551" s="151"/>
    </row>
    <row r="552" spans="1:3" s="173" customFormat="1" ht="9.5" x14ac:dyDescent="0.2">
      <c r="A552" s="149"/>
      <c r="B552" s="151"/>
      <c r="C552" s="151"/>
    </row>
    <row r="553" spans="1:3" s="173" customFormat="1" ht="9.5" x14ac:dyDescent="0.2">
      <c r="A553" s="149"/>
      <c r="B553" s="151"/>
      <c r="C553" s="151"/>
    </row>
    <row r="554" spans="1:3" s="173" customFormat="1" ht="9.5" x14ac:dyDescent="0.2">
      <c r="A554" s="149"/>
      <c r="B554" s="151"/>
      <c r="C554" s="151"/>
    </row>
    <row r="555" spans="1:3" s="173" customFormat="1" ht="9.5" x14ac:dyDescent="0.2">
      <c r="A555" s="149"/>
      <c r="B555" s="151"/>
      <c r="C555" s="151"/>
    </row>
    <row r="556" spans="1:3" s="173" customFormat="1" ht="9.5" x14ac:dyDescent="0.2">
      <c r="A556" s="149"/>
      <c r="B556" s="151"/>
      <c r="C556" s="151"/>
    </row>
    <row r="557" spans="1:3" s="173" customFormat="1" ht="9.5" x14ac:dyDescent="0.2">
      <c r="A557" s="149"/>
      <c r="B557" s="151"/>
      <c r="C557" s="151"/>
    </row>
    <row r="558" spans="1:3" s="173" customFormat="1" ht="9.5" x14ac:dyDescent="0.2">
      <c r="A558" s="149"/>
      <c r="B558" s="151"/>
      <c r="C558" s="151"/>
    </row>
    <row r="559" spans="1:3" s="173" customFormat="1" ht="9.5" x14ac:dyDescent="0.2">
      <c r="A559" s="149"/>
      <c r="B559" s="151"/>
      <c r="C559" s="151"/>
    </row>
    <row r="560" spans="1:3" s="173" customFormat="1" ht="9.5" x14ac:dyDescent="0.2">
      <c r="A560" s="149"/>
      <c r="B560" s="151"/>
      <c r="C560" s="151"/>
    </row>
    <row r="561" spans="1:3" s="173" customFormat="1" ht="9.5" x14ac:dyDescent="0.2">
      <c r="A561" s="149"/>
      <c r="B561" s="151"/>
      <c r="C561" s="151"/>
    </row>
    <row r="562" spans="1:3" s="173" customFormat="1" ht="9.5" x14ac:dyDescent="0.2">
      <c r="A562" s="149"/>
      <c r="B562" s="151"/>
      <c r="C562" s="151"/>
    </row>
    <row r="563" spans="1:3" s="173" customFormat="1" ht="9.5" x14ac:dyDescent="0.2">
      <c r="A563" s="149"/>
      <c r="B563" s="151"/>
      <c r="C563" s="151"/>
    </row>
    <row r="564" spans="1:3" s="173" customFormat="1" ht="9.5" x14ac:dyDescent="0.2">
      <c r="A564" s="149"/>
      <c r="B564" s="151"/>
      <c r="C564" s="151"/>
    </row>
    <row r="565" spans="1:3" s="173" customFormat="1" ht="9.5" x14ac:dyDescent="0.2">
      <c r="A565" s="149"/>
      <c r="B565" s="151"/>
      <c r="C565" s="151"/>
    </row>
    <row r="566" spans="1:3" s="173" customFormat="1" ht="9.5" x14ac:dyDescent="0.2">
      <c r="A566" s="149"/>
      <c r="B566" s="151"/>
      <c r="C566" s="151"/>
    </row>
    <row r="567" spans="1:3" s="173" customFormat="1" ht="9.5" x14ac:dyDescent="0.2">
      <c r="A567" s="149"/>
      <c r="B567" s="151"/>
      <c r="C567" s="151"/>
    </row>
    <row r="568" spans="1:3" s="173" customFormat="1" ht="9.5" x14ac:dyDescent="0.2">
      <c r="A568" s="149"/>
      <c r="B568" s="151"/>
      <c r="C568" s="151"/>
    </row>
    <row r="569" spans="1:3" s="173" customFormat="1" ht="9.5" x14ac:dyDescent="0.2">
      <c r="A569" s="149"/>
      <c r="B569" s="151"/>
      <c r="C569" s="151"/>
    </row>
    <row r="570" spans="1:3" s="173" customFormat="1" ht="9.5" x14ac:dyDescent="0.2">
      <c r="A570" s="149"/>
      <c r="B570" s="151"/>
      <c r="C570" s="151"/>
    </row>
    <row r="571" spans="1:3" s="173" customFormat="1" ht="9.5" x14ac:dyDescent="0.2">
      <c r="A571" s="149"/>
      <c r="B571" s="151"/>
      <c r="C571" s="151"/>
    </row>
    <row r="572" spans="1:3" s="173" customFormat="1" ht="9.5" x14ac:dyDescent="0.2">
      <c r="A572" s="149"/>
      <c r="B572" s="151"/>
      <c r="C572" s="151"/>
    </row>
    <row r="573" spans="1:3" s="173" customFormat="1" ht="9.5" x14ac:dyDescent="0.2">
      <c r="A573" s="149"/>
      <c r="B573" s="151"/>
      <c r="C573" s="151"/>
    </row>
    <row r="574" spans="1:3" s="173" customFormat="1" ht="9.5" x14ac:dyDescent="0.2">
      <c r="A574" s="149"/>
      <c r="B574" s="151"/>
      <c r="C574" s="151"/>
    </row>
    <row r="575" spans="1:3" s="173" customFormat="1" ht="9.5" x14ac:dyDescent="0.2">
      <c r="A575" s="149"/>
      <c r="B575" s="151"/>
      <c r="C575" s="151"/>
    </row>
    <row r="576" spans="1:3" s="173" customFormat="1" ht="9.5" x14ac:dyDescent="0.2">
      <c r="A576" s="149"/>
      <c r="B576" s="151"/>
      <c r="C576" s="151"/>
    </row>
    <row r="577" spans="1:3" s="173" customFormat="1" ht="9.5" x14ac:dyDescent="0.2">
      <c r="A577" s="149"/>
      <c r="B577" s="151"/>
      <c r="C577" s="151"/>
    </row>
    <row r="578" spans="1:3" s="173" customFormat="1" ht="9.5" x14ac:dyDescent="0.2">
      <c r="A578" s="149"/>
      <c r="B578" s="151"/>
      <c r="C578" s="151"/>
    </row>
    <row r="579" spans="1:3" s="173" customFormat="1" ht="9.5" x14ac:dyDescent="0.2">
      <c r="A579" s="149"/>
      <c r="B579" s="151"/>
      <c r="C579" s="151"/>
    </row>
    <row r="580" spans="1:3" s="173" customFormat="1" ht="9.5" x14ac:dyDescent="0.2">
      <c r="A580" s="149"/>
      <c r="B580" s="151"/>
      <c r="C580" s="151"/>
    </row>
    <row r="581" spans="1:3" s="173" customFormat="1" ht="9.5" x14ac:dyDescent="0.2">
      <c r="A581" s="149"/>
      <c r="B581" s="151"/>
      <c r="C581" s="151"/>
    </row>
    <row r="582" spans="1:3" s="173" customFormat="1" ht="9.5" x14ac:dyDescent="0.2">
      <c r="A582" s="149"/>
      <c r="B582" s="151"/>
      <c r="C582" s="151"/>
    </row>
    <row r="583" spans="1:3" s="173" customFormat="1" ht="9.5" x14ac:dyDescent="0.2">
      <c r="A583" s="149"/>
      <c r="B583" s="151"/>
      <c r="C583" s="151"/>
    </row>
    <row r="584" spans="1:3" s="173" customFormat="1" ht="9.5" x14ac:dyDescent="0.2">
      <c r="A584" s="149"/>
      <c r="B584" s="151"/>
      <c r="C584" s="151"/>
    </row>
    <row r="585" spans="1:3" s="173" customFormat="1" ht="9.5" x14ac:dyDescent="0.2">
      <c r="A585" s="149"/>
      <c r="B585" s="151"/>
      <c r="C585" s="151"/>
    </row>
    <row r="586" spans="1:3" s="173" customFormat="1" ht="9.5" x14ac:dyDescent="0.2">
      <c r="A586" s="149"/>
      <c r="B586" s="151"/>
      <c r="C586" s="151"/>
    </row>
    <row r="587" spans="1:3" s="173" customFormat="1" ht="9.5" x14ac:dyDescent="0.2">
      <c r="A587" s="149"/>
      <c r="B587" s="151"/>
      <c r="C587" s="151"/>
    </row>
    <row r="588" spans="1:3" s="173" customFormat="1" ht="9.5" x14ac:dyDescent="0.2">
      <c r="A588" s="149"/>
      <c r="B588" s="151"/>
      <c r="C588" s="151"/>
    </row>
    <row r="589" spans="1:3" s="173" customFormat="1" ht="9.5" x14ac:dyDescent="0.2">
      <c r="A589" s="149"/>
      <c r="B589" s="151"/>
      <c r="C589" s="151"/>
    </row>
    <row r="590" spans="1:3" s="173" customFormat="1" ht="9.5" x14ac:dyDescent="0.2">
      <c r="A590" s="149"/>
      <c r="B590" s="151"/>
      <c r="C590" s="151"/>
    </row>
    <row r="591" spans="1:3" s="173" customFormat="1" ht="9.5" x14ac:dyDescent="0.2">
      <c r="A591" s="149"/>
      <c r="B591" s="151"/>
      <c r="C591" s="151"/>
    </row>
    <row r="592" spans="1:3" s="173" customFormat="1" ht="9.5" x14ac:dyDescent="0.2">
      <c r="A592" s="149"/>
      <c r="B592" s="151"/>
      <c r="C592" s="151"/>
    </row>
    <row r="593" spans="1:3" s="173" customFormat="1" ht="9.5" x14ac:dyDescent="0.2">
      <c r="A593" s="149"/>
      <c r="B593" s="151"/>
      <c r="C593" s="151"/>
    </row>
    <row r="594" spans="1:3" s="173" customFormat="1" ht="9.5" x14ac:dyDescent="0.2">
      <c r="A594" s="149"/>
      <c r="B594" s="151"/>
      <c r="C594" s="151"/>
    </row>
    <row r="595" spans="1:3" s="173" customFormat="1" ht="9.5" x14ac:dyDescent="0.2">
      <c r="A595" s="149"/>
      <c r="B595" s="151"/>
      <c r="C595" s="151"/>
    </row>
    <row r="596" spans="1:3" s="173" customFormat="1" ht="9.5" x14ac:dyDescent="0.2">
      <c r="A596" s="149"/>
      <c r="B596" s="151"/>
      <c r="C596" s="151"/>
    </row>
    <row r="597" spans="1:3" s="173" customFormat="1" ht="9.5" x14ac:dyDescent="0.2">
      <c r="A597" s="149"/>
      <c r="B597" s="151"/>
      <c r="C597" s="151"/>
    </row>
    <row r="598" spans="1:3" s="173" customFormat="1" ht="9.5" x14ac:dyDescent="0.2">
      <c r="A598" s="149"/>
      <c r="B598" s="151"/>
      <c r="C598" s="151"/>
    </row>
    <row r="599" spans="1:3" s="173" customFormat="1" ht="9.5" x14ac:dyDescent="0.2">
      <c r="A599" s="149"/>
      <c r="B599" s="151"/>
      <c r="C599" s="151"/>
    </row>
    <row r="600" spans="1:3" s="173" customFormat="1" ht="9.5" x14ac:dyDescent="0.2">
      <c r="A600" s="149"/>
      <c r="B600" s="151"/>
      <c r="C600" s="151"/>
    </row>
    <row r="601" spans="1:3" s="173" customFormat="1" ht="9.5" x14ac:dyDescent="0.2">
      <c r="A601" s="149"/>
      <c r="B601" s="151"/>
      <c r="C601" s="151"/>
    </row>
    <row r="602" spans="1:3" s="173" customFormat="1" ht="9.5" x14ac:dyDescent="0.2">
      <c r="A602" s="149"/>
      <c r="B602" s="151"/>
      <c r="C602" s="151"/>
    </row>
    <row r="603" spans="1:3" s="173" customFormat="1" ht="9.5" x14ac:dyDescent="0.2">
      <c r="A603" s="149"/>
      <c r="B603" s="151"/>
      <c r="C603" s="151"/>
    </row>
    <row r="604" spans="1:3" s="173" customFormat="1" ht="9.5" x14ac:dyDescent="0.2">
      <c r="A604" s="149"/>
      <c r="B604" s="151"/>
      <c r="C604" s="151"/>
    </row>
    <row r="605" spans="1:3" s="173" customFormat="1" ht="9.5" x14ac:dyDescent="0.2">
      <c r="A605" s="149"/>
      <c r="B605" s="151"/>
      <c r="C605" s="151"/>
    </row>
    <row r="606" spans="1:3" s="173" customFormat="1" ht="9.5" x14ac:dyDescent="0.2">
      <c r="A606" s="149"/>
      <c r="B606" s="151"/>
      <c r="C606" s="151"/>
    </row>
    <row r="607" spans="1:3" s="173" customFormat="1" ht="9.5" x14ac:dyDescent="0.2">
      <c r="A607" s="149"/>
      <c r="B607" s="151"/>
      <c r="C607" s="151"/>
    </row>
    <row r="608" spans="1:3" s="173" customFormat="1" ht="9.5" x14ac:dyDescent="0.2">
      <c r="A608" s="149"/>
      <c r="B608" s="151"/>
      <c r="C608" s="151"/>
    </row>
    <row r="609" spans="1:3" s="173" customFormat="1" ht="9.5" x14ac:dyDescent="0.2">
      <c r="A609" s="149"/>
      <c r="B609" s="151"/>
      <c r="C609" s="151"/>
    </row>
    <row r="610" spans="1:3" s="173" customFormat="1" ht="9.5" x14ac:dyDescent="0.2">
      <c r="A610" s="149"/>
      <c r="B610" s="151"/>
      <c r="C610" s="151"/>
    </row>
    <row r="611" spans="1:3" s="173" customFormat="1" ht="9.5" x14ac:dyDescent="0.2">
      <c r="A611" s="149"/>
      <c r="B611" s="151"/>
      <c r="C611" s="151"/>
    </row>
    <row r="612" spans="1:3" s="173" customFormat="1" ht="9.5" x14ac:dyDescent="0.2">
      <c r="A612" s="149"/>
      <c r="B612" s="151"/>
      <c r="C612" s="151"/>
    </row>
    <row r="613" spans="1:3" s="173" customFormat="1" ht="9.5" x14ac:dyDescent="0.2">
      <c r="A613" s="196"/>
      <c r="B613" s="151"/>
      <c r="C613" s="151"/>
    </row>
    <row r="614" spans="1:3" s="173" customFormat="1" ht="9.5" x14ac:dyDescent="0.2">
      <c r="A614" s="196"/>
      <c r="B614" s="151"/>
      <c r="C614" s="151"/>
    </row>
    <row r="615" spans="1:3" s="173" customFormat="1" ht="9.5" x14ac:dyDescent="0.2">
      <c r="A615" s="196"/>
      <c r="B615" s="151"/>
      <c r="C615" s="151"/>
    </row>
    <row r="616" spans="1:3" s="173" customFormat="1" ht="9.5" x14ac:dyDescent="0.2">
      <c r="A616" s="196"/>
      <c r="B616" s="151"/>
      <c r="C616" s="151"/>
    </row>
    <row r="617" spans="1:3" s="173" customFormat="1" ht="9.5" x14ac:dyDescent="0.2">
      <c r="A617" s="149"/>
      <c r="B617" s="151"/>
      <c r="C617" s="151"/>
    </row>
    <row r="618" spans="1:3" s="173" customFormat="1" ht="9.5" x14ac:dyDescent="0.2">
      <c r="A618" s="149"/>
      <c r="B618" s="151"/>
      <c r="C618" s="151"/>
    </row>
    <row r="619" spans="1:3" s="173" customFormat="1" ht="9.5" x14ac:dyDescent="0.2">
      <c r="A619" s="149"/>
      <c r="B619" s="151"/>
      <c r="C619" s="151"/>
    </row>
    <row r="620" spans="1:3" s="173" customFormat="1" ht="9.5" x14ac:dyDescent="0.2">
      <c r="A620" s="149"/>
      <c r="B620" s="151"/>
      <c r="C620" s="151"/>
    </row>
    <row r="621" spans="1:3" s="173" customFormat="1" ht="9.5" x14ac:dyDescent="0.2">
      <c r="A621" s="149"/>
      <c r="B621" s="151"/>
      <c r="C621" s="151"/>
    </row>
    <row r="622" spans="1:3" s="173" customFormat="1" ht="9.5" x14ac:dyDescent="0.2">
      <c r="A622" s="149"/>
      <c r="B622" s="151"/>
      <c r="C622" s="151"/>
    </row>
    <row r="623" spans="1:3" s="173" customFormat="1" ht="9.5" x14ac:dyDescent="0.2">
      <c r="A623" s="196"/>
      <c r="B623" s="151"/>
      <c r="C623" s="151"/>
    </row>
    <row r="624" spans="1:3" s="173" customFormat="1" ht="9.5" x14ac:dyDescent="0.2">
      <c r="A624" s="149"/>
      <c r="B624" s="151"/>
      <c r="C624" s="151"/>
    </row>
    <row r="625" spans="1:3" s="173" customFormat="1" ht="9.5" x14ac:dyDescent="0.2">
      <c r="A625" s="149"/>
      <c r="B625" s="151"/>
      <c r="C625" s="151"/>
    </row>
    <row r="626" spans="1:3" s="173" customFormat="1" ht="9.5" x14ac:dyDescent="0.2">
      <c r="A626" s="149"/>
      <c r="B626" s="151"/>
      <c r="C626" s="151"/>
    </row>
    <row r="627" spans="1:3" s="173" customFormat="1" ht="9.5" x14ac:dyDescent="0.2">
      <c r="A627" s="149"/>
      <c r="B627" s="151"/>
      <c r="C627" s="151"/>
    </row>
    <row r="628" spans="1:3" s="173" customFormat="1" ht="9.5" x14ac:dyDescent="0.2">
      <c r="A628" s="149"/>
      <c r="B628" s="151"/>
      <c r="C628" s="151"/>
    </row>
    <row r="629" spans="1:3" s="173" customFormat="1" ht="9.5" x14ac:dyDescent="0.2">
      <c r="A629" s="149"/>
      <c r="B629" s="151"/>
      <c r="C629" s="151"/>
    </row>
    <row r="630" spans="1:3" s="173" customFormat="1" ht="9.5" x14ac:dyDescent="0.2">
      <c r="A630" s="149"/>
      <c r="B630" s="151"/>
      <c r="C630" s="151"/>
    </row>
    <row r="631" spans="1:3" s="173" customFormat="1" ht="9.5" x14ac:dyDescent="0.2">
      <c r="A631" s="149"/>
      <c r="B631" s="151"/>
      <c r="C631" s="151"/>
    </row>
    <row r="632" spans="1:3" s="173" customFormat="1" ht="9.5" x14ac:dyDescent="0.2">
      <c r="A632" s="149"/>
      <c r="B632" s="151"/>
      <c r="C632" s="151"/>
    </row>
    <row r="633" spans="1:3" s="173" customFormat="1" ht="9.5" x14ac:dyDescent="0.2">
      <c r="A633" s="149"/>
      <c r="B633" s="151"/>
      <c r="C633" s="151"/>
    </row>
    <row r="634" spans="1:3" s="173" customFormat="1" ht="9.5" x14ac:dyDescent="0.2">
      <c r="A634" s="149"/>
      <c r="B634" s="151"/>
      <c r="C634" s="151"/>
    </row>
    <row r="635" spans="1:3" s="173" customFormat="1" ht="9.5" x14ac:dyDescent="0.2">
      <c r="A635" s="149"/>
      <c r="B635" s="151"/>
      <c r="C635" s="151"/>
    </row>
    <row r="636" spans="1:3" s="173" customFormat="1" ht="9.5" x14ac:dyDescent="0.2">
      <c r="A636" s="149"/>
      <c r="B636" s="151"/>
      <c r="C636" s="151"/>
    </row>
    <row r="637" spans="1:3" s="173" customFormat="1" ht="9.5" x14ac:dyDescent="0.2">
      <c r="A637" s="149"/>
      <c r="B637" s="151"/>
      <c r="C637" s="151"/>
    </row>
    <row r="638" spans="1:3" s="173" customFormat="1" ht="9.5" x14ac:dyDescent="0.2">
      <c r="A638" s="149"/>
      <c r="B638" s="151"/>
      <c r="C638" s="151"/>
    </row>
    <row r="639" spans="1:3" s="173" customFormat="1" ht="9.5" x14ac:dyDescent="0.2">
      <c r="A639" s="149"/>
      <c r="B639" s="151"/>
      <c r="C639" s="151"/>
    </row>
    <row r="640" spans="1:3" s="173" customFormat="1" ht="9.5" x14ac:dyDescent="0.2">
      <c r="A640" s="149"/>
      <c r="B640" s="151"/>
      <c r="C640" s="151"/>
    </row>
    <row r="641" spans="1:3" s="173" customFormat="1" ht="9.5" x14ac:dyDescent="0.2">
      <c r="A641" s="149"/>
      <c r="B641" s="151"/>
      <c r="C641" s="151"/>
    </row>
    <row r="642" spans="1:3" s="173" customFormat="1" ht="9.5" x14ac:dyDescent="0.2">
      <c r="A642" s="149"/>
      <c r="B642" s="151"/>
      <c r="C642" s="151"/>
    </row>
    <row r="643" spans="1:3" s="173" customFormat="1" ht="9.5" x14ac:dyDescent="0.2">
      <c r="A643" s="149"/>
      <c r="B643" s="151"/>
      <c r="C643" s="151"/>
    </row>
    <row r="644" spans="1:3" s="173" customFormat="1" ht="9.5" x14ac:dyDescent="0.2">
      <c r="A644" s="149"/>
      <c r="B644" s="151"/>
      <c r="C644" s="151"/>
    </row>
    <row r="645" spans="1:3" s="173" customFormat="1" ht="9.5" x14ac:dyDescent="0.2">
      <c r="A645" s="149"/>
      <c r="B645" s="151"/>
      <c r="C645" s="151"/>
    </row>
    <row r="646" spans="1:3" s="173" customFormat="1" ht="9.5" x14ac:dyDescent="0.2">
      <c r="A646" s="149"/>
      <c r="B646" s="151"/>
      <c r="C646" s="151"/>
    </row>
    <row r="647" spans="1:3" s="173" customFormat="1" ht="9.5" x14ac:dyDescent="0.2">
      <c r="A647" s="149"/>
      <c r="B647" s="151"/>
      <c r="C647" s="151"/>
    </row>
    <row r="648" spans="1:3" s="173" customFormat="1" ht="9.5" x14ac:dyDescent="0.2">
      <c r="A648" s="149"/>
      <c r="B648" s="151"/>
      <c r="C648" s="151"/>
    </row>
    <row r="649" spans="1:3" s="173" customFormat="1" ht="9.5" x14ac:dyDescent="0.2">
      <c r="A649" s="149"/>
      <c r="B649" s="151"/>
      <c r="C649" s="151"/>
    </row>
    <row r="650" spans="1:3" s="173" customFormat="1" ht="9.5" x14ac:dyDescent="0.2">
      <c r="A650" s="149"/>
      <c r="B650" s="151"/>
      <c r="C650" s="151"/>
    </row>
    <row r="651" spans="1:3" s="173" customFormat="1" ht="9.5" x14ac:dyDescent="0.2">
      <c r="A651" s="149"/>
      <c r="B651" s="151"/>
      <c r="C651" s="151"/>
    </row>
    <row r="652" spans="1:3" s="173" customFormat="1" ht="9.5" x14ac:dyDescent="0.2">
      <c r="A652" s="149"/>
      <c r="B652" s="151"/>
      <c r="C652" s="151"/>
    </row>
    <row r="653" spans="1:3" s="173" customFormat="1" ht="9.5" x14ac:dyDescent="0.2">
      <c r="A653" s="149"/>
      <c r="B653" s="151"/>
      <c r="C653" s="151"/>
    </row>
    <row r="654" spans="1:3" s="173" customFormat="1" ht="9.5" x14ac:dyDescent="0.2">
      <c r="A654" s="149"/>
      <c r="B654" s="151"/>
      <c r="C654" s="151"/>
    </row>
    <row r="655" spans="1:3" s="173" customFormat="1" ht="9.5" x14ac:dyDescent="0.2">
      <c r="A655" s="149"/>
      <c r="B655" s="151"/>
      <c r="C655" s="151"/>
    </row>
    <row r="656" spans="1:3" s="173" customFormat="1" ht="9.5" x14ac:dyDescent="0.2">
      <c r="A656" s="149"/>
      <c r="B656" s="151"/>
      <c r="C656" s="151"/>
    </row>
    <row r="657" spans="1:3" s="173" customFormat="1" ht="9.5" x14ac:dyDescent="0.2">
      <c r="A657" s="149"/>
      <c r="B657" s="151"/>
      <c r="C657" s="151"/>
    </row>
    <row r="658" spans="1:3" s="173" customFormat="1" ht="9.5" x14ac:dyDescent="0.2">
      <c r="A658" s="149"/>
      <c r="B658" s="151"/>
      <c r="C658" s="151"/>
    </row>
    <row r="659" spans="1:3" s="173" customFormat="1" ht="9.5" x14ac:dyDescent="0.2">
      <c r="A659" s="149"/>
      <c r="B659" s="151"/>
      <c r="C659" s="151"/>
    </row>
    <row r="660" spans="1:3" s="173" customFormat="1" ht="9.5" x14ac:dyDescent="0.2">
      <c r="A660" s="149"/>
      <c r="B660" s="151"/>
      <c r="C660" s="151"/>
    </row>
    <row r="661" spans="1:3" s="173" customFormat="1" ht="9.5" x14ac:dyDescent="0.2">
      <c r="A661" s="149"/>
      <c r="B661" s="151"/>
      <c r="C661" s="151"/>
    </row>
    <row r="662" spans="1:3" s="173" customFormat="1" ht="9.5" x14ac:dyDescent="0.2">
      <c r="A662" s="149"/>
      <c r="B662" s="151"/>
      <c r="C662" s="151"/>
    </row>
    <row r="663" spans="1:3" s="173" customFormat="1" ht="9.5" x14ac:dyDescent="0.2">
      <c r="A663" s="149"/>
      <c r="B663" s="151"/>
      <c r="C663" s="151"/>
    </row>
    <row r="664" spans="1:3" s="173" customFormat="1" ht="9.5" x14ac:dyDescent="0.2">
      <c r="A664" s="149"/>
      <c r="B664" s="151"/>
      <c r="C664" s="151"/>
    </row>
    <row r="665" spans="1:3" s="173" customFormat="1" ht="9.5" x14ac:dyDescent="0.2">
      <c r="A665" s="149"/>
      <c r="B665" s="151"/>
      <c r="C665" s="151"/>
    </row>
    <row r="666" spans="1:3" s="173" customFormat="1" ht="9.5" x14ac:dyDescent="0.2">
      <c r="A666" s="149"/>
      <c r="B666" s="151"/>
      <c r="C666" s="151"/>
    </row>
    <row r="667" spans="1:3" s="173" customFormat="1" ht="9.5" x14ac:dyDescent="0.2">
      <c r="A667" s="149"/>
      <c r="B667" s="151"/>
      <c r="C667" s="151"/>
    </row>
    <row r="668" spans="1:3" s="173" customFormat="1" ht="9.5" x14ac:dyDescent="0.2">
      <c r="A668" s="149"/>
      <c r="B668" s="151"/>
      <c r="C668" s="151"/>
    </row>
    <row r="669" spans="1:3" s="173" customFormat="1" ht="9.5" x14ac:dyDescent="0.2">
      <c r="A669" s="149"/>
      <c r="B669" s="151"/>
      <c r="C669" s="151"/>
    </row>
    <row r="670" spans="1:3" s="173" customFormat="1" ht="9.5" x14ac:dyDescent="0.2">
      <c r="A670" s="149"/>
      <c r="B670" s="151"/>
      <c r="C670" s="151"/>
    </row>
    <row r="671" spans="1:3" s="173" customFormat="1" ht="9.5" x14ac:dyDescent="0.2">
      <c r="A671" s="149"/>
      <c r="B671" s="151"/>
      <c r="C671" s="151"/>
    </row>
    <row r="672" spans="1:3" s="173" customFormat="1" ht="9.5" x14ac:dyDescent="0.2">
      <c r="A672" s="149"/>
      <c r="B672" s="151"/>
      <c r="C672" s="151"/>
    </row>
    <row r="673" spans="1:3" s="173" customFormat="1" ht="9.5" x14ac:dyDescent="0.2">
      <c r="A673" s="149"/>
      <c r="B673" s="151"/>
      <c r="C673" s="151"/>
    </row>
    <row r="674" spans="1:3" s="173" customFormat="1" ht="9.5" x14ac:dyDescent="0.2">
      <c r="A674" s="149"/>
      <c r="B674" s="151"/>
      <c r="C674" s="151"/>
    </row>
    <row r="675" spans="1:3" s="173" customFormat="1" ht="9.5" x14ac:dyDescent="0.2">
      <c r="A675" s="149"/>
      <c r="B675" s="151"/>
      <c r="C675" s="151"/>
    </row>
    <row r="676" spans="1:3" s="173" customFormat="1" ht="9.5" x14ac:dyDescent="0.2">
      <c r="A676" s="149"/>
      <c r="B676" s="151"/>
      <c r="C676" s="151"/>
    </row>
    <row r="677" spans="1:3" s="173" customFormat="1" ht="9.5" x14ac:dyDescent="0.2">
      <c r="A677" s="149"/>
      <c r="B677" s="151"/>
      <c r="C677" s="151"/>
    </row>
    <row r="678" spans="1:3" s="173" customFormat="1" ht="9.5" x14ac:dyDescent="0.2">
      <c r="A678" s="149"/>
      <c r="B678" s="151"/>
      <c r="C678" s="151"/>
    </row>
    <row r="679" spans="1:3" s="173" customFormat="1" ht="9.5" x14ac:dyDescent="0.2">
      <c r="A679" s="149"/>
      <c r="B679" s="151"/>
      <c r="C679" s="151"/>
    </row>
    <row r="680" spans="1:3" s="173" customFormat="1" ht="9.5" x14ac:dyDescent="0.2">
      <c r="A680" s="149"/>
      <c r="B680" s="151"/>
      <c r="C680" s="151"/>
    </row>
    <row r="681" spans="1:3" s="173" customFormat="1" ht="9.5" x14ac:dyDescent="0.2">
      <c r="A681" s="149"/>
      <c r="B681" s="151"/>
      <c r="C681" s="151"/>
    </row>
    <row r="682" spans="1:3" s="173" customFormat="1" ht="9.5" x14ac:dyDescent="0.2">
      <c r="A682" s="149"/>
      <c r="B682" s="151"/>
      <c r="C682" s="151"/>
    </row>
    <row r="683" spans="1:3" s="173" customFormat="1" ht="9.5" x14ac:dyDescent="0.2">
      <c r="A683" s="149"/>
      <c r="B683" s="151"/>
      <c r="C683" s="151"/>
    </row>
    <row r="684" spans="1:3" s="173" customFormat="1" ht="9.5" x14ac:dyDescent="0.2">
      <c r="A684" s="149"/>
      <c r="B684" s="151"/>
      <c r="C684" s="151"/>
    </row>
    <row r="685" spans="1:3" s="173" customFormat="1" ht="9.5" x14ac:dyDescent="0.2">
      <c r="A685" s="149"/>
      <c r="B685" s="151"/>
      <c r="C685" s="151"/>
    </row>
    <row r="686" spans="1:3" s="173" customFormat="1" ht="9.5" x14ac:dyDescent="0.2">
      <c r="A686" s="149"/>
      <c r="B686" s="151"/>
      <c r="C686" s="151"/>
    </row>
    <row r="687" spans="1:3" s="173" customFormat="1" ht="9.5" x14ac:dyDescent="0.2">
      <c r="A687" s="149"/>
      <c r="B687" s="151"/>
      <c r="C687" s="151"/>
    </row>
    <row r="688" spans="1:3" s="173" customFormat="1" ht="9.5" x14ac:dyDescent="0.2">
      <c r="A688" s="149"/>
      <c r="B688" s="151"/>
      <c r="C688" s="151"/>
    </row>
    <row r="689" spans="1:3" s="173" customFormat="1" ht="9.5" x14ac:dyDescent="0.2">
      <c r="A689" s="149"/>
      <c r="B689" s="151"/>
      <c r="C689" s="151"/>
    </row>
    <row r="690" spans="1:3" s="173" customFormat="1" ht="9.5" x14ac:dyDescent="0.2">
      <c r="A690" s="149"/>
      <c r="B690" s="151"/>
      <c r="C690" s="151"/>
    </row>
    <row r="691" spans="1:3" s="173" customFormat="1" ht="9.5" x14ac:dyDescent="0.2">
      <c r="A691" s="149"/>
      <c r="B691" s="151"/>
      <c r="C691" s="151"/>
    </row>
    <row r="692" spans="1:3" s="173" customFormat="1" ht="9.5" x14ac:dyDescent="0.2">
      <c r="A692" s="149"/>
      <c r="B692" s="151"/>
      <c r="C692" s="151"/>
    </row>
    <row r="693" spans="1:3" s="173" customFormat="1" ht="9.5" x14ac:dyDescent="0.2">
      <c r="A693" s="149"/>
      <c r="B693" s="151"/>
      <c r="C693" s="151"/>
    </row>
    <row r="694" spans="1:3" s="173" customFormat="1" ht="9.5" x14ac:dyDescent="0.2">
      <c r="A694" s="149"/>
      <c r="B694" s="151"/>
      <c r="C694" s="151"/>
    </row>
    <row r="695" spans="1:3" s="173" customFormat="1" ht="9.5" x14ac:dyDescent="0.2">
      <c r="A695" s="149"/>
      <c r="B695" s="151"/>
      <c r="C695" s="151"/>
    </row>
    <row r="696" spans="1:3" s="173" customFormat="1" ht="9.5" x14ac:dyDescent="0.2">
      <c r="A696" s="149"/>
      <c r="B696" s="151"/>
      <c r="C696" s="151"/>
    </row>
    <row r="697" spans="1:3" s="173" customFormat="1" ht="9.5" x14ac:dyDescent="0.2">
      <c r="A697" s="149"/>
      <c r="B697" s="151"/>
      <c r="C697" s="151"/>
    </row>
    <row r="698" spans="1:3" s="173" customFormat="1" ht="9.5" x14ac:dyDescent="0.2">
      <c r="A698" s="149"/>
      <c r="B698" s="151"/>
      <c r="C698" s="151"/>
    </row>
    <row r="699" spans="1:3" s="173" customFormat="1" ht="9.5" x14ac:dyDescent="0.2">
      <c r="A699" s="149"/>
      <c r="B699" s="151"/>
      <c r="C699" s="151"/>
    </row>
    <row r="700" spans="1:3" s="173" customFormat="1" ht="9.5" x14ac:dyDescent="0.2">
      <c r="A700" s="149"/>
      <c r="B700" s="151"/>
      <c r="C700" s="151"/>
    </row>
    <row r="701" spans="1:3" s="173" customFormat="1" ht="9.5" x14ac:dyDescent="0.2">
      <c r="A701" s="149"/>
      <c r="B701" s="151"/>
      <c r="C701" s="151"/>
    </row>
    <row r="702" spans="1:3" s="173" customFormat="1" ht="9.5" x14ac:dyDescent="0.2">
      <c r="A702" s="149"/>
      <c r="B702" s="151"/>
      <c r="C702" s="151"/>
    </row>
    <row r="703" spans="1:3" s="173" customFormat="1" ht="9.5" x14ac:dyDescent="0.2">
      <c r="A703" s="149"/>
      <c r="B703" s="151"/>
      <c r="C703" s="151"/>
    </row>
    <row r="704" spans="1:3" s="173" customFormat="1" ht="9.5" x14ac:dyDescent="0.2">
      <c r="A704" s="149"/>
      <c r="B704" s="151"/>
      <c r="C704" s="151"/>
    </row>
    <row r="705" spans="1:3" s="173" customFormat="1" ht="9.5" x14ac:dyDescent="0.2">
      <c r="A705" s="149"/>
      <c r="B705" s="151"/>
      <c r="C705" s="151"/>
    </row>
    <row r="706" spans="1:3" s="173" customFormat="1" ht="9.5" x14ac:dyDescent="0.2">
      <c r="A706" s="149"/>
      <c r="B706" s="151"/>
      <c r="C706" s="151"/>
    </row>
    <row r="707" spans="1:3" s="173" customFormat="1" ht="9.5" x14ac:dyDescent="0.2">
      <c r="A707" s="149"/>
      <c r="B707" s="151"/>
      <c r="C707" s="151"/>
    </row>
    <row r="708" spans="1:3" s="173" customFormat="1" ht="9.5" x14ac:dyDescent="0.2">
      <c r="A708" s="149"/>
      <c r="B708" s="151"/>
      <c r="C708" s="151"/>
    </row>
    <row r="709" spans="1:3" s="173" customFormat="1" ht="9.5" x14ac:dyDescent="0.2">
      <c r="A709" s="149"/>
      <c r="B709" s="151"/>
      <c r="C709" s="151"/>
    </row>
    <row r="710" spans="1:3" s="173" customFormat="1" ht="9.5" x14ac:dyDescent="0.2">
      <c r="A710" s="149"/>
      <c r="B710" s="151"/>
      <c r="C710" s="151"/>
    </row>
    <row r="711" spans="1:3" s="173" customFormat="1" ht="9.5" x14ac:dyDescent="0.2">
      <c r="A711" s="149"/>
      <c r="B711" s="151"/>
      <c r="C711" s="151"/>
    </row>
    <row r="712" spans="1:3" s="173" customFormat="1" ht="9.5" x14ac:dyDescent="0.2">
      <c r="A712" s="149"/>
      <c r="B712" s="151"/>
      <c r="C712" s="151"/>
    </row>
    <row r="713" spans="1:3" s="173" customFormat="1" ht="9.5" x14ac:dyDescent="0.2">
      <c r="A713" s="149"/>
      <c r="B713" s="151"/>
      <c r="C713" s="151"/>
    </row>
    <row r="714" spans="1:3" s="173" customFormat="1" ht="9.5" x14ac:dyDescent="0.2">
      <c r="A714" s="149"/>
      <c r="B714" s="151"/>
      <c r="C714" s="151"/>
    </row>
    <row r="715" spans="1:3" s="173" customFormat="1" ht="9.5" x14ac:dyDescent="0.2">
      <c r="A715" s="149"/>
      <c r="B715" s="151"/>
      <c r="C715" s="151"/>
    </row>
    <row r="716" spans="1:3" s="173" customFormat="1" ht="9.5" x14ac:dyDescent="0.2">
      <c r="A716" s="149"/>
      <c r="B716" s="151"/>
      <c r="C716" s="151"/>
    </row>
    <row r="717" spans="1:3" s="173" customFormat="1" ht="9.5" x14ac:dyDescent="0.2">
      <c r="A717" s="149"/>
      <c r="B717" s="151"/>
      <c r="C717" s="151"/>
    </row>
    <row r="718" spans="1:3" s="173" customFormat="1" ht="9.5" x14ac:dyDescent="0.2">
      <c r="A718" s="149"/>
      <c r="B718" s="151"/>
      <c r="C718" s="151"/>
    </row>
    <row r="719" spans="1:3" s="173" customFormat="1" ht="9.5" x14ac:dyDescent="0.2">
      <c r="A719" s="149"/>
      <c r="B719" s="151"/>
      <c r="C719" s="151"/>
    </row>
    <row r="720" spans="1:3" s="173" customFormat="1" ht="9.5" x14ac:dyDescent="0.2">
      <c r="A720" s="149"/>
      <c r="B720" s="151"/>
      <c r="C720" s="151"/>
    </row>
    <row r="721" spans="1:3" s="173" customFormat="1" ht="9.5" x14ac:dyDescent="0.2">
      <c r="A721" s="149"/>
      <c r="B721" s="151"/>
      <c r="C721" s="151"/>
    </row>
    <row r="722" spans="1:3" s="173" customFormat="1" ht="9.5" x14ac:dyDescent="0.2">
      <c r="A722" s="149"/>
      <c r="B722" s="151"/>
      <c r="C722" s="151"/>
    </row>
    <row r="723" spans="1:3" s="173" customFormat="1" ht="9.5" x14ac:dyDescent="0.2">
      <c r="A723" s="149"/>
      <c r="B723" s="151"/>
      <c r="C723" s="151"/>
    </row>
    <row r="724" spans="1:3" s="173" customFormat="1" ht="9.5" x14ac:dyDescent="0.2">
      <c r="A724" s="149"/>
      <c r="B724" s="151"/>
      <c r="C724" s="151"/>
    </row>
    <row r="725" spans="1:3" s="173" customFormat="1" ht="9.5" x14ac:dyDescent="0.2">
      <c r="A725" s="149"/>
      <c r="B725" s="151"/>
      <c r="C725" s="151"/>
    </row>
    <row r="726" spans="1:3" s="173" customFormat="1" ht="9.5" x14ac:dyDescent="0.2">
      <c r="A726" s="149"/>
      <c r="B726" s="151"/>
      <c r="C726" s="151"/>
    </row>
    <row r="727" spans="1:3" s="173" customFormat="1" ht="9.5" x14ac:dyDescent="0.2">
      <c r="A727" s="149"/>
      <c r="B727" s="151"/>
      <c r="C727" s="151"/>
    </row>
    <row r="728" spans="1:3" s="173" customFormat="1" ht="9.5" x14ac:dyDescent="0.2">
      <c r="A728" s="149"/>
      <c r="B728" s="151"/>
      <c r="C728" s="151"/>
    </row>
    <row r="729" spans="1:3" s="173" customFormat="1" ht="9.5" x14ac:dyDescent="0.2">
      <c r="A729" s="149"/>
      <c r="B729" s="151"/>
      <c r="C729" s="151"/>
    </row>
    <row r="730" spans="1:3" s="173" customFormat="1" ht="9.5" x14ac:dyDescent="0.2">
      <c r="A730" s="149"/>
      <c r="B730" s="151"/>
      <c r="C730" s="151"/>
    </row>
    <row r="731" spans="1:3" s="173" customFormat="1" ht="9.5" x14ac:dyDescent="0.2">
      <c r="A731" s="149"/>
      <c r="B731" s="151"/>
      <c r="C731" s="151"/>
    </row>
    <row r="732" spans="1:3" s="173" customFormat="1" ht="9.5" x14ac:dyDescent="0.2">
      <c r="A732" s="149"/>
      <c r="B732" s="151"/>
      <c r="C732" s="151"/>
    </row>
    <row r="733" spans="1:3" s="173" customFormat="1" ht="9.5" x14ac:dyDescent="0.2">
      <c r="A733" s="196"/>
      <c r="B733" s="151"/>
      <c r="C733" s="151"/>
    </row>
    <row r="734" spans="1:3" s="173" customFormat="1" ht="9.5" x14ac:dyDescent="0.2">
      <c r="A734" s="149"/>
      <c r="B734" s="151"/>
      <c r="C734" s="151"/>
    </row>
    <row r="735" spans="1:3" s="173" customFormat="1" ht="9.5" x14ac:dyDescent="0.2">
      <c r="A735" s="149"/>
      <c r="B735" s="151"/>
      <c r="C735" s="151"/>
    </row>
    <row r="736" spans="1:3" s="173" customFormat="1" ht="9.5" x14ac:dyDescent="0.2">
      <c r="A736" s="149"/>
      <c r="B736" s="151"/>
      <c r="C736" s="151"/>
    </row>
    <row r="737" spans="1:3" s="173" customFormat="1" ht="9.5" x14ac:dyDescent="0.2">
      <c r="A737" s="149"/>
      <c r="B737" s="151"/>
      <c r="C737" s="151"/>
    </row>
    <row r="738" spans="1:3" s="173" customFormat="1" ht="9.5" x14ac:dyDescent="0.2">
      <c r="A738" s="149"/>
      <c r="B738" s="151"/>
      <c r="C738" s="151"/>
    </row>
    <row r="739" spans="1:3" s="173" customFormat="1" ht="9.5" x14ac:dyDescent="0.2">
      <c r="A739" s="149"/>
      <c r="B739" s="151"/>
      <c r="C739" s="151"/>
    </row>
    <row r="740" spans="1:3" s="173" customFormat="1" ht="9.5" x14ac:dyDescent="0.2">
      <c r="A740" s="149"/>
      <c r="B740" s="151"/>
      <c r="C740" s="151"/>
    </row>
    <row r="741" spans="1:3" s="173" customFormat="1" ht="9.5" x14ac:dyDescent="0.2">
      <c r="A741" s="149"/>
      <c r="B741" s="151"/>
      <c r="C741" s="151"/>
    </row>
    <row r="742" spans="1:3" s="173" customFormat="1" ht="9.5" x14ac:dyDescent="0.2">
      <c r="A742" s="149"/>
      <c r="B742" s="151"/>
      <c r="C742" s="151"/>
    </row>
    <row r="743" spans="1:3" s="173" customFormat="1" ht="9.5" x14ac:dyDescent="0.2">
      <c r="A743" s="149"/>
      <c r="B743" s="151"/>
      <c r="C743" s="151"/>
    </row>
    <row r="744" spans="1:3" s="173" customFormat="1" ht="9.5" x14ac:dyDescent="0.2">
      <c r="A744" s="149"/>
      <c r="B744" s="151"/>
      <c r="C744" s="151"/>
    </row>
    <row r="745" spans="1:3" s="173" customFormat="1" ht="9.5" x14ac:dyDescent="0.2">
      <c r="A745" s="149"/>
      <c r="B745" s="151"/>
      <c r="C745" s="151"/>
    </row>
    <row r="746" spans="1:3" s="173" customFormat="1" ht="9.5" x14ac:dyDescent="0.2">
      <c r="A746" s="149"/>
      <c r="B746" s="151"/>
      <c r="C746" s="151"/>
    </row>
    <row r="747" spans="1:3" s="173" customFormat="1" ht="9.5" x14ac:dyDescent="0.2">
      <c r="A747" s="149"/>
      <c r="B747" s="151"/>
      <c r="C747" s="151"/>
    </row>
    <row r="748" spans="1:3" s="173" customFormat="1" ht="9.5" x14ac:dyDescent="0.2">
      <c r="A748" s="149"/>
      <c r="B748" s="151"/>
      <c r="C748" s="151"/>
    </row>
    <row r="749" spans="1:3" s="173" customFormat="1" ht="9.5" x14ac:dyDescent="0.2">
      <c r="A749" s="149"/>
      <c r="B749" s="151"/>
      <c r="C749" s="151"/>
    </row>
    <row r="750" spans="1:3" s="173" customFormat="1" ht="9.5" x14ac:dyDescent="0.2">
      <c r="A750" s="149"/>
      <c r="B750" s="151"/>
      <c r="C750" s="151"/>
    </row>
    <row r="751" spans="1:3" s="173" customFormat="1" ht="9.5" x14ac:dyDescent="0.2">
      <c r="A751" s="149"/>
      <c r="B751" s="151"/>
      <c r="C751" s="151"/>
    </row>
    <row r="752" spans="1:3" s="173" customFormat="1" ht="9.5" x14ac:dyDescent="0.2">
      <c r="A752" s="149"/>
      <c r="B752" s="151"/>
      <c r="C752" s="151"/>
    </row>
    <row r="753" spans="1:3" s="173" customFormat="1" ht="9.5" x14ac:dyDescent="0.2">
      <c r="A753" s="149"/>
      <c r="B753" s="151"/>
      <c r="C753" s="151"/>
    </row>
    <row r="754" spans="1:3" s="173" customFormat="1" ht="9.5" x14ac:dyDescent="0.2">
      <c r="A754" s="149"/>
      <c r="B754" s="151"/>
      <c r="C754" s="151"/>
    </row>
    <row r="755" spans="1:3" s="173" customFormat="1" ht="9.5" x14ac:dyDescent="0.2">
      <c r="A755" s="149"/>
      <c r="B755" s="151"/>
      <c r="C755" s="151"/>
    </row>
    <row r="756" spans="1:3" s="173" customFormat="1" ht="9.5" x14ac:dyDescent="0.2">
      <c r="A756" s="149"/>
      <c r="B756" s="151"/>
      <c r="C756" s="151"/>
    </row>
    <row r="757" spans="1:3" s="173" customFormat="1" ht="9.5" x14ac:dyDescent="0.2">
      <c r="A757" s="149"/>
      <c r="B757" s="151"/>
      <c r="C757" s="151"/>
    </row>
    <row r="758" spans="1:3" s="173" customFormat="1" ht="9.5" x14ac:dyDescent="0.2">
      <c r="A758" s="149"/>
      <c r="B758" s="151"/>
      <c r="C758" s="151"/>
    </row>
    <row r="759" spans="1:3" s="173" customFormat="1" ht="9.5" x14ac:dyDescent="0.2">
      <c r="A759" s="149"/>
      <c r="B759" s="151"/>
      <c r="C759" s="151"/>
    </row>
    <row r="760" spans="1:3" s="173" customFormat="1" ht="9.5" x14ac:dyDescent="0.2">
      <c r="A760" s="149"/>
      <c r="B760" s="151"/>
      <c r="C760" s="151"/>
    </row>
    <row r="761" spans="1:3" s="173" customFormat="1" ht="9.5" x14ac:dyDescent="0.2">
      <c r="A761" s="149"/>
      <c r="B761" s="151"/>
      <c r="C761" s="151"/>
    </row>
    <row r="762" spans="1:3" s="173" customFormat="1" ht="9.5" x14ac:dyDescent="0.2">
      <c r="A762" s="149"/>
      <c r="B762" s="151"/>
      <c r="C762" s="151"/>
    </row>
    <row r="763" spans="1:3" s="173" customFormat="1" ht="9.5" x14ac:dyDescent="0.2">
      <c r="A763" s="149"/>
      <c r="B763" s="151"/>
      <c r="C763" s="151"/>
    </row>
    <row r="764" spans="1:3" s="173" customFormat="1" ht="9.5" x14ac:dyDescent="0.2">
      <c r="A764" s="149"/>
      <c r="B764" s="151"/>
      <c r="C764" s="151"/>
    </row>
    <row r="765" spans="1:3" s="173" customFormat="1" ht="9.5" x14ac:dyDescent="0.2">
      <c r="A765" s="149"/>
      <c r="B765" s="151"/>
      <c r="C765" s="151"/>
    </row>
    <row r="766" spans="1:3" s="173" customFormat="1" ht="9.5" x14ac:dyDescent="0.2">
      <c r="A766" s="149"/>
      <c r="B766" s="151"/>
      <c r="C766" s="151"/>
    </row>
    <row r="767" spans="1:3" s="173" customFormat="1" ht="9.5" x14ac:dyDescent="0.2">
      <c r="A767" s="149"/>
      <c r="B767" s="151"/>
      <c r="C767" s="151"/>
    </row>
    <row r="768" spans="1:3" s="173" customFormat="1" ht="9.5" x14ac:dyDescent="0.2">
      <c r="A768" s="149"/>
      <c r="B768" s="151"/>
      <c r="C768" s="151"/>
    </row>
    <row r="769" spans="1:3" s="173" customFormat="1" ht="9.5" x14ac:dyDescent="0.2">
      <c r="A769" s="149"/>
      <c r="B769" s="151"/>
      <c r="C769" s="151"/>
    </row>
    <row r="770" spans="1:3" s="173" customFormat="1" ht="9.5" x14ac:dyDescent="0.2">
      <c r="A770" s="149"/>
      <c r="B770" s="151"/>
      <c r="C770" s="151"/>
    </row>
    <row r="771" spans="1:3" s="173" customFormat="1" ht="9.5" x14ac:dyDescent="0.2">
      <c r="A771" s="149"/>
      <c r="B771" s="151"/>
      <c r="C771" s="151"/>
    </row>
    <row r="772" spans="1:3" s="173" customFormat="1" ht="9.5" x14ac:dyDescent="0.2">
      <c r="A772" s="149"/>
      <c r="B772" s="151"/>
      <c r="C772" s="151"/>
    </row>
    <row r="773" spans="1:3" s="173" customFormat="1" ht="9.5" x14ac:dyDescent="0.2">
      <c r="A773" s="149"/>
      <c r="B773" s="151"/>
      <c r="C773" s="151"/>
    </row>
    <row r="774" spans="1:3" s="173" customFormat="1" ht="9.5" x14ac:dyDescent="0.2">
      <c r="A774" s="149"/>
      <c r="B774" s="151"/>
      <c r="C774" s="151"/>
    </row>
    <row r="775" spans="1:3" s="173" customFormat="1" ht="9.5" x14ac:dyDescent="0.2">
      <c r="A775" s="149"/>
      <c r="B775" s="151"/>
      <c r="C775" s="151"/>
    </row>
    <row r="776" spans="1:3" s="173" customFormat="1" ht="9.5" x14ac:dyDescent="0.2">
      <c r="A776" s="149"/>
      <c r="B776" s="151"/>
      <c r="C776" s="151"/>
    </row>
    <row r="777" spans="1:3" s="173" customFormat="1" ht="9.5" x14ac:dyDescent="0.2">
      <c r="A777" s="149"/>
      <c r="B777" s="151"/>
      <c r="C777" s="151"/>
    </row>
    <row r="778" spans="1:3" s="173" customFormat="1" ht="9.5" x14ac:dyDescent="0.2">
      <c r="A778" s="149"/>
      <c r="B778" s="151"/>
      <c r="C778" s="151"/>
    </row>
    <row r="779" spans="1:3" s="173" customFormat="1" ht="9.5" x14ac:dyDescent="0.2">
      <c r="A779" s="149"/>
      <c r="B779" s="151"/>
      <c r="C779" s="151"/>
    </row>
    <row r="780" spans="1:3" s="173" customFormat="1" ht="9.5" x14ac:dyDescent="0.2">
      <c r="A780" s="149"/>
      <c r="B780" s="151"/>
      <c r="C780" s="151"/>
    </row>
    <row r="781" spans="1:3" s="173" customFormat="1" ht="9.5" x14ac:dyDescent="0.2">
      <c r="A781" s="149"/>
      <c r="B781" s="151"/>
      <c r="C781" s="151"/>
    </row>
    <row r="782" spans="1:3" s="173" customFormat="1" ht="9.5" x14ac:dyDescent="0.2">
      <c r="A782" s="149"/>
      <c r="B782" s="151"/>
      <c r="C782" s="151"/>
    </row>
    <row r="783" spans="1:3" s="173" customFormat="1" ht="9.5" x14ac:dyDescent="0.2">
      <c r="A783" s="149"/>
      <c r="B783" s="151"/>
      <c r="C783" s="151"/>
    </row>
    <row r="784" spans="1:3" s="173" customFormat="1" ht="9.5" x14ac:dyDescent="0.2">
      <c r="A784" s="149"/>
      <c r="B784" s="151"/>
      <c r="C784" s="151"/>
    </row>
    <row r="785" spans="1:3" s="173" customFormat="1" ht="9.5" x14ac:dyDescent="0.2">
      <c r="A785" s="149"/>
      <c r="B785" s="151"/>
      <c r="C785" s="151"/>
    </row>
    <row r="786" spans="1:3" s="173" customFormat="1" ht="9.5" x14ac:dyDescent="0.2">
      <c r="A786" s="149"/>
      <c r="B786" s="151"/>
      <c r="C786" s="151"/>
    </row>
    <row r="787" spans="1:3" s="173" customFormat="1" ht="9.5" x14ac:dyDescent="0.2">
      <c r="A787" s="149"/>
      <c r="B787" s="151"/>
      <c r="C787" s="151"/>
    </row>
    <row r="788" spans="1:3" s="173" customFormat="1" ht="9.5" x14ac:dyDescent="0.2">
      <c r="A788" s="149"/>
      <c r="B788" s="151"/>
      <c r="C788" s="151"/>
    </row>
    <row r="789" spans="1:3" s="173" customFormat="1" ht="9.5" x14ac:dyDescent="0.2">
      <c r="A789" s="149"/>
      <c r="B789" s="151"/>
      <c r="C789" s="151"/>
    </row>
    <row r="790" spans="1:3" s="173" customFormat="1" ht="9.5" x14ac:dyDescent="0.2">
      <c r="A790" s="149"/>
      <c r="B790" s="151"/>
      <c r="C790" s="151"/>
    </row>
    <row r="791" spans="1:3" s="173" customFormat="1" ht="9.5" x14ac:dyDescent="0.2">
      <c r="A791" s="149"/>
      <c r="B791" s="151"/>
      <c r="C791" s="151"/>
    </row>
    <row r="792" spans="1:3" s="173" customFormat="1" ht="9.5" x14ac:dyDescent="0.2">
      <c r="A792" s="149"/>
      <c r="B792" s="151"/>
      <c r="C792" s="151"/>
    </row>
    <row r="793" spans="1:3" s="173" customFormat="1" ht="9.5" x14ac:dyDescent="0.2">
      <c r="A793" s="149"/>
      <c r="B793" s="151"/>
      <c r="C793" s="151"/>
    </row>
    <row r="794" spans="1:3" s="173" customFormat="1" ht="9.5" x14ac:dyDescent="0.2">
      <c r="A794" s="149"/>
      <c r="B794" s="151"/>
      <c r="C794" s="151"/>
    </row>
    <row r="795" spans="1:3" s="173" customFormat="1" ht="9.5" x14ac:dyDescent="0.2">
      <c r="A795" s="149"/>
      <c r="B795" s="151"/>
      <c r="C795" s="151"/>
    </row>
    <row r="796" spans="1:3" s="173" customFormat="1" ht="9.5" x14ac:dyDescent="0.2">
      <c r="A796" s="149"/>
      <c r="B796" s="151"/>
      <c r="C796" s="151"/>
    </row>
    <row r="797" spans="1:3" s="173" customFormat="1" ht="9.5" x14ac:dyDescent="0.2">
      <c r="A797" s="149"/>
      <c r="B797" s="151"/>
      <c r="C797" s="151"/>
    </row>
    <row r="798" spans="1:3" s="173" customFormat="1" ht="9.5" x14ac:dyDescent="0.2">
      <c r="A798" s="196"/>
      <c r="B798" s="151"/>
      <c r="C798" s="151"/>
    </row>
    <row r="799" spans="1:3" s="173" customFormat="1" ht="9.5" x14ac:dyDescent="0.2">
      <c r="A799" s="149"/>
      <c r="B799" s="151"/>
      <c r="C799" s="151"/>
    </row>
    <row r="800" spans="1:3" s="173" customFormat="1" ht="9.5" x14ac:dyDescent="0.2">
      <c r="A800" s="149"/>
      <c r="B800" s="151"/>
      <c r="C800" s="151"/>
    </row>
    <row r="801" spans="1:3" s="173" customFormat="1" ht="9.5" x14ac:dyDescent="0.2">
      <c r="A801" s="149"/>
      <c r="B801" s="151"/>
      <c r="C801" s="151"/>
    </row>
    <row r="802" spans="1:3" s="173" customFormat="1" ht="9.5" x14ac:dyDescent="0.2">
      <c r="A802" s="149"/>
      <c r="B802" s="151"/>
      <c r="C802" s="151"/>
    </row>
    <row r="803" spans="1:3" s="173" customFormat="1" ht="9.5" x14ac:dyDescent="0.2">
      <c r="A803" s="149"/>
      <c r="B803" s="151"/>
      <c r="C803" s="151"/>
    </row>
    <row r="804" spans="1:3" s="173" customFormat="1" ht="9.5" x14ac:dyDescent="0.2">
      <c r="A804" s="149"/>
      <c r="B804" s="151"/>
      <c r="C804" s="151"/>
    </row>
    <row r="805" spans="1:3" s="173" customFormat="1" ht="9.5" x14ac:dyDescent="0.2">
      <c r="A805" s="149"/>
      <c r="B805" s="151"/>
      <c r="C805" s="151"/>
    </row>
    <row r="806" spans="1:3" s="173" customFormat="1" ht="9.5" x14ac:dyDescent="0.2">
      <c r="A806" s="149"/>
      <c r="B806" s="151"/>
      <c r="C806" s="151"/>
    </row>
    <row r="807" spans="1:3" s="173" customFormat="1" ht="9.5" x14ac:dyDescent="0.2">
      <c r="A807" s="149"/>
      <c r="B807" s="151"/>
      <c r="C807" s="151"/>
    </row>
    <row r="808" spans="1:3" s="173" customFormat="1" ht="9.5" x14ac:dyDescent="0.2">
      <c r="A808" s="149"/>
      <c r="B808" s="151"/>
      <c r="C808" s="151"/>
    </row>
    <row r="809" spans="1:3" s="173" customFormat="1" ht="9.5" x14ac:dyDescent="0.2">
      <c r="A809" s="149"/>
      <c r="B809" s="151"/>
      <c r="C809" s="151"/>
    </row>
    <row r="810" spans="1:3" s="173" customFormat="1" ht="9.5" x14ac:dyDescent="0.2">
      <c r="A810" s="149"/>
      <c r="B810" s="151"/>
      <c r="C810" s="151"/>
    </row>
    <row r="811" spans="1:3" s="173" customFormat="1" ht="9.5" x14ac:dyDescent="0.2">
      <c r="A811" s="149"/>
      <c r="B811" s="151"/>
      <c r="C811" s="151"/>
    </row>
    <row r="812" spans="1:3" s="173" customFormat="1" ht="9.5" x14ac:dyDescent="0.2">
      <c r="A812" s="149"/>
      <c r="B812" s="151"/>
      <c r="C812" s="151"/>
    </row>
    <row r="813" spans="1:3" s="173" customFormat="1" ht="9.5" x14ac:dyDescent="0.2">
      <c r="A813" s="149"/>
      <c r="B813" s="151"/>
      <c r="C813" s="151"/>
    </row>
    <row r="814" spans="1:3" s="173" customFormat="1" ht="9.5" x14ac:dyDescent="0.2">
      <c r="A814" s="149"/>
      <c r="B814" s="151"/>
      <c r="C814" s="151"/>
    </row>
    <row r="815" spans="1:3" s="173" customFormat="1" ht="9.5" x14ac:dyDescent="0.2">
      <c r="A815" s="149"/>
      <c r="B815" s="151"/>
      <c r="C815" s="151"/>
    </row>
    <row r="816" spans="1:3" s="173" customFormat="1" ht="9.5" x14ac:dyDescent="0.2">
      <c r="A816" s="149"/>
      <c r="B816" s="151"/>
      <c r="C816" s="151"/>
    </row>
    <row r="817" spans="1:3" s="173" customFormat="1" ht="9.5" x14ac:dyDescent="0.2">
      <c r="A817" s="149"/>
      <c r="B817" s="151"/>
      <c r="C817" s="151"/>
    </row>
    <row r="818" spans="1:3" s="173" customFormat="1" ht="9.5" x14ac:dyDescent="0.2">
      <c r="A818" s="149"/>
      <c r="B818" s="151"/>
      <c r="C818" s="151"/>
    </row>
    <row r="819" spans="1:3" s="173" customFormat="1" ht="9.5" x14ac:dyDescent="0.2">
      <c r="A819" s="149"/>
      <c r="B819" s="151"/>
      <c r="C819" s="151"/>
    </row>
    <row r="820" spans="1:3" s="173" customFormat="1" ht="9.5" x14ac:dyDescent="0.2">
      <c r="A820" s="149"/>
      <c r="B820" s="151"/>
      <c r="C820" s="151"/>
    </row>
    <row r="821" spans="1:3" s="173" customFormat="1" ht="9.5" x14ac:dyDescent="0.2">
      <c r="A821" s="149"/>
      <c r="B821" s="151"/>
      <c r="C821" s="151"/>
    </row>
    <row r="822" spans="1:3" s="173" customFormat="1" ht="9.5" x14ac:dyDescent="0.2">
      <c r="A822" s="149"/>
      <c r="B822" s="151"/>
      <c r="C822" s="151"/>
    </row>
    <row r="823" spans="1:3" s="173" customFormat="1" ht="9.5" x14ac:dyDescent="0.2">
      <c r="A823" s="149"/>
      <c r="B823" s="151"/>
      <c r="C823" s="151"/>
    </row>
    <row r="824" spans="1:3" s="173" customFormat="1" ht="9.5" x14ac:dyDescent="0.2">
      <c r="A824" s="149"/>
      <c r="B824" s="151"/>
      <c r="C824" s="151"/>
    </row>
    <row r="825" spans="1:3" s="173" customFormat="1" ht="9.5" x14ac:dyDescent="0.2">
      <c r="A825" s="149"/>
      <c r="B825" s="151"/>
      <c r="C825" s="151"/>
    </row>
    <row r="826" spans="1:3" s="173" customFormat="1" ht="9.5" x14ac:dyDescent="0.2">
      <c r="A826" s="149"/>
      <c r="B826" s="151"/>
      <c r="C826" s="151"/>
    </row>
    <row r="827" spans="1:3" s="173" customFormat="1" ht="9.5" x14ac:dyDescent="0.2">
      <c r="A827" s="149"/>
      <c r="B827" s="151"/>
      <c r="C827" s="151"/>
    </row>
    <row r="828" spans="1:3" s="173" customFormat="1" ht="9.5" x14ac:dyDescent="0.2">
      <c r="A828" s="149"/>
      <c r="B828" s="151"/>
      <c r="C828" s="151"/>
    </row>
    <row r="829" spans="1:3" s="173" customFormat="1" ht="9.5" x14ac:dyDescent="0.2">
      <c r="A829" s="149"/>
      <c r="B829" s="151"/>
      <c r="C829" s="151"/>
    </row>
    <row r="830" spans="1:3" s="173" customFormat="1" ht="9.5" x14ac:dyDescent="0.2">
      <c r="A830" s="149"/>
      <c r="B830" s="151"/>
      <c r="C830" s="151"/>
    </row>
    <row r="831" spans="1:3" s="173" customFormat="1" ht="9.5" x14ac:dyDescent="0.2">
      <c r="A831" s="149"/>
      <c r="B831" s="151"/>
      <c r="C831" s="151"/>
    </row>
    <row r="832" spans="1:3" s="173" customFormat="1" ht="9.5" x14ac:dyDescent="0.2">
      <c r="A832" s="149"/>
      <c r="B832" s="151"/>
      <c r="C832" s="151"/>
    </row>
    <row r="833" spans="1:3" s="173" customFormat="1" ht="9.5" x14ac:dyDescent="0.2">
      <c r="A833" s="149"/>
      <c r="B833" s="151"/>
      <c r="C833" s="151"/>
    </row>
    <row r="834" spans="1:3" s="173" customFormat="1" ht="9.5" x14ac:dyDescent="0.2">
      <c r="A834" s="149"/>
      <c r="B834" s="151"/>
      <c r="C834" s="151"/>
    </row>
    <row r="835" spans="1:3" s="173" customFormat="1" ht="9.5" x14ac:dyDescent="0.2">
      <c r="A835" s="149"/>
      <c r="B835" s="151"/>
      <c r="C835" s="151"/>
    </row>
    <row r="836" spans="1:3" s="173" customFormat="1" ht="9.5" x14ac:dyDescent="0.2">
      <c r="A836" s="149"/>
      <c r="B836" s="151"/>
      <c r="C836" s="151"/>
    </row>
    <row r="837" spans="1:3" s="173" customFormat="1" ht="9.5" x14ac:dyDescent="0.2">
      <c r="A837" s="149"/>
      <c r="B837" s="151"/>
      <c r="C837" s="151"/>
    </row>
    <row r="838" spans="1:3" s="173" customFormat="1" ht="9.5" x14ac:dyDescent="0.2">
      <c r="A838" s="149"/>
      <c r="B838" s="151"/>
      <c r="C838" s="151"/>
    </row>
    <row r="839" spans="1:3" s="173" customFormat="1" ht="9.5" x14ac:dyDescent="0.2">
      <c r="A839" s="149"/>
      <c r="B839" s="151"/>
      <c r="C839" s="151"/>
    </row>
    <row r="840" spans="1:3" s="173" customFormat="1" ht="9.5" x14ac:dyDescent="0.2">
      <c r="A840" s="149"/>
      <c r="B840" s="151"/>
      <c r="C840" s="151"/>
    </row>
    <row r="841" spans="1:3" s="173" customFormat="1" ht="9.5" x14ac:dyDescent="0.2">
      <c r="A841" s="149"/>
      <c r="B841" s="151"/>
      <c r="C841" s="151"/>
    </row>
    <row r="842" spans="1:3" s="173" customFormat="1" ht="9.5" x14ac:dyDescent="0.2">
      <c r="A842" s="149"/>
      <c r="B842" s="151"/>
      <c r="C842" s="151"/>
    </row>
    <row r="843" spans="1:3" s="173" customFormat="1" ht="9.5" x14ac:dyDescent="0.2">
      <c r="A843" s="149"/>
      <c r="B843" s="151"/>
      <c r="C843" s="151"/>
    </row>
    <row r="844" spans="1:3" s="173" customFormat="1" ht="9.5" x14ac:dyDescent="0.2">
      <c r="A844" s="149"/>
      <c r="B844" s="151"/>
      <c r="C844" s="151"/>
    </row>
    <row r="845" spans="1:3" s="173" customFormat="1" ht="9.5" x14ac:dyDescent="0.2">
      <c r="A845" s="149"/>
      <c r="B845" s="151"/>
      <c r="C845" s="151"/>
    </row>
    <row r="846" spans="1:3" s="173" customFormat="1" ht="9.5" x14ac:dyDescent="0.2">
      <c r="A846" s="149"/>
      <c r="B846" s="151"/>
      <c r="C846" s="151"/>
    </row>
    <row r="847" spans="1:3" s="173" customFormat="1" ht="9.5" x14ac:dyDescent="0.2">
      <c r="A847" s="149"/>
      <c r="B847" s="151"/>
      <c r="C847" s="151"/>
    </row>
    <row r="848" spans="1:3" s="173" customFormat="1" ht="9.5" x14ac:dyDescent="0.2">
      <c r="A848" s="149"/>
      <c r="B848" s="151"/>
      <c r="C848" s="151"/>
    </row>
    <row r="849" spans="1:3" s="173" customFormat="1" ht="9.5" x14ac:dyDescent="0.2">
      <c r="A849" s="149"/>
      <c r="B849" s="151"/>
      <c r="C849" s="151"/>
    </row>
    <row r="850" spans="1:3" s="173" customFormat="1" ht="9.5" x14ac:dyDescent="0.2">
      <c r="A850" s="196"/>
      <c r="B850" s="151"/>
      <c r="C850" s="151"/>
    </row>
    <row r="851" spans="1:3" s="173" customFormat="1" ht="9.5" x14ac:dyDescent="0.2">
      <c r="A851" s="149"/>
      <c r="B851" s="151"/>
      <c r="C851" s="151"/>
    </row>
    <row r="852" spans="1:3" s="173" customFormat="1" ht="9.5" x14ac:dyDescent="0.2">
      <c r="A852" s="149"/>
      <c r="B852" s="151"/>
      <c r="C852" s="151"/>
    </row>
    <row r="853" spans="1:3" s="173" customFormat="1" ht="9.5" x14ac:dyDescent="0.2">
      <c r="A853" s="149"/>
      <c r="B853" s="151"/>
      <c r="C853" s="151"/>
    </row>
    <row r="854" spans="1:3" s="173" customFormat="1" ht="9.5" x14ac:dyDescent="0.2">
      <c r="A854" s="149"/>
      <c r="B854" s="151"/>
      <c r="C854" s="151"/>
    </row>
    <row r="855" spans="1:3" s="173" customFormat="1" ht="9.5" x14ac:dyDescent="0.2">
      <c r="A855" s="149"/>
      <c r="B855" s="151"/>
      <c r="C855" s="151"/>
    </row>
    <row r="856" spans="1:3" s="173" customFormat="1" ht="9.5" x14ac:dyDescent="0.2">
      <c r="A856" s="149"/>
      <c r="B856" s="151"/>
      <c r="C856" s="151"/>
    </row>
    <row r="857" spans="1:3" s="173" customFormat="1" ht="9.5" x14ac:dyDescent="0.2">
      <c r="A857" s="149"/>
      <c r="B857" s="151"/>
      <c r="C857" s="151"/>
    </row>
    <row r="858" spans="1:3" s="173" customFormat="1" ht="9.5" x14ac:dyDescent="0.2">
      <c r="A858" s="149"/>
      <c r="B858" s="151"/>
      <c r="C858" s="151"/>
    </row>
    <row r="859" spans="1:3" s="173" customFormat="1" ht="9.5" x14ac:dyDescent="0.2">
      <c r="A859" s="149"/>
      <c r="B859" s="151"/>
      <c r="C859" s="151"/>
    </row>
    <row r="860" spans="1:3" s="173" customFormat="1" ht="9.5" x14ac:dyDescent="0.2">
      <c r="A860" s="149"/>
      <c r="B860" s="151"/>
      <c r="C860" s="151"/>
    </row>
    <row r="861" spans="1:3" s="173" customFormat="1" ht="9.5" x14ac:dyDescent="0.2">
      <c r="A861" s="149"/>
      <c r="B861" s="151"/>
      <c r="C861" s="151"/>
    </row>
    <row r="862" spans="1:3" s="173" customFormat="1" ht="9.5" x14ac:dyDescent="0.2">
      <c r="A862" s="149"/>
      <c r="B862" s="151"/>
      <c r="C862" s="151"/>
    </row>
    <row r="863" spans="1:3" s="173" customFormat="1" ht="9.5" x14ac:dyDescent="0.2">
      <c r="A863" s="149"/>
      <c r="B863" s="151"/>
      <c r="C863" s="151"/>
    </row>
    <row r="864" spans="1:3" s="173" customFormat="1" ht="9.5" x14ac:dyDescent="0.2">
      <c r="A864" s="149"/>
      <c r="B864" s="151"/>
      <c r="C864" s="151"/>
    </row>
    <row r="865" spans="1:3" s="173" customFormat="1" ht="9.5" x14ac:dyDescent="0.2">
      <c r="A865" s="149"/>
      <c r="B865" s="151"/>
      <c r="C865" s="151"/>
    </row>
    <row r="866" spans="1:3" s="173" customFormat="1" ht="9.5" x14ac:dyDescent="0.2">
      <c r="A866" s="149"/>
      <c r="B866" s="151"/>
      <c r="C866" s="151"/>
    </row>
    <row r="867" spans="1:3" s="173" customFormat="1" ht="9.5" x14ac:dyDescent="0.2">
      <c r="A867" s="149"/>
      <c r="B867" s="151"/>
      <c r="C867" s="151"/>
    </row>
    <row r="868" spans="1:3" s="173" customFormat="1" ht="9.5" x14ac:dyDescent="0.2">
      <c r="A868" s="149"/>
      <c r="B868" s="151"/>
      <c r="C868" s="151"/>
    </row>
    <row r="869" spans="1:3" s="173" customFormat="1" ht="9.5" x14ac:dyDescent="0.2">
      <c r="A869" s="149"/>
      <c r="B869" s="151"/>
      <c r="C869" s="151"/>
    </row>
    <row r="870" spans="1:3" s="173" customFormat="1" ht="9.5" x14ac:dyDescent="0.2">
      <c r="A870" s="149"/>
      <c r="B870" s="151"/>
      <c r="C870" s="151"/>
    </row>
    <row r="871" spans="1:3" s="173" customFormat="1" ht="9.5" x14ac:dyDescent="0.2">
      <c r="A871" s="149"/>
      <c r="B871" s="151"/>
      <c r="C871" s="151"/>
    </row>
    <row r="872" spans="1:3" s="173" customFormat="1" ht="9.5" x14ac:dyDescent="0.2">
      <c r="A872" s="149"/>
      <c r="B872" s="151"/>
      <c r="C872" s="151"/>
    </row>
    <row r="873" spans="1:3" s="173" customFormat="1" ht="9.5" x14ac:dyDescent="0.2">
      <c r="A873" s="196"/>
      <c r="B873" s="151"/>
      <c r="C873" s="151"/>
    </row>
    <row r="874" spans="1:3" s="173" customFormat="1" ht="9.5" x14ac:dyDescent="0.2">
      <c r="A874" s="196"/>
      <c r="B874" s="151"/>
      <c r="C874" s="151"/>
    </row>
    <row r="875" spans="1:3" s="173" customFormat="1" ht="9.5" x14ac:dyDescent="0.2">
      <c r="A875" s="196"/>
      <c r="B875" s="151"/>
      <c r="C875" s="151"/>
    </row>
    <row r="876" spans="1:3" s="173" customFormat="1" ht="9.5" x14ac:dyDescent="0.2">
      <c r="A876" s="196"/>
      <c r="B876" s="151"/>
      <c r="C876" s="151"/>
    </row>
    <row r="877" spans="1:3" s="173" customFormat="1" ht="9.5" x14ac:dyDescent="0.2">
      <c r="A877" s="149"/>
      <c r="B877" s="151"/>
      <c r="C877" s="151"/>
    </row>
    <row r="878" spans="1:3" s="173" customFormat="1" ht="9.5" x14ac:dyDescent="0.2">
      <c r="A878" s="149"/>
      <c r="B878" s="151"/>
      <c r="C878" s="151"/>
    </row>
    <row r="879" spans="1:3" s="173" customFormat="1" ht="9.5" x14ac:dyDescent="0.2">
      <c r="A879" s="196"/>
      <c r="B879" s="151"/>
      <c r="C879" s="151"/>
    </row>
    <row r="880" spans="1:3" s="173" customFormat="1" ht="9.5" x14ac:dyDescent="0.2">
      <c r="A880" s="196"/>
      <c r="B880" s="151"/>
      <c r="C880" s="151"/>
    </row>
    <row r="881" spans="1:3" s="173" customFormat="1" ht="9.5" x14ac:dyDescent="0.2">
      <c r="A881" s="196"/>
      <c r="B881" s="151"/>
      <c r="C881" s="151"/>
    </row>
    <row r="882" spans="1:3" s="173" customFormat="1" ht="9.5" x14ac:dyDescent="0.2">
      <c r="A882" s="149"/>
      <c r="B882" s="151"/>
      <c r="C882" s="151"/>
    </row>
    <row r="883" spans="1:3" s="173" customFormat="1" ht="9.5" x14ac:dyDescent="0.2">
      <c r="A883" s="196"/>
      <c r="B883" s="151"/>
      <c r="C883" s="151"/>
    </row>
    <row r="884" spans="1:3" s="173" customFormat="1" ht="9.5" x14ac:dyDescent="0.2">
      <c r="A884" s="196"/>
      <c r="B884" s="151"/>
      <c r="C884" s="151"/>
    </row>
    <row r="885" spans="1:3" s="173" customFormat="1" ht="9.5" x14ac:dyDescent="0.2">
      <c r="A885" s="196"/>
      <c r="B885" s="151"/>
      <c r="C885" s="151"/>
    </row>
    <row r="886" spans="1:3" s="173" customFormat="1" ht="9.5" x14ac:dyDescent="0.2">
      <c r="A886" s="196"/>
      <c r="B886" s="151"/>
      <c r="C886" s="151"/>
    </row>
    <row r="887" spans="1:3" s="173" customFormat="1" ht="9.5" x14ac:dyDescent="0.2">
      <c r="A887" s="196"/>
      <c r="B887" s="151"/>
      <c r="C887" s="151"/>
    </row>
    <row r="888" spans="1:3" s="173" customFormat="1" ht="9.5" x14ac:dyDescent="0.2">
      <c r="A888" s="196"/>
      <c r="B888" s="151"/>
      <c r="C888" s="151"/>
    </row>
    <row r="889" spans="1:3" s="173" customFormat="1" ht="9.5" x14ac:dyDescent="0.2">
      <c r="A889" s="196"/>
      <c r="B889" s="151"/>
      <c r="C889" s="151"/>
    </row>
    <row r="890" spans="1:3" s="173" customFormat="1" ht="9.5" x14ac:dyDescent="0.2">
      <c r="A890" s="196"/>
      <c r="B890" s="151"/>
      <c r="C890" s="151"/>
    </row>
    <row r="891" spans="1:3" s="173" customFormat="1" ht="9.5" x14ac:dyDescent="0.2">
      <c r="A891" s="149"/>
      <c r="B891" s="151"/>
      <c r="C891" s="151"/>
    </row>
    <row r="892" spans="1:3" s="173" customFormat="1" ht="9.5" x14ac:dyDescent="0.2">
      <c r="A892" s="149"/>
      <c r="B892" s="151"/>
      <c r="C892" s="151"/>
    </row>
    <row r="893" spans="1:3" s="173" customFormat="1" ht="9.5" x14ac:dyDescent="0.2">
      <c r="A893" s="196"/>
      <c r="B893" s="151"/>
      <c r="C893" s="151"/>
    </row>
    <row r="894" spans="1:3" s="173" customFormat="1" ht="9.5" x14ac:dyDescent="0.2">
      <c r="A894" s="149"/>
      <c r="B894" s="151"/>
      <c r="C894" s="151"/>
    </row>
    <row r="895" spans="1:3" s="173" customFormat="1" ht="9.5" x14ac:dyDescent="0.2">
      <c r="A895" s="149"/>
      <c r="B895" s="151"/>
      <c r="C895" s="151"/>
    </row>
    <row r="896" spans="1:3" s="173" customFormat="1" ht="9.5" x14ac:dyDescent="0.2">
      <c r="A896" s="196"/>
      <c r="B896" s="151"/>
      <c r="C896" s="151"/>
    </row>
    <row r="897" spans="1:3" s="173" customFormat="1" ht="9.5" x14ac:dyDescent="0.2">
      <c r="A897" s="149"/>
      <c r="B897" s="151"/>
      <c r="C897" s="151"/>
    </row>
    <row r="898" spans="1:3" s="173" customFormat="1" ht="9.5" x14ac:dyDescent="0.2">
      <c r="A898" s="196"/>
      <c r="B898" s="151"/>
      <c r="C898" s="151"/>
    </row>
    <row r="899" spans="1:3" s="173" customFormat="1" ht="9.5" x14ac:dyDescent="0.2">
      <c r="A899" s="149"/>
      <c r="B899" s="151"/>
      <c r="C899" s="151"/>
    </row>
    <row r="900" spans="1:3" s="173" customFormat="1" ht="9.5" x14ac:dyDescent="0.2">
      <c r="A900" s="149"/>
      <c r="B900" s="151"/>
      <c r="C900" s="151"/>
    </row>
    <row r="901" spans="1:3" s="173" customFormat="1" ht="9.5" x14ac:dyDescent="0.2">
      <c r="A901" s="149"/>
      <c r="B901" s="151"/>
      <c r="C901" s="151"/>
    </row>
    <row r="902" spans="1:3" s="173" customFormat="1" ht="9.5" x14ac:dyDescent="0.2">
      <c r="A902" s="149"/>
      <c r="B902" s="151"/>
      <c r="C902" s="151"/>
    </row>
    <row r="903" spans="1:3" s="173" customFormat="1" ht="9.5" x14ac:dyDescent="0.2">
      <c r="A903" s="196"/>
      <c r="B903" s="151"/>
      <c r="C903" s="151"/>
    </row>
    <row r="904" spans="1:3" s="173" customFormat="1" ht="9.5" x14ac:dyDescent="0.2">
      <c r="A904" s="149"/>
      <c r="B904" s="151"/>
      <c r="C904" s="151"/>
    </row>
    <row r="905" spans="1:3" s="173" customFormat="1" ht="9.5" x14ac:dyDescent="0.2">
      <c r="A905" s="149"/>
      <c r="B905" s="151"/>
      <c r="C905" s="151"/>
    </row>
    <row r="906" spans="1:3" s="173" customFormat="1" ht="9.5" x14ac:dyDescent="0.2">
      <c r="A906" s="196"/>
      <c r="B906" s="151"/>
      <c r="C906" s="151"/>
    </row>
    <row r="907" spans="1:3" s="173" customFormat="1" ht="9.5" x14ac:dyDescent="0.2">
      <c r="A907" s="196"/>
      <c r="B907" s="151"/>
      <c r="C907" s="151"/>
    </row>
    <row r="908" spans="1:3" s="173" customFormat="1" ht="9.5" x14ac:dyDescent="0.2">
      <c r="A908" s="196"/>
      <c r="B908" s="151"/>
      <c r="C908" s="151"/>
    </row>
    <row r="909" spans="1:3" s="173" customFormat="1" ht="9.5" x14ac:dyDescent="0.2">
      <c r="A909" s="196"/>
      <c r="B909" s="151"/>
      <c r="C909" s="151"/>
    </row>
    <row r="910" spans="1:3" s="173" customFormat="1" ht="9.5" x14ac:dyDescent="0.2">
      <c r="A910" s="149"/>
      <c r="B910" s="151"/>
      <c r="C910" s="151"/>
    </row>
    <row r="911" spans="1:3" s="173" customFormat="1" ht="9.5" x14ac:dyDescent="0.2">
      <c r="A911" s="196"/>
      <c r="B911" s="151"/>
      <c r="C911" s="151"/>
    </row>
    <row r="912" spans="1:3" s="173" customFormat="1" ht="9.5" x14ac:dyDescent="0.2">
      <c r="A912" s="196"/>
      <c r="B912" s="151"/>
      <c r="C912" s="151"/>
    </row>
    <row r="913" spans="1:3" s="173" customFormat="1" ht="9.5" x14ac:dyDescent="0.2">
      <c r="A913" s="196"/>
      <c r="B913" s="151"/>
      <c r="C913" s="151"/>
    </row>
    <row r="914" spans="1:3" s="173" customFormat="1" ht="9.5" x14ac:dyDescent="0.2">
      <c r="A914" s="196"/>
      <c r="B914" s="151"/>
      <c r="C914" s="151"/>
    </row>
    <row r="915" spans="1:3" s="173" customFormat="1" ht="9.5" x14ac:dyDescent="0.2">
      <c r="A915" s="196"/>
      <c r="B915" s="151"/>
      <c r="C915" s="151"/>
    </row>
    <row r="916" spans="1:3" s="173" customFormat="1" ht="9.5" x14ac:dyDescent="0.2">
      <c r="A916" s="196"/>
      <c r="B916" s="151"/>
      <c r="C916" s="151"/>
    </row>
    <row r="917" spans="1:3" s="173" customFormat="1" ht="9.5" x14ac:dyDescent="0.2">
      <c r="A917" s="196"/>
      <c r="B917" s="151"/>
      <c r="C917" s="151"/>
    </row>
    <row r="918" spans="1:3" s="173" customFormat="1" ht="9.5" x14ac:dyDescent="0.2">
      <c r="A918" s="149"/>
      <c r="B918" s="151"/>
      <c r="C918" s="151"/>
    </row>
    <row r="919" spans="1:3" s="173" customFormat="1" ht="9.5" x14ac:dyDescent="0.2">
      <c r="A919" s="149"/>
      <c r="B919" s="151"/>
      <c r="C919" s="151"/>
    </row>
    <row r="920" spans="1:3" s="173" customFormat="1" ht="9.5" x14ac:dyDescent="0.2">
      <c r="A920" s="149"/>
      <c r="B920" s="151"/>
      <c r="C920" s="151"/>
    </row>
    <row r="921" spans="1:3" s="173" customFormat="1" ht="9.5" x14ac:dyDescent="0.2">
      <c r="A921" s="149"/>
      <c r="B921" s="151"/>
      <c r="C921" s="151"/>
    </row>
    <row r="922" spans="1:3" s="173" customFormat="1" ht="9.5" x14ac:dyDescent="0.2">
      <c r="A922" s="149"/>
      <c r="B922" s="151"/>
      <c r="C922" s="151"/>
    </row>
    <row r="923" spans="1:3" s="173" customFormat="1" ht="9.5" x14ac:dyDescent="0.2">
      <c r="A923" s="149"/>
      <c r="B923" s="151"/>
      <c r="C923" s="151"/>
    </row>
    <row r="924" spans="1:3" s="173" customFormat="1" ht="9.5" x14ac:dyDescent="0.2">
      <c r="A924" s="149"/>
      <c r="B924" s="151"/>
      <c r="C924" s="151"/>
    </row>
    <row r="925" spans="1:3" s="173" customFormat="1" ht="9.5" x14ac:dyDescent="0.2">
      <c r="A925" s="149"/>
      <c r="B925" s="151"/>
      <c r="C925" s="151"/>
    </row>
    <row r="926" spans="1:3" s="173" customFormat="1" ht="9.5" x14ac:dyDescent="0.2">
      <c r="A926" s="149"/>
      <c r="B926" s="151"/>
      <c r="C926" s="151"/>
    </row>
    <row r="927" spans="1:3" s="173" customFormat="1" ht="9.5" x14ac:dyDescent="0.2">
      <c r="A927" s="196"/>
      <c r="B927" s="151"/>
      <c r="C927" s="151"/>
    </row>
    <row r="928" spans="1:3" s="173" customFormat="1" ht="9.5" x14ac:dyDescent="0.2">
      <c r="A928" s="196"/>
      <c r="B928" s="151"/>
      <c r="C928" s="151"/>
    </row>
    <row r="929" spans="1:3" s="173" customFormat="1" ht="9.5" x14ac:dyDescent="0.2">
      <c r="A929" s="149"/>
      <c r="B929" s="151"/>
      <c r="C929" s="151"/>
    </row>
    <row r="930" spans="1:3" s="173" customFormat="1" ht="9.5" x14ac:dyDescent="0.2">
      <c r="A930" s="149"/>
      <c r="B930" s="151"/>
      <c r="C930" s="151"/>
    </row>
    <row r="931" spans="1:3" s="173" customFormat="1" ht="9.5" x14ac:dyDescent="0.2">
      <c r="A931" s="149"/>
      <c r="B931" s="151"/>
      <c r="C931" s="151"/>
    </row>
    <row r="932" spans="1:3" s="173" customFormat="1" ht="9.5" x14ac:dyDescent="0.2">
      <c r="A932" s="149"/>
      <c r="B932" s="151"/>
      <c r="C932" s="151"/>
    </row>
    <row r="933" spans="1:3" s="173" customFormat="1" ht="9.5" x14ac:dyDescent="0.2">
      <c r="A933" s="196"/>
      <c r="B933" s="151"/>
      <c r="C933" s="151"/>
    </row>
    <row r="934" spans="1:3" s="173" customFormat="1" ht="9.5" x14ac:dyDescent="0.2">
      <c r="A934" s="149"/>
      <c r="B934" s="151"/>
      <c r="C934" s="151"/>
    </row>
    <row r="935" spans="1:3" s="173" customFormat="1" ht="9.5" x14ac:dyDescent="0.2">
      <c r="A935" s="149"/>
      <c r="B935" s="151"/>
      <c r="C935" s="151"/>
    </row>
    <row r="936" spans="1:3" s="173" customFormat="1" ht="9.5" x14ac:dyDescent="0.2">
      <c r="A936" s="149"/>
      <c r="B936" s="151"/>
      <c r="C936" s="151"/>
    </row>
    <row r="937" spans="1:3" s="173" customFormat="1" ht="9.5" x14ac:dyDescent="0.2">
      <c r="A937" s="196"/>
      <c r="B937" s="151"/>
      <c r="C937" s="151"/>
    </row>
    <row r="938" spans="1:3" s="173" customFormat="1" ht="9.5" x14ac:dyDescent="0.2">
      <c r="A938" s="196"/>
      <c r="B938" s="151"/>
      <c r="C938" s="151"/>
    </row>
    <row r="939" spans="1:3" s="173" customFormat="1" ht="9.5" x14ac:dyDescent="0.2">
      <c r="A939" s="149"/>
      <c r="B939" s="151"/>
      <c r="C939" s="151"/>
    </row>
    <row r="940" spans="1:3" s="173" customFormat="1" ht="9.5" x14ac:dyDescent="0.2">
      <c r="A940" s="196"/>
      <c r="B940" s="151"/>
      <c r="C940" s="151"/>
    </row>
    <row r="941" spans="1:3" s="173" customFormat="1" ht="9.5" x14ac:dyDescent="0.2">
      <c r="A941" s="149"/>
      <c r="B941" s="151"/>
      <c r="C941" s="151"/>
    </row>
    <row r="942" spans="1:3" s="173" customFormat="1" ht="9.5" x14ac:dyDescent="0.2">
      <c r="A942" s="149"/>
      <c r="B942" s="151"/>
      <c r="C942" s="151"/>
    </row>
    <row r="943" spans="1:3" s="173" customFormat="1" ht="9.5" x14ac:dyDescent="0.2">
      <c r="A943" s="149"/>
      <c r="B943" s="151"/>
      <c r="C943" s="151"/>
    </row>
    <row r="944" spans="1:3" s="173" customFormat="1" ht="9.5" x14ac:dyDescent="0.2">
      <c r="A944" s="149"/>
      <c r="B944" s="151"/>
      <c r="C944" s="151"/>
    </row>
    <row r="945" spans="1:3" s="173" customFormat="1" ht="9.5" x14ac:dyDescent="0.2">
      <c r="A945" s="149"/>
      <c r="B945" s="151"/>
      <c r="C945" s="151"/>
    </row>
    <row r="946" spans="1:3" s="173" customFormat="1" ht="9.5" x14ac:dyDescent="0.2">
      <c r="A946" s="149"/>
      <c r="B946" s="151"/>
      <c r="C946" s="151"/>
    </row>
    <row r="947" spans="1:3" s="173" customFormat="1" ht="9.5" x14ac:dyDescent="0.2">
      <c r="A947" s="196"/>
      <c r="B947" s="151"/>
      <c r="C947" s="151"/>
    </row>
    <row r="948" spans="1:3" s="173" customFormat="1" ht="9.5" x14ac:dyDescent="0.2">
      <c r="A948" s="149"/>
      <c r="B948" s="151"/>
      <c r="C948" s="151"/>
    </row>
    <row r="949" spans="1:3" s="173" customFormat="1" ht="9.5" x14ac:dyDescent="0.2">
      <c r="A949" s="149"/>
      <c r="B949" s="151"/>
      <c r="C949" s="151"/>
    </row>
    <row r="950" spans="1:3" s="173" customFormat="1" ht="9.5" x14ac:dyDescent="0.2">
      <c r="A950" s="149"/>
      <c r="B950" s="151"/>
      <c r="C950" s="151"/>
    </row>
    <row r="951" spans="1:3" s="173" customFormat="1" ht="9.5" x14ac:dyDescent="0.2">
      <c r="A951" s="149"/>
      <c r="B951" s="151"/>
      <c r="C951" s="151"/>
    </row>
    <row r="952" spans="1:3" s="173" customFormat="1" ht="9.5" x14ac:dyDescent="0.2">
      <c r="A952" s="149"/>
      <c r="B952" s="151"/>
      <c r="C952" s="151"/>
    </row>
    <row r="953" spans="1:3" s="173" customFormat="1" ht="9.5" x14ac:dyDescent="0.2">
      <c r="A953" s="149"/>
      <c r="B953" s="151"/>
      <c r="C953" s="151"/>
    </row>
    <row r="954" spans="1:3" s="173" customFormat="1" ht="9.5" x14ac:dyDescent="0.2">
      <c r="A954" s="149"/>
      <c r="B954" s="151"/>
      <c r="C954" s="151"/>
    </row>
    <row r="955" spans="1:3" s="173" customFormat="1" ht="9.5" x14ac:dyDescent="0.2">
      <c r="A955" s="149"/>
      <c r="B955" s="151"/>
      <c r="C955" s="151"/>
    </row>
    <row r="956" spans="1:3" s="173" customFormat="1" ht="9.5" x14ac:dyDescent="0.2">
      <c r="A956" s="149"/>
      <c r="B956" s="151"/>
      <c r="C956" s="151"/>
    </row>
    <row r="957" spans="1:3" s="173" customFormat="1" ht="9.5" x14ac:dyDescent="0.2">
      <c r="A957" s="149"/>
      <c r="B957" s="151"/>
      <c r="C957" s="151"/>
    </row>
    <row r="958" spans="1:3" s="173" customFormat="1" ht="9.5" x14ac:dyDescent="0.2">
      <c r="A958" s="196"/>
      <c r="B958" s="151"/>
      <c r="C958" s="151"/>
    </row>
    <row r="959" spans="1:3" s="173" customFormat="1" ht="9.5" x14ac:dyDescent="0.2">
      <c r="A959" s="196"/>
      <c r="B959" s="151"/>
      <c r="C959" s="151"/>
    </row>
    <row r="960" spans="1:3" s="173" customFormat="1" ht="9.5" x14ac:dyDescent="0.2">
      <c r="A960" s="196"/>
      <c r="B960" s="151"/>
      <c r="C960" s="151"/>
    </row>
    <row r="961" spans="1:3" s="173" customFormat="1" ht="9.5" x14ac:dyDescent="0.2">
      <c r="A961" s="196"/>
      <c r="B961" s="151"/>
      <c r="C961" s="151"/>
    </row>
    <row r="962" spans="1:3" s="173" customFormat="1" ht="9.5" x14ac:dyDescent="0.2">
      <c r="A962" s="149"/>
      <c r="B962" s="151"/>
      <c r="C962" s="151"/>
    </row>
    <row r="963" spans="1:3" s="173" customFormat="1" ht="9.5" x14ac:dyDescent="0.2">
      <c r="A963" s="149"/>
      <c r="B963" s="151"/>
      <c r="C963" s="151"/>
    </row>
    <row r="964" spans="1:3" s="173" customFormat="1" ht="9.5" x14ac:dyDescent="0.2">
      <c r="A964" s="149"/>
      <c r="B964" s="151"/>
      <c r="C964" s="151"/>
    </row>
    <row r="965" spans="1:3" s="173" customFormat="1" ht="9.5" x14ac:dyDescent="0.2">
      <c r="A965" s="149"/>
      <c r="B965" s="151"/>
      <c r="C965" s="151"/>
    </row>
    <row r="966" spans="1:3" s="173" customFormat="1" ht="9.5" x14ac:dyDescent="0.2">
      <c r="A966" s="149"/>
      <c r="B966" s="151"/>
      <c r="C966" s="151"/>
    </row>
    <row r="967" spans="1:3" s="173" customFormat="1" ht="9.5" x14ac:dyDescent="0.2">
      <c r="A967" s="196"/>
      <c r="B967" s="151"/>
      <c r="C967" s="151"/>
    </row>
    <row r="968" spans="1:3" s="173" customFormat="1" ht="9.5" x14ac:dyDescent="0.2">
      <c r="A968" s="196"/>
      <c r="B968" s="151"/>
      <c r="C968" s="151"/>
    </row>
    <row r="969" spans="1:3" s="173" customFormat="1" ht="9.5" x14ac:dyDescent="0.2">
      <c r="A969" s="196"/>
      <c r="B969" s="151"/>
      <c r="C969" s="151"/>
    </row>
    <row r="970" spans="1:3" s="173" customFormat="1" ht="9.5" x14ac:dyDescent="0.2">
      <c r="A970" s="196"/>
      <c r="B970" s="151"/>
      <c r="C970" s="151"/>
    </row>
    <row r="971" spans="1:3" s="173" customFormat="1" ht="9.5" x14ac:dyDescent="0.2">
      <c r="A971" s="196"/>
      <c r="B971" s="151"/>
      <c r="C971" s="151"/>
    </row>
    <row r="972" spans="1:3" s="173" customFormat="1" ht="9.5" x14ac:dyDescent="0.2">
      <c r="A972" s="196"/>
      <c r="B972" s="151"/>
      <c r="C972" s="151"/>
    </row>
    <row r="973" spans="1:3" s="173" customFormat="1" ht="9.5" x14ac:dyDescent="0.2">
      <c r="A973" s="196"/>
      <c r="B973" s="151"/>
      <c r="C973" s="151"/>
    </row>
    <row r="974" spans="1:3" s="173" customFormat="1" ht="9.5" x14ac:dyDescent="0.2">
      <c r="A974" s="196"/>
      <c r="B974" s="151"/>
      <c r="C974" s="151"/>
    </row>
    <row r="975" spans="1:3" s="173" customFormat="1" ht="9.5" x14ac:dyDescent="0.2">
      <c r="A975" s="196"/>
      <c r="B975" s="151"/>
      <c r="C975" s="151"/>
    </row>
    <row r="976" spans="1:3" s="173" customFormat="1" ht="9.5" x14ac:dyDescent="0.2">
      <c r="A976" s="196"/>
      <c r="B976" s="151"/>
      <c r="C976" s="151"/>
    </row>
    <row r="977" spans="1:3" s="173" customFormat="1" ht="9.5" x14ac:dyDescent="0.2">
      <c r="A977" s="149"/>
      <c r="B977" s="151"/>
      <c r="C977" s="151"/>
    </row>
    <row r="978" spans="1:3" s="173" customFormat="1" ht="9.5" x14ac:dyDescent="0.2">
      <c r="A978" s="149"/>
      <c r="B978" s="151"/>
      <c r="C978" s="151"/>
    </row>
    <row r="979" spans="1:3" s="173" customFormat="1" ht="9.5" x14ac:dyDescent="0.2">
      <c r="A979" s="149"/>
      <c r="B979" s="151"/>
      <c r="C979" s="151"/>
    </row>
    <row r="980" spans="1:3" s="173" customFormat="1" ht="9.5" x14ac:dyDescent="0.2">
      <c r="A980" s="149"/>
      <c r="B980" s="151"/>
      <c r="C980" s="151"/>
    </row>
    <row r="981" spans="1:3" s="173" customFormat="1" ht="9.5" x14ac:dyDescent="0.2">
      <c r="A981" s="149"/>
      <c r="B981" s="151"/>
      <c r="C981" s="151"/>
    </row>
    <row r="982" spans="1:3" s="173" customFormat="1" ht="9.5" x14ac:dyDescent="0.2">
      <c r="A982" s="149"/>
      <c r="B982" s="151"/>
      <c r="C982" s="151"/>
    </row>
    <row r="983" spans="1:3" s="173" customFormat="1" ht="9.5" x14ac:dyDescent="0.2">
      <c r="A983" s="149"/>
      <c r="B983" s="151"/>
      <c r="C983" s="151"/>
    </row>
    <row r="984" spans="1:3" s="173" customFormat="1" ht="9.5" x14ac:dyDescent="0.2">
      <c r="A984" s="149"/>
      <c r="B984" s="151"/>
      <c r="C984" s="151"/>
    </row>
    <row r="985" spans="1:3" s="173" customFormat="1" ht="9.5" x14ac:dyDescent="0.2">
      <c r="A985" s="196"/>
      <c r="B985" s="151"/>
      <c r="C985" s="151"/>
    </row>
    <row r="986" spans="1:3" s="173" customFormat="1" ht="9.5" x14ac:dyDescent="0.2">
      <c r="A986" s="196"/>
      <c r="B986" s="151"/>
      <c r="C986" s="151"/>
    </row>
    <row r="987" spans="1:3" s="173" customFormat="1" ht="9.5" x14ac:dyDescent="0.2">
      <c r="A987" s="196"/>
      <c r="B987" s="151"/>
      <c r="C987" s="151"/>
    </row>
    <row r="988" spans="1:3" s="173" customFormat="1" ht="9.5" x14ac:dyDescent="0.2">
      <c r="A988" s="196"/>
      <c r="B988" s="151"/>
      <c r="C988" s="151"/>
    </row>
    <row r="989" spans="1:3" s="173" customFormat="1" ht="9.5" x14ac:dyDescent="0.2">
      <c r="A989" s="149"/>
      <c r="B989" s="151"/>
      <c r="C989" s="151"/>
    </row>
    <row r="990" spans="1:3" s="173" customFormat="1" ht="9.5" x14ac:dyDescent="0.2">
      <c r="A990" s="196"/>
      <c r="B990" s="151"/>
      <c r="C990" s="151"/>
    </row>
    <row r="991" spans="1:3" s="173" customFormat="1" ht="9.5" x14ac:dyDescent="0.2">
      <c r="A991" s="196"/>
      <c r="B991" s="151"/>
      <c r="C991" s="151"/>
    </row>
    <row r="992" spans="1:3" s="173" customFormat="1" ht="9.5" x14ac:dyDescent="0.2">
      <c r="A992" s="196"/>
      <c r="B992" s="151"/>
      <c r="C992" s="151"/>
    </row>
    <row r="993" spans="1:3" s="173" customFormat="1" ht="9.5" x14ac:dyDescent="0.2">
      <c r="A993" s="196"/>
      <c r="B993" s="151"/>
      <c r="C993" s="151"/>
    </row>
    <row r="994" spans="1:3" s="173" customFormat="1" ht="9.5" x14ac:dyDescent="0.2">
      <c r="A994" s="196"/>
      <c r="B994" s="151"/>
      <c r="C994" s="151"/>
    </row>
    <row r="995" spans="1:3" s="173" customFormat="1" ht="9.5" x14ac:dyDescent="0.2">
      <c r="A995" s="196"/>
      <c r="B995" s="151"/>
      <c r="C995" s="151"/>
    </row>
    <row r="996" spans="1:3" s="173" customFormat="1" ht="9.5" x14ac:dyDescent="0.2">
      <c r="A996" s="149"/>
      <c r="B996" s="151"/>
      <c r="C996" s="151"/>
    </row>
    <row r="997" spans="1:3" s="173" customFormat="1" ht="9.5" x14ac:dyDescent="0.2">
      <c r="A997" s="196"/>
      <c r="B997" s="151"/>
      <c r="C997" s="151"/>
    </row>
    <row r="998" spans="1:3" s="173" customFormat="1" ht="9.5" x14ac:dyDescent="0.2">
      <c r="A998" s="149"/>
      <c r="B998" s="151"/>
      <c r="C998" s="151"/>
    </row>
    <row r="999" spans="1:3" s="173" customFormat="1" ht="9.5" x14ac:dyDescent="0.2">
      <c r="A999" s="149"/>
      <c r="B999" s="151"/>
      <c r="C999" s="151"/>
    </row>
    <row r="1000" spans="1:3" s="173" customFormat="1" ht="9.5" x14ac:dyDescent="0.2">
      <c r="A1000" s="149"/>
      <c r="B1000" s="151"/>
      <c r="C1000" s="151"/>
    </row>
    <row r="1001" spans="1:3" s="173" customFormat="1" ht="9.5" x14ac:dyDescent="0.2">
      <c r="A1001" s="149"/>
      <c r="B1001" s="151"/>
      <c r="C1001" s="151"/>
    </row>
    <row r="1002" spans="1:3" s="173" customFormat="1" ht="9.5" x14ac:dyDescent="0.2">
      <c r="A1002" s="149"/>
      <c r="B1002" s="151"/>
      <c r="C1002" s="151"/>
    </row>
    <row r="1003" spans="1:3" s="173" customFormat="1" ht="9.5" x14ac:dyDescent="0.2">
      <c r="A1003" s="149"/>
      <c r="B1003" s="151"/>
      <c r="C1003" s="151"/>
    </row>
    <row r="1004" spans="1:3" s="173" customFormat="1" ht="9.5" x14ac:dyDescent="0.2">
      <c r="A1004" s="149"/>
      <c r="B1004" s="151"/>
      <c r="C1004" s="151"/>
    </row>
    <row r="1005" spans="1:3" s="173" customFormat="1" ht="9.5" x14ac:dyDescent="0.2">
      <c r="A1005" s="149"/>
      <c r="B1005" s="151"/>
      <c r="C1005" s="151"/>
    </row>
    <row r="1006" spans="1:3" s="173" customFormat="1" ht="9.5" x14ac:dyDescent="0.2">
      <c r="A1006" s="149"/>
      <c r="B1006" s="151"/>
      <c r="C1006" s="151"/>
    </row>
    <row r="1007" spans="1:3" s="173" customFormat="1" ht="9.5" x14ac:dyDescent="0.2">
      <c r="A1007" s="149"/>
      <c r="B1007" s="151"/>
      <c r="C1007" s="151"/>
    </row>
    <row r="1008" spans="1:3" s="173" customFormat="1" ht="9.5" x14ac:dyDescent="0.2">
      <c r="A1008" s="149"/>
      <c r="B1008" s="151"/>
      <c r="C1008" s="151"/>
    </row>
    <row r="1009" spans="1:3" s="173" customFormat="1" ht="9.5" x14ac:dyDescent="0.2">
      <c r="A1009" s="149"/>
      <c r="B1009" s="151"/>
      <c r="C1009" s="151"/>
    </row>
    <row r="1010" spans="1:3" s="173" customFormat="1" ht="9.5" x14ac:dyDescent="0.2">
      <c r="A1010" s="149"/>
      <c r="B1010" s="151"/>
      <c r="C1010" s="151"/>
    </row>
    <row r="1011" spans="1:3" s="173" customFormat="1" ht="9.5" x14ac:dyDescent="0.2">
      <c r="A1011" s="149"/>
      <c r="B1011" s="151"/>
      <c r="C1011" s="151"/>
    </row>
    <row r="1012" spans="1:3" s="173" customFormat="1" ht="9.5" x14ac:dyDescent="0.2">
      <c r="A1012" s="149"/>
      <c r="B1012" s="151"/>
      <c r="C1012" s="151"/>
    </row>
    <row r="1013" spans="1:3" s="173" customFormat="1" ht="9.5" x14ac:dyDescent="0.2">
      <c r="A1013" s="149"/>
      <c r="B1013" s="151"/>
      <c r="C1013" s="151"/>
    </row>
    <row r="1014" spans="1:3" s="173" customFormat="1" ht="9.5" x14ac:dyDescent="0.2">
      <c r="A1014" s="149"/>
      <c r="B1014" s="151"/>
      <c r="C1014" s="151"/>
    </row>
    <row r="1015" spans="1:3" s="173" customFormat="1" ht="9.5" x14ac:dyDescent="0.2">
      <c r="A1015" s="149"/>
      <c r="B1015" s="151"/>
      <c r="C1015" s="151"/>
    </row>
    <row r="1016" spans="1:3" s="173" customFormat="1" ht="9.5" x14ac:dyDescent="0.2">
      <c r="A1016" s="149"/>
      <c r="B1016" s="151"/>
      <c r="C1016" s="151"/>
    </row>
    <row r="1017" spans="1:3" s="173" customFormat="1" ht="9.5" x14ac:dyDescent="0.2">
      <c r="A1017" s="196"/>
      <c r="B1017" s="151"/>
      <c r="C1017" s="151"/>
    </row>
    <row r="1018" spans="1:3" s="173" customFormat="1" ht="9.5" x14ac:dyDescent="0.2">
      <c r="A1018" s="196"/>
      <c r="B1018" s="151"/>
      <c r="C1018" s="151"/>
    </row>
    <row r="1019" spans="1:3" s="173" customFormat="1" ht="9.5" x14ac:dyDescent="0.2">
      <c r="A1019" s="196"/>
      <c r="B1019" s="151"/>
      <c r="C1019" s="151"/>
    </row>
    <row r="1020" spans="1:3" s="173" customFormat="1" ht="9.5" x14ac:dyDescent="0.2">
      <c r="A1020" s="196"/>
      <c r="B1020" s="151"/>
      <c r="C1020" s="151"/>
    </row>
    <row r="1021" spans="1:3" s="173" customFormat="1" ht="9.5" x14ac:dyDescent="0.2">
      <c r="A1021" s="196"/>
      <c r="B1021" s="151"/>
      <c r="C1021" s="151"/>
    </row>
    <row r="1022" spans="1:3" s="173" customFormat="1" ht="9.5" x14ac:dyDescent="0.2">
      <c r="A1022" s="196"/>
      <c r="B1022" s="151"/>
      <c r="C1022" s="151"/>
    </row>
    <row r="1023" spans="1:3" s="173" customFormat="1" ht="9.5" x14ac:dyDescent="0.2">
      <c r="A1023" s="149"/>
      <c r="B1023" s="151"/>
      <c r="C1023" s="151"/>
    </row>
    <row r="1024" spans="1:3" s="173" customFormat="1" ht="9.5" x14ac:dyDescent="0.2">
      <c r="A1024" s="196"/>
      <c r="B1024" s="151"/>
      <c r="C1024" s="151"/>
    </row>
    <row r="1025" spans="1:3" s="173" customFormat="1" ht="9.5" x14ac:dyDescent="0.2">
      <c r="A1025" s="196"/>
      <c r="B1025" s="151"/>
      <c r="C1025" s="151"/>
    </row>
    <row r="1026" spans="1:3" s="173" customFormat="1" ht="9.5" x14ac:dyDescent="0.2">
      <c r="A1026" s="196"/>
      <c r="B1026" s="151"/>
      <c r="C1026" s="151"/>
    </row>
    <row r="1027" spans="1:3" s="173" customFormat="1" ht="9.5" x14ac:dyDescent="0.2">
      <c r="A1027" s="196"/>
      <c r="B1027" s="151"/>
      <c r="C1027" s="151"/>
    </row>
    <row r="1028" spans="1:3" s="173" customFormat="1" ht="9.5" x14ac:dyDescent="0.2">
      <c r="A1028" s="149"/>
      <c r="B1028" s="151"/>
      <c r="C1028" s="151"/>
    </row>
    <row r="1029" spans="1:3" s="173" customFormat="1" ht="9.5" x14ac:dyDescent="0.2">
      <c r="A1029" s="196"/>
      <c r="B1029" s="151"/>
      <c r="C1029" s="151"/>
    </row>
    <row r="1030" spans="1:3" s="173" customFormat="1" ht="9.5" x14ac:dyDescent="0.2">
      <c r="A1030" s="196"/>
      <c r="B1030" s="151"/>
      <c r="C1030" s="151"/>
    </row>
    <row r="1031" spans="1:3" s="173" customFormat="1" ht="9.5" x14ac:dyDescent="0.2">
      <c r="A1031" s="196"/>
      <c r="B1031" s="151"/>
      <c r="C1031" s="151"/>
    </row>
    <row r="1032" spans="1:3" s="173" customFormat="1" ht="9.5" x14ac:dyDescent="0.2">
      <c r="A1032" s="149"/>
      <c r="B1032" s="151"/>
      <c r="C1032" s="151"/>
    </row>
    <row r="1033" spans="1:3" s="173" customFormat="1" ht="9.5" x14ac:dyDescent="0.2">
      <c r="A1033" s="196"/>
      <c r="B1033" s="151"/>
      <c r="C1033" s="151"/>
    </row>
    <row r="1034" spans="1:3" s="173" customFormat="1" ht="9.5" x14ac:dyDescent="0.2">
      <c r="A1034" s="149"/>
      <c r="B1034" s="151"/>
      <c r="C1034" s="151"/>
    </row>
    <row r="1035" spans="1:3" s="173" customFormat="1" ht="9.5" x14ac:dyDescent="0.2">
      <c r="A1035" s="196"/>
      <c r="B1035" s="151"/>
      <c r="C1035" s="151"/>
    </row>
    <row r="1036" spans="1:3" s="173" customFormat="1" ht="9.5" x14ac:dyDescent="0.2">
      <c r="A1036" s="196"/>
      <c r="B1036" s="151"/>
      <c r="C1036" s="151"/>
    </row>
    <row r="1037" spans="1:3" s="173" customFormat="1" ht="9.5" x14ac:dyDescent="0.2">
      <c r="A1037" s="149"/>
      <c r="B1037" s="151"/>
      <c r="C1037" s="151"/>
    </row>
    <row r="1038" spans="1:3" s="173" customFormat="1" ht="9.5" x14ac:dyDescent="0.2">
      <c r="A1038" s="149"/>
      <c r="B1038" s="151"/>
      <c r="C1038" s="151"/>
    </row>
    <row r="1039" spans="1:3" s="173" customFormat="1" ht="9.5" x14ac:dyDescent="0.2">
      <c r="A1039" s="149"/>
      <c r="B1039" s="151"/>
      <c r="C1039" s="151"/>
    </row>
    <row r="1040" spans="1:3" s="173" customFormat="1" ht="9.5" x14ac:dyDescent="0.2">
      <c r="A1040" s="149"/>
      <c r="B1040" s="151"/>
      <c r="C1040" s="151"/>
    </row>
    <row r="1041" spans="1:125" s="173" customFormat="1" ht="9.5" x14ac:dyDescent="0.2">
      <c r="A1041" s="149"/>
      <c r="B1041" s="151"/>
      <c r="C1041" s="151"/>
    </row>
    <row r="1042" spans="1:125" s="173" customFormat="1" ht="9.5" x14ac:dyDescent="0.2">
      <c r="A1042" s="149"/>
      <c r="B1042" s="151"/>
      <c r="C1042" s="151"/>
    </row>
    <row r="1043" spans="1:125" s="173" customFormat="1" ht="9.5" x14ac:dyDescent="0.2">
      <c r="A1043" s="149"/>
      <c r="B1043" s="151"/>
      <c r="C1043" s="151"/>
    </row>
    <row r="1044" spans="1:125" s="173" customFormat="1" ht="9.5" x14ac:dyDescent="0.2">
      <c r="A1044" s="149"/>
      <c r="B1044" s="151"/>
      <c r="C1044" s="151"/>
    </row>
    <row r="1045" spans="1:125" s="173" customFormat="1" ht="9.5" x14ac:dyDescent="0.2">
      <c r="A1045" s="149"/>
      <c r="B1045" s="151"/>
      <c r="C1045" s="151"/>
    </row>
    <row r="1046" spans="1:125" s="173" customFormat="1" ht="9.5" x14ac:dyDescent="0.2">
      <c r="A1046" s="149"/>
      <c r="B1046" s="151"/>
      <c r="C1046" s="151"/>
    </row>
    <row r="1047" spans="1:125" s="173" customFormat="1" ht="9.5" x14ac:dyDescent="0.2">
      <c r="A1047" s="149"/>
      <c r="B1047" s="151"/>
      <c r="C1047" s="151"/>
    </row>
    <row r="1048" spans="1:125" s="173" customFormat="1" ht="9.5" x14ac:dyDescent="0.2">
      <c r="A1048" s="149"/>
      <c r="B1048" s="151"/>
      <c r="C1048" s="151"/>
    </row>
    <row r="1049" spans="1:125" s="173" customFormat="1" ht="9.5" x14ac:dyDescent="0.2">
      <c r="A1049" s="149"/>
      <c r="B1049" s="151"/>
      <c r="C1049" s="151"/>
    </row>
    <row r="1050" spans="1:125" s="173" customFormat="1" ht="9.5" x14ac:dyDescent="0.2">
      <c r="A1050" s="149"/>
      <c r="B1050" s="151"/>
      <c r="C1050" s="151"/>
    </row>
    <row r="1051" spans="1:125" s="173" customFormat="1" x14ac:dyDescent="0.2">
      <c r="A1051" s="149"/>
      <c r="B1051" s="151"/>
      <c r="C1051" s="151"/>
      <c r="AT1051" s="198"/>
      <c r="AU1051" s="198"/>
      <c r="AV1051" s="198"/>
      <c r="AW1051" s="198"/>
      <c r="AX1051" s="198"/>
      <c r="AY1051" s="198"/>
      <c r="AZ1051" s="198"/>
      <c r="BA1051" s="198"/>
      <c r="BB1051" s="198"/>
      <c r="BC1051" s="198"/>
      <c r="BD1051" s="198"/>
      <c r="BE1051" s="198"/>
      <c r="BF1051" s="198"/>
      <c r="BG1051" s="198"/>
      <c r="BH1051" s="198"/>
      <c r="BI1051" s="198"/>
      <c r="BJ1051" s="198"/>
      <c r="BK1051" s="198"/>
      <c r="BL1051" s="198"/>
      <c r="BM1051" s="198"/>
      <c r="BN1051" s="198"/>
      <c r="BO1051" s="198"/>
      <c r="BP1051" s="198"/>
      <c r="BQ1051" s="198"/>
      <c r="BR1051" s="198"/>
      <c r="BS1051" s="198"/>
      <c r="BT1051" s="198"/>
      <c r="BU1051" s="198"/>
      <c r="BV1051" s="198"/>
      <c r="BW1051" s="198"/>
      <c r="BX1051" s="198"/>
      <c r="BY1051" s="198"/>
      <c r="BZ1051" s="198"/>
      <c r="CA1051" s="198"/>
      <c r="CB1051" s="198"/>
      <c r="CC1051" s="198"/>
      <c r="CD1051" s="198"/>
      <c r="CE1051" s="198"/>
      <c r="CF1051" s="198"/>
      <c r="CG1051" s="198"/>
      <c r="CH1051" s="198"/>
      <c r="CI1051" s="198"/>
      <c r="CJ1051" s="198"/>
      <c r="CK1051" s="198"/>
      <c r="CL1051" s="198"/>
      <c r="CM1051" s="198"/>
      <c r="CN1051" s="198"/>
      <c r="CO1051" s="198"/>
      <c r="CP1051" s="198"/>
      <c r="CQ1051" s="198"/>
      <c r="CR1051" s="198"/>
      <c r="CS1051" s="198"/>
      <c r="CT1051" s="198"/>
      <c r="CU1051" s="198"/>
      <c r="CV1051" s="198"/>
      <c r="CW1051" s="198"/>
      <c r="CX1051" s="198"/>
      <c r="CY1051" s="198"/>
      <c r="CZ1051" s="198"/>
      <c r="DA1051" s="198"/>
      <c r="DB1051" s="198"/>
      <c r="DC1051" s="198"/>
      <c r="DD1051" s="198"/>
      <c r="DE1051" s="198"/>
      <c r="DF1051" s="198"/>
      <c r="DG1051" s="198"/>
      <c r="DH1051" s="198"/>
      <c r="DI1051" s="198"/>
      <c r="DJ1051" s="198"/>
      <c r="DK1051" s="198"/>
      <c r="DL1051" s="198"/>
      <c r="DM1051" s="198"/>
      <c r="DN1051" s="198"/>
      <c r="DO1051" s="198"/>
      <c r="DP1051" s="198"/>
      <c r="DQ1051" s="198"/>
      <c r="DR1051" s="198"/>
      <c r="DS1051" s="198"/>
      <c r="DT1051" s="198"/>
      <c r="DU1051" s="198"/>
    </row>
    <row r="1052" spans="1:125" s="173" customFormat="1" x14ac:dyDescent="0.2">
      <c r="A1052" s="149"/>
      <c r="B1052" s="151"/>
      <c r="C1052" s="151"/>
      <c r="AT1052" s="198"/>
      <c r="AU1052" s="198"/>
      <c r="AV1052" s="198"/>
      <c r="AW1052" s="198"/>
      <c r="AX1052" s="198"/>
      <c r="AY1052" s="198"/>
      <c r="AZ1052" s="198"/>
      <c r="BA1052" s="198"/>
      <c r="BB1052" s="198"/>
      <c r="BC1052" s="198"/>
      <c r="BD1052" s="198"/>
      <c r="BE1052" s="198"/>
      <c r="BF1052" s="198"/>
      <c r="BG1052" s="198"/>
      <c r="BH1052" s="198"/>
      <c r="BI1052" s="198"/>
      <c r="BJ1052" s="198"/>
      <c r="BK1052" s="198"/>
      <c r="BL1052" s="198"/>
      <c r="BM1052" s="198"/>
      <c r="BN1052" s="198"/>
      <c r="BO1052" s="198"/>
      <c r="BP1052" s="198"/>
      <c r="BQ1052" s="198"/>
      <c r="BR1052" s="198"/>
      <c r="BS1052" s="198"/>
      <c r="BT1052" s="198"/>
      <c r="BU1052" s="198"/>
      <c r="BV1052" s="198"/>
      <c r="BW1052" s="198"/>
      <c r="BX1052" s="198"/>
      <c r="BY1052" s="198"/>
      <c r="BZ1052" s="198"/>
      <c r="CA1052" s="198"/>
      <c r="CB1052" s="198"/>
      <c r="CC1052" s="198"/>
      <c r="CD1052" s="198"/>
      <c r="CE1052" s="198"/>
      <c r="CF1052" s="198"/>
      <c r="CG1052" s="198"/>
      <c r="CH1052" s="198"/>
      <c r="CI1052" s="198"/>
      <c r="CJ1052" s="198"/>
      <c r="CK1052" s="198"/>
      <c r="CL1052" s="198"/>
      <c r="CM1052" s="198"/>
      <c r="CN1052" s="198"/>
      <c r="CO1052" s="198"/>
      <c r="CP1052" s="198"/>
      <c r="CQ1052" s="198"/>
      <c r="CR1052" s="198"/>
      <c r="CS1052" s="198"/>
      <c r="CT1052" s="198"/>
      <c r="CU1052" s="198"/>
      <c r="CV1052" s="198"/>
      <c r="CW1052" s="198"/>
      <c r="CX1052" s="198"/>
      <c r="CY1052" s="198"/>
      <c r="CZ1052" s="198"/>
      <c r="DA1052" s="198"/>
      <c r="DB1052" s="198"/>
      <c r="DC1052" s="198"/>
      <c r="DD1052" s="198"/>
      <c r="DE1052" s="198"/>
      <c r="DF1052" s="198"/>
      <c r="DG1052" s="198"/>
      <c r="DH1052" s="198"/>
      <c r="DI1052" s="198"/>
      <c r="DJ1052" s="198"/>
      <c r="DK1052" s="198"/>
      <c r="DL1052" s="198"/>
      <c r="DM1052" s="198"/>
      <c r="DN1052" s="198"/>
      <c r="DO1052" s="198"/>
      <c r="DP1052" s="198"/>
      <c r="DQ1052" s="198"/>
      <c r="DR1052" s="198"/>
      <c r="DS1052" s="198"/>
      <c r="DT1052" s="198"/>
      <c r="DU1052" s="198"/>
    </row>
    <row r="1053" spans="1:125" s="173" customFormat="1" ht="9.5" x14ac:dyDescent="0.2">
      <c r="A1053" s="149"/>
      <c r="B1053" s="151"/>
      <c r="C1053" s="151"/>
    </row>
    <row r="1054" spans="1:125" s="173" customFormat="1" ht="9.5" x14ac:dyDescent="0.2">
      <c r="A1054" s="149"/>
      <c r="B1054" s="151"/>
      <c r="C1054" s="151"/>
    </row>
    <row r="1055" spans="1:125" s="173" customFormat="1" ht="9.5" x14ac:dyDescent="0.2">
      <c r="A1055" s="149"/>
      <c r="B1055" s="151"/>
      <c r="C1055" s="151"/>
    </row>
    <row r="1056" spans="1:125" s="173" customFormat="1" ht="9.5" x14ac:dyDescent="0.2">
      <c r="A1056" s="149"/>
      <c r="B1056" s="151"/>
      <c r="C1056" s="151"/>
    </row>
    <row r="1057" spans="1:3" s="173" customFormat="1" ht="9.5" x14ac:dyDescent="0.2">
      <c r="A1057" s="149"/>
      <c r="B1057" s="151"/>
      <c r="C1057" s="151"/>
    </row>
    <row r="1058" spans="1:3" s="173" customFormat="1" ht="9.5" x14ac:dyDescent="0.2">
      <c r="A1058" s="149"/>
      <c r="B1058" s="151"/>
      <c r="C1058" s="151"/>
    </row>
    <row r="1059" spans="1:3" s="173" customFormat="1" ht="9.5" x14ac:dyDescent="0.2">
      <c r="A1059" s="149"/>
      <c r="B1059" s="151"/>
      <c r="C1059" s="151"/>
    </row>
    <row r="1060" spans="1:3" s="173" customFormat="1" ht="9.5" x14ac:dyDescent="0.2">
      <c r="A1060" s="149"/>
      <c r="B1060" s="151"/>
      <c r="C1060" s="151"/>
    </row>
    <row r="1061" spans="1:3" s="173" customFormat="1" ht="9.5" x14ac:dyDescent="0.2">
      <c r="A1061" s="149"/>
      <c r="B1061" s="151"/>
      <c r="C1061" s="151"/>
    </row>
    <row r="1062" spans="1:3" s="173" customFormat="1" ht="9.5" x14ac:dyDescent="0.2">
      <c r="A1062" s="149"/>
      <c r="B1062" s="151"/>
      <c r="C1062" s="151"/>
    </row>
    <row r="1063" spans="1:3" s="173" customFormat="1" ht="9.5" x14ac:dyDescent="0.2">
      <c r="A1063" s="149"/>
      <c r="B1063" s="151"/>
      <c r="C1063" s="151"/>
    </row>
    <row r="1064" spans="1:3" s="173" customFormat="1" ht="9.5" x14ac:dyDescent="0.2">
      <c r="A1064" s="149"/>
      <c r="B1064" s="151"/>
      <c r="C1064" s="151"/>
    </row>
    <row r="1065" spans="1:3" s="173" customFormat="1" ht="9.5" x14ac:dyDescent="0.2">
      <c r="A1065" s="149"/>
      <c r="B1065" s="151"/>
      <c r="C1065" s="151"/>
    </row>
    <row r="1066" spans="1:3" s="173" customFormat="1" ht="9.5" x14ac:dyDescent="0.2">
      <c r="A1066" s="149"/>
      <c r="B1066" s="151"/>
      <c r="C1066" s="151"/>
    </row>
    <row r="1067" spans="1:3" s="173" customFormat="1" ht="9.5" x14ac:dyDescent="0.2">
      <c r="A1067" s="149"/>
      <c r="B1067" s="151"/>
      <c r="C1067" s="151"/>
    </row>
    <row r="1068" spans="1:3" s="173" customFormat="1" ht="9.5" x14ac:dyDescent="0.2">
      <c r="A1068" s="149"/>
      <c r="B1068" s="151"/>
      <c r="C1068" s="151"/>
    </row>
    <row r="1069" spans="1:3" s="173" customFormat="1" ht="9.5" x14ac:dyDescent="0.2">
      <c r="A1069" s="149"/>
      <c r="B1069" s="151"/>
      <c r="C1069" s="151"/>
    </row>
    <row r="1070" spans="1:3" s="173" customFormat="1" ht="9.5" x14ac:dyDescent="0.2">
      <c r="A1070" s="149"/>
      <c r="B1070" s="151"/>
      <c r="C1070" s="151"/>
    </row>
    <row r="1071" spans="1:3" s="173" customFormat="1" ht="9.5" x14ac:dyDescent="0.2">
      <c r="A1071" s="149"/>
      <c r="B1071" s="151"/>
      <c r="C1071" s="151"/>
    </row>
    <row r="1072" spans="1:3" s="173" customFormat="1" ht="9.5" x14ac:dyDescent="0.2">
      <c r="A1072" s="149"/>
      <c r="B1072" s="151"/>
      <c r="C1072" s="151"/>
    </row>
    <row r="1073" spans="1:3" s="173" customFormat="1" ht="9.5" x14ac:dyDescent="0.2">
      <c r="A1073" s="149"/>
      <c r="B1073" s="151"/>
      <c r="C1073" s="151"/>
    </row>
    <row r="1074" spans="1:3" s="173" customFormat="1" ht="9.5" x14ac:dyDescent="0.2">
      <c r="A1074" s="149"/>
      <c r="B1074" s="151"/>
      <c r="C1074" s="151"/>
    </row>
    <row r="1075" spans="1:3" s="173" customFormat="1" ht="9.5" x14ac:dyDescent="0.2">
      <c r="A1075" s="149"/>
      <c r="B1075" s="151"/>
      <c r="C1075" s="151"/>
    </row>
    <row r="1076" spans="1:3" s="173" customFormat="1" ht="9.5" x14ac:dyDescent="0.2">
      <c r="A1076" s="149"/>
      <c r="B1076" s="151"/>
      <c r="C1076" s="151"/>
    </row>
    <row r="1077" spans="1:3" s="173" customFormat="1" ht="9.5" x14ac:dyDescent="0.2">
      <c r="A1077" s="149"/>
      <c r="B1077" s="151"/>
      <c r="C1077" s="151"/>
    </row>
    <row r="1078" spans="1:3" s="173" customFormat="1" ht="9.5" x14ac:dyDescent="0.2">
      <c r="A1078" s="149"/>
      <c r="B1078" s="151"/>
      <c r="C1078" s="151"/>
    </row>
    <row r="1079" spans="1:3" s="173" customFormat="1" ht="9.5" x14ac:dyDescent="0.2">
      <c r="A1079" s="149"/>
      <c r="B1079" s="151"/>
      <c r="C1079" s="151"/>
    </row>
    <row r="1080" spans="1:3" s="173" customFormat="1" ht="9.5" x14ac:dyDescent="0.2">
      <c r="A1080" s="196"/>
      <c r="B1080" s="151"/>
      <c r="C1080" s="151"/>
    </row>
    <row r="1081" spans="1:3" s="173" customFormat="1" ht="9.5" x14ac:dyDescent="0.2">
      <c r="A1081" s="149"/>
      <c r="B1081" s="151"/>
      <c r="C1081" s="151"/>
    </row>
    <row r="1082" spans="1:3" s="173" customFormat="1" ht="9.5" x14ac:dyDescent="0.2">
      <c r="A1082" s="149"/>
      <c r="B1082" s="151"/>
      <c r="C1082" s="151"/>
    </row>
    <row r="1083" spans="1:3" s="173" customFormat="1" ht="9.5" x14ac:dyDescent="0.2">
      <c r="A1083" s="149"/>
      <c r="B1083" s="151"/>
      <c r="C1083" s="151"/>
    </row>
    <row r="1084" spans="1:3" s="173" customFormat="1" ht="9.5" x14ac:dyDescent="0.2">
      <c r="A1084" s="149"/>
      <c r="B1084" s="151"/>
      <c r="C1084" s="151"/>
    </row>
    <row r="1085" spans="1:3" s="173" customFormat="1" ht="9.5" x14ac:dyDescent="0.2">
      <c r="A1085" s="149"/>
      <c r="B1085" s="151"/>
      <c r="C1085" s="151"/>
    </row>
    <row r="1086" spans="1:3" s="173" customFormat="1" ht="9.5" x14ac:dyDescent="0.2">
      <c r="A1086" s="149"/>
      <c r="B1086" s="151"/>
      <c r="C1086" s="151"/>
    </row>
    <row r="1087" spans="1:3" s="173" customFormat="1" ht="9.5" x14ac:dyDescent="0.2">
      <c r="A1087" s="149"/>
      <c r="B1087" s="151"/>
      <c r="C1087" s="151"/>
    </row>
    <row r="1088" spans="1:3" s="173" customFormat="1" ht="9.5" x14ac:dyDescent="0.2">
      <c r="A1088" s="149"/>
      <c r="B1088" s="151"/>
      <c r="C1088" s="151"/>
    </row>
    <row r="1089" spans="1:3" s="173" customFormat="1" ht="9.5" x14ac:dyDescent="0.2">
      <c r="A1089" s="149"/>
      <c r="B1089" s="151"/>
      <c r="C1089" s="151"/>
    </row>
    <row r="1090" spans="1:3" s="173" customFormat="1" ht="9.5" x14ac:dyDescent="0.2">
      <c r="A1090" s="149"/>
      <c r="B1090" s="151"/>
      <c r="C1090" s="151"/>
    </row>
    <row r="1091" spans="1:3" s="173" customFormat="1" ht="9.5" x14ac:dyDescent="0.2">
      <c r="A1091" s="149"/>
      <c r="B1091" s="151"/>
      <c r="C1091" s="151"/>
    </row>
    <row r="1092" spans="1:3" s="173" customFormat="1" ht="9.5" x14ac:dyDescent="0.2">
      <c r="A1092" s="149"/>
      <c r="B1092" s="151"/>
      <c r="C1092" s="151"/>
    </row>
    <row r="1093" spans="1:3" s="173" customFormat="1" ht="9.5" x14ac:dyDescent="0.2">
      <c r="A1093" s="149"/>
      <c r="B1093" s="151"/>
      <c r="C1093" s="151"/>
    </row>
    <row r="1094" spans="1:3" s="173" customFormat="1" ht="9.5" x14ac:dyDescent="0.2">
      <c r="A1094" s="149"/>
      <c r="B1094" s="151"/>
      <c r="C1094" s="151"/>
    </row>
    <row r="1095" spans="1:3" s="173" customFormat="1" ht="9.5" x14ac:dyDescent="0.2">
      <c r="A1095" s="149"/>
      <c r="B1095" s="151"/>
      <c r="C1095" s="151"/>
    </row>
    <row r="1096" spans="1:3" s="173" customFormat="1" ht="9.5" x14ac:dyDescent="0.2">
      <c r="A1096" s="149"/>
      <c r="B1096" s="151"/>
      <c r="C1096" s="151"/>
    </row>
    <row r="1097" spans="1:3" s="173" customFormat="1" ht="9.5" x14ac:dyDescent="0.2">
      <c r="A1097" s="149"/>
      <c r="B1097" s="151"/>
      <c r="C1097" s="151"/>
    </row>
    <row r="1098" spans="1:3" s="173" customFormat="1" ht="9.5" x14ac:dyDescent="0.2">
      <c r="A1098" s="149"/>
      <c r="B1098" s="151"/>
      <c r="C1098" s="151"/>
    </row>
    <row r="1099" spans="1:3" s="173" customFormat="1" ht="9.5" x14ac:dyDescent="0.2">
      <c r="A1099" s="149"/>
      <c r="B1099" s="151"/>
      <c r="C1099" s="151"/>
    </row>
    <row r="1100" spans="1:3" s="173" customFormat="1" ht="9.5" x14ac:dyDescent="0.2">
      <c r="A1100" s="149"/>
      <c r="B1100" s="151"/>
      <c r="C1100" s="151"/>
    </row>
    <row r="1101" spans="1:3" s="173" customFormat="1" ht="9.5" x14ac:dyDescent="0.2">
      <c r="A1101" s="149"/>
      <c r="B1101" s="151"/>
      <c r="C1101" s="151"/>
    </row>
    <row r="1102" spans="1:3" s="173" customFormat="1" ht="9.5" x14ac:dyDescent="0.2">
      <c r="A1102" s="149"/>
      <c r="B1102" s="151"/>
      <c r="C1102" s="151"/>
    </row>
    <row r="1103" spans="1:3" s="173" customFormat="1" ht="9.5" x14ac:dyDescent="0.2">
      <c r="A1103" s="149"/>
      <c r="B1103" s="151"/>
      <c r="C1103" s="151"/>
    </row>
    <row r="1104" spans="1:3" s="173" customFormat="1" ht="9.5" x14ac:dyDescent="0.2">
      <c r="A1104" s="149"/>
      <c r="B1104" s="151"/>
      <c r="C1104" s="151"/>
    </row>
    <row r="1105" spans="1:3" s="173" customFormat="1" ht="9.5" x14ac:dyDescent="0.2">
      <c r="A1105" s="149"/>
      <c r="B1105" s="151"/>
      <c r="C1105" s="151"/>
    </row>
    <row r="1106" spans="1:3" s="173" customFormat="1" ht="9.5" x14ac:dyDescent="0.2">
      <c r="A1106" s="149"/>
      <c r="B1106" s="151"/>
      <c r="C1106" s="151"/>
    </row>
    <row r="1107" spans="1:3" s="173" customFormat="1" ht="9.5" x14ac:dyDescent="0.2">
      <c r="A1107" s="149"/>
      <c r="B1107" s="151"/>
      <c r="C1107" s="151"/>
    </row>
    <row r="1108" spans="1:3" s="173" customFormat="1" ht="9.5" x14ac:dyDescent="0.2">
      <c r="A1108" s="149"/>
      <c r="B1108" s="151"/>
      <c r="C1108" s="151"/>
    </row>
    <row r="1109" spans="1:3" s="173" customFormat="1" ht="9.5" x14ac:dyDescent="0.2">
      <c r="A1109" s="149"/>
      <c r="B1109" s="151"/>
      <c r="C1109" s="151"/>
    </row>
    <row r="1110" spans="1:3" s="173" customFormat="1" ht="9.5" x14ac:dyDescent="0.2">
      <c r="A1110" s="149"/>
      <c r="B1110" s="151"/>
      <c r="C1110" s="151"/>
    </row>
    <row r="1111" spans="1:3" s="173" customFormat="1" ht="9.5" x14ac:dyDescent="0.2">
      <c r="A1111" s="149"/>
      <c r="B1111" s="151"/>
      <c r="C1111" s="151"/>
    </row>
    <row r="1112" spans="1:3" s="173" customFormat="1" ht="9.5" x14ac:dyDescent="0.2">
      <c r="A1112" s="149"/>
      <c r="B1112" s="151"/>
      <c r="C1112" s="151"/>
    </row>
    <row r="1113" spans="1:3" s="173" customFormat="1" ht="9.5" x14ac:dyDescent="0.2">
      <c r="A1113" s="149"/>
      <c r="B1113" s="151"/>
      <c r="C1113" s="151"/>
    </row>
    <row r="1114" spans="1:3" s="173" customFormat="1" ht="9.5" x14ac:dyDescent="0.2">
      <c r="A1114" s="149"/>
      <c r="B1114" s="151"/>
      <c r="C1114" s="151"/>
    </row>
    <row r="1115" spans="1:3" s="173" customFormat="1" ht="9.5" x14ac:dyDescent="0.2">
      <c r="A1115" s="149"/>
      <c r="B1115" s="151"/>
      <c r="C1115" s="151"/>
    </row>
    <row r="1116" spans="1:3" s="173" customFormat="1" ht="9.5" x14ac:dyDescent="0.2">
      <c r="A1116" s="149"/>
      <c r="B1116" s="151"/>
      <c r="C1116" s="151"/>
    </row>
    <row r="1117" spans="1:3" s="173" customFormat="1" ht="9.5" x14ac:dyDescent="0.2">
      <c r="A1117" s="149"/>
      <c r="B1117" s="151"/>
      <c r="C1117" s="151"/>
    </row>
    <row r="1118" spans="1:3" s="173" customFormat="1" ht="9.5" x14ac:dyDescent="0.2">
      <c r="A1118" s="149"/>
      <c r="B1118" s="151"/>
      <c r="C1118" s="151"/>
    </row>
    <row r="1119" spans="1:3" s="173" customFormat="1" ht="9.5" x14ac:dyDescent="0.2">
      <c r="A1119" s="149"/>
      <c r="B1119" s="151"/>
      <c r="C1119" s="151"/>
    </row>
    <row r="1120" spans="1:3" s="173" customFormat="1" ht="9.5" x14ac:dyDescent="0.2">
      <c r="A1120" s="149"/>
      <c r="B1120" s="151"/>
      <c r="C1120" s="151"/>
    </row>
    <row r="1121" spans="1:3" s="173" customFormat="1" ht="9.5" x14ac:dyDescent="0.2">
      <c r="A1121" s="149"/>
      <c r="B1121" s="151"/>
      <c r="C1121" s="151"/>
    </row>
    <row r="1122" spans="1:3" s="173" customFormat="1" ht="9.5" x14ac:dyDescent="0.2">
      <c r="A1122" s="149"/>
      <c r="B1122" s="151"/>
      <c r="C1122" s="151"/>
    </row>
    <row r="1123" spans="1:3" s="173" customFormat="1" ht="9.5" x14ac:dyDescent="0.2">
      <c r="A1123" s="149"/>
      <c r="B1123" s="151"/>
      <c r="C1123" s="151"/>
    </row>
    <row r="1124" spans="1:3" s="173" customFormat="1" ht="9.5" x14ac:dyDescent="0.2">
      <c r="A1124" s="149"/>
      <c r="B1124" s="151"/>
      <c r="C1124" s="151"/>
    </row>
    <row r="1125" spans="1:3" s="173" customFormat="1" ht="9.5" x14ac:dyDescent="0.2">
      <c r="A1125" s="149"/>
      <c r="B1125" s="151"/>
      <c r="C1125" s="151"/>
    </row>
    <row r="1126" spans="1:3" s="173" customFormat="1" ht="9.5" x14ac:dyDescent="0.2">
      <c r="A1126" s="149"/>
      <c r="B1126" s="151"/>
      <c r="C1126" s="151"/>
    </row>
    <row r="1127" spans="1:3" s="173" customFormat="1" ht="9.5" x14ac:dyDescent="0.2">
      <c r="A1127" s="149"/>
      <c r="B1127" s="151"/>
      <c r="C1127" s="151"/>
    </row>
    <row r="1128" spans="1:3" s="173" customFormat="1" ht="9.5" x14ac:dyDescent="0.2">
      <c r="A1128" s="149"/>
      <c r="B1128" s="151"/>
      <c r="C1128" s="151"/>
    </row>
    <row r="1129" spans="1:3" s="173" customFormat="1" ht="9.5" x14ac:dyDescent="0.2">
      <c r="A1129" s="149"/>
      <c r="B1129" s="151"/>
      <c r="C1129" s="151"/>
    </row>
    <row r="1130" spans="1:3" s="173" customFormat="1" ht="9.5" x14ac:dyDescent="0.2">
      <c r="A1130" s="149"/>
      <c r="B1130" s="151"/>
      <c r="C1130" s="151"/>
    </row>
    <row r="1131" spans="1:3" s="173" customFormat="1" ht="9.5" x14ac:dyDescent="0.2">
      <c r="A1131" s="149"/>
      <c r="B1131" s="151"/>
      <c r="C1131" s="151"/>
    </row>
    <row r="1132" spans="1:3" s="173" customFormat="1" ht="9.5" x14ac:dyDescent="0.2">
      <c r="A1132" s="149"/>
      <c r="B1132" s="151"/>
      <c r="C1132" s="151"/>
    </row>
    <row r="1133" spans="1:3" s="173" customFormat="1" ht="9.5" x14ac:dyDescent="0.2">
      <c r="A1133" s="149"/>
      <c r="B1133" s="151"/>
      <c r="C1133" s="151"/>
    </row>
    <row r="1134" spans="1:3" s="173" customFormat="1" ht="9.5" x14ac:dyDescent="0.2">
      <c r="A1134" s="149"/>
      <c r="B1134" s="151"/>
      <c r="C1134" s="151"/>
    </row>
    <row r="1135" spans="1:3" s="173" customFormat="1" ht="9.5" x14ac:dyDescent="0.2">
      <c r="A1135" s="149"/>
      <c r="B1135" s="151"/>
      <c r="C1135" s="151"/>
    </row>
    <row r="1136" spans="1:3" s="173" customFormat="1" ht="9.5" x14ac:dyDescent="0.2">
      <c r="A1136" s="149"/>
      <c r="B1136" s="151"/>
      <c r="C1136" s="151"/>
    </row>
    <row r="1137" spans="1:3" s="173" customFormat="1" ht="9.5" x14ac:dyDescent="0.2">
      <c r="A1137" s="149"/>
      <c r="B1137" s="151"/>
      <c r="C1137" s="151"/>
    </row>
    <row r="1138" spans="1:3" s="173" customFormat="1" ht="9.5" x14ac:dyDescent="0.2">
      <c r="A1138" s="149"/>
      <c r="B1138" s="151"/>
      <c r="C1138" s="151"/>
    </row>
    <row r="1139" spans="1:3" s="173" customFormat="1" ht="9.5" x14ac:dyDescent="0.2">
      <c r="A1139" s="149"/>
      <c r="B1139" s="151"/>
      <c r="C1139" s="151"/>
    </row>
    <row r="1140" spans="1:3" s="173" customFormat="1" ht="9.5" x14ac:dyDescent="0.2">
      <c r="A1140" s="149"/>
      <c r="B1140" s="151"/>
      <c r="C1140" s="151"/>
    </row>
    <row r="1141" spans="1:3" s="173" customFormat="1" ht="9.5" x14ac:dyDescent="0.2">
      <c r="A1141" s="149"/>
      <c r="B1141" s="151"/>
      <c r="C1141" s="151"/>
    </row>
    <row r="1142" spans="1:3" s="173" customFormat="1" ht="9.5" x14ac:dyDescent="0.2">
      <c r="A1142" s="149"/>
      <c r="B1142" s="151"/>
      <c r="C1142" s="151"/>
    </row>
    <row r="1143" spans="1:3" s="173" customFormat="1" ht="9.5" x14ac:dyDescent="0.2">
      <c r="A1143" s="149"/>
      <c r="B1143" s="151"/>
      <c r="C1143" s="151"/>
    </row>
    <row r="1144" spans="1:3" s="173" customFormat="1" ht="9.5" x14ac:dyDescent="0.2">
      <c r="A1144" s="149"/>
      <c r="B1144" s="151"/>
      <c r="C1144" s="151"/>
    </row>
    <row r="1145" spans="1:3" s="173" customFormat="1" ht="9.5" x14ac:dyDescent="0.2">
      <c r="A1145" s="149"/>
      <c r="B1145" s="151"/>
      <c r="C1145" s="151"/>
    </row>
    <row r="1146" spans="1:3" s="173" customFormat="1" ht="9.5" x14ac:dyDescent="0.2">
      <c r="A1146" s="196"/>
      <c r="B1146" s="151"/>
      <c r="C1146" s="151"/>
    </row>
    <row r="1147" spans="1:3" s="173" customFormat="1" ht="9.5" x14ac:dyDescent="0.2">
      <c r="A1147" s="196"/>
      <c r="B1147" s="151"/>
      <c r="C1147" s="151"/>
    </row>
    <row r="1148" spans="1:3" s="173" customFormat="1" ht="9.5" x14ac:dyDescent="0.2">
      <c r="A1148" s="196"/>
      <c r="B1148" s="151"/>
      <c r="C1148" s="151"/>
    </row>
    <row r="1149" spans="1:3" s="173" customFormat="1" ht="9.5" x14ac:dyDescent="0.2">
      <c r="A1149" s="196"/>
      <c r="B1149" s="151"/>
      <c r="C1149" s="151"/>
    </row>
    <row r="1150" spans="1:3" s="173" customFormat="1" ht="9.5" x14ac:dyDescent="0.2">
      <c r="A1150" s="149"/>
      <c r="B1150" s="151"/>
      <c r="C1150" s="151"/>
    </row>
    <row r="1151" spans="1:3" s="173" customFormat="1" ht="9.5" x14ac:dyDescent="0.2">
      <c r="A1151" s="149"/>
      <c r="B1151" s="151"/>
      <c r="C1151" s="151"/>
    </row>
    <row r="1152" spans="1:3" s="173" customFormat="1" ht="9.5" x14ac:dyDescent="0.2">
      <c r="A1152" s="149"/>
      <c r="B1152" s="151"/>
      <c r="C1152" s="151"/>
    </row>
    <row r="1153" spans="1:3" s="173" customFormat="1" ht="9.5" x14ac:dyDescent="0.2">
      <c r="A1153" s="149"/>
      <c r="B1153" s="151"/>
      <c r="C1153" s="151"/>
    </row>
    <row r="1154" spans="1:3" s="173" customFormat="1" ht="9.5" x14ac:dyDescent="0.2">
      <c r="A1154" s="149"/>
      <c r="B1154" s="151"/>
      <c r="C1154" s="151"/>
    </row>
    <row r="1155" spans="1:3" s="173" customFormat="1" ht="9.5" x14ac:dyDescent="0.2">
      <c r="A1155" s="149"/>
      <c r="B1155" s="151"/>
      <c r="C1155" s="151"/>
    </row>
    <row r="1156" spans="1:3" s="173" customFormat="1" ht="9.5" x14ac:dyDescent="0.2">
      <c r="A1156" s="196"/>
      <c r="B1156" s="151"/>
      <c r="C1156" s="151"/>
    </row>
    <row r="1157" spans="1:3" s="173" customFormat="1" ht="9.5" x14ac:dyDescent="0.2">
      <c r="A1157" s="149"/>
      <c r="B1157" s="151"/>
      <c r="C1157" s="151"/>
    </row>
    <row r="1158" spans="1:3" s="173" customFormat="1" ht="9.5" x14ac:dyDescent="0.2">
      <c r="A1158" s="149"/>
      <c r="B1158" s="151"/>
      <c r="C1158" s="151"/>
    </row>
    <row r="1159" spans="1:3" s="173" customFormat="1" ht="9.5" x14ac:dyDescent="0.2">
      <c r="A1159" s="149"/>
      <c r="B1159" s="151"/>
      <c r="C1159" s="151"/>
    </row>
    <row r="1160" spans="1:3" s="173" customFormat="1" ht="9.5" x14ac:dyDescent="0.2">
      <c r="A1160" s="149"/>
      <c r="B1160" s="151"/>
      <c r="C1160" s="151"/>
    </row>
    <row r="1161" spans="1:3" s="173" customFormat="1" ht="9.5" x14ac:dyDescent="0.2">
      <c r="A1161" s="149"/>
      <c r="B1161" s="151"/>
      <c r="C1161" s="151"/>
    </row>
    <row r="1162" spans="1:3" s="173" customFormat="1" ht="9.5" x14ac:dyDescent="0.2">
      <c r="A1162" s="149"/>
      <c r="B1162" s="151"/>
      <c r="C1162" s="151"/>
    </row>
    <row r="1163" spans="1:3" s="173" customFormat="1" ht="9.5" x14ac:dyDescent="0.2">
      <c r="A1163" s="149"/>
      <c r="B1163" s="151"/>
      <c r="C1163" s="151"/>
    </row>
    <row r="1164" spans="1:3" s="173" customFormat="1" ht="9.5" x14ac:dyDescent="0.2">
      <c r="A1164" s="149"/>
      <c r="B1164" s="151"/>
      <c r="C1164" s="151"/>
    </row>
    <row r="1165" spans="1:3" s="173" customFormat="1" ht="9.5" x14ac:dyDescent="0.2">
      <c r="A1165" s="149"/>
      <c r="B1165" s="151"/>
      <c r="C1165" s="151"/>
    </row>
    <row r="1166" spans="1:3" s="173" customFormat="1" ht="9.5" x14ac:dyDescent="0.2">
      <c r="A1166" s="149"/>
      <c r="B1166" s="151"/>
      <c r="C1166" s="151"/>
    </row>
    <row r="1167" spans="1:3" s="173" customFormat="1" ht="9.5" x14ac:dyDescent="0.2">
      <c r="A1167" s="149"/>
      <c r="B1167" s="151"/>
      <c r="C1167" s="151"/>
    </row>
    <row r="1168" spans="1:3" s="173" customFormat="1" ht="9.5" x14ac:dyDescent="0.2">
      <c r="A1168" s="149"/>
      <c r="B1168" s="151"/>
      <c r="C1168" s="151"/>
    </row>
    <row r="1169" spans="1:3" s="173" customFormat="1" ht="9.5" x14ac:dyDescent="0.2">
      <c r="A1169" s="149"/>
      <c r="B1169" s="151"/>
      <c r="C1169" s="151"/>
    </row>
    <row r="1170" spans="1:3" s="173" customFormat="1" ht="9.5" x14ac:dyDescent="0.2">
      <c r="A1170" s="149"/>
      <c r="B1170" s="151"/>
      <c r="C1170" s="151"/>
    </row>
    <row r="1171" spans="1:3" s="173" customFormat="1" ht="9.5" x14ac:dyDescent="0.2">
      <c r="A1171" s="149"/>
      <c r="B1171" s="151"/>
      <c r="C1171" s="151"/>
    </row>
    <row r="1172" spans="1:3" s="173" customFormat="1" ht="9.5" x14ac:dyDescent="0.2">
      <c r="A1172" s="149"/>
      <c r="B1172" s="151"/>
      <c r="C1172" s="151"/>
    </row>
    <row r="1173" spans="1:3" s="173" customFormat="1" ht="9.5" x14ac:dyDescent="0.2">
      <c r="A1173" s="149"/>
      <c r="B1173" s="151"/>
      <c r="C1173" s="151"/>
    </row>
    <row r="1174" spans="1:3" s="173" customFormat="1" ht="9.5" x14ac:dyDescent="0.2">
      <c r="A1174" s="149"/>
      <c r="B1174" s="151"/>
      <c r="C1174" s="151"/>
    </row>
    <row r="1175" spans="1:3" s="173" customFormat="1" ht="9.5" x14ac:dyDescent="0.2">
      <c r="A1175" s="149"/>
      <c r="B1175" s="151"/>
      <c r="C1175" s="151"/>
    </row>
    <row r="1176" spans="1:3" s="173" customFormat="1" ht="9.5" x14ac:dyDescent="0.2">
      <c r="A1176" s="149"/>
      <c r="B1176" s="151"/>
      <c r="C1176" s="151"/>
    </row>
    <row r="1177" spans="1:3" s="173" customFormat="1" ht="9.5" x14ac:dyDescent="0.2">
      <c r="A1177" s="149"/>
      <c r="B1177" s="151"/>
      <c r="C1177" s="151"/>
    </row>
    <row r="1178" spans="1:3" s="173" customFormat="1" ht="9.5" x14ac:dyDescent="0.2">
      <c r="A1178" s="149"/>
      <c r="B1178" s="151"/>
      <c r="C1178" s="151"/>
    </row>
    <row r="1179" spans="1:3" s="173" customFormat="1" ht="9.5" x14ac:dyDescent="0.2">
      <c r="A1179" s="149"/>
      <c r="B1179" s="151"/>
      <c r="C1179" s="151"/>
    </row>
    <row r="1180" spans="1:3" s="173" customFormat="1" ht="9.5" x14ac:dyDescent="0.2">
      <c r="A1180" s="149"/>
      <c r="B1180" s="151"/>
      <c r="C1180" s="151"/>
    </row>
    <row r="1181" spans="1:3" s="173" customFormat="1" ht="9.5" x14ac:dyDescent="0.2">
      <c r="A1181" s="149"/>
      <c r="B1181" s="151"/>
      <c r="C1181" s="151"/>
    </row>
    <row r="1182" spans="1:3" s="173" customFormat="1" ht="9.5" x14ac:dyDescent="0.2">
      <c r="A1182" s="149"/>
      <c r="B1182" s="151"/>
      <c r="C1182" s="151"/>
    </row>
    <row r="1183" spans="1:3" s="173" customFormat="1" ht="9.5" x14ac:dyDescent="0.2">
      <c r="A1183" s="149"/>
      <c r="B1183" s="151"/>
      <c r="C1183" s="151"/>
    </row>
    <row r="1184" spans="1:3" s="173" customFormat="1" ht="9.5" x14ac:dyDescent="0.2">
      <c r="A1184" s="149"/>
      <c r="B1184" s="151"/>
      <c r="C1184" s="151"/>
    </row>
    <row r="1185" spans="1:3" s="173" customFormat="1" ht="9.5" x14ac:dyDescent="0.2">
      <c r="A1185" s="149"/>
      <c r="B1185" s="151"/>
      <c r="C1185" s="151"/>
    </row>
    <row r="1186" spans="1:3" s="173" customFormat="1" ht="9.5" x14ac:dyDescent="0.2">
      <c r="A1186" s="149"/>
      <c r="B1186" s="151"/>
      <c r="C1186" s="151"/>
    </row>
    <row r="1187" spans="1:3" s="173" customFormat="1" ht="9.5" x14ac:dyDescent="0.2">
      <c r="A1187" s="149"/>
      <c r="B1187" s="151"/>
      <c r="C1187" s="151"/>
    </row>
    <row r="1188" spans="1:3" s="173" customFormat="1" ht="9.5" x14ac:dyDescent="0.2">
      <c r="A1188" s="149"/>
      <c r="B1188" s="151"/>
      <c r="C1188" s="151"/>
    </row>
    <row r="1189" spans="1:3" s="173" customFormat="1" ht="9.5" x14ac:dyDescent="0.2">
      <c r="A1189" s="149"/>
      <c r="B1189" s="151"/>
      <c r="C1189" s="151"/>
    </row>
    <row r="1190" spans="1:3" s="173" customFormat="1" ht="9.5" x14ac:dyDescent="0.2">
      <c r="A1190" s="149"/>
      <c r="B1190" s="151"/>
      <c r="C1190" s="151"/>
    </row>
    <row r="1191" spans="1:3" s="173" customFormat="1" ht="9.5" x14ac:dyDescent="0.2">
      <c r="A1191" s="149"/>
      <c r="B1191" s="151"/>
      <c r="C1191" s="151"/>
    </row>
    <row r="1192" spans="1:3" s="173" customFormat="1" ht="9.5" x14ac:dyDescent="0.2">
      <c r="A1192" s="149"/>
      <c r="B1192" s="151"/>
      <c r="C1192" s="151"/>
    </row>
    <row r="1193" spans="1:3" s="173" customFormat="1" ht="9.5" x14ac:dyDescent="0.2">
      <c r="A1193" s="149"/>
      <c r="B1193" s="151"/>
      <c r="C1193" s="151"/>
    </row>
    <row r="1194" spans="1:3" s="173" customFormat="1" ht="9.5" x14ac:dyDescent="0.2">
      <c r="A1194" s="149"/>
      <c r="B1194" s="151"/>
      <c r="C1194" s="151"/>
    </row>
    <row r="1195" spans="1:3" s="173" customFormat="1" ht="9.5" x14ac:dyDescent="0.2">
      <c r="A1195" s="149"/>
      <c r="B1195" s="151"/>
      <c r="C1195" s="151"/>
    </row>
    <row r="1196" spans="1:3" s="173" customFormat="1" ht="9.5" x14ac:dyDescent="0.2">
      <c r="A1196" s="149"/>
      <c r="B1196" s="151"/>
      <c r="C1196" s="151"/>
    </row>
    <row r="1197" spans="1:3" s="173" customFormat="1" ht="9.5" x14ac:dyDescent="0.2">
      <c r="A1197" s="149"/>
      <c r="B1197" s="151"/>
      <c r="C1197" s="151"/>
    </row>
    <row r="1198" spans="1:3" s="173" customFormat="1" ht="9.5" x14ac:dyDescent="0.2">
      <c r="A1198" s="149"/>
      <c r="B1198" s="151"/>
      <c r="C1198" s="151"/>
    </row>
    <row r="1199" spans="1:3" s="173" customFormat="1" ht="9.5" x14ac:dyDescent="0.2">
      <c r="A1199" s="149"/>
      <c r="B1199" s="151"/>
      <c r="C1199" s="151"/>
    </row>
    <row r="1200" spans="1:3" s="173" customFormat="1" ht="9.5" x14ac:dyDescent="0.2">
      <c r="A1200" s="149"/>
      <c r="B1200" s="151"/>
      <c r="C1200" s="151"/>
    </row>
    <row r="1201" spans="1:3" s="173" customFormat="1" ht="9.5" x14ac:dyDescent="0.2">
      <c r="A1201" s="149"/>
      <c r="B1201" s="151"/>
      <c r="C1201" s="151"/>
    </row>
    <row r="1202" spans="1:3" s="173" customFormat="1" ht="9.5" x14ac:dyDescent="0.2">
      <c r="A1202" s="149"/>
      <c r="B1202" s="151"/>
      <c r="C1202" s="151"/>
    </row>
    <row r="1203" spans="1:3" s="173" customFormat="1" ht="9.5" x14ac:dyDescent="0.2">
      <c r="A1203" s="149"/>
      <c r="B1203" s="151"/>
      <c r="C1203" s="151"/>
    </row>
    <row r="1204" spans="1:3" s="173" customFormat="1" ht="9.5" x14ac:dyDescent="0.2">
      <c r="A1204" s="149"/>
      <c r="B1204" s="151"/>
      <c r="C1204" s="151"/>
    </row>
    <row r="1205" spans="1:3" s="173" customFormat="1" ht="9.5" x14ac:dyDescent="0.2">
      <c r="A1205" s="149"/>
      <c r="B1205" s="151"/>
      <c r="C1205" s="151"/>
    </row>
    <row r="1206" spans="1:3" s="173" customFormat="1" ht="9.5" x14ac:dyDescent="0.2">
      <c r="A1206" s="149"/>
      <c r="B1206" s="151"/>
      <c r="C1206" s="151"/>
    </row>
    <row r="1207" spans="1:3" s="173" customFormat="1" ht="9.5" x14ac:dyDescent="0.2">
      <c r="A1207" s="149"/>
      <c r="B1207" s="151"/>
      <c r="C1207" s="151"/>
    </row>
    <row r="1208" spans="1:3" s="173" customFormat="1" ht="9.5" x14ac:dyDescent="0.2">
      <c r="A1208" s="149"/>
      <c r="B1208" s="151"/>
      <c r="C1208" s="151"/>
    </row>
    <row r="1209" spans="1:3" s="173" customFormat="1" ht="9.5" x14ac:dyDescent="0.2">
      <c r="A1209" s="149"/>
      <c r="B1209" s="151"/>
      <c r="C1209" s="151"/>
    </row>
    <row r="1210" spans="1:3" s="173" customFormat="1" ht="9.5" x14ac:dyDescent="0.2">
      <c r="A1210" s="149"/>
      <c r="B1210" s="151"/>
      <c r="C1210" s="151"/>
    </row>
    <row r="1211" spans="1:3" s="173" customFormat="1" ht="9.5" x14ac:dyDescent="0.2">
      <c r="A1211" s="149"/>
      <c r="B1211" s="151"/>
      <c r="C1211" s="151"/>
    </row>
    <row r="1212" spans="1:3" s="173" customFormat="1" ht="9.5" x14ac:dyDescent="0.2">
      <c r="A1212" s="149"/>
      <c r="B1212" s="151"/>
      <c r="C1212" s="151"/>
    </row>
    <row r="1213" spans="1:3" s="173" customFormat="1" ht="9.5" x14ac:dyDescent="0.2">
      <c r="A1213" s="149"/>
      <c r="B1213" s="151"/>
      <c r="C1213" s="151"/>
    </row>
    <row r="1214" spans="1:3" s="173" customFormat="1" ht="9.5" x14ac:dyDescent="0.2">
      <c r="A1214" s="149"/>
      <c r="B1214" s="151"/>
      <c r="C1214" s="151"/>
    </row>
    <row r="1215" spans="1:3" s="173" customFormat="1" ht="9.5" x14ac:dyDescent="0.2">
      <c r="A1215" s="149"/>
      <c r="B1215" s="151"/>
      <c r="C1215" s="151"/>
    </row>
    <row r="1216" spans="1:3" s="173" customFormat="1" ht="9.5" x14ac:dyDescent="0.2">
      <c r="A1216" s="149"/>
      <c r="B1216" s="151"/>
      <c r="C1216" s="151"/>
    </row>
    <row r="1217" spans="1:3" s="173" customFormat="1" ht="9.5" x14ac:dyDescent="0.2">
      <c r="A1217" s="149"/>
      <c r="B1217" s="151"/>
      <c r="C1217" s="151"/>
    </row>
    <row r="1218" spans="1:3" s="173" customFormat="1" ht="9.5" x14ac:dyDescent="0.2">
      <c r="A1218" s="149"/>
      <c r="B1218" s="151"/>
      <c r="C1218" s="151"/>
    </row>
    <row r="1219" spans="1:3" s="173" customFormat="1" ht="9.5" x14ac:dyDescent="0.2">
      <c r="A1219" s="149"/>
      <c r="B1219" s="151"/>
      <c r="C1219" s="151"/>
    </row>
    <row r="1220" spans="1:3" s="173" customFormat="1" ht="9.5" x14ac:dyDescent="0.2">
      <c r="A1220" s="149"/>
      <c r="B1220" s="151"/>
      <c r="C1220" s="151"/>
    </row>
    <row r="1221" spans="1:3" s="173" customFormat="1" ht="9.5" x14ac:dyDescent="0.2">
      <c r="A1221" s="149"/>
      <c r="B1221" s="151"/>
      <c r="C1221" s="151"/>
    </row>
    <row r="1222" spans="1:3" s="173" customFormat="1" ht="9.5" x14ac:dyDescent="0.2">
      <c r="A1222" s="149"/>
      <c r="B1222" s="151"/>
      <c r="C1222" s="151"/>
    </row>
    <row r="1223" spans="1:3" s="173" customFormat="1" ht="9.5" x14ac:dyDescent="0.2">
      <c r="A1223" s="149"/>
      <c r="B1223" s="151"/>
      <c r="C1223" s="151"/>
    </row>
    <row r="1224" spans="1:3" s="173" customFormat="1" ht="9.5" x14ac:dyDescent="0.2">
      <c r="A1224" s="149"/>
      <c r="B1224" s="151"/>
      <c r="C1224" s="151"/>
    </row>
    <row r="1225" spans="1:3" s="173" customFormat="1" ht="9.5" x14ac:dyDescent="0.2">
      <c r="A1225" s="149"/>
      <c r="B1225" s="151"/>
      <c r="C1225" s="151"/>
    </row>
    <row r="1226" spans="1:3" s="173" customFormat="1" ht="9.5" x14ac:dyDescent="0.2">
      <c r="A1226" s="149"/>
      <c r="B1226" s="151"/>
      <c r="C1226" s="151"/>
    </row>
    <row r="1227" spans="1:3" s="173" customFormat="1" ht="9.5" x14ac:dyDescent="0.2">
      <c r="A1227" s="149"/>
      <c r="B1227" s="151"/>
      <c r="C1227" s="151"/>
    </row>
    <row r="1228" spans="1:3" s="173" customFormat="1" ht="9.5" x14ac:dyDescent="0.2">
      <c r="A1228" s="149"/>
      <c r="B1228" s="151"/>
      <c r="C1228" s="151"/>
    </row>
    <row r="1229" spans="1:3" s="173" customFormat="1" ht="9.5" x14ac:dyDescent="0.2">
      <c r="A1229" s="149"/>
      <c r="B1229" s="151"/>
      <c r="C1229" s="151"/>
    </row>
    <row r="1230" spans="1:3" s="173" customFormat="1" ht="9.5" x14ac:dyDescent="0.2">
      <c r="A1230" s="149"/>
      <c r="B1230" s="151"/>
      <c r="C1230" s="151"/>
    </row>
    <row r="1231" spans="1:3" s="173" customFormat="1" ht="9.5" x14ac:dyDescent="0.2">
      <c r="A1231" s="149"/>
      <c r="B1231" s="151"/>
      <c r="C1231" s="151"/>
    </row>
    <row r="1232" spans="1:3" s="173" customFormat="1" ht="9.5" x14ac:dyDescent="0.2">
      <c r="A1232" s="149"/>
      <c r="B1232" s="151"/>
      <c r="C1232" s="151"/>
    </row>
    <row r="1233" spans="1:3" s="173" customFormat="1" ht="9.5" x14ac:dyDescent="0.2">
      <c r="A1233" s="149"/>
      <c r="B1233" s="151"/>
      <c r="C1233" s="151"/>
    </row>
    <row r="1234" spans="1:3" s="173" customFormat="1" ht="9.5" x14ac:dyDescent="0.2">
      <c r="A1234" s="149"/>
      <c r="B1234" s="151"/>
      <c r="C1234" s="151"/>
    </row>
    <row r="1235" spans="1:3" s="173" customFormat="1" ht="9.5" x14ac:dyDescent="0.2">
      <c r="A1235" s="149"/>
      <c r="B1235" s="151"/>
      <c r="C1235" s="151"/>
    </row>
    <row r="1236" spans="1:3" s="173" customFormat="1" ht="9.5" x14ac:dyDescent="0.2">
      <c r="A1236" s="149"/>
      <c r="B1236" s="151"/>
      <c r="C1236" s="151"/>
    </row>
    <row r="1237" spans="1:3" s="173" customFormat="1" ht="9.5" x14ac:dyDescent="0.2">
      <c r="A1237" s="149"/>
      <c r="B1237" s="151"/>
      <c r="C1237" s="151"/>
    </row>
    <row r="1238" spans="1:3" s="173" customFormat="1" ht="9.5" x14ac:dyDescent="0.2">
      <c r="A1238" s="149"/>
      <c r="B1238" s="151"/>
      <c r="C1238" s="151"/>
    </row>
    <row r="1239" spans="1:3" s="173" customFormat="1" ht="9.5" x14ac:dyDescent="0.2">
      <c r="A1239" s="149"/>
      <c r="B1239" s="151"/>
      <c r="C1239" s="151"/>
    </row>
    <row r="1240" spans="1:3" s="173" customFormat="1" ht="9.5" x14ac:dyDescent="0.2">
      <c r="A1240" s="149"/>
      <c r="B1240" s="151"/>
      <c r="C1240" s="151"/>
    </row>
    <row r="1241" spans="1:3" s="173" customFormat="1" ht="9.5" x14ac:dyDescent="0.2">
      <c r="A1241" s="149"/>
      <c r="B1241" s="151"/>
      <c r="C1241" s="151"/>
    </row>
    <row r="1242" spans="1:3" s="173" customFormat="1" ht="9.5" x14ac:dyDescent="0.2">
      <c r="A1242" s="149"/>
      <c r="B1242" s="151"/>
      <c r="C1242" s="151"/>
    </row>
    <row r="1243" spans="1:3" s="173" customFormat="1" ht="9.5" x14ac:dyDescent="0.2">
      <c r="A1243" s="149"/>
      <c r="B1243" s="151"/>
      <c r="C1243" s="151"/>
    </row>
    <row r="1244" spans="1:3" s="173" customFormat="1" ht="9.5" x14ac:dyDescent="0.2">
      <c r="A1244" s="149"/>
      <c r="B1244" s="151"/>
      <c r="C1244" s="151"/>
    </row>
    <row r="1245" spans="1:3" s="173" customFormat="1" ht="9.5" x14ac:dyDescent="0.2">
      <c r="A1245" s="149"/>
      <c r="B1245" s="151"/>
      <c r="C1245" s="151"/>
    </row>
    <row r="1246" spans="1:3" s="173" customFormat="1" ht="9.5" x14ac:dyDescent="0.2">
      <c r="A1246" s="149"/>
      <c r="B1246" s="151"/>
      <c r="C1246" s="151"/>
    </row>
    <row r="1247" spans="1:3" s="173" customFormat="1" ht="9.5" x14ac:dyDescent="0.2">
      <c r="A1247" s="149"/>
      <c r="B1247" s="151"/>
      <c r="C1247" s="151"/>
    </row>
    <row r="1248" spans="1:3" s="173" customFormat="1" ht="9.5" x14ac:dyDescent="0.2">
      <c r="A1248" s="149"/>
      <c r="B1248" s="151"/>
      <c r="C1248" s="151"/>
    </row>
    <row r="1249" spans="1:3" s="173" customFormat="1" ht="9.5" x14ac:dyDescent="0.2">
      <c r="A1249" s="149"/>
      <c r="B1249" s="151"/>
      <c r="C1249" s="151"/>
    </row>
    <row r="1250" spans="1:3" s="173" customFormat="1" ht="9.5" x14ac:dyDescent="0.2">
      <c r="A1250" s="149"/>
      <c r="B1250" s="151"/>
      <c r="C1250" s="151"/>
    </row>
    <row r="1251" spans="1:3" s="173" customFormat="1" ht="9.5" x14ac:dyDescent="0.2">
      <c r="A1251" s="149"/>
      <c r="B1251" s="151"/>
      <c r="C1251" s="151"/>
    </row>
    <row r="1252" spans="1:3" s="173" customFormat="1" ht="9.5" x14ac:dyDescent="0.2">
      <c r="A1252" s="149"/>
      <c r="B1252" s="151"/>
      <c r="C1252" s="151"/>
    </row>
    <row r="1253" spans="1:3" s="173" customFormat="1" ht="9.5" x14ac:dyDescent="0.2">
      <c r="A1253" s="149"/>
      <c r="B1253" s="151"/>
      <c r="C1253" s="151"/>
    </row>
    <row r="1254" spans="1:3" s="173" customFormat="1" ht="9.5" x14ac:dyDescent="0.2">
      <c r="A1254" s="149"/>
      <c r="B1254" s="151"/>
      <c r="C1254" s="151"/>
    </row>
    <row r="1255" spans="1:3" s="173" customFormat="1" ht="9.5" x14ac:dyDescent="0.2">
      <c r="A1255" s="149"/>
      <c r="B1255" s="151"/>
      <c r="C1255" s="151"/>
    </row>
    <row r="1256" spans="1:3" s="173" customFormat="1" ht="9.5" x14ac:dyDescent="0.2">
      <c r="A1256" s="149"/>
      <c r="B1256" s="151"/>
      <c r="C1256" s="151"/>
    </row>
    <row r="1257" spans="1:3" s="173" customFormat="1" ht="9.5" x14ac:dyDescent="0.2">
      <c r="A1257" s="149"/>
      <c r="B1257" s="151"/>
      <c r="C1257" s="151"/>
    </row>
    <row r="1258" spans="1:3" s="173" customFormat="1" ht="9.5" x14ac:dyDescent="0.2">
      <c r="A1258" s="149"/>
      <c r="B1258" s="151"/>
      <c r="C1258" s="151"/>
    </row>
    <row r="1259" spans="1:3" s="173" customFormat="1" ht="9.5" x14ac:dyDescent="0.2">
      <c r="A1259" s="149"/>
      <c r="B1259" s="151"/>
      <c r="C1259" s="151"/>
    </row>
    <row r="1260" spans="1:3" s="173" customFormat="1" ht="9.5" x14ac:dyDescent="0.2">
      <c r="A1260" s="149"/>
      <c r="B1260" s="151"/>
      <c r="C1260" s="151"/>
    </row>
    <row r="1261" spans="1:3" s="173" customFormat="1" ht="9.5" x14ac:dyDescent="0.2">
      <c r="A1261" s="149"/>
      <c r="B1261" s="151"/>
      <c r="C1261" s="151"/>
    </row>
    <row r="1262" spans="1:3" s="173" customFormat="1" ht="9.5" x14ac:dyDescent="0.2">
      <c r="A1262" s="149"/>
      <c r="B1262" s="151"/>
      <c r="C1262" s="151"/>
    </row>
    <row r="1263" spans="1:3" s="173" customFormat="1" ht="9.5" x14ac:dyDescent="0.2">
      <c r="A1263" s="149"/>
      <c r="B1263" s="151"/>
      <c r="C1263" s="151"/>
    </row>
    <row r="1264" spans="1:3" s="173" customFormat="1" ht="9.5" x14ac:dyDescent="0.2">
      <c r="A1264" s="149"/>
      <c r="B1264" s="151"/>
      <c r="C1264" s="151"/>
    </row>
    <row r="1265" spans="1:3" s="173" customFormat="1" ht="9.5" x14ac:dyDescent="0.2">
      <c r="A1265" s="149"/>
      <c r="B1265" s="151"/>
      <c r="C1265" s="151"/>
    </row>
    <row r="1266" spans="1:3" s="173" customFormat="1" ht="9.5" x14ac:dyDescent="0.2">
      <c r="A1266" s="196"/>
      <c r="B1266" s="151"/>
      <c r="C1266" s="151"/>
    </row>
    <row r="1267" spans="1:3" s="173" customFormat="1" ht="9.5" x14ac:dyDescent="0.2">
      <c r="A1267" s="149"/>
      <c r="B1267" s="151"/>
      <c r="C1267" s="151"/>
    </row>
    <row r="1268" spans="1:3" s="173" customFormat="1" ht="9.5" x14ac:dyDescent="0.2">
      <c r="A1268" s="149"/>
      <c r="B1268" s="151"/>
      <c r="C1268" s="151"/>
    </row>
    <row r="1269" spans="1:3" s="173" customFormat="1" ht="9.5" x14ac:dyDescent="0.2">
      <c r="A1269" s="149"/>
      <c r="B1269" s="151"/>
      <c r="C1269" s="151"/>
    </row>
    <row r="1270" spans="1:3" s="173" customFormat="1" ht="9.5" x14ac:dyDescent="0.2">
      <c r="A1270" s="149"/>
      <c r="B1270" s="151"/>
      <c r="C1270" s="151"/>
    </row>
    <row r="1271" spans="1:3" s="173" customFormat="1" ht="9.5" x14ac:dyDescent="0.2">
      <c r="A1271" s="149"/>
      <c r="B1271" s="151"/>
      <c r="C1271" s="151"/>
    </row>
    <row r="1272" spans="1:3" s="173" customFormat="1" ht="9.5" x14ac:dyDescent="0.2">
      <c r="A1272" s="149"/>
      <c r="B1272" s="151"/>
      <c r="C1272" s="151"/>
    </row>
    <row r="1273" spans="1:3" s="173" customFormat="1" ht="9.5" x14ac:dyDescent="0.2">
      <c r="A1273" s="149"/>
      <c r="B1273" s="151"/>
      <c r="C1273" s="151"/>
    </row>
    <row r="1274" spans="1:3" s="173" customFormat="1" ht="9.5" x14ac:dyDescent="0.2">
      <c r="A1274" s="149"/>
      <c r="B1274" s="151"/>
      <c r="C1274" s="151"/>
    </row>
    <row r="1275" spans="1:3" s="173" customFormat="1" ht="9.5" x14ac:dyDescent="0.2">
      <c r="A1275" s="149"/>
      <c r="B1275" s="151"/>
      <c r="C1275" s="151"/>
    </row>
    <row r="1276" spans="1:3" s="173" customFormat="1" ht="9.5" x14ac:dyDescent="0.2">
      <c r="A1276" s="149"/>
      <c r="B1276" s="151"/>
      <c r="C1276" s="151"/>
    </row>
    <row r="1277" spans="1:3" s="173" customFormat="1" ht="9.5" x14ac:dyDescent="0.2">
      <c r="A1277" s="149"/>
      <c r="B1277" s="151"/>
      <c r="C1277" s="151"/>
    </row>
    <row r="1278" spans="1:3" s="173" customFormat="1" ht="9.5" x14ac:dyDescent="0.2">
      <c r="A1278" s="149"/>
      <c r="B1278" s="151"/>
      <c r="C1278" s="151"/>
    </row>
    <row r="1279" spans="1:3" s="173" customFormat="1" ht="9.5" x14ac:dyDescent="0.2">
      <c r="A1279" s="149"/>
      <c r="B1279" s="151"/>
      <c r="C1279" s="151"/>
    </row>
    <row r="1280" spans="1:3" s="173" customFormat="1" ht="9.5" x14ac:dyDescent="0.2">
      <c r="A1280" s="149"/>
      <c r="B1280" s="151"/>
      <c r="C1280" s="151"/>
    </row>
    <row r="1281" spans="1:3" s="173" customFormat="1" ht="9.5" x14ac:dyDescent="0.2">
      <c r="A1281" s="149"/>
      <c r="B1281" s="151"/>
      <c r="C1281" s="151"/>
    </row>
    <row r="1282" spans="1:3" s="173" customFormat="1" ht="9.5" x14ac:dyDescent="0.2">
      <c r="A1282" s="149"/>
      <c r="B1282" s="151"/>
      <c r="C1282" s="151"/>
    </row>
    <row r="1283" spans="1:3" s="173" customFormat="1" ht="9.5" x14ac:dyDescent="0.2">
      <c r="A1283" s="149"/>
      <c r="B1283" s="151"/>
      <c r="C1283" s="151"/>
    </row>
    <row r="1284" spans="1:3" s="173" customFormat="1" ht="9.5" x14ac:dyDescent="0.2">
      <c r="A1284" s="149"/>
      <c r="B1284" s="151"/>
      <c r="C1284" s="151"/>
    </row>
    <row r="1285" spans="1:3" s="173" customFormat="1" ht="9.5" x14ac:dyDescent="0.2">
      <c r="A1285" s="149"/>
      <c r="B1285" s="151"/>
      <c r="C1285" s="151"/>
    </row>
    <row r="1286" spans="1:3" s="173" customFormat="1" ht="9.5" x14ac:dyDescent="0.2">
      <c r="A1286" s="149"/>
      <c r="B1286" s="151"/>
      <c r="C1286" s="151"/>
    </row>
    <row r="1287" spans="1:3" s="173" customFormat="1" ht="9.5" x14ac:dyDescent="0.2">
      <c r="A1287" s="149"/>
      <c r="B1287" s="151"/>
      <c r="C1287" s="151"/>
    </row>
    <row r="1288" spans="1:3" s="173" customFormat="1" ht="9.5" x14ac:dyDescent="0.2">
      <c r="A1288" s="149"/>
      <c r="B1288" s="151"/>
      <c r="C1288" s="151"/>
    </row>
    <row r="1289" spans="1:3" s="173" customFormat="1" ht="9.5" x14ac:dyDescent="0.2">
      <c r="A1289" s="149"/>
      <c r="B1289" s="151"/>
      <c r="C1289" s="151"/>
    </row>
    <row r="1290" spans="1:3" s="173" customFormat="1" ht="9.5" x14ac:dyDescent="0.2">
      <c r="A1290" s="149"/>
      <c r="B1290" s="151"/>
      <c r="C1290" s="151"/>
    </row>
    <row r="1291" spans="1:3" s="173" customFormat="1" ht="9.5" x14ac:dyDescent="0.2">
      <c r="A1291" s="149"/>
      <c r="B1291" s="151"/>
      <c r="C1291" s="151"/>
    </row>
    <row r="1292" spans="1:3" s="173" customFormat="1" ht="9.5" x14ac:dyDescent="0.2">
      <c r="A1292" s="149"/>
      <c r="B1292" s="151"/>
      <c r="C1292" s="151"/>
    </row>
    <row r="1293" spans="1:3" s="173" customFormat="1" ht="9.5" x14ac:dyDescent="0.2">
      <c r="A1293" s="149"/>
      <c r="B1293" s="151"/>
      <c r="C1293" s="151"/>
    </row>
    <row r="1294" spans="1:3" s="173" customFormat="1" ht="9.5" x14ac:dyDescent="0.2">
      <c r="A1294" s="149"/>
      <c r="B1294" s="151"/>
      <c r="C1294" s="151"/>
    </row>
    <row r="1295" spans="1:3" s="173" customFormat="1" ht="9.5" x14ac:dyDescent="0.2">
      <c r="A1295" s="149"/>
      <c r="B1295" s="151"/>
      <c r="C1295" s="151"/>
    </row>
    <row r="1296" spans="1:3" s="173" customFormat="1" ht="9.5" x14ac:dyDescent="0.2">
      <c r="A1296" s="149"/>
      <c r="B1296" s="151"/>
      <c r="C1296" s="151"/>
    </row>
    <row r="1297" spans="1:3" s="173" customFormat="1" ht="9.5" x14ac:dyDescent="0.2">
      <c r="A1297" s="149"/>
      <c r="B1297" s="151"/>
      <c r="C1297" s="151"/>
    </row>
    <row r="1298" spans="1:3" s="173" customFormat="1" ht="9.5" x14ac:dyDescent="0.2">
      <c r="A1298" s="149"/>
      <c r="B1298" s="151"/>
      <c r="C1298" s="151"/>
    </row>
    <row r="1299" spans="1:3" s="173" customFormat="1" ht="9.5" x14ac:dyDescent="0.2">
      <c r="A1299" s="149"/>
      <c r="B1299" s="151"/>
      <c r="C1299" s="151"/>
    </row>
    <row r="1300" spans="1:3" s="173" customFormat="1" ht="9.5" x14ac:dyDescent="0.2">
      <c r="A1300" s="149"/>
      <c r="B1300" s="151"/>
      <c r="C1300" s="151"/>
    </row>
    <row r="1301" spans="1:3" s="173" customFormat="1" ht="9.5" x14ac:dyDescent="0.2">
      <c r="A1301" s="149"/>
      <c r="B1301" s="151"/>
      <c r="C1301" s="151"/>
    </row>
    <row r="1302" spans="1:3" s="173" customFormat="1" ht="9.5" x14ac:dyDescent="0.2">
      <c r="A1302" s="149"/>
      <c r="B1302" s="151"/>
      <c r="C1302" s="151"/>
    </row>
    <row r="1303" spans="1:3" s="173" customFormat="1" ht="9.5" x14ac:dyDescent="0.2">
      <c r="A1303" s="149"/>
      <c r="B1303" s="151"/>
      <c r="C1303" s="151"/>
    </row>
    <row r="1304" spans="1:3" s="173" customFormat="1" ht="9.5" x14ac:dyDescent="0.2">
      <c r="A1304" s="149"/>
      <c r="B1304" s="151"/>
      <c r="C1304" s="151"/>
    </row>
    <row r="1305" spans="1:3" s="173" customFormat="1" ht="9.5" x14ac:dyDescent="0.2">
      <c r="A1305" s="149"/>
      <c r="B1305" s="151"/>
      <c r="C1305" s="151"/>
    </row>
    <row r="1306" spans="1:3" s="173" customFormat="1" ht="9.5" x14ac:dyDescent="0.2">
      <c r="A1306" s="149"/>
      <c r="B1306" s="151"/>
      <c r="C1306" s="151"/>
    </row>
    <row r="1307" spans="1:3" s="173" customFormat="1" ht="9.5" x14ac:dyDescent="0.2">
      <c r="A1307" s="149"/>
      <c r="B1307" s="151"/>
      <c r="C1307" s="151"/>
    </row>
    <row r="1308" spans="1:3" s="173" customFormat="1" ht="9.5" x14ac:dyDescent="0.2">
      <c r="A1308" s="149"/>
      <c r="B1308" s="151"/>
      <c r="C1308" s="151"/>
    </row>
    <row r="1309" spans="1:3" s="173" customFormat="1" ht="9.5" x14ac:dyDescent="0.2">
      <c r="A1309" s="149"/>
      <c r="B1309" s="151"/>
      <c r="C1309" s="151"/>
    </row>
    <row r="1310" spans="1:3" s="173" customFormat="1" ht="9.5" x14ac:dyDescent="0.2">
      <c r="A1310" s="149"/>
      <c r="B1310" s="151"/>
      <c r="C1310" s="151"/>
    </row>
    <row r="1311" spans="1:3" s="173" customFormat="1" ht="9.5" x14ac:dyDescent="0.2">
      <c r="A1311" s="149"/>
      <c r="B1311" s="151"/>
      <c r="C1311" s="151"/>
    </row>
    <row r="1312" spans="1:3" s="173" customFormat="1" ht="9.5" x14ac:dyDescent="0.2">
      <c r="A1312" s="149"/>
      <c r="B1312" s="151"/>
      <c r="C1312" s="151"/>
    </row>
    <row r="1313" spans="1:3" s="173" customFormat="1" ht="9.5" x14ac:dyDescent="0.2">
      <c r="A1313" s="149"/>
      <c r="B1313" s="151"/>
      <c r="C1313" s="151"/>
    </row>
    <row r="1314" spans="1:3" s="173" customFormat="1" ht="9.5" x14ac:dyDescent="0.2">
      <c r="A1314" s="149"/>
      <c r="B1314" s="151"/>
      <c r="C1314" s="151"/>
    </row>
    <row r="1315" spans="1:3" s="173" customFormat="1" ht="9.5" x14ac:dyDescent="0.2">
      <c r="A1315" s="149"/>
      <c r="B1315" s="151"/>
      <c r="C1315" s="151"/>
    </row>
    <row r="1316" spans="1:3" s="173" customFormat="1" ht="9.5" x14ac:dyDescent="0.2">
      <c r="A1316" s="149"/>
      <c r="B1316" s="151"/>
      <c r="C1316" s="151"/>
    </row>
    <row r="1317" spans="1:3" s="173" customFormat="1" ht="9.5" x14ac:dyDescent="0.2">
      <c r="A1317" s="149"/>
      <c r="B1317" s="151"/>
      <c r="C1317" s="151"/>
    </row>
    <row r="1318" spans="1:3" s="173" customFormat="1" ht="9.5" x14ac:dyDescent="0.2">
      <c r="A1318" s="149"/>
      <c r="B1318" s="151"/>
      <c r="C1318" s="151"/>
    </row>
    <row r="1319" spans="1:3" s="173" customFormat="1" ht="9.5" x14ac:dyDescent="0.2">
      <c r="A1319" s="149"/>
      <c r="B1319" s="151"/>
      <c r="C1319" s="151"/>
    </row>
    <row r="1320" spans="1:3" s="173" customFormat="1" ht="9.5" x14ac:dyDescent="0.2">
      <c r="A1320" s="149"/>
      <c r="B1320" s="151"/>
      <c r="C1320" s="151"/>
    </row>
    <row r="1321" spans="1:3" s="173" customFormat="1" ht="9.5" x14ac:dyDescent="0.2">
      <c r="A1321" s="149"/>
      <c r="B1321" s="151"/>
      <c r="C1321" s="151"/>
    </row>
    <row r="1322" spans="1:3" s="173" customFormat="1" ht="9.5" x14ac:dyDescent="0.2">
      <c r="A1322" s="149"/>
      <c r="B1322" s="151"/>
      <c r="C1322" s="151"/>
    </row>
    <row r="1323" spans="1:3" s="173" customFormat="1" ht="9.5" x14ac:dyDescent="0.2">
      <c r="A1323" s="149"/>
      <c r="B1323" s="151"/>
      <c r="C1323" s="151"/>
    </row>
    <row r="1324" spans="1:3" s="173" customFormat="1" ht="9.5" x14ac:dyDescent="0.2">
      <c r="A1324" s="149"/>
      <c r="B1324" s="151"/>
      <c r="C1324" s="151"/>
    </row>
    <row r="1325" spans="1:3" s="173" customFormat="1" ht="9.5" x14ac:dyDescent="0.2">
      <c r="A1325" s="149"/>
      <c r="B1325" s="151"/>
      <c r="C1325" s="151"/>
    </row>
    <row r="1326" spans="1:3" s="173" customFormat="1" ht="9.5" x14ac:dyDescent="0.2">
      <c r="A1326" s="149"/>
      <c r="B1326" s="151"/>
      <c r="C1326" s="151"/>
    </row>
    <row r="1327" spans="1:3" s="173" customFormat="1" ht="9.5" x14ac:dyDescent="0.2">
      <c r="A1327" s="149"/>
      <c r="B1327" s="151"/>
      <c r="C1327" s="151"/>
    </row>
    <row r="1328" spans="1:3" s="173" customFormat="1" ht="9.5" x14ac:dyDescent="0.2">
      <c r="A1328" s="149"/>
      <c r="B1328" s="151"/>
      <c r="C1328" s="151"/>
    </row>
    <row r="1329" spans="1:3" s="173" customFormat="1" ht="9.5" x14ac:dyDescent="0.2">
      <c r="A1329" s="149"/>
      <c r="B1329" s="151"/>
      <c r="C1329" s="151"/>
    </row>
    <row r="1330" spans="1:3" s="173" customFormat="1" ht="9.5" x14ac:dyDescent="0.2">
      <c r="A1330" s="149"/>
      <c r="B1330" s="151"/>
      <c r="C1330" s="151"/>
    </row>
    <row r="1331" spans="1:3" s="173" customFormat="1" ht="9.5" x14ac:dyDescent="0.2">
      <c r="A1331" s="196"/>
      <c r="B1331" s="151"/>
      <c r="C1331" s="151"/>
    </row>
    <row r="1332" spans="1:3" s="173" customFormat="1" ht="9.5" x14ac:dyDescent="0.2">
      <c r="A1332" s="149"/>
      <c r="B1332" s="151"/>
      <c r="C1332" s="151"/>
    </row>
    <row r="1333" spans="1:3" s="173" customFormat="1" ht="9.5" x14ac:dyDescent="0.2">
      <c r="A1333" s="149"/>
      <c r="B1333" s="151"/>
      <c r="C1333" s="151"/>
    </row>
    <row r="1334" spans="1:3" s="173" customFormat="1" ht="9.5" x14ac:dyDescent="0.2">
      <c r="A1334" s="149"/>
      <c r="B1334" s="151"/>
      <c r="C1334" s="151"/>
    </row>
    <row r="1335" spans="1:3" s="173" customFormat="1" ht="9.5" x14ac:dyDescent="0.2">
      <c r="A1335" s="149"/>
      <c r="B1335" s="151"/>
      <c r="C1335" s="151"/>
    </row>
    <row r="1336" spans="1:3" s="173" customFormat="1" ht="9.5" x14ac:dyDescent="0.2">
      <c r="A1336" s="149"/>
      <c r="B1336" s="151"/>
      <c r="C1336" s="151"/>
    </row>
    <row r="1337" spans="1:3" s="173" customFormat="1" ht="9.5" x14ac:dyDescent="0.2">
      <c r="A1337" s="149"/>
      <c r="B1337" s="151"/>
      <c r="C1337" s="151"/>
    </row>
    <row r="1338" spans="1:3" s="173" customFormat="1" ht="9.5" x14ac:dyDescent="0.2">
      <c r="A1338" s="149"/>
      <c r="B1338" s="151"/>
      <c r="C1338" s="151"/>
    </row>
    <row r="1339" spans="1:3" s="173" customFormat="1" ht="9.5" x14ac:dyDescent="0.2">
      <c r="A1339" s="149"/>
      <c r="B1339" s="151"/>
      <c r="C1339" s="151"/>
    </row>
    <row r="1340" spans="1:3" s="173" customFormat="1" ht="9.5" x14ac:dyDescent="0.2">
      <c r="A1340" s="149"/>
      <c r="B1340" s="151"/>
      <c r="C1340" s="151"/>
    </row>
    <row r="1341" spans="1:3" s="173" customFormat="1" ht="9.5" x14ac:dyDescent="0.2">
      <c r="A1341" s="149"/>
      <c r="B1341" s="151"/>
      <c r="C1341" s="151"/>
    </row>
    <row r="1342" spans="1:3" s="173" customFormat="1" ht="9.5" x14ac:dyDescent="0.2">
      <c r="A1342" s="149"/>
      <c r="B1342" s="151"/>
      <c r="C1342" s="151"/>
    </row>
    <row r="1343" spans="1:3" s="173" customFormat="1" ht="9.5" x14ac:dyDescent="0.2">
      <c r="A1343" s="149"/>
      <c r="B1343" s="151"/>
      <c r="C1343" s="151"/>
    </row>
    <row r="1344" spans="1:3" s="173" customFormat="1" ht="9.5" x14ac:dyDescent="0.2">
      <c r="A1344" s="149"/>
      <c r="B1344" s="151"/>
      <c r="C1344" s="151"/>
    </row>
    <row r="1345" spans="1:3" s="173" customFormat="1" ht="9.5" x14ac:dyDescent="0.2">
      <c r="A1345" s="149"/>
      <c r="B1345" s="151"/>
      <c r="C1345" s="151"/>
    </row>
    <row r="1346" spans="1:3" s="173" customFormat="1" ht="9.5" x14ac:dyDescent="0.2">
      <c r="A1346" s="149"/>
      <c r="B1346" s="151"/>
      <c r="C1346" s="151"/>
    </row>
    <row r="1347" spans="1:3" s="173" customFormat="1" ht="9.5" x14ac:dyDescent="0.2">
      <c r="A1347" s="149"/>
      <c r="B1347" s="151"/>
      <c r="C1347" s="151"/>
    </row>
    <row r="1348" spans="1:3" s="173" customFormat="1" ht="9.5" x14ac:dyDescent="0.2">
      <c r="A1348" s="149"/>
      <c r="B1348" s="151"/>
      <c r="C1348" s="151"/>
    </row>
    <row r="1349" spans="1:3" s="173" customFormat="1" ht="9.5" x14ac:dyDescent="0.2">
      <c r="A1349" s="149"/>
      <c r="B1349" s="151"/>
      <c r="C1349" s="151"/>
    </row>
    <row r="1350" spans="1:3" s="173" customFormat="1" ht="9.5" x14ac:dyDescent="0.2">
      <c r="A1350" s="149"/>
      <c r="B1350" s="151"/>
      <c r="C1350" s="151"/>
    </row>
    <row r="1351" spans="1:3" s="173" customFormat="1" ht="9.5" x14ac:dyDescent="0.2">
      <c r="A1351" s="149"/>
      <c r="B1351" s="151"/>
      <c r="C1351" s="151"/>
    </row>
    <row r="1352" spans="1:3" s="173" customFormat="1" ht="9.5" x14ac:dyDescent="0.2">
      <c r="A1352" s="149"/>
      <c r="B1352" s="151"/>
      <c r="C1352" s="151"/>
    </row>
    <row r="1353" spans="1:3" s="173" customFormat="1" ht="9.5" x14ac:dyDescent="0.2">
      <c r="A1353" s="149"/>
      <c r="B1353" s="151"/>
      <c r="C1353" s="151"/>
    </row>
    <row r="1354" spans="1:3" s="173" customFormat="1" ht="9.5" x14ac:dyDescent="0.2">
      <c r="A1354" s="149"/>
      <c r="B1354" s="151"/>
      <c r="C1354" s="151"/>
    </row>
    <row r="1355" spans="1:3" s="173" customFormat="1" ht="9.5" x14ac:dyDescent="0.2">
      <c r="A1355" s="149"/>
      <c r="B1355" s="151"/>
      <c r="C1355" s="151"/>
    </row>
    <row r="1356" spans="1:3" s="173" customFormat="1" ht="9.5" x14ac:dyDescent="0.2">
      <c r="A1356" s="149"/>
      <c r="B1356" s="151"/>
      <c r="C1356" s="151"/>
    </row>
    <row r="1357" spans="1:3" s="173" customFormat="1" ht="9.5" x14ac:dyDescent="0.2">
      <c r="A1357" s="149"/>
      <c r="B1357" s="151"/>
      <c r="C1357" s="151"/>
    </row>
    <row r="1358" spans="1:3" s="173" customFormat="1" ht="9.5" x14ac:dyDescent="0.2">
      <c r="A1358" s="149"/>
      <c r="B1358" s="151"/>
      <c r="C1358" s="151"/>
    </row>
    <row r="1359" spans="1:3" s="173" customFormat="1" ht="9.5" x14ac:dyDescent="0.2">
      <c r="A1359" s="149"/>
      <c r="B1359" s="151"/>
      <c r="C1359" s="151"/>
    </row>
    <row r="1360" spans="1:3" s="173" customFormat="1" ht="9.5" x14ac:dyDescent="0.2">
      <c r="A1360" s="149"/>
      <c r="B1360" s="151"/>
      <c r="C1360" s="151"/>
    </row>
    <row r="1361" spans="1:3" s="173" customFormat="1" ht="9.5" x14ac:dyDescent="0.2">
      <c r="A1361" s="149"/>
      <c r="B1361" s="151"/>
      <c r="C1361" s="151"/>
    </row>
    <row r="1362" spans="1:3" s="173" customFormat="1" ht="9.5" x14ac:dyDescent="0.2">
      <c r="A1362" s="149"/>
      <c r="B1362" s="151"/>
      <c r="C1362" s="151"/>
    </row>
    <row r="1363" spans="1:3" s="173" customFormat="1" ht="9.5" x14ac:dyDescent="0.2">
      <c r="A1363" s="149"/>
      <c r="B1363" s="151"/>
      <c r="C1363" s="151"/>
    </row>
    <row r="1364" spans="1:3" s="173" customFormat="1" ht="9.5" x14ac:dyDescent="0.2">
      <c r="A1364" s="149"/>
      <c r="B1364" s="151"/>
      <c r="C1364" s="151"/>
    </row>
    <row r="1365" spans="1:3" s="173" customFormat="1" ht="9.5" x14ac:dyDescent="0.2">
      <c r="A1365" s="149"/>
      <c r="B1365" s="151"/>
      <c r="C1365" s="151"/>
    </row>
    <row r="1366" spans="1:3" s="173" customFormat="1" ht="9.5" x14ac:dyDescent="0.2">
      <c r="A1366" s="149"/>
      <c r="B1366" s="151"/>
      <c r="C1366" s="151"/>
    </row>
    <row r="1367" spans="1:3" s="173" customFormat="1" ht="9.5" x14ac:dyDescent="0.2">
      <c r="A1367" s="149"/>
      <c r="B1367" s="151"/>
      <c r="C1367" s="151"/>
    </row>
    <row r="1368" spans="1:3" s="173" customFormat="1" ht="9.5" x14ac:dyDescent="0.2">
      <c r="A1368" s="149"/>
      <c r="B1368" s="151"/>
      <c r="C1368" s="151"/>
    </row>
    <row r="1369" spans="1:3" s="173" customFormat="1" ht="9.5" x14ac:dyDescent="0.2">
      <c r="A1369" s="149"/>
      <c r="B1369" s="151"/>
      <c r="C1369" s="151"/>
    </row>
    <row r="1370" spans="1:3" s="173" customFormat="1" ht="9.5" x14ac:dyDescent="0.2">
      <c r="A1370" s="149"/>
      <c r="B1370" s="151"/>
      <c r="C1370" s="151"/>
    </row>
    <row r="1371" spans="1:3" s="173" customFormat="1" ht="9.5" x14ac:dyDescent="0.2">
      <c r="A1371" s="149"/>
      <c r="B1371" s="151"/>
      <c r="C1371" s="151"/>
    </row>
    <row r="1372" spans="1:3" s="173" customFormat="1" ht="9.5" x14ac:dyDescent="0.2">
      <c r="A1372" s="149"/>
      <c r="B1372" s="151"/>
      <c r="C1372" s="151"/>
    </row>
    <row r="1373" spans="1:3" s="173" customFormat="1" ht="9.5" x14ac:dyDescent="0.2">
      <c r="A1373" s="149"/>
      <c r="B1373" s="151"/>
      <c r="C1373" s="151"/>
    </row>
    <row r="1374" spans="1:3" s="173" customFormat="1" ht="9.5" x14ac:dyDescent="0.2">
      <c r="A1374" s="149"/>
      <c r="B1374" s="151"/>
      <c r="C1374" s="151"/>
    </row>
    <row r="1375" spans="1:3" s="173" customFormat="1" ht="9.5" x14ac:dyDescent="0.2">
      <c r="A1375" s="149"/>
      <c r="B1375" s="151"/>
      <c r="C1375" s="151"/>
    </row>
    <row r="1376" spans="1:3" s="173" customFormat="1" ht="9.5" x14ac:dyDescent="0.2">
      <c r="A1376" s="149"/>
      <c r="B1376" s="151"/>
      <c r="C1376" s="151"/>
    </row>
    <row r="1377" spans="1:3" s="173" customFormat="1" ht="9.5" x14ac:dyDescent="0.2">
      <c r="A1377" s="149"/>
      <c r="B1377" s="151"/>
      <c r="C1377" s="151"/>
    </row>
    <row r="1378" spans="1:3" s="173" customFormat="1" ht="9.5" x14ac:dyDescent="0.2">
      <c r="A1378" s="149"/>
      <c r="B1378" s="151"/>
      <c r="C1378" s="151"/>
    </row>
    <row r="1379" spans="1:3" s="173" customFormat="1" ht="9.5" x14ac:dyDescent="0.2">
      <c r="A1379" s="149"/>
      <c r="B1379" s="151"/>
      <c r="C1379" s="151"/>
    </row>
    <row r="1380" spans="1:3" s="173" customFormat="1" ht="9.5" x14ac:dyDescent="0.2">
      <c r="A1380" s="149"/>
      <c r="B1380" s="151"/>
      <c r="C1380" s="151"/>
    </row>
    <row r="1381" spans="1:3" s="173" customFormat="1" ht="9.5" x14ac:dyDescent="0.2">
      <c r="A1381" s="149"/>
      <c r="B1381" s="151"/>
      <c r="C1381" s="151"/>
    </row>
    <row r="1382" spans="1:3" s="173" customFormat="1" ht="9.5" x14ac:dyDescent="0.2">
      <c r="A1382" s="149"/>
      <c r="B1382" s="151"/>
      <c r="C1382" s="151"/>
    </row>
    <row r="1383" spans="1:3" s="173" customFormat="1" ht="9.5" x14ac:dyDescent="0.2">
      <c r="A1383" s="196"/>
      <c r="B1383" s="151"/>
      <c r="C1383" s="151"/>
    </row>
    <row r="1384" spans="1:3" s="173" customFormat="1" ht="9.5" x14ac:dyDescent="0.2">
      <c r="A1384" s="149"/>
      <c r="B1384" s="151"/>
      <c r="C1384" s="151"/>
    </row>
    <row r="1385" spans="1:3" s="173" customFormat="1" ht="9.5" x14ac:dyDescent="0.2">
      <c r="A1385" s="149"/>
      <c r="B1385" s="151"/>
      <c r="C1385" s="151"/>
    </row>
    <row r="1386" spans="1:3" s="173" customFormat="1" ht="9.5" x14ac:dyDescent="0.2">
      <c r="A1386" s="149"/>
      <c r="B1386" s="151"/>
      <c r="C1386" s="151"/>
    </row>
    <row r="1387" spans="1:3" s="173" customFormat="1" ht="9.5" x14ac:dyDescent="0.2">
      <c r="A1387" s="149"/>
      <c r="B1387" s="151"/>
      <c r="C1387" s="151"/>
    </row>
    <row r="1388" spans="1:3" s="173" customFormat="1" ht="9.5" x14ac:dyDescent="0.2">
      <c r="A1388" s="149"/>
      <c r="B1388" s="151"/>
      <c r="C1388" s="151"/>
    </row>
    <row r="1389" spans="1:3" s="173" customFormat="1" ht="9.5" x14ac:dyDescent="0.2">
      <c r="A1389" s="149"/>
      <c r="B1389" s="151"/>
      <c r="C1389" s="151"/>
    </row>
    <row r="1390" spans="1:3" s="173" customFormat="1" ht="9.5" x14ac:dyDescent="0.2">
      <c r="A1390" s="149"/>
      <c r="B1390" s="151"/>
      <c r="C1390" s="151"/>
    </row>
    <row r="1391" spans="1:3" s="173" customFormat="1" ht="9.5" x14ac:dyDescent="0.2">
      <c r="A1391" s="149"/>
      <c r="B1391" s="151"/>
      <c r="C1391" s="151"/>
    </row>
    <row r="1392" spans="1:3" s="173" customFormat="1" ht="9.5" x14ac:dyDescent="0.2">
      <c r="A1392" s="149"/>
      <c r="B1392" s="151"/>
      <c r="C1392" s="151"/>
    </row>
    <row r="1393" spans="1:3" s="173" customFormat="1" ht="9.5" x14ac:dyDescent="0.2">
      <c r="A1393" s="149"/>
      <c r="B1393" s="151"/>
      <c r="C1393" s="151"/>
    </row>
    <row r="1394" spans="1:3" s="173" customFormat="1" ht="9.5" x14ac:dyDescent="0.2">
      <c r="A1394" s="149"/>
      <c r="B1394" s="151"/>
      <c r="C1394" s="151"/>
    </row>
    <row r="1395" spans="1:3" s="173" customFormat="1" ht="9.5" x14ac:dyDescent="0.2">
      <c r="A1395" s="149"/>
      <c r="B1395" s="151"/>
      <c r="C1395" s="151"/>
    </row>
    <row r="1396" spans="1:3" s="173" customFormat="1" ht="9.5" x14ac:dyDescent="0.2">
      <c r="A1396" s="149"/>
      <c r="B1396" s="151"/>
      <c r="C1396" s="151"/>
    </row>
    <row r="1397" spans="1:3" s="173" customFormat="1" ht="9.5" x14ac:dyDescent="0.2">
      <c r="A1397" s="149"/>
      <c r="B1397" s="151"/>
      <c r="C1397" s="151"/>
    </row>
    <row r="1398" spans="1:3" s="173" customFormat="1" ht="9.5" x14ac:dyDescent="0.2">
      <c r="A1398" s="149"/>
      <c r="B1398" s="151"/>
      <c r="C1398" s="151"/>
    </row>
    <row r="1399" spans="1:3" s="173" customFormat="1" ht="9.5" x14ac:dyDescent="0.2">
      <c r="A1399" s="149"/>
      <c r="B1399" s="151"/>
      <c r="C1399" s="151"/>
    </row>
    <row r="1400" spans="1:3" s="173" customFormat="1" ht="9.5" x14ac:dyDescent="0.2">
      <c r="A1400" s="149"/>
      <c r="B1400" s="151"/>
      <c r="C1400" s="151"/>
    </row>
    <row r="1401" spans="1:3" s="173" customFormat="1" ht="9.5" x14ac:dyDescent="0.2">
      <c r="A1401" s="149"/>
      <c r="B1401" s="151"/>
      <c r="C1401" s="151"/>
    </row>
    <row r="1402" spans="1:3" s="173" customFormat="1" ht="9.5" x14ac:dyDescent="0.2">
      <c r="A1402" s="149"/>
      <c r="B1402" s="151"/>
      <c r="C1402" s="151"/>
    </row>
    <row r="1403" spans="1:3" s="173" customFormat="1" ht="9.5" x14ac:dyDescent="0.2">
      <c r="A1403" s="149"/>
      <c r="B1403" s="151"/>
      <c r="C1403" s="151"/>
    </row>
    <row r="1404" spans="1:3" s="173" customFormat="1" ht="9.5" x14ac:dyDescent="0.2">
      <c r="A1404" s="149"/>
      <c r="B1404" s="151"/>
      <c r="C1404" s="151"/>
    </row>
    <row r="1405" spans="1:3" s="173" customFormat="1" ht="9.5" x14ac:dyDescent="0.2">
      <c r="A1405" s="149"/>
      <c r="B1405" s="151"/>
      <c r="C1405" s="151"/>
    </row>
    <row r="1406" spans="1:3" s="173" customFormat="1" ht="9.5" x14ac:dyDescent="0.2">
      <c r="A1406" s="196"/>
      <c r="B1406" s="151"/>
      <c r="C1406" s="151"/>
    </row>
    <row r="1407" spans="1:3" s="173" customFormat="1" ht="9.5" x14ac:dyDescent="0.2">
      <c r="A1407" s="196"/>
      <c r="B1407" s="151"/>
      <c r="C1407" s="151"/>
    </row>
    <row r="1408" spans="1:3" s="173" customFormat="1" ht="9.5" x14ac:dyDescent="0.2">
      <c r="A1408" s="196"/>
      <c r="B1408" s="151"/>
      <c r="C1408" s="151"/>
    </row>
    <row r="1409" spans="1:3" s="173" customFormat="1" ht="9.5" x14ac:dyDescent="0.2">
      <c r="A1409" s="196"/>
      <c r="B1409" s="151"/>
      <c r="C1409" s="151"/>
    </row>
    <row r="1410" spans="1:3" s="173" customFormat="1" ht="9.5" x14ac:dyDescent="0.2">
      <c r="A1410" s="149"/>
      <c r="B1410" s="151"/>
      <c r="C1410" s="151"/>
    </row>
    <row r="1411" spans="1:3" s="173" customFormat="1" ht="9.5" x14ac:dyDescent="0.2">
      <c r="A1411" s="149"/>
      <c r="B1411" s="151"/>
      <c r="C1411" s="151"/>
    </row>
    <row r="1412" spans="1:3" s="173" customFormat="1" ht="9.5" x14ac:dyDescent="0.2">
      <c r="A1412" s="196"/>
      <c r="B1412" s="151"/>
      <c r="C1412" s="151"/>
    </row>
    <row r="1413" spans="1:3" s="173" customFormat="1" ht="9.5" x14ac:dyDescent="0.2">
      <c r="A1413" s="196"/>
      <c r="B1413" s="151"/>
      <c r="C1413" s="151"/>
    </row>
    <row r="1414" spans="1:3" s="173" customFormat="1" ht="9.5" x14ac:dyDescent="0.2">
      <c r="A1414" s="196"/>
      <c r="B1414" s="151"/>
      <c r="C1414" s="151"/>
    </row>
    <row r="1415" spans="1:3" s="173" customFormat="1" ht="9.5" x14ac:dyDescent="0.2">
      <c r="A1415" s="149"/>
      <c r="B1415" s="151"/>
      <c r="C1415" s="151"/>
    </row>
    <row r="1416" spans="1:3" s="173" customFormat="1" ht="9.5" x14ac:dyDescent="0.2">
      <c r="A1416" s="196"/>
      <c r="B1416" s="151"/>
      <c r="C1416" s="151"/>
    </row>
    <row r="1417" spans="1:3" s="173" customFormat="1" ht="9.5" x14ac:dyDescent="0.2">
      <c r="A1417" s="196"/>
      <c r="B1417" s="151"/>
      <c r="C1417" s="151"/>
    </row>
    <row r="1418" spans="1:3" s="173" customFormat="1" ht="9.5" x14ac:dyDescent="0.2">
      <c r="A1418" s="196"/>
      <c r="B1418" s="151"/>
      <c r="C1418" s="151"/>
    </row>
    <row r="1419" spans="1:3" s="173" customFormat="1" ht="9.5" x14ac:dyDescent="0.2">
      <c r="A1419" s="196"/>
      <c r="B1419" s="151"/>
      <c r="C1419" s="151"/>
    </row>
    <row r="1420" spans="1:3" s="173" customFormat="1" ht="9.5" x14ac:dyDescent="0.2">
      <c r="A1420" s="196"/>
      <c r="B1420" s="151"/>
      <c r="C1420" s="151"/>
    </row>
    <row r="1421" spans="1:3" s="173" customFormat="1" ht="9.5" x14ac:dyDescent="0.2">
      <c r="A1421" s="196"/>
      <c r="B1421" s="151"/>
      <c r="C1421" s="151"/>
    </row>
    <row r="1422" spans="1:3" s="173" customFormat="1" ht="9.5" x14ac:dyDescent="0.2">
      <c r="A1422" s="196"/>
      <c r="B1422" s="151"/>
      <c r="C1422" s="151"/>
    </row>
    <row r="1423" spans="1:3" s="173" customFormat="1" ht="9.5" x14ac:dyDescent="0.2">
      <c r="A1423" s="196"/>
      <c r="B1423" s="151"/>
      <c r="C1423" s="151"/>
    </row>
    <row r="1424" spans="1:3" s="173" customFormat="1" ht="9.5" x14ac:dyDescent="0.2">
      <c r="A1424" s="149"/>
      <c r="B1424" s="151"/>
      <c r="C1424" s="151"/>
    </row>
    <row r="1425" spans="1:3" s="173" customFormat="1" ht="9.5" x14ac:dyDescent="0.2">
      <c r="A1425" s="149"/>
      <c r="B1425" s="151"/>
      <c r="C1425" s="151"/>
    </row>
    <row r="1426" spans="1:3" s="173" customFormat="1" ht="9.5" x14ac:dyDescent="0.2">
      <c r="A1426" s="196"/>
      <c r="B1426" s="151"/>
      <c r="C1426" s="151"/>
    </row>
    <row r="1427" spans="1:3" s="173" customFormat="1" ht="9.5" x14ac:dyDescent="0.2">
      <c r="A1427" s="149"/>
      <c r="B1427" s="151"/>
      <c r="C1427" s="151"/>
    </row>
    <row r="1428" spans="1:3" s="173" customFormat="1" ht="9.5" x14ac:dyDescent="0.2">
      <c r="A1428" s="149"/>
      <c r="B1428" s="151"/>
      <c r="C1428" s="151"/>
    </row>
    <row r="1429" spans="1:3" s="173" customFormat="1" ht="9.5" x14ac:dyDescent="0.2">
      <c r="A1429" s="196"/>
      <c r="B1429" s="151"/>
      <c r="C1429" s="151"/>
    </row>
    <row r="1430" spans="1:3" s="173" customFormat="1" ht="9.5" x14ac:dyDescent="0.2">
      <c r="A1430" s="149"/>
      <c r="B1430" s="151"/>
      <c r="C1430" s="151"/>
    </row>
    <row r="1431" spans="1:3" s="173" customFormat="1" ht="9.5" x14ac:dyDescent="0.2">
      <c r="A1431" s="196"/>
      <c r="B1431" s="151"/>
      <c r="C1431" s="151"/>
    </row>
    <row r="1432" spans="1:3" s="173" customFormat="1" ht="9.5" x14ac:dyDescent="0.2">
      <c r="A1432" s="149"/>
      <c r="B1432" s="151"/>
      <c r="C1432" s="151"/>
    </row>
    <row r="1433" spans="1:3" s="173" customFormat="1" ht="9.5" x14ac:dyDescent="0.2">
      <c r="A1433" s="149"/>
      <c r="B1433" s="151"/>
      <c r="C1433" s="151"/>
    </row>
    <row r="1434" spans="1:3" s="173" customFormat="1" ht="9.5" x14ac:dyDescent="0.2">
      <c r="A1434" s="149"/>
      <c r="B1434" s="151"/>
      <c r="C1434" s="151"/>
    </row>
    <row r="1435" spans="1:3" s="173" customFormat="1" ht="9.5" x14ac:dyDescent="0.2">
      <c r="A1435" s="149"/>
      <c r="B1435" s="151"/>
      <c r="C1435" s="151"/>
    </row>
    <row r="1436" spans="1:3" s="173" customFormat="1" ht="9.5" x14ac:dyDescent="0.2">
      <c r="A1436" s="196"/>
      <c r="B1436" s="151"/>
      <c r="C1436" s="151"/>
    </row>
    <row r="1437" spans="1:3" s="173" customFormat="1" ht="9.5" x14ac:dyDescent="0.2">
      <c r="A1437" s="149"/>
      <c r="B1437" s="151"/>
      <c r="C1437" s="151"/>
    </row>
    <row r="1438" spans="1:3" s="173" customFormat="1" ht="9.5" x14ac:dyDescent="0.2">
      <c r="A1438" s="149"/>
      <c r="B1438" s="151"/>
      <c r="C1438" s="151"/>
    </row>
    <row r="1439" spans="1:3" s="173" customFormat="1" ht="9.5" x14ac:dyDescent="0.2">
      <c r="A1439" s="196"/>
      <c r="B1439" s="151"/>
      <c r="C1439" s="151"/>
    </row>
    <row r="1440" spans="1:3" s="173" customFormat="1" ht="9.5" x14ac:dyDescent="0.2">
      <c r="A1440" s="196"/>
      <c r="B1440" s="151"/>
      <c r="C1440" s="151"/>
    </row>
    <row r="1441" spans="1:3" s="173" customFormat="1" ht="9.5" x14ac:dyDescent="0.2">
      <c r="A1441" s="196"/>
      <c r="B1441" s="151"/>
      <c r="C1441" s="151"/>
    </row>
    <row r="1442" spans="1:3" s="173" customFormat="1" ht="9.5" x14ac:dyDescent="0.2">
      <c r="A1442" s="196"/>
      <c r="B1442" s="151"/>
      <c r="C1442" s="151"/>
    </row>
    <row r="1443" spans="1:3" s="173" customFormat="1" ht="9.5" x14ac:dyDescent="0.2">
      <c r="A1443" s="149"/>
      <c r="B1443" s="151"/>
      <c r="C1443" s="151"/>
    </row>
    <row r="1444" spans="1:3" s="173" customFormat="1" ht="9.5" x14ac:dyDescent="0.2">
      <c r="A1444" s="196"/>
      <c r="B1444" s="151"/>
      <c r="C1444" s="151"/>
    </row>
    <row r="1445" spans="1:3" s="173" customFormat="1" ht="9.5" x14ac:dyDescent="0.2">
      <c r="A1445" s="196"/>
      <c r="B1445" s="151"/>
      <c r="C1445" s="151"/>
    </row>
    <row r="1446" spans="1:3" s="173" customFormat="1" ht="9.5" x14ac:dyDescent="0.2">
      <c r="A1446" s="196"/>
      <c r="B1446" s="151"/>
      <c r="C1446" s="151"/>
    </row>
    <row r="1447" spans="1:3" s="173" customFormat="1" ht="9.5" x14ac:dyDescent="0.2">
      <c r="A1447" s="196"/>
      <c r="B1447" s="151"/>
      <c r="C1447" s="151"/>
    </row>
    <row r="1448" spans="1:3" s="173" customFormat="1" ht="9.5" x14ac:dyDescent="0.2">
      <c r="A1448" s="196"/>
      <c r="B1448" s="151"/>
      <c r="C1448" s="151"/>
    </row>
    <row r="1449" spans="1:3" s="173" customFormat="1" ht="9.5" x14ac:dyDescent="0.2">
      <c r="A1449" s="196"/>
      <c r="B1449" s="151"/>
      <c r="C1449" s="151"/>
    </row>
    <row r="1450" spans="1:3" s="173" customFormat="1" ht="9.5" x14ac:dyDescent="0.2">
      <c r="A1450" s="196"/>
      <c r="B1450" s="151"/>
      <c r="C1450" s="151"/>
    </row>
    <row r="1451" spans="1:3" s="173" customFormat="1" ht="9.5" x14ac:dyDescent="0.2">
      <c r="A1451" s="149"/>
      <c r="B1451" s="151"/>
      <c r="C1451" s="151"/>
    </row>
    <row r="1452" spans="1:3" s="173" customFormat="1" ht="9.5" x14ac:dyDescent="0.2">
      <c r="A1452" s="149"/>
      <c r="B1452" s="151"/>
      <c r="C1452" s="151"/>
    </row>
    <row r="1453" spans="1:3" s="173" customFormat="1" ht="9.5" x14ac:dyDescent="0.2">
      <c r="A1453" s="149"/>
      <c r="B1453" s="151"/>
      <c r="C1453" s="151"/>
    </row>
    <row r="1454" spans="1:3" s="173" customFormat="1" ht="9.5" x14ac:dyDescent="0.2">
      <c r="A1454" s="149"/>
      <c r="B1454" s="151"/>
      <c r="C1454" s="151"/>
    </row>
    <row r="1455" spans="1:3" s="173" customFormat="1" ht="9.5" x14ac:dyDescent="0.2">
      <c r="A1455" s="149"/>
      <c r="B1455" s="151"/>
      <c r="C1455" s="151"/>
    </row>
    <row r="1456" spans="1:3" s="173" customFormat="1" ht="9.5" x14ac:dyDescent="0.2">
      <c r="A1456" s="149"/>
      <c r="B1456" s="151"/>
      <c r="C1456" s="151"/>
    </row>
    <row r="1457" spans="1:3" s="173" customFormat="1" ht="9.5" x14ac:dyDescent="0.2">
      <c r="A1457" s="149"/>
      <c r="B1457" s="151"/>
      <c r="C1457" s="151"/>
    </row>
    <row r="1458" spans="1:3" s="173" customFormat="1" ht="9.5" x14ac:dyDescent="0.2">
      <c r="A1458" s="149"/>
      <c r="B1458" s="151"/>
      <c r="C1458" s="151"/>
    </row>
    <row r="1459" spans="1:3" s="173" customFormat="1" ht="9.5" x14ac:dyDescent="0.2">
      <c r="A1459" s="149"/>
      <c r="B1459" s="151"/>
      <c r="C1459" s="151"/>
    </row>
    <row r="1460" spans="1:3" s="173" customFormat="1" ht="9.5" x14ac:dyDescent="0.2">
      <c r="A1460" s="196"/>
      <c r="B1460" s="151"/>
      <c r="C1460" s="151"/>
    </row>
    <row r="1461" spans="1:3" s="173" customFormat="1" ht="9.5" x14ac:dyDescent="0.2">
      <c r="A1461" s="196"/>
      <c r="B1461" s="151"/>
      <c r="C1461" s="151"/>
    </row>
    <row r="1462" spans="1:3" s="173" customFormat="1" ht="9.5" x14ac:dyDescent="0.2">
      <c r="A1462" s="149"/>
      <c r="B1462" s="151"/>
      <c r="C1462" s="151"/>
    </row>
    <row r="1463" spans="1:3" s="173" customFormat="1" ht="9.5" x14ac:dyDescent="0.2">
      <c r="A1463" s="149"/>
      <c r="B1463" s="151"/>
      <c r="C1463" s="151"/>
    </row>
    <row r="1464" spans="1:3" s="173" customFormat="1" ht="9.5" x14ac:dyDescent="0.2">
      <c r="A1464" s="149"/>
      <c r="B1464" s="151"/>
      <c r="C1464" s="151"/>
    </row>
    <row r="1465" spans="1:3" s="173" customFormat="1" ht="9.5" x14ac:dyDescent="0.2">
      <c r="A1465" s="149"/>
      <c r="B1465" s="151"/>
      <c r="C1465" s="151"/>
    </row>
    <row r="1466" spans="1:3" s="173" customFormat="1" ht="9.5" x14ac:dyDescent="0.2">
      <c r="A1466" s="196"/>
      <c r="B1466" s="151"/>
      <c r="C1466" s="151"/>
    </row>
    <row r="1467" spans="1:3" s="173" customFormat="1" ht="9.5" x14ac:dyDescent="0.2">
      <c r="A1467" s="149"/>
      <c r="B1467" s="151"/>
      <c r="C1467" s="151"/>
    </row>
    <row r="1468" spans="1:3" s="173" customFormat="1" ht="9.5" x14ac:dyDescent="0.2">
      <c r="A1468" s="149"/>
      <c r="B1468" s="151"/>
      <c r="C1468" s="151"/>
    </row>
    <row r="1469" spans="1:3" s="173" customFormat="1" ht="9.5" x14ac:dyDescent="0.2">
      <c r="A1469" s="149"/>
      <c r="B1469" s="151"/>
      <c r="C1469" s="151"/>
    </row>
    <row r="1470" spans="1:3" s="173" customFormat="1" ht="9.5" x14ac:dyDescent="0.2">
      <c r="A1470" s="196"/>
      <c r="B1470" s="151"/>
      <c r="C1470" s="151"/>
    </row>
    <row r="1471" spans="1:3" s="173" customFormat="1" ht="9.5" x14ac:dyDescent="0.2">
      <c r="A1471" s="196"/>
      <c r="B1471" s="151"/>
      <c r="C1471" s="151"/>
    </row>
    <row r="1472" spans="1:3" s="173" customFormat="1" ht="9.5" x14ac:dyDescent="0.2">
      <c r="A1472" s="149"/>
      <c r="B1472" s="151"/>
      <c r="C1472" s="151"/>
    </row>
    <row r="1473" spans="1:3" s="173" customFormat="1" ht="9.5" x14ac:dyDescent="0.2">
      <c r="A1473" s="196"/>
      <c r="B1473" s="151"/>
      <c r="C1473" s="151"/>
    </row>
    <row r="1474" spans="1:3" s="173" customFormat="1" ht="9.5" x14ac:dyDescent="0.2">
      <c r="A1474" s="149"/>
      <c r="B1474" s="151"/>
      <c r="C1474" s="151"/>
    </row>
    <row r="1475" spans="1:3" s="173" customFormat="1" ht="9.5" x14ac:dyDescent="0.2">
      <c r="A1475" s="149"/>
      <c r="B1475" s="151"/>
      <c r="C1475" s="151"/>
    </row>
    <row r="1476" spans="1:3" s="173" customFormat="1" ht="9.5" x14ac:dyDescent="0.2">
      <c r="A1476" s="149"/>
      <c r="B1476" s="151"/>
      <c r="C1476" s="151"/>
    </row>
    <row r="1477" spans="1:3" s="173" customFormat="1" ht="9.5" x14ac:dyDescent="0.2">
      <c r="A1477" s="149"/>
      <c r="B1477" s="151"/>
      <c r="C1477" s="151"/>
    </row>
    <row r="1478" spans="1:3" s="173" customFormat="1" ht="9.5" x14ac:dyDescent="0.2">
      <c r="A1478" s="149"/>
      <c r="B1478" s="151"/>
      <c r="C1478" s="151"/>
    </row>
    <row r="1479" spans="1:3" s="173" customFormat="1" ht="9.5" x14ac:dyDescent="0.2">
      <c r="A1479" s="149"/>
      <c r="B1479" s="151"/>
      <c r="C1479" s="151"/>
    </row>
    <row r="1480" spans="1:3" s="173" customFormat="1" ht="9.5" x14ac:dyDescent="0.2">
      <c r="A1480" s="196"/>
      <c r="B1480" s="151"/>
      <c r="C1480" s="151"/>
    </row>
    <row r="1481" spans="1:3" s="173" customFormat="1" ht="9.5" x14ac:dyDescent="0.2">
      <c r="A1481" s="149"/>
      <c r="B1481" s="151"/>
      <c r="C1481" s="151"/>
    </row>
    <row r="1482" spans="1:3" s="173" customFormat="1" ht="9.5" x14ac:dyDescent="0.2">
      <c r="A1482" s="149"/>
      <c r="B1482" s="151"/>
      <c r="C1482" s="151"/>
    </row>
    <row r="1483" spans="1:3" s="173" customFormat="1" ht="9.5" x14ac:dyDescent="0.2">
      <c r="A1483" s="149"/>
      <c r="B1483" s="151"/>
      <c r="C1483" s="151"/>
    </row>
    <row r="1484" spans="1:3" s="173" customFormat="1" ht="9.5" x14ac:dyDescent="0.2">
      <c r="A1484" s="149"/>
      <c r="B1484" s="151"/>
      <c r="C1484" s="151"/>
    </row>
    <row r="1485" spans="1:3" s="173" customFormat="1" ht="9.5" x14ac:dyDescent="0.2">
      <c r="A1485" s="149"/>
      <c r="B1485" s="151"/>
      <c r="C1485" s="151"/>
    </row>
    <row r="1486" spans="1:3" s="173" customFormat="1" ht="9.5" x14ac:dyDescent="0.2">
      <c r="A1486" s="149"/>
      <c r="B1486" s="151"/>
      <c r="C1486" s="151"/>
    </row>
    <row r="1487" spans="1:3" s="173" customFormat="1" ht="9.5" x14ac:dyDescent="0.2">
      <c r="A1487" s="149"/>
      <c r="B1487" s="151"/>
      <c r="C1487" s="151"/>
    </row>
    <row r="1488" spans="1:3" s="173" customFormat="1" ht="9.5" x14ac:dyDescent="0.2">
      <c r="A1488" s="149"/>
      <c r="B1488" s="151"/>
      <c r="C1488" s="151"/>
    </row>
    <row r="1489" spans="1:3" s="173" customFormat="1" ht="9.5" x14ac:dyDescent="0.2">
      <c r="A1489" s="149"/>
      <c r="B1489" s="151"/>
      <c r="C1489" s="151"/>
    </row>
    <row r="1490" spans="1:3" s="173" customFormat="1" ht="9.5" x14ac:dyDescent="0.2">
      <c r="A1490" s="149"/>
      <c r="B1490" s="151"/>
      <c r="C1490" s="151"/>
    </row>
    <row r="1491" spans="1:3" s="173" customFormat="1" ht="9.5" x14ac:dyDescent="0.2">
      <c r="A1491" s="196"/>
      <c r="B1491" s="151"/>
      <c r="C1491" s="151"/>
    </row>
    <row r="1492" spans="1:3" s="173" customFormat="1" ht="9.5" x14ac:dyDescent="0.2">
      <c r="A1492" s="196"/>
      <c r="B1492" s="151"/>
      <c r="C1492" s="151"/>
    </row>
    <row r="1493" spans="1:3" s="173" customFormat="1" ht="9.5" x14ac:dyDescent="0.2">
      <c r="A1493" s="196"/>
      <c r="B1493" s="151"/>
      <c r="C1493" s="151"/>
    </row>
    <row r="1494" spans="1:3" s="173" customFormat="1" ht="9.5" x14ac:dyDescent="0.2">
      <c r="A1494" s="196"/>
      <c r="B1494" s="151"/>
      <c r="C1494" s="151"/>
    </row>
    <row r="1495" spans="1:3" s="173" customFormat="1" ht="9.5" x14ac:dyDescent="0.2">
      <c r="A1495" s="149"/>
      <c r="B1495" s="151"/>
      <c r="C1495" s="151"/>
    </row>
    <row r="1496" spans="1:3" s="173" customFormat="1" ht="9.5" x14ac:dyDescent="0.2">
      <c r="A1496" s="149"/>
      <c r="B1496" s="151"/>
      <c r="C1496" s="151"/>
    </row>
    <row r="1497" spans="1:3" s="173" customFormat="1" ht="9.5" x14ac:dyDescent="0.2">
      <c r="A1497" s="149"/>
      <c r="B1497" s="151"/>
      <c r="C1497" s="151"/>
    </row>
    <row r="1498" spans="1:3" s="173" customFormat="1" ht="9.5" x14ac:dyDescent="0.2">
      <c r="A1498" s="149"/>
      <c r="B1498" s="151"/>
      <c r="C1498" s="151"/>
    </row>
    <row r="1499" spans="1:3" s="173" customFormat="1" ht="9.5" x14ac:dyDescent="0.2">
      <c r="A1499" s="149"/>
      <c r="B1499" s="151"/>
      <c r="C1499" s="151"/>
    </row>
    <row r="1500" spans="1:3" s="173" customFormat="1" ht="9.5" x14ac:dyDescent="0.2">
      <c r="A1500" s="196"/>
      <c r="B1500" s="151"/>
      <c r="C1500" s="151"/>
    </row>
    <row r="1501" spans="1:3" s="173" customFormat="1" ht="9.5" x14ac:dyDescent="0.2">
      <c r="A1501" s="196"/>
      <c r="B1501" s="151"/>
      <c r="C1501" s="151"/>
    </row>
    <row r="1502" spans="1:3" s="173" customFormat="1" ht="9.5" x14ac:dyDescent="0.2">
      <c r="A1502" s="196"/>
      <c r="B1502" s="151"/>
      <c r="C1502" s="151"/>
    </row>
    <row r="1503" spans="1:3" s="173" customFormat="1" ht="9.5" x14ac:dyDescent="0.2">
      <c r="A1503" s="196"/>
      <c r="B1503" s="151"/>
      <c r="C1503" s="151"/>
    </row>
    <row r="1504" spans="1:3" s="173" customFormat="1" ht="9.5" x14ac:dyDescent="0.2">
      <c r="A1504" s="196"/>
      <c r="B1504" s="151"/>
      <c r="C1504" s="151"/>
    </row>
    <row r="1505" spans="1:3" s="173" customFormat="1" ht="9.5" x14ac:dyDescent="0.2">
      <c r="A1505" s="196"/>
      <c r="B1505" s="151"/>
      <c r="C1505" s="151"/>
    </row>
    <row r="1506" spans="1:3" s="173" customFormat="1" ht="9.5" x14ac:dyDescent="0.2">
      <c r="A1506" s="196"/>
      <c r="B1506" s="151"/>
      <c r="C1506" s="151"/>
    </row>
    <row r="1507" spans="1:3" s="173" customFormat="1" ht="9.5" x14ac:dyDescent="0.2">
      <c r="A1507" s="196"/>
      <c r="B1507" s="151"/>
      <c r="C1507" s="151"/>
    </row>
    <row r="1508" spans="1:3" s="173" customFormat="1" ht="9.5" x14ac:dyDescent="0.2">
      <c r="A1508" s="196"/>
      <c r="B1508" s="151"/>
      <c r="C1508" s="151"/>
    </row>
    <row r="1509" spans="1:3" s="173" customFormat="1" ht="9.5" x14ac:dyDescent="0.2">
      <c r="A1509" s="196"/>
      <c r="B1509" s="151"/>
      <c r="C1509" s="151"/>
    </row>
    <row r="1510" spans="1:3" s="173" customFormat="1" ht="9.5" x14ac:dyDescent="0.2">
      <c r="A1510" s="149"/>
      <c r="B1510" s="151"/>
      <c r="C1510" s="151"/>
    </row>
    <row r="1511" spans="1:3" s="173" customFormat="1" ht="9.5" x14ac:dyDescent="0.2">
      <c r="A1511" s="149"/>
      <c r="B1511" s="151"/>
      <c r="C1511" s="151"/>
    </row>
    <row r="1512" spans="1:3" s="173" customFormat="1" ht="9.5" x14ac:dyDescent="0.2">
      <c r="A1512" s="149"/>
      <c r="B1512" s="151"/>
      <c r="C1512" s="151"/>
    </row>
    <row r="1513" spans="1:3" s="173" customFormat="1" ht="9.5" x14ac:dyDescent="0.2">
      <c r="A1513" s="149"/>
      <c r="B1513" s="151"/>
      <c r="C1513" s="151"/>
    </row>
    <row r="1514" spans="1:3" s="173" customFormat="1" ht="9.5" x14ac:dyDescent="0.2">
      <c r="A1514" s="149"/>
      <c r="B1514" s="151"/>
      <c r="C1514" s="151"/>
    </row>
    <row r="1515" spans="1:3" s="173" customFormat="1" ht="9.5" x14ac:dyDescent="0.2">
      <c r="A1515" s="149"/>
      <c r="B1515" s="151"/>
      <c r="C1515" s="151"/>
    </row>
    <row r="1516" spans="1:3" s="173" customFormat="1" ht="9.5" x14ac:dyDescent="0.2">
      <c r="A1516" s="149"/>
      <c r="B1516" s="151"/>
      <c r="C1516" s="151"/>
    </row>
    <row r="1517" spans="1:3" s="173" customFormat="1" ht="9.5" x14ac:dyDescent="0.2">
      <c r="A1517" s="149"/>
      <c r="B1517" s="151"/>
      <c r="C1517" s="151"/>
    </row>
    <row r="1518" spans="1:3" s="173" customFormat="1" ht="9.5" x14ac:dyDescent="0.2">
      <c r="A1518" s="196"/>
      <c r="B1518" s="151"/>
      <c r="C1518" s="151"/>
    </row>
    <row r="1519" spans="1:3" s="173" customFormat="1" ht="9.5" x14ac:dyDescent="0.2">
      <c r="A1519" s="196"/>
      <c r="B1519" s="151"/>
      <c r="C1519" s="151"/>
    </row>
    <row r="1520" spans="1:3" s="173" customFormat="1" ht="9.5" x14ac:dyDescent="0.2">
      <c r="A1520" s="196"/>
      <c r="B1520" s="151"/>
      <c r="C1520" s="151"/>
    </row>
    <row r="1521" spans="1:3" s="173" customFormat="1" ht="9.5" x14ac:dyDescent="0.2">
      <c r="A1521" s="196"/>
      <c r="B1521" s="151"/>
      <c r="C1521" s="151"/>
    </row>
    <row r="1522" spans="1:3" s="173" customFormat="1" ht="9.5" x14ac:dyDescent="0.2">
      <c r="A1522" s="149"/>
      <c r="B1522" s="151"/>
      <c r="C1522" s="151"/>
    </row>
    <row r="1523" spans="1:3" s="173" customFormat="1" ht="9.5" x14ac:dyDescent="0.2">
      <c r="A1523" s="196"/>
      <c r="B1523" s="151"/>
      <c r="C1523" s="151"/>
    </row>
    <row r="1524" spans="1:3" s="173" customFormat="1" ht="9.5" x14ac:dyDescent="0.2">
      <c r="A1524" s="196"/>
      <c r="B1524" s="151"/>
      <c r="C1524" s="151"/>
    </row>
    <row r="1525" spans="1:3" s="173" customFormat="1" ht="9.5" x14ac:dyDescent="0.2">
      <c r="A1525" s="196"/>
      <c r="B1525" s="151"/>
      <c r="C1525" s="151"/>
    </row>
    <row r="1526" spans="1:3" s="173" customFormat="1" ht="9.5" x14ac:dyDescent="0.2">
      <c r="A1526" s="196"/>
      <c r="B1526" s="151"/>
      <c r="C1526" s="151"/>
    </row>
    <row r="1527" spans="1:3" s="173" customFormat="1" ht="9.5" x14ac:dyDescent="0.2">
      <c r="A1527" s="196"/>
      <c r="B1527" s="151"/>
      <c r="C1527" s="151"/>
    </row>
    <row r="1528" spans="1:3" s="173" customFormat="1" ht="9.5" x14ac:dyDescent="0.2">
      <c r="A1528" s="196"/>
      <c r="B1528" s="151"/>
      <c r="C1528" s="151"/>
    </row>
    <row r="1529" spans="1:3" s="173" customFormat="1" ht="9.5" x14ac:dyDescent="0.2">
      <c r="A1529" s="149"/>
      <c r="B1529" s="151"/>
      <c r="C1529" s="151"/>
    </row>
    <row r="1530" spans="1:3" s="173" customFormat="1" ht="9.5" x14ac:dyDescent="0.2">
      <c r="A1530" s="196"/>
      <c r="B1530" s="151"/>
      <c r="C1530" s="151"/>
    </row>
    <row r="1531" spans="1:3" s="173" customFormat="1" ht="9.5" x14ac:dyDescent="0.2">
      <c r="A1531" s="149"/>
      <c r="B1531" s="151"/>
      <c r="C1531" s="151"/>
    </row>
    <row r="1532" spans="1:3" s="173" customFormat="1" ht="9.5" x14ac:dyDescent="0.2">
      <c r="A1532" s="149"/>
      <c r="B1532" s="151"/>
      <c r="C1532" s="151"/>
    </row>
    <row r="1533" spans="1:3" s="173" customFormat="1" ht="9.5" x14ac:dyDescent="0.2">
      <c r="A1533" s="149"/>
      <c r="B1533" s="151"/>
      <c r="C1533" s="151"/>
    </row>
    <row r="1534" spans="1:3" s="173" customFormat="1" ht="9.5" x14ac:dyDescent="0.2">
      <c r="A1534" s="149"/>
      <c r="B1534" s="151"/>
      <c r="C1534" s="151"/>
    </row>
    <row r="1535" spans="1:3" s="173" customFormat="1" ht="9.5" x14ac:dyDescent="0.2">
      <c r="A1535" s="149"/>
      <c r="B1535" s="151"/>
      <c r="C1535" s="151"/>
    </row>
    <row r="1536" spans="1:3" s="173" customFormat="1" ht="9.5" x14ac:dyDescent="0.2">
      <c r="A1536" s="149"/>
      <c r="B1536" s="151"/>
      <c r="C1536" s="151"/>
    </row>
    <row r="1537" spans="1:3" s="173" customFormat="1" ht="9.5" x14ac:dyDescent="0.2">
      <c r="A1537" s="149"/>
      <c r="B1537" s="151"/>
      <c r="C1537" s="151"/>
    </row>
    <row r="1538" spans="1:3" s="173" customFormat="1" ht="9.5" x14ac:dyDescent="0.2">
      <c r="A1538" s="149"/>
      <c r="B1538" s="151"/>
      <c r="C1538" s="151"/>
    </row>
    <row r="1539" spans="1:3" s="173" customFormat="1" ht="9.5" x14ac:dyDescent="0.2">
      <c r="A1539" s="149"/>
      <c r="B1539" s="151"/>
      <c r="C1539" s="151"/>
    </row>
    <row r="1540" spans="1:3" s="173" customFormat="1" ht="9.5" x14ac:dyDescent="0.2">
      <c r="A1540" s="149"/>
      <c r="B1540" s="151"/>
      <c r="C1540" s="151"/>
    </row>
    <row r="1541" spans="1:3" s="173" customFormat="1" ht="9.5" x14ac:dyDescent="0.2">
      <c r="A1541" s="149"/>
      <c r="B1541" s="151"/>
      <c r="C1541" s="151"/>
    </row>
    <row r="1542" spans="1:3" s="173" customFormat="1" ht="9.5" x14ac:dyDescent="0.2">
      <c r="A1542" s="149"/>
      <c r="B1542" s="151"/>
      <c r="C1542" s="151"/>
    </row>
    <row r="1543" spans="1:3" s="173" customFormat="1" ht="9.5" x14ac:dyDescent="0.2">
      <c r="A1543" s="149"/>
      <c r="B1543" s="151"/>
      <c r="C1543" s="151"/>
    </row>
    <row r="1544" spans="1:3" s="173" customFormat="1" ht="9.5" x14ac:dyDescent="0.2">
      <c r="A1544" s="149"/>
      <c r="B1544" s="151"/>
      <c r="C1544" s="151"/>
    </row>
    <row r="1545" spans="1:3" s="173" customFormat="1" ht="9.5" x14ac:dyDescent="0.2">
      <c r="A1545" s="149"/>
      <c r="B1545" s="151"/>
      <c r="C1545" s="151"/>
    </row>
    <row r="1546" spans="1:3" s="173" customFormat="1" ht="9.5" x14ac:dyDescent="0.2">
      <c r="A1546" s="149"/>
      <c r="B1546" s="151"/>
      <c r="C1546" s="151"/>
    </row>
    <row r="1547" spans="1:3" s="173" customFormat="1" ht="9.5" x14ac:dyDescent="0.2">
      <c r="A1547" s="149"/>
      <c r="B1547" s="151"/>
      <c r="C1547" s="151"/>
    </row>
    <row r="1548" spans="1:3" s="173" customFormat="1" ht="9.5" x14ac:dyDescent="0.2">
      <c r="A1548" s="149"/>
      <c r="B1548" s="151"/>
      <c r="C1548" s="151"/>
    </row>
    <row r="1549" spans="1:3" s="173" customFormat="1" ht="9.5" x14ac:dyDescent="0.2">
      <c r="A1549" s="149"/>
      <c r="B1549" s="151"/>
      <c r="C1549" s="151"/>
    </row>
    <row r="1550" spans="1:3" s="173" customFormat="1" ht="9.5" x14ac:dyDescent="0.2">
      <c r="A1550" s="196"/>
      <c r="B1550" s="151"/>
      <c r="C1550" s="151"/>
    </row>
    <row r="1551" spans="1:3" s="173" customFormat="1" ht="9.5" x14ac:dyDescent="0.2">
      <c r="A1551" s="196"/>
      <c r="B1551" s="151"/>
      <c r="C1551" s="151"/>
    </row>
    <row r="1552" spans="1:3" s="173" customFormat="1" ht="9.5" x14ac:dyDescent="0.2">
      <c r="A1552" s="196"/>
      <c r="B1552" s="151"/>
      <c r="C1552" s="151"/>
    </row>
    <row r="1553" spans="1:3" s="173" customFormat="1" ht="9.5" x14ac:dyDescent="0.2">
      <c r="A1553" s="196"/>
      <c r="B1553" s="151"/>
      <c r="C1553" s="151"/>
    </row>
    <row r="1554" spans="1:3" s="173" customFormat="1" ht="9.5" x14ac:dyDescent="0.2">
      <c r="A1554" s="196"/>
      <c r="B1554" s="151"/>
      <c r="C1554" s="151"/>
    </row>
    <row r="1555" spans="1:3" s="173" customFormat="1" ht="9.5" x14ac:dyDescent="0.2">
      <c r="A1555" s="196"/>
      <c r="B1555" s="151"/>
      <c r="C1555" s="151"/>
    </row>
    <row r="1556" spans="1:3" s="173" customFormat="1" ht="9.5" x14ac:dyDescent="0.2">
      <c r="A1556" s="149"/>
      <c r="B1556" s="151"/>
      <c r="C1556" s="151"/>
    </row>
    <row r="1557" spans="1:3" s="173" customFormat="1" ht="9.5" x14ac:dyDescent="0.2">
      <c r="A1557" s="196"/>
      <c r="B1557" s="151"/>
      <c r="C1557" s="151"/>
    </row>
    <row r="1558" spans="1:3" s="173" customFormat="1" ht="9.5" x14ac:dyDescent="0.2">
      <c r="A1558" s="196"/>
      <c r="B1558" s="151"/>
      <c r="C1558" s="151"/>
    </row>
    <row r="1559" spans="1:3" s="173" customFormat="1" ht="9.5" x14ac:dyDescent="0.2">
      <c r="A1559" s="196"/>
      <c r="B1559" s="151"/>
      <c r="C1559" s="151"/>
    </row>
    <row r="1560" spans="1:3" s="173" customFormat="1" ht="9.5" x14ac:dyDescent="0.2">
      <c r="A1560" s="196"/>
      <c r="B1560" s="151"/>
      <c r="C1560" s="151"/>
    </row>
    <row r="1561" spans="1:3" s="173" customFormat="1" ht="9.5" x14ac:dyDescent="0.2">
      <c r="A1561" s="149"/>
      <c r="B1561" s="151"/>
      <c r="C1561" s="151"/>
    </row>
    <row r="1562" spans="1:3" s="173" customFormat="1" ht="9.5" x14ac:dyDescent="0.2">
      <c r="A1562" s="196"/>
      <c r="B1562" s="151"/>
      <c r="C1562" s="151"/>
    </row>
    <row r="1563" spans="1:3" s="173" customFormat="1" ht="9.5" x14ac:dyDescent="0.2">
      <c r="A1563" s="196"/>
      <c r="B1563" s="151"/>
      <c r="C1563" s="151"/>
    </row>
    <row r="1564" spans="1:3" s="173" customFormat="1" ht="9.5" x14ac:dyDescent="0.2">
      <c r="A1564" s="196"/>
      <c r="B1564" s="151"/>
      <c r="C1564" s="151"/>
    </row>
    <row r="1565" spans="1:3" s="173" customFormat="1" ht="9.5" x14ac:dyDescent="0.2">
      <c r="A1565" s="149"/>
      <c r="B1565" s="151"/>
      <c r="C1565" s="151"/>
    </row>
    <row r="1566" spans="1:3" s="173" customFormat="1" ht="9.5" x14ac:dyDescent="0.2">
      <c r="A1566" s="196"/>
      <c r="B1566" s="151"/>
      <c r="C1566" s="151"/>
    </row>
    <row r="1567" spans="1:3" s="173" customFormat="1" ht="9.5" x14ac:dyDescent="0.2">
      <c r="A1567" s="149"/>
      <c r="B1567" s="151"/>
      <c r="C1567" s="151"/>
    </row>
    <row r="1568" spans="1:3" s="173" customFormat="1" ht="9.5" x14ac:dyDescent="0.2">
      <c r="A1568" s="196"/>
      <c r="B1568" s="151"/>
      <c r="C1568" s="151"/>
    </row>
    <row r="1569" spans="1:125" s="173" customFormat="1" ht="9.5" x14ac:dyDescent="0.2">
      <c r="A1569" s="196"/>
      <c r="B1569" s="151"/>
      <c r="C1569" s="151"/>
    </row>
    <row r="1570" spans="1:125" s="173" customFormat="1" ht="9.5" x14ac:dyDescent="0.2">
      <c r="A1570" s="149"/>
      <c r="B1570" s="151"/>
      <c r="C1570" s="151"/>
    </row>
    <row r="1571" spans="1:125" s="173" customFormat="1" ht="9.5" x14ac:dyDescent="0.2">
      <c r="A1571" s="149"/>
      <c r="B1571" s="151"/>
      <c r="C1571" s="151"/>
    </row>
    <row r="1572" spans="1:125" s="173" customFormat="1" ht="9.5" x14ac:dyDescent="0.2">
      <c r="A1572" s="149"/>
      <c r="B1572" s="151"/>
      <c r="C1572" s="151"/>
    </row>
    <row r="1573" spans="1:125" s="173" customFormat="1" ht="9.5" x14ac:dyDescent="0.2">
      <c r="A1573" s="149"/>
      <c r="B1573" s="151"/>
      <c r="C1573" s="151"/>
    </row>
    <row r="1574" spans="1:125" s="173" customFormat="1" ht="9.5" x14ac:dyDescent="0.2">
      <c r="A1574" s="149"/>
      <c r="B1574" s="151"/>
      <c r="C1574" s="151"/>
    </row>
    <row r="1575" spans="1:125" s="173" customFormat="1" ht="9.5" x14ac:dyDescent="0.2">
      <c r="A1575" s="149"/>
      <c r="B1575" s="151"/>
      <c r="C1575" s="151"/>
    </row>
    <row r="1576" spans="1:125" s="173" customFormat="1" ht="9.5" x14ac:dyDescent="0.2">
      <c r="A1576" s="149"/>
      <c r="B1576" s="151"/>
      <c r="C1576" s="151"/>
    </row>
    <row r="1577" spans="1:125" s="173" customFormat="1" ht="9.5" x14ac:dyDescent="0.2">
      <c r="A1577" s="149"/>
      <c r="B1577" s="151"/>
      <c r="C1577" s="151"/>
    </row>
    <row r="1578" spans="1:125" s="173" customFormat="1" ht="9.5" x14ac:dyDescent="0.2">
      <c r="A1578" s="149"/>
      <c r="B1578" s="151"/>
      <c r="C1578" s="151"/>
    </row>
    <row r="1579" spans="1:125" s="173" customFormat="1" ht="9.5" x14ac:dyDescent="0.2">
      <c r="A1579" s="149"/>
      <c r="B1579" s="151"/>
      <c r="C1579" s="151"/>
    </row>
    <row r="1580" spans="1:125" s="173" customFormat="1" ht="9.5" x14ac:dyDescent="0.2">
      <c r="A1580" s="149"/>
      <c r="B1580" s="151"/>
      <c r="C1580" s="151"/>
    </row>
    <row r="1581" spans="1:125" s="173" customFormat="1" ht="9.5" x14ac:dyDescent="0.2">
      <c r="A1581" s="149"/>
      <c r="B1581" s="151"/>
      <c r="C1581" s="151"/>
    </row>
    <row r="1582" spans="1:125" s="173" customFormat="1" ht="9.5" x14ac:dyDescent="0.2">
      <c r="A1582" s="149"/>
      <c r="B1582" s="151"/>
      <c r="C1582" s="151"/>
    </row>
    <row r="1583" spans="1:125" s="173" customFormat="1" ht="9.5" x14ac:dyDescent="0.2">
      <c r="A1583" s="149"/>
      <c r="B1583" s="151"/>
      <c r="C1583" s="151"/>
    </row>
    <row r="1584" spans="1:125" s="173" customFormat="1" x14ac:dyDescent="0.2">
      <c r="A1584" s="149"/>
      <c r="B1584" s="151"/>
      <c r="C1584" s="151"/>
      <c r="AT1584" s="198"/>
      <c r="AU1584" s="198"/>
      <c r="AV1584" s="198"/>
      <c r="AW1584" s="198"/>
      <c r="AX1584" s="198"/>
      <c r="AY1584" s="198"/>
      <c r="AZ1584" s="198"/>
      <c r="BA1584" s="198"/>
      <c r="BB1584" s="198"/>
      <c r="BC1584" s="198"/>
      <c r="BD1584" s="198"/>
      <c r="BE1584" s="198"/>
      <c r="BF1584" s="198"/>
      <c r="BG1584" s="198"/>
      <c r="BH1584" s="198"/>
      <c r="BI1584" s="198"/>
      <c r="BJ1584" s="198"/>
      <c r="BK1584" s="198"/>
      <c r="BL1584" s="198"/>
      <c r="BM1584" s="198"/>
      <c r="BN1584" s="198"/>
      <c r="BO1584" s="198"/>
      <c r="BP1584" s="198"/>
      <c r="BQ1584" s="198"/>
      <c r="BR1584" s="198"/>
      <c r="BS1584" s="198"/>
      <c r="BT1584" s="198"/>
      <c r="BU1584" s="198"/>
      <c r="BV1584" s="198"/>
      <c r="BW1584" s="198"/>
      <c r="BX1584" s="198"/>
      <c r="BY1584" s="198"/>
      <c r="BZ1584" s="198"/>
      <c r="CA1584" s="198"/>
      <c r="CB1584" s="198"/>
      <c r="CC1584" s="198"/>
      <c r="CD1584" s="198"/>
      <c r="CE1584" s="198"/>
      <c r="CF1584" s="198"/>
      <c r="CG1584" s="198"/>
      <c r="CH1584" s="198"/>
      <c r="CI1584" s="198"/>
      <c r="CJ1584" s="198"/>
      <c r="CK1584" s="198"/>
      <c r="CL1584" s="198"/>
      <c r="CM1584" s="198"/>
      <c r="CN1584" s="198"/>
      <c r="CO1584" s="198"/>
      <c r="CP1584" s="198"/>
      <c r="CQ1584" s="198"/>
      <c r="CR1584" s="198"/>
      <c r="CS1584" s="198"/>
      <c r="CT1584" s="198"/>
      <c r="CU1584" s="198"/>
      <c r="CV1584" s="198"/>
      <c r="CW1584" s="198"/>
      <c r="CX1584" s="198"/>
      <c r="CY1584" s="198"/>
      <c r="CZ1584" s="198"/>
      <c r="DA1584" s="198"/>
      <c r="DB1584" s="198"/>
      <c r="DC1584" s="198"/>
      <c r="DD1584" s="198"/>
      <c r="DE1584" s="198"/>
      <c r="DF1584" s="198"/>
      <c r="DG1584" s="198"/>
      <c r="DH1584" s="198"/>
      <c r="DI1584" s="198"/>
      <c r="DJ1584" s="198"/>
      <c r="DK1584" s="198"/>
      <c r="DL1584" s="198"/>
      <c r="DM1584" s="198"/>
      <c r="DN1584" s="198"/>
      <c r="DO1584" s="198"/>
      <c r="DP1584" s="198"/>
      <c r="DQ1584" s="198"/>
      <c r="DR1584" s="198"/>
      <c r="DS1584" s="198"/>
      <c r="DT1584" s="198"/>
      <c r="DU1584" s="198"/>
    </row>
    <row r="1585" spans="1:125" s="173" customFormat="1" x14ac:dyDescent="0.2">
      <c r="A1585" s="149"/>
      <c r="B1585" s="151"/>
      <c r="C1585" s="151"/>
      <c r="AT1585" s="198"/>
      <c r="AU1585" s="198"/>
      <c r="AV1585" s="198"/>
      <c r="AW1585" s="198"/>
      <c r="AX1585" s="198"/>
      <c r="AY1585" s="198"/>
      <c r="AZ1585" s="198"/>
      <c r="BA1585" s="198"/>
      <c r="BB1585" s="198"/>
      <c r="BC1585" s="198"/>
      <c r="BD1585" s="198"/>
      <c r="BE1585" s="198"/>
      <c r="BF1585" s="198"/>
      <c r="BG1585" s="198"/>
      <c r="BH1585" s="198"/>
      <c r="BI1585" s="198"/>
      <c r="BJ1585" s="198"/>
      <c r="BK1585" s="198"/>
      <c r="BL1585" s="198"/>
      <c r="BM1585" s="198"/>
      <c r="BN1585" s="198"/>
      <c r="BO1585" s="198"/>
      <c r="BP1585" s="198"/>
      <c r="BQ1585" s="198"/>
      <c r="BR1585" s="198"/>
      <c r="BS1585" s="198"/>
      <c r="BT1585" s="198"/>
      <c r="BU1585" s="198"/>
      <c r="BV1585" s="198"/>
      <c r="BW1585" s="198"/>
      <c r="BX1585" s="198"/>
      <c r="BY1585" s="198"/>
      <c r="BZ1585" s="198"/>
      <c r="CA1585" s="198"/>
      <c r="CB1585" s="198"/>
      <c r="CC1585" s="198"/>
      <c r="CD1585" s="198"/>
      <c r="CE1585" s="198"/>
      <c r="CF1585" s="198"/>
      <c r="CG1585" s="198"/>
      <c r="CH1585" s="198"/>
      <c r="CI1585" s="198"/>
      <c r="CJ1585" s="198"/>
      <c r="CK1585" s="198"/>
      <c r="CL1585" s="198"/>
      <c r="CM1585" s="198"/>
      <c r="CN1585" s="198"/>
      <c r="CO1585" s="198"/>
      <c r="CP1585" s="198"/>
      <c r="CQ1585" s="198"/>
      <c r="CR1585" s="198"/>
      <c r="CS1585" s="198"/>
      <c r="CT1585" s="198"/>
      <c r="CU1585" s="198"/>
      <c r="CV1585" s="198"/>
      <c r="CW1585" s="198"/>
      <c r="CX1585" s="198"/>
      <c r="CY1585" s="198"/>
      <c r="CZ1585" s="198"/>
      <c r="DA1585" s="198"/>
      <c r="DB1585" s="198"/>
      <c r="DC1585" s="198"/>
      <c r="DD1585" s="198"/>
      <c r="DE1585" s="198"/>
      <c r="DF1585" s="198"/>
      <c r="DG1585" s="198"/>
      <c r="DH1585" s="198"/>
      <c r="DI1585" s="198"/>
      <c r="DJ1585" s="198"/>
      <c r="DK1585" s="198"/>
      <c r="DL1585" s="198"/>
      <c r="DM1585" s="198"/>
      <c r="DN1585" s="198"/>
      <c r="DO1585" s="198"/>
      <c r="DP1585" s="198"/>
      <c r="DQ1585" s="198"/>
      <c r="DR1585" s="198"/>
      <c r="DS1585" s="198"/>
      <c r="DT1585" s="198"/>
      <c r="DU1585" s="198"/>
    </row>
    <row r="1586" spans="1:125" s="173" customFormat="1" x14ac:dyDescent="0.2">
      <c r="A1586" s="149"/>
      <c r="B1586" s="151"/>
      <c r="C1586" s="151"/>
      <c r="AT1586" s="198"/>
      <c r="AU1586" s="198"/>
      <c r="AV1586" s="198"/>
      <c r="AW1586" s="198"/>
      <c r="AX1586" s="198"/>
      <c r="AY1586" s="198"/>
      <c r="AZ1586" s="198"/>
      <c r="BA1586" s="198"/>
      <c r="BB1586" s="198"/>
      <c r="BC1586" s="198"/>
      <c r="BD1586" s="198"/>
      <c r="BE1586" s="198"/>
      <c r="BF1586" s="198"/>
      <c r="BG1586" s="198"/>
      <c r="BH1586" s="198"/>
      <c r="BI1586" s="198"/>
      <c r="BJ1586" s="198"/>
      <c r="BK1586" s="198"/>
      <c r="BL1586" s="198"/>
      <c r="BM1586" s="198"/>
      <c r="BN1586" s="198"/>
      <c r="BO1586" s="198"/>
      <c r="BP1586" s="198"/>
      <c r="BQ1586" s="198"/>
      <c r="BR1586" s="198"/>
      <c r="BS1586" s="198"/>
      <c r="BT1586" s="198"/>
      <c r="BU1586" s="198"/>
      <c r="BV1586" s="198"/>
      <c r="BW1586" s="198"/>
      <c r="BX1586" s="198"/>
      <c r="BY1586" s="198"/>
      <c r="BZ1586" s="198"/>
      <c r="CA1586" s="198"/>
      <c r="CB1586" s="198"/>
      <c r="CC1586" s="198"/>
      <c r="CD1586" s="198"/>
      <c r="CE1586" s="198"/>
      <c r="CF1586" s="198"/>
      <c r="CG1586" s="198"/>
      <c r="CH1586" s="198"/>
      <c r="CI1586" s="198"/>
      <c r="CJ1586" s="198"/>
      <c r="CK1586" s="198"/>
      <c r="CL1586" s="198"/>
      <c r="CM1586" s="198"/>
      <c r="CN1586" s="198"/>
      <c r="CO1586" s="198"/>
      <c r="CP1586" s="198"/>
      <c r="CQ1586" s="198"/>
      <c r="CR1586" s="198"/>
      <c r="CS1586" s="198"/>
      <c r="CT1586" s="198"/>
      <c r="CU1586" s="198"/>
      <c r="CV1586" s="198"/>
      <c r="CW1586" s="198"/>
      <c r="CX1586" s="198"/>
      <c r="CY1586" s="198"/>
      <c r="CZ1586" s="198"/>
      <c r="DA1586" s="198"/>
      <c r="DB1586" s="198"/>
      <c r="DC1586" s="198"/>
      <c r="DD1586" s="198"/>
      <c r="DE1586" s="198"/>
      <c r="DF1586" s="198"/>
      <c r="DG1586" s="198"/>
      <c r="DH1586" s="198"/>
      <c r="DI1586" s="198"/>
      <c r="DJ1586" s="198"/>
      <c r="DK1586" s="198"/>
      <c r="DL1586" s="198"/>
      <c r="DM1586" s="198"/>
      <c r="DN1586" s="198"/>
      <c r="DO1586" s="198"/>
      <c r="DP1586" s="198"/>
      <c r="DQ1586" s="198"/>
      <c r="DR1586" s="198"/>
      <c r="DS1586" s="198"/>
      <c r="DT1586" s="198"/>
      <c r="DU1586" s="198"/>
    </row>
    <row r="1587" spans="1:125" s="173" customFormat="1" x14ac:dyDescent="0.2">
      <c r="A1587" s="149"/>
      <c r="B1587" s="151"/>
      <c r="C1587" s="151"/>
      <c r="AT1587" s="198"/>
      <c r="AU1587" s="198"/>
      <c r="AV1587" s="198"/>
      <c r="AW1587" s="198"/>
      <c r="AX1587" s="198"/>
      <c r="AY1587" s="198"/>
      <c r="AZ1587" s="198"/>
      <c r="BA1587" s="198"/>
      <c r="BB1587" s="198"/>
      <c r="BC1587" s="198"/>
      <c r="BD1587" s="198"/>
      <c r="BE1587" s="198"/>
      <c r="BF1587" s="198"/>
      <c r="BG1587" s="198"/>
      <c r="BH1587" s="198"/>
      <c r="BI1587" s="198"/>
      <c r="BJ1587" s="198"/>
      <c r="BK1587" s="198"/>
      <c r="BL1587" s="198"/>
      <c r="BM1587" s="198"/>
      <c r="BN1587" s="198"/>
      <c r="BO1587" s="198"/>
      <c r="BP1587" s="198"/>
      <c r="BQ1587" s="198"/>
      <c r="BR1587" s="198"/>
      <c r="BS1587" s="198"/>
      <c r="BT1587" s="198"/>
      <c r="BU1587" s="198"/>
      <c r="BV1587" s="198"/>
      <c r="BW1587" s="198"/>
      <c r="BX1587" s="198"/>
      <c r="BY1587" s="198"/>
      <c r="BZ1587" s="198"/>
      <c r="CA1587" s="198"/>
      <c r="CB1587" s="198"/>
      <c r="CC1587" s="198"/>
      <c r="CD1587" s="198"/>
      <c r="CE1587" s="198"/>
      <c r="CF1587" s="198"/>
      <c r="CG1587" s="198"/>
      <c r="CH1587" s="198"/>
      <c r="CI1587" s="198"/>
      <c r="CJ1587" s="198"/>
      <c r="CK1587" s="198"/>
      <c r="CL1587" s="198"/>
      <c r="CM1587" s="198"/>
      <c r="CN1587" s="198"/>
      <c r="CO1587" s="198"/>
      <c r="CP1587" s="198"/>
      <c r="CQ1587" s="198"/>
      <c r="CR1587" s="198"/>
      <c r="CS1587" s="198"/>
      <c r="CT1587" s="198"/>
      <c r="CU1587" s="198"/>
      <c r="CV1587" s="198"/>
      <c r="CW1587" s="198"/>
      <c r="CX1587" s="198"/>
      <c r="CY1587" s="198"/>
      <c r="CZ1587" s="198"/>
      <c r="DA1587" s="198"/>
      <c r="DB1587" s="198"/>
      <c r="DC1587" s="198"/>
      <c r="DD1587" s="198"/>
      <c r="DE1587" s="198"/>
      <c r="DF1587" s="198"/>
      <c r="DG1587" s="198"/>
      <c r="DH1587" s="198"/>
      <c r="DI1587" s="198"/>
      <c r="DJ1587" s="198"/>
      <c r="DK1587" s="198"/>
      <c r="DL1587" s="198"/>
      <c r="DM1587" s="198"/>
      <c r="DN1587" s="198"/>
      <c r="DO1587" s="198"/>
      <c r="DP1587" s="198"/>
      <c r="DQ1587" s="198"/>
      <c r="DR1587" s="198"/>
      <c r="DS1587" s="198"/>
      <c r="DT1587" s="198"/>
      <c r="DU1587" s="198"/>
    </row>
    <row r="1588" spans="1:125" s="173" customFormat="1" x14ac:dyDescent="0.2">
      <c r="A1588" s="149"/>
      <c r="B1588" s="151"/>
      <c r="C1588" s="151"/>
      <c r="AT1588" s="198"/>
      <c r="AU1588" s="198"/>
      <c r="AV1588" s="198"/>
      <c r="AW1588" s="198"/>
      <c r="AX1588" s="198"/>
      <c r="AY1588" s="198"/>
      <c r="AZ1588" s="198"/>
      <c r="BA1588" s="198"/>
      <c r="BB1588" s="198"/>
      <c r="BC1588" s="198"/>
      <c r="BD1588" s="198"/>
      <c r="BE1588" s="198"/>
      <c r="BF1588" s="198"/>
      <c r="BG1588" s="198"/>
      <c r="BH1588" s="198"/>
      <c r="BI1588" s="198"/>
      <c r="BJ1588" s="198"/>
      <c r="BK1588" s="198"/>
      <c r="BL1588" s="198"/>
      <c r="BM1588" s="198"/>
      <c r="BN1588" s="198"/>
      <c r="BO1588" s="198"/>
      <c r="BP1588" s="198"/>
      <c r="BQ1588" s="198"/>
      <c r="BR1588" s="198"/>
      <c r="BS1588" s="198"/>
      <c r="BT1588" s="198"/>
      <c r="BU1588" s="198"/>
      <c r="BV1588" s="198"/>
      <c r="BW1588" s="198"/>
      <c r="BX1588" s="198"/>
      <c r="BY1588" s="198"/>
      <c r="BZ1588" s="198"/>
      <c r="CA1588" s="198"/>
      <c r="CB1588" s="198"/>
      <c r="CC1588" s="198"/>
      <c r="CD1588" s="198"/>
      <c r="CE1588" s="198"/>
      <c r="CF1588" s="198"/>
      <c r="CG1588" s="198"/>
      <c r="CH1588" s="198"/>
      <c r="CI1588" s="198"/>
      <c r="CJ1588" s="198"/>
      <c r="CK1588" s="198"/>
      <c r="CL1588" s="198"/>
      <c r="CM1588" s="198"/>
      <c r="CN1588" s="198"/>
      <c r="CO1588" s="198"/>
      <c r="CP1588" s="198"/>
      <c r="CQ1588" s="198"/>
      <c r="CR1588" s="198"/>
      <c r="CS1588" s="198"/>
      <c r="CT1588" s="198"/>
      <c r="CU1588" s="198"/>
      <c r="CV1588" s="198"/>
      <c r="CW1588" s="198"/>
      <c r="CX1588" s="198"/>
      <c r="CY1588" s="198"/>
      <c r="CZ1588" s="198"/>
      <c r="DA1588" s="198"/>
      <c r="DB1588" s="198"/>
      <c r="DC1588" s="198"/>
      <c r="DD1588" s="198"/>
      <c r="DE1588" s="198"/>
      <c r="DF1588" s="198"/>
      <c r="DG1588" s="198"/>
      <c r="DH1588" s="198"/>
      <c r="DI1588" s="198"/>
      <c r="DJ1588" s="198"/>
      <c r="DK1588" s="198"/>
      <c r="DL1588" s="198"/>
      <c r="DM1588" s="198"/>
      <c r="DN1588" s="198"/>
      <c r="DO1588" s="198"/>
      <c r="DP1588" s="198"/>
      <c r="DQ1588" s="198"/>
      <c r="DR1588" s="198"/>
      <c r="DS1588" s="198"/>
      <c r="DT1588" s="198"/>
      <c r="DU1588" s="198"/>
    </row>
    <row r="1589" spans="1:125" s="173" customFormat="1" x14ac:dyDescent="0.2">
      <c r="A1589" s="149"/>
      <c r="B1589" s="151"/>
      <c r="C1589" s="151"/>
      <c r="AT1589" s="198"/>
      <c r="AU1589" s="198"/>
      <c r="AV1589" s="198"/>
      <c r="AW1589" s="198"/>
      <c r="AX1589" s="198"/>
      <c r="AY1589" s="198"/>
      <c r="AZ1589" s="198"/>
      <c r="BA1589" s="198"/>
      <c r="BB1589" s="198"/>
      <c r="BC1589" s="198"/>
      <c r="BD1589" s="198"/>
      <c r="BE1589" s="198"/>
      <c r="BF1589" s="198"/>
      <c r="BG1589" s="198"/>
      <c r="BH1589" s="198"/>
      <c r="BI1589" s="198"/>
      <c r="BJ1589" s="198"/>
      <c r="BK1589" s="198"/>
      <c r="BL1589" s="198"/>
      <c r="BM1589" s="198"/>
      <c r="BN1589" s="198"/>
      <c r="BO1589" s="198"/>
      <c r="BP1589" s="198"/>
      <c r="BQ1589" s="198"/>
      <c r="BR1589" s="198"/>
      <c r="BS1589" s="198"/>
      <c r="BT1589" s="198"/>
      <c r="BU1589" s="198"/>
      <c r="BV1589" s="198"/>
      <c r="BW1589" s="198"/>
      <c r="BX1589" s="198"/>
      <c r="BY1589" s="198"/>
      <c r="BZ1589" s="198"/>
      <c r="CA1589" s="198"/>
      <c r="CB1589" s="198"/>
      <c r="CC1589" s="198"/>
      <c r="CD1589" s="198"/>
      <c r="CE1589" s="198"/>
      <c r="CF1589" s="198"/>
      <c r="CG1589" s="198"/>
      <c r="CH1589" s="198"/>
      <c r="CI1589" s="198"/>
      <c r="CJ1589" s="198"/>
      <c r="CK1589" s="198"/>
      <c r="CL1589" s="198"/>
      <c r="CM1589" s="198"/>
      <c r="CN1589" s="198"/>
      <c r="CO1589" s="198"/>
      <c r="CP1589" s="198"/>
      <c r="CQ1589" s="198"/>
      <c r="CR1589" s="198"/>
      <c r="CS1589" s="198"/>
      <c r="CT1589" s="198"/>
      <c r="CU1589" s="198"/>
      <c r="CV1589" s="198"/>
      <c r="CW1589" s="198"/>
      <c r="CX1589" s="198"/>
      <c r="CY1589" s="198"/>
      <c r="CZ1589" s="198"/>
      <c r="DA1589" s="198"/>
      <c r="DB1589" s="198"/>
      <c r="DC1589" s="198"/>
      <c r="DD1589" s="198"/>
      <c r="DE1589" s="198"/>
      <c r="DF1589" s="198"/>
      <c r="DG1589" s="198"/>
      <c r="DH1589" s="198"/>
      <c r="DI1589" s="198"/>
      <c r="DJ1589" s="198"/>
      <c r="DK1589" s="198"/>
      <c r="DL1589" s="198"/>
      <c r="DM1589" s="198"/>
      <c r="DN1589" s="198"/>
      <c r="DO1589" s="198"/>
      <c r="DP1589" s="198"/>
      <c r="DQ1589" s="198"/>
      <c r="DR1589" s="198"/>
      <c r="DS1589" s="198"/>
      <c r="DT1589" s="198"/>
      <c r="DU1589" s="198"/>
    </row>
    <row r="1590" spans="1:125" s="173" customFormat="1" x14ac:dyDescent="0.2">
      <c r="A1590" s="149"/>
      <c r="B1590" s="151"/>
      <c r="C1590" s="151"/>
      <c r="AT1590" s="198"/>
      <c r="AU1590" s="198"/>
      <c r="AV1590" s="198"/>
      <c r="AW1590" s="198"/>
      <c r="AX1590" s="198"/>
      <c r="AY1590" s="198"/>
      <c r="AZ1590" s="198"/>
      <c r="BA1590" s="198"/>
      <c r="BB1590" s="198"/>
      <c r="BC1590" s="198"/>
      <c r="BD1590" s="198"/>
      <c r="BE1590" s="198"/>
      <c r="BF1590" s="198"/>
      <c r="BG1590" s="198"/>
      <c r="BH1590" s="198"/>
      <c r="BI1590" s="198"/>
      <c r="BJ1590" s="198"/>
      <c r="BK1590" s="198"/>
      <c r="BL1590" s="198"/>
      <c r="BM1590" s="198"/>
      <c r="BN1590" s="198"/>
      <c r="BO1590" s="198"/>
      <c r="BP1590" s="198"/>
      <c r="BQ1590" s="198"/>
      <c r="BR1590" s="198"/>
      <c r="BS1590" s="198"/>
      <c r="BT1590" s="198"/>
      <c r="BU1590" s="198"/>
      <c r="BV1590" s="198"/>
      <c r="BW1590" s="198"/>
      <c r="BX1590" s="198"/>
      <c r="BY1590" s="198"/>
      <c r="BZ1590" s="198"/>
      <c r="CA1590" s="198"/>
      <c r="CB1590" s="198"/>
      <c r="CC1590" s="198"/>
      <c r="CD1590" s="198"/>
      <c r="CE1590" s="198"/>
      <c r="CF1590" s="198"/>
      <c r="CG1590" s="198"/>
      <c r="CH1590" s="198"/>
      <c r="CI1590" s="198"/>
      <c r="CJ1590" s="198"/>
      <c r="CK1590" s="198"/>
      <c r="CL1590" s="198"/>
      <c r="CM1590" s="198"/>
      <c r="CN1590" s="198"/>
      <c r="CO1590" s="198"/>
      <c r="CP1590" s="198"/>
      <c r="CQ1590" s="198"/>
      <c r="CR1590" s="198"/>
      <c r="CS1590" s="198"/>
      <c r="CT1590" s="198"/>
      <c r="CU1590" s="198"/>
      <c r="CV1590" s="198"/>
      <c r="CW1590" s="198"/>
      <c r="CX1590" s="198"/>
      <c r="CY1590" s="198"/>
      <c r="CZ1590" s="198"/>
      <c r="DA1590" s="198"/>
      <c r="DB1590" s="198"/>
      <c r="DC1590" s="198"/>
      <c r="DD1590" s="198"/>
      <c r="DE1590" s="198"/>
      <c r="DF1590" s="198"/>
      <c r="DG1590" s="198"/>
      <c r="DH1590" s="198"/>
      <c r="DI1590" s="198"/>
      <c r="DJ1590" s="198"/>
      <c r="DK1590" s="198"/>
      <c r="DL1590" s="198"/>
      <c r="DM1590" s="198"/>
      <c r="DN1590" s="198"/>
      <c r="DO1590" s="198"/>
      <c r="DP1590" s="198"/>
      <c r="DQ1590" s="198"/>
      <c r="DR1590" s="198"/>
      <c r="DS1590" s="198"/>
      <c r="DT1590" s="198"/>
      <c r="DU1590" s="198"/>
    </row>
    <row r="1591" spans="1:125" s="173" customFormat="1" x14ac:dyDescent="0.2">
      <c r="A1591" s="149"/>
      <c r="B1591" s="151"/>
      <c r="C1591" s="151"/>
      <c r="AT1591" s="198"/>
      <c r="AU1591" s="198"/>
      <c r="AV1591" s="198"/>
      <c r="AW1591" s="198"/>
      <c r="AX1591" s="198"/>
      <c r="AY1591" s="198"/>
      <c r="AZ1591" s="198"/>
      <c r="BA1591" s="198"/>
      <c r="BB1591" s="198"/>
      <c r="BC1591" s="198"/>
      <c r="BD1591" s="198"/>
      <c r="BE1591" s="198"/>
      <c r="BF1591" s="198"/>
      <c r="BG1591" s="198"/>
      <c r="BH1591" s="198"/>
      <c r="BI1591" s="198"/>
      <c r="BJ1591" s="198"/>
      <c r="BK1591" s="198"/>
      <c r="BL1591" s="198"/>
      <c r="BM1591" s="198"/>
      <c r="BN1591" s="198"/>
      <c r="BO1591" s="198"/>
      <c r="BP1591" s="198"/>
      <c r="BQ1591" s="198"/>
      <c r="BR1591" s="198"/>
      <c r="BS1591" s="198"/>
      <c r="BT1591" s="198"/>
      <c r="BU1591" s="198"/>
      <c r="BV1591" s="198"/>
      <c r="BW1591" s="198"/>
      <c r="BX1591" s="198"/>
      <c r="BY1591" s="198"/>
      <c r="BZ1591" s="198"/>
      <c r="CA1591" s="198"/>
      <c r="CB1591" s="198"/>
      <c r="CC1591" s="198"/>
      <c r="CD1591" s="198"/>
      <c r="CE1591" s="198"/>
      <c r="CF1591" s="198"/>
      <c r="CG1591" s="198"/>
      <c r="CH1591" s="198"/>
      <c r="CI1591" s="198"/>
      <c r="CJ1591" s="198"/>
      <c r="CK1591" s="198"/>
      <c r="CL1591" s="198"/>
      <c r="CM1591" s="198"/>
      <c r="CN1591" s="198"/>
      <c r="CO1591" s="198"/>
      <c r="CP1591" s="198"/>
      <c r="CQ1591" s="198"/>
      <c r="CR1591" s="198"/>
      <c r="CS1591" s="198"/>
      <c r="CT1591" s="198"/>
      <c r="CU1591" s="198"/>
      <c r="CV1591" s="198"/>
      <c r="CW1591" s="198"/>
      <c r="CX1591" s="198"/>
      <c r="CY1591" s="198"/>
      <c r="CZ1591" s="198"/>
      <c r="DA1591" s="198"/>
      <c r="DB1591" s="198"/>
      <c r="DC1591" s="198"/>
      <c r="DD1591" s="198"/>
      <c r="DE1591" s="198"/>
      <c r="DF1591" s="198"/>
      <c r="DG1591" s="198"/>
      <c r="DH1591" s="198"/>
      <c r="DI1591" s="198"/>
      <c r="DJ1591" s="198"/>
      <c r="DK1591" s="198"/>
      <c r="DL1591" s="198"/>
      <c r="DM1591" s="198"/>
      <c r="DN1591" s="198"/>
      <c r="DO1591" s="198"/>
      <c r="DP1591" s="198"/>
      <c r="DQ1591" s="198"/>
      <c r="DR1591" s="198"/>
      <c r="DS1591" s="198"/>
      <c r="DT1591" s="198"/>
      <c r="DU1591" s="198"/>
    </row>
    <row r="1592" spans="1:125" s="173" customFormat="1" x14ac:dyDescent="0.2">
      <c r="A1592" s="149"/>
      <c r="B1592" s="151"/>
      <c r="C1592" s="151"/>
      <c r="AT1592" s="198"/>
      <c r="AU1592" s="198"/>
      <c r="AV1592" s="198"/>
      <c r="AW1592" s="198"/>
      <c r="AX1592" s="198"/>
      <c r="AY1592" s="198"/>
      <c r="AZ1592" s="198"/>
      <c r="BA1592" s="198"/>
      <c r="BB1592" s="198"/>
      <c r="BC1592" s="198"/>
      <c r="BD1592" s="198"/>
      <c r="BE1592" s="198"/>
      <c r="BF1592" s="198"/>
      <c r="BG1592" s="198"/>
      <c r="BH1592" s="198"/>
      <c r="BI1592" s="198"/>
      <c r="BJ1592" s="198"/>
      <c r="BK1592" s="198"/>
      <c r="BL1592" s="198"/>
      <c r="BM1592" s="198"/>
      <c r="BN1592" s="198"/>
      <c r="BO1592" s="198"/>
      <c r="BP1592" s="198"/>
      <c r="BQ1592" s="198"/>
      <c r="BR1592" s="198"/>
      <c r="BS1592" s="198"/>
      <c r="BT1592" s="198"/>
      <c r="BU1592" s="198"/>
      <c r="BV1592" s="198"/>
      <c r="BW1592" s="198"/>
      <c r="BX1592" s="198"/>
      <c r="BY1592" s="198"/>
      <c r="BZ1592" s="198"/>
      <c r="CA1592" s="198"/>
      <c r="CB1592" s="198"/>
      <c r="CC1592" s="198"/>
      <c r="CD1592" s="198"/>
      <c r="CE1592" s="198"/>
      <c r="CF1592" s="198"/>
      <c r="CG1592" s="198"/>
      <c r="CH1592" s="198"/>
      <c r="CI1592" s="198"/>
      <c r="CJ1592" s="198"/>
      <c r="CK1592" s="198"/>
      <c r="CL1592" s="198"/>
      <c r="CM1592" s="198"/>
      <c r="CN1592" s="198"/>
      <c r="CO1592" s="198"/>
      <c r="CP1592" s="198"/>
      <c r="CQ1592" s="198"/>
      <c r="CR1592" s="198"/>
      <c r="CS1592" s="198"/>
      <c r="CT1592" s="198"/>
      <c r="CU1592" s="198"/>
      <c r="CV1592" s="198"/>
      <c r="CW1592" s="198"/>
      <c r="CX1592" s="198"/>
      <c r="CY1592" s="198"/>
      <c r="CZ1592" s="198"/>
      <c r="DA1592" s="198"/>
      <c r="DB1592" s="198"/>
      <c r="DC1592" s="198"/>
      <c r="DD1592" s="198"/>
      <c r="DE1592" s="198"/>
      <c r="DF1592" s="198"/>
      <c r="DG1592" s="198"/>
      <c r="DH1592" s="198"/>
      <c r="DI1592" s="198"/>
      <c r="DJ1592" s="198"/>
      <c r="DK1592" s="198"/>
      <c r="DL1592" s="198"/>
      <c r="DM1592" s="198"/>
      <c r="DN1592" s="198"/>
      <c r="DO1592" s="198"/>
      <c r="DP1592" s="198"/>
      <c r="DQ1592" s="198"/>
      <c r="DR1592" s="198"/>
      <c r="DS1592" s="198"/>
      <c r="DT1592" s="198"/>
      <c r="DU1592" s="198"/>
    </row>
    <row r="1593" spans="1:125" s="173" customFormat="1" x14ac:dyDescent="0.2">
      <c r="A1593" s="149"/>
      <c r="B1593" s="151"/>
      <c r="C1593" s="151"/>
      <c r="AT1593" s="198"/>
      <c r="AU1593" s="198"/>
      <c r="AV1593" s="198"/>
      <c r="AW1593" s="198"/>
      <c r="AX1593" s="198"/>
      <c r="AY1593" s="198"/>
      <c r="AZ1593" s="198"/>
      <c r="BA1593" s="198"/>
      <c r="BB1593" s="198"/>
      <c r="BC1593" s="198"/>
      <c r="BD1593" s="198"/>
      <c r="BE1593" s="198"/>
      <c r="BF1593" s="198"/>
      <c r="BG1593" s="198"/>
      <c r="BH1593" s="198"/>
      <c r="BI1593" s="198"/>
      <c r="BJ1593" s="198"/>
      <c r="BK1593" s="198"/>
      <c r="BL1593" s="198"/>
      <c r="BM1593" s="198"/>
      <c r="BN1593" s="198"/>
      <c r="BO1593" s="198"/>
      <c r="BP1593" s="198"/>
      <c r="BQ1593" s="198"/>
      <c r="BR1593" s="198"/>
      <c r="BS1593" s="198"/>
      <c r="BT1593" s="198"/>
      <c r="BU1593" s="198"/>
      <c r="BV1593" s="198"/>
      <c r="BW1593" s="198"/>
      <c r="BX1593" s="198"/>
      <c r="BY1593" s="198"/>
      <c r="BZ1593" s="198"/>
      <c r="CA1593" s="198"/>
      <c r="CB1593" s="198"/>
      <c r="CC1593" s="198"/>
      <c r="CD1593" s="198"/>
      <c r="CE1593" s="198"/>
      <c r="CF1593" s="198"/>
      <c r="CG1593" s="198"/>
      <c r="CH1593" s="198"/>
      <c r="CI1593" s="198"/>
      <c r="CJ1593" s="198"/>
      <c r="CK1593" s="198"/>
      <c r="CL1593" s="198"/>
      <c r="CM1593" s="198"/>
      <c r="CN1593" s="198"/>
      <c r="CO1593" s="198"/>
      <c r="CP1593" s="198"/>
      <c r="CQ1593" s="198"/>
      <c r="CR1593" s="198"/>
      <c r="CS1593" s="198"/>
      <c r="CT1593" s="198"/>
      <c r="CU1593" s="198"/>
      <c r="CV1593" s="198"/>
      <c r="CW1593" s="198"/>
      <c r="CX1593" s="198"/>
      <c r="CY1593" s="198"/>
      <c r="CZ1593" s="198"/>
      <c r="DA1593" s="198"/>
      <c r="DB1593" s="198"/>
      <c r="DC1593" s="198"/>
      <c r="DD1593" s="198"/>
      <c r="DE1593" s="198"/>
      <c r="DF1593" s="198"/>
      <c r="DG1593" s="198"/>
      <c r="DH1593" s="198"/>
      <c r="DI1593" s="198"/>
      <c r="DJ1593" s="198"/>
      <c r="DK1593" s="198"/>
      <c r="DL1593" s="198"/>
      <c r="DM1593" s="198"/>
      <c r="DN1593" s="198"/>
      <c r="DO1593" s="198"/>
      <c r="DP1593" s="198"/>
      <c r="DQ1593" s="198"/>
      <c r="DR1593" s="198"/>
      <c r="DS1593" s="198"/>
      <c r="DT1593" s="198"/>
      <c r="DU1593" s="198"/>
    </row>
    <row r="1594" spans="1:125" s="173" customFormat="1" x14ac:dyDescent="0.2">
      <c r="A1594" s="149"/>
      <c r="B1594" s="151"/>
      <c r="C1594" s="151"/>
      <c r="AT1594" s="198"/>
      <c r="AU1594" s="198"/>
      <c r="AV1594" s="198"/>
      <c r="AW1594" s="198"/>
      <c r="AX1594" s="198"/>
      <c r="AY1594" s="198"/>
      <c r="AZ1594" s="198"/>
      <c r="BA1594" s="198"/>
      <c r="BB1594" s="198"/>
      <c r="BC1594" s="198"/>
      <c r="BD1594" s="198"/>
      <c r="BE1594" s="198"/>
      <c r="BF1594" s="198"/>
      <c r="BG1594" s="198"/>
      <c r="BH1594" s="198"/>
      <c r="BI1594" s="198"/>
      <c r="BJ1594" s="198"/>
      <c r="BK1594" s="198"/>
      <c r="BL1594" s="198"/>
      <c r="BM1594" s="198"/>
      <c r="BN1594" s="198"/>
      <c r="BO1594" s="198"/>
      <c r="BP1594" s="198"/>
      <c r="BQ1594" s="198"/>
      <c r="BR1594" s="198"/>
      <c r="BS1594" s="198"/>
      <c r="BT1594" s="198"/>
      <c r="BU1594" s="198"/>
      <c r="BV1594" s="198"/>
      <c r="BW1594" s="198"/>
      <c r="BX1594" s="198"/>
      <c r="BY1594" s="198"/>
      <c r="BZ1594" s="198"/>
      <c r="CA1594" s="198"/>
      <c r="CB1594" s="198"/>
      <c r="CC1594" s="198"/>
      <c r="CD1594" s="198"/>
      <c r="CE1594" s="198"/>
      <c r="CF1594" s="198"/>
      <c r="CG1594" s="198"/>
      <c r="CH1594" s="198"/>
      <c r="CI1594" s="198"/>
      <c r="CJ1594" s="198"/>
      <c r="CK1594" s="198"/>
      <c r="CL1594" s="198"/>
      <c r="CM1594" s="198"/>
      <c r="CN1594" s="198"/>
      <c r="CO1594" s="198"/>
      <c r="CP1594" s="198"/>
      <c r="CQ1594" s="198"/>
      <c r="CR1594" s="198"/>
      <c r="CS1594" s="198"/>
      <c r="CT1594" s="198"/>
      <c r="CU1594" s="198"/>
      <c r="CV1594" s="198"/>
      <c r="CW1594" s="198"/>
      <c r="CX1594" s="198"/>
      <c r="CY1594" s="198"/>
      <c r="CZ1594" s="198"/>
      <c r="DA1594" s="198"/>
      <c r="DB1594" s="198"/>
      <c r="DC1594" s="198"/>
      <c r="DD1594" s="198"/>
      <c r="DE1594" s="198"/>
      <c r="DF1594" s="198"/>
      <c r="DG1594" s="198"/>
      <c r="DH1594" s="198"/>
      <c r="DI1594" s="198"/>
      <c r="DJ1594" s="198"/>
      <c r="DK1594" s="198"/>
      <c r="DL1594" s="198"/>
      <c r="DM1594" s="198"/>
      <c r="DN1594" s="198"/>
      <c r="DO1594" s="198"/>
      <c r="DP1594" s="198"/>
      <c r="DQ1594" s="198"/>
      <c r="DR1594" s="198"/>
      <c r="DS1594" s="198"/>
      <c r="DT1594" s="198"/>
      <c r="DU1594" s="198"/>
    </row>
    <row r="1595" spans="1:125" s="173" customFormat="1" x14ac:dyDescent="0.2">
      <c r="A1595" s="149"/>
      <c r="B1595" s="151"/>
      <c r="C1595" s="151"/>
      <c r="AT1595" s="198"/>
      <c r="AU1595" s="198"/>
      <c r="AV1595" s="198"/>
      <c r="AW1595" s="198"/>
      <c r="AX1595" s="198"/>
      <c r="AY1595" s="198"/>
      <c r="AZ1595" s="198"/>
      <c r="BA1595" s="198"/>
      <c r="BB1595" s="198"/>
      <c r="BC1595" s="198"/>
      <c r="BD1595" s="198"/>
      <c r="BE1595" s="198"/>
      <c r="BF1595" s="198"/>
      <c r="BG1595" s="198"/>
      <c r="BH1595" s="198"/>
      <c r="BI1595" s="198"/>
      <c r="BJ1595" s="198"/>
      <c r="BK1595" s="198"/>
      <c r="BL1595" s="198"/>
      <c r="BM1595" s="198"/>
      <c r="BN1595" s="198"/>
      <c r="BO1595" s="198"/>
      <c r="BP1595" s="198"/>
      <c r="BQ1595" s="198"/>
      <c r="BR1595" s="198"/>
      <c r="BS1595" s="198"/>
      <c r="BT1595" s="198"/>
      <c r="BU1595" s="198"/>
      <c r="BV1595" s="198"/>
      <c r="BW1595" s="198"/>
      <c r="BX1595" s="198"/>
      <c r="BY1595" s="198"/>
      <c r="BZ1595" s="198"/>
      <c r="CA1595" s="198"/>
      <c r="CB1595" s="198"/>
      <c r="CC1595" s="198"/>
      <c r="CD1595" s="198"/>
      <c r="CE1595" s="198"/>
      <c r="CF1595" s="198"/>
      <c r="CG1595" s="198"/>
      <c r="CH1595" s="198"/>
      <c r="CI1595" s="198"/>
      <c r="CJ1595" s="198"/>
      <c r="CK1595" s="198"/>
      <c r="CL1595" s="198"/>
      <c r="CM1595" s="198"/>
      <c r="CN1595" s="198"/>
      <c r="CO1595" s="198"/>
      <c r="CP1595" s="198"/>
      <c r="CQ1595" s="198"/>
      <c r="CR1595" s="198"/>
      <c r="CS1595" s="198"/>
      <c r="CT1595" s="198"/>
      <c r="CU1595" s="198"/>
      <c r="CV1595" s="198"/>
      <c r="CW1595" s="198"/>
      <c r="CX1595" s="198"/>
      <c r="CY1595" s="198"/>
      <c r="CZ1595" s="198"/>
      <c r="DA1595" s="198"/>
      <c r="DB1595" s="198"/>
      <c r="DC1595" s="198"/>
      <c r="DD1595" s="198"/>
      <c r="DE1595" s="198"/>
      <c r="DF1595" s="198"/>
      <c r="DG1595" s="198"/>
      <c r="DH1595" s="198"/>
      <c r="DI1595" s="198"/>
      <c r="DJ1595" s="198"/>
      <c r="DK1595" s="198"/>
      <c r="DL1595" s="198"/>
      <c r="DM1595" s="198"/>
      <c r="DN1595" s="198"/>
      <c r="DO1595" s="198"/>
      <c r="DP1595" s="198"/>
      <c r="DQ1595" s="198"/>
      <c r="DR1595" s="198"/>
      <c r="DS1595" s="198"/>
      <c r="DT1595" s="198"/>
      <c r="DU1595" s="198"/>
    </row>
    <row r="1596" spans="1:125" s="173" customFormat="1" x14ac:dyDescent="0.2">
      <c r="A1596" s="149"/>
      <c r="B1596" s="151"/>
      <c r="C1596" s="151"/>
      <c r="AT1596" s="198"/>
      <c r="AU1596" s="198"/>
      <c r="AV1596" s="198"/>
      <c r="AW1596" s="198"/>
      <c r="AX1596" s="198"/>
      <c r="AY1596" s="198"/>
      <c r="AZ1596" s="198"/>
      <c r="BA1596" s="198"/>
      <c r="BB1596" s="198"/>
      <c r="BC1596" s="198"/>
      <c r="BD1596" s="198"/>
      <c r="BE1596" s="198"/>
      <c r="BF1596" s="198"/>
      <c r="BG1596" s="198"/>
      <c r="BH1596" s="198"/>
      <c r="BI1596" s="198"/>
      <c r="BJ1596" s="198"/>
      <c r="BK1596" s="198"/>
      <c r="BL1596" s="198"/>
      <c r="BM1596" s="198"/>
      <c r="BN1596" s="198"/>
      <c r="BO1596" s="198"/>
      <c r="BP1596" s="198"/>
      <c r="BQ1596" s="198"/>
      <c r="BR1596" s="198"/>
      <c r="BS1596" s="198"/>
      <c r="BT1596" s="198"/>
      <c r="BU1596" s="198"/>
      <c r="BV1596" s="198"/>
      <c r="BW1596" s="198"/>
      <c r="BX1596" s="198"/>
      <c r="BY1596" s="198"/>
      <c r="BZ1596" s="198"/>
      <c r="CA1596" s="198"/>
      <c r="CB1596" s="198"/>
      <c r="CC1596" s="198"/>
      <c r="CD1596" s="198"/>
      <c r="CE1596" s="198"/>
      <c r="CF1596" s="198"/>
      <c r="CG1596" s="198"/>
      <c r="CH1596" s="198"/>
      <c r="CI1596" s="198"/>
      <c r="CJ1596" s="198"/>
      <c r="CK1596" s="198"/>
      <c r="CL1596" s="198"/>
      <c r="CM1596" s="198"/>
      <c r="CN1596" s="198"/>
      <c r="CO1596" s="198"/>
      <c r="CP1596" s="198"/>
      <c r="CQ1596" s="198"/>
      <c r="CR1596" s="198"/>
      <c r="CS1596" s="198"/>
      <c r="CT1596" s="198"/>
      <c r="CU1596" s="198"/>
      <c r="CV1596" s="198"/>
      <c r="CW1596" s="198"/>
      <c r="CX1596" s="198"/>
      <c r="CY1596" s="198"/>
      <c r="CZ1596" s="198"/>
      <c r="DA1596" s="198"/>
      <c r="DB1596" s="198"/>
      <c r="DC1596" s="198"/>
      <c r="DD1596" s="198"/>
      <c r="DE1596" s="198"/>
      <c r="DF1596" s="198"/>
      <c r="DG1596" s="198"/>
      <c r="DH1596" s="198"/>
      <c r="DI1596" s="198"/>
      <c r="DJ1596" s="198"/>
      <c r="DK1596" s="198"/>
      <c r="DL1596" s="198"/>
      <c r="DM1596" s="198"/>
      <c r="DN1596" s="198"/>
      <c r="DO1596" s="198"/>
      <c r="DP1596" s="198"/>
      <c r="DQ1596" s="198"/>
      <c r="DR1596" s="198"/>
      <c r="DS1596" s="198"/>
      <c r="DT1596" s="198"/>
      <c r="DU1596" s="198"/>
    </row>
    <row r="1597" spans="1:125" s="173" customFormat="1" x14ac:dyDescent="0.2">
      <c r="A1597" s="149"/>
      <c r="B1597" s="151"/>
      <c r="C1597" s="151"/>
      <c r="AT1597" s="198"/>
      <c r="AU1597" s="198"/>
      <c r="AV1597" s="198"/>
      <c r="AW1597" s="198"/>
      <c r="AX1597" s="198"/>
      <c r="AY1597" s="198"/>
      <c r="AZ1597" s="198"/>
      <c r="BA1597" s="198"/>
      <c r="BB1597" s="198"/>
      <c r="BC1597" s="198"/>
      <c r="BD1597" s="198"/>
      <c r="BE1597" s="198"/>
      <c r="BF1597" s="198"/>
      <c r="BG1597" s="198"/>
      <c r="BH1597" s="198"/>
      <c r="BI1597" s="198"/>
      <c r="BJ1597" s="198"/>
      <c r="BK1597" s="198"/>
      <c r="BL1597" s="198"/>
      <c r="BM1597" s="198"/>
      <c r="BN1597" s="198"/>
      <c r="BO1597" s="198"/>
      <c r="BP1597" s="198"/>
      <c r="BQ1597" s="198"/>
      <c r="BR1597" s="198"/>
      <c r="BS1597" s="198"/>
      <c r="BT1597" s="198"/>
      <c r="BU1597" s="198"/>
      <c r="BV1597" s="198"/>
      <c r="BW1597" s="198"/>
      <c r="BX1597" s="198"/>
      <c r="BY1597" s="198"/>
      <c r="BZ1597" s="198"/>
      <c r="CA1597" s="198"/>
      <c r="CB1597" s="198"/>
      <c r="CC1597" s="198"/>
      <c r="CD1597" s="198"/>
      <c r="CE1597" s="198"/>
      <c r="CF1597" s="198"/>
      <c r="CG1597" s="198"/>
      <c r="CH1597" s="198"/>
      <c r="CI1597" s="198"/>
      <c r="CJ1597" s="198"/>
      <c r="CK1597" s="198"/>
      <c r="CL1597" s="198"/>
      <c r="CM1597" s="198"/>
      <c r="CN1597" s="198"/>
      <c r="CO1597" s="198"/>
      <c r="CP1597" s="198"/>
      <c r="CQ1597" s="198"/>
      <c r="CR1597" s="198"/>
      <c r="CS1597" s="198"/>
      <c r="CT1597" s="198"/>
      <c r="CU1597" s="198"/>
      <c r="CV1597" s="198"/>
      <c r="CW1597" s="198"/>
      <c r="CX1597" s="198"/>
      <c r="CY1597" s="198"/>
      <c r="CZ1597" s="198"/>
      <c r="DA1597" s="198"/>
      <c r="DB1597" s="198"/>
      <c r="DC1597" s="198"/>
      <c r="DD1597" s="198"/>
      <c r="DE1597" s="198"/>
      <c r="DF1597" s="198"/>
      <c r="DG1597" s="198"/>
      <c r="DH1597" s="198"/>
      <c r="DI1597" s="198"/>
      <c r="DJ1597" s="198"/>
      <c r="DK1597" s="198"/>
      <c r="DL1597" s="198"/>
      <c r="DM1597" s="198"/>
      <c r="DN1597" s="198"/>
      <c r="DO1597" s="198"/>
      <c r="DP1597" s="198"/>
      <c r="DQ1597" s="198"/>
      <c r="DR1597" s="198"/>
      <c r="DS1597" s="198"/>
      <c r="DT1597" s="198"/>
      <c r="DU1597" s="198"/>
    </row>
    <row r="1598" spans="1:125" s="173" customFormat="1" x14ac:dyDescent="0.2">
      <c r="A1598" s="149"/>
      <c r="B1598" s="151"/>
      <c r="C1598" s="151"/>
      <c r="AT1598" s="198"/>
      <c r="AU1598" s="198"/>
      <c r="AV1598" s="198"/>
      <c r="AW1598" s="198"/>
      <c r="AX1598" s="198"/>
      <c r="AY1598" s="198"/>
      <c r="AZ1598" s="198"/>
      <c r="BA1598" s="198"/>
      <c r="BB1598" s="198"/>
      <c r="BC1598" s="198"/>
      <c r="BD1598" s="198"/>
      <c r="BE1598" s="198"/>
      <c r="BF1598" s="198"/>
      <c r="BG1598" s="198"/>
      <c r="BH1598" s="198"/>
      <c r="BI1598" s="198"/>
      <c r="BJ1598" s="198"/>
      <c r="BK1598" s="198"/>
      <c r="BL1598" s="198"/>
      <c r="BM1598" s="198"/>
      <c r="BN1598" s="198"/>
      <c r="BO1598" s="198"/>
      <c r="BP1598" s="198"/>
      <c r="BQ1598" s="198"/>
      <c r="BR1598" s="198"/>
      <c r="BS1598" s="198"/>
      <c r="BT1598" s="198"/>
      <c r="BU1598" s="198"/>
      <c r="BV1598" s="198"/>
      <c r="BW1598" s="198"/>
      <c r="BX1598" s="198"/>
      <c r="BY1598" s="198"/>
      <c r="BZ1598" s="198"/>
      <c r="CA1598" s="198"/>
      <c r="CB1598" s="198"/>
      <c r="CC1598" s="198"/>
      <c r="CD1598" s="198"/>
      <c r="CE1598" s="198"/>
      <c r="CF1598" s="198"/>
      <c r="CG1598" s="198"/>
      <c r="CH1598" s="198"/>
      <c r="CI1598" s="198"/>
      <c r="CJ1598" s="198"/>
      <c r="CK1598" s="198"/>
      <c r="CL1598" s="198"/>
      <c r="CM1598" s="198"/>
      <c r="CN1598" s="198"/>
      <c r="CO1598" s="198"/>
      <c r="CP1598" s="198"/>
      <c r="CQ1598" s="198"/>
      <c r="CR1598" s="198"/>
      <c r="CS1598" s="198"/>
      <c r="CT1598" s="198"/>
      <c r="CU1598" s="198"/>
      <c r="CV1598" s="198"/>
      <c r="CW1598" s="198"/>
      <c r="CX1598" s="198"/>
      <c r="CY1598" s="198"/>
      <c r="CZ1598" s="198"/>
      <c r="DA1598" s="198"/>
      <c r="DB1598" s="198"/>
      <c r="DC1598" s="198"/>
      <c r="DD1598" s="198"/>
      <c r="DE1598" s="198"/>
      <c r="DF1598" s="198"/>
      <c r="DG1598" s="198"/>
      <c r="DH1598" s="198"/>
      <c r="DI1598" s="198"/>
      <c r="DJ1598" s="198"/>
      <c r="DK1598" s="198"/>
      <c r="DL1598" s="198"/>
      <c r="DM1598" s="198"/>
      <c r="DN1598" s="198"/>
      <c r="DO1598" s="198"/>
      <c r="DP1598" s="198"/>
      <c r="DQ1598" s="198"/>
      <c r="DR1598" s="198"/>
      <c r="DS1598" s="198"/>
      <c r="DT1598" s="198"/>
      <c r="DU1598" s="198"/>
    </row>
    <row r="1599" spans="1:125" s="173" customFormat="1" x14ac:dyDescent="0.2">
      <c r="A1599" s="149"/>
      <c r="B1599" s="151"/>
      <c r="C1599" s="151"/>
      <c r="AT1599" s="198"/>
      <c r="AU1599" s="198"/>
      <c r="AV1599" s="198"/>
      <c r="AW1599" s="198"/>
      <c r="AX1599" s="198"/>
      <c r="AY1599" s="198"/>
      <c r="AZ1599" s="198"/>
      <c r="BA1599" s="198"/>
      <c r="BB1599" s="198"/>
      <c r="BC1599" s="198"/>
      <c r="BD1599" s="198"/>
      <c r="BE1599" s="198"/>
      <c r="BF1599" s="198"/>
      <c r="BG1599" s="198"/>
      <c r="BH1599" s="198"/>
      <c r="BI1599" s="198"/>
      <c r="BJ1599" s="198"/>
      <c r="BK1599" s="198"/>
      <c r="BL1599" s="198"/>
      <c r="BM1599" s="198"/>
      <c r="BN1599" s="198"/>
      <c r="BO1599" s="198"/>
      <c r="BP1599" s="198"/>
      <c r="BQ1599" s="198"/>
      <c r="BR1599" s="198"/>
      <c r="BS1599" s="198"/>
      <c r="BT1599" s="198"/>
      <c r="BU1599" s="198"/>
      <c r="BV1599" s="198"/>
      <c r="BW1599" s="198"/>
      <c r="BX1599" s="198"/>
      <c r="BY1599" s="198"/>
      <c r="BZ1599" s="198"/>
      <c r="CA1599" s="198"/>
      <c r="CB1599" s="198"/>
      <c r="CC1599" s="198"/>
      <c r="CD1599" s="198"/>
      <c r="CE1599" s="198"/>
      <c r="CF1599" s="198"/>
      <c r="CG1599" s="198"/>
      <c r="CH1599" s="198"/>
      <c r="CI1599" s="198"/>
      <c r="CJ1599" s="198"/>
      <c r="CK1599" s="198"/>
      <c r="CL1599" s="198"/>
      <c r="CM1599" s="198"/>
      <c r="CN1599" s="198"/>
      <c r="CO1599" s="198"/>
      <c r="CP1599" s="198"/>
      <c r="CQ1599" s="198"/>
      <c r="CR1599" s="198"/>
      <c r="CS1599" s="198"/>
      <c r="CT1599" s="198"/>
      <c r="CU1599" s="198"/>
      <c r="CV1599" s="198"/>
      <c r="CW1599" s="198"/>
      <c r="CX1599" s="198"/>
      <c r="CY1599" s="198"/>
      <c r="CZ1599" s="198"/>
      <c r="DA1599" s="198"/>
      <c r="DB1599" s="198"/>
      <c r="DC1599" s="198"/>
      <c r="DD1599" s="198"/>
      <c r="DE1599" s="198"/>
      <c r="DF1599" s="198"/>
      <c r="DG1599" s="198"/>
      <c r="DH1599" s="198"/>
      <c r="DI1599" s="198"/>
      <c r="DJ1599" s="198"/>
      <c r="DK1599" s="198"/>
      <c r="DL1599" s="198"/>
      <c r="DM1599" s="198"/>
      <c r="DN1599" s="198"/>
      <c r="DO1599" s="198"/>
      <c r="DP1599" s="198"/>
      <c r="DQ1599" s="198"/>
      <c r="DR1599" s="198"/>
      <c r="DS1599" s="198"/>
      <c r="DT1599" s="198"/>
      <c r="DU1599" s="198"/>
    </row>
    <row r="1600" spans="1:125" s="173" customFormat="1" x14ac:dyDescent="0.2">
      <c r="A1600" s="149"/>
      <c r="B1600" s="151"/>
      <c r="C1600" s="151"/>
      <c r="AT1600" s="198"/>
      <c r="AU1600" s="198"/>
      <c r="AV1600" s="198"/>
      <c r="AW1600" s="198"/>
      <c r="AX1600" s="198"/>
      <c r="AY1600" s="198"/>
      <c r="AZ1600" s="198"/>
      <c r="BA1600" s="198"/>
      <c r="BB1600" s="198"/>
      <c r="BC1600" s="198"/>
      <c r="BD1600" s="198"/>
      <c r="BE1600" s="198"/>
      <c r="BF1600" s="198"/>
      <c r="BG1600" s="198"/>
      <c r="BH1600" s="198"/>
      <c r="BI1600" s="198"/>
      <c r="BJ1600" s="198"/>
      <c r="BK1600" s="198"/>
      <c r="BL1600" s="198"/>
      <c r="BM1600" s="198"/>
      <c r="BN1600" s="198"/>
      <c r="BO1600" s="198"/>
      <c r="BP1600" s="198"/>
      <c r="BQ1600" s="198"/>
      <c r="BR1600" s="198"/>
      <c r="BS1600" s="198"/>
      <c r="BT1600" s="198"/>
      <c r="BU1600" s="198"/>
      <c r="BV1600" s="198"/>
      <c r="BW1600" s="198"/>
      <c r="BX1600" s="198"/>
      <c r="BY1600" s="198"/>
      <c r="BZ1600" s="198"/>
      <c r="CA1600" s="198"/>
      <c r="CB1600" s="198"/>
      <c r="CC1600" s="198"/>
      <c r="CD1600" s="198"/>
      <c r="CE1600" s="198"/>
      <c r="CF1600" s="198"/>
      <c r="CG1600" s="198"/>
      <c r="CH1600" s="198"/>
      <c r="CI1600" s="198"/>
      <c r="CJ1600" s="198"/>
      <c r="CK1600" s="198"/>
      <c r="CL1600" s="198"/>
      <c r="CM1600" s="198"/>
      <c r="CN1600" s="198"/>
      <c r="CO1600" s="198"/>
      <c r="CP1600" s="198"/>
      <c r="CQ1600" s="198"/>
      <c r="CR1600" s="198"/>
      <c r="CS1600" s="198"/>
      <c r="CT1600" s="198"/>
      <c r="CU1600" s="198"/>
      <c r="CV1600" s="198"/>
      <c r="CW1600" s="198"/>
      <c r="CX1600" s="198"/>
      <c r="CY1600" s="198"/>
      <c r="CZ1600" s="198"/>
      <c r="DA1600" s="198"/>
      <c r="DB1600" s="198"/>
      <c r="DC1600" s="198"/>
      <c r="DD1600" s="198"/>
      <c r="DE1600" s="198"/>
      <c r="DF1600" s="198"/>
      <c r="DG1600" s="198"/>
      <c r="DH1600" s="198"/>
      <c r="DI1600" s="198"/>
      <c r="DJ1600" s="198"/>
      <c r="DK1600" s="198"/>
      <c r="DL1600" s="198"/>
      <c r="DM1600" s="198"/>
      <c r="DN1600" s="198"/>
      <c r="DO1600" s="198"/>
      <c r="DP1600" s="198"/>
      <c r="DQ1600" s="198"/>
      <c r="DR1600" s="198"/>
      <c r="DS1600" s="198"/>
      <c r="DT1600" s="198"/>
      <c r="DU1600" s="198"/>
    </row>
    <row r="1601" spans="1:125" s="173" customFormat="1" x14ac:dyDescent="0.2">
      <c r="A1601" s="149"/>
      <c r="B1601" s="151"/>
      <c r="C1601" s="151"/>
      <c r="AT1601" s="198"/>
      <c r="AU1601" s="198"/>
      <c r="AV1601" s="198"/>
      <c r="AW1601" s="198"/>
      <c r="AX1601" s="198"/>
      <c r="AY1601" s="198"/>
      <c r="AZ1601" s="198"/>
      <c r="BA1601" s="198"/>
      <c r="BB1601" s="198"/>
      <c r="BC1601" s="198"/>
      <c r="BD1601" s="198"/>
      <c r="BE1601" s="198"/>
      <c r="BF1601" s="198"/>
      <c r="BG1601" s="198"/>
      <c r="BH1601" s="198"/>
      <c r="BI1601" s="198"/>
      <c r="BJ1601" s="198"/>
      <c r="BK1601" s="198"/>
      <c r="BL1601" s="198"/>
      <c r="BM1601" s="198"/>
      <c r="BN1601" s="198"/>
      <c r="BO1601" s="198"/>
      <c r="BP1601" s="198"/>
      <c r="BQ1601" s="198"/>
      <c r="BR1601" s="198"/>
      <c r="BS1601" s="198"/>
      <c r="BT1601" s="198"/>
      <c r="BU1601" s="198"/>
      <c r="BV1601" s="198"/>
      <c r="BW1601" s="198"/>
      <c r="BX1601" s="198"/>
      <c r="BY1601" s="198"/>
      <c r="BZ1601" s="198"/>
      <c r="CA1601" s="198"/>
      <c r="CB1601" s="198"/>
      <c r="CC1601" s="198"/>
      <c r="CD1601" s="198"/>
      <c r="CE1601" s="198"/>
      <c r="CF1601" s="198"/>
      <c r="CG1601" s="198"/>
      <c r="CH1601" s="198"/>
      <c r="CI1601" s="198"/>
      <c r="CJ1601" s="198"/>
      <c r="CK1601" s="198"/>
      <c r="CL1601" s="198"/>
      <c r="CM1601" s="198"/>
      <c r="CN1601" s="198"/>
      <c r="CO1601" s="198"/>
      <c r="CP1601" s="198"/>
      <c r="CQ1601" s="198"/>
      <c r="CR1601" s="198"/>
      <c r="CS1601" s="198"/>
      <c r="CT1601" s="198"/>
      <c r="CU1601" s="198"/>
      <c r="CV1601" s="198"/>
      <c r="CW1601" s="198"/>
      <c r="CX1601" s="198"/>
      <c r="CY1601" s="198"/>
      <c r="CZ1601" s="198"/>
      <c r="DA1601" s="198"/>
      <c r="DB1601" s="198"/>
      <c r="DC1601" s="198"/>
      <c r="DD1601" s="198"/>
      <c r="DE1601" s="198"/>
      <c r="DF1601" s="198"/>
      <c r="DG1601" s="198"/>
      <c r="DH1601" s="198"/>
      <c r="DI1601" s="198"/>
      <c r="DJ1601" s="198"/>
      <c r="DK1601" s="198"/>
      <c r="DL1601" s="198"/>
      <c r="DM1601" s="198"/>
      <c r="DN1601" s="198"/>
      <c r="DO1601" s="198"/>
      <c r="DP1601" s="198"/>
      <c r="DQ1601" s="198"/>
      <c r="DR1601" s="198"/>
      <c r="DS1601" s="198"/>
      <c r="DT1601" s="198"/>
      <c r="DU1601" s="198"/>
    </row>
    <row r="1602" spans="1:125" s="173" customFormat="1" x14ac:dyDescent="0.2">
      <c r="A1602" s="149"/>
      <c r="B1602" s="151"/>
      <c r="C1602" s="151"/>
      <c r="AT1602" s="198"/>
      <c r="AU1602" s="198"/>
      <c r="AV1602" s="198"/>
      <c r="AW1602" s="198"/>
      <c r="AX1602" s="198"/>
      <c r="AY1602" s="198"/>
      <c r="AZ1602" s="198"/>
      <c r="BA1602" s="198"/>
      <c r="BB1602" s="198"/>
      <c r="BC1602" s="198"/>
      <c r="BD1602" s="198"/>
      <c r="BE1602" s="198"/>
      <c r="BF1602" s="198"/>
      <c r="BG1602" s="198"/>
      <c r="BH1602" s="198"/>
      <c r="BI1602" s="198"/>
      <c r="BJ1602" s="198"/>
      <c r="BK1602" s="198"/>
      <c r="BL1602" s="198"/>
      <c r="BM1602" s="198"/>
      <c r="BN1602" s="198"/>
      <c r="BO1602" s="198"/>
      <c r="BP1602" s="198"/>
      <c r="BQ1602" s="198"/>
      <c r="BR1602" s="198"/>
      <c r="BS1602" s="198"/>
      <c r="BT1602" s="198"/>
      <c r="BU1602" s="198"/>
      <c r="BV1602" s="198"/>
      <c r="BW1602" s="198"/>
      <c r="BX1602" s="198"/>
      <c r="BY1602" s="198"/>
      <c r="BZ1602" s="198"/>
      <c r="CA1602" s="198"/>
      <c r="CB1602" s="198"/>
      <c r="CC1602" s="198"/>
      <c r="CD1602" s="198"/>
      <c r="CE1602" s="198"/>
      <c r="CF1602" s="198"/>
      <c r="CG1602" s="198"/>
      <c r="CH1602" s="198"/>
      <c r="CI1602" s="198"/>
      <c r="CJ1602" s="198"/>
      <c r="CK1602" s="198"/>
      <c r="CL1602" s="198"/>
      <c r="CM1602" s="198"/>
      <c r="CN1602" s="198"/>
      <c r="CO1602" s="198"/>
      <c r="CP1602" s="198"/>
      <c r="CQ1602" s="198"/>
      <c r="CR1602" s="198"/>
      <c r="CS1602" s="198"/>
      <c r="CT1602" s="198"/>
      <c r="CU1602" s="198"/>
      <c r="CV1602" s="198"/>
      <c r="CW1602" s="198"/>
      <c r="CX1602" s="198"/>
      <c r="CY1602" s="198"/>
      <c r="CZ1602" s="198"/>
      <c r="DA1602" s="198"/>
      <c r="DB1602" s="198"/>
      <c r="DC1602" s="198"/>
      <c r="DD1602" s="198"/>
      <c r="DE1602" s="198"/>
      <c r="DF1602" s="198"/>
      <c r="DG1602" s="198"/>
      <c r="DH1602" s="198"/>
      <c r="DI1602" s="198"/>
      <c r="DJ1602" s="198"/>
      <c r="DK1602" s="198"/>
      <c r="DL1602" s="198"/>
      <c r="DM1602" s="198"/>
      <c r="DN1602" s="198"/>
      <c r="DO1602" s="198"/>
      <c r="DP1602" s="198"/>
      <c r="DQ1602" s="198"/>
      <c r="DR1602" s="198"/>
      <c r="DS1602" s="198"/>
      <c r="DT1602" s="198"/>
      <c r="DU1602" s="198"/>
    </row>
    <row r="1603" spans="1:125" s="173" customFormat="1" x14ac:dyDescent="0.2">
      <c r="A1603" s="149"/>
      <c r="B1603" s="151"/>
      <c r="C1603" s="151"/>
      <c r="AT1603" s="198"/>
      <c r="AU1603" s="198"/>
      <c r="AV1603" s="198"/>
      <c r="AW1603" s="198"/>
      <c r="AX1603" s="198"/>
      <c r="AY1603" s="198"/>
      <c r="AZ1603" s="198"/>
      <c r="BA1603" s="198"/>
      <c r="BB1603" s="198"/>
      <c r="BC1603" s="198"/>
      <c r="BD1603" s="198"/>
      <c r="BE1603" s="198"/>
      <c r="BF1603" s="198"/>
      <c r="BG1603" s="198"/>
      <c r="BH1603" s="198"/>
      <c r="BI1603" s="198"/>
      <c r="BJ1603" s="198"/>
      <c r="BK1603" s="198"/>
      <c r="BL1603" s="198"/>
      <c r="BM1603" s="198"/>
      <c r="BN1603" s="198"/>
      <c r="BO1603" s="198"/>
      <c r="BP1603" s="198"/>
      <c r="BQ1603" s="198"/>
      <c r="BR1603" s="198"/>
      <c r="BS1603" s="198"/>
      <c r="BT1603" s="198"/>
      <c r="BU1603" s="198"/>
      <c r="BV1603" s="198"/>
      <c r="BW1603" s="198"/>
      <c r="BX1603" s="198"/>
      <c r="BY1603" s="198"/>
      <c r="BZ1603" s="198"/>
      <c r="CA1603" s="198"/>
      <c r="CB1603" s="198"/>
      <c r="CC1603" s="198"/>
      <c r="CD1603" s="198"/>
      <c r="CE1603" s="198"/>
      <c r="CF1603" s="198"/>
      <c r="CG1603" s="198"/>
      <c r="CH1603" s="198"/>
      <c r="CI1603" s="198"/>
      <c r="CJ1603" s="198"/>
      <c r="CK1603" s="198"/>
      <c r="CL1603" s="198"/>
      <c r="CM1603" s="198"/>
      <c r="CN1603" s="198"/>
      <c r="CO1603" s="198"/>
      <c r="CP1603" s="198"/>
      <c r="CQ1603" s="198"/>
      <c r="CR1603" s="198"/>
      <c r="CS1603" s="198"/>
      <c r="CT1603" s="198"/>
      <c r="CU1603" s="198"/>
      <c r="CV1603" s="198"/>
      <c r="CW1603" s="198"/>
      <c r="CX1603" s="198"/>
      <c r="CY1603" s="198"/>
      <c r="CZ1603" s="198"/>
      <c r="DA1603" s="198"/>
      <c r="DB1603" s="198"/>
      <c r="DC1603" s="198"/>
      <c r="DD1603" s="198"/>
      <c r="DE1603" s="198"/>
      <c r="DF1603" s="198"/>
      <c r="DG1603" s="198"/>
      <c r="DH1603" s="198"/>
      <c r="DI1603" s="198"/>
      <c r="DJ1603" s="198"/>
      <c r="DK1603" s="198"/>
      <c r="DL1603" s="198"/>
      <c r="DM1603" s="198"/>
      <c r="DN1603" s="198"/>
      <c r="DO1603" s="198"/>
      <c r="DP1603" s="198"/>
      <c r="DQ1603" s="198"/>
      <c r="DR1603" s="198"/>
      <c r="DS1603" s="198"/>
      <c r="DT1603" s="198"/>
      <c r="DU1603" s="198"/>
    </row>
    <row r="1604" spans="1:125" s="173" customFormat="1" x14ac:dyDescent="0.2">
      <c r="A1604" s="149"/>
      <c r="B1604" s="151"/>
      <c r="C1604" s="151"/>
      <c r="AT1604" s="198"/>
      <c r="AU1604" s="198"/>
      <c r="AV1604" s="198"/>
      <c r="AW1604" s="198"/>
      <c r="AX1604" s="198"/>
      <c r="AY1604" s="198"/>
      <c r="AZ1604" s="198"/>
      <c r="BA1604" s="198"/>
      <c r="BB1604" s="198"/>
      <c r="BC1604" s="198"/>
      <c r="BD1604" s="198"/>
      <c r="BE1604" s="198"/>
      <c r="BF1604" s="198"/>
      <c r="BG1604" s="198"/>
      <c r="BH1604" s="198"/>
      <c r="BI1604" s="198"/>
      <c r="BJ1604" s="198"/>
      <c r="BK1604" s="198"/>
      <c r="BL1604" s="198"/>
      <c r="BM1604" s="198"/>
      <c r="BN1604" s="198"/>
      <c r="BO1604" s="198"/>
      <c r="BP1604" s="198"/>
      <c r="BQ1604" s="198"/>
      <c r="BR1604" s="198"/>
      <c r="BS1604" s="198"/>
      <c r="BT1604" s="198"/>
      <c r="BU1604" s="198"/>
      <c r="BV1604" s="198"/>
      <c r="BW1604" s="198"/>
      <c r="BX1604" s="198"/>
      <c r="BY1604" s="198"/>
      <c r="BZ1604" s="198"/>
      <c r="CA1604" s="198"/>
      <c r="CB1604" s="198"/>
      <c r="CC1604" s="198"/>
      <c r="CD1604" s="198"/>
      <c r="CE1604" s="198"/>
      <c r="CF1604" s="198"/>
      <c r="CG1604" s="198"/>
      <c r="CH1604" s="198"/>
      <c r="CI1604" s="198"/>
      <c r="CJ1604" s="198"/>
      <c r="CK1604" s="198"/>
      <c r="CL1604" s="198"/>
      <c r="CM1604" s="198"/>
      <c r="CN1604" s="198"/>
      <c r="CO1604" s="198"/>
      <c r="CP1604" s="198"/>
      <c r="CQ1604" s="198"/>
      <c r="CR1604" s="198"/>
      <c r="CS1604" s="198"/>
      <c r="CT1604" s="198"/>
      <c r="CU1604" s="198"/>
      <c r="CV1604" s="198"/>
      <c r="CW1604" s="198"/>
      <c r="CX1604" s="198"/>
      <c r="CY1604" s="198"/>
      <c r="CZ1604" s="198"/>
      <c r="DA1604" s="198"/>
      <c r="DB1604" s="198"/>
      <c r="DC1604" s="198"/>
      <c r="DD1604" s="198"/>
      <c r="DE1604" s="198"/>
      <c r="DF1604" s="198"/>
      <c r="DG1604" s="198"/>
      <c r="DH1604" s="198"/>
      <c r="DI1604" s="198"/>
      <c r="DJ1604" s="198"/>
      <c r="DK1604" s="198"/>
      <c r="DL1604" s="198"/>
      <c r="DM1604" s="198"/>
      <c r="DN1604" s="198"/>
      <c r="DO1604" s="198"/>
      <c r="DP1604" s="198"/>
      <c r="DQ1604" s="198"/>
      <c r="DR1604" s="198"/>
      <c r="DS1604" s="198"/>
      <c r="DT1604" s="198"/>
      <c r="DU1604" s="198"/>
    </row>
    <row r="1605" spans="1:125" s="173" customFormat="1" x14ac:dyDescent="0.2">
      <c r="A1605" s="149"/>
      <c r="B1605" s="151"/>
      <c r="C1605" s="151"/>
      <c r="AT1605" s="198"/>
      <c r="AU1605" s="198"/>
      <c r="AV1605" s="198"/>
      <c r="AW1605" s="198"/>
      <c r="AX1605" s="198"/>
      <c r="AY1605" s="198"/>
      <c r="AZ1605" s="198"/>
      <c r="BA1605" s="198"/>
      <c r="BB1605" s="198"/>
      <c r="BC1605" s="198"/>
      <c r="BD1605" s="198"/>
      <c r="BE1605" s="198"/>
      <c r="BF1605" s="198"/>
      <c r="BG1605" s="198"/>
      <c r="BH1605" s="198"/>
      <c r="BI1605" s="198"/>
      <c r="BJ1605" s="198"/>
      <c r="BK1605" s="198"/>
      <c r="BL1605" s="198"/>
      <c r="BM1605" s="198"/>
      <c r="BN1605" s="198"/>
      <c r="BO1605" s="198"/>
      <c r="BP1605" s="198"/>
      <c r="BQ1605" s="198"/>
      <c r="BR1605" s="198"/>
      <c r="BS1605" s="198"/>
      <c r="BT1605" s="198"/>
      <c r="BU1605" s="198"/>
      <c r="BV1605" s="198"/>
      <c r="BW1605" s="198"/>
      <c r="BX1605" s="198"/>
      <c r="BY1605" s="198"/>
      <c r="BZ1605" s="198"/>
      <c r="CA1605" s="198"/>
      <c r="CB1605" s="198"/>
      <c r="CC1605" s="198"/>
      <c r="CD1605" s="198"/>
      <c r="CE1605" s="198"/>
      <c r="CF1605" s="198"/>
      <c r="CG1605" s="198"/>
      <c r="CH1605" s="198"/>
      <c r="CI1605" s="198"/>
      <c r="CJ1605" s="198"/>
      <c r="CK1605" s="198"/>
      <c r="CL1605" s="198"/>
      <c r="CM1605" s="198"/>
      <c r="CN1605" s="198"/>
      <c r="CO1605" s="198"/>
      <c r="CP1605" s="198"/>
      <c r="CQ1605" s="198"/>
      <c r="CR1605" s="198"/>
      <c r="CS1605" s="198"/>
      <c r="CT1605" s="198"/>
      <c r="CU1605" s="198"/>
      <c r="CV1605" s="198"/>
      <c r="CW1605" s="198"/>
      <c r="CX1605" s="198"/>
      <c r="CY1605" s="198"/>
      <c r="CZ1605" s="198"/>
      <c r="DA1605" s="198"/>
      <c r="DB1605" s="198"/>
      <c r="DC1605" s="198"/>
      <c r="DD1605" s="198"/>
      <c r="DE1605" s="198"/>
      <c r="DF1605" s="198"/>
      <c r="DG1605" s="198"/>
      <c r="DH1605" s="198"/>
      <c r="DI1605" s="198"/>
      <c r="DJ1605" s="198"/>
      <c r="DK1605" s="198"/>
      <c r="DL1605" s="198"/>
      <c r="DM1605" s="198"/>
      <c r="DN1605" s="198"/>
      <c r="DO1605" s="198"/>
      <c r="DP1605" s="198"/>
      <c r="DQ1605" s="198"/>
      <c r="DR1605" s="198"/>
      <c r="DS1605" s="198"/>
      <c r="DT1605" s="198"/>
      <c r="DU1605" s="198"/>
    </row>
    <row r="1606" spans="1:125" s="173" customFormat="1" x14ac:dyDescent="0.2">
      <c r="A1606" s="149"/>
      <c r="B1606" s="151"/>
      <c r="C1606" s="151"/>
      <c r="AT1606" s="198"/>
      <c r="AU1606" s="198"/>
      <c r="AV1606" s="198"/>
      <c r="AW1606" s="198"/>
      <c r="AX1606" s="198"/>
      <c r="AY1606" s="198"/>
      <c r="AZ1606" s="198"/>
      <c r="BA1606" s="198"/>
      <c r="BB1606" s="198"/>
      <c r="BC1606" s="198"/>
      <c r="BD1606" s="198"/>
      <c r="BE1606" s="198"/>
      <c r="BF1606" s="198"/>
      <c r="BG1606" s="198"/>
      <c r="BH1606" s="198"/>
      <c r="BI1606" s="198"/>
      <c r="BJ1606" s="198"/>
      <c r="BK1606" s="198"/>
      <c r="BL1606" s="198"/>
      <c r="BM1606" s="198"/>
      <c r="BN1606" s="198"/>
      <c r="BO1606" s="198"/>
      <c r="BP1606" s="198"/>
      <c r="BQ1606" s="198"/>
      <c r="BR1606" s="198"/>
      <c r="BS1606" s="198"/>
      <c r="BT1606" s="198"/>
      <c r="BU1606" s="198"/>
      <c r="BV1606" s="198"/>
      <c r="BW1606" s="198"/>
      <c r="BX1606" s="198"/>
      <c r="BY1606" s="198"/>
      <c r="BZ1606" s="198"/>
      <c r="CA1606" s="198"/>
      <c r="CB1606" s="198"/>
      <c r="CC1606" s="198"/>
      <c r="CD1606" s="198"/>
      <c r="CE1606" s="198"/>
      <c r="CF1606" s="198"/>
      <c r="CG1606" s="198"/>
      <c r="CH1606" s="198"/>
      <c r="CI1606" s="198"/>
      <c r="CJ1606" s="198"/>
      <c r="CK1606" s="198"/>
      <c r="CL1606" s="198"/>
      <c r="CM1606" s="198"/>
      <c r="CN1606" s="198"/>
      <c r="CO1606" s="198"/>
      <c r="CP1606" s="198"/>
      <c r="CQ1606" s="198"/>
      <c r="CR1606" s="198"/>
      <c r="CS1606" s="198"/>
      <c r="CT1606" s="198"/>
      <c r="CU1606" s="198"/>
      <c r="CV1606" s="198"/>
      <c r="CW1606" s="198"/>
      <c r="CX1606" s="198"/>
      <c r="CY1606" s="198"/>
      <c r="CZ1606" s="198"/>
      <c r="DA1606" s="198"/>
      <c r="DB1606" s="198"/>
      <c r="DC1606" s="198"/>
      <c r="DD1606" s="198"/>
      <c r="DE1606" s="198"/>
      <c r="DF1606" s="198"/>
      <c r="DG1606" s="198"/>
      <c r="DH1606" s="198"/>
      <c r="DI1606" s="198"/>
      <c r="DJ1606" s="198"/>
      <c r="DK1606" s="198"/>
      <c r="DL1606" s="198"/>
      <c r="DM1606" s="198"/>
      <c r="DN1606" s="198"/>
      <c r="DO1606" s="198"/>
      <c r="DP1606" s="198"/>
      <c r="DQ1606" s="198"/>
      <c r="DR1606" s="198"/>
      <c r="DS1606" s="198"/>
      <c r="DT1606" s="198"/>
      <c r="DU1606" s="198"/>
    </row>
    <row r="1607" spans="1:125" s="173" customFormat="1" x14ac:dyDescent="0.2">
      <c r="A1607" s="149"/>
      <c r="B1607" s="151"/>
      <c r="C1607" s="151"/>
      <c r="AT1607" s="198"/>
      <c r="AU1607" s="198"/>
      <c r="AV1607" s="198"/>
      <c r="AW1607" s="198"/>
      <c r="AX1607" s="198"/>
      <c r="AY1607" s="198"/>
      <c r="AZ1607" s="198"/>
      <c r="BA1607" s="198"/>
      <c r="BB1607" s="198"/>
      <c r="BC1607" s="198"/>
      <c r="BD1607" s="198"/>
      <c r="BE1607" s="198"/>
      <c r="BF1607" s="198"/>
      <c r="BG1607" s="198"/>
      <c r="BH1607" s="198"/>
      <c r="BI1607" s="198"/>
      <c r="BJ1607" s="198"/>
      <c r="BK1607" s="198"/>
      <c r="BL1607" s="198"/>
      <c r="BM1607" s="198"/>
      <c r="BN1607" s="198"/>
      <c r="BO1607" s="198"/>
      <c r="BP1607" s="198"/>
      <c r="BQ1607" s="198"/>
      <c r="BR1607" s="198"/>
      <c r="BS1607" s="198"/>
      <c r="BT1607" s="198"/>
      <c r="BU1607" s="198"/>
      <c r="BV1607" s="198"/>
      <c r="BW1607" s="198"/>
      <c r="BX1607" s="198"/>
      <c r="BY1607" s="198"/>
      <c r="BZ1607" s="198"/>
      <c r="CA1607" s="198"/>
      <c r="CB1607" s="198"/>
      <c r="CC1607" s="198"/>
      <c r="CD1607" s="198"/>
      <c r="CE1607" s="198"/>
      <c r="CF1607" s="198"/>
      <c r="CG1607" s="198"/>
      <c r="CH1607" s="198"/>
      <c r="CI1607" s="198"/>
      <c r="CJ1607" s="198"/>
      <c r="CK1607" s="198"/>
      <c r="CL1607" s="198"/>
      <c r="CM1607" s="198"/>
      <c r="CN1607" s="198"/>
      <c r="CO1607" s="198"/>
      <c r="CP1607" s="198"/>
      <c r="CQ1607" s="198"/>
      <c r="CR1607" s="198"/>
      <c r="CS1607" s="198"/>
      <c r="CT1607" s="198"/>
      <c r="CU1607" s="198"/>
      <c r="CV1607" s="198"/>
      <c r="CW1607" s="198"/>
      <c r="CX1607" s="198"/>
      <c r="CY1607" s="198"/>
      <c r="CZ1607" s="198"/>
      <c r="DA1607" s="198"/>
      <c r="DB1607" s="198"/>
      <c r="DC1607" s="198"/>
      <c r="DD1607" s="198"/>
      <c r="DE1607" s="198"/>
      <c r="DF1607" s="198"/>
      <c r="DG1607" s="198"/>
      <c r="DH1607" s="198"/>
      <c r="DI1607" s="198"/>
      <c r="DJ1607" s="198"/>
      <c r="DK1607" s="198"/>
      <c r="DL1607" s="198"/>
      <c r="DM1607" s="198"/>
      <c r="DN1607" s="198"/>
      <c r="DO1607" s="198"/>
      <c r="DP1607" s="198"/>
      <c r="DQ1607" s="198"/>
      <c r="DR1607" s="198"/>
      <c r="DS1607" s="198"/>
      <c r="DT1607" s="198"/>
      <c r="DU1607" s="198"/>
    </row>
    <row r="1608" spans="1:125" s="173" customFormat="1" x14ac:dyDescent="0.2">
      <c r="A1608" s="149"/>
      <c r="B1608" s="151"/>
      <c r="C1608" s="151"/>
      <c r="AT1608" s="198"/>
      <c r="AU1608" s="198"/>
      <c r="AV1608" s="198"/>
      <c r="AW1608" s="198"/>
      <c r="AX1608" s="198"/>
      <c r="AY1608" s="198"/>
      <c r="AZ1608" s="198"/>
      <c r="BA1608" s="198"/>
      <c r="BB1608" s="198"/>
      <c r="BC1608" s="198"/>
      <c r="BD1608" s="198"/>
      <c r="BE1608" s="198"/>
      <c r="BF1608" s="198"/>
      <c r="BG1608" s="198"/>
      <c r="BH1608" s="198"/>
      <c r="BI1608" s="198"/>
      <c r="BJ1608" s="198"/>
      <c r="BK1608" s="198"/>
      <c r="BL1608" s="198"/>
      <c r="BM1608" s="198"/>
      <c r="BN1608" s="198"/>
      <c r="BO1608" s="198"/>
      <c r="BP1608" s="198"/>
      <c r="BQ1608" s="198"/>
      <c r="BR1608" s="198"/>
      <c r="BS1608" s="198"/>
      <c r="BT1608" s="198"/>
      <c r="BU1608" s="198"/>
      <c r="BV1608" s="198"/>
      <c r="BW1608" s="198"/>
      <c r="BX1608" s="198"/>
      <c r="BY1608" s="198"/>
      <c r="BZ1608" s="198"/>
      <c r="CA1608" s="198"/>
      <c r="CB1608" s="198"/>
      <c r="CC1608" s="198"/>
      <c r="CD1608" s="198"/>
      <c r="CE1608" s="198"/>
      <c r="CF1608" s="198"/>
      <c r="CG1608" s="198"/>
      <c r="CH1608" s="198"/>
      <c r="CI1608" s="198"/>
      <c r="CJ1608" s="198"/>
      <c r="CK1608" s="198"/>
      <c r="CL1608" s="198"/>
      <c r="CM1608" s="198"/>
      <c r="CN1608" s="198"/>
      <c r="CO1608" s="198"/>
      <c r="CP1608" s="198"/>
      <c r="CQ1608" s="198"/>
      <c r="CR1608" s="198"/>
      <c r="CS1608" s="198"/>
      <c r="CT1608" s="198"/>
      <c r="CU1608" s="198"/>
      <c r="CV1608" s="198"/>
      <c r="CW1608" s="198"/>
      <c r="CX1608" s="198"/>
      <c r="CY1608" s="198"/>
      <c r="CZ1608" s="198"/>
      <c r="DA1608" s="198"/>
      <c r="DB1608" s="198"/>
      <c r="DC1608" s="198"/>
      <c r="DD1608" s="198"/>
      <c r="DE1608" s="198"/>
      <c r="DF1608" s="198"/>
      <c r="DG1608" s="198"/>
      <c r="DH1608" s="198"/>
      <c r="DI1608" s="198"/>
      <c r="DJ1608" s="198"/>
      <c r="DK1608" s="198"/>
      <c r="DL1608" s="198"/>
      <c r="DM1608" s="198"/>
      <c r="DN1608" s="198"/>
      <c r="DO1608" s="198"/>
      <c r="DP1608" s="198"/>
      <c r="DQ1608" s="198"/>
      <c r="DR1608" s="198"/>
      <c r="DS1608" s="198"/>
      <c r="DT1608" s="198"/>
      <c r="DU1608" s="198"/>
    </row>
    <row r="1609" spans="1:125" s="173" customFormat="1" x14ac:dyDescent="0.2">
      <c r="A1609" s="149"/>
      <c r="B1609" s="151"/>
      <c r="C1609" s="151"/>
      <c r="AT1609" s="198"/>
      <c r="AU1609" s="198"/>
      <c r="AV1609" s="198"/>
      <c r="AW1609" s="198"/>
      <c r="AX1609" s="198"/>
      <c r="AY1609" s="198"/>
      <c r="AZ1609" s="198"/>
      <c r="BA1609" s="198"/>
      <c r="BB1609" s="198"/>
      <c r="BC1609" s="198"/>
      <c r="BD1609" s="198"/>
      <c r="BE1609" s="198"/>
      <c r="BF1609" s="198"/>
      <c r="BG1609" s="198"/>
      <c r="BH1609" s="198"/>
      <c r="BI1609" s="198"/>
      <c r="BJ1609" s="198"/>
      <c r="BK1609" s="198"/>
      <c r="BL1609" s="198"/>
      <c r="BM1609" s="198"/>
      <c r="BN1609" s="198"/>
      <c r="BO1609" s="198"/>
      <c r="BP1609" s="198"/>
      <c r="BQ1609" s="198"/>
      <c r="BR1609" s="198"/>
      <c r="BS1609" s="198"/>
      <c r="BT1609" s="198"/>
      <c r="BU1609" s="198"/>
      <c r="BV1609" s="198"/>
      <c r="BW1609" s="198"/>
      <c r="BX1609" s="198"/>
      <c r="BY1609" s="198"/>
      <c r="BZ1609" s="198"/>
      <c r="CA1609" s="198"/>
      <c r="CB1609" s="198"/>
      <c r="CC1609" s="198"/>
      <c r="CD1609" s="198"/>
      <c r="CE1609" s="198"/>
      <c r="CF1609" s="198"/>
      <c r="CG1609" s="198"/>
      <c r="CH1609" s="198"/>
      <c r="CI1609" s="198"/>
      <c r="CJ1609" s="198"/>
      <c r="CK1609" s="198"/>
      <c r="CL1609" s="198"/>
      <c r="CM1609" s="198"/>
      <c r="CN1609" s="198"/>
      <c r="CO1609" s="198"/>
      <c r="CP1609" s="198"/>
      <c r="CQ1609" s="198"/>
      <c r="CR1609" s="198"/>
      <c r="CS1609" s="198"/>
      <c r="CT1609" s="198"/>
      <c r="CU1609" s="198"/>
      <c r="CV1609" s="198"/>
      <c r="CW1609" s="198"/>
      <c r="CX1609" s="198"/>
      <c r="CY1609" s="198"/>
      <c r="CZ1609" s="198"/>
      <c r="DA1609" s="198"/>
      <c r="DB1609" s="198"/>
      <c r="DC1609" s="198"/>
      <c r="DD1609" s="198"/>
      <c r="DE1609" s="198"/>
      <c r="DF1609" s="198"/>
      <c r="DG1609" s="198"/>
      <c r="DH1609" s="198"/>
      <c r="DI1609" s="198"/>
      <c r="DJ1609" s="198"/>
      <c r="DK1609" s="198"/>
      <c r="DL1609" s="198"/>
      <c r="DM1609" s="198"/>
      <c r="DN1609" s="198"/>
      <c r="DO1609" s="198"/>
      <c r="DP1609" s="198"/>
      <c r="DQ1609" s="198"/>
      <c r="DR1609" s="198"/>
      <c r="DS1609" s="198"/>
      <c r="DT1609" s="198"/>
      <c r="DU1609" s="198"/>
    </row>
    <row r="1610" spans="1:125" s="173" customFormat="1" x14ac:dyDescent="0.2">
      <c r="A1610" s="149"/>
      <c r="B1610" s="151"/>
      <c r="C1610" s="151"/>
      <c r="AT1610" s="198"/>
      <c r="AU1610" s="198"/>
      <c r="AV1610" s="198"/>
      <c r="AW1610" s="198"/>
      <c r="AX1610" s="198"/>
      <c r="AY1610" s="198"/>
      <c r="AZ1610" s="198"/>
      <c r="BA1610" s="198"/>
      <c r="BB1610" s="198"/>
      <c r="BC1610" s="198"/>
      <c r="BD1610" s="198"/>
      <c r="BE1610" s="198"/>
      <c r="BF1610" s="198"/>
      <c r="BG1610" s="198"/>
      <c r="BH1610" s="198"/>
      <c r="BI1610" s="198"/>
      <c r="BJ1610" s="198"/>
      <c r="BK1610" s="198"/>
      <c r="BL1610" s="198"/>
      <c r="BM1610" s="198"/>
      <c r="BN1610" s="198"/>
      <c r="BO1610" s="198"/>
      <c r="BP1610" s="198"/>
      <c r="BQ1610" s="198"/>
      <c r="BR1610" s="198"/>
      <c r="BS1610" s="198"/>
      <c r="BT1610" s="198"/>
      <c r="BU1610" s="198"/>
      <c r="BV1610" s="198"/>
      <c r="BW1610" s="198"/>
      <c r="BX1610" s="198"/>
      <c r="BY1610" s="198"/>
      <c r="BZ1610" s="198"/>
      <c r="CA1610" s="198"/>
      <c r="CB1610" s="198"/>
      <c r="CC1610" s="198"/>
      <c r="CD1610" s="198"/>
      <c r="CE1610" s="198"/>
      <c r="CF1610" s="198"/>
      <c r="CG1610" s="198"/>
      <c r="CH1610" s="198"/>
      <c r="CI1610" s="198"/>
      <c r="CJ1610" s="198"/>
      <c r="CK1610" s="198"/>
      <c r="CL1610" s="198"/>
      <c r="CM1610" s="198"/>
      <c r="CN1610" s="198"/>
      <c r="CO1610" s="198"/>
      <c r="CP1610" s="198"/>
      <c r="CQ1610" s="198"/>
      <c r="CR1610" s="198"/>
      <c r="CS1610" s="198"/>
      <c r="CT1610" s="198"/>
      <c r="CU1610" s="198"/>
      <c r="CV1610" s="198"/>
      <c r="CW1610" s="198"/>
      <c r="CX1610" s="198"/>
      <c r="CY1610" s="198"/>
      <c r="CZ1610" s="198"/>
      <c r="DA1610" s="198"/>
      <c r="DB1610" s="198"/>
      <c r="DC1610" s="198"/>
      <c r="DD1610" s="198"/>
      <c r="DE1610" s="198"/>
      <c r="DF1610" s="198"/>
      <c r="DG1610" s="198"/>
      <c r="DH1610" s="198"/>
      <c r="DI1610" s="198"/>
      <c r="DJ1610" s="198"/>
      <c r="DK1610" s="198"/>
      <c r="DL1610" s="198"/>
      <c r="DM1610" s="198"/>
      <c r="DN1610" s="198"/>
      <c r="DO1610" s="198"/>
      <c r="DP1610" s="198"/>
      <c r="DQ1610" s="198"/>
      <c r="DR1610" s="198"/>
      <c r="DS1610" s="198"/>
      <c r="DT1610" s="198"/>
      <c r="DU1610" s="198"/>
    </row>
    <row r="1611" spans="1:125" s="173" customFormat="1" x14ac:dyDescent="0.2">
      <c r="A1611" s="149"/>
      <c r="B1611" s="151"/>
      <c r="C1611" s="151"/>
      <c r="AT1611" s="198"/>
      <c r="AU1611" s="198"/>
      <c r="AV1611" s="198"/>
      <c r="AW1611" s="198"/>
      <c r="AX1611" s="198"/>
      <c r="AY1611" s="198"/>
      <c r="AZ1611" s="198"/>
      <c r="BA1611" s="198"/>
      <c r="BB1611" s="198"/>
      <c r="BC1611" s="198"/>
      <c r="BD1611" s="198"/>
      <c r="BE1611" s="198"/>
      <c r="BF1611" s="198"/>
      <c r="BG1611" s="198"/>
      <c r="BH1611" s="198"/>
      <c r="BI1611" s="198"/>
      <c r="BJ1611" s="198"/>
      <c r="BK1611" s="198"/>
      <c r="BL1611" s="198"/>
      <c r="BM1611" s="198"/>
      <c r="BN1611" s="198"/>
      <c r="BO1611" s="198"/>
      <c r="BP1611" s="198"/>
      <c r="BQ1611" s="198"/>
      <c r="BR1611" s="198"/>
      <c r="BS1611" s="198"/>
      <c r="BT1611" s="198"/>
      <c r="BU1611" s="198"/>
      <c r="BV1611" s="198"/>
      <c r="BW1611" s="198"/>
      <c r="BX1611" s="198"/>
      <c r="BY1611" s="198"/>
      <c r="BZ1611" s="198"/>
      <c r="CA1611" s="198"/>
      <c r="CB1611" s="198"/>
      <c r="CC1611" s="198"/>
      <c r="CD1611" s="198"/>
      <c r="CE1611" s="198"/>
      <c r="CF1611" s="198"/>
      <c r="CG1611" s="198"/>
      <c r="CH1611" s="198"/>
      <c r="CI1611" s="198"/>
      <c r="CJ1611" s="198"/>
      <c r="CK1611" s="198"/>
      <c r="CL1611" s="198"/>
      <c r="CM1611" s="198"/>
      <c r="CN1611" s="198"/>
      <c r="CO1611" s="198"/>
      <c r="CP1611" s="198"/>
      <c r="CQ1611" s="198"/>
      <c r="CR1611" s="198"/>
      <c r="CS1611" s="198"/>
      <c r="CT1611" s="198"/>
      <c r="CU1611" s="198"/>
      <c r="CV1611" s="198"/>
      <c r="CW1611" s="198"/>
      <c r="CX1611" s="198"/>
      <c r="CY1611" s="198"/>
      <c r="CZ1611" s="198"/>
      <c r="DA1611" s="198"/>
      <c r="DB1611" s="198"/>
      <c r="DC1611" s="198"/>
      <c r="DD1611" s="198"/>
      <c r="DE1611" s="198"/>
      <c r="DF1611" s="198"/>
      <c r="DG1611" s="198"/>
      <c r="DH1611" s="198"/>
      <c r="DI1611" s="198"/>
      <c r="DJ1611" s="198"/>
      <c r="DK1611" s="198"/>
      <c r="DL1611" s="198"/>
      <c r="DM1611" s="198"/>
      <c r="DN1611" s="198"/>
      <c r="DO1611" s="198"/>
      <c r="DP1611" s="198"/>
      <c r="DQ1611" s="198"/>
      <c r="DR1611" s="198"/>
      <c r="DS1611" s="198"/>
      <c r="DT1611" s="198"/>
      <c r="DU1611" s="198"/>
    </row>
    <row r="1612" spans="1:125" s="173" customFormat="1" x14ac:dyDescent="0.2">
      <c r="A1612" s="149"/>
      <c r="B1612" s="151"/>
      <c r="C1612" s="151"/>
      <c r="AT1612" s="198"/>
      <c r="AU1612" s="198"/>
      <c r="AV1612" s="198"/>
      <c r="AW1612" s="198"/>
      <c r="AX1612" s="198"/>
      <c r="AY1612" s="198"/>
      <c r="AZ1612" s="198"/>
      <c r="BA1612" s="198"/>
      <c r="BB1612" s="198"/>
      <c r="BC1612" s="198"/>
      <c r="BD1612" s="198"/>
      <c r="BE1612" s="198"/>
      <c r="BF1612" s="198"/>
      <c r="BG1612" s="198"/>
      <c r="BH1612" s="198"/>
      <c r="BI1612" s="198"/>
      <c r="BJ1612" s="198"/>
      <c r="BK1612" s="198"/>
      <c r="BL1612" s="198"/>
      <c r="BM1612" s="198"/>
      <c r="BN1612" s="198"/>
      <c r="BO1612" s="198"/>
      <c r="BP1612" s="198"/>
      <c r="BQ1612" s="198"/>
      <c r="BR1612" s="198"/>
      <c r="BS1612" s="198"/>
      <c r="BT1612" s="198"/>
      <c r="BU1612" s="198"/>
      <c r="BV1612" s="198"/>
      <c r="BW1612" s="198"/>
      <c r="BX1612" s="198"/>
      <c r="BY1612" s="198"/>
      <c r="BZ1612" s="198"/>
      <c r="CA1612" s="198"/>
      <c r="CB1612" s="198"/>
      <c r="CC1612" s="198"/>
      <c r="CD1612" s="198"/>
      <c r="CE1612" s="198"/>
      <c r="CF1612" s="198"/>
      <c r="CG1612" s="198"/>
      <c r="CH1612" s="198"/>
      <c r="CI1612" s="198"/>
      <c r="CJ1612" s="198"/>
      <c r="CK1612" s="198"/>
      <c r="CL1612" s="198"/>
      <c r="CM1612" s="198"/>
      <c r="CN1612" s="198"/>
      <c r="CO1612" s="198"/>
      <c r="CP1612" s="198"/>
      <c r="CQ1612" s="198"/>
      <c r="CR1612" s="198"/>
      <c r="CS1612" s="198"/>
      <c r="CT1612" s="198"/>
      <c r="CU1612" s="198"/>
      <c r="CV1612" s="198"/>
      <c r="CW1612" s="198"/>
      <c r="CX1612" s="198"/>
      <c r="CY1612" s="198"/>
      <c r="CZ1612" s="198"/>
      <c r="DA1612" s="198"/>
      <c r="DB1612" s="198"/>
      <c r="DC1612" s="198"/>
      <c r="DD1612" s="198"/>
      <c r="DE1612" s="198"/>
      <c r="DF1612" s="198"/>
      <c r="DG1612" s="198"/>
      <c r="DH1612" s="198"/>
      <c r="DI1612" s="198"/>
      <c r="DJ1612" s="198"/>
      <c r="DK1612" s="198"/>
      <c r="DL1612" s="198"/>
      <c r="DM1612" s="198"/>
      <c r="DN1612" s="198"/>
      <c r="DO1612" s="198"/>
      <c r="DP1612" s="198"/>
      <c r="DQ1612" s="198"/>
      <c r="DR1612" s="198"/>
      <c r="DS1612" s="198"/>
      <c r="DT1612" s="198"/>
      <c r="DU1612" s="198"/>
    </row>
    <row r="1613" spans="1:125" s="173" customFormat="1" x14ac:dyDescent="0.2">
      <c r="A1613" s="149"/>
      <c r="B1613" s="151"/>
      <c r="C1613" s="151"/>
      <c r="AT1613" s="198"/>
      <c r="AU1613" s="198"/>
      <c r="AV1613" s="198"/>
      <c r="AW1613" s="198"/>
      <c r="AX1613" s="198"/>
      <c r="AY1613" s="198"/>
      <c r="AZ1613" s="198"/>
      <c r="BA1613" s="198"/>
      <c r="BB1613" s="198"/>
      <c r="BC1613" s="198"/>
      <c r="BD1613" s="198"/>
      <c r="BE1613" s="198"/>
      <c r="BF1613" s="198"/>
      <c r="BG1613" s="198"/>
      <c r="BH1613" s="198"/>
      <c r="BI1613" s="198"/>
      <c r="BJ1613" s="198"/>
      <c r="BK1613" s="198"/>
      <c r="BL1613" s="198"/>
      <c r="BM1613" s="198"/>
      <c r="BN1613" s="198"/>
      <c r="BO1613" s="198"/>
      <c r="BP1613" s="198"/>
      <c r="BQ1613" s="198"/>
      <c r="BR1613" s="198"/>
      <c r="BS1613" s="198"/>
      <c r="BT1613" s="198"/>
      <c r="BU1613" s="198"/>
      <c r="BV1613" s="198"/>
      <c r="BW1613" s="198"/>
      <c r="BX1613" s="198"/>
      <c r="BY1613" s="198"/>
      <c r="BZ1613" s="198"/>
      <c r="CA1613" s="198"/>
      <c r="CB1613" s="198"/>
      <c r="CC1613" s="198"/>
      <c r="CD1613" s="198"/>
      <c r="CE1613" s="198"/>
      <c r="CF1613" s="198"/>
      <c r="CG1613" s="198"/>
      <c r="CH1613" s="198"/>
      <c r="CI1613" s="198"/>
      <c r="CJ1613" s="198"/>
      <c r="CK1613" s="198"/>
      <c r="CL1613" s="198"/>
      <c r="CM1613" s="198"/>
      <c r="CN1613" s="198"/>
      <c r="CO1613" s="198"/>
      <c r="CP1613" s="198"/>
      <c r="CQ1613" s="198"/>
      <c r="CR1613" s="198"/>
      <c r="CS1613" s="198"/>
      <c r="CT1613" s="198"/>
      <c r="CU1613" s="198"/>
      <c r="CV1613" s="198"/>
      <c r="CW1613" s="198"/>
      <c r="CX1613" s="198"/>
      <c r="CY1613" s="198"/>
      <c r="CZ1613" s="198"/>
      <c r="DA1613" s="198"/>
      <c r="DB1613" s="198"/>
      <c r="DC1613" s="198"/>
      <c r="DD1613" s="198"/>
      <c r="DE1613" s="198"/>
      <c r="DF1613" s="198"/>
      <c r="DG1613" s="198"/>
      <c r="DH1613" s="198"/>
      <c r="DI1613" s="198"/>
      <c r="DJ1613" s="198"/>
      <c r="DK1613" s="198"/>
      <c r="DL1613" s="198"/>
      <c r="DM1613" s="198"/>
      <c r="DN1613" s="198"/>
      <c r="DO1613" s="198"/>
      <c r="DP1613" s="198"/>
      <c r="DQ1613" s="198"/>
      <c r="DR1613" s="198"/>
      <c r="DS1613" s="198"/>
      <c r="DT1613" s="198"/>
      <c r="DU1613" s="198"/>
    </row>
    <row r="1614" spans="1:125" s="173" customFormat="1" x14ac:dyDescent="0.2">
      <c r="A1614" s="149"/>
      <c r="B1614" s="151"/>
      <c r="C1614" s="151"/>
      <c r="AT1614" s="198"/>
      <c r="AU1614" s="198"/>
      <c r="AV1614" s="198"/>
      <c r="AW1614" s="198"/>
      <c r="AX1614" s="198"/>
      <c r="AY1614" s="198"/>
      <c r="AZ1614" s="198"/>
      <c r="BA1614" s="198"/>
      <c r="BB1614" s="198"/>
      <c r="BC1614" s="198"/>
      <c r="BD1614" s="198"/>
      <c r="BE1614" s="198"/>
      <c r="BF1614" s="198"/>
      <c r="BG1614" s="198"/>
      <c r="BH1614" s="198"/>
      <c r="BI1614" s="198"/>
      <c r="BJ1614" s="198"/>
      <c r="BK1614" s="198"/>
      <c r="BL1614" s="198"/>
      <c r="BM1614" s="198"/>
      <c r="BN1614" s="198"/>
      <c r="BO1614" s="198"/>
      <c r="BP1614" s="198"/>
      <c r="BQ1614" s="198"/>
      <c r="BR1614" s="198"/>
      <c r="BS1614" s="198"/>
      <c r="BT1614" s="198"/>
      <c r="BU1614" s="198"/>
      <c r="BV1614" s="198"/>
      <c r="BW1614" s="198"/>
      <c r="BX1614" s="198"/>
      <c r="BY1614" s="198"/>
      <c r="BZ1614" s="198"/>
      <c r="CA1614" s="198"/>
      <c r="CB1614" s="198"/>
      <c r="CC1614" s="198"/>
      <c r="CD1614" s="198"/>
      <c r="CE1614" s="198"/>
      <c r="CF1614" s="198"/>
      <c r="CG1614" s="198"/>
      <c r="CH1614" s="198"/>
      <c r="CI1614" s="198"/>
      <c r="CJ1614" s="198"/>
      <c r="CK1614" s="198"/>
      <c r="CL1614" s="198"/>
      <c r="CM1614" s="198"/>
      <c r="CN1614" s="198"/>
      <c r="CO1614" s="198"/>
      <c r="CP1614" s="198"/>
      <c r="CQ1614" s="198"/>
      <c r="CR1614" s="198"/>
      <c r="CS1614" s="198"/>
      <c r="CT1614" s="198"/>
      <c r="CU1614" s="198"/>
      <c r="CV1614" s="198"/>
      <c r="CW1614" s="198"/>
      <c r="CX1614" s="198"/>
      <c r="CY1614" s="198"/>
      <c r="CZ1614" s="198"/>
      <c r="DA1614" s="198"/>
      <c r="DB1614" s="198"/>
      <c r="DC1614" s="198"/>
      <c r="DD1614" s="198"/>
      <c r="DE1614" s="198"/>
      <c r="DF1614" s="198"/>
      <c r="DG1614" s="198"/>
      <c r="DH1614" s="198"/>
      <c r="DI1614" s="198"/>
      <c r="DJ1614" s="198"/>
      <c r="DK1614" s="198"/>
      <c r="DL1614" s="198"/>
      <c r="DM1614" s="198"/>
      <c r="DN1614" s="198"/>
      <c r="DO1614" s="198"/>
      <c r="DP1614" s="198"/>
      <c r="DQ1614" s="198"/>
      <c r="DR1614" s="198"/>
      <c r="DS1614" s="198"/>
      <c r="DT1614" s="198"/>
      <c r="DU1614" s="198"/>
    </row>
    <row r="1615" spans="1:125" s="173" customFormat="1" x14ac:dyDescent="0.2">
      <c r="A1615" s="149"/>
      <c r="B1615" s="151"/>
      <c r="C1615" s="151"/>
      <c r="AT1615" s="198"/>
      <c r="AU1615" s="198"/>
      <c r="AV1615" s="198"/>
      <c r="AW1615" s="198"/>
      <c r="AX1615" s="198"/>
      <c r="AY1615" s="198"/>
      <c r="AZ1615" s="198"/>
      <c r="BA1615" s="198"/>
      <c r="BB1615" s="198"/>
      <c r="BC1615" s="198"/>
      <c r="BD1615" s="198"/>
      <c r="BE1615" s="198"/>
      <c r="BF1615" s="198"/>
      <c r="BG1615" s="198"/>
      <c r="BH1615" s="198"/>
      <c r="BI1615" s="198"/>
      <c r="BJ1615" s="198"/>
      <c r="BK1615" s="198"/>
      <c r="BL1615" s="198"/>
      <c r="BM1615" s="198"/>
      <c r="BN1615" s="198"/>
      <c r="BO1615" s="198"/>
      <c r="BP1615" s="198"/>
      <c r="BQ1615" s="198"/>
      <c r="BR1615" s="198"/>
      <c r="BS1615" s="198"/>
      <c r="BT1615" s="198"/>
      <c r="BU1615" s="198"/>
      <c r="BV1615" s="198"/>
      <c r="BW1615" s="198"/>
      <c r="BX1615" s="198"/>
      <c r="BY1615" s="198"/>
      <c r="BZ1615" s="198"/>
      <c r="CA1615" s="198"/>
      <c r="CB1615" s="198"/>
      <c r="CC1615" s="198"/>
      <c r="CD1615" s="198"/>
      <c r="CE1615" s="198"/>
      <c r="CF1615" s="198"/>
      <c r="CG1615" s="198"/>
      <c r="CH1615" s="198"/>
      <c r="CI1615" s="198"/>
      <c r="CJ1615" s="198"/>
      <c r="CK1615" s="198"/>
      <c r="CL1615" s="198"/>
      <c r="CM1615" s="198"/>
      <c r="CN1615" s="198"/>
      <c r="CO1615" s="198"/>
      <c r="CP1615" s="198"/>
      <c r="CQ1615" s="198"/>
      <c r="CR1615" s="198"/>
      <c r="CS1615" s="198"/>
      <c r="CT1615" s="198"/>
      <c r="CU1615" s="198"/>
      <c r="CV1615" s="198"/>
      <c r="CW1615" s="198"/>
      <c r="CX1615" s="198"/>
      <c r="CY1615" s="198"/>
      <c r="CZ1615" s="198"/>
      <c r="DA1615" s="198"/>
      <c r="DB1615" s="198"/>
      <c r="DC1615" s="198"/>
      <c r="DD1615" s="198"/>
      <c r="DE1615" s="198"/>
      <c r="DF1615" s="198"/>
      <c r="DG1615" s="198"/>
      <c r="DH1615" s="198"/>
      <c r="DI1615" s="198"/>
      <c r="DJ1615" s="198"/>
      <c r="DK1615" s="198"/>
      <c r="DL1615" s="198"/>
      <c r="DM1615" s="198"/>
      <c r="DN1615" s="198"/>
      <c r="DO1615" s="198"/>
      <c r="DP1615" s="198"/>
      <c r="DQ1615" s="198"/>
      <c r="DR1615" s="198"/>
      <c r="DS1615" s="198"/>
      <c r="DT1615" s="198"/>
      <c r="DU1615" s="198"/>
    </row>
    <row r="1616" spans="1:125" s="173" customFormat="1" x14ac:dyDescent="0.2">
      <c r="A1616" s="149"/>
      <c r="B1616" s="151"/>
      <c r="C1616" s="151"/>
      <c r="AT1616" s="198"/>
      <c r="AU1616" s="198"/>
      <c r="AV1616" s="198"/>
      <c r="AW1616" s="198"/>
      <c r="AX1616" s="198"/>
      <c r="AY1616" s="198"/>
      <c r="AZ1616" s="198"/>
      <c r="BA1616" s="198"/>
      <c r="BB1616" s="198"/>
      <c r="BC1616" s="198"/>
      <c r="BD1616" s="198"/>
      <c r="BE1616" s="198"/>
      <c r="BF1616" s="198"/>
      <c r="BG1616" s="198"/>
      <c r="BH1616" s="198"/>
      <c r="BI1616" s="198"/>
      <c r="BJ1616" s="198"/>
      <c r="BK1616" s="198"/>
      <c r="BL1616" s="198"/>
      <c r="BM1616" s="198"/>
      <c r="BN1616" s="198"/>
      <c r="BO1616" s="198"/>
      <c r="BP1616" s="198"/>
      <c r="BQ1616" s="198"/>
      <c r="BR1616" s="198"/>
      <c r="BS1616" s="198"/>
      <c r="BT1616" s="198"/>
      <c r="BU1616" s="198"/>
      <c r="BV1616" s="198"/>
      <c r="BW1616" s="198"/>
      <c r="BX1616" s="198"/>
      <c r="BY1616" s="198"/>
      <c r="BZ1616" s="198"/>
      <c r="CA1616" s="198"/>
      <c r="CB1616" s="198"/>
      <c r="CC1616" s="198"/>
      <c r="CD1616" s="198"/>
      <c r="CE1616" s="198"/>
      <c r="CF1616" s="198"/>
      <c r="CG1616" s="198"/>
      <c r="CH1616" s="198"/>
      <c r="CI1616" s="198"/>
      <c r="CJ1616" s="198"/>
      <c r="CK1616" s="198"/>
      <c r="CL1616" s="198"/>
      <c r="CM1616" s="198"/>
      <c r="CN1616" s="198"/>
      <c r="CO1616" s="198"/>
      <c r="CP1616" s="198"/>
      <c r="CQ1616" s="198"/>
      <c r="CR1616" s="198"/>
      <c r="CS1616" s="198"/>
      <c r="CT1616" s="198"/>
      <c r="CU1616" s="198"/>
      <c r="CV1616" s="198"/>
      <c r="CW1616" s="198"/>
      <c r="CX1616" s="198"/>
      <c r="CY1616" s="198"/>
      <c r="CZ1616" s="198"/>
      <c r="DA1616" s="198"/>
      <c r="DB1616" s="198"/>
      <c r="DC1616" s="198"/>
      <c r="DD1616" s="198"/>
      <c r="DE1616" s="198"/>
      <c r="DF1616" s="198"/>
      <c r="DG1616" s="198"/>
      <c r="DH1616" s="198"/>
      <c r="DI1616" s="198"/>
      <c r="DJ1616" s="198"/>
      <c r="DK1616" s="198"/>
      <c r="DL1616" s="198"/>
      <c r="DM1616" s="198"/>
      <c r="DN1616" s="198"/>
      <c r="DO1616" s="198"/>
      <c r="DP1616" s="198"/>
      <c r="DQ1616" s="198"/>
      <c r="DR1616" s="198"/>
      <c r="DS1616" s="198"/>
      <c r="DT1616" s="198"/>
      <c r="DU1616" s="198"/>
    </row>
    <row r="1617" spans="1:125" s="173" customFormat="1" x14ac:dyDescent="0.2">
      <c r="A1617" s="149"/>
      <c r="B1617" s="151"/>
      <c r="C1617" s="151"/>
      <c r="AT1617" s="198"/>
      <c r="AU1617" s="198"/>
      <c r="AV1617" s="198"/>
      <c r="AW1617" s="198"/>
      <c r="AX1617" s="198"/>
      <c r="AY1617" s="198"/>
      <c r="AZ1617" s="198"/>
      <c r="BA1617" s="198"/>
      <c r="BB1617" s="198"/>
      <c r="BC1617" s="198"/>
      <c r="BD1617" s="198"/>
      <c r="BE1617" s="198"/>
      <c r="BF1617" s="198"/>
      <c r="BG1617" s="198"/>
      <c r="BH1617" s="198"/>
      <c r="BI1617" s="198"/>
      <c r="BJ1617" s="198"/>
      <c r="BK1617" s="198"/>
      <c r="BL1617" s="198"/>
      <c r="BM1617" s="198"/>
      <c r="BN1617" s="198"/>
      <c r="BO1617" s="198"/>
      <c r="BP1617" s="198"/>
      <c r="BQ1617" s="198"/>
      <c r="BR1617" s="198"/>
      <c r="BS1617" s="198"/>
      <c r="BT1617" s="198"/>
      <c r="BU1617" s="198"/>
      <c r="BV1617" s="198"/>
      <c r="BW1617" s="198"/>
      <c r="BX1617" s="198"/>
      <c r="BY1617" s="198"/>
      <c r="BZ1617" s="198"/>
      <c r="CA1617" s="198"/>
      <c r="CB1617" s="198"/>
      <c r="CC1617" s="198"/>
      <c r="CD1617" s="198"/>
      <c r="CE1617" s="198"/>
      <c r="CF1617" s="198"/>
      <c r="CG1617" s="198"/>
      <c r="CH1617" s="198"/>
      <c r="CI1617" s="198"/>
      <c r="CJ1617" s="198"/>
      <c r="CK1617" s="198"/>
      <c r="CL1617" s="198"/>
      <c r="CM1617" s="198"/>
      <c r="CN1617" s="198"/>
      <c r="CO1617" s="198"/>
      <c r="CP1617" s="198"/>
      <c r="CQ1617" s="198"/>
      <c r="CR1617" s="198"/>
      <c r="CS1617" s="198"/>
      <c r="CT1617" s="198"/>
      <c r="CU1617" s="198"/>
      <c r="CV1617" s="198"/>
      <c r="CW1617" s="198"/>
      <c r="CX1617" s="198"/>
      <c r="CY1617" s="198"/>
      <c r="CZ1617" s="198"/>
      <c r="DA1617" s="198"/>
      <c r="DB1617" s="198"/>
      <c r="DC1617" s="198"/>
      <c r="DD1617" s="198"/>
      <c r="DE1617" s="198"/>
      <c r="DF1617" s="198"/>
      <c r="DG1617" s="198"/>
      <c r="DH1617" s="198"/>
      <c r="DI1617" s="198"/>
      <c r="DJ1617" s="198"/>
      <c r="DK1617" s="198"/>
      <c r="DL1617" s="198"/>
      <c r="DM1617" s="198"/>
      <c r="DN1617" s="198"/>
      <c r="DO1617" s="198"/>
      <c r="DP1617" s="198"/>
      <c r="DQ1617" s="198"/>
      <c r="DR1617" s="198"/>
      <c r="DS1617" s="198"/>
      <c r="DT1617" s="198"/>
      <c r="DU1617" s="198"/>
    </row>
    <row r="1618" spans="1:125" s="173" customFormat="1" x14ac:dyDescent="0.2">
      <c r="A1618" s="149"/>
      <c r="B1618" s="151"/>
      <c r="C1618" s="151"/>
      <c r="AT1618" s="198"/>
      <c r="AU1618" s="198"/>
      <c r="AV1618" s="198"/>
      <c r="AW1618" s="198"/>
      <c r="AX1618" s="198"/>
      <c r="AY1618" s="198"/>
      <c r="AZ1618" s="198"/>
      <c r="BA1618" s="198"/>
      <c r="BB1618" s="198"/>
      <c r="BC1618" s="198"/>
      <c r="BD1618" s="198"/>
      <c r="BE1618" s="198"/>
      <c r="BF1618" s="198"/>
      <c r="BG1618" s="198"/>
      <c r="BH1618" s="198"/>
      <c r="BI1618" s="198"/>
      <c r="BJ1618" s="198"/>
      <c r="BK1618" s="198"/>
      <c r="BL1618" s="198"/>
      <c r="BM1618" s="198"/>
      <c r="BN1618" s="198"/>
      <c r="BO1618" s="198"/>
      <c r="BP1618" s="198"/>
      <c r="BQ1618" s="198"/>
      <c r="BR1618" s="198"/>
      <c r="BS1618" s="198"/>
      <c r="BT1618" s="198"/>
      <c r="BU1618" s="198"/>
      <c r="BV1618" s="198"/>
      <c r="BW1618" s="198"/>
      <c r="BX1618" s="198"/>
      <c r="BY1618" s="198"/>
      <c r="BZ1618" s="198"/>
      <c r="CA1618" s="198"/>
      <c r="CB1618" s="198"/>
      <c r="CC1618" s="198"/>
      <c r="CD1618" s="198"/>
      <c r="CE1618" s="198"/>
      <c r="CF1618" s="198"/>
      <c r="CG1618" s="198"/>
      <c r="CH1618" s="198"/>
      <c r="CI1618" s="198"/>
      <c r="CJ1618" s="198"/>
      <c r="CK1618" s="198"/>
      <c r="CL1618" s="198"/>
      <c r="CM1618" s="198"/>
      <c r="CN1618" s="198"/>
      <c r="CO1618" s="198"/>
      <c r="CP1618" s="198"/>
      <c r="CQ1618" s="198"/>
      <c r="CR1618" s="198"/>
      <c r="CS1618" s="198"/>
      <c r="CT1618" s="198"/>
      <c r="CU1618" s="198"/>
      <c r="CV1618" s="198"/>
      <c r="CW1618" s="198"/>
      <c r="CX1618" s="198"/>
      <c r="CY1618" s="198"/>
      <c r="CZ1618" s="198"/>
      <c r="DA1618" s="198"/>
      <c r="DB1618" s="198"/>
      <c r="DC1618" s="198"/>
      <c r="DD1618" s="198"/>
      <c r="DE1618" s="198"/>
      <c r="DF1618" s="198"/>
      <c r="DG1618" s="198"/>
      <c r="DH1618" s="198"/>
      <c r="DI1618" s="198"/>
      <c r="DJ1618" s="198"/>
      <c r="DK1618" s="198"/>
      <c r="DL1618" s="198"/>
      <c r="DM1618" s="198"/>
      <c r="DN1618" s="198"/>
      <c r="DO1618" s="198"/>
      <c r="DP1618" s="198"/>
      <c r="DQ1618" s="198"/>
      <c r="DR1618" s="198"/>
      <c r="DS1618" s="198"/>
      <c r="DT1618" s="198"/>
      <c r="DU1618" s="198"/>
    </row>
    <row r="1619" spans="1:125" s="173" customFormat="1" x14ac:dyDescent="0.2">
      <c r="A1619" s="149"/>
      <c r="B1619" s="151"/>
      <c r="C1619" s="151"/>
      <c r="AT1619" s="198"/>
      <c r="AU1619" s="198"/>
      <c r="AV1619" s="198"/>
      <c r="AW1619" s="198"/>
      <c r="AX1619" s="198"/>
      <c r="AY1619" s="198"/>
      <c r="AZ1619" s="198"/>
      <c r="BA1619" s="198"/>
      <c r="BB1619" s="198"/>
      <c r="BC1619" s="198"/>
      <c r="BD1619" s="198"/>
      <c r="BE1619" s="198"/>
      <c r="BF1619" s="198"/>
      <c r="BG1619" s="198"/>
      <c r="BH1619" s="198"/>
      <c r="BI1619" s="198"/>
      <c r="BJ1619" s="198"/>
      <c r="BK1619" s="198"/>
      <c r="BL1619" s="198"/>
      <c r="BM1619" s="198"/>
      <c r="BN1619" s="198"/>
      <c r="BO1619" s="198"/>
      <c r="BP1619" s="198"/>
      <c r="BQ1619" s="198"/>
      <c r="BR1619" s="198"/>
      <c r="BS1619" s="198"/>
      <c r="BT1619" s="198"/>
      <c r="BU1619" s="198"/>
      <c r="BV1619" s="198"/>
      <c r="BW1619" s="198"/>
      <c r="BX1619" s="198"/>
      <c r="BY1619" s="198"/>
      <c r="BZ1619" s="198"/>
      <c r="CA1619" s="198"/>
      <c r="CB1619" s="198"/>
      <c r="CC1619" s="198"/>
      <c r="CD1619" s="198"/>
      <c r="CE1619" s="198"/>
      <c r="CF1619" s="198"/>
      <c r="CG1619" s="198"/>
      <c r="CH1619" s="198"/>
      <c r="CI1619" s="198"/>
      <c r="CJ1619" s="198"/>
      <c r="CK1619" s="198"/>
      <c r="CL1619" s="198"/>
      <c r="CM1619" s="198"/>
      <c r="CN1619" s="198"/>
      <c r="CO1619" s="198"/>
      <c r="CP1619" s="198"/>
      <c r="CQ1619" s="198"/>
      <c r="CR1619" s="198"/>
      <c r="CS1619" s="198"/>
      <c r="CT1619" s="198"/>
      <c r="CU1619" s="198"/>
      <c r="CV1619" s="198"/>
      <c r="CW1619" s="198"/>
      <c r="CX1619" s="198"/>
      <c r="CY1619" s="198"/>
      <c r="CZ1619" s="198"/>
      <c r="DA1619" s="198"/>
      <c r="DB1619" s="198"/>
      <c r="DC1619" s="198"/>
      <c r="DD1619" s="198"/>
      <c r="DE1619" s="198"/>
      <c r="DF1619" s="198"/>
      <c r="DG1619" s="198"/>
      <c r="DH1619" s="198"/>
      <c r="DI1619" s="198"/>
      <c r="DJ1619" s="198"/>
      <c r="DK1619" s="198"/>
      <c r="DL1619" s="198"/>
      <c r="DM1619" s="198"/>
      <c r="DN1619" s="198"/>
      <c r="DO1619" s="198"/>
      <c r="DP1619" s="198"/>
      <c r="DQ1619" s="198"/>
      <c r="DR1619" s="198"/>
      <c r="DS1619" s="198"/>
      <c r="DT1619" s="198"/>
      <c r="DU1619" s="198"/>
    </row>
    <row r="1620" spans="1:125" s="173" customFormat="1" x14ac:dyDescent="0.2">
      <c r="A1620" s="149"/>
      <c r="B1620" s="151"/>
      <c r="C1620" s="151"/>
      <c r="AT1620" s="198"/>
      <c r="AU1620" s="198"/>
      <c r="AV1620" s="198"/>
      <c r="AW1620" s="198"/>
      <c r="AX1620" s="198"/>
      <c r="AY1620" s="198"/>
      <c r="AZ1620" s="198"/>
      <c r="BA1620" s="198"/>
      <c r="BB1620" s="198"/>
      <c r="BC1620" s="198"/>
      <c r="BD1620" s="198"/>
      <c r="BE1620" s="198"/>
      <c r="BF1620" s="198"/>
      <c r="BG1620" s="198"/>
      <c r="BH1620" s="198"/>
      <c r="BI1620" s="198"/>
      <c r="BJ1620" s="198"/>
      <c r="BK1620" s="198"/>
      <c r="BL1620" s="198"/>
      <c r="BM1620" s="198"/>
      <c r="BN1620" s="198"/>
      <c r="BO1620" s="198"/>
      <c r="BP1620" s="198"/>
      <c r="BQ1620" s="198"/>
      <c r="BR1620" s="198"/>
      <c r="BS1620" s="198"/>
      <c r="BT1620" s="198"/>
      <c r="BU1620" s="198"/>
      <c r="BV1620" s="198"/>
      <c r="BW1620" s="198"/>
      <c r="BX1620" s="198"/>
      <c r="BY1620" s="198"/>
      <c r="BZ1620" s="198"/>
      <c r="CA1620" s="198"/>
      <c r="CB1620" s="198"/>
      <c r="CC1620" s="198"/>
      <c r="CD1620" s="198"/>
      <c r="CE1620" s="198"/>
      <c r="CF1620" s="198"/>
      <c r="CG1620" s="198"/>
      <c r="CH1620" s="198"/>
      <c r="CI1620" s="198"/>
      <c r="CJ1620" s="198"/>
      <c r="CK1620" s="198"/>
      <c r="CL1620" s="198"/>
      <c r="CM1620" s="198"/>
      <c r="CN1620" s="198"/>
      <c r="CO1620" s="198"/>
      <c r="CP1620" s="198"/>
      <c r="CQ1620" s="198"/>
      <c r="CR1620" s="198"/>
      <c r="CS1620" s="198"/>
      <c r="CT1620" s="198"/>
      <c r="CU1620" s="198"/>
      <c r="CV1620" s="198"/>
      <c r="CW1620" s="198"/>
      <c r="CX1620" s="198"/>
      <c r="CY1620" s="198"/>
      <c r="CZ1620" s="198"/>
      <c r="DA1620" s="198"/>
      <c r="DB1620" s="198"/>
      <c r="DC1620" s="198"/>
      <c r="DD1620" s="198"/>
      <c r="DE1620" s="198"/>
      <c r="DF1620" s="198"/>
      <c r="DG1620" s="198"/>
      <c r="DH1620" s="198"/>
      <c r="DI1620" s="198"/>
      <c r="DJ1620" s="198"/>
      <c r="DK1620" s="198"/>
      <c r="DL1620" s="198"/>
      <c r="DM1620" s="198"/>
      <c r="DN1620" s="198"/>
      <c r="DO1620" s="198"/>
      <c r="DP1620" s="198"/>
      <c r="DQ1620" s="198"/>
      <c r="DR1620" s="198"/>
      <c r="DS1620" s="198"/>
      <c r="DT1620" s="198"/>
      <c r="DU1620" s="198"/>
    </row>
    <row r="1621" spans="1:125" s="173" customFormat="1" x14ac:dyDescent="0.2">
      <c r="A1621" s="149"/>
      <c r="B1621" s="151"/>
      <c r="C1621" s="151"/>
      <c r="AT1621" s="198"/>
      <c r="AU1621" s="198"/>
      <c r="AV1621" s="198"/>
      <c r="AW1621" s="198"/>
      <c r="AX1621" s="198"/>
      <c r="AY1621" s="198"/>
      <c r="AZ1621" s="198"/>
      <c r="BA1621" s="198"/>
      <c r="BB1621" s="198"/>
      <c r="BC1621" s="198"/>
      <c r="BD1621" s="198"/>
      <c r="BE1621" s="198"/>
      <c r="BF1621" s="198"/>
      <c r="BG1621" s="198"/>
      <c r="BH1621" s="198"/>
      <c r="BI1621" s="198"/>
      <c r="BJ1621" s="198"/>
      <c r="BK1621" s="198"/>
      <c r="BL1621" s="198"/>
      <c r="BM1621" s="198"/>
      <c r="BN1621" s="198"/>
      <c r="BO1621" s="198"/>
      <c r="BP1621" s="198"/>
      <c r="BQ1621" s="198"/>
      <c r="BR1621" s="198"/>
      <c r="BS1621" s="198"/>
      <c r="BT1621" s="198"/>
      <c r="BU1621" s="198"/>
      <c r="BV1621" s="198"/>
      <c r="BW1621" s="198"/>
      <c r="BX1621" s="198"/>
      <c r="BY1621" s="198"/>
      <c r="BZ1621" s="198"/>
      <c r="CA1621" s="198"/>
      <c r="CB1621" s="198"/>
      <c r="CC1621" s="198"/>
      <c r="CD1621" s="198"/>
      <c r="CE1621" s="198"/>
      <c r="CF1621" s="198"/>
      <c r="CG1621" s="198"/>
      <c r="CH1621" s="198"/>
      <c r="CI1621" s="198"/>
      <c r="CJ1621" s="198"/>
      <c r="CK1621" s="198"/>
      <c r="CL1621" s="198"/>
      <c r="CM1621" s="198"/>
      <c r="CN1621" s="198"/>
      <c r="CO1621" s="198"/>
      <c r="CP1621" s="198"/>
      <c r="CQ1621" s="198"/>
      <c r="CR1621" s="198"/>
      <c r="CS1621" s="198"/>
      <c r="CT1621" s="198"/>
      <c r="CU1621" s="198"/>
      <c r="CV1621" s="198"/>
      <c r="CW1621" s="198"/>
      <c r="CX1621" s="198"/>
      <c r="CY1621" s="198"/>
      <c r="CZ1621" s="198"/>
      <c r="DA1621" s="198"/>
      <c r="DB1621" s="198"/>
      <c r="DC1621" s="198"/>
      <c r="DD1621" s="198"/>
      <c r="DE1621" s="198"/>
      <c r="DF1621" s="198"/>
      <c r="DG1621" s="198"/>
      <c r="DH1621" s="198"/>
      <c r="DI1621" s="198"/>
      <c r="DJ1621" s="198"/>
      <c r="DK1621" s="198"/>
      <c r="DL1621" s="198"/>
      <c r="DM1621" s="198"/>
      <c r="DN1621" s="198"/>
      <c r="DO1621" s="198"/>
      <c r="DP1621" s="198"/>
      <c r="DQ1621" s="198"/>
      <c r="DR1621" s="198"/>
      <c r="DS1621" s="198"/>
      <c r="DT1621" s="198"/>
      <c r="DU1621" s="198"/>
    </row>
    <row r="1622" spans="1:125" s="173" customFormat="1" x14ac:dyDescent="0.2">
      <c r="A1622" s="149"/>
      <c r="B1622" s="151"/>
      <c r="C1622" s="151"/>
      <c r="AT1622" s="198"/>
      <c r="AU1622" s="198"/>
      <c r="AV1622" s="198"/>
      <c r="AW1622" s="198"/>
      <c r="AX1622" s="198"/>
      <c r="AY1622" s="198"/>
      <c r="AZ1622" s="198"/>
      <c r="BA1622" s="198"/>
      <c r="BB1622" s="198"/>
      <c r="BC1622" s="198"/>
      <c r="BD1622" s="198"/>
      <c r="BE1622" s="198"/>
      <c r="BF1622" s="198"/>
      <c r="BG1622" s="198"/>
      <c r="BH1622" s="198"/>
      <c r="BI1622" s="198"/>
      <c r="BJ1622" s="198"/>
      <c r="BK1622" s="198"/>
      <c r="BL1622" s="198"/>
      <c r="BM1622" s="198"/>
      <c r="BN1622" s="198"/>
      <c r="BO1622" s="198"/>
      <c r="BP1622" s="198"/>
      <c r="BQ1622" s="198"/>
      <c r="BR1622" s="198"/>
      <c r="BS1622" s="198"/>
      <c r="BT1622" s="198"/>
      <c r="BU1622" s="198"/>
      <c r="BV1622" s="198"/>
      <c r="BW1622" s="198"/>
      <c r="BX1622" s="198"/>
      <c r="BY1622" s="198"/>
      <c r="BZ1622" s="198"/>
      <c r="CA1622" s="198"/>
      <c r="CB1622" s="198"/>
      <c r="CC1622" s="198"/>
      <c r="CD1622" s="198"/>
      <c r="CE1622" s="198"/>
      <c r="CF1622" s="198"/>
      <c r="CG1622" s="198"/>
      <c r="CH1622" s="198"/>
      <c r="CI1622" s="198"/>
      <c r="CJ1622" s="198"/>
      <c r="CK1622" s="198"/>
      <c r="CL1622" s="198"/>
      <c r="CM1622" s="198"/>
      <c r="CN1622" s="198"/>
      <c r="CO1622" s="198"/>
      <c r="CP1622" s="198"/>
      <c r="CQ1622" s="198"/>
      <c r="CR1622" s="198"/>
      <c r="CS1622" s="198"/>
      <c r="CT1622" s="198"/>
      <c r="CU1622" s="198"/>
      <c r="CV1622" s="198"/>
      <c r="CW1622" s="198"/>
      <c r="CX1622" s="198"/>
      <c r="CY1622" s="198"/>
      <c r="CZ1622" s="198"/>
      <c r="DA1622" s="198"/>
      <c r="DB1622" s="198"/>
      <c r="DC1622" s="198"/>
      <c r="DD1622" s="198"/>
      <c r="DE1622" s="198"/>
      <c r="DF1622" s="198"/>
      <c r="DG1622" s="198"/>
      <c r="DH1622" s="198"/>
      <c r="DI1622" s="198"/>
      <c r="DJ1622" s="198"/>
      <c r="DK1622" s="198"/>
      <c r="DL1622" s="198"/>
      <c r="DM1622" s="198"/>
      <c r="DN1622" s="198"/>
      <c r="DO1622" s="198"/>
      <c r="DP1622" s="198"/>
      <c r="DQ1622" s="198"/>
      <c r="DR1622" s="198"/>
      <c r="DS1622" s="198"/>
      <c r="DT1622" s="198"/>
      <c r="DU1622" s="198"/>
    </row>
    <row r="1623" spans="1:125" s="173" customFormat="1" x14ac:dyDescent="0.2">
      <c r="A1623" s="149"/>
      <c r="B1623" s="151"/>
      <c r="C1623" s="151"/>
      <c r="AT1623" s="198"/>
      <c r="AU1623" s="198"/>
      <c r="AV1623" s="198"/>
      <c r="AW1623" s="198"/>
      <c r="AX1623" s="198"/>
      <c r="AY1623" s="198"/>
      <c r="AZ1623" s="198"/>
      <c r="BA1623" s="198"/>
      <c r="BB1623" s="198"/>
      <c r="BC1623" s="198"/>
      <c r="BD1623" s="198"/>
      <c r="BE1623" s="198"/>
      <c r="BF1623" s="198"/>
      <c r="BG1623" s="198"/>
      <c r="BH1623" s="198"/>
      <c r="BI1623" s="198"/>
      <c r="BJ1623" s="198"/>
      <c r="BK1623" s="198"/>
      <c r="BL1623" s="198"/>
      <c r="BM1623" s="198"/>
      <c r="BN1623" s="198"/>
      <c r="BO1623" s="198"/>
      <c r="BP1623" s="198"/>
      <c r="BQ1623" s="198"/>
      <c r="BR1623" s="198"/>
      <c r="BS1623" s="198"/>
      <c r="BT1623" s="198"/>
      <c r="BU1623" s="198"/>
      <c r="BV1623" s="198"/>
      <c r="BW1623" s="198"/>
      <c r="BX1623" s="198"/>
      <c r="BY1623" s="198"/>
      <c r="BZ1623" s="198"/>
      <c r="CA1623" s="198"/>
      <c r="CB1623" s="198"/>
      <c r="CC1623" s="198"/>
      <c r="CD1623" s="198"/>
      <c r="CE1623" s="198"/>
      <c r="CF1623" s="198"/>
      <c r="CG1623" s="198"/>
      <c r="CH1623" s="198"/>
      <c r="CI1623" s="198"/>
      <c r="CJ1623" s="198"/>
      <c r="CK1623" s="198"/>
      <c r="CL1623" s="198"/>
      <c r="CM1623" s="198"/>
      <c r="CN1623" s="198"/>
      <c r="CO1623" s="198"/>
      <c r="CP1623" s="198"/>
      <c r="CQ1623" s="198"/>
      <c r="CR1623" s="198"/>
      <c r="CS1623" s="198"/>
      <c r="CT1623" s="198"/>
      <c r="CU1623" s="198"/>
      <c r="CV1623" s="198"/>
      <c r="CW1623" s="198"/>
      <c r="CX1623" s="198"/>
      <c r="CY1623" s="198"/>
      <c r="CZ1623" s="198"/>
      <c r="DA1623" s="198"/>
      <c r="DB1623" s="198"/>
      <c r="DC1623" s="198"/>
      <c r="DD1623" s="198"/>
      <c r="DE1623" s="198"/>
      <c r="DF1623" s="198"/>
      <c r="DG1623" s="198"/>
      <c r="DH1623" s="198"/>
      <c r="DI1623" s="198"/>
      <c r="DJ1623" s="198"/>
      <c r="DK1623" s="198"/>
      <c r="DL1623" s="198"/>
      <c r="DM1623" s="198"/>
      <c r="DN1623" s="198"/>
      <c r="DO1623" s="198"/>
      <c r="DP1623" s="198"/>
      <c r="DQ1623" s="198"/>
      <c r="DR1623" s="198"/>
      <c r="DS1623" s="198"/>
      <c r="DT1623" s="198"/>
      <c r="DU1623" s="198"/>
    </row>
    <row r="1624" spans="1:125" s="173" customFormat="1" x14ac:dyDescent="0.2">
      <c r="A1624" s="149"/>
      <c r="B1624" s="151"/>
      <c r="C1624" s="151"/>
      <c r="AT1624" s="198"/>
      <c r="AU1624" s="198"/>
      <c r="AV1624" s="198"/>
      <c r="AW1624" s="198"/>
      <c r="AX1624" s="198"/>
      <c r="AY1624" s="198"/>
      <c r="AZ1624" s="198"/>
      <c r="BA1624" s="198"/>
      <c r="BB1624" s="198"/>
      <c r="BC1624" s="198"/>
      <c r="BD1624" s="198"/>
      <c r="BE1624" s="198"/>
      <c r="BF1624" s="198"/>
      <c r="BG1624" s="198"/>
      <c r="BH1624" s="198"/>
      <c r="BI1624" s="198"/>
      <c r="BJ1624" s="198"/>
      <c r="BK1624" s="198"/>
      <c r="BL1624" s="198"/>
      <c r="BM1624" s="198"/>
      <c r="BN1624" s="198"/>
      <c r="BO1624" s="198"/>
      <c r="BP1624" s="198"/>
      <c r="BQ1624" s="198"/>
      <c r="BR1624" s="198"/>
      <c r="BS1624" s="198"/>
      <c r="BT1624" s="198"/>
      <c r="BU1624" s="198"/>
      <c r="BV1624" s="198"/>
      <c r="BW1624" s="198"/>
      <c r="BX1624" s="198"/>
      <c r="BY1624" s="198"/>
      <c r="BZ1624" s="198"/>
      <c r="CA1624" s="198"/>
      <c r="CB1624" s="198"/>
      <c r="CC1624" s="198"/>
      <c r="CD1624" s="198"/>
      <c r="CE1624" s="198"/>
      <c r="CF1624" s="198"/>
      <c r="CG1624" s="198"/>
      <c r="CH1624" s="198"/>
      <c r="CI1624" s="198"/>
      <c r="CJ1624" s="198"/>
      <c r="CK1624" s="198"/>
      <c r="CL1624" s="198"/>
      <c r="CM1624" s="198"/>
      <c r="CN1624" s="198"/>
      <c r="CO1624" s="198"/>
      <c r="CP1624" s="198"/>
      <c r="CQ1624" s="198"/>
      <c r="CR1624" s="198"/>
      <c r="CS1624" s="198"/>
      <c r="CT1624" s="198"/>
      <c r="CU1624" s="198"/>
      <c r="CV1624" s="198"/>
      <c r="CW1624" s="198"/>
      <c r="CX1624" s="198"/>
      <c r="CY1624" s="198"/>
      <c r="CZ1624" s="198"/>
      <c r="DA1624" s="198"/>
      <c r="DB1624" s="198"/>
      <c r="DC1624" s="198"/>
      <c r="DD1624" s="198"/>
      <c r="DE1624" s="198"/>
      <c r="DF1624" s="198"/>
      <c r="DG1624" s="198"/>
      <c r="DH1624" s="198"/>
      <c r="DI1624" s="198"/>
      <c r="DJ1624" s="198"/>
      <c r="DK1624" s="198"/>
      <c r="DL1624" s="198"/>
      <c r="DM1624" s="198"/>
      <c r="DN1624" s="198"/>
      <c r="DO1624" s="198"/>
      <c r="DP1624" s="198"/>
      <c r="DQ1624" s="198"/>
      <c r="DR1624" s="198"/>
      <c r="DS1624" s="198"/>
      <c r="DT1624" s="198"/>
      <c r="DU1624" s="198"/>
    </row>
    <row r="1625" spans="1:125" s="173" customFormat="1" x14ac:dyDescent="0.2">
      <c r="A1625" s="149"/>
      <c r="B1625" s="151"/>
      <c r="C1625" s="151"/>
      <c r="AT1625" s="198"/>
      <c r="AU1625" s="198"/>
      <c r="AV1625" s="198"/>
      <c r="AW1625" s="198"/>
      <c r="AX1625" s="198"/>
      <c r="AY1625" s="198"/>
      <c r="AZ1625" s="198"/>
      <c r="BA1625" s="198"/>
      <c r="BB1625" s="198"/>
      <c r="BC1625" s="198"/>
      <c r="BD1625" s="198"/>
      <c r="BE1625" s="198"/>
      <c r="BF1625" s="198"/>
      <c r="BG1625" s="198"/>
      <c r="BH1625" s="198"/>
      <c r="BI1625" s="198"/>
      <c r="BJ1625" s="198"/>
      <c r="BK1625" s="198"/>
      <c r="BL1625" s="198"/>
      <c r="BM1625" s="198"/>
      <c r="BN1625" s="198"/>
      <c r="BO1625" s="198"/>
      <c r="BP1625" s="198"/>
      <c r="BQ1625" s="198"/>
      <c r="BR1625" s="198"/>
      <c r="BS1625" s="198"/>
      <c r="BT1625" s="198"/>
      <c r="BU1625" s="198"/>
      <c r="BV1625" s="198"/>
      <c r="BW1625" s="198"/>
      <c r="BX1625" s="198"/>
      <c r="BY1625" s="198"/>
      <c r="BZ1625" s="198"/>
      <c r="CA1625" s="198"/>
      <c r="CB1625" s="198"/>
      <c r="CC1625" s="198"/>
      <c r="CD1625" s="198"/>
      <c r="CE1625" s="198"/>
      <c r="CF1625" s="198"/>
      <c r="CG1625" s="198"/>
      <c r="CH1625" s="198"/>
      <c r="CI1625" s="198"/>
      <c r="CJ1625" s="198"/>
      <c r="CK1625" s="198"/>
      <c r="CL1625" s="198"/>
      <c r="CM1625" s="198"/>
      <c r="CN1625" s="198"/>
      <c r="CO1625" s="198"/>
      <c r="CP1625" s="198"/>
      <c r="CQ1625" s="198"/>
      <c r="CR1625" s="198"/>
      <c r="CS1625" s="198"/>
      <c r="CT1625" s="198"/>
      <c r="CU1625" s="198"/>
      <c r="CV1625" s="198"/>
      <c r="CW1625" s="198"/>
      <c r="CX1625" s="198"/>
      <c r="CY1625" s="198"/>
      <c r="CZ1625" s="198"/>
      <c r="DA1625" s="198"/>
      <c r="DB1625" s="198"/>
      <c r="DC1625" s="198"/>
      <c r="DD1625" s="198"/>
      <c r="DE1625" s="198"/>
      <c r="DF1625" s="198"/>
      <c r="DG1625" s="198"/>
      <c r="DH1625" s="198"/>
      <c r="DI1625" s="198"/>
      <c r="DJ1625" s="198"/>
      <c r="DK1625" s="198"/>
      <c r="DL1625" s="198"/>
      <c r="DM1625" s="198"/>
      <c r="DN1625" s="198"/>
      <c r="DO1625" s="198"/>
      <c r="DP1625" s="198"/>
      <c r="DQ1625" s="198"/>
      <c r="DR1625" s="198"/>
      <c r="DS1625" s="198"/>
      <c r="DT1625" s="198"/>
      <c r="DU1625" s="198"/>
    </row>
    <row r="1626" spans="1:125" s="173" customFormat="1" x14ac:dyDescent="0.2">
      <c r="A1626" s="149"/>
      <c r="B1626" s="151"/>
      <c r="C1626" s="151"/>
      <c r="AT1626" s="198"/>
      <c r="AU1626" s="198"/>
      <c r="AV1626" s="198"/>
      <c r="AW1626" s="198"/>
      <c r="AX1626" s="198"/>
      <c r="AY1626" s="198"/>
      <c r="AZ1626" s="198"/>
      <c r="BA1626" s="198"/>
      <c r="BB1626" s="198"/>
      <c r="BC1626" s="198"/>
      <c r="BD1626" s="198"/>
      <c r="BE1626" s="198"/>
      <c r="BF1626" s="198"/>
      <c r="BG1626" s="198"/>
      <c r="BH1626" s="198"/>
      <c r="BI1626" s="198"/>
      <c r="BJ1626" s="198"/>
      <c r="BK1626" s="198"/>
      <c r="BL1626" s="198"/>
      <c r="BM1626" s="198"/>
      <c r="BN1626" s="198"/>
      <c r="BO1626" s="198"/>
      <c r="BP1626" s="198"/>
      <c r="BQ1626" s="198"/>
      <c r="BR1626" s="198"/>
      <c r="BS1626" s="198"/>
      <c r="BT1626" s="198"/>
      <c r="BU1626" s="198"/>
      <c r="BV1626" s="198"/>
      <c r="BW1626" s="198"/>
      <c r="BX1626" s="198"/>
      <c r="BY1626" s="198"/>
      <c r="BZ1626" s="198"/>
      <c r="CA1626" s="198"/>
      <c r="CB1626" s="198"/>
      <c r="CC1626" s="198"/>
      <c r="CD1626" s="198"/>
      <c r="CE1626" s="198"/>
      <c r="CF1626" s="198"/>
      <c r="CG1626" s="198"/>
      <c r="CH1626" s="198"/>
      <c r="CI1626" s="198"/>
      <c r="CJ1626" s="198"/>
      <c r="CK1626" s="198"/>
      <c r="CL1626" s="198"/>
      <c r="CM1626" s="198"/>
      <c r="CN1626" s="198"/>
      <c r="CO1626" s="198"/>
      <c r="CP1626" s="198"/>
      <c r="CQ1626" s="198"/>
      <c r="CR1626" s="198"/>
      <c r="CS1626" s="198"/>
      <c r="CT1626" s="198"/>
      <c r="CU1626" s="198"/>
      <c r="CV1626" s="198"/>
      <c r="CW1626" s="198"/>
      <c r="CX1626" s="198"/>
      <c r="CY1626" s="198"/>
      <c r="CZ1626" s="198"/>
      <c r="DA1626" s="198"/>
      <c r="DB1626" s="198"/>
      <c r="DC1626" s="198"/>
      <c r="DD1626" s="198"/>
      <c r="DE1626" s="198"/>
      <c r="DF1626" s="198"/>
      <c r="DG1626" s="198"/>
      <c r="DH1626" s="198"/>
      <c r="DI1626" s="198"/>
      <c r="DJ1626" s="198"/>
      <c r="DK1626" s="198"/>
      <c r="DL1626" s="198"/>
      <c r="DM1626" s="198"/>
      <c r="DN1626" s="198"/>
      <c r="DO1626" s="198"/>
      <c r="DP1626" s="198"/>
      <c r="DQ1626" s="198"/>
      <c r="DR1626" s="198"/>
      <c r="DS1626" s="198"/>
      <c r="DT1626" s="198"/>
      <c r="DU1626" s="198"/>
    </row>
    <row r="1627" spans="1:125" s="173" customFormat="1" x14ac:dyDescent="0.2">
      <c r="A1627" s="149"/>
      <c r="B1627" s="151"/>
      <c r="C1627" s="151"/>
      <c r="AT1627" s="198"/>
      <c r="AU1627" s="198"/>
      <c r="AV1627" s="198"/>
      <c r="AW1627" s="198"/>
      <c r="AX1627" s="198"/>
      <c r="AY1627" s="198"/>
      <c r="AZ1627" s="198"/>
      <c r="BA1627" s="198"/>
      <c r="BB1627" s="198"/>
      <c r="BC1627" s="198"/>
      <c r="BD1627" s="198"/>
      <c r="BE1627" s="198"/>
      <c r="BF1627" s="198"/>
      <c r="BG1627" s="198"/>
      <c r="BH1627" s="198"/>
      <c r="BI1627" s="198"/>
      <c r="BJ1627" s="198"/>
      <c r="BK1627" s="198"/>
      <c r="BL1627" s="198"/>
      <c r="BM1627" s="198"/>
      <c r="BN1627" s="198"/>
      <c r="BO1627" s="198"/>
      <c r="BP1627" s="198"/>
      <c r="BQ1627" s="198"/>
      <c r="BR1627" s="198"/>
      <c r="BS1627" s="198"/>
      <c r="BT1627" s="198"/>
      <c r="BU1627" s="198"/>
      <c r="BV1627" s="198"/>
      <c r="BW1627" s="198"/>
      <c r="BX1627" s="198"/>
      <c r="BY1627" s="198"/>
      <c r="BZ1627" s="198"/>
      <c r="CA1627" s="198"/>
      <c r="CB1627" s="198"/>
      <c r="CC1627" s="198"/>
      <c r="CD1627" s="198"/>
      <c r="CE1627" s="198"/>
      <c r="CF1627" s="198"/>
      <c r="CG1627" s="198"/>
      <c r="CH1627" s="198"/>
      <c r="CI1627" s="198"/>
      <c r="CJ1627" s="198"/>
      <c r="CK1627" s="198"/>
      <c r="CL1627" s="198"/>
      <c r="CM1627" s="198"/>
      <c r="CN1627" s="198"/>
      <c r="CO1627" s="198"/>
      <c r="CP1627" s="198"/>
      <c r="CQ1627" s="198"/>
      <c r="CR1627" s="198"/>
      <c r="CS1627" s="198"/>
      <c r="CT1627" s="198"/>
      <c r="CU1627" s="198"/>
      <c r="CV1627" s="198"/>
      <c r="CW1627" s="198"/>
      <c r="CX1627" s="198"/>
      <c r="CY1627" s="198"/>
      <c r="CZ1627" s="198"/>
      <c r="DA1627" s="198"/>
      <c r="DB1627" s="198"/>
      <c r="DC1627" s="198"/>
      <c r="DD1627" s="198"/>
      <c r="DE1627" s="198"/>
      <c r="DF1627" s="198"/>
      <c r="DG1627" s="198"/>
      <c r="DH1627" s="198"/>
      <c r="DI1627" s="198"/>
      <c r="DJ1627" s="198"/>
      <c r="DK1627" s="198"/>
      <c r="DL1627" s="198"/>
      <c r="DM1627" s="198"/>
      <c r="DN1627" s="198"/>
      <c r="DO1627" s="198"/>
      <c r="DP1627" s="198"/>
      <c r="DQ1627" s="198"/>
      <c r="DR1627" s="198"/>
      <c r="DS1627" s="198"/>
      <c r="DT1627" s="198"/>
      <c r="DU1627" s="198"/>
    </row>
    <row r="1628" spans="1:125" s="173" customFormat="1" x14ac:dyDescent="0.2">
      <c r="A1628" s="149"/>
      <c r="B1628" s="151"/>
      <c r="C1628" s="151"/>
      <c r="AT1628" s="198"/>
      <c r="AU1628" s="198"/>
      <c r="AV1628" s="198"/>
      <c r="AW1628" s="198"/>
      <c r="AX1628" s="198"/>
      <c r="AY1628" s="198"/>
      <c r="AZ1628" s="198"/>
      <c r="BA1628" s="198"/>
      <c r="BB1628" s="198"/>
      <c r="BC1628" s="198"/>
      <c r="BD1628" s="198"/>
      <c r="BE1628" s="198"/>
      <c r="BF1628" s="198"/>
      <c r="BG1628" s="198"/>
      <c r="BH1628" s="198"/>
      <c r="BI1628" s="198"/>
      <c r="BJ1628" s="198"/>
      <c r="BK1628" s="198"/>
      <c r="BL1628" s="198"/>
      <c r="BM1628" s="198"/>
      <c r="BN1628" s="198"/>
      <c r="BO1628" s="198"/>
      <c r="BP1628" s="198"/>
      <c r="BQ1628" s="198"/>
      <c r="BR1628" s="198"/>
      <c r="BS1628" s="198"/>
      <c r="BT1628" s="198"/>
      <c r="BU1628" s="198"/>
      <c r="BV1628" s="198"/>
      <c r="BW1628" s="198"/>
      <c r="BX1628" s="198"/>
      <c r="BY1628" s="198"/>
      <c r="BZ1628" s="198"/>
      <c r="CA1628" s="198"/>
      <c r="CB1628" s="198"/>
      <c r="CC1628" s="198"/>
      <c r="CD1628" s="198"/>
      <c r="CE1628" s="198"/>
      <c r="CF1628" s="198"/>
      <c r="CG1628" s="198"/>
      <c r="CH1628" s="198"/>
      <c r="CI1628" s="198"/>
      <c r="CJ1628" s="198"/>
      <c r="CK1628" s="198"/>
      <c r="CL1628" s="198"/>
      <c r="CM1628" s="198"/>
      <c r="CN1628" s="198"/>
      <c r="CO1628" s="198"/>
      <c r="CP1628" s="198"/>
      <c r="CQ1628" s="198"/>
      <c r="CR1628" s="198"/>
      <c r="CS1628" s="198"/>
      <c r="CT1628" s="198"/>
      <c r="CU1628" s="198"/>
      <c r="CV1628" s="198"/>
      <c r="CW1628" s="198"/>
      <c r="CX1628" s="198"/>
      <c r="CY1628" s="198"/>
      <c r="CZ1628" s="198"/>
      <c r="DA1628" s="198"/>
      <c r="DB1628" s="198"/>
      <c r="DC1628" s="198"/>
      <c r="DD1628" s="198"/>
      <c r="DE1628" s="198"/>
      <c r="DF1628" s="198"/>
      <c r="DG1628" s="198"/>
      <c r="DH1628" s="198"/>
      <c r="DI1628" s="198"/>
      <c r="DJ1628" s="198"/>
      <c r="DK1628" s="198"/>
      <c r="DL1628" s="198"/>
      <c r="DM1628" s="198"/>
      <c r="DN1628" s="198"/>
      <c r="DO1628" s="198"/>
      <c r="DP1628" s="198"/>
      <c r="DQ1628" s="198"/>
      <c r="DR1628" s="198"/>
      <c r="DS1628" s="198"/>
      <c r="DT1628" s="198"/>
      <c r="DU1628" s="198"/>
    </row>
    <row r="1629" spans="1:125" s="173" customFormat="1" x14ac:dyDescent="0.2">
      <c r="A1629" s="149"/>
      <c r="B1629" s="151"/>
      <c r="C1629" s="151"/>
      <c r="AT1629" s="198"/>
      <c r="AU1629" s="198"/>
      <c r="AV1629" s="198"/>
      <c r="AW1629" s="198"/>
      <c r="AX1629" s="198"/>
      <c r="AY1629" s="198"/>
      <c r="AZ1629" s="198"/>
      <c r="BA1629" s="198"/>
      <c r="BB1629" s="198"/>
      <c r="BC1629" s="198"/>
      <c r="BD1629" s="198"/>
      <c r="BE1629" s="198"/>
      <c r="BF1629" s="198"/>
      <c r="BG1629" s="198"/>
      <c r="BH1629" s="198"/>
      <c r="BI1629" s="198"/>
      <c r="BJ1629" s="198"/>
      <c r="BK1629" s="198"/>
      <c r="BL1629" s="198"/>
      <c r="BM1629" s="198"/>
      <c r="BN1629" s="198"/>
      <c r="BO1629" s="198"/>
      <c r="BP1629" s="198"/>
      <c r="BQ1629" s="198"/>
      <c r="BR1629" s="198"/>
      <c r="BS1629" s="198"/>
      <c r="BT1629" s="198"/>
      <c r="BU1629" s="198"/>
      <c r="BV1629" s="198"/>
      <c r="BW1629" s="198"/>
      <c r="BX1629" s="198"/>
      <c r="BY1629" s="198"/>
      <c r="BZ1629" s="198"/>
      <c r="CA1629" s="198"/>
      <c r="CB1629" s="198"/>
      <c r="CC1629" s="198"/>
      <c r="CD1629" s="198"/>
      <c r="CE1629" s="198"/>
      <c r="CF1629" s="198"/>
      <c r="CG1629" s="198"/>
      <c r="CH1629" s="198"/>
      <c r="CI1629" s="198"/>
      <c r="CJ1629" s="198"/>
      <c r="CK1629" s="198"/>
      <c r="CL1629" s="198"/>
      <c r="CM1629" s="198"/>
      <c r="CN1629" s="198"/>
      <c r="CO1629" s="198"/>
      <c r="CP1629" s="198"/>
      <c r="CQ1629" s="198"/>
      <c r="CR1629" s="198"/>
      <c r="CS1629" s="198"/>
      <c r="CT1629" s="198"/>
      <c r="CU1629" s="198"/>
      <c r="CV1629" s="198"/>
      <c r="CW1629" s="198"/>
      <c r="CX1629" s="198"/>
      <c r="CY1629" s="198"/>
      <c r="CZ1629" s="198"/>
      <c r="DA1629" s="198"/>
      <c r="DB1629" s="198"/>
      <c r="DC1629" s="198"/>
      <c r="DD1629" s="198"/>
      <c r="DE1629" s="198"/>
      <c r="DF1629" s="198"/>
      <c r="DG1629" s="198"/>
      <c r="DH1629" s="198"/>
      <c r="DI1629" s="198"/>
      <c r="DJ1629" s="198"/>
      <c r="DK1629" s="198"/>
      <c r="DL1629" s="198"/>
      <c r="DM1629" s="198"/>
      <c r="DN1629" s="198"/>
      <c r="DO1629" s="198"/>
      <c r="DP1629" s="198"/>
      <c r="DQ1629" s="198"/>
      <c r="DR1629" s="198"/>
      <c r="DS1629" s="198"/>
      <c r="DT1629" s="198"/>
      <c r="DU1629" s="198"/>
    </row>
    <row r="1630" spans="1:125" s="173" customFormat="1" x14ac:dyDescent="0.2">
      <c r="A1630" s="149"/>
      <c r="B1630" s="151"/>
      <c r="C1630" s="151"/>
      <c r="AT1630" s="198"/>
      <c r="AU1630" s="198"/>
      <c r="AV1630" s="198"/>
      <c r="AW1630" s="198"/>
      <c r="AX1630" s="198"/>
      <c r="AY1630" s="198"/>
      <c r="AZ1630" s="198"/>
      <c r="BA1630" s="198"/>
      <c r="BB1630" s="198"/>
      <c r="BC1630" s="198"/>
      <c r="BD1630" s="198"/>
      <c r="BE1630" s="198"/>
      <c r="BF1630" s="198"/>
      <c r="BG1630" s="198"/>
      <c r="BH1630" s="198"/>
      <c r="BI1630" s="198"/>
      <c r="BJ1630" s="198"/>
      <c r="BK1630" s="198"/>
      <c r="BL1630" s="198"/>
      <c r="BM1630" s="198"/>
      <c r="BN1630" s="198"/>
      <c r="BO1630" s="198"/>
      <c r="BP1630" s="198"/>
      <c r="BQ1630" s="198"/>
      <c r="BR1630" s="198"/>
      <c r="BS1630" s="198"/>
      <c r="BT1630" s="198"/>
      <c r="BU1630" s="198"/>
      <c r="BV1630" s="198"/>
      <c r="BW1630" s="198"/>
      <c r="BX1630" s="198"/>
      <c r="BY1630" s="198"/>
      <c r="BZ1630" s="198"/>
      <c r="CA1630" s="198"/>
      <c r="CB1630" s="198"/>
      <c r="CC1630" s="198"/>
      <c r="CD1630" s="198"/>
      <c r="CE1630" s="198"/>
      <c r="CF1630" s="198"/>
      <c r="CG1630" s="198"/>
      <c r="CH1630" s="198"/>
      <c r="CI1630" s="198"/>
      <c r="CJ1630" s="198"/>
      <c r="CK1630" s="198"/>
      <c r="CL1630" s="198"/>
      <c r="CM1630" s="198"/>
      <c r="CN1630" s="198"/>
      <c r="CO1630" s="198"/>
      <c r="CP1630" s="198"/>
      <c r="CQ1630" s="198"/>
      <c r="CR1630" s="198"/>
      <c r="CS1630" s="198"/>
      <c r="CT1630" s="198"/>
      <c r="CU1630" s="198"/>
      <c r="CV1630" s="198"/>
      <c r="CW1630" s="198"/>
      <c r="CX1630" s="198"/>
      <c r="CY1630" s="198"/>
      <c r="CZ1630" s="198"/>
      <c r="DA1630" s="198"/>
      <c r="DB1630" s="198"/>
      <c r="DC1630" s="198"/>
      <c r="DD1630" s="198"/>
      <c r="DE1630" s="198"/>
      <c r="DF1630" s="198"/>
      <c r="DG1630" s="198"/>
      <c r="DH1630" s="198"/>
      <c r="DI1630" s="198"/>
      <c r="DJ1630" s="198"/>
      <c r="DK1630" s="198"/>
      <c r="DL1630" s="198"/>
      <c r="DM1630" s="198"/>
      <c r="DN1630" s="198"/>
      <c r="DO1630" s="198"/>
      <c r="DP1630" s="198"/>
      <c r="DQ1630" s="198"/>
      <c r="DR1630" s="198"/>
      <c r="DS1630" s="198"/>
      <c r="DT1630" s="198"/>
      <c r="DU1630" s="198"/>
    </row>
    <row r="1631" spans="1:125" s="173" customFormat="1" x14ac:dyDescent="0.2">
      <c r="A1631" s="149"/>
      <c r="B1631" s="151"/>
      <c r="C1631" s="151"/>
      <c r="AT1631" s="198"/>
      <c r="AU1631" s="198"/>
      <c r="AV1631" s="198"/>
      <c r="AW1631" s="198"/>
      <c r="AX1631" s="198"/>
      <c r="AY1631" s="198"/>
      <c r="AZ1631" s="198"/>
      <c r="BA1631" s="198"/>
      <c r="BB1631" s="198"/>
      <c r="BC1631" s="198"/>
      <c r="BD1631" s="198"/>
      <c r="BE1631" s="198"/>
      <c r="BF1631" s="198"/>
      <c r="BG1631" s="198"/>
      <c r="BH1631" s="198"/>
      <c r="BI1631" s="198"/>
      <c r="BJ1631" s="198"/>
      <c r="BK1631" s="198"/>
      <c r="BL1631" s="198"/>
      <c r="BM1631" s="198"/>
      <c r="BN1631" s="198"/>
      <c r="BO1631" s="198"/>
      <c r="BP1631" s="198"/>
      <c r="BQ1631" s="198"/>
      <c r="BR1631" s="198"/>
      <c r="BS1631" s="198"/>
      <c r="BT1631" s="198"/>
      <c r="BU1631" s="198"/>
      <c r="BV1631" s="198"/>
      <c r="BW1631" s="198"/>
      <c r="BX1631" s="198"/>
      <c r="BY1631" s="198"/>
      <c r="BZ1631" s="198"/>
      <c r="CA1631" s="198"/>
      <c r="CB1631" s="198"/>
      <c r="CC1631" s="198"/>
      <c r="CD1631" s="198"/>
      <c r="CE1631" s="198"/>
      <c r="CF1631" s="198"/>
      <c r="CG1631" s="198"/>
      <c r="CH1631" s="198"/>
      <c r="CI1631" s="198"/>
      <c r="CJ1631" s="198"/>
      <c r="CK1631" s="198"/>
      <c r="CL1631" s="198"/>
      <c r="CM1631" s="198"/>
      <c r="CN1631" s="198"/>
      <c r="CO1631" s="198"/>
      <c r="CP1631" s="198"/>
      <c r="CQ1631" s="198"/>
      <c r="CR1631" s="198"/>
      <c r="CS1631" s="198"/>
      <c r="CT1631" s="198"/>
      <c r="CU1631" s="198"/>
      <c r="CV1631" s="198"/>
      <c r="CW1631" s="198"/>
      <c r="CX1631" s="198"/>
      <c r="CY1631" s="198"/>
      <c r="CZ1631" s="198"/>
      <c r="DA1631" s="198"/>
      <c r="DB1631" s="198"/>
      <c r="DC1631" s="198"/>
      <c r="DD1631" s="198"/>
      <c r="DE1631" s="198"/>
      <c r="DF1631" s="198"/>
      <c r="DG1631" s="198"/>
      <c r="DH1631" s="198"/>
      <c r="DI1631" s="198"/>
      <c r="DJ1631" s="198"/>
      <c r="DK1631" s="198"/>
      <c r="DL1631" s="198"/>
      <c r="DM1631" s="198"/>
      <c r="DN1631" s="198"/>
      <c r="DO1631" s="198"/>
      <c r="DP1631" s="198"/>
      <c r="DQ1631" s="198"/>
      <c r="DR1631" s="198"/>
      <c r="DS1631" s="198"/>
      <c r="DT1631" s="198"/>
      <c r="DU1631" s="198"/>
    </row>
    <row r="1632" spans="1:125" s="173" customFormat="1" x14ac:dyDescent="0.2">
      <c r="A1632" s="149"/>
      <c r="B1632" s="151"/>
      <c r="C1632" s="151"/>
      <c r="AT1632" s="198"/>
      <c r="AU1632" s="198"/>
      <c r="AV1632" s="198"/>
      <c r="AW1632" s="198"/>
      <c r="AX1632" s="198"/>
      <c r="AY1632" s="198"/>
      <c r="AZ1632" s="198"/>
      <c r="BA1632" s="198"/>
      <c r="BB1632" s="198"/>
      <c r="BC1632" s="198"/>
      <c r="BD1632" s="198"/>
      <c r="BE1632" s="198"/>
      <c r="BF1632" s="198"/>
      <c r="BG1632" s="198"/>
      <c r="BH1632" s="198"/>
      <c r="BI1632" s="198"/>
      <c r="BJ1632" s="198"/>
      <c r="BK1632" s="198"/>
      <c r="BL1632" s="198"/>
      <c r="BM1632" s="198"/>
      <c r="BN1632" s="198"/>
      <c r="BO1632" s="198"/>
      <c r="BP1632" s="198"/>
      <c r="BQ1632" s="198"/>
      <c r="BR1632" s="198"/>
      <c r="BS1632" s="198"/>
      <c r="BT1632" s="198"/>
      <c r="BU1632" s="198"/>
      <c r="BV1632" s="198"/>
      <c r="BW1632" s="198"/>
      <c r="BX1632" s="198"/>
      <c r="BY1632" s="198"/>
      <c r="BZ1632" s="198"/>
      <c r="CA1632" s="198"/>
      <c r="CB1632" s="198"/>
      <c r="CC1632" s="198"/>
      <c r="CD1632" s="198"/>
      <c r="CE1632" s="198"/>
      <c r="CF1632" s="198"/>
      <c r="CG1632" s="198"/>
      <c r="CH1632" s="198"/>
      <c r="CI1632" s="198"/>
      <c r="CJ1632" s="198"/>
      <c r="CK1632" s="198"/>
      <c r="CL1632" s="198"/>
      <c r="CM1632" s="198"/>
      <c r="CN1632" s="198"/>
      <c r="CO1632" s="198"/>
      <c r="CP1632" s="198"/>
      <c r="CQ1632" s="198"/>
      <c r="CR1632" s="198"/>
      <c r="CS1632" s="198"/>
      <c r="CT1632" s="198"/>
      <c r="CU1632" s="198"/>
      <c r="CV1632" s="198"/>
      <c r="CW1632" s="198"/>
      <c r="CX1632" s="198"/>
      <c r="CY1632" s="198"/>
      <c r="CZ1632" s="198"/>
      <c r="DA1632" s="198"/>
      <c r="DB1632" s="198"/>
      <c r="DC1632" s="198"/>
      <c r="DD1632" s="198"/>
      <c r="DE1632" s="198"/>
      <c r="DF1632" s="198"/>
      <c r="DG1632" s="198"/>
      <c r="DH1632" s="198"/>
      <c r="DI1632" s="198"/>
      <c r="DJ1632" s="198"/>
      <c r="DK1632" s="198"/>
      <c r="DL1632" s="198"/>
      <c r="DM1632" s="198"/>
      <c r="DN1632" s="198"/>
      <c r="DO1632" s="198"/>
      <c r="DP1632" s="198"/>
      <c r="DQ1632" s="198"/>
      <c r="DR1632" s="198"/>
      <c r="DS1632" s="198"/>
      <c r="DT1632" s="198"/>
      <c r="DU1632" s="198"/>
    </row>
    <row r="1633" spans="1:125" s="173" customFormat="1" x14ac:dyDescent="0.2">
      <c r="A1633" s="149"/>
      <c r="B1633" s="151"/>
      <c r="C1633" s="151"/>
      <c r="AT1633" s="198"/>
      <c r="AU1633" s="198"/>
      <c r="AV1633" s="198"/>
      <c r="AW1633" s="198"/>
      <c r="AX1633" s="198"/>
      <c r="AY1633" s="198"/>
      <c r="AZ1633" s="198"/>
      <c r="BA1633" s="198"/>
      <c r="BB1633" s="198"/>
      <c r="BC1633" s="198"/>
      <c r="BD1633" s="198"/>
      <c r="BE1633" s="198"/>
      <c r="BF1633" s="198"/>
      <c r="BG1633" s="198"/>
      <c r="BH1633" s="198"/>
      <c r="BI1633" s="198"/>
      <c r="BJ1633" s="198"/>
      <c r="BK1633" s="198"/>
      <c r="BL1633" s="198"/>
      <c r="BM1633" s="198"/>
      <c r="BN1633" s="198"/>
      <c r="BO1633" s="198"/>
      <c r="BP1633" s="198"/>
      <c r="BQ1633" s="198"/>
      <c r="BR1633" s="198"/>
      <c r="BS1633" s="198"/>
      <c r="BT1633" s="198"/>
      <c r="BU1633" s="198"/>
      <c r="BV1633" s="198"/>
      <c r="BW1633" s="198"/>
      <c r="BX1633" s="198"/>
      <c r="BY1633" s="198"/>
      <c r="BZ1633" s="198"/>
      <c r="CA1633" s="198"/>
      <c r="CB1633" s="198"/>
      <c r="CC1633" s="198"/>
      <c r="CD1633" s="198"/>
      <c r="CE1633" s="198"/>
      <c r="CF1633" s="198"/>
      <c r="CG1633" s="198"/>
      <c r="CH1633" s="198"/>
      <c r="CI1633" s="198"/>
      <c r="CJ1633" s="198"/>
      <c r="CK1633" s="198"/>
      <c r="CL1633" s="198"/>
      <c r="CM1633" s="198"/>
      <c r="CN1633" s="198"/>
      <c r="CO1633" s="198"/>
      <c r="CP1633" s="198"/>
      <c r="CQ1633" s="198"/>
      <c r="CR1633" s="198"/>
      <c r="CS1633" s="198"/>
      <c r="CT1633" s="198"/>
      <c r="CU1633" s="198"/>
      <c r="CV1633" s="198"/>
      <c r="CW1633" s="198"/>
      <c r="CX1633" s="198"/>
      <c r="CY1633" s="198"/>
      <c r="CZ1633" s="198"/>
      <c r="DA1633" s="198"/>
      <c r="DB1633" s="198"/>
      <c r="DC1633" s="198"/>
      <c r="DD1633" s="198"/>
      <c r="DE1633" s="198"/>
      <c r="DF1633" s="198"/>
      <c r="DG1633" s="198"/>
      <c r="DH1633" s="198"/>
      <c r="DI1633" s="198"/>
      <c r="DJ1633" s="198"/>
      <c r="DK1633" s="198"/>
      <c r="DL1633" s="198"/>
      <c r="DM1633" s="198"/>
      <c r="DN1633" s="198"/>
      <c r="DO1633" s="198"/>
      <c r="DP1633" s="198"/>
      <c r="DQ1633" s="198"/>
      <c r="DR1633" s="198"/>
      <c r="DS1633" s="198"/>
      <c r="DT1633" s="198"/>
      <c r="DU1633" s="198"/>
    </row>
    <row r="1634" spans="1:125" s="173" customFormat="1" x14ac:dyDescent="0.2">
      <c r="A1634" s="149"/>
      <c r="B1634" s="151"/>
      <c r="C1634" s="151"/>
      <c r="AT1634" s="198"/>
      <c r="AU1634" s="198"/>
      <c r="AV1634" s="198"/>
      <c r="AW1634" s="198"/>
      <c r="AX1634" s="198"/>
      <c r="AY1634" s="198"/>
      <c r="AZ1634" s="198"/>
      <c r="BA1634" s="198"/>
      <c r="BB1634" s="198"/>
      <c r="BC1634" s="198"/>
      <c r="BD1634" s="198"/>
      <c r="BE1634" s="198"/>
      <c r="BF1634" s="198"/>
      <c r="BG1634" s="198"/>
      <c r="BH1634" s="198"/>
      <c r="BI1634" s="198"/>
      <c r="BJ1634" s="198"/>
      <c r="BK1634" s="198"/>
      <c r="BL1634" s="198"/>
      <c r="BM1634" s="198"/>
      <c r="BN1634" s="198"/>
      <c r="BO1634" s="198"/>
      <c r="BP1634" s="198"/>
      <c r="BQ1634" s="198"/>
      <c r="BR1634" s="198"/>
      <c r="BS1634" s="198"/>
      <c r="BT1634" s="198"/>
      <c r="BU1634" s="198"/>
      <c r="BV1634" s="198"/>
      <c r="BW1634" s="198"/>
      <c r="BX1634" s="198"/>
      <c r="BY1634" s="198"/>
      <c r="BZ1634" s="198"/>
      <c r="CA1634" s="198"/>
      <c r="CB1634" s="198"/>
      <c r="CC1634" s="198"/>
      <c r="CD1634" s="198"/>
      <c r="CE1634" s="198"/>
      <c r="CF1634" s="198"/>
      <c r="CG1634" s="198"/>
      <c r="CH1634" s="198"/>
      <c r="CI1634" s="198"/>
      <c r="CJ1634" s="198"/>
      <c r="CK1634" s="198"/>
      <c r="CL1634" s="198"/>
      <c r="CM1634" s="198"/>
      <c r="CN1634" s="198"/>
      <c r="CO1634" s="198"/>
      <c r="CP1634" s="198"/>
      <c r="CQ1634" s="198"/>
      <c r="CR1634" s="198"/>
      <c r="CS1634" s="198"/>
      <c r="CT1634" s="198"/>
      <c r="CU1634" s="198"/>
      <c r="CV1634" s="198"/>
      <c r="CW1634" s="198"/>
      <c r="CX1634" s="198"/>
      <c r="CY1634" s="198"/>
      <c r="CZ1634" s="198"/>
      <c r="DA1634" s="198"/>
      <c r="DB1634" s="198"/>
      <c r="DC1634" s="198"/>
      <c r="DD1634" s="198"/>
      <c r="DE1634" s="198"/>
      <c r="DF1634" s="198"/>
      <c r="DG1634" s="198"/>
      <c r="DH1634" s="198"/>
      <c r="DI1634" s="198"/>
      <c r="DJ1634" s="198"/>
      <c r="DK1634" s="198"/>
      <c r="DL1634" s="198"/>
      <c r="DM1634" s="198"/>
      <c r="DN1634" s="198"/>
      <c r="DO1634" s="198"/>
      <c r="DP1634" s="198"/>
      <c r="DQ1634" s="198"/>
      <c r="DR1634" s="198"/>
      <c r="DS1634" s="198"/>
      <c r="DT1634" s="198"/>
      <c r="DU1634" s="198"/>
    </row>
    <row r="1635" spans="1:125" s="173" customFormat="1" x14ac:dyDescent="0.2">
      <c r="A1635" s="149"/>
      <c r="B1635" s="151"/>
      <c r="C1635" s="151"/>
      <c r="AT1635" s="198"/>
      <c r="AU1635" s="198"/>
      <c r="AV1635" s="198"/>
      <c r="AW1635" s="198"/>
      <c r="AX1635" s="198"/>
      <c r="AY1635" s="198"/>
      <c r="AZ1635" s="198"/>
      <c r="BA1635" s="198"/>
      <c r="BB1635" s="198"/>
      <c r="BC1635" s="198"/>
      <c r="BD1635" s="198"/>
      <c r="BE1635" s="198"/>
      <c r="BF1635" s="198"/>
      <c r="BG1635" s="198"/>
      <c r="BH1635" s="198"/>
      <c r="BI1635" s="198"/>
      <c r="BJ1635" s="198"/>
      <c r="BK1635" s="198"/>
      <c r="BL1635" s="198"/>
      <c r="BM1635" s="198"/>
      <c r="BN1635" s="198"/>
      <c r="BO1635" s="198"/>
      <c r="BP1635" s="198"/>
      <c r="BQ1635" s="198"/>
      <c r="BR1635" s="198"/>
      <c r="BS1635" s="198"/>
      <c r="BT1635" s="198"/>
      <c r="BU1635" s="198"/>
      <c r="BV1635" s="198"/>
      <c r="BW1635" s="198"/>
      <c r="BX1635" s="198"/>
      <c r="BY1635" s="198"/>
      <c r="BZ1635" s="198"/>
      <c r="CA1635" s="198"/>
      <c r="CB1635" s="198"/>
      <c r="CC1635" s="198"/>
      <c r="CD1635" s="198"/>
      <c r="CE1635" s="198"/>
      <c r="CF1635" s="198"/>
      <c r="CG1635" s="198"/>
      <c r="CH1635" s="198"/>
      <c r="CI1635" s="198"/>
      <c r="CJ1635" s="198"/>
      <c r="CK1635" s="198"/>
      <c r="CL1635" s="198"/>
      <c r="CM1635" s="198"/>
      <c r="CN1635" s="198"/>
      <c r="CO1635" s="198"/>
      <c r="CP1635" s="198"/>
      <c r="CQ1635" s="198"/>
      <c r="CR1635" s="198"/>
      <c r="CS1635" s="198"/>
      <c r="CT1635" s="198"/>
      <c r="CU1635" s="198"/>
      <c r="CV1635" s="198"/>
      <c r="CW1635" s="198"/>
      <c r="CX1635" s="198"/>
      <c r="CY1635" s="198"/>
      <c r="CZ1635" s="198"/>
      <c r="DA1635" s="198"/>
      <c r="DB1635" s="198"/>
      <c r="DC1635" s="198"/>
      <c r="DD1635" s="198"/>
      <c r="DE1635" s="198"/>
      <c r="DF1635" s="198"/>
      <c r="DG1635" s="198"/>
      <c r="DH1635" s="198"/>
      <c r="DI1635" s="198"/>
      <c r="DJ1635" s="198"/>
      <c r="DK1635" s="198"/>
      <c r="DL1635" s="198"/>
      <c r="DM1635" s="198"/>
      <c r="DN1635" s="198"/>
      <c r="DO1635" s="198"/>
      <c r="DP1635" s="198"/>
      <c r="DQ1635" s="198"/>
      <c r="DR1635" s="198"/>
      <c r="DS1635" s="198"/>
      <c r="DT1635" s="198"/>
      <c r="DU1635" s="198"/>
    </row>
    <row r="1636" spans="1:125" s="173" customFormat="1" x14ac:dyDescent="0.2">
      <c r="A1636" s="149"/>
      <c r="B1636" s="151"/>
      <c r="C1636" s="151"/>
      <c r="AT1636" s="198"/>
      <c r="AU1636" s="198"/>
      <c r="AV1636" s="198"/>
      <c r="AW1636" s="198"/>
      <c r="AX1636" s="198"/>
      <c r="AY1636" s="198"/>
      <c r="AZ1636" s="198"/>
      <c r="BA1636" s="198"/>
      <c r="BB1636" s="198"/>
      <c r="BC1636" s="198"/>
      <c r="BD1636" s="198"/>
      <c r="BE1636" s="198"/>
      <c r="BF1636" s="198"/>
      <c r="BG1636" s="198"/>
      <c r="BH1636" s="198"/>
      <c r="BI1636" s="198"/>
      <c r="BJ1636" s="198"/>
      <c r="BK1636" s="198"/>
      <c r="BL1636" s="198"/>
      <c r="BM1636" s="198"/>
      <c r="BN1636" s="198"/>
      <c r="BO1636" s="198"/>
      <c r="BP1636" s="198"/>
      <c r="BQ1636" s="198"/>
      <c r="BR1636" s="198"/>
      <c r="BS1636" s="198"/>
      <c r="BT1636" s="198"/>
      <c r="BU1636" s="198"/>
      <c r="BV1636" s="198"/>
      <c r="BW1636" s="198"/>
      <c r="BX1636" s="198"/>
      <c r="BY1636" s="198"/>
      <c r="BZ1636" s="198"/>
      <c r="CA1636" s="198"/>
      <c r="CB1636" s="198"/>
      <c r="CC1636" s="198"/>
      <c r="CD1636" s="198"/>
      <c r="CE1636" s="198"/>
      <c r="CF1636" s="198"/>
      <c r="CG1636" s="198"/>
      <c r="CH1636" s="198"/>
      <c r="CI1636" s="198"/>
      <c r="CJ1636" s="198"/>
      <c r="CK1636" s="198"/>
      <c r="CL1636" s="198"/>
      <c r="CM1636" s="198"/>
      <c r="CN1636" s="198"/>
      <c r="CO1636" s="198"/>
      <c r="CP1636" s="198"/>
      <c r="CQ1636" s="198"/>
      <c r="CR1636" s="198"/>
      <c r="CS1636" s="198"/>
      <c r="CT1636" s="198"/>
      <c r="CU1636" s="198"/>
      <c r="CV1636" s="198"/>
      <c r="CW1636" s="198"/>
      <c r="CX1636" s="198"/>
      <c r="CY1636" s="198"/>
      <c r="CZ1636" s="198"/>
      <c r="DA1636" s="198"/>
      <c r="DB1636" s="198"/>
      <c r="DC1636" s="198"/>
      <c r="DD1636" s="198"/>
      <c r="DE1636" s="198"/>
      <c r="DF1636" s="198"/>
      <c r="DG1636" s="198"/>
      <c r="DH1636" s="198"/>
      <c r="DI1636" s="198"/>
      <c r="DJ1636" s="198"/>
      <c r="DK1636" s="198"/>
      <c r="DL1636" s="198"/>
      <c r="DM1636" s="198"/>
      <c r="DN1636" s="198"/>
      <c r="DO1636" s="198"/>
      <c r="DP1636" s="198"/>
      <c r="DQ1636" s="198"/>
      <c r="DR1636" s="198"/>
      <c r="DS1636" s="198"/>
      <c r="DT1636" s="198"/>
      <c r="DU1636" s="198"/>
    </row>
    <row r="1637" spans="1:125" s="173" customFormat="1" x14ac:dyDescent="0.2">
      <c r="A1637" s="149"/>
      <c r="B1637" s="151"/>
      <c r="C1637" s="151"/>
      <c r="AT1637" s="198"/>
      <c r="AU1637" s="198"/>
      <c r="AV1637" s="198"/>
      <c r="AW1637" s="198"/>
      <c r="AX1637" s="198"/>
      <c r="AY1637" s="198"/>
      <c r="AZ1637" s="198"/>
      <c r="BA1637" s="198"/>
      <c r="BB1637" s="198"/>
      <c r="BC1637" s="198"/>
      <c r="BD1637" s="198"/>
      <c r="BE1637" s="198"/>
      <c r="BF1637" s="198"/>
      <c r="BG1637" s="198"/>
      <c r="BH1637" s="198"/>
      <c r="BI1637" s="198"/>
      <c r="BJ1637" s="198"/>
      <c r="BK1637" s="198"/>
      <c r="BL1637" s="198"/>
      <c r="BM1637" s="198"/>
      <c r="BN1637" s="198"/>
      <c r="BO1637" s="198"/>
      <c r="BP1637" s="198"/>
      <c r="BQ1637" s="198"/>
      <c r="BR1637" s="198"/>
      <c r="BS1637" s="198"/>
      <c r="BT1637" s="198"/>
      <c r="BU1637" s="198"/>
      <c r="BV1637" s="198"/>
      <c r="BW1637" s="198"/>
      <c r="BX1637" s="198"/>
      <c r="BY1637" s="198"/>
      <c r="BZ1637" s="198"/>
      <c r="CA1637" s="198"/>
      <c r="CB1637" s="198"/>
      <c r="CC1637" s="198"/>
      <c r="CD1637" s="198"/>
      <c r="CE1637" s="198"/>
      <c r="CF1637" s="198"/>
      <c r="CG1637" s="198"/>
      <c r="CH1637" s="198"/>
      <c r="CI1637" s="198"/>
      <c r="CJ1637" s="198"/>
      <c r="CK1637" s="198"/>
      <c r="CL1637" s="198"/>
      <c r="CM1637" s="198"/>
      <c r="CN1637" s="198"/>
      <c r="CO1637" s="198"/>
      <c r="CP1637" s="198"/>
      <c r="CQ1637" s="198"/>
      <c r="CR1637" s="198"/>
      <c r="CS1637" s="198"/>
      <c r="CT1637" s="198"/>
      <c r="CU1637" s="198"/>
      <c r="CV1637" s="198"/>
      <c r="CW1637" s="198"/>
      <c r="CX1637" s="198"/>
      <c r="CY1637" s="198"/>
      <c r="CZ1637" s="198"/>
      <c r="DA1637" s="198"/>
      <c r="DB1637" s="198"/>
      <c r="DC1637" s="198"/>
      <c r="DD1637" s="198"/>
      <c r="DE1637" s="198"/>
      <c r="DF1637" s="198"/>
      <c r="DG1637" s="198"/>
      <c r="DH1637" s="198"/>
      <c r="DI1637" s="198"/>
      <c r="DJ1637" s="198"/>
      <c r="DK1637" s="198"/>
      <c r="DL1637" s="198"/>
      <c r="DM1637" s="198"/>
      <c r="DN1637" s="198"/>
      <c r="DO1637" s="198"/>
      <c r="DP1637" s="198"/>
      <c r="DQ1637" s="198"/>
      <c r="DR1637" s="198"/>
      <c r="DS1637" s="198"/>
      <c r="DT1637" s="198"/>
      <c r="DU1637" s="198"/>
    </row>
    <row r="1638" spans="1:125" s="173" customFormat="1" x14ac:dyDescent="0.2">
      <c r="A1638" s="149"/>
      <c r="B1638" s="151"/>
      <c r="C1638" s="151"/>
      <c r="AT1638" s="198"/>
      <c r="AU1638" s="198"/>
      <c r="AV1638" s="198"/>
      <c r="AW1638" s="198"/>
      <c r="AX1638" s="198"/>
      <c r="AY1638" s="198"/>
      <c r="AZ1638" s="198"/>
      <c r="BA1638" s="198"/>
      <c r="BB1638" s="198"/>
      <c r="BC1638" s="198"/>
      <c r="BD1638" s="198"/>
      <c r="BE1638" s="198"/>
      <c r="BF1638" s="198"/>
      <c r="BG1638" s="198"/>
      <c r="BH1638" s="198"/>
      <c r="BI1638" s="198"/>
      <c r="BJ1638" s="198"/>
      <c r="BK1638" s="198"/>
      <c r="BL1638" s="198"/>
      <c r="BM1638" s="198"/>
      <c r="BN1638" s="198"/>
      <c r="BO1638" s="198"/>
      <c r="BP1638" s="198"/>
      <c r="BQ1638" s="198"/>
      <c r="BR1638" s="198"/>
      <c r="BS1638" s="198"/>
      <c r="BT1638" s="198"/>
      <c r="BU1638" s="198"/>
      <c r="BV1638" s="198"/>
      <c r="BW1638" s="198"/>
      <c r="BX1638" s="198"/>
      <c r="BY1638" s="198"/>
      <c r="BZ1638" s="198"/>
      <c r="CA1638" s="198"/>
      <c r="CB1638" s="198"/>
      <c r="CC1638" s="198"/>
      <c r="CD1638" s="198"/>
      <c r="CE1638" s="198"/>
      <c r="CF1638" s="198"/>
      <c r="CG1638" s="198"/>
      <c r="CH1638" s="198"/>
      <c r="CI1638" s="198"/>
      <c r="CJ1638" s="198"/>
      <c r="CK1638" s="198"/>
      <c r="CL1638" s="198"/>
      <c r="CM1638" s="198"/>
      <c r="CN1638" s="198"/>
      <c r="CO1638" s="198"/>
      <c r="CP1638" s="198"/>
      <c r="CQ1638" s="198"/>
      <c r="CR1638" s="198"/>
      <c r="CS1638" s="198"/>
      <c r="CT1638" s="198"/>
      <c r="CU1638" s="198"/>
      <c r="CV1638" s="198"/>
      <c r="CW1638" s="198"/>
      <c r="CX1638" s="198"/>
      <c r="CY1638" s="198"/>
      <c r="CZ1638" s="198"/>
      <c r="DA1638" s="198"/>
      <c r="DB1638" s="198"/>
      <c r="DC1638" s="198"/>
      <c r="DD1638" s="198"/>
      <c r="DE1638" s="198"/>
      <c r="DF1638" s="198"/>
      <c r="DG1638" s="198"/>
      <c r="DH1638" s="198"/>
      <c r="DI1638" s="198"/>
      <c r="DJ1638" s="198"/>
      <c r="DK1638" s="198"/>
      <c r="DL1638" s="198"/>
      <c r="DM1638" s="198"/>
      <c r="DN1638" s="198"/>
      <c r="DO1638" s="198"/>
      <c r="DP1638" s="198"/>
      <c r="DQ1638" s="198"/>
      <c r="DR1638" s="198"/>
      <c r="DS1638" s="198"/>
      <c r="DT1638" s="198"/>
      <c r="DU1638" s="198"/>
    </row>
    <row r="1639" spans="1:125" s="173" customFormat="1" x14ac:dyDescent="0.2">
      <c r="A1639" s="149"/>
      <c r="B1639" s="151"/>
      <c r="C1639" s="151"/>
      <c r="AT1639" s="198"/>
      <c r="AU1639" s="198"/>
      <c r="AV1639" s="198"/>
      <c r="AW1639" s="198"/>
      <c r="AX1639" s="198"/>
      <c r="AY1639" s="198"/>
      <c r="AZ1639" s="198"/>
      <c r="BA1639" s="198"/>
      <c r="BB1639" s="198"/>
      <c r="BC1639" s="198"/>
      <c r="BD1639" s="198"/>
      <c r="BE1639" s="198"/>
      <c r="BF1639" s="198"/>
      <c r="BG1639" s="198"/>
      <c r="BH1639" s="198"/>
      <c r="BI1639" s="198"/>
      <c r="BJ1639" s="198"/>
      <c r="BK1639" s="198"/>
      <c r="BL1639" s="198"/>
      <c r="BM1639" s="198"/>
      <c r="BN1639" s="198"/>
      <c r="BO1639" s="198"/>
      <c r="BP1639" s="198"/>
      <c r="BQ1639" s="198"/>
      <c r="BR1639" s="198"/>
      <c r="BS1639" s="198"/>
      <c r="BT1639" s="198"/>
      <c r="BU1639" s="198"/>
      <c r="BV1639" s="198"/>
      <c r="BW1639" s="198"/>
      <c r="BX1639" s="198"/>
      <c r="BY1639" s="198"/>
      <c r="BZ1639" s="198"/>
      <c r="CA1639" s="198"/>
      <c r="CB1639" s="198"/>
      <c r="CC1639" s="198"/>
      <c r="CD1639" s="198"/>
      <c r="CE1639" s="198"/>
      <c r="CF1639" s="198"/>
      <c r="CG1639" s="198"/>
      <c r="CH1639" s="198"/>
      <c r="CI1639" s="198"/>
      <c r="CJ1639" s="198"/>
      <c r="CK1639" s="198"/>
      <c r="CL1639" s="198"/>
      <c r="CM1639" s="198"/>
      <c r="CN1639" s="198"/>
      <c r="CO1639" s="198"/>
      <c r="CP1639" s="198"/>
      <c r="CQ1639" s="198"/>
      <c r="CR1639" s="198"/>
      <c r="CS1639" s="198"/>
      <c r="CT1639" s="198"/>
      <c r="CU1639" s="198"/>
      <c r="CV1639" s="198"/>
      <c r="CW1639" s="198"/>
      <c r="CX1639" s="198"/>
      <c r="CY1639" s="198"/>
      <c r="CZ1639" s="198"/>
      <c r="DA1639" s="198"/>
      <c r="DB1639" s="198"/>
      <c r="DC1639" s="198"/>
      <c r="DD1639" s="198"/>
      <c r="DE1639" s="198"/>
      <c r="DF1639" s="198"/>
      <c r="DG1639" s="198"/>
      <c r="DH1639" s="198"/>
      <c r="DI1639" s="198"/>
      <c r="DJ1639" s="198"/>
      <c r="DK1639" s="198"/>
      <c r="DL1639" s="198"/>
      <c r="DM1639" s="198"/>
      <c r="DN1639" s="198"/>
      <c r="DO1639" s="198"/>
      <c r="DP1639" s="198"/>
      <c r="DQ1639" s="198"/>
      <c r="DR1639" s="198"/>
      <c r="DS1639" s="198"/>
      <c r="DT1639" s="198"/>
      <c r="DU1639" s="198"/>
    </row>
    <row r="1640" spans="1:125" s="173" customFormat="1" x14ac:dyDescent="0.2">
      <c r="A1640" s="149"/>
      <c r="B1640" s="151"/>
      <c r="C1640" s="151"/>
      <c r="AT1640" s="198"/>
      <c r="AU1640" s="198"/>
      <c r="AV1640" s="198"/>
      <c r="AW1640" s="198"/>
      <c r="AX1640" s="198"/>
      <c r="AY1640" s="198"/>
      <c r="AZ1640" s="198"/>
      <c r="BA1640" s="198"/>
      <c r="BB1640" s="198"/>
      <c r="BC1640" s="198"/>
      <c r="BD1640" s="198"/>
      <c r="BE1640" s="198"/>
      <c r="BF1640" s="198"/>
      <c r="BG1640" s="198"/>
      <c r="BH1640" s="198"/>
      <c r="BI1640" s="198"/>
      <c r="BJ1640" s="198"/>
      <c r="BK1640" s="198"/>
      <c r="BL1640" s="198"/>
      <c r="BM1640" s="198"/>
      <c r="BN1640" s="198"/>
      <c r="BO1640" s="198"/>
      <c r="BP1640" s="198"/>
      <c r="BQ1640" s="198"/>
      <c r="BR1640" s="198"/>
      <c r="BS1640" s="198"/>
      <c r="BT1640" s="198"/>
      <c r="BU1640" s="198"/>
      <c r="BV1640" s="198"/>
      <c r="BW1640" s="198"/>
      <c r="BX1640" s="198"/>
      <c r="BY1640" s="198"/>
      <c r="BZ1640" s="198"/>
      <c r="CA1640" s="198"/>
      <c r="CB1640" s="198"/>
      <c r="CC1640" s="198"/>
      <c r="CD1640" s="198"/>
      <c r="CE1640" s="198"/>
      <c r="CF1640" s="198"/>
      <c r="CG1640" s="198"/>
      <c r="CH1640" s="198"/>
      <c r="CI1640" s="198"/>
      <c r="CJ1640" s="198"/>
      <c r="CK1640" s="198"/>
      <c r="CL1640" s="198"/>
      <c r="CM1640" s="198"/>
      <c r="CN1640" s="198"/>
      <c r="CO1640" s="198"/>
      <c r="CP1640" s="198"/>
      <c r="CQ1640" s="198"/>
      <c r="CR1640" s="198"/>
      <c r="CS1640" s="198"/>
      <c r="CT1640" s="198"/>
      <c r="CU1640" s="198"/>
      <c r="CV1640" s="198"/>
      <c r="CW1640" s="198"/>
      <c r="CX1640" s="198"/>
      <c r="CY1640" s="198"/>
      <c r="CZ1640" s="198"/>
      <c r="DA1640" s="198"/>
      <c r="DB1640" s="198"/>
      <c r="DC1640" s="198"/>
      <c r="DD1640" s="198"/>
      <c r="DE1640" s="198"/>
      <c r="DF1640" s="198"/>
      <c r="DG1640" s="198"/>
      <c r="DH1640" s="198"/>
      <c r="DI1640" s="198"/>
      <c r="DJ1640" s="198"/>
      <c r="DK1640" s="198"/>
      <c r="DL1640" s="198"/>
      <c r="DM1640" s="198"/>
      <c r="DN1640" s="198"/>
      <c r="DO1640" s="198"/>
      <c r="DP1640" s="198"/>
      <c r="DQ1640" s="198"/>
      <c r="DR1640" s="198"/>
      <c r="DS1640" s="198"/>
      <c r="DT1640" s="198"/>
      <c r="DU1640" s="198"/>
    </row>
    <row r="1641" spans="1:125" s="173" customFormat="1" x14ac:dyDescent="0.2">
      <c r="A1641" s="149"/>
      <c r="B1641" s="151"/>
      <c r="C1641" s="151"/>
      <c r="AT1641" s="198"/>
      <c r="AU1641" s="198"/>
      <c r="AV1641" s="198"/>
      <c r="AW1641" s="198"/>
      <c r="AX1641" s="198"/>
      <c r="AY1641" s="198"/>
      <c r="AZ1641" s="198"/>
      <c r="BA1641" s="198"/>
      <c r="BB1641" s="198"/>
      <c r="BC1641" s="198"/>
      <c r="BD1641" s="198"/>
      <c r="BE1641" s="198"/>
      <c r="BF1641" s="198"/>
      <c r="BG1641" s="198"/>
      <c r="BH1641" s="198"/>
      <c r="BI1641" s="198"/>
      <c r="BJ1641" s="198"/>
      <c r="BK1641" s="198"/>
      <c r="BL1641" s="198"/>
      <c r="BM1641" s="198"/>
      <c r="BN1641" s="198"/>
      <c r="BO1641" s="198"/>
      <c r="BP1641" s="198"/>
      <c r="BQ1641" s="198"/>
      <c r="BR1641" s="198"/>
      <c r="BS1641" s="198"/>
      <c r="BT1641" s="198"/>
      <c r="BU1641" s="198"/>
      <c r="BV1641" s="198"/>
      <c r="BW1641" s="198"/>
      <c r="BX1641" s="198"/>
      <c r="BY1641" s="198"/>
      <c r="BZ1641" s="198"/>
      <c r="CA1641" s="198"/>
      <c r="CB1641" s="198"/>
      <c r="CC1641" s="198"/>
      <c r="CD1641" s="198"/>
      <c r="CE1641" s="198"/>
      <c r="CF1641" s="198"/>
      <c r="CG1641" s="198"/>
      <c r="CH1641" s="198"/>
      <c r="CI1641" s="198"/>
      <c r="CJ1641" s="198"/>
      <c r="CK1641" s="198"/>
      <c r="CL1641" s="198"/>
      <c r="CM1641" s="198"/>
      <c r="CN1641" s="198"/>
      <c r="CO1641" s="198"/>
      <c r="CP1641" s="198"/>
      <c r="CQ1641" s="198"/>
      <c r="CR1641" s="198"/>
      <c r="CS1641" s="198"/>
      <c r="CT1641" s="198"/>
      <c r="CU1641" s="198"/>
      <c r="CV1641" s="198"/>
      <c r="CW1641" s="198"/>
      <c r="CX1641" s="198"/>
      <c r="CY1641" s="198"/>
      <c r="CZ1641" s="198"/>
      <c r="DA1641" s="198"/>
      <c r="DB1641" s="198"/>
      <c r="DC1641" s="198"/>
      <c r="DD1641" s="198"/>
      <c r="DE1641" s="198"/>
      <c r="DF1641" s="198"/>
      <c r="DG1641" s="198"/>
      <c r="DH1641" s="198"/>
      <c r="DI1641" s="198"/>
      <c r="DJ1641" s="198"/>
      <c r="DK1641" s="198"/>
      <c r="DL1641" s="198"/>
      <c r="DM1641" s="198"/>
      <c r="DN1641" s="198"/>
      <c r="DO1641" s="198"/>
      <c r="DP1641" s="198"/>
      <c r="DQ1641" s="198"/>
      <c r="DR1641" s="198"/>
      <c r="DS1641" s="198"/>
      <c r="DT1641" s="198"/>
      <c r="DU1641" s="198"/>
    </row>
    <row r="1642" spans="1:125" s="173" customFormat="1" x14ac:dyDescent="0.2">
      <c r="A1642" s="149"/>
      <c r="B1642" s="151"/>
      <c r="C1642" s="151"/>
      <c r="AT1642" s="198"/>
      <c r="AU1642" s="198"/>
      <c r="AV1642" s="198"/>
      <c r="AW1642" s="198"/>
      <c r="AX1642" s="198"/>
      <c r="AY1642" s="198"/>
      <c r="AZ1642" s="198"/>
      <c r="BA1642" s="198"/>
      <c r="BB1642" s="198"/>
      <c r="BC1642" s="198"/>
      <c r="BD1642" s="198"/>
      <c r="BE1642" s="198"/>
      <c r="BF1642" s="198"/>
      <c r="BG1642" s="198"/>
      <c r="BH1642" s="198"/>
      <c r="BI1642" s="198"/>
      <c r="BJ1642" s="198"/>
      <c r="BK1642" s="198"/>
      <c r="BL1642" s="198"/>
      <c r="BM1642" s="198"/>
      <c r="BN1642" s="198"/>
      <c r="BO1642" s="198"/>
      <c r="BP1642" s="198"/>
      <c r="BQ1642" s="198"/>
      <c r="BR1642" s="198"/>
      <c r="BS1642" s="198"/>
      <c r="BT1642" s="198"/>
      <c r="BU1642" s="198"/>
      <c r="BV1642" s="198"/>
      <c r="BW1642" s="198"/>
      <c r="BX1642" s="198"/>
      <c r="BY1642" s="198"/>
      <c r="BZ1642" s="198"/>
      <c r="CA1642" s="198"/>
      <c r="CB1642" s="198"/>
      <c r="CC1642" s="198"/>
      <c r="CD1642" s="198"/>
      <c r="CE1642" s="198"/>
      <c r="CF1642" s="198"/>
      <c r="CG1642" s="198"/>
      <c r="CH1642" s="198"/>
      <c r="CI1642" s="198"/>
      <c r="CJ1642" s="198"/>
      <c r="CK1642" s="198"/>
      <c r="CL1642" s="198"/>
      <c r="CM1642" s="198"/>
      <c r="CN1642" s="198"/>
      <c r="CO1642" s="198"/>
      <c r="CP1642" s="198"/>
      <c r="CQ1642" s="198"/>
      <c r="CR1642" s="198"/>
      <c r="CS1642" s="198"/>
      <c r="CT1642" s="198"/>
      <c r="CU1642" s="198"/>
      <c r="CV1642" s="198"/>
      <c r="CW1642" s="198"/>
      <c r="CX1642" s="198"/>
      <c r="CY1642" s="198"/>
      <c r="CZ1642" s="198"/>
      <c r="DA1642" s="198"/>
      <c r="DB1642" s="198"/>
      <c r="DC1642" s="198"/>
      <c r="DD1642" s="198"/>
      <c r="DE1642" s="198"/>
      <c r="DF1642" s="198"/>
      <c r="DG1642" s="198"/>
      <c r="DH1642" s="198"/>
      <c r="DI1642" s="198"/>
      <c r="DJ1642" s="198"/>
      <c r="DK1642" s="198"/>
      <c r="DL1642" s="198"/>
      <c r="DM1642" s="198"/>
      <c r="DN1642" s="198"/>
      <c r="DO1642" s="198"/>
      <c r="DP1642" s="198"/>
      <c r="DQ1642" s="198"/>
      <c r="DR1642" s="198"/>
      <c r="DS1642" s="198"/>
      <c r="DT1642" s="198"/>
      <c r="DU1642" s="198"/>
    </row>
    <row r="1643" spans="1:125" s="173" customFormat="1" x14ac:dyDescent="0.2">
      <c r="A1643" s="149"/>
      <c r="B1643" s="151"/>
      <c r="C1643" s="151"/>
      <c r="AT1643" s="198"/>
      <c r="AU1643" s="198"/>
      <c r="AV1643" s="198"/>
      <c r="AW1643" s="198"/>
      <c r="AX1643" s="198"/>
      <c r="AY1643" s="198"/>
      <c r="AZ1643" s="198"/>
      <c r="BA1643" s="198"/>
      <c r="BB1643" s="198"/>
      <c r="BC1643" s="198"/>
      <c r="BD1643" s="198"/>
      <c r="BE1643" s="198"/>
      <c r="BF1643" s="198"/>
      <c r="BG1643" s="198"/>
      <c r="BH1643" s="198"/>
      <c r="BI1643" s="198"/>
      <c r="BJ1643" s="198"/>
      <c r="BK1643" s="198"/>
      <c r="BL1643" s="198"/>
      <c r="BM1643" s="198"/>
      <c r="BN1643" s="198"/>
      <c r="BO1643" s="198"/>
      <c r="BP1643" s="198"/>
      <c r="BQ1643" s="198"/>
      <c r="BR1643" s="198"/>
      <c r="BS1643" s="198"/>
      <c r="BT1643" s="198"/>
      <c r="BU1643" s="198"/>
      <c r="BV1643" s="198"/>
      <c r="BW1643" s="198"/>
      <c r="BX1643" s="198"/>
      <c r="BY1643" s="198"/>
      <c r="BZ1643" s="198"/>
      <c r="CA1643" s="198"/>
      <c r="CB1643" s="198"/>
      <c r="CC1643" s="198"/>
      <c r="CD1643" s="198"/>
      <c r="CE1643" s="198"/>
      <c r="CF1643" s="198"/>
      <c r="CG1643" s="198"/>
      <c r="CH1643" s="198"/>
      <c r="CI1643" s="198"/>
      <c r="CJ1643" s="198"/>
      <c r="CK1643" s="198"/>
      <c r="CL1643" s="198"/>
      <c r="CM1643" s="198"/>
      <c r="CN1643" s="198"/>
      <c r="CO1643" s="198"/>
      <c r="CP1643" s="198"/>
      <c r="CQ1643" s="198"/>
      <c r="CR1643" s="198"/>
      <c r="CS1643" s="198"/>
      <c r="CT1643" s="198"/>
      <c r="CU1643" s="198"/>
      <c r="CV1643" s="198"/>
      <c r="CW1643" s="198"/>
      <c r="CX1643" s="198"/>
      <c r="CY1643" s="198"/>
      <c r="CZ1643" s="198"/>
      <c r="DA1643" s="198"/>
      <c r="DB1643" s="198"/>
      <c r="DC1643" s="198"/>
      <c r="DD1643" s="198"/>
      <c r="DE1643" s="198"/>
      <c r="DF1643" s="198"/>
      <c r="DG1643" s="198"/>
      <c r="DH1643" s="198"/>
      <c r="DI1643" s="198"/>
      <c r="DJ1643" s="198"/>
      <c r="DK1643" s="198"/>
      <c r="DL1643" s="198"/>
      <c r="DM1643" s="198"/>
      <c r="DN1643" s="198"/>
      <c r="DO1643" s="198"/>
      <c r="DP1643" s="198"/>
      <c r="DQ1643" s="198"/>
      <c r="DR1643" s="198"/>
      <c r="DS1643" s="198"/>
      <c r="DT1643" s="198"/>
      <c r="DU1643" s="198"/>
    </row>
    <row r="1644" spans="1:125" s="173" customFormat="1" x14ac:dyDescent="0.2">
      <c r="A1644" s="149"/>
      <c r="B1644" s="151"/>
      <c r="C1644" s="151"/>
      <c r="AT1644" s="198"/>
      <c r="AU1644" s="198"/>
      <c r="AV1644" s="198"/>
      <c r="AW1644" s="198"/>
      <c r="AX1644" s="198"/>
      <c r="AY1644" s="198"/>
      <c r="AZ1644" s="198"/>
      <c r="BA1644" s="198"/>
      <c r="BB1644" s="198"/>
      <c r="BC1644" s="198"/>
      <c r="BD1644" s="198"/>
      <c r="BE1644" s="198"/>
      <c r="BF1644" s="198"/>
      <c r="BG1644" s="198"/>
      <c r="BH1644" s="198"/>
      <c r="BI1644" s="198"/>
      <c r="BJ1644" s="198"/>
      <c r="BK1644" s="198"/>
      <c r="BL1644" s="198"/>
      <c r="BM1644" s="198"/>
      <c r="BN1644" s="198"/>
      <c r="BO1644" s="198"/>
      <c r="BP1644" s="198"/>
      <c r="BQ1644" s="198"/>
      <c r="BR1644" s="198"/>
      <c r="BS1644" s="198"/>
      <c r="BT1644" s="198"/>
      <c r="BU1644" s="198"/>
      <c r="BV1644" s="198"/>
      <c r="BW1644" s="198"/>
      <c r="BX1644" s="198"/>
      <c r="BY1644" s="198"/>
      <c r="BZ1644" s="198"/>
      <c r="CA1644" s="198"/>
      <c r="CB1644" s="198"/>
      <c r="CC1644" s="198"/>
      <c r="CD1644" s="198"/>
      <c r="CE1644" s="198"/>
      <c r="CF1644" s="198"/>
      <c r="CG1644" s="198"/>
      <c r="CH1644" s="198"/>
      <c r="CI1644" s="198"/>
      <c r="CJ1644" s="198"/>
      <c r="CK1644" s="198"/>
      <c r="CL1644" s="198"/>
      <c r="CM1644" s="198"/>
      <c r="CN1644" s="198"/>
      <c r="CO1644" s="198"/>
      <c r="CP1644" s="198"/>
      <c r="CQ1644" s="198"/>
      <c r="CR1644" s="198"/>
      <c r="CS1644" s="198"/>
      <c r="CT1644" s="198"/>
      <c r="CU1644" s="198"/>
      <c r="CV1644" s="198"/>
      <c r="CW1644" s="198"/>
      <c r="CX1644" s="198"/>
      <c r="CY1644" s="198"/>
      <c r="CZ1644" s="198"/>
      <c r="DA1644" s="198"/>
      <c r="DB1644" s="198"/>
      <c r="DC1644" s="198"/>
      <c r="DD1644" s="198"/>
      <c r="DE1644" s="198"/>
      <c r="DF1644" s="198"/>
      <c r="DG1644" s="198"/>
      <c r="DH1644" s="198"/>
      <c r="DI1644" s="198"/>
      <c r="DJ1644" s="198"/>
      <c r="DK1644" s="198"/>
      <c r="DL1644" s="198"/>
      <c r="DM1644" s="198"/>
      <c r="DN1644" s="198"/>
      <c r="DO1644" s="198"/>
      <c r="DP1644" s="198"/>
      <c r="DQ1644" s="198"/>
      <c r="DR1644" s="198"/>
      <c r="DS1644" s="198"/>
      <c r="DT1644" s="198"/>
      <c r="DU1644" s="198"/>
    </row>
    <row r="1645" spans="1:125" s="173" customFormat="1" x14ac:dyDescent="0.2">
      <c r="A1645" s="149"/>
      <c r="B1645" s="151"/>
      <c r="C1645" s="151"/>
      <c r="AT1645" s="198"/>
      <c r="AU1645" s="198"/>
      <c r="AV1645" s="198"/>
      <c r="AW1645" s="198"/>
      <c r="AX1645" s="198"/>
      <c r="AY1645" s="198"/>
      <c r="AZ1645" s="198"/>
      <c r="BA1645" s="198"/>
      <c r="BB1645" s="198"/>
      <c r="BC1645" s="198"/>
      <c r="BD1645" s="198"/>
      <c r="BE1645" s="198"/>
      <c r="BF1645" s="198"/>
      <c r="BG1645" s="198"/>
      <c r="BH1645" s="198"/>
      <c r="BI1645" s="198"/>
      <c r="BJ1645" s="198"/>
      <c r="BK1645" s="198"/>
      <c r="BL1645" s="198"/>
      <c r="BM1645" s="198"/>
      <c r="BN1645" s="198"/>
      <c r="BO1645" s="198"/>
      <c r="BP1645" s="198"/>
      <c r="BQ1645" s="198"/>
      <c r="BR1645" s="198"/>
      <c r="BS1645" s="198"/>
      <c r="BT1645" s="198"/>
      <c r="BU1645" s="198"/>
      <c r="BV1645" s="198"/>
      <c r="BW1645" s="198"/>
      <c r="BX1645" s="198"/>
      <c r="BY1645" s="198"/>
      <c r="BZ1645" s="198"/>
      <c r="CA1645" s="198"/>
      <c r="CB1645" s="198"/>
      <c r="CC1645" s="198"/>
      <c r="CD1645" s="198"/>
      <c r="CE1645" s="198"/>
      <c r="CF1645" s="198"/>
      <c r="CG1645" s="198"/>
      <c r="CH1645" s="198"/>
      <c r="CI1645" s="198"/>
      <c r="CJ1645" s="198"/>
      <c r="CK1645" s="198"/>
      <c r="CL1645" s="198"/>
      <c r="CM1645" s="198"/>
      <c r="CN1645" s="198"/>
      <c r="CO1645" s="198"/>
      <c r="CP1645" s="198"/>
      <c r="CQ1645" s="198"/>
      <c r="CR1645" s="198"/>
      <c r="CS1645" s="198"/>
      <c r="CT1645" s="198"/>
      <c r="CU1645" s="198"/>
      <c r="CV1645" s="198"/>
      <c r="CW1645" s="198"/>
      <c r="CX1645" s="198"/>
      <c r="CY1645" s="198"/>
      <c r="CZ1645" s="198"/>
      <c r="DA1645" s="198"/>
      <c r="DB1645" s="198"/>
      <c r="DC1645" s="198"/>
      <c r="DD1645" s="198"/>
      <c r="DE1645" s="198"/>
      <c r="DF1645" s="198"/>
      <c r="DG1645" s="198"/>
      <c r="DH1645" s="198"/>
      <c r="DI1645" s="198"/>
      <c r="DJ1645" s="198"/>
      <c r="DK1645" s="198"/>
      <c r="DL1645" s="198"/>
      <c r="DM1645" s="198"/>
      <c r="DN1645" s="198"/>
      <c r="DO1645" s="198"/>
      <c r="DP1645" s="198"/>
      <c r="DQ1645" s="198"/>
      <c r="DR1645" s="198"/>
      <c r="DS1645" s="198"/>
      <c r="DT1645" s="198"/>
      <c r="DU1645" s="198"/>
    </row>
    <row r="1646" spans="1:125" s="173" customFormat="1" x14ac:dyDescent="0.2">
      <c r="A1646" s="149"/>
      <c r="B1646" s="151"/>
      <c r="C1646" s="151"/>
      <c r="AT1646" s="198"/>
      <c r="AU1646" s="198"/>
      <c r="AV1646" s="198"/>
      <c r="AW1646" s="198"/>
      <c r="AX1646" s="198"/>
      <c r="AY1646" s="198"/>
      <c r="AZ1646" s="198"/>
      <c r="BA1646" s="198"/>
      <c r="BB1646" s="198"/>
      <c r="BC1646" s="198"/>
      <c r="BD1646" s="198"/>
      <c r="BE1646" s="198"/>
      <c r="BF1646" s="198"/>
      <c r="BG1646" s="198"/>
      <c r="BH1646" s="198"/>
      <c r="BI1646" s="198"/>
      <c r="BJ1646" s="198"/>
      <c r="BK1646" s="198"/>
      <c r="BL1646" s="198"/>
      <c r="BM1646" s="198"/>
      <c r="BN1646" s="198"/>
      <c r="BO1646" s="198"/>
      <c r="BP1646" s="198"/>
      <c r="BQ1646" s="198"/>
      <c r="BR1646" s="198"/>
      <c r="BS1646" s="198"/>
      <c r="BT1646" s="198"/>
      <c r="BU1646" s="198"/>
      <c r="BV1646" s="198"/>
      <c r="BW1646" s="198"/>
      <c r="BX1646" s="198"/>
      <c r="BY1646" s="198"/>
      <c r="BZ1646" s="198"/>
      <c r="CA1646" s="198"/>
      <c r="CB1646" s="198"/>
      <c r="CC1646" s="198"/>
      <c r="CD1646" s="198"/>
      <c r="CE1646" s="198"/>
      <c r="CF1646" s="198"/>
      <c r="CG1646" s="198"/>
      <c r="CH1646" s="198"/>
      <c r="CI1646" s="198"/>
      <c r="CJ1646" s="198"/>
      <c r="CK1646" s="198"/>
      <c r="CL1646" s="198"/>
      <c r="CM1646" s="198"/>
      <c r="CN1646" s="198"/>
      <c r="CO1646" s="198"/>
      <c r="CP1646" s="198"/>
      <c r="CQ1646" s="198"/>
      <c r="CR1646" s="198"/>
      <c r="CS1646" s="198"/>
      <c r="CT1646" s="198"/>
      <c r="CU1646" s="198"/>
      <c r="CV1646" s="198"/>
      <c r="CW1646" s="198"/>
      <c r="CX1646" s="198"/>
      <c r="CY1646" s="198"/>
      <c r="CZ1646" s="198"/>
      <c r="DA1646" s="198"/>
      <c r="DB1646" s="198"/>
      <c r="DC1646" s="198"/>
      <c r="DD1646" s="198"/>
      <c r="DE1646" s="198"/>
      <c r="DF1646" s="198"/>
      <c r="DG1646" s="198"/>
      <c r="DH1646" s="198"/>
      <c r="DI1646" s="198"/>
      <c r="DJ1646" s="198"/>
      <c r="DK1646" s="198"/>
      <c r="DL1646" s="198"/>
      <c r="DM1646" s="198"/>
      <c r="DN1646" s="198"/>
      <c r="DO1646" s="198"/>
      <c r="DP1646" s="198"/>
      <c r="DQ1646" s="198"/>
      <c r="DR1646" s="198"/>
      <c r="DS1646" s="198"/>
      <c r="DT1646" s="198"/>
      <c r="DU1646" s="198"/>
    </row>
    <row r="1647" spans="1:125" s="173" customFormat="1" x14ac:dyDescent="0.2">
      <c r="A1647" s="149"/>
      <c r="B1647" s="151"/>
      <c r="C1647" s="151"/>
      <c r="AT1647" s="198"/>
      <c r="AU1647" s="198"/>
      <c r="AV1647" s="198"/>
      <c r="AW1647" s="198"/>
      <c r="AX1647" s="198"/>
      <c r="AY1647" s="198"/>
      <c r="AZ1647" s="198"/>
      <c r="BA1647" s="198"/>
      <c r="BB1647" s="198"/>
      <c r="BC1647" s="198"/>
      <c r="BD1647" s="198"/>
      <c r="BE1647" s="198"/>
      <c r="BF1647" s="198"/>
      <c r="BG1647" s="198"/>
      <c r="BH1647" s="198"/>
      <c r="BI1647" s="198"/>
      <c r="BJ1647" s="198"/>
      <c r="BK1647" s="198"/>
      <c r="BL1647" s="198"/>
      <c r="BM1647" s="198"/>
      <c r="BN1647" s="198"/>
      <c r="BO1647" s="198"/>
      <c r="BP1647" s="198"/>
      <c r="BQ1647" s="198"/>
      <c r="BR1647" s="198"/>
      <c r="BS1647" s="198"/>
      <c r="BT1647" s="198"/>
      <c r="BU1647" s="198"/>
      <c r="BV1647" s="198"/>
      <c r="BW1647" s="198"/>
      <c r="BX1647" s="198"/>
      <c r="BY1647" s="198"/>
      <c r="BZ1647" s="198"/>
      <c r="CA1647" s="198"/>
      <c r="CB1647" s="198"/>
      <c r="CC1647" s="198"/>
      <c r="CD1647" s="198"/>
      <c r="CE1647" s="198"/>
      <c r="CF1647" s="198"/>
      <c r="CG1647" s="198"/>
      <c r="CH1647" s="198"/>
      <c r="CI1647" s="198"/>
      <c r="CJ1647" s="198"/>
      <c r="CK1647" s="198"/>
      <c r="CL1647" s="198"/>
      <c r="CM1647" s="198"/>
      <c r="CN1647" s="198"/>
      <c r="CO1647" s="198"/>
      <c r="CP1647" s="198"/>
      <c r="CQ1647" s="198"/>
      <c r="CR1647" s="198"/>
      <c r="CS1647" s="198"/>
      <c r="CT1647" s="198"/>
      <c r="CU1647" s="198"/>
      <c r="CV1647" s="198"/>
      <c r="CW1647" s="198"/>
      <c r="CX1647" s="198"/>
      <c r="CY1647" s="198"/>
      <c r="CZ1647" s="198"/>
      <c r="DA1647" s="198"/>
      <c r="DB1647" s="198"/>
      <c r="DC1647" s="198"/>
      <c r="DD1647" s="198"/>
      <c r="DE1647" s="198"/>
      <c r="DF1647" s="198"/>
      <c r="DG1647" s="198"/>
      <c r="DH1647" s="198"/>
      <c r="DI1647" s="198"/>
      <c r="DJ1647" s="198"/>
      <c r="DK1647" s="198"/>
      <c r="DL1647" s="198"/>
      <c r="DM1647" s="198"/>
      <c r="DN1647" s="198"/>
      <c r="DO1647" s="198"/>
      <c r="DP1647" s="198"/>
      <c r="DQ1647" s="198"/>
      <c r="DR1647" s="198"/>
      <c r="DS1647" s="198"/>
      <c r="DT1647" s="198"/>
      <c r="DU1647" s="198"/>
    </row>
    <row r="1648" spans="1:125" s="173" customFormat="1" x14ac:dyDescent="0.2">
      <c r="A1648" s="149"/>
      <c r="B1648" s="151"/>
      <c r="C1648" s="151"/>
      <c r="AT1648" s="198"/>
      <c r="AU1648" s="198"/>
      <c r="AV1648" s="198"/>
      <c r="AW1648" s="198"/>
      <c r="AX1648" s="198"/>
      <c r="AY1648" s="198"/>
      <c r="AZ1648" s="198"/>
      <c r="BA1648" s="198"/>
      <c r="BB1648" s="198"/>
      <c r="BC1648" s="198"/>
      <c r="BD1648" s="198"/>
      <c r="BE1648" s="198"/>
      <c r="BF1648" s="198"/>
      <c r="BG1648" s="198"/>
      <c r="BH1648" s="198"/>
      <c r="BI1648" s="198"/>
      <c r="BJ1648" s="198"/>
      <c r="BK1648" s="198"/>
      <c r="BL1648" s="198"/>
      <c r="BM1648" s="198"/>
      <c r="BN1648" s="198"/>
      <c r="BO1648" s="198"/>
      <c r="BP1648" s="198"/>
      <c r="BQ1648" s="198"/>
      <c r="BR1648" s="198"/>
      <c r="BS1648" s="198"/>
      <c r="BT1648" s="198"/>
      <c r="BU1648" s="198"/>
      <c r="BV1648" s="198"/>
      <c r="BW1648" s="198"/>
      <c r="BX1648" s="198"/>
      <c r="BY1648" s="198"/>
      <c r="BZ1648" s="198"/>
      <c r="CA1648" s="198"/>
      <c r="CB1648" s="198"/>
      <c r="CC1648" s="198"/>
      <c r="CD1648" s="198"/>
      <c r="CE1648" s="198"/>
      <c r="CF1648" s="198"/>
      <c r="CG1648" s="198"/>
      <c r="CH1648" s="198"/>
      <c r="CI1648" s="198"/>
      <c r="CJ1648" s="198"/>
      <c r="CK1648" s="198"/>
      <c r="CL1648" s="198"/>
      <c r="CM1648" s="198"/>
      <c r="CN1648" s="198"/>
      <c r="CO1648" s="198"/>
      <c r="CP1648" s="198"/>
      <c r="CQ1648" s="198"/>
      <c r="CR1648" s="198"/>
      <c r="CS1648" s="198"/>
      <c r="CT1648" s="198"/>
      <c r="CU1648" s="198"/>
      <c r="CV1648" s="198"/>
      <c r="CW1648" s="198"/>
      <c r="CX1648" s="198"/>
      <c r="CY1648" s="198"/>
      <c r="CZ1648" s="198"/>
      <c r="DA1648" s="198"/>
      <c r="DB1648" s="198"/>
      <c r="DC1648" s="198"/>
      <c r="DD1648" s="198"/>
      <c r="DE1648" s="198"/>
      <c r="DF1648" s="198"/>
      <c r="DG1648" s="198"/>
      <c r="DH1648" s="198"/>
      <c r="DI1648" s="198"/>
      <c r="DJ1648" s="198"/>
      <c r="DK1648" s="198"/>
      <c r="DL1648" s="198"/>
      <c r="DM1648" s="198"/>
      <c r="DN1648" s="198"/>
      <c r="DO1648" s="198"/>
      <c r="DP1648" s="198"/>
      <c r="DQ1648" s="198"/>
      <c r="DR1648" s="198"/>
      <c r="DS1648" s="198"/>
      <c r="DT1648" s="198"/>
      <c r="DU1648" s="198"/>
    </row>
    <row r="1649" spans="1:125" s="173" customFormat="1" x14ac:dyDescent="0.2">
      <c r="A1649" s="149"/>
      <c r="B1649" s="151"/>
      <c r="C1649" s="151"/>
      <c r="AT1649" s="198"/>
      <c r="AU1649" s="198"/>
      <c r="AV1649" s="198"/>
      <c r="AW1649" s="198"/>
      <c r="AX1649" s="198"/>
      <c r="AY1649" s="198"/>
      <c r="AZ1649" s="198"/>
      <c r="BA1649" s="198"/>
      <c r="BB1649" s="198"/>
      <c r="BC1649" s="198"/>
      <c r="BD1649" s="198"/>
      <c r="BE1649" s="198"/>
      <c r="BF1649" s="198"/>
      <c r="BG1649" s="198"/>
      <c r="BH1649" s="198"/>
      <c r="BI1649" s="198"/>
      <c r="BJ1649" s="198"/>
      <c r="BK1649" s="198"/>
      <c r="BL1649" s="198"/>
      <c r="BM1649" s="198"/>
      <c r="BN1649" s="198"/>
      <c r="BO1649" s="198"/>
      <c r="BP1649" s="198"/>
      <c r="BQ1649" s="198"/>
      <c r="BR1649" s="198"/>
      <c r="BS1649" s="198"/>
      <c r="BT1649" s="198"/>
      <c r="BU1649" s="198"/>
      <c r="BV1649" s="198"/>
      <c r="BW1649" s="198"/>
      <c r="BX1649" s="198"/>
      <c r="BY1649" s="198"/>
      <c r="BZ1649" s="198"/>
      <c r="CA1649" s="198"/>
      <c r="CB1649" s="198"/>
      <c r="CC1649" s="198"/>
      <c r="CD1649" s="198"/>
      <c r="CE1649" s="198"/>
      <c r="CF1649" s="198"/>
      <c r="CG1649" s="198"/>
      <c r="CH1649" s="198"/>
      <c r="CI1649" s="198"/>
      <c r="CJ1649" s="198"/>
      <c r="CK1649" s="198"/>
      <c r="CL1649" s="198"/>
      <c r="CM1649" s="198"/>
      <c r="CN1649" s="198"/>
      <c r="CO1649" s="198"/>
      <c r="CP1649" s="198"/>
      <c r="CQ1649" s="198"/>
      <c r="CR1649" s="198"/>
      <c r="CS1649" s="198"/>
      <c r="CT1649" s="198"/>
      <c r="CU1649" s="198"/>
      <c r="CV1649" s="198"/>
      <c r="CW1649" s="198"/>
      <c r="CX1649" s="198"/>
      <c r="CY1649" s="198"/>
      <c r="CZ1649" s="198"/>
      <c r="DA1649" s="198"/>
      <c r="DB1649" s="198"/>
      <c r="DC1649" s="198"/>
      <c r="DD1649" s="198"/>
      <c r="DE1649" s="198"/>
      <c r="DF1649" s="198"/>
      <c r="DG1649" s="198"/>
      <c r="DH1649" s="198"/>
      <c r="DI1649" s="198"/>
      <c r="DJ1649" s="198"/>
      <c r="DK1649" s="198"/>
      <c r="DL1649" s="198"/>
      <c r="DM1649" s="198"/>
      <c r="DN1649" s="198"/>
      <c r="DO1649" s="198"/>
      <c r="DP1649" s="198"/>
      <c r="DQ1649" s="198"/>
      <c r="DR1649" s="198"/>
      <c r="DS1649" s="198"/>
      <c r="DT1649" s="198"/>
      <c r="DU1649" s="198"/>
    </row>
    <row r="1650" spans="1:125" s="173" customFormat="1" x14ac:dyDescent="0.2">
      <c r="A1650" s="149"/>
      <c r="B1650" s="151"/>
      <c r="C1650" s="151"/>
      <c r="AT1650" s="198"/>
      <c r="AU1650" s="198"/>
      <c r="AV1650" s="198"/>
      <c r="AW1650" s="198"/>
      <c r="AX1650" s="198"/>
      <c r="AY1650" s="198"/>
      <c r="AZ1650" s="198"/>
      <c r="BA1650" s="198"/>
      <c r="BB1650" s="198"/>
      <c r="BC1650" s="198"/>
      <c r="BD1650" s="198"/>
      <c r="BE1650" s="198"/>
      <c r="BF1650" s="198"/>
      <c r="BG1650" s="198"/>
      <c r="BH1650" s="198"/>
      <c r="BI1650" s="198"/>
      <c r="BJ1650" s="198"/>
      <c r="BK1650" s="198"/>
      <c r="BL1650" s="198"/>
      <c r="BM1650" s="198"/>
      <c r="BN1650" s="198"/>
      <c r="BO1650" s="198"/>
      <c r="BP1650" s="198"/>
      <c r="BQ1650" s="198"/>
      <c r="BR1650" s="198"/>
      <c r="BS1650" s="198"/>
      <c r="BT1650" s="198"/>
      <c r="BU1650" s="198"/>
      <c r="BV1650" s="198"/>
      <c r="BW1650" s="198"/>
      <c r="BX1650" s="198"/>
      <c r="BY1650" s="198"/>
      <c r="BZ1650" s="198"/>
      <c r="CA1650" s="198"/>
      <c r="CB1650" s="198"/>
      <c r="CC1650" s="198"/>
      <c r="CD1650" s="198"/>
      <c r="CE1650" s="198"/>
      <c r="CF1650" s="198"/>
      <c r="CG1650" s="198"/>
      <c r="CH1650" s="198"/>
      <c r="CI1650" s="198"/>
      <c r="CJ1650" s="198"/>
      <c r="CK1650" s="198"/>
      <c r="CL1650" s="198"/>
      <c r="CM1650" s="198"/>
      <c r="CN1650" s="198"/>
      <c r="CO1650" s="198"/>
      <c r="CP1650" s="198"/>
      <c r="CQ1650" s="198"/>
      <c r="CR1650" s="198"/>
      <c r="CS1650" s="198"/>
      <c r="CT1650" s="198"/>
      <c r="CU1650" s="198"/>
      <c r="CV1650" s="198"/>
      <c r="CW1650" s="198"/>
      <c r="CX1650" s="198"/>
      <c r="CY1650" s="198"/>
      <c r="CZ1650" s="198"/>
      <c r="DA1650" s="198"/>
      <c r="DB1650" s="198"/>
      <c r="DC1650" s="198"/>
      <c r="DD1650" s="198"/>
      <c r="DE1650" s="198"/>
      <c r="DF1650" s="198"/>
      <c r="DG1650" s="198"/>
      <c r="DH1650" s="198"/>
      <c r="DI1650" s="198"/>
      <c r="DJ1650" s="198"/>
      <c r="DK1650" s="198"/>
      <c r="DL1650" s="198"/>
      <c r="DM1650" s="198"/>
      <c r="DN1650" s="198"/>
      <c r="DO1650" s="198"/>
      <c r="DP1650" s="198"/>
      <c r="DQ1650" s="198"/>
      <c r="DR1650" s="198"/>
      <c r="DS1650" s="198"/>
      <c r="DT1650" s="198"/>
      <c r="DU1650" s="198"/>
    </row>
    <row r="1651" spans="1:125" s="173" customFormat="1" x14ac:dyDescent="0.2">
      <c r="A1651" s="149"/>
      <c r="B1651" s="151"/>
      <c r="C1651" s="151"/>
      <c r="AT1651" s="198"/>
      <c r="AU1651" s="198"/>
      <c r="AV1651" s="198"/>
      <c r="AW1651" s="198"/>
      <c r="AX1651" s="198"/>
      <c r="AY1651" s="198"/>
      <c r="AZ1651" s="198"/>
      <c r="BA1651" s="198"/>
      <c r="BB1651" s="198"/>
      <c r="BC1651" s="198"/>
      <c r="BD1651" s="198"/>
      <c r="BE1651" s="198"/>
      <c r="BF1651" s="198"/>
      <c r="BG1651" s="198"/>
      <c r="BH1651" s="198"/>
      <c r="BI1651" s="198"/>
      <c r="BJ1651" s="198"/>
      <c r="BK1651" s="198"/>
      <c r="BL1651" s="198"/>
      <c r="BM1651" s="198"/>
      <c r="BN1651" s="198"/>
      <c r="BO1651" s="198"/>
      <c r="BP1651" s="198"/>
      <c r="BQ1651" s="198"/>
      <c r="BR1651" s="198"/>
      <c r="BS1651" s="198"/>
      <c r="BT1651" s="198"/>
      <c r="BU1651" s="198"/>
      <c r="BV1651" s="198"/>
      <c r="BW1651" s="198"/>
      <c r="BX1651" s="198"/>
      <c r="BY1651" s="198"/>
      <c r="BZ1651" s="198"/>
      <c r="CA1651" s="198"/>
      <c r="CB1651" s="198"/>
      <c r="CC1651" s="198"/>
      <c r="CD1651" s="198"/>
      <c r="CE1651" s="198"/>
      <c r="CF1651" s="198"/>
      <c r="CG1651" s="198"/>
      <c r="CH1651" s="198"/>
      <c r="CI1651" s="198"/>
      <c r="CJ1651" s="198"/>
      <c r="CK1651" s="198"/>
      <c r="CL1651" s="198"/>
      <c r="CM1651" s="198"/>
      <c r="CN1651" s="198"/>
      <c r="CO1651" s="198"/>
      <c r="CP1651" s="198"/>
      <c r="CQ1651" s="198"/>
      <c r="CR1651" s="198"/>
      <c r="CS1651" s="198"/>
      <c r="CT1651" s="198"/>
      <c r="CU1651" s="198"/>
      <c r="CV1651" s="198"/>
      <c r="CW1651" s="198"/>
      <c r="CX1651" s="198"/>
      <c r="CY1651" s="198"/>
      <c r="CZ1651" s="198"/>
      <c r="DA1651" s="198"/>
      <c r="DB1651" s="198"/>
      <c r="DC1651" s="198"/>
      <c r="DD1651" s="198"/>
      <c r="DE1651" s="198"/>
      <c r="DF1651" s="198"/>
      <c r="DG1651" s="198"/>
      <c r="DH1651" s="198"/>
      <c r="DI1651" s="198"/>
      <c r="DJ1651" s="198"/>
      <c r="DK1651" s="198"/>
      <c r="DL1651" s="198"/>
      <c r="DM1651" s="198"/>
      <c r="DN1651" s="198"/>
      <c r="DO1651" s="198"/>
      <c r="DP1651" s="198"/>
      <c r="DQ1651" s="198"/>
      <c r="DR1651" s="198"/>
      <c r="DS1651" s="198"/>
      <c r="DT1651" s="198"/>
      <c r="DU1651" s="198"/>
    </row>
    <row r="1652" spans="1:125" s="173" customFormat="1" x14ac:dyDescent="0.2">
      <c r="A1652" s="149"/>
      <c r="B1652" s="151"/>
      <c r="C1652" s="151"/>
      <c r="AT1652" s="198"/>
      <c r="AU1652" s="198"/>
      <c r="AV1652" s="198"/>
      <c r="AW1652" s="198"/>
      <c r="AX1652" s="198"/>
      <c r="AY1652" s="198"/>
      <c r="AZ1652" s="198"/>
      <c r="BA1652" s="198"/>
      <c r="BB1652" s="198"/>
      <c r="BC1652" s="198"/>
      <c r="BD1652" s="198"/>
      <c r="BE1652" s="198"/>
      <c r="BF1652" s="198"/>
      <c r="BG1652" s="198"/>
      <c r="BH1652" s="198"/>
      <c r="BI1652" s="198"/>
      <c r="BJ1652" s="198"/>
      <c r="BK1652" s="198"/>
      <c r="BL1652" s="198"/>
      <c r="BM1652" s="198"/>
      <c r="BN1652" s="198"/>
      <c r="BO1652" s="198"/>
      <c r="BP1652" s="198"/>
      <c r="BQ1652" s="198"/>
      <c r="BR1652" s="198"/>
      <c r="BS1652" s="198"/>
      <c r="BT1652" s="198"/>
      <c r="BU1652" s="198"/>
      <c r="BV1652" s="198"/>
      <c r="BW1652" s="198"/>
      <c r="BX1652" s="198"/>
      <c r="BY1652" s="198"/>
      <c r="BZ1652" s="198"/>
      <c r="CA1652" s="198"/>
      <c r="CB1652" s="198"/>
      <c r="CC1652" s="198"/>
      <c r="CD1652" s="198"/>
      <c r="CE1652" s="198"/>
      <c r="CF1652" s="198"/>
      <c r="CG1652" s="198"/>
      <c r="CH1652" s="198"/>
      <c r="CI1652" s="198"/>
      <c r="CJ1652" s="198"/>
      <c r="CK1652" s="198"/>
      <c r="CL1652" s="198"/>
      <c r="CM1652" s="198"/>
      <c r="CN1652" s="198"/>
      <c r="CO1652" s="198"/>
      <c r="CP1652" s="198"/>
      <c r="CQ1652" s="198"/>
      <c r="CR1652" s="198"/>
      <c r="CS1652" s="198"/>
      <c r="CT1652" s="198"/>
      <c r="CU1652" s="198"/>
      <c r="CV1652" s="198"/>
      <c r="CW1652" s="198"/>
      <c r="CX1652" s="198"/>
      <c r="CY1652" s="198"/>
      <c r="CZ1652" s="198"/>
      <c r="DA1652" s="198"/>
      <c r="DB1652" s="198"/>
      <c r="DC1652" s="198"/>
      <c r="DD1652" s="198"/>
      <c r="DE1652" s="198"/>
      <c r="DF1652" s="198"/>
      <c r="DG1652" s="198"/>
      <c r="DH1652" s="198"/>
      <c r="DI1652" s="198"/>
      <c r="DJ1652" s="198"/>
      <c r="DK1652" s="198"/>
      <c r="DL1652" s="198"/>
      <c r="DM1652" s="198"/>
      <c r="DN1652" s="198"/>
      <c r="DO1652" s="198"/>
      <c r="DP1652" s="198"/>
      <c r="DQ1652" s="198"/>
      <c r="DR1652" s="198"/>
      <c r="DS1652" s="198"/>
      <c r="DT1652" s="198"/>
      <c r="DU1652" s="198"/>
    </row>
    <row r="1653" spans="1:125" s="173" customFormat="1" x14ac:dyDescent="0.2">
      <c r="A1653" s="149"/>
      <c r="B1653" s="151"/>
      <c r="C1653" s="151"/>
      <c r="AT1653" s="198"/>
      <c r="AU1653" s="198"/>
      <c r="AV1653" s="198"/>
      <c r="AW1653" s="198"/>
      <c r="AX1653" s="198"/>
      <c r="AY1653" s="198"/>
      <c r="AZ1653" s="198"/>
      <c r="BA1653" s="198"/>
      <c r="BB1653" s="198"/>
      <c r="BC1653" s="198"/>
      <c r="BD1653" s="198"/>
      <c r="BE1653" s="198"/>
      <c r="BF1653" s="198"/>
      <c r="BG1653" s="198"/>
      <c r="BH1653" s="198"/>
      <c r="BI1653" s="198"/>
      <c r="BJ1653" s="198"/>
      <c r="BK1653" s="198"/>
      <c r="BL1653" s="198"/>
      <c r="BM1653" s="198"/>
      <c r="BN1653" s="198"/>
      <c r="BO1653" s="198"/>
      <c r="BP1653" s="198"/>
      <c r="BQ1653" s="198"/>
      <c r="BR1653" s="198"/>
      <c r="BS1653" s="198"/>
      <c r="BT1653" s="198"/>
      <c r="BU1653" s="198"/>
      <c r="BV1653" s="198"/>
      <c r="BW1653" s="198"/>
      <c r="BX1653" s="198"/>
      <c r="BY1653" s="198"/>
      <c r="BZ1653" s="198"/>
      <c r="CA1653" s="198"/>
      <c r="CB1653" s="198"/>
      <c r="CC1653" s="198"/>
      <c r="CD1653" s="198"/>
      <c r="CE1653" s="198"/>
      <c r="CF1653" s="198"/>
      <c r="CG1653" s="198"/>
      <c r="CH1653" s="198"/>
      <c r="CI1653" s="198"/>
      <c r="CJ1653" s="198"/>
      <c r="CK1653" s="198"/>
      <c r="CL1653" s="198"/>
      <c r="CM1653" s="198"/>
      <c r="CN1653" s="198"/>
      <c r="CO1653" s="198"/>
      <c r="CP1653" s="198"/>
      <c r="CQ1653" s="198"/>
      <c r="CR1653" s="198"/>
      <c r="CS1653" s="198"/>
      <c r="CT1653" s="198"/>
      <c r="CU1653" s="198"/>
      <c r="CV1653" s="198"/>
      <c r="CW1653" s="198"/>
      <c r="CX1653" s="198"/>
      <c r="CY1653" s="198"/>
      <c r="CZ1653" s="198"/>
      <c r="DA1653" s="198"/>
      <c r="DB1653" s="198"/>
      <c r="DC1653" s="198"/>
      <c r="DD1653" s="198"/>
      <c r="DE1653" s="198"/>
      <c r="DF1653" s="198"/>
      <c r="DG1653" s="198"/>
      <c r="DH1653" s="198"/>
      <c r="DI1653" s="198"/>
      <c r="DJ1653" s="198"/>
      <c r="DK1653" s="198"/>
      <c r="DL1653" s="198"/>
      <c r="DM1653" s="198"/>
      <c r="DN1653" s="198"/>
      <c r="DO1653" s="198"/>
      <c r="DP1653" s="198"/>
      <c r="DQ1653" s="198"/>
      <c r="DR1653" s="198"/>
      <c r="DS1653" s="198"/>
      <c r="DT1653" s="198"/>
      <c r="DU1653" s="198"/>
    </row>
    <row r="1654" spans="1:125" s="173" customFormat="1" x14ac:dyDescent="0.2">
      <c r="A1654" s="149"/>
      <c r="B1654" s="151"/>
      <c r="C1654" s="151"/>
      <c r="AT1654" s="198"/>
      <c r="AU1654" s="198"/>
      <c r="AV1654" s="198"/>
      <c r="AW1654" s="198"/>
      <c r="AX1654" s="198"/>
      <c r="AY1654" s="198"/>
      <c r="AZ1654" s="198"/>
      <c r="BA1654" s="198"/>
      <c r="BB1654" s="198"/>
      <c r="BC1654" s="198"/>
      <c r="BD1654" s="198"/>
      <c r="BE1654" s="198"/>
      <c r="BF1654" s="198"/>
      <c r="BG1654" s="198"/>
      <c r="BH1654" s="198"/>
      <c r="BI1654" s="198"/>
      <c r="BJ1654" s="198"/>
      <c r="BK1654" s="198"/>
      <c r="BL1654" s="198"/>
      <c r="BM1654" s="198"/>
      <c r="BN1654" s="198"/>
      <c r="BO1654" s="198"/>
      <c r="BP1654" s="198"/>
      <c r="BQ1654" s="198"/>
      <c r="BR1654" s="198"/>
      <c r="BS1654" s="198"/>
      <c r="BT1654" s="198"/>
      <c r="BU1654" s="198"/>
      <c r="BV1654" s="198"/>
      <c r="BW1654" s="198"/>
      <c r="BX1654" s="198"/>
      <c r="BY1654" s="198"/>
      <c r="BZ1654" s="198"/>
      <c r="CA1654" s="198"/>
      <c r="CB1654" s="198"/>
      <c r="CC1654" s="198"/>
      <c r="CD1654" s="198"/>
      <c r="CE1654" s="198"/>
      <c r="CF1654" s="198"/>
      <c r="CG1654" s="198"/>
      <c r="CH1654" s="198"/>
      <c r="CI1654" s="198"/>
      <c r="CJ1654" s="198"/>
      <c r="CK1654" s="198"/>
      <c r="CL1654" s="198"/>
      <c r="CM1654" s="198"/>
      <c r="CN1654" s="198"/>
      <c r="CO1654" s="198"/>
      <c r="CP1654" s="198"/>
      <c r="CQ1654" s="198"/>
      <c r="CR1654" s="198"/>
      <c r="CS1654" s="198"/>
      <c r="CT1654" s="198"/>
      <c r="CU1654" s="198"/>
      <c r="CV1654" s="198"/>
      <c r="CW1654" s="198"/>
      <c r="CX1654" s="198"/>
      <c r="CY1654" s="198"/>
      <c r="CZ1654" s="198"/>
      <c r="DA1654" s="198"/>
      <c r="DB1654" s="198"/>
      <c r="DC1654" s="198"/>
      <c r="DD1654" s="198"/>
      <c r="DE1654" s="198"/>
      <c r="DF1654" s="198"/>
      <c r="DG1654" s="198"/>
      <c r="DH1654" s="198"/>
      <c r="DI1654" s="198"/>
      <c r="DJ1654" s="198"/>
      <c r="DK1654" s="198"/>
      <c r="DL1654" s="198"/>
      <c r="DM1654" s="198"/>
      <c r="DN1654" s="198"/>
      <c r="DO1654" s="198"/>
      <c r="DP1654" s="198"/>
      <c r="DQ1654" s="198"/>
      <c r="DR1654" s="198"/>
      <c r="DS1654" s="198"/>
      <c r="DT1654" s="198"/>
      <c r="DU1654" s="198"/>
    </row>
    <row r="1655" spans="1:125" s="173" customFormat="1" x14ac:dyDescent="0.2">
      <c r="A1655" s="149"/>
      <c r="B1655" s="151"/>
      <c r="C1655" s="151"/>
      <c r="AT1655" s="198"/>
      <c r="AU1655" s="198"/>
      <c r="AV1655" s="198"/>
      <c r="AW1655" s="198"/>
      <c r="AX1655" s="198"/>
      <c r="AY1655" s="198"/>
      <c r="AZ1655" s="198"/>
      <c r="BA1655" s="198"/>
      <c r="BB1655" s="198"/>
      <c r="BC1655" s="198"/>
      <c r="BD1655" s="198"/>
      <c r="BE1655" s="198"/>
      <c r="BF1655" s="198"/>
      <c r="BG1655" s="198"/>
      <c r="BH1655" s="198"/>
      <c r="BI1655" s="198"/>
      <c r="BJ1655" s="198"/>
      <c r="BK1655" s="198"/>
      <c r="BL1655" s="198"/>
      <c r="BM1655" s="198"/>
      <c r="BN1655" s="198"/>
      <c r="BO1655" s="198"/>
      <c r="BP1655" s="198"/>
      <c r="BQ1655" s="198"/>
      <c r="BR1655" s="198"/>
      <c r="BS1655" s="198"/>
      <c r="BT1655" s="198"/>
      <c r="BU1655" s="198"/>
      <c r="BV1655" s="198"/>
      <c r="BW1655" s="198"/>
      <c r="BX1655" s="198"/>
      <c r="BY1655" s="198"/>
      <c r="BZ1655" s="198"/>
      <c r="CA1655" s="198"/>
      <c r="CB1655" s="198"/>
      <c r="CC1655" s="198"/>
      <c r="CD1655" s="198"/>
      <c r="CE1655" s="198"/>
      <c r="CF1655" s="198"/>
      <c r="CG1655" s="198"/>
      <c r="CH1655" s="198"/>
      <c r="CI1655" s="198"/>
      <c r="CJ1655" s="198"/>
      <c r="CK1655" s="198"/>
      <c r="CL1655" s="198"/>
      <c r="CM1655" s="198"/>
      <c r="CN1655" s="198"/>
      <c r="CO1655" s="198"/>
      <c r="CP1655" s="198"/>
      <c r="CQ1655" s="198"/>
      <c r="CR1655" s="198"/>
      <c r="CS1655" s="198"/>
      <c r="CT1655" s="198"/>
      <c r="CU1655" s="198"/>
      <c r="CV1655" s="198"/>
      <c r="CW1655" s="198"/>
      <c r="CX1655" s="198"/>
      <c r="CY1655" s="198"/>
      <c r="CZ1655" s="198"/>
      <c r="DA1655" s="198"/>
      <c r="DB1655" s="198"/>
      <c r="DC1655" s="198"/>
      <c r="DD1655" s="198"/>
      <c r="DE1655" s="198"/>
      <c r="DF1655" s="198"/>
      <c r="DG1655" s="198"/>
      <c r="DH1655" s="198"/>
      <c r="DI1655" s="198"/>
      <c r="DJ1655" s="198"/>
      <c r="DK1655" s="198"/>
      <c r="DL1655" s="198"/>
      <c r="DM1655" s="198"/>
      <c r="DN1655" s="198"/>
      <c r="DO1655" s="198"/>
      <c r="DP1655" s="198"/>
      <c r="DQ1655" s="198"/>
      <c r="DR1655" s="198"/>
      <c r="DS1655" s="198"/>
      <c r="DT1655" s="198"/>
      <c r="DU1655" s="198"/>
    </row>
    <row r="1656" spans="1:125" s="173" customFormat="1" x14ac:dyDescent="0.2">
      <c r="A1656" s="149"/>
      <c r="B1656" s="151"/>
      <c r="C1656" s="151"/>
      <c r="AT1656" s="198"/>
      <c r="AU1656" s="198"/>
      <c r="AV1656" s="198"/>
      <c r="AW1656" s="198"/>
      <c r="AX1656" s="198"/>
      <c r="AY1656" s="198"/>
      <c r="AZ1656" s="198"/>
      <c r="BA1656" s="198"/>
      <c r="BB1656" s="198"/>
      <c r="BC1656" s="198"/>
      <c r="BD1656" s="198"/>
      <c r="BE1656" s="198"/>
      <c r="BF1656" s="198"/>
      <c r="BG1656" s="198"/>
      <c r="BH1656" s="198"/>
      <c r="BI1656" s="198"/>
      <c r="BJ1656" s="198"/>
      <c r="BK1656" s="198"/>
      <c r="BL1656" s="198"/>
      <c r="BM1656" s="198"/>
      <c r="BN1656" s="198"/>
      <c r="BO1656" s="198"/>
      <c r="BP1656" s="198"/>
      <c r="BQ1656" s="198"/>
      <c r="BR1656" s="198"/>
      <c r="BS1656" s="198"/>
      <c r="BT1656" s="198"/>
      <c r="BU1656" s="198"/>
      <c r="BV1656" s="198"/>
      <c r="BW1656" s="198"/>
      <c r="BX1656" s="198"/>
      <c r="BY1656" s="198"/>
      <c r="BZ1656" s="198"/>
      <c r="CA1656" s="198"/>
      <c r="CB1656" s="198"/>
      <c r="CC1656" s="198"/>
      <c r="CD1656" s="198"/>
      <c r="CE1656" s="198"/>
      <c r="CF1656" s="198"/>
      <c r="CG1656" s="198"/>
      <c r="CH1656" s="198"/>
      <c r="CI1656" s="198"/>
      <c r="CJ1656" s="198"/>
      <c r="CK1656" s="198"/>
      <c r="CL1656" s="198"/>
      <c r="CM1656" s="198"/>
      <c r="CN1656" s="198"/>
      <c r="CO1656" s="198"/>
      <c r="CP1656" s="198"/>
      <c r="CQ1656" s="198"/>
      <c r="CR1656" s="198"/>
      <c r="CS1656" s="198"/>
      <c r="CT1656" s="198"/>
      <c r="CU1656" s="198"/>
      <c r="CV1656" s="198"/>
      <c r="CW1656" s="198"/>
      <c r="CX1656" s="198"/>
      <c r="CY1656" s="198"/>
      <c r="CZ1656" s="198"/>
      <c r="DA1656" s="198"/>
      <c r="DB1656" s="198"/>
      <c r="DC1656" s="198"/>
      <c r="DD1656" s="198"/>
      <c r="DE1656" s="198"/>
      <c r="DF1656" s="198"/>
      <c r="DG1656" s="198"/>
      <c r="DH1656" s="198"/>
      <c r="DI1656" s="198"/>
      <c r="DJ1656" s="198"/>
      <c r="DK1656" s="198"/>
      <c r="DL1656" s="198"/>
      <c r="DM1656" s="198"/>
      <c r="DN1656" s="198"/>
      <c r="DO1656" s="198"/>
      <c r="DP1656" s="198"/>
      <c r="DQ1656" s="198"/>
      <c r="DR1656" s="198"/>
      <c r="DS1656" s="198"/>
      <c r="DT1656" s="198"/>
      <c r="DU1656" s="198"/>
    </row>
    <row r="1657" spans="1:125" s="173" customFormat="1" x14ac:dyDescent="0.2">
      <c r="A1657" s="149"/>
      <c r="B1657" s="151"/>
      <c r="C1657" s="151"/>
      <c r="AT1657" s="198"/>
      <c r="AU1657" s="198"/>
      <c r="AV1657" s="198"/>
      <c r="AW1657" s="198"/>
      <c r="AX1657" s="198"/>
      <c r="AY1657" s="198"/>
      <c r="AZ1657" s="198"/>
      <c r="BA1657" s="198"/>
      <c r="BB1657" s="198"/>
      <c r="BC1657" s="198"/>
      <c r="BD1657" s="198"/>
      <c r="BE1657" s="198"/>
      <c r="BF1657" s="198"/>
      <c r="BG1657" s="198"/>
      <c r="BH1657" s="198"/>
      <c r="BI1657" s="198"/>
      <c r="BJ1657" s="198"/>
      <c r="BK1657" s="198"/>
      <c r="BL1657" s="198"/>
      <c r="BM1657" s="198"/>
      <c r="BN1657" s="198"/>
      <c r="BO1657" s="198"/>
      <c r="BP1657" s="198"/>
      <c r="BQ1657" s="198"/>
      <c r="BR1657" s="198"/>
      <c r="BS1657" s="198"/>
      <c r="BT1657" s="198"/>
      <c r="BU1657" s="198"/>
      <c r="BV1657" s="198"/>
      <c r="BW1657" s="198"/>
      <c r="BX1657" s="198"/>
      <c r="BY1657" s="198"/>
      <c r="BZ1657" s="198"/>
      <c r="CA1657" s="198"/>
      <c r="CB1657" s="198"/>
      <c r="CC1657" s="198"/>
      <c r="CD1657" s="198"/>
      <c r="CE1657" s="198"/>
      <c r="CF1657" s="198"/>
      <c r="CG1657" s="198"/>
      <c r="CH1657" s="198"/>
      <c r="CI1657" s="198"/>
      <c r="CJ1657" s="198"/>
      <c r="CK1657" s="198"/>
      <c r="CL1657" s="198"/>
      <c r="CM1657" s="198"/>
      <c r="CN1657" s="198"/>
      <c r="CO1657" s="198"/>
      <c r="CP1657" s="198"/>
      <c r="CQ1657" s="198"/>
      <c r="CR1657" s="198"/>
      <c r="CS1657" s="198"/>
      <c r="CT1657" s="198"/>
      <c r="CU1657" s="198"/>
      <c r="CV1657" s="198"/>
      <c r="CW1657" s="198"/>
      <c r="CX1657" s="198"/>
      <c r="CY1657" s="198"/>
      <c r="CZ1657" s="198"/>
      <c r="DA1657" s="198"/>
      <c r="DB1657" s="198"/>
      <c r="DC1657" s="198"/>
      <c r="DD1657" s="198"/>
      <c r="DE1657" s="198"/>
      <c r="DF1657" s="198"/>
      <c r="DG1657" s="198"/>
      <c r="DH1657" s="198"/>
      <c r="DI1657" s="198"/>
      <c r="DJ1657" s="198"/>
      <c r="DK1657" s="198"/>
      <c r="DL1657" s="198"/>
      <c r="DM1657" s="198"/>
      <c r="DN1657" s="198"/>
      <c r="DO1657" s="198"/>
      <c r="DP1657" s="198"/>
      <c r="DQ1657" s="198"/>
      <c r="DR1657" s="198"/>
      <c r="DS1657" s="198"/>
      <c r="DT1657" s="198"/>
      <c r="DU1657" s="198"/>
    </row>
    <row r="1658" spans="1:125" s="173" customFormat="1" x14ac:dyDescent="0.2">
      <c r="A1658" s="149"/>
      <c r="B1658" s="151"/>
      <c r="C1658" s="151"/>
      <c r="AT1658" s="198"/>
      <c r="AU1658" s="198"/>
      <c r="AV1658" s="198"/>
      <c r="AW1658" s="198"/>
      <c r="AX1658" s="198"/>
      <c r="AY1658" s="198"/>
      <c r="AZ1658" s="198"/>
      <c r="BA1658" s="198"/>
      <c r="BB1658" s="198"/>
      <c r="BC1658" s="198"/>
      <c r="BD1658" s="198"/>
      <c r="BE1658" s="198"/>
      <c r="BF1658" s="198"/>
      <c r="BG1658" s="198"/>
      <c r="BH1658" s="198"/>
      <c r="BI1658" s="198"/>
      <c r="BJ1658" s="198"/>
      <c r="BK1658" s="198"/>
      <c r="BL1658" s="198"/>
      <c r="BM1658" s="198"/>
      <c r="BN1658" s="198"/>
      <c r="BO1658" s="198"/>
      <c r="BP1658" s="198"/>
      <c r="BQ1658" s="198"/>
      <c r="BR1658" s="198"/>
      <c r="BS1658" s="198"/>
      <c r="BT1658" s="198"/>
      <c r="BU1658" s="198"/>
      <c r="BV1658" s="198"/>
      <c r="BW1658" s="198"/>
      <c r="BX1658" s="198"/>
      <c r="BY1658" s="198"/>
      <c r="BZ1658" s="198"/>
      <c r="CA1658" s="198"/>
      <c r="CB1658" s="198"/>
      <c r="CC1658" s="198"/>
      <c r="CD1658" s="198"/>
      <c r="CE1658" s="198"/>
      <c r="CF1658" s="198"/>
      <c r="CG1658" s="198"/>
      <c r="CH1658" s="198"/>
      <c r="CI1658" s="198"/>
      <c r="CJ1658" s="198"/>
      <c r="CK1658" s="198"/>
      <c r="CL1658" s="198"/>
      <c r="CM1658" s="198"/>
      <c r="CN1658" s="198"/>
      <c r="CO1658" s="198"/>
      <c r="CP1658" s="198"/>
      <c r="CQ1658" s="198"/>
      <c r="CR1658" s="198"/>
      <c r="CS1658" s="198"/>
      <c r="CT1658" s="198"/>
      <c r="CU1658" s="198"/>
      <c r="CV1658" s="198"/>
      <c r="CW1658" s="198"/>
      <c r="CX1658" s="198"/>
      <c r="CY1658" s="198"/>
      <c r="CZ1658" s="198"/>
      <c r="DA1658" s="198"/>
      <c r="DB1658" s="198"/>
      <c r="DC1658" s="198"/>
      <c r="DD1658" s="198"/>
      <c r="DE1658" s="198"/>
      <c r="DF1658" s="198"/>
      <c r="DG1658" s="198"/>
      <c r="DH1658" s="198"/>
      <c r="DI1658" s="198"/>
      <c r="DJ1658" s="198"/>
      <c r="DK1658" s="198"/>
      <c r="DL1658" s="198"/>
      <c r="DM1658" s="198"/>
      <c r="DN1658" s="198"/>
      <c r="DO1658" s="198"/>
      <c r="DP1658" s="198"/>
      <c r="DQ1658" s="198"/>
      <c r="DR1658" s="198"/>
      <c r="DS1658" s="198"/>
      <c r="DT1658" s="198"/>
      <c r="DU1658" s="198"/>
    </row>
    <row r="1659" spans="1:125" s="173" customFormat="1" x14ac:dyDescent="0.2">
      <c r="A1659" s="149"/>
      <c r="B1659" s="151"/>
      <c r="C1659" s="151"/>
      <c r="AT1659" s="198"/>
      <c r="AU1659" s="198"/>
      <c r="AV1659" s="198"/>
      <c r="AW1659" s="198"/>
      <c r="AX1659" s="198"/>
      <c r="AY1659" s="198"/>
      <c r="AZ1659" s="198"/>
      <c r="BA1659" s="198"/>
      <c r="BB1659" s="198"/>
      <c r="BC1659" s="198"/>
      <c r="BD1659" s="198"/>
      <c r="BE1659" s="198"/>
      <c r="BF1659" s="198"/>
      <c r="BG1659" s="198"/>
      <c r="BH1659" s="198"/>
      <c r="BI1659" s="198"/>
      <c r="BJ1659" s="198"/>
      <c r="BK1659" s="198"/>
      <c r="BL1659" s="198"/>
      <c r="BM1659" s="198"/>
      <c r="BN1659" s="198"/>
      <c r="BO1659" s="198"/>
      <c r="BP1659" s="198"/>
      <c r="BQ1659" s="198"/>
      <c r="BR1659" s="198"/>
      <c r="BS1659" s="198"/>
      <c r="BT1659" s="198"/>
      <c r="BU1659" s="198"/>
      <c r="BV1659" s="198"/>
      <c r="BW1659" s="198"/>
      <c r="BX1659" s="198"/>
      <c r="BY1659" s="198"/>
      <c r="BZ1659" s="198"/>
      <c r="CA1659" s="198"/>
      <c r="CB1659" s="198"/>
      <c r="CC1659" s="198"/>
      <c r="CD1659" s="198"/>
      <c r="CE1659" s="198"/>
      <c r="CF1659" s="198"/>
      <c r="CG1659" s="198"/>
      <c r="CH1659" s="198"/>
      <c r="CI1659" s="198"/>
      <c r="CJ1659" s="198"/>
      <c r="CK1659" s="198"/>
      <c r="CL1659" s="198"/>
      <c r="CM1659" s="198"/>
      <c r="CN1659" s="198"/>
      <c r="CO1659" s="198"/>
      <c r="CP1659" s="198"/>
      <c r="CQ1659" s="198"/>
      <c r="CR1659" s="198"/>
      <c r="CS1659" s="198"/>
      <c r="CT1659" s="198"/>
      <c r="CU1659" s="198"/>
      <c r="CV1659" s="198"/>
      <c r="CW1659" s="198"/>
      <c r="CX1659" s="198"/>
      <c r="CY1659" s="198"/>
      <c r="CZ1659" s="198"/>
      <c r="DA1659" s="198"/>
      <c r="DB1659" s="198"/>
      <c r="DC1659" s="198"/>
      <c r="DD1659" s="198"/>
      <c r="DE1659" s="198"/>
      <c r="DF1659" s="198"/>
      <c r="DG1659" s="198"/>
      <c r="DH1659" s="198"/>
      <c r="DI1659" s="198"/>
      <c r="DJ1659" s="198"/>
      <c r="DK1659" s="198"/>
      <c r="DL1659" s="198"/>
      <c r="DM1659" s="198"/>
      <c r="DN1659" s="198"/>
      <c r="DO1659" s="198"/>
      <c r="DP1659" s="198"/>
      <c r="DQ1659" s="198"/>
      <c r="DR1659" s="198"/>
      <c r="DS1659" s="198"/>
      <c r="DT1659" s="198"/>
      <c r="DU1659" s="198"/>
    </row>
    <row r="1660" spans="1:125" s="173" customFormat="1" x14ac:dyDescent="0.2">
      <c r="A1660" s="149"/>
      <c r="B1660" s="151"/>
      <c r="C1660" s="151"/>
      <c r="AT1660" s="198"/>
      <c r="AU1660" s="198"/>
      <c r="AV1660" s="198"/>
      <c r="AW1660" s="198"/>
      <c r="AX1660" s="198"/>
      <c r="AY1660" s="198"/>
      <c r="AZ1660" s="198"/>
      <c r="BA1660" s="198"/>
      <c r="BB1660" s="198"/>
      <c r="BC1660" s="198"/>
      <c r="BD1660" s="198"/>
      <c r="BE1660" s="198"/>
      <c r="BF1660" s="198"/>
      <c r="BG1660" s="198"/>
      <c r="BH1660" s="198"/>
      <c r="BI1660" s="198"/>
      <c r="BJ1660" s="198"/>
      <c r="BK1660" s="198"/>
      <c r="BL1660" s="198"/>
      <c r="BM1660" s="198"/>
      <c r="BN1660" s="198"/>
      <c r="BO1660" s="198"/>
      <c r="BP1660" s="198"/>
      <c r="BQ1660" s="198"/>
      <c r="BR1660" s="198"/>
      <c r="BS1660" s="198"/>
      <c r="BT1660" s="198"/>
      <c r="BU1660" s="198"/>
      <c r="BV1660" s="198"/>
      <c r="BW1660" s="198"/>
      <c r="BX1660" s="198"/>
      <c r="BY1660" s="198"/>
      <c r="BZ1660" s="198"/>
      <c r="CA1660" s="198"/>
      <c r="CB1660" s="198"/>
      <c r="CC1660" s="198"/>
      <c r="CD1660" s="198"/>
      <c r="CE1660" s="198"/>
      <c r="CF1660" s="198"/>
      <c r="CG1660" s="198"/>
      <c r="CH1660" s="198"/>
      <c r="CI1660" s="198"/>
      <c r="CJ1660" s="198"/>
      <c r="CK1660" s="198"/>
      <c r="CL1660" s="198"/>
      <c r="CM1660" s="198"/>
      <c r="CN1660" s="198"/>
      <c r="CO1660" s="198"/>
      <c r="CP1660" s="198"/>
      <c r="CQ1660" s="198"/>
      <c r="CR1660" s="198"/>
      <c r="CS1660" s="198"/>
      <c r="CT1660" s="198"/>
      <c r="CU1660" s="198"/>
      <c r="CV1660" s="198"/>
      <c r="CW1660" s="198"/>
      <c r="CX1660" s="198"/>
      <c r="CY1660" s="198"/>
      <c r="CZ1660" s="198"/>
      <c r="DA1660" s="198"/>
      <c r="DB1660" s="198"/>
      <c r="DC1660" s="198"/>
      <c r="DD1660" s="198"/>
      <c r="DE1660" s="198"/>
      <c r="DF1660" s="198"/>
      <c r="DG1660" s="198"/>
      <c r="DH1660" s="198"/>
      <c r="DI1660" s="198"/>
      <c r="DJ1660" s="198"/>
      <c r="DK1660" s="198"/>
      <c r="DL1660" s="198"/>
      <c r="DM1660" s="198"/>
      <c r="DN1660" s="198"/>
      <c r="DO1660" s="198"/>
      <c r="DP1660" s="198"/>
      <c r="DQ1660" s="198"/>
      <c r="DR1660" s="198"/>
      <c r="DS1660" s="198"/>
      <c r="DT1660" s="198"/>
      <c r="DU1660" s="198"/>
    </row>
    <row r="1661" spans="1:125" s="173" customFormat="1" x14ac:dyDescent="0.2">
      <c r="A1661" s="149"/>
      <c r="B1661" s="151"/>
      <c r="C1661" s="151"/>
      <c r="AT1661" s="198"/>
      <c r="AU1661" s="198"/>
      <c r="AV1661" s="198"/>
      <c r="AW1661" s="198"/>
      <c r="AX1661" s="198"/>
      <c r="AY1661" s="198"/>
      <c r="AZ1661" s="198"/>
      <c r="BA1661" s="198"/>
      <c r="BB1661" s="198"/>
      <c r="BC1661" s="198"/>
      <c r="BD1661" s="198"/>
      <c r="BE1661" s="198"/>
      <c r="BF1661" s="198"/>
      <c r="BG1661" s="198"/>
      <c r="BH1661" s="198"/>
      <c r="BI1661" s="198"/>
      <c r="BJ1661" s="198"/>
      <c r="BK1661" s="198"/>
      <c r="BL1661" s="198"/>
      <c r="BM1661" s="198"/>
      <c r="BN1661" s="198"/>
      <c r="BO1661" s="198"/>
      <c r="BP1661" s="198"/>
      <c r="BQ1661" s="198"/>
      <c r="BR1661" s="198"/>
      <c r="BS1661" s="198"/>
      <c r="BT1661" s="198"/>
      <c r="BU1661" s="198"/>
      <c r="BV1661" s="198"/>
      <c r="BW1661" s="198"/>
      <c r="BX1661" s="198"/>
      <c r="BY1661" s="198"/>
      <c r="BZ1661" s="198"/>
      <c r="CA1661" s="198"/>
      <c r="CB1661" s="198"/>
      <c r="CC1661" s="198"/>
      <c r="CD1661" s="198"/>
      <c r="CE1661" s="198"/>
      <c r="CF1661" s="198"/>
      <c r="CG1661" s="198"/>
      <c r="CH1661" s="198"/>
      <c r="CI1661" s="198"/>
      <c r="CJ1661" s="198"/>
      <c r="CK1661" s="198"/>
      <c r="CL1661" s="198"/>
      <c r="CM1661" s="198"/>
      <c r="CN1661" s="198"/>
      <c r="CO1661" s="198"/>
      <c r="CP1661" s="198"/>
      <c r="CQ1661" s="198"/>
      <c r="CR1661" s="198"/>
      <c r="CS1661" s="198"/>
      <c r="CT1661" s="198"/>
      <c r="CU1661" s="198"/>
      <c r="CV1661" s="198"/>
      <c r="CW1661" s="198"/>
      <c r="CX1661" s="198"/>
      <c r="CY1661" s="198"/>
      <c r="CZ1661" s="198"/>
      <c r="DA1661" s="198"/>
      <c r="DB1661" s="198"/>
      <c r="DC1661" s="198"/>
      <c r="DD1661" s="198"/>
      <c r="DE1661" s="198"/>
      <c r="DF1661" s="198"/>
      <c r="DG1661" s="198"/>
      <c r="DH1661" s="198"/>
      <c r="DI1661" s="198"/>
      <c r="DJ1661" s="198"/>
      <c r="DK1661" s="198"/>
      <c r="DL1661" s="198"/>
      <c r="DM1661" s="198"/>
      <c r="DN1661" s="198"/>
      <c r="DO1661" s="198"/>
      <c r="DP1661" s="198"/>
      <c r="DQ1661" s="198"/>
      <c r="DR1661" s="198"/>
      <c r="DS1661" s="198"/>
      <c r="DT1661" s="198"/>
      <c r="DU1661" s="198"/>
    </row>
    <row r="1662" spans="1:125" s="173" customFormat="1" x14ac:dyDescent="0.2">
      <c r="A1662" s="149"/>
      <c r="B1662" s="151"/>
      <c r="C1662" s="151"/>
      <c r="AT1662" s="198"/>
      <c r="AU1662" s="198"/>
      <c r="AV1662" s="198"/>
      <c r="AW1662" s="198"/>
      <c r="AX1662" s="198"/>
      <c r="AY1662" s="198"/>
      <c r="AZ1662" s="198"/>
      <c r="BA1662" s="198"/>
      <c r="BB1662" s="198"/>
      <c r="BC1662" s="198"/>
      <c r="BD1662" s="198"/>
      <c r="BE1662" s="198"/>
      <c r="BF1662" s="198"/>
      <c r="BG1662" s="198"/>
      <c r="BH1662" s="198"/>
      <c r="BI1662" s="198"/>
      <c r="BJ1662" s="198"/>
      <c r="BK1662" s="198"/>
      <c r="BL1662" s="198"/>
      <c r="BM1662" s="198"/>
      <c r="BN1662" s="198"/>
      <c r="BO1662" s="198"/>
      <c r="BP1662" s="198"/>
      <c r="BQ1662" s="198"/>
      <c r="BR1662" s="198"/>
      <c r="BS1662" s="198"/>
      <c r="BT1662" s="198"/>
      <c r="BU1662" s="198"/>
      <c r="BV1662" s="198"/>
      <c r="BW1662" s="198"/>
      <c r="BX1662" s="198"/>
      <c r="BY1662" s="198"/>
      <c r="BZ1662" s="198"/>
      <c r="CA1662" s="198"/>
      <c r="CB1662" s="198"/>
      <c r="CC1662" s="198"/>
      <c r="CD1662" s="198"/>
      <c r="CE1662" s="198"/>
      <c r="CF1662" s="198"/>
      <c r="CG1662" s="198"/>
      <c r="CH1662" s="198"/>
      <c r="CI1662" s="198"/>
      <c r="CJ1662" s="198"/>
      <c r="CK1662" s="198"/>
      <c r="CL1662" s="198"/>
      <c r="CM1662" s="198"/>
      <c r="CN1662" s="198"/>
      <c r="CO1662" s="198"/>
      <c r="CP1662" s="198"/>
      <c r="CQ1662" s="198"/>
      <c r="CR1662" s="198"/>
      <c r="CS1662" s="198"/>
      <c r="CT1662" s="198"/>
      <c r="CU1662" s="198"/>
      <c r="CV1662" s="198"/>
      <c r="CW1662" s="198"/>
      <c r="CX1662" s="198"/>
      <c r="CY1662" s="198"/>
      <c r="CZ1662" s="198"/>
      <c r="DA1662" s="198"/>
      <c r="DB1662" s="198"/>
      <c r="DC1662" s="198"/>
      <c r="DD1662" s="198"/>
      <c r="DE1662" s="198"/>
      <c r="DF1662" s="198"/>
      <c r="DG1662" s="198"/>
      <c r="DH1662" s="198"/>
      <c r="DI1662" s="198"/>
      <c r="DJ1662" s="198"/>
      <c r="DK1662" s="198"/>
      <c r="DL1662" s="198"/>
      <c r="DM1662" s="198"/>
      <c r="DN1662" s="198"/>
      <c r="DO1662" s="198"/>
      <c r="DP1662" s="198"/>
      <c r="DQ1662" s="198"/>
      <c r="DR1662" s="198"/>
      <c r="DS1662" s="198"/>
      <c r="DT1662" s="198"/>
      <c r="DU1662" s="198"/>
    </row>
    <row r="1663" spans="1:125" s="173" customFormat="1" x14ac:dyDescent="0.2">
      <c r="A1663" s="149"/>
      <c r="B1663" s="151"/>
      <c r="C1663" s="151"/>
      <c r="AT1663" s="198"/>
      <c r="AU1663" s="198"/>
      <c r="AV1663" s="198"/>
      <c r="AW1663" s="198"/>
      <c r="AX1663" s="198"/>
      <c r="AY1663" s="198"/>
      <c r="AZ1663" s="198"/>
      <c r="BA1663" s="198"/>
      <c r="BB1663" s="198"/>
      <c r="BC1663" s="198"/>
      <c r="BD1663" s="198"/>
      <c r="BE1663" s="198"/>
      <c r="BF1663" s="198"/>
      <c r="BG1663" s="198"/>
      <c r="BH1663" s="198"/>
      <c r="BI1663" s="198"/>
      <c r="BJ1663" s="198"/>
      <c r="BK1663" s="198"/>
      <c r="BL1663" s="198"/>
      <c r="BM1663" s="198"/>
      <c r="BN1663" s="198"/>
      <c r="BO1663" s="198"/>
      <c r="BP1663" s="198"/>
      <c r="BQ1663" s="198"/>
      <c r="BR1663" s="198"/>
      <c r="BS1663" s="198"/>
      <c r="BT1663" s="198"/>
      <c r="BU1663" s="198"/>
      <c r="BV1663" s="198"/>
      <c r="BW1663" s="198"/>
      <c r="BX1663" s="198"/>
      <c r="BY1663" s="198"/>
      <c r="BZ1663" s="198"/>
      <c r="CA1663" s="198"/>
      <c r="CB1663" s="198"/>
      <c r="CC1663" s="198"/>
      <c r="CD1663" s="198"/>
      <c r="CE1663" s="198"/>
      <c r="CF1663" s="198"/>
      <c r="CG1663" s="198"/>
      <c r="CH1663" s="198"/>
      <c r="CI1663" s="198"/>
      <c r="CJ1663" s="198"/>
      <c r="CK1663" s="198"/>
      <c r="CL1663" s="198"/>
      <c r="CM1663" s="198"/>
      <c r="CN1663" s="198"/>
      <c r="CO1663" s="198"/>
      <c r="CP1663" s="198"/>
      <c r="CQ1663" s="198"/>
      <c r="CR1663" s="198"/>
      <c r="CS1663" s="198"/>
      <c r="CT1663" s="198"/>
      <c r="CU1663" s="198"/>
      <c r="CV1663" s="198"/>
      <c r="CW1663" s="198"/>
      <c r="CX1663" s="198"/>
      <c r="CY1663" s="198"/>
      <c r="CZ1663" s="198"/>
      <c r="DA1663" s="198"/>
      <c r="DB1663" s="198"/>
      <c r="DC1663" s="198"/>
      <c r="DD1663" s="198"/>
      <c r="DE1663" s="198"/>
      <c r="DF1663" s="198"/>
      <c r="DG1663" s="198"/>
      <c r="DH1663" s="198"/>
      <c r="DI1663" s="198"/>
      <c r="DJ1663" s="198"/>
      <c r="DK1663" s="198"/>
      <c r="DL1663" s="198"/>
      <c r="DM1663" s="198"/>
      <c r="DN1663" s="198"/>
      <c r="DO1663" s="198"/>
      <c r="DP1663" s="198"/>
      <c r="DQ1663" s="198"/>
      <c r="DR1663" s="198"/>
      <c r="DS1663" s="198"/>
      <c r="DT1663" s="198"/>
      <c r="DU1663" s="198"/>
    </row>
    <row r="1664" spans="1:125" s="173" customFormat="1" x14ac:dyDescent="0.2">
      <c r="A1664" s="149"/>
      <c r="B1664" s="151"/>
      <c r="C1664" s="151"/>
      <c r="AT1664" s="198"/>
      <c r="AU1664" s="198"/>
      <c r="AV1664" s="198"/>
      <c r="AW1664" s="198"/>
      <c r="AX1664" s="198"/>
      <c r="AY1664" s="198"/>
      <c r="AZ1664" s="198"/>
      <c r="BA1664" s="198"/>
      <c r="BB1664" s="198"/>
      <c r="BC1664" s="198"/>
      <c r="BD1664" s="198"/>
      <c r="BE1664" s="198"/>
      <c r="BF1664" s="198"/>
      <c r="BG1664" s="198"/>
      <c r="BH1664" s="198"/>
      <c r="BI1664" s="198"/>
      <c r="BJ1664" s="198"/>
      <c r="BK1664" s="198"/>
      <c r="BL1664" s="198"/>
      <c r="BM1664" s="198"/>
      <c r="BN1664" s="198"/>
      <c r="BO1664" s="198"/>
      <c r="BP1664" s="198"/>
      <c r="BQ1664" s="198"/>
      <c r="BR1664" s="198"/>
      <c r="BS1664" s="198"/>
      <c r="BT1664" s="198"/>
      <c r="BU1664" s="198"/>
      <c r="BV1664" s="198"/>
      <c r="BW1664" s="198"/>
      <c r="BX1664" s="198"/>
      <c r="BY1664" s="198"/>
      <c r="BZ1664" s="198"/>
      <c r="CA1664" s="198"/>
      <c r="CB1664" s="198"/>
      <c r="CC1664" s="198"/>
      <c r="CD1664" s="198"/>
      <c r="CE1664" s="198"/>
      <c r="CF1664" s="198"/>
      <c r="CG1664" s="198"/>
      <c r="CH1664" s="198"/>
      <c r="CI1664" s="198"/>
      <c r="CJ1664" s="198"/>
      <c r="CK1664" s="198"/>
      <c r="CL1664" s="198"/>
      <c r="CM1664" s="198"/>
      <c r="CN1664" s="198"/>
      <c r="CO1664" s="198"/>
      <c r="CP1664" s="198"/>
      <c r="CQ1664" s="198"/>
      <c r="CR1664" s="198"/>
      <c r="CS1664" s="198"/>
      <c r="CT1664" s="198"/>
      <c r="CU1664" s="198"/>
      <c r="CV1664" s="198"/>
      <c r="CW1664" s="198"/>
      <c r="CX1664" s="198"/>
      <c r="CY1664" s="198"/>
      <c r="CZ1664" s="198"/>
      <c r="DA1664" s="198"/>
      <c r="DB1664" s="198"/>
      <c r="DC1664" s="198"/>
      <c r="DD1664" s="198"/>
      <c r="DE1664" s="198"/>
      <c r="DF1664" s="198"/>
      <c r="DG1664" s="198"/>
      <c r="DH1664" s="198"/>
      <c r="DI1664" s="198"/>
      <c r="DJ1664" s="198"/>
      <c r="DK1664" s="198"/>
      <c r="DL1664" s="198"/>
      <c r="DM1664" s="198"/>
      <c r="DN1664" s="198"/>
      <c r="DO1664" s="198"/>
      <c r="DP1664" s="198"/>
      <c r="DQ1664" s="198"/>
      <c r="DR1664" s="198"/>
      <c r="DS1664" s="198"/>
      <c r="DT1664" s="198"/>
      <c r="DU1664" s="198"/>
    </row>
    <row r="1665" spans="1:125" s="173" customFormat="1" x14ac:dyDescent="0.2">
      <c r="A1665" s="149"/>
      <c r="B1665" s="151"/>
      <c r="C1665" s="151"/>
      <c r="AT1665" s="198"/>
      <c r="AU1665" s="198"/>
      <c r="AV1665" s="198"/>
      <c r="AW1665" s="198"/>
      <c r="AX1665" s="198"/>
      <c r="AY1665" s="198"/>
      <c r="AZ1665" s="198"/>
      <c r="BA1665" s="198"/>
      <c r="BB1665" s="198"/>
      <c r="BC1665" s="198"/>
      <c r="BD1665" s="198"/>
      <c r="BE1665" s="198"/>
      <c r="BF1665" s="198"/>
      <c r="BG1665" s="198"/>
      <c r="BH1665" s="198"/>
      <c r="BI1665" s="198"/>
      <c r="BJ1665" s="198"/>
      <c r="BK1665" s="198"/>
      <c r="BL1665" s="198"/>
      <c r="BM1665" s="198"/>
      <c r="BN1665" s="198"/>
      <c r="BO1665" s="198"/>
      <c r="BP1665" s="198"/>
      <c r="BQ1665" s="198"/>
      <c r="BR1665" s="198"/>
      <c r="BS1665" s="198"/>
      <c r="BT1665" s="198"/>
      <c r="BU1665" s="198"/>
      <c r="BV1665" s="198"/>
      <c r="BW1665" s="198"/>
      <c r="BX1665" s="198"/>
      <c r="BY1665" s="198"/>
      <c r="BZ1665" s="198"/>
      <c r="CA1665" s="198"/>
      <c r="CB1665" s="198"/>
      <c r="CC1665" s="198"/>
      <c r="CD1665" s="198"/>
      <c r="CE1665" s="198"/>
      <c r="CF1665" s="198"/>
      <c r="CG1665" s="198"/>
      <c r="CH1665" s="198"/>
      <c r="CI1665" s="198"/>
      <c r="CJ1665" s="198"/>
      <c r="CK1665" s="198"/>
      <c r="CL1665" s="198"/>
      <c r="CM1665" s="198"/>
      <c r="CN1665" s="198"/>
      <c r="CO1665" s="198"/>
      <c r="CP1665" s="198"/>
      <c r="CQ1665" s="198"/>
      <c r="CR1665" s="198"/>
      <c r="CS1665" s="198"/>
      <c r="CT1665" s="198"/>
      <c r="CU1665" s="198"/>
      <c r="CV1665" s="198"/>
      <c r="CW1665" s="198"/>
      <c r="CX1665" s="198"/>
      <c r="CY1665" s="198"/>
      <c r="CZ1665" s="198"/>
      <c r="DA1665" s="198"/>
      <c r="DB1665" s="198"/>
      <c r="DC1665" s="198"/>
      <c r="DD1665" s="198"/>
      <c r="DE1665" s="198"/>
      <c r="DF1665" s="198"/>
      <c r="DG1665" s="198"/>
      <c r="DH1665" s="198"/>
      <c r="DI1665" s="198"/>
      <c r="DJ1665" s="198"/>
      <c r="DK1665" s="198"/>
      <c r="DL1665" s="198"/>
      <c r="DM1665" s="198"/>
      <c r="DN1665" s="198"/>
      <c r="DO1665" s="198"/>
      <c r="DP1665" s="198"/>
      <c r="DQ1665" s="198"/>
      <c r="DR1665" s="198"/>
      <c r="DS1665" s="198"/>
      <c r="DT1665" s="198"/>
      <c r="DU1665" s="198"/>
    </row>
    <row r="1666" spans="1:125" s="173" customFormat="1" x14ac:dyDescent="0.2">
      <c r="A1666" s="149"/>
      <c r="B1666" s="151"/>
      <c r="C1666" s="151"/>
      <c r="AT1666" s="198"/>
      <c r="AU1666" s="198"/>
      <c r="AV1666" s="198"/>
      <c r="AW1666" s="198"/>
      <c r="AX1666" s="198"/>
      <c r="AY1666" s="198"/>
      <c r="AZ1666" s="198"/>
      <c r="BA1666" s="198"/>
      <c r="BB1666" s="198"/>
      <c r="BC1666" s="198"/>
      <c r="BD1666" s="198"/>
      <c r="BE1666" s="198"/>
      <c r="BF1666" s="198"/>
      <c r="BG1666" s="198"/>
      <c r="BH1666" s="198"/>
      <c r="BI1666" s="198"/>
      <c r="BJ1666" s="198"/>
      <c r="BK1666" s="198"/>
      <c r="BL1666" s="198"/>
      <c r="BM1666" s="198"/>
      <c r="BN1666" s="198"/>
      <c r="BO1666" s="198"/>
      <c r="BP1666" s="198"/>
      <c r="BQ1666" s="198"/>
      <c r="BR1666" s="198"/>
      <c r="BS1666" s="198"/>
      <c r="BT1666" s="198"/>
      <c r="BU1666" s="198"/>
      <c r="BV1666" s="198"/>
      <c r="BW1666" s="198"/>
      <c r="BX1666" s="198"/>
      <c r="BY1666" s="198"/>
      <c r="BZ1666" s="198"/>
      <c r="CA1666" s="198"/>
      <c r="CB1666" s="198"/>
      <c r="CC1666" s="198"/>
      <c r="CD1666" s="198"/>
      <c r="CE1666" s="198"/>
      <c r="CF1666" s="198"/>
      <c r="CG1666" s="198"/>
      <c r="CH1666" s="198"/>
      <c r="CI1666" s="198"/>
      <c r="CJ1666" s="198"/>
      <c r="CK1666" s="198"/>
      <c r="CL1666" s="198"/>
      <c r="CM1666" s="198"/>
      <c r="CN1666" s="198"/>
      <c r="CO1666" s="198"/>
      <c r="CP1666" s="198"/>
      <c r="CQ1666" s="198"/>
      <c r="CR1666" s="198"/>
      <c r="CS1666" s="198"/>
      <c r="CT1666" s="198"/>
      <c r="CU1666" s="198"/>
      <c r="CV1666" s="198"/>
      <c r="CW1666" s="198"/>
      <c r="CX1666" s="198"/>
      <c r="CY1666" s="198"/>
      <c r="CZ1666" s="198"/>
      <c r="DA1666" s="198"/>
      <c r="DB1666" s="198"/>
      <c r="DC1666" s="198"/>
      <c r="DD1666" s="198"/>
      <c r="DE1666" s="198"/>
      <c r="DF1666" s="198"/>
      <c r="DG1666" s="198"/>
      <c r="DH1666" s="198"/>
      <c r="DI1666" s="198"/>
      <c r="DJ1666" s="198"/>
      <c r="DK1666" s="198"/>
      <c r="DL1666" s="198"/>
      <c r="DM1666" s="198"/>
      <c r="DN1666" s="198"/>
      <c r="DO1666" s="198"/>
      <c r="DP1666" s="198"/>
      <c r="DQ1666" s="198"/>
      <c r="DR1666" s="198"/>
      <c r="DS1666" s="198"/>
      <c r="DT1666" s="198"/>
      <c r="DU1666" s="198"/>
    </row>
    <row r="1667" spans="1:125" s="173" customFormat="1" x14ac:dyDescent="0.2">
      <c r="A1667" s="149"/>
      <c r="B1667" s="151"/>
      <c r="C1667" s="151"/>
      <c r="AT1667" s="198"/>
      <c r="AU1667" s="198"/>
      <c r="AV1667" s="198"/>
      <c r="AW1667" s="198"/>
      <c r="AX1667" s="198"/>
      <c r="AY1667" s="198"/>
      <c r="AZ1667" s="198"/>
      <c r="BA1667" s="198"/>
      <c r="BB1667" s="198"/>
      <c r="BC1667" s="198"/>
      <c r="BD1667" s="198"/>
      <c r="BE1667" s="198"/>
      <c r="BF1667" s="198"/>
      <c r="BG1667" s="198"/>
      <c r="BH1667" s="198"/>
      <c r="BI1667" s="198"/>
      <c r="BJ1667" s="198"/>
      <c r="BK1667" s="198"/>
      <c r="BL1667" s="198"/>
      <c r="BM1667" s="198"/>
      <c r="BN1667" s="198"/>
      <c r="BO1667" s="198"/>
      <c r="BP1667" s="198"/>
      <c r="BQ1667" s="198"/>
      <c r="BR1667" s="198"/>
      <c r="BS1667" s="198"/>
      <c r="BT1667" s="198"/>
      <c r="BU1667" s="198"/>
      <c r="BV1667" s="198"/>
      <c r="BW1667" s="198"/>
      <c r="BX1667" s="198"/>
      <c r="BY1667" s="198"/>
      <c r="BZ1667" s="198"/>
      <c r="CA1667" s="198"/>
      <c r="CB1667" s="198"/>
      <c r="CC1667" s="198"/>
      <c r="CD1667" s="198"/>
      <c r="CE1667" s="198"/>
      <c r="CF1667" s="198"/>
      <c r="CG1667" s="198"/>
      <c r="CH1667" s="198"/>
      <c r="CI1667" s="198"/>
      <c r="CJ1667" s="198"/>
      <c r="CK1667" s="198"/>
      <c r="CL1667" s="198"/>
      <c r="CM1667" s="198"/>
      <c r="CN1667" s="198"/>
      <c r="CO1667" s="198"/>
      <c r="CP1667" s="198"/>
      <c r="CQ1667" s="198"/>
      <c r="CR1667" s="198"/>
      <c r="CS1667" s="198"/>
      <c r="CT1667" s="198"/>
      <c r="CU1667" s="198"/>
      <c r="CV1667" s="198"/>
      <c r="CW1667" s="198"/>
      <c r="CX1667" s="198"/>
      <c r="CY1667" s="198"/>
      <c r="CZ1667" s="198"/>
      <c r="DA1667" s="198"/>
      <c r="DB1667" s="198"/>
      <c r="DC1667" s="198"/>
      <c r="DD1667" s="198"/>
      <c r="DE1667" s="198"/>
      <c r="DF1667" s="198"/>
      <c r="DG1667" s="198"/>
      <c r="DH1667" s="198"/>
      <c r="DI1667" s="198"/>
      <c r="DJ1667" s="198"/>
      <c r="DK1667" s="198"/>
      <c r="DL1667" s="198"/>
      <c r="DM1667" s="198"/>
      <c r="DN1667" s="198"/>
      <c r="DO1667" s="198"/>
      <c r="DP1667" s="198"/>
      <c r="DQ1667" s="198"/>
      <c r="DR1667" s="198"/>
      <c r="DS1667" s="198"/>
      <c r="DT1667" s="198"/>
      <c r="DU1667" s="198"/>
    </row>
    <row r="1668" spans="1:125" s="173" customFormat="1" x14ac:dyDescent="0.2">
      <c r="A1668" s="149"/>
      <c r="B1668" s="151"/>
      <c r="C1668" s="151"/>
      <c r="AT1668" s="198"/>
      <c r="AU1668" s="198"/>
      <c r="AV1668" s="198"/>
      <c r="AW1668" s="198"/>
      <c r="AX1668" s="198"/>
      <c r="AY1668" s="198"/>
      <c r="AZ1668" s="198"/>
      <c r="BA1668" s="198"/>
      <c r="BB1668" s="198"/>
      <c r="BC1668" s="198"/>
      <c r="BD1668" s="198"/>
      <c r="BE1668" s="198"/>
      <c r="BF1668" s="198"/>
      <c r="BG1668" s="198"/>
      <c r="BH1668" s="198"/>
      <c r="BI1668" s="198"/>
      <c r="BJ1668" s="198"/>
      <c r="BK1668" s="198"/>
      <c r="BL1668" s="198"/>
      <c r="BM1668" s="198"/>
      <c r="BN1668" s="198"/>
      <c r="BO1668" s="198"/>
      <c r="BP1668" s="198"/>
      <c r="BQ1668" s="198"/>
      <c r="BR1668" s="198"/>
      <c r="BS1668" s="198"/>
      <c r="BT1668" s="198"/>
      <c r="BU1668" s="198"/>
      <c r="BV1668" s="198"/>
      <c r="BW1668" s="198"/>
      <c r="BX1668" s="198"/>
      <c r="BY1668" s="198"/>
      <c r="BZ1668" s="198"/>
      <c r="CA1668" s="198"/>
      <c r="CB1668" s="198"/>
      <c r="CC1668" s="198"/>
      <c r="CD1668" s="198"/>
      <c r="CE1668" s="198"/>
      <c r="CF1668" s="198"/>
      <c r="CG1668" s="198"/>
      <c r="CH1668" s="198"/>
      <c r="CI1668" s="198"/>
      <c r="CJ1668" s="198"/>
      <c r="CK1668" s="198"/>
      <c r="CL1668" s="198"/>
      <c r="CM1668" s="198"/>
      <c r="CN1668" s="198"/>
      <c r="CO1668" s="198"/>
      <c r="CP1668" s="198"/>
      <c r="CQ1668" s="198"/>
      <c r="CR1668" s="198"/>
      <c r="CS1668" s="198"/>
      <c r="CT1668" s="198"/>
      <c r="CU1668" s="198"/>
      <c r="CV1668" s="198"/>
      <c r="CW1668" s="198"/>
      <c r="CX1668" s="198"/>
      <c r="CY1668" s="198"/>
      <c r="CZ1668" s="198"/>
      <c r="DA1668" s="198"/>
      <c r="DB1668" s="198"/>
      <c r="DC1668" s="198"/>
      <c r="DD1668" s="198"/>
      <c r="DE1668" s="198"/>
      <c r="DF1668" s="198"/>
      <c r="DG1668" s="198"/>
      <c r="DH1668" s="198"/>
      <c r="DI1668" s="198"/>
      <c r="DJ1668" s="198"/>
      <c r="DK1668" s="198"/>
      <c r="DL1668" s="198"/>
      <c r="DM1668" s="198"/>
      <c r="DN1668" s="198"/>
      <c r="DO1668" s="198"/>
      <c r="DP1668" s="198"/>
      <c r="DQ1668" s="198"/>
      <c r="DR1668" s="198"/>
      <c r="DS1668" s="198"/>
      <c r="DT1668" s="198"/>
      <c r="DU1668" s="198"/>
    </row>
    <row r="1669" spans="1:125" s="173" customFormat="1" x14ac:dyDescent="0.2">
      <c r="A1669" s="149"/>
      <c r="B1669" s="151"/>
      <c r="C1669" s="151"/>
      <c r="AT1669" s="198"/>
      <c r="AU1669" s="198"/>
      <c r="AV1669" s="198"/>
      <c r="AW1669" s="198"/>
      <c r="AX1669" s="198"/>
      <c r="AY1669" s="198"/>
      <c r="AZ1669" s="198"/>
      <c r="BA1669" s="198"/>
      <c r="BB1669" s="198"/>
      <c r="BC1669" s="198"/>
      <c r="BD1669" s="198"/>
      <c r="BE1669" s="198"/>
      <c r="BF1669" s="198"/>
      <c r="BG1669" s="198"/>
      <c r="BH1669" s="198"/>
      <c r="BI1669" s="198"/>
      <c r="BJ1669" s="198"/>
      <c r="BK1669" s="198"/>
      <c r="BL1669" s="198"/>
      <c r="BM1669" s="198"/>
      <c r="BN1669" s="198"/>
      <c r="BO1669" s="198"/>
      <c r="BP1669" s="198"/>
      <c r="BQ1669" s="198"/>
      <c r="BR1669" s="198"/>
      <c r="BS1669" s="198"/>
      <c r="BT1669" s="198"/>
      <c r="BU1669" s="198"/>
      <c r="BV1669" s="198"/>
      <c r="BW1669" s="198"/>
      <c r="BX1669" s="198"/>
      <c r="BY1669" s="198"/>
      <c r="BZ1669" s="198"/>
      <c r="CA1669" s="198"/>
      <c r="CB1669" s="198"/>
      <c r="CC1669" s="198"/>
      <c r="CD1669" s="198"/>
      <c r="CE1669" s="198"/>
      <c r="CF1669" s="198"/>
      <c r="CG1669" s="198"/>
      <c r="CH1669" s="198"/>
      <c r="CI1669" s="198"/>
      <c r="CJ1669" s="198"/>
      <c r="CK1669" s="198"/>
      <c r="CL1669" s="198"/>
      <c r="CM1669" s="198"/>
      <c r="CN1669" s="198"/>
      <c r="CO1669" s="198"/>
      <c r="CP1669" s="198"/>
      <c r="CQ1669" s="198"/>
      <c r="CR1669" s="198"/>
      <c r="CS1669" s="198"/>
      <c r="CT1669" s="198"/>
      <c r="CU1669" s="198"/>
      <c r="CV1669" s="198"/>
      <c r="CW1669" s="198"/>
      <c r="CX1669" s="198"/>
      <c r="CY1669" s="198"/>
      <c r="CZ1669" s="198"/>
      <c r="DA1669" s="198"/>
      <c r="DB1669" s="198"/>
      <c r="DC1669" s="198"/>
      <c r="DD1669" s="198"/>
      <c r="DE1669" s="198"/>
      <c r="DF1669" s="198"/>
      <c r="DG1669" s="198"/>
      <c r="DH1669" s="198"/>
      <c r="DI1669" s="198"/>
      <c r="DJ1669" s="198"/>
      <c r="DK1669" s="198"/>
      <c r="DL1669" s="198"/>
      <c r="DM1669" s="198"/>
      <c r="DN1669" s="198"/>
      <c r="DO1669" s="198"/>
      <c r="DP1669" s="198"/>
      <c r="DQ1669" s="198"/>
      <c r="DR1669" s="198"/>
      <c r="DS1669" s="198"/>
      <c r="DT1669" s="198"/>
      <c r="DU1669" s="198"/>
    </row>
    <row r="1670" spans="1:125" s="173" customFormat="1" x14ac:dyDescent="0.2">
      <c r="A1670" s="149"/>
      <c r="B1670" s="151"/>
      <c r="C1670" s="151"/>
      <c r="AT1670" s="198"/>
      <c r="AU1670" s="198"/>
      <c r="AV1670" s="198"/>
      <c r="AW1670" s="198"/>
      <c r="AX1670" s="198"/>
      <c r="AY1670" s="198"/>
      <c r="AZ1670" s="198"/>
      <c r="BA1670" s="198"/>
      <c r="BB1670" s="198"/>
      <c r="BC1670" s="198"/>
      <c r="BD1670" s="198"/>
      <c r="BE1670" s="198"/>
      <c r="BF1670" s="198"/>
      <c r="BG1670" s="198"/>
      <c r="BH1670" s="198"/>
      <c r="BI1670" s="198"/>
      <c r="BJ1670" s="198"/>
      <c r="BK1670" s="198"/>
      <c r="BL1670" s="198"/>
      <c r="BM1670" s="198"/>
      <c r="BN1670" s="198"/>
      <c r="BO1670" s="198"/>
      <c r="BP1670" s="198"/>
      <c r="BQ1670" s="198"/>
      <c r="BR1670" s="198"/>
      <c r="BS1670" s="198"/>
      <c r="BT1670" s="198"/>
      <c r="BU1670" s="198"/>
      <c r="BV1670" s="198"/>
      <c r="BW1670" s="198"/>
      <c r="BX1670" s="198"/>
      <c r="BY1670" s="198"/>
      <c r="BZ1670" s="198"/>
      <c r="CA1670" s="198"/>
      <c r="CB1670" s="198"/>
      <c r="CC1670" s="198"/>
      <c r="CD1670" s="198"/>
      <c r="CE1670" s="198"/>
      <c r="CF1670" s="198"/>
      <c r="CG1670" s="198"/>
      <c r="CH1670" s="198"/>
      <c r="CI1670" s="198"/>
      <c r="CJ1670" s="198"/>
      <c r="CK1670" s="198"/>
      <c r="CL1670" s="198"/>
      <c r="CM1670" s="198"/>
      <c r="CN1670" s="198"/>
      <c r="CO1670" s="198"/>
      <c r="CP1670" s="198"/>
      <c r="CQ1670" s="198"/>
      <c r="CR1670" s="198"/>
      <c r="CS1670" s="198"/>
      <c r="CT1670" s="198"/>
      <c r="CU1670" s="198"/>
      <c r="CV1670" s="198"/>
      <c r="CW1670" s="198"/>
      <c r="CX1670" s="198"/>
      <c r="CY1670" s="198"/>
      <c r="CZ1670" s="198"/>
      <c r="DA1670" s="198"/>
      <c r="DB1670" s="198"/>
      <c r="DC1670" s="198"/>
      <c r="DD1670" s="198"/>
      <c r="DE1670" s="198"/>
      <c r="DF1670" s="198"/>
      <c r="DG1670" s="198"/>
      <c r="DH1670" s="198"/>
      <c r="DI1670" s="198"/>
      <c r="DJ1670" s="198"/>
      <c r="DK1670" s="198"/>
      <c r="DL1670" s="198"/>
      <c r="DM1670" s="198"/>
      <c r="DN1670" s="198"/>
      <c r="DO1670" s="198"/>
      <c r="DP1670" s="198"/>
      <c r="DQ1670" s="198"/>
      <c r="DR1670" s="198"/>
      <c r="DS1670" s="198"/>
      <c r="DT1670" s="198"/>
      <c r="DU1670" s="198"/>
    </row>
    <row r="1671" spans="1:125" s="173" customFormat="1" x14ac:dyDescent="0.2">
      <c r="A1671" s="149"/>
      <c r="B1671" s="151"/>
      <c r="C1671" s="151"/>
      <c r="AT1671" s="198"/>
      <c r="AU1671" s="198"/>
      <c r="AV1671" s="198"/>
      <c r="AW1671" s="198"/>
      <c r="AX1671" s="198"/>
      <c r="AY1671" s="198"/>
      <c r="AZ1671" s="198"/>
      <c r="BA1671" s="198"/>
      <c r="BB1671" s="198"/>
      <c r="BC1671" s="198"/>
      <c r="BD1671" s="198"/>
      <c r="BE1671" s="198"/>
      <c r="BF1671" s="198"/>
      <c r="BG1671" s="198"/>
      <c r="BH1671" s="198"/>
      <c r="BI1671" s="198"/>
      <c r="BJ1671" s="198"/>
      <c r="BK1671" s="198"/>
      <c r="BL1671" s="198"/>
      <c r="BM1671" s="198"/>
      <c r="BN1671" s="198"/>
      <c r="BO1671" s="198"/>
      <c r="BP1671" s="198"/>
      <c r="BQ1671" s="198"/>
      <c r="BR1671" s="198"/>
      <c r="BS1671" s="198"/>
      <c r="BT1671" s="198"/>
      <c r="BU1671" s="198"/>
      <c r="BV1671" s="198"/>
      <c r="BW1671" s="198"/>
      <c r="BX1671" s="198"/>
      <c r="BY1671" s="198"/>
      <c r="BZ1671" s="198"/>
      <c r="CA1671" s="198"/>
      <c r="CB1671" s="198"/>
      <c r="CC1671" s="198"/>
      <c r="CD1671" s="198"/>
      <c r="CE1671" s="198"/>
      <c r="CF1671" s="198"/>
      <c r="CG1671" s="198"/>
      <c r="CH1671" s="198"/>
      <c r="CI1671" s="198"/>
      <c r="CJ1671" s="198"/>
      <c r="CK1671" s="198"/>
      <c r="CL1671" s="198"/>
      <c r="CM1671" s="198"/>
      <c r="CN1671" s="198"/>
      <c r="CO1671" s="198"/>
      <c r="CP1671" s="198"/>
      <c r="CQ1671" s="198"/>
      <c r="CR1671" s="198"/>
      <c r="CS1671" s="198"/>
      <c r="CT1671" s="198"/>
      <c r="CU1671" s="198"/>
      <c r="CV1671" s="198"/>
      <c r="CW1671" s="198"/>
      <c r="CX1671" s="198"/>
      <c r="CY1671" s="198"/>
      <c r="CZ1671" s="198"/>
      <c r="DA1671" s="198"/>
      <c r="DB1671" s="198"/>
      <c r="DC1671" s="198"/>
      <c r="DD1671" s="198"/>
      <c r="DE1671" s="198"/>
      <c r="DF1671" s="198"/>
      <c r="DG1671" s="198"/>
      <c r="DH1671" s="198"/>
      <c r="DI1671" s="198"/>
      <c r="DJ1671" s="198"/>
      <c r="DK1671" s="198"/>
      <c r="DL1671" s="198"/>
      <c r="DM1671" s="198"/>
      <c r="DN1671" s="198"/>
      <c r="DO1671" s="198"/>
      <c r="DP1671" s="198"/>
      <c r="DQ1671" s="198"/>
      <c r="DR1671" s="198"/>
      <c r="DS1671" s="198"/>
      <c r="DT1671" s="198"/>
      <c r="DU1671" s="198"/>
    </row>
    <row r="1672" spans="1:125" s="173" customFormat="1" x14ac:dyDescent="0.2">
      <c r="A1672" s="149"/>
      <c r="B1672" s="151"/>
      <c r="C1672" s="151"/>
      <c r="AT1672" s="198"/>
      <c r="AU1672" s="198"/>
      <c r="AV1672" s="198"/>
      <c r="AW1672" s="198"/>
      <c r="AX1672" s="198"/>
      <c r="AY1672" s="198"/>
      <c r="AZ1672" s="198"/>
      <c r="BA1672" s="198"/>
      <c r="BB1672" s="198"/>
      <c r="BC1672" s="198"/>
      <c r="BD1672" s="198"/>
      <c r="BE1672" s="198"/>
      <c r="BF1672" s="198"/>
      <c r="BG1672" s="198"/>
      <c r="BH1672" s="198"/>
      <c r="BI1672" s="198"/>
      <c r="BJ1672" s="198"/>
      <c r="BK1672" s="198"/>
      <c r="BL1672" s="198"/>
      <c r="BM1672" s="198"/>
      <c r="BN1672" s="198"/>
      <c r="BO1672" s="198"/>
      <c r="BP1672" s="198"/>
      <c r="BQ1672" s="198"/>
      <c r="BR1672" s="198"/>
      <c r="BS1672" s="198"/>
      <c r="BT1672" s="198"/>
      <c r="BU1672" s="198"/>
      <c r="BV1672" s="198"/>
      <c r="BW1672" s="198"/>
      <c r="BX1672" s="198"/>
      <c r="BY1672" s="198"/>
      <c r="BZ1672" s="198"/>
      <c r="CA1672" s="198"/>
      <c r="CB1672" s="198"/>
      <c r="CC1672" s="198"/>
      <c r="CD1672" s="198"/>
      <c r="CE1672" s="198"/>
      <c r="CF1672" s="198"/>
      <c r="CG1672" s="198"/>
      <c r="CH1672" s="198"/>
      <c r="CI1672" s="198"/>
      <c r="CJ1672" s="198"/>
      <c r="CK1672" s="198"/>
      <c r="CL1672" s="198"/>
      <c r="CM1672" s="198"/>
      <c r="CN1672" s="198"/>
      <c r="CO1672" s="198"/>
      <c r="CP1672" s="198"/>
      <c r="CQ1672" s="198"/>
      <c r="CR1672" s="198"/>
      <c r="CS1672" s="198"/>
      <c r="CT1672" s="198"/>
      <c r="CU1672" s="198"/>
      <c r="CV1672" s="198"/>
      <c r="CW1672" s="198"/>
      <c r="CX1672" s="198"/>
      <c r="CY1672" s="198"/>
      <c r="CZ1672" s="198"/>
      <c r="DA1672" s="198"/>
      <c r="DB1672" s="198"/>
      <c r="DC1672" s="198"/>
      <c r="DD1672" s="198"/>
      <c r="DE1672" s="198"/>
      <c r="DF1672" s="198"/>
      <c r="DG1672" s="198"/>
      <c r="DH1672" s="198"/>
      <c r="DI1672" s="198"/>
      <c r="DJ1672" s="198"/>
      <c r="DK1672" s="198"/>
      <c r="DL1672" s="198"/>
      <c r="DM1672" s="198"/>
      <c r="DN1672" s="198"/>
      <c r="DO1672" s="198"/>
      <c r="DP1672" s="198"/>
      <c r="DQ1672" s="198"/>
      <c r="DR1672" s="198"/>
      <c r="DS1672" s="198"/>
      <c r="DT1672" s="198"/>
      <c r="DU1672" s="198"/>
    </row>
    <row r="1673" spans="1:125" s="173" customFormat="1" x14ac:dyDescent="0.2">
      <c r="A1673" s="149"/>
      <c r="B1673" s="151"/>
      <c r="C1673" s="151"/>
      <c r="AT1673" s="198"/>
      <c r="AU1673" s="198"/>
      <c r="AV1673" s="198"/>
      <c r="AW1673" s="198"/>
      <c r="AX1673" s="198"/>
      <c r="AY1673" s="198"/>
      <c r="AZ1673" s="198"/>
      <c r="BA1673" s="198"/>
      <c r="BB1673" s="198"/>
      <c r="BC1673" s="198"/>
      <c r="BD1673" s="198"/>
      <c r="BE1673" s="198"/>
      <c r="BF1673" s="198"/>
      <c r="BG1673" s="198"/>
      <c r="BH1673" s="198"/>
      <c r="BI1673" s="198"/>
      <c r="BJ1673" s="198"/>
      <c r="BK1673" s="198"/>
      <c r="BL1673" s="198"/>
      <c r="BM1673" s="198"/>
      <c r="BN1673" s="198"/>
      <c r="BO1673" s="198"/>
      <c r="BP1673" s="198"/>
      <c r="BQ1673" s="198"/>
      <c r="BR1673" s="198"/>
      <c r="BS1673" s="198"/>
      <c r="BT1673" s="198"/>
      <c r="BU1673" s="198"/>
      <c r="BV1673" s="198"/>
      <c r="BW1673" s="198"/>
      <c r="BX1673" s="198"/>
      <c r="BY1673" s="198"/>
      <c r="BZ1673" s="198"/>
      <c r="CA1673" s="198"/>
      <c r="CB1673" s="198"/>
      <c r="CC1673" s="198"/>
      <c r="CD1673" s="198"/>
      <c r="CE1673" s="198"/>
      <c r="CF1673" s="198"/>
      <c r="CG1673" s="198"/>
      <c r="CH1673" s="198"/>
      <c r="CI1673" s="198"/>
      <c r="CJ1673" s="198"/>
      <c r="CK1673" s="198"/>
      <c r="CL1673" s="198"/>
      <c r="CM1673" s="198"/>
      <c r="CN1673" s="198"/>
      <c r="CO1673" s="198"/>
      <c r="CP1673" s="198"/>
      <c r="CQ1673" s="198"/>
      <c r="CR1673" s="198"/>
      <c r="CS1673" s="198"/>
      <c r="CT1673" s="198"/>
      <c r="CU1673" s="198"/>
      <c r="CV1673" s="198"/>
      <c r="CW1673" s="198"/>
      <c r="CX1673" s="198"/>
      <c r="CY1673" s="198"/>
      <c r="CZ1673" s="198"/>
      <c r="DA1673" s="198"/>
      <c r="DB1673" s="198"/>
      <c r="DC1673" s="198"/>
      <c r="DD1673" s="198"/>
      <c r="DE1673" s="198"/>
      <c r="DF1673" s="198"/>
      <c r="DG1673" s="198"/>
      <c r="DH1673" s="198"/>
      <c r="DI1673" s="198"/>
      <c r="DJ1673" s="198"/>
      <c r="DK1673" s="198"/>
      <c r="DL1673" s="198"/>
      <c r="DM1673" s="198"/>
      <c r="DN1673" s="198"/>
      <c r="DO1673" s="198"/>
      <c r="DP1673" s="198"/>
      <c r="DQ1673" s="198"/>
      <c r="DR1673" s="198"/>
      <c r="DS1673" s="198"/>
      <c r="DT1673" s="198"/>
      <c r="DU1673" s="198"/>
    </row>
    <row r="1674" spans="1:125" s="173" customFormat="1" x14ac:dyDescent="0.2">
      <c r="A1674" s="149"/>
      <c r="B1674" s="151"/>
      <c r="C1674" s="151"/>
      <c r="AT1674" s="198"/>
      <c r="AU1674" s="198"/>
      <c r="AV1674" s="198"/>
      <c r="AW1674" s="198"/>
      <c r="AX1674" s="198"/>
      <c r="AY1674" s="198"/>
      <c r="AZ1674" s="198"/>
      <c r="BA1674" s="198"/>
      <c r="BB1674" s="198"/>
      <c r="BC1674" s="198"/>
      <c r="BD1674" s="198"/>
      <c r="BE1674" s="198"/>
      <c r="BF1674" s="198"/>
      <c r="BG1674" s="198"/>
      <c r="BH1674" s="198"/>
      <c r="BI1674" s="198"/>
      <c r="BJ1674" s="198"/>
      <c r="BK1674" s="198"/>
      <c r="BL1674" s="198"/>
      <c r="BM1674" s="198"/>
      <c r="BN1674" s="198"/>
      <c r="BO1674" s="198"/>
      <c r="BP1674" s="198"/>
      <c r="BQ1674" s="198"/>
      <c r="BR1674" s="198"/>
      <c r="BS1674" s="198"/>
      <c r="BT1674" s="198"/>
      <c r="BU1674" s="198"/>
      <c r="BV1674" s="198"/>
      <c r="BW1674" s="198"/>
      <c r="BX1674" s="198"/>
      <c r="BY1674" s="198"/>
      <c r="BZ1674" s="198"/>
      <c r="CA1674" s="198"/>
      <c r="CB1674" s="198"/>
      <c r="CC1674" s="198"/>
      <c r="CD1674" s="198"/>
      <c r="CE1674" s="198"/>
      <c r="CF1674" s="198"/>
      <c r="CG1674" s="198"/>
      <c r="CH1674" s="198"/>
      <c r="CI1674" s="198"/>
      <c r="CJ1674" s="198"/>
      <c r="CK1674" s="198"/>
      <c r="CL1674" s="198"/>
      <c r="CM1674" s="198"/>
      <c r="CN1674" s="198"/>
      <c r="CO1674" s="198"/>
      <c r="CP1674" s="198"/>
      <c r="CQ1674" s="198"/>
      <c r="CR1674" s="198"/>
      <c r="CS1674" s="198"/>
      <c r="CT1674" s="198"/>
      <c r="CU1674" s="198"/>
      <c r="CV1674" s="198"/>
      <c r="CW1674" s="198"/>
      <c r="CX1674" s="198"/>
      <c r="CY1674" s="198"/>
      <c r="CZ1674" s="198"/>
      <c r="DA1674" s="198"/>
      <c r="DB1674" s="198"/>
      <c r="DC1674" s="198"/>
      <c r="DD1674" s="198"/>
      <c r="DE1674" s="198"/>
      <c r="DF1674" s="198"/>
      <c r="DG1674" s="198"/>
      <c r="DH1674" s="198"/>
      <c r="DI1674" s="198"/>
      <c r="DJ1674" s="198"/>
      <c r="DK1674" s="198"/>
      <c r="DL1674" s="198"/>
      <c r="DM1674" s="198"/>
      <c r="DN1674" s="198"/>
      <c r="DO1674" s="198"/>
      <c r="DP1674" s="198"/>
      <c r="DQ1674" s="198"/>
      <c r="DR1674" s="198"/>
      <c r="DS1674" s="198"/>
      <c r="DT1674" s="198"/>
      <c r="DU1674" s="198"/>
    </row>
    <row r="1675" spans="1:125" s="173" customFormat="1" x14ac:dyDescent="0.2">
      <c r="A1675" s="149"/>
      <c r="B1675" s="151"/>
      <c r="C1675" s="151"/>
      <c r="AT1675" s="198"/>
      <c r="AU1675" s="198"/>
      <c r="AV1675" s="198"/>
      <c r="AW1675" s="198"/>
      <c r="AX1675" s="198"/>
      <c r="AY1675" s="198"/>
      <c r="AZ1675" s="198"/>
      <c r="BA1675" s="198"/>
      <c r="BB1675" s="198"/>
      <c r="BC1675" s="198"/>
      <c r="BD1675" s="198"/>
      <c r="BE1675" s="198"/>
      <c r="BF1675" s="198"/>
      <c r="BG1675" s="198"/>
      <c r="BH1675" s="198"/>
      <c r="BI1675" s="198"/>
      <c r="BJ1675" s="198"/>
      <c r="BK1675" s="198"/>
      <c r="BL1675" s="198"/>
      <c r="BM1675" s="198"/>
      <c r="BN1675" s="198"/>
      <c r="BO1675" s="198"/>
      <c r="BP1675" s="198"/>
      <c r="BQ1675" s="198"/>
      <c r="BR1675" s="198"/>
      <c r="BS1675" s="198"/>
      <c r="BT1675" s="198"/>
      <c r="BU1675" s="198"/>
      <c r="BV1675" s="198"/>
      <c r="BW1675" s="198"/>
      <c r="BX1675" s="198"/>
      <c r="BY1675" s="198"/>
      <c r="BZ1675" s="198"/>
      <c r="CA1675" s="198"/>
      <c r="CB1675" s="198"/>
      <c r="CC1675" s="198"/>
      <c r="CD1675" s="198"/>
      <c r="CE1675" s="198"/>
      <c r="CF1675" s="198"/>
      <c r="CG1675" s="198"/>
      <c r="CH1675" s="198"/>
      <c r="CI1675" s="198"/>
      <c r="CJ1675" s="198"/>
      <c r="CK1675" s="198"/>
      <c r="CL1675" s="198"/>
      <c r="CM1675" s="198"/>
      <c r="CN1675" s="198"/>
      <c r="CO1675" s="198"/>
      <c r="CP1675" s="198"/>
      <c r="CQ1675" s="198"/>
      <c r="CR1675" s="198"/>
      <c r="CS1675" s="198"/>
      <c r="CT1675" s="198"/>
      <c r="CU1675" s="198"/>
      <c r="CV1675" s="198"/>
      <c r="CW1675" s="198"/>
      <c r="CX1675" s="198"/>
      <c r="CY1675" s="198"/>
      <c r="CZ1675" s="198"/>
      <c r="DA1675" s="198"/>
      <c r="DB1675" s="198"/>
      <c r="DC1675" s="198"/>
      <c r="DD1675" s="198"/>
      <c r="DE1675" s="198"/>
      <c r="DF1675" s="198"/>
      <c r="DG1675" s="198"/>
      <c r="DH1675" s="198"/>
      <c r="DI1675" s="198"/>
      <c r="DJ1675" s="198"/>
      <c r="DK1675" s="198"/>
      <c r="DL1675" s="198"/>
      <c r="DM1675" s="198"/>
      <c r="DN1675" s="198"/>
      <c r="DO1675" s="198"/>
      <c r="DP1675" s="198"/>
      <c r="DQ1675" s="198"/>
      <c r="DR1675" s="198"/>
      <c r="DS1675" s="198"/>
      <c r="DT1675" s="198"/>
      <c r="DU1675" s="198"/>
    </row>
    <row r="1676" spans="1:125" s="173" customFormat="1" x14ac:dyDescent="0.2">
      <c r="A1676" s="149"/>
      <c r="B1676" s="151"/>
      <c r="C1676" s="151"/>
      <c r="AT1676" s="198"/>
      <c r="AU1676" s="198"/>
      <c r="AV1676" s="198"/>
      <c r="AW1676" s="198"/>
      <c r="AX1676" s="198"/>
      <c r="AY1676" s="198"/>
      <c r="AZ1676" s="198"/>
      <c r="BA1676" s="198"/>
      <c r="BB1676" s="198"/>
      <c r="BC1676" s="198"/>
      <c r="BD1676" s="198"/>
      <c r="BE1676" s="198"/>
      <c r="BF1676" s="198"/>
      <c r="BG1676" s="198"/>
      <c r="BH1676" s="198"/>
      <c r="BI1676" s="198"/>
      <c r="BJ1676" s="198"/>
      <c r="BK1676" s="198"/>
      <c r="BL1676" s="198"/>
      <c r="BM1676" s="198"/>
      <c r="BN1676" s="198"/>
      <c r="BO1676" s="198"/>
      <c r="BP1676" s="198"/>
      <c r="BQ1676" s="198"/>
      <c r="BR1676" s="198"/>
      <c r="BS1676" s="198"/>
      <c r="BT1676" s="198"/>
      <c r="BU1676" s="198"/>
      <c r="BV1676" s="198"/>
      <c r="BW1676" s="198"/>
      <c r="BX1676" s="198"/>
      <c r="BY1676" s="198"/>
      <c r="BZ1676" s="198"/>
      <c r="CA1676" s="198"/>
      <c r="CB1676" s="198"/>
      <c r="CC1676" s="198"/>
      <c r="CD1676" s="198"/>
      <c r="CE1676" s="198"/>
      <c r="CF1676" s="198"/>
      <c r="CG1676" s="198"/>
      <c r="CH1676" s="198"/>
      <c r="CI1676" s="198"/>
      <c r="CJ1676" s="198"/>
      <c r="CK1676" s="198"/>
      <c r="CL1676" s="198"/>
      <c r="CM1676" s="198"/>
      <c r="CN1676" s="198"/>
      <c r="CO1676" s="198"/>
      <c r="CP1676" s="198"/>
      <c r="CQ1676" s="198"/>
      <c r="CR1676" s="198"/>
      <c r="CS1676" s="198"/>
      <c r="CT1676" s="198"/>
      <c r="CU1676" s="198"/>
      <c r="CV1676" s="198"/>
      <c r="CW1676" s="198"/>
      <c r="CX1676" s="198"/>
      <c r="CY1676" s="198"/>
      <c r="CZ1676" s="198"/>
      <c r="DA1676" s="198"/>
      <c r="DB1676" s="198"/>
      <c r="DC1676" s="198"/>
      <c r="DD1676" s="198"/>
      <c r="DE1676" s="198"/>
      <c r="DF1676" s="198"/>
      <c r="DG1676" s="198"/>
      <c r="DH1676" s="198"/>
      <c r="DI1676" s="198"/>
      <c r="DJ1676" s="198"/>
      <c r="DK1676" s="198"/>
      <c r="DL1676" s="198"/>
      <c r="DM1676" s="198"/>
      <c r="DN1676" s="198"/>
      <c r="DO1676" s="198"/>
      <c r="DP1676" s="198"/>
      <c r="DQ1676" s="198"/>
      <c r="DR1676" s="198"/>
      <c r="DS1676" s="198"/>
      <c r="DT1676" s="198"/>
      <c r="DU1676" s="198"/>
    </row>
    <row r="1677" spans="1:125" s="173" customFormat="1" x14ac:dyDescent="0.2">
      <c r="A1677" s="149"/>
      <c r="B1677" s="151"/>
      <c r="C1677" s="151"/>
      <c r="AT1677" s="198"/>
      <c r="AU1677" s="198"/>
      <c r="AV1677" s="198"/>
      <c r="AW1677" s="198"/>
      <c r="AX1677" s="198"/>
      <c r="AY1677" s="198"/>
      <c r="AZ1677" s="198"/>
      <c r="BA1677" s="198"/>
      <c r="BB1677" s="198"/>
      <c r="BC1677" s="198"/>
      <c r="BD1677" s="198"/>
      <c r="BE1677" s="198"/>
      <c r="BF1677" s="198"/>
      <c r="BG1677" s="198"/>
      <c r="BH1677" s="198"/>
      <c r="BI1677" s="198"/>
      <c r="BJ1677" s="198"/>
      <c r="BK1677" s="198"/>
      <c r="BL1677" s="198"/>
      <c r="BM1677" s="198"/>
      <c r="BN1677" s="198"/>
      <c r="BO1677" s="198"/>
      <c r="BP1677" s="198"/>
      <c r="BQ1677" s="198"/>
      <c r="BR1677" s="198"/>
      <c r="BS1677" s="198"/>
      <c r="BT1677" s="198"/>
      <c r="BU1677" s="198"/>
      <c r="BV1677" s="198"/>
      <c r="BW1677" s="198"/>
      <c r="BX1677" s="198"/>
      <c r="BY1677" s="198"/>
      <c r="BZ1677" s="198"/>
      <c r="CA1677" s="198"/>
      <c r="CB1677" s="198"/>
      <c r="CC1677" s="198"/>
      <c r="CD1677" s="198"/>
      <c r="CE1677" s="198"/>
      <c r="CF1677" s="198"/>
      <c r="CG1677" s="198"/>
      <c r="CH1677" s="198"/>
      <c r="CI1677" s="198"/>
      <c r="CJ1677" s="198"/>
      <c r="CK1677" s="198"/>
      <c r="CL1677" s="198"/>
      <c r="CM1677" s="198"/>
      <c r="CN1677" s="198"/>
      <c r="CO1677" s="198"/>
      <c r="CP1677" s="198"/>
      <c r="CQ1677" s="198"/>
      <c r="CR1677" s="198"/>
      <c r="CS1677" s="198"/>
      <c r="CT1677" s="198"/>
      <c r="CU1677" s="198"/>
      <c r="CV1677" s="198"/>
      <c r="CW1677" s="198"/>
      <c r="CX1677" s="198"/>
      <c r="CY1677" s="198"/>
      <c r="CZ1677" s="198"/>
      <c r="DA1677" s="198"/>
      <c r="DB1677" s="198"/>
      <c r="DC1677" s="198"/>
      <c r="DD1677" s="198"/>
      <c r="DE1677" s="198"/>
      <c r="DF1677" s="198"/>
      <c r="DG1677" s="198"/>
      <c r="DH1677" s="198"/>
      <c r="DI1677" s="198"/>
      <c r="DJ1677" s="198"/>
      <c r="DK1677" s="198"/>
      <c r="DL1677" s="198"/>
      <c r="DM1677" s="198"/>
      <c r="DN1677" s="198"/>
      <c r="DO1677" s="198"/>
      <c r="DP1677" s="198"/>
      <c r="DQ1677" s="198"/>
      <c r="DR1677" s="198"/>
      <c r="DS1677" s="198"/>
      <c r="DT1677" s="198"/>
      <c r="DU1677" s="198"/>
    </row>
    <row r="1678" spans="1:125" s="173" customFormat="1" x14ac:dyDescent="0.2">
      <c r="A1678" s="149"/>
      <c r="B1678" s="151"/>
      <c r="C1678" s="151"/>
      <c r="AT1678" s="198"/>
      <c r="AU1678" s="198"/>
      <c r="AV1678" s="198"/>
      <c r="AW1678" s="198"/>
      <c r="AX1678" s="198"/>
      <c r="AY1678" s="198"/>
      <c r="AZ1678" s="198"/>
      <c r="BA1678" s="198"/>
      <c r="BB1678" s="198"/>
      <c r="BC1678" s="198"/>
      <c r="BD1678" s="198"/>
      <c r="BE1678" s="198"/>
      <c r="BF1678" s="198"/>
      <c r="BG1678" s="198"/>
      <c r="BH1678" s="198"/>
      <c r="BI1678" s="198"/>
      <c r="BJ1678" s="198"/>
      <c r="BK1678" s="198"/>
      <c r="BL1678" s="198"/>
      <c r="BM1678" s="198"/>
      <c r="BN1678" s="198"/>
      <c r="BO1678" s="198"/>
      <c r="BP1678" s="198"/>
      <c r="BQ1678" s="198"/>
      <c r="BR1678" s="198"/>
      <c r="BS1678" s="198"/>
      <c r="BT1678" s="198"/>
      <c r="BU1678" s="198"/>
      <c r="BV1678" s="198"/>
      <c r="BW1678" s="198"/>
      <c r="BX1678" s="198"/>
      <c r="BY1678" s="198"/>
      <c r="BZ1678" s="198"/>
      <c r="CA1678" s="198"/>
      <c r="CB1678" s="198"/>
      <c r="CC1678" s="198"/>
      <c r="CD1678" s="198"/>
      <c r="CE1678" s="198"/>
      <c r="CF1678" s="198"/>
      <c r="CG1678" s="198"/>
      <c r="CH1678" s="198"/>
      <c r="CI1678" s="198"/>
      <c r="CJ1678" s="198"/>
      <c r="CK1678" s="198"/>
      <c r="CL1678" s="198"/>
      <c r="CM1678" s="198"/>
      <c r="CN1678" s="198"/>
      <c r="CO1678" s="198"/>
      <c r="CP1678" s="198"/>
      <c r="CQ1678" s="198"/>
      <c r="CR1678" s="198"/>
      <c r="CS1678" s="198"/>
      <c r="CT1678" s="198"/>
      <c r="CU1678" s="198"/>
      <c r="CV1678" s="198"/>
      <c r="CW1678" s="198"/>
      <c r="CX1678" s="198"/>
      <c r="CY1678" s="198"/>
      <c r="CZ1678" s="198"/>
      <c r="DA1678" s="198"/>
      <c r="DB1678" s="198"/>
      <c r="DC1678" s="198"/>
      <c r="DD1678" s="198"/>
      <c r="DE1678" s="198"/>
      <c r="DF1678" s="198"/>
      <c r="DG1678" s="198"/>
      <c r="DH1678" s="198"/>
      <c r="DI1678" s="198"/>
      <c r="DJ1678" s="198"/>
      <c r="DK1678" s="198"/>
      <c r="DL1678" s="198"/>
      <c r="DM1678" s="198"/>
      <c r="DN1678" s="198"/>
      <c r="DO1678" s="198"/>
      <c r="DP1678" s="198"/>
      <c r="DQ1678" s="198"/>
      <c r="DR1678" s="198"/>
      <c r="DS1678" s="198"/>
      <c r="DT1678" s="198"/>
      <c r="DU1678" s="198"/>
    </row>
    <row r="1679" spans="1:125" s="173" customFormat="1" x14ac:dyDescent="0.2">
      <c r="A1679" s="149"/>
      <c r="B1679" s="151"/>
      <c r="C1679" s="151"/>
      <c r="AT1679" s="198"/>
      <c r="AU1679" s="198"/>
      <c r="AV1679" s="198"/>
      <c r="AW1679" s="198"/>
      <c r="AX1679" s="198"/>
      <c r="AY1679" s="198"/>
      <c r="AZ1679" s="198"/>
      <c r="BA1679" s="198"/>
      <c r="BB1679" s="198"/>
      <c r="BC1679" s="198"/>
      <c r="BD1679" s="198"/>
      <c r="BE1679" s="198"/>
      <c r="BF1679" s="198"/>
      <c r="BG1679" s="198"/>
      <c r="BH1679" s="198"/>
      <c r="BI1679" s="198"/>
      <c r="BJ1679" s="198"/>
      <c r="BK1679" s="198"/>
      <c r="BL1679" s="198"/>
      <c r="BM1679" s="198"/>
      <c r="BN1679" s="198"/>
      <c r="BO1679" s="198"/>
      <c r="BP1679" s="198"/>
      <c r="BQ1679" s="198"/>
      <c r="BR1679" s="198"/>
      <c r="BS1679" s="198"/>
      <c r="BT1679" s="198"/>
      <c r="BU1679" s="198"/>
      <c r="BV1679" s="198"/>
      <c r="BW1679" s="198"/>
      <c r="BX1679" s="198"/>
      <c r="BY1679" s="198"/>
      <c r="BZ1679" s="198"/>
      <c r="CA1679" s="198"/>
      <c r="CB1679" s="198"/>
      <c r="CC1679" s="198"/>
      <c r="CD1679" s="198"/>
      <c r="CE1679" s="198"/>
      <c r="CF1679" s="198"/>
      <c r="CG1679" s="198"/>
      <c r="CH1679" s="198"/>
      <c r="CI1679" s="198"/>
      <c r="CJ1679" s="198"/>
      <c r="CK1679" s="198"/>
      <c r="CL1679" s="198"/>
      <c r="CM1679" s="198"/>
      <c r="CN1679" s="198"/>
      <c r="CO1679" s="198"/>
      <c r="CP1679" s="198"/>
      <c r="CQ1679" s="198"/>
      <c r="CR1679" s="198"/>
      <c r="CS1679" s="198"/>
      <c r="CT1679" s="198"/>
      <c r="CU1679" s="198"/>
      <c r="CV1679" s="198"/>
      <c r="CW1679" s="198"/>
      <c r="CX1679" s="198"/>
      <c r="CY1679" s="198"/>
      <c r="CZ1679" s="198"/>
      <c r="DA1679" s="198"/>
      <c r="DB1679" s="198"/>
      <c r="DC1679" s="198"/>
      <c r="DD1679" s="198"/>
      <c r="DE1679" s="198"/>
      <c r="DF1679" s="198"/>
      <c r="DG1679" s="198"/>
      <c r="DH1679" s="198"/>
      <c r="DI1679" s="198"/>
      <c r="DJ1679" s="198"/>
      <c r="DK1679" s="198"/>
      <c r="DL1679" s="198"/>
      <c r="DM1679" s="198"/>
      <c r="DN1679" s="198"/>
      <c r="DO1679" s="198"/>
      <c r="DP1679" s="198"/>
      <c r="DQ1679" s="198"/>
      <c r="DR1679" s="198"/>
      <c r="DS1679" s="198"/>
      <c r="DT1679" s="198"/>
      <c r="DU1679" s="198"/>
    </row>
    <row r="1680" spans="1:125" s="173" customFormat="1" x14ac:dyDescent="0.2">
      <c r="A1680" s="149"/>
      <c r="B1680" s="151"/>
      <c r="C1680" s="151"/>
      <c r="AT1680" s="198"/>
      <c r="AU1680" s="198"/>
      <c r="AV1680" s="198"/>
      <c r="AW1680" s="198"/>
      <c r="AX1680" s="198"/>
      <c r="AY1680" s="198"/>
      <c r="AZ1680" s="198"/>
      <c r="BA1680" s="198"/>
      <c r="BB1680" s="198"/>
      <c r="BC1680" s="198"/>
      <c r="BD1680" s="198"/>
      <c r="BE1680" s="198"/>
      <c r="BF1680" s="198"/>
      <c r="BG1680" s="198"/>
      <c r="BH1680" s="198"/>
      <c r="BI1680" s="198"/>
      <c r="BJ1680" s="198"/>
      <c r="BK1680" s="198"/>
      <c r="BL1680" s="198"/>
      <c r="BM1680" s="198"/>
      <c r="BN1680" s="198"/>
      <c r="BO1680" s="198"/>
      <c r="BP1680" s="198"/>
      <c r="BQ1680" s="198"/>
      <c r="BR1680" s="198"/>
      <c r="BS1680" s="198"/>
      <c r="BT1680" s="198"/>
      <c r="BU1680" s="198"/>
      <c r="BV1680" s="198"/>
      <c r="BW1680" s="198"/>
      <c r="BX1680" s="198"/>
      <c r="BY1680" s="198"/>
      <c r="BZ1680" s="198"/>
      <c r="CA1680" s="198"/>
      <c r="CB1680" s="198"/>
      <c r="CC1680" s="198"/>
      <c r="CD1680" s="198"/>
      <c r="CE1680" s="198"/>
      <c r="CF1680" s="198"/>
      <c r="CG1680" s="198"/>
      <c r="CH1680" s="198"/>
      <c r="CI1680" s="198"/>
      <c r="CJ1680" s="198"/>
      <c r="CK1680" s="198"/>
      <c r="CL1680" s="198"/>
      <c r="CM1680" s="198"/>
      <c r="CN1680" s="198"/>
      <c r="CO1680" s="198"/>
      <c r="CP1680" s="198"/>
      <c r="CQ1680" s="198"/>
      <c r="CR1680" s="198"/>
      <c r="CS1680" s="198"/>
      <c r="CT1680" s="198"/>
      <c r="CU1680" s="198"/>
      <c r="CV1680" s="198"/>
      <c r="CW1680" s="198"/>
      <c r="CX1680" s="198"/>
      <c r="CY1680" s="198"/>
      <c r="CZ1680" s="198"/>
      <c r="DA1680" s="198"/>
      <c r="DB1680" s="198"/>
      <c r="DC1680" s="198"/>
      <c r="DD1680" s="198"/>
      <c r="DE1680" s="198"/>
      <c r="DF1680" s="198"/>
      <c r="DG1680" s="198"/>
      <c r="DH1680" s="198"/>
      <c r="DI1680" s="198"/>
      <c r="DJ1680" s="198"/>
      <c r="DK1680" s="198"/>
      <c r="DL1680" s="198"/>
      <c r="DM1680" s="198"/>
      <c r="DN1680" s="198"/>
      <c r="DO1680" s="198"/>
      <c r="DP1680" s="198"/>
      <c r="DQ1680" s="198"/>
      <c r="DR1680" s="198"/>
      <c r="DS1680" s="198"/>
      <c r="DT1680" s="198"/>
      <c r="DU1680" s="198"/>
    </row>
    <row r="1681" spans="1:125" s="173" customFormat="1" x14ac:dyDescent="0.2">
      <c r="A1681" s="149"/>
      <c r="B1681" s="151"/>
      <c r="C1681" s="151"/>
      <c r="AT1681" s="198"/>
      <c r="AU1681" s="198"/>
      <c r="AV1681" s="198"/>
      <c r="AW1681" s="198"/>
      <c r="AX1681" s="198"/>
      <c r="AY1681" s="198"/>
      <c r="AZ1681" s="198"/>
      <c r="BA1681" s="198"/>
      <c r="BB1681" s="198"/>
      <c r="BC1681" s="198"/>
      <c r="BD1681" s="198"/>
      <c r="BE1681" s="198"/>
      <c r="BF1681" s="198"/>
      <c r="BG1681" s="198"/>
      <c r="BH1681" s="198"/>
      <c r="BI1681" s="198"/>
      <c r="BJ1681" s="198"/>
      <c r="BK1681" s="198"/>
      <c r="BL1681" s="198"/>
      <c r="BM1681" s="198"/>
      <c r="BN1681" s="198"/>
      <c r="BO1681" s="198"/>
      <c r="BP1681" s="198"/>
      <c r="BQ1681" s="198"/>
      <c r="BR1681" s="198"/>
      <c r="BS1681" s="198"/>
      <c r="BT1681" s="198"/>
      <c r="BU1681" s="198"/>
      <c r="BV1681" s="198"/>
      <c r="BW1681" s="198"/>
      <c r="BX1681" s="198"/>
      <c r="BY1681" s="198"/>
      <c r="BZ1681" s="198"/>
      <c r="CA1681" s="198"/>
      <c r="CB1681" s="198"/>
      <c r="CC1681" s="198"/>
      <c r="CD1681" s="198"/>
      <c r="CE1681" s="198"/>
      <c r="CF1681" s="198"/>
      <c r="CG1681" s="198"/>
      <c r="CH1681" s="198"/>
      <c r="CI1681" s="198"/>
      <c r="CJ1681" s="198"/>
      <c r="CK1681" s="198"/>
      <c r="CL1681" s="198"/>
      <c r="CM1681" s="198"/>
      <c r="CN1681" s="198"/>
      <c r="CO1681" s="198"/>
      <c r="CP1681" s="198"/>
      <c r="CQ1681" s="198"/>
      <c r="CR1681" s="198"/>
      <c r="CS1681" s="198"/>
      <c r="CT1681" s="198"/>
      <c r="CU1681" s="198"/>
      <c r="CV1681" s="198"/>
      <c r="CW1681" s="198"/>
      <c r="CX1681" s="198"/>
      <c r="CY1681" s="198"/>
      <c r="CZ1681" s="198"/>
      <c r="DA1681" s="198"/>
      <c r="DB1681" s="198"/>
      <c r="DC1681" s="198"/>
      <c r="DD1681" s="198"/>
      <c r="DE1681" s="198"/>
      <c r="DF1681" s="198"/>
      <c r="DG1681" s="198"/>
      <c r="DH1681" s="198"/>
      <c r="DI1681" s="198"/>
      <c r="DJ1681" s="198"/>
      <c r="DK1681" s="198"/>
      <c r="DL1681" s="198"/>
      <c r="DM1681" s="198"/>
      <c r="DN1681" s="198"/>
      <c r="DO1681" s="198"/>
      <c r="DP1681" s="198"/>
      <c r="DQ1681" s="198"/>
      <c r="DR1681" s="198"/>
      <c r="DS1681" s="198"/>
      <c r="DT1681" s="198"/>
      <c r="DU1681" s="198"/>
    </row>
    <row r="1682" spans="1:125" s="173" customFormat="1" x14ac:dyDescent="0.2">
      <c r="A1682" s="149"/>
      <c r="B1682" s="151"/>
      <c r="C1682" s="151"/>
      <c r="AT1682" s="198"/>
      <c r="AU1682" s="198"/>
      <c r="AV1682" s="198"/>
      <c r="AW1682" s="198"/>
      <c r="AX1682" s="198"/>
      <c r="AY1682" s="198"/>
      <c r="AZ1682" s="198"/>
      <c r="BA1682" s="198"/>
      <c r="BB1682" s="198"/>
      <c r="BC1682" s="198"/>
      <c r="BD1682" s="198"/>
      <c r="BE1682" s="198"/>
      <c r="BF1682" s="198"/>
      <c r="BG1682" s="198"/>
      <c r="BH1682" s="198"/>
      <c r="BI1682" s="198"/>
      <c r="BJ1682" s="198"/>
      <c r="BK1682" s="198"/>
      <c r="BL1682" s="198"/>
      <c r="BM1682" s="198"/>
      <c r="BN1682" s="198"/>
      <c r="BO1682" s="198"/>
      <c r="BP1682" s="198"/>
      <c r="BQ1682" s="198"/>
      <c r="BR1682" s="198"/>
      <c r="BS1682" s="198"/>
      <c r="BT1682" s="198"/>
      <c r="BU1682" s="198"/>
      <c r="BV1682" s="198"/>
      <c r="BW1682" s="198"/>
      <c r="BX1682" s="198"/>
      <c r="BY1682" s="198"/>
      <c r="BZ1682" s="198"/>
      <c r="CA1682" s="198"/>
      <c r="CB1682" s="198"/>
      <c r="CC1682" s="198"/>
      <c r="CD1682" s="198"/>
      <c r="CE1682" s="198"/>
      <c r="CF1682" s="198"/>
      <c r="CG1682" s="198"/>
      <c r="CH1682" s="198"/>
      <c r="CI1682" s="198"/>
      <c r="CJ1682" s="198"/>
      <c r="CK1682" s="198"/>
      <c r="CL1682" s="198"/>
      <c r="CM1682" s="198"/>
      <c r="CN1682" s="198"/>
      <c r="CO1682" s="198"/>
      <c r="CP1682" s="198"/>
      <c r="CQ1682" s="198"/>
      <c r="CR1682" s="198"/>
      <c r="CS1682" s="198"/>
      <c r="CT1682" s="198"/>
      <c r="CU1682" s="198"/>
      <c r="CV1682" s="198"/>
      <c r="CW1682" s="198"/>
      <c r="CX1682" s="198"/>
      <c r="CY1682" s="198"/>
      <c r="CZ1682" s="198"/>
      <c r="DA1682" s="198"/>
      <c r="DB1682" s="198"/>
      <c r="DC1682" s="198"/>
      <c r="DD1682" s="198"/>
      <c r="DE1682" s="198"/>
      <c r="DF1682" s="198"/>
      <c r="DG1682" s="198"/>
      <c r="DH1682" s="198"/>
      <c r="DI1682" s="198"/>
      <c r="DJ1682" s="198"/>
      <c r="DK1682" s="198"/>
      <c r="DL1682" s="198"/>
      <c r="DM1682" s="198"/>
      <c r="DN1682" s="198"/>
      <c r="DO1682" s="198"/>
      <c r="DP1682" s="198"/>
      <c r="DQ1682" s="198"/>
      <c r="DR1682" s="198"/>
      <c r="DS1682" s="198"/>
      <c r="DT1682" s="198"/>
      <c r="DU1682" s="198"/>
    </row>
    <row r="1683" spans="1:125" s="173" customFormat="1" x14ac:dyDescent="0.2">
      <c r="A1683" s="149"/>
      <c r="B1683" s="151"/>
      <c r="C1683" s="151"/>
      <c r="AT1683" s="198"/>
      <c r="AU1683" s="198"/>
      <c r="AV1683" s="198"/>
      <c r="AW1683" s="198"/>
      <c r="AX1683" s="198"/>
      <c r="AY1683" s="198"/>
      <c r="AZ1683" s="198"/>
      <c r="BA1683" s="198"/>
      <c r="BB1683" s="198"/>
      <c r="BC1683" s="198"/>
      <c r="BD1683" s="198"/>
      <c r="BE1683" s="198"/>
      <c r="BF1683" s="198"/>
      <c r="BG1683" s="198"/>
      <c r="BH1683" s="198"/>
      <c r="BI1683" s="198"/>
      <c r="BJ1683" s="198"/>
      <c r="BK1683" s="198"/>
      <c r="BL1683" s="198"/>
      <c r="BM1683" s="198"/>
      <c r="BN1683" s="198"/>
      <c r="BO1683" s="198"/>
      <c r="BP1683" s="198"/>
      <c r="BQ1683" s="198"/>
      <c r="BR1683" s="198"/>
      <c r="BS1683" s="198"/>
      <c r="BT1683" s="198"/>
      <c r="BU1683" s="198"/>
      <c r="BV1683" s="198"/>
      <c r="BW1683" s="198"/>
      <c r="BX1683" s="198"/>
      <c r="BY1683" s="198"/>
      <c r="BZ1683" s="198"/>
      <c r="CA1683" s="198"/>
      <c r="CB1683" s="198"/>
      <c r="CC1683" s="198"/>
      <c r="CD1683" s="198"/>
      <c r="CE1683" s="198"/>
      <c r="CF1683" s="198"/>
      <c r="CG1683" s="198"/>
      <c r="CH1683" s="198"/>
      <c r="CI1683" s="198"/>
      <c r="CJ1683" s="198"/>
      <c r="CK1683" s="198"/>
      <c r="CL1683" s="198"/>
      <c r="CM1683" s="198"/>
      <c r="CN1683" s="198"/>
      <c r="CO1683" s="198"/>
      <c r="CP1683" s="198"/>
      <c r="CQ1683" s="198"/>
      <c r="CR1683" s="198"/>
      <c r="CS1683" s="198"/>
      <c r="CT1683" s="198"/>
      <c r="CU1683" s="198"/>
      <c r="CV1683" s="198"/>
      <c r="CW1683" s="198"/>
      <c r="CX1683" s="198"/>
      <c r="CY1683" s="198"/>
      <c r="CZ1683" s="198"/>
      <c r="DA1683" s="198"/>
      <c r="DB1683" s="198"/>
      <c r="DC1683" s="198"/>
      <c r="DD1683" s="198"/>
      <c r="DE1683" s="198"/>
      <c r="DF1683" s="198"/>
      <c r="DG1683" s="198"/>
      <c r="DH1683" s="198"/>
      <c r="DI1683" s="198"/>
      <c r="DJ1683" s="198"/>
      <c r="DK1683" s="198"/>
      <c r="DL1683" s="198"/>
      <c r="DM1683" s="198"/>
      <c r="DN1683" s="198"/>
      <c r="DO1683" s="198"/>
      <c r="DP1683" s="198"/>
      <c r="DQ1683" s="198"/>
      <c r="DR1683" s="198"/>
      <c r="DS1683" s="198"/>
      <c r="DT1683" s="198"/>
      <c r="DU1683" s="198"/>
    </row>
    <row r="1684" spans="1:125" s="173" customFormat="1" x14ac:dyDescent="0.2">
      <c r="A1684" s="149"/>
      <c r="B1684" s="151"/>
      <c r="C1684" s="151"/>
      <c r="AT1684" s="198"/>
      <c r="AU1684" s="198"/>
      <c r="AV1684" s="198"/>
      <c r="AW1684" s="198"/>
      <c r="AX1684" s="198"/>
      <c r="AY1684" s="198"/>
      <c r="AZ1684" s="198"/>
      <c r="BA1684" s="198"/>
      <c r="BB1684" s="198"/>
      <c r="BC1684" s="198"/>
      <c r="BD1684" s="198"/>
      <c r="BE1684" s="198"/>
      <c r="BF1684" s="198"/>
      <c r="BG1684" s="198"/>
      <c r="BH1684" s="198"/>
      <c r="BI1684" s="198"/>
      <c r="BJ1684" s="198"/>
      <c r="BK1684" s="198"/>
      <c r="BL1684" s="198"/>
      <c r="BM1684" s="198"/>
      <c r="BN1684" s="198"/>
      <c r="BO1684" s="198"/>
      <c r="BP1684" s="198"/>
      <c r="BQ1684" s="198"/>
      <c r="BR1684" s="198"/>
      <c r="BS1684" s="198"/>
      <c r="BT1684" s="198"/>
      <c r="BU1684" s="198"/>
      <c r="BV1684" s="198"/>
      <c r="BW1684" s="198"/>
      <c r="BX1684" s="198"/>
      <c r="BY1684" s="198"/>
      <c r="BZ1684" s="198"/>
      <c r="CA1684" s="198"/>
      <c r="CB1684" s="198"/>
      <c r="CC1684" s="198"/>
      <c r="CD1684" s="198"/>
      <c r="CE1684" s="198"/>
      <c r="CF1684" s="198"/>
      <c r="CG1684" s="198"/>
      <c r="CH1684" s="198"/>
      <c r="CI1684" s="198"/>
      <c r="CJ1684" s="198"/>
      <c r="CK1684" s="198"/>
      <c r="CL1684" s="198"/>
      <c r="CM1684" s="198"/>
      <c r="CN1684" s="198"/>
      <c r="CO1684" s="198"/>
      <c r="CP1684" s="198"/>
      <c r="CQ1684" s="198"/>
      <c r="CR1684" s="198"/>
      <c r="CS1684" s="198"/>
      <c r="CT1684" s="198"/>
      <c r="CU1684" s="198"/>
      <c r="CV1684" s="198"/>
      <c r="CW1684" s="198"/>
      <c r="CX1684" s="198"/>
      <c r="CY1684" s="198"/>
      <c r="CZ1684" s="198"/>
      <c r="DA1684" s="198"/>
      <c r="DB1684" s="198"/>
      <c r="DC1684" s="198"/>
      <c r="DD1684" s="198"/>
      <c r="DE1684" s="198"/>
      <c r="DF1684" s="198"/>
      <c r="DG1684" s="198"/>
      <c r="DH1684" s="198"/>
      <c r="DI1684" s="198"/>
      <c r="DJ1684" s="198"/>
      <c r="DK1684" s="198"/>
      <c r="DL1684" s="198"/>
      <c r="DM1684" s="198"/>
      <c r="DN1684" s="198"/>
      <c r="DO1684" s="198"/>
      <c r="DP1684" s="198"/>
      <c r="DQ1684" s="198"/>
      <c r="DR1684" s="198"/>
      <c r="DS1684" s="198"/>
      <c r="DT1684" s="198"/>
      <c r="DU1684" s="198"/>
    </row>
    <row r="1685" spans="1:125" s="173" customFormat="1" x14ac:dyDescent="0.2">
      <c r="A1685" s="149"/>
      <c r="B1685" s="151"/>
      <c r="C1685" s="151"/>
      <c r="AT1685" s="198"/>
      <c r="AU1685" s="198"/>
      <c r="AV1685" s="198"/>
      <c r="AW1685" s="198"/>
      <c r="AX1685" s="198"/>
      <c r="AY1685" s="198"/>
      <c r="AZ1685" s="198"/>
      <c r="BA1685" s="198"/>
      <c r="BB1685" s="198"/>
      <c r="BC1685" s="198"/>
      <c r="BD1685" s="198"/>
      <c r="BE1685" s="198"/>
      <c r="BF1685" s="198"/>
      <c r="BG1685" s="198"/>
      <c r="BH1685" s="198"/>
      <c r="BI1685" s="198"/>
      <c r="BJ1685" s="198"/>
      <c r="BK1685" s="198"/>
      <c r="BL1685" s="198"/>
      <c r="BM1685" s="198"/>
      <c r="BN1685" s="198"/>
      <c r="BO1685" s="198"/>
      <c r="BP1685" s="198"/>
      <c r="BQ1685" s="198"/>
      <c r="BR1685" s="198"/>
      <c r="BS1685" s="198"/>
      <c r="BT1685" s="198"/>
      <c r="BU1685" s="198"/>
      <c r="BV1685" s="198"/>
      <c r="BW1685" s="198"/>
      <c r="BX1685" s="198"/>
      <c r="BY1685" s="198"/>
      <c r="BZ1685" s="198"/>
      <c r="CA1685" s="198"/>
      <c r="CB1685" s="198"/>
      <c r="CC1685" s="198"/>
      <c r="CD1685" s="198"/>
      <c r="CE1685" s="198"/>
      <c r="CF1685" s="198"/>
      <c r="CG1685" s="198"/>
      <c r="CH1685" s="198"/>
      <c r="CI1685" s="198"/>
      <c r="CJ1685" s="198"/>
      <c r="CK1685" s="198"/>
      <c r="CL1685" s="198"/>
      <c r="CM1685" s="198"/>
      <c r="CN1685" s="198"/>
      <c r="CO1685" s="198"/>
      <c r="CP1685" s="198"/>
      <c r="CQ1685" s="198"/>
      <c r="CR1685" s="198"/>
      <c r="CS1685" s="198"/>
      <c r="CT1685" s="198"/>
      <c r="CU1685" s="198"/>
      <c r="CV1685" s="198"/>
      <c r="CW1685" s="198"/>
      <c r="CX1685" s="198"/>
      <c r="CY1685" s="198"/>
      <c r="CZ1685" s="198"/>
      <c r="DA1685" s="198"/>
      <c r="DB1685" s="198"/>
      <c r="DC1685" s="198"/>
      <c r="DD1685" s="198"/>
      <c r="DE1685" s="198"/>
      <c r="DF1685" s="198"/>
      <c r="DG1685" s="198"/>
      <c r="DH1685" s="198"/>
      <c r="DI1685" s="198"/>
      <c r="DJ1685" s="198"/>
      <c r="DK1685" s="198"/>
      <c r="DL1685" s="198"/>
      <c r="DM1685" s="198"/>
      <c r="DN1685" s="198"/>
      <c r="DO1685" s="198"/>
      <c r="DP1685" s="198"/>
      <c r="DQ1685" s="198"/>
      <c r="DR1685" s="198"/>
      <c r="DS1685" s="198"/>
      <c r="DT1685" s="198"/>
      <c r="DU1685" s="198"/>
    </row>
    <row r="1686" spans="1:125" s="173" customFormat="1" x14ac:dyDescent="0.2">
      <c r="A1686" s="149"/>
      <c r="B1686" s="151"/>
      <c r="C1686" s="151"/>
      <c r="AT1686" s="198"/>
      <c r="AU1686" s="198"/>
      <c r="AV1686" s="198"/>
      <c r="AW1686" s="198"/>
      <c r="AX1686" s="198"/>
      <c r="AY1686" s="198"/>
      <c r="AZ1686" s="198"/>
      <c r="BA1686" s="198"/>
      <c r="BB1686" s="198"/>
      <c r="BC1686" s="198"/>
      <c r="BD1686" s="198"/>
      <c r="BE1686" s="198"/>
      <c r="BF1686" s="198"/>
      <c r="BG1686" s="198"/>
      <c r="BH1686" s="198"/>
      <c r="BI1686" s="198"/>
      <c r="BJ1686" s="198"/>
      <c r="BK1686" s="198"/>
      <c r="BL1686" s="198"/>
      <c r="BM1686" s="198"/>
      <c r="BN1686" s="198"/>
      <c r="BO1686" s="198"/>
      <c r="BP1686" s="198"/>
      <c r="BQ1686" s="198"/>
      <c r="BR1686" s="198"/>
      <c r="BS1686" s="198"/>
      <c r="BT1686" s="198"/>
      <c r="BU1686" s="198"/>
      <c r="BV1686" s="198"/>
      <c r="BW1686" s="198"/>
      <c r="BX1686" s="198"/>
      <c r="BY1686" s="198"/>
      <c r="BZ1686" s="198"/>
      <c r="CA1686" s="198"/>
      <c r="CB1686" s="198"/>
      <c r="CC1686" s="198"/>
      <c r="CD1686" s="198"/>
      <c r="CE1686" s="198"/>
      <c r="CF1686" s="198"/>
      <c r="CG1686" s="198"/>
      <c r="CH1686" s="198"/>
      <c r="CI1686" s="198"/>
      <c r="CJ1686" s="198"/>
      <c r="CK1686" s="198"/>
      <c r="CL1686" s="198"/>
      <c r="CM1686" s="198"/>
      <c r="CN1686" s="198"/>
      <c r="CO1686" s="198"/>
      <c r="CP1686" s="198"/>
      <c r="CQ1686" s="198"/>
      <c r="CR1686" s="198"/>
      <c r="CS1686" s="198"/>
      <c r="CT1686" s="198"/>
      <c r="CU1686" s="198"/>
      <c r="CV1686" s="198"/>
      <c r="CW1686" s="198"/>
      <c r="CX1686" s="198"/>
      <c r="CY1686" s="198"/>
      <c r="CZ1686" s="198"/>
      <c r="DA1686" s="198"/>
      <c r="DB1686" s="198"/>
      <c r="DC1686" s="198"/>
      <c r="DD1686" s="198"/>
      <c r="DE1686" s="198"/>
      <c r="DF1686" s="198"/>
      <c r="DG1686" s="198"/>
      <c r="DH1686" s="198"/>
      <c r="DI1686" s="198"/>
      <c r="DJ1686" s="198"/>
      <c r="DK1686" s="198"/>
      <c r="DL1686" s="198"/>
      <c r="DM1686" s="198"/>
      <c r="DN1686" s="198"/>
      <c r="DO1686" s="198"/>
      <c r="DP1686" s="198"/>
      <c r="DQ1686" s="198"/>
      <c r="DR1686" s="198"/>
      <c r="DS1686" s="198"/>
      <c r="DT1686" s="198"/>
      <c r="DU1686" s="198"/>
    </row>
    <row r="1687" spans="1:125" s="173" customFormat="1" x14ac:dyDescent="0.2">
      <c r="A1687" s="149"/>
      <c r="B1687" s="151"/>
      <c r="C1687" s="151"/>
      <c r="AT1687" s="198"/>
      <c r="AU1687" s="198"/>
      <c r="AV1687" s="198"/>
      <c r="AW1687" s="198"/>
      <c r="AX1687" s="198"/>
      <c r="AY1687" s="198"/>
      <c r="AZ1687" s="198"/>
      <c r="BA1687" s="198"/>
      <c r="BB1687" s="198"/>
      <c r="BC1687" s="198"/>
      <c r="BD1687" s="198"/>
      <c r="BE1687" s="198"/>
      <c r="BF1687" s="198"/>
      <c r="BG1687" s="198"/>
      <c r="BH1687" s="198"/>
      <c r="BI1687" s="198"/>
      <c r="BJ1687" s="198"/>
      <c r="BK1687" s="198"/>
      <c r="BL1687" s="198"/>
      <c r="BM1687" s="198"/>
      <c r="BN1687" s="198"/>
      <c r="BO1687" s="198"/>
      <c r="BP1687" s="198"/>
      <c r="BQ1687" s="198"/>
      <c r="BR1687" s="198"/>
      <c r="BS1687" s="198"/>
      <c r="BT1687" s="198"/>
      <c r="BU1687" s="198"/>
      <c r="BV1687" s="198"/>
      <c r="BW1687" s="198"/>
      <c r="BX1687" s="198"/>
      <c r="BY1687" s="198"/>
      <c r="BZ1687" s="198"/>
      <c r="CA1687" s="198"/>
      <c r="CB1687" s="198"/>
      <c r="CC1687" s="198"/>
      <c r="CD1687" s="198"/>
      <c r="CE1687" s="198"/>
      <c r="CF1687" s="198"/>
      <c r="CG1687" s="198"/>
      <c r="CH1687" s="198"/>
      <c r="CI1687" s="198"/>
      <c r="CJ1687" s="198"/>
      <c r="CK1687" s="198"/>
      <c r="CL1687" s="198"/>
      <c r="CM1687" s="198"/>
      <c r="CN1687" s="198"/>
      <c r="CO1687" s="198"/>
      <c r="CP1687" s="198"/>
      <c r="CQ1687" s="198"/>
      <c r="CR1687" s="198"/>
      <c r="CS1687" s="198"/>
      <c r="CT1687" s="198"/>
      <c r="CU1687" s="198"/>
      <c r="CV1687" s="198"/>
      <c r="CW1687" s="198"/>
      <c r="CX1687" s="198"/>
      <c r="CY1687" s="198"/>
      <c r="CZ1687" s="198"/>
      <c r="DA1687" s="198"/>
      <c r="DB1687" s="198"/>
      <c r="DC1687" s="198"/>
      <c r="DD1687" s="198"/>
      <c r="DE1687" s="198"/>
      <c r="DF1687" s="198"/>
      <c r="DG1687" s="198"/>
      <c r="DH1687" s="198"/>
      <c r="DI1687" s="198"/>
      <c r="DJ1687" s="198"/>
      <c r="DK1687" s="198"/>
      <c r="DL1687" s="198"/>
      <c r="DM1687" s="198"/>
      <c r="DN1687" s="198"/>
      <c r="DO1687" s="198"/>
      <c r="DP1687" s="198"/>
      <c r="DQ1687" s="198"/>
      <c r="DR1687" s="198"/>
      <c r="DS1687" s="198"/>
      <c r="DT1687" s="198"/>
      <c r="DU1687" s="198"/>
    </row>
    <row r="1688" spans="1:125" s="173" customFormat="1" x14ac:dyDescent="0.2">
      <c r="A1688" s="149"/>
      <c r="B1688" s="151"/>
      <c r="C1688" s="151"/>
      <c r="AT1688" s="198"/>
      <c r="AU1688" s="198"/>
      <c r="AV1688" s="198"/>
      <c r="AW1688" s="198"/>
      <c r="AX1688" s="198"/>
      <c r="AY1688" s="198"/>
      <c r="AZ1688" s="198"/>
      <c r="BA1688" s="198"/>
      <c r="BB1688" s="198"/>
      <c r="BC1688" s="198"/>
      <c r="BD1688" s="198"/>
      <c r="BE1688" s="198"/>
      <c r="BF1688" s="198"/>
      <c r="BG1688" s="198"/>
      <c r="BH1688" s="198"/>
      <c r="BI1688" s="198"/>
      <c r="BJ1688" s="198"/>
      <c r="BK1688" s="198"/>
      <c r="BL1688" s="198"/>
      <c r="BM1688" s="198"/>
      <c r="BN1688" s="198"/>
      <c r="BO1688" s="198"/>
      <c r="BP1688" s="198"/>
      <c r="BQ1688" s="198"/>
      <c r="BR1688" s="198"/>
      <c r="BS1688" s="198"/>
      <c r="BT1688" s="198"/>
      <c r="BU1688" s="198"/>
      <c r="BV1688" s="198"/>
      <c r="BW1688" s="198"/>
      <c r="BX1688" s="198"/>
      <c r="BY1688" s="198"/>
      <c r="BZ1688" s="198"/>
      <c r="CA1688" s="198"/>
      <c r="CB1688" s="198"/>
      <c r="CC1688" s="198"/>
      <c r="CD1688" s="198"/>
      <c r="CE1688" s="198"/>
      <c r="CF1688" s="198"/>
      <c r="CG1688" s="198"/>
      <c r="CH1688" s="198"/>
      <c r="CI1688" s="198"/>
      <c r="CJ1688" s="198"/>
      <c r="CK1688" s="198"/>
      <c r="CL1688" s="198"/>
      <c r="CM1688" s="198"/>
      <c r="CN1688" s="198"/>
      <c r="CO1688" s="198"/>
      <c r="CP1688" s="198"/>
      <c r="CQ1688" s="198"/>
      <c r="CR1688" s="198"/>
      <c r="CS1688" s="198"/>
      <c r="CT1688" s="198"/>
      <c r="CU1688" s="198"/>
      <c r="CV1688" s="198"/>
      <c r="CW1688" s="198"/>
      <c r="CX1688" s="198"/>
      <c r="CY1688" s="198"/>
      <c r="CZ1688" s="198"/>
      <c r="DA1688" s="198"/>
      <c r="DB1688" s="198"/>
      <c r="DC1688" s="198"/>
      <c r="DD1688" s="198"/>
      <c r="DE1688" s="198"/>
      <c r="DF1688" s="198"/>
      <c r="DG1688" s="198"/>
      <c r="DH1688" s="198"/>
      <c r="DI1688" s="198"/>
      <c r="DJ1688" s="198"/>
      <c r="DK1688" s="198"/>
      <c r="DL1688" s="198"/>
      <c r="DM1688" s="198"/>
      <c r="DN1688" s="198"/>
      <c r="DO1688" s="198"/>
      <c r="DP1688" s="198"/>
      <c r="DQ1688" s="198"/>
      <c r="DR1688" s="198"/>
      <c r="DS1688" s="198"/>
      <c r="DT1688" s="198"/>
      <c r="DU1688" s="198"/>
    </row>
    <row r="1689" spans="1:125" s="173" customFormat="1" x14ac:dyDescent="0.2">
      <c r="A1689" s="149"/>
      <c r="B1689" s="151"/>
      <c r="C1689" s="151"/>
      <c r="AT1689" s="198"/>
      <c r="AU1689" s="198"/>
      <c r="AV1689" s="198"/>
      <c r="AW1689" s="198"/>
      <c r="AX1689" s="198"/>
      <c r="AY1689" s="198"/>
      <c r="AZ1689" s="198"/>
      <c r="BA1689" s="198"/>
      <c r="BB1689" s="198"/>
      <c r="BC1689" s="198"/>
      <c r="BD1689" s="198"/>
      <c r="BE1689" s="198"/>
      <c r="BF1689" s="198"/>
      <c r="BG1689" s="198"/>
      <c r="BH1689" s="198"/>
      <c r="BI1689" s="198"/>
      <c r="BJ1689" s="198"/>
      <c r="BK1689" s="198"/>
      <c r="BL1689" s="198"/>
      <c r="BM1689" s="198"/>
      <c r="BN1689" s="198"/>
      <c r="BO1689" s="198"/>
      <c r="BP1689" s="198"/>
      <c r="BQ1689" s="198"/>
      <c r="BR1689" s="198"/>
      <c r="BS1689" s="198"/>
      <c r="BT1689" s="198"/>
      <c r="BU1689" s="198"/>
      <c r="BV1689" s="198"/>
      <c r="BW1689" s="198"/>
      <c r="BX1689" s="198"/>
      <c r="BY1689" s="198"/>
      <c r="BZ1689" s="198"/>
      <c r="CA1689" s="198"/>
      <c r="CB1689" s="198"/>
      <c r="CC1689" s="198"/>
      <c r="CD1689" s="198"/>
      <c r="CE1689" s="198"/>
      <c r="CF1689" s="198"/>
      <c r="CG1689" s="198"/>
      <c r="CH1689" s="198"/>
      <c r="CI1689" s="198"/>
      <c r="CJ1689" s="198"/>
      <c r="CK1689" s="198"/>
      <c r="CL1689" s="198"/>
      <c r="CM1689" s="198"/>
      <c r="CN1689" s="198"/>
      <c r="CO1689" s="198"/>
      <c r="CP1689" s="198"/>
      <c r="CQ1689" s="198"/>
      <c r="CR1689" s="198"/>
      <c r="CS1689" s="198"/>
      <c r="CT1689" s="198"/>
      <c r="CU1689" s="198"/>
      <c r="CV1689" s="198"/>
      <c r="CW1689" s="198"/>
      <c r="CX1689" s="198"/>
      <c r="CY1689" s="198"/>
      <c r="CZ1689" s="198"/>
      <c r="DA1689" s="198"/>
      <c r="DB1689" s="198"/>
      <c r="DC1689" s="198"/>
      <c r="DD1689" s="198"/>
      <c r="DE1689" s="198"/>
      <c r="DF1689" s="198"/>
      <c r="DG1689" s="198"/>
      <c r="DH1689" s="198"/>
      <c r="DI1689" s="198"/>
      <c r="DJ1689" s="198"/>
      <c r="DK1689" s="198"/>
      <c r="DL1689" s="198"/>
      <c r="DM1689" s="198"/>
      <c r="DN1689" s="198"/>
      <c r="DO1689" s="198"/>
      <c r="DP1689" s="198"/>
      <c r="DQ1689" s="198"/>
      <c r="DR1689" s="198"/>
      <c r="DS1689" s="198"/>
      <c r="DT1689" s="198"/>
      <c r="DU1689" s="198"/>
    </row>
    <row r="1690" spans="1:125" s="173" customFormat="1" x14ac:dyDescent="0.2">
      <c r="A1690" s="149"/>
      <c r="B1690" s="151"/>
      <c r="C1690" s="151"/>
      <c r="AT1690" s="198"/>
      <c r="AU1690" s="198"/>
      <c r="AV1690" s="198"/>
      <c r="AW1690" s="198"/>
      <c r="AX1690" s="198"/>
      <c r="AY1690" s="198"/>
      <c r="AZ1690" s="198"/>
      <c r="BA1690" s="198"/>
      <c r="BB1690" s="198"/>
      <c r="BC1690" s="198"/>
      <c r="BD1690" s="198"/>
      <c r="BE1690" s="198"/>
      <c r="BF1690" s="198"/>
      <c r="BG1690" s="198"/>
      <c r="BH1690" s="198"/>
      <c r="BI1690" s="198"/>
      <c r="BJ1690" s="198"/>
      <c r="BK1690" s="198"/>
      <c r="BL1690" s="198"/>
      <c r="BM1690" s="198"/>
      <c r="BN1690" s="198"/>
      <c r="BO1690" s="198"/>
      <c r="BP1690" s="198"/>
      <c r="BQ1690" s="198"/>
      <c r="BR1690" s="198"/>
      <c r="BS1690" s="198"/>
      <c r="BT1690" s="198"/>
      <c r="BU1690" s="198"/>
      <c r="BV1690" s="198"/>
      <c r="BW1690" s="198"/>
      <c r="BX1690" s="198"/>
      <c r="BY1690" s="198"/>
      <c r="BZ1690" s="198"/>
      <c r="CA1690" s="198"/>
      <c r="CB1690" s="198"/>
      <c r="CC1690" s="198"/>
      <c r="CD1690" s="198"/>
      <c r="CE1690" s="198"/>
      <c r="CF1690" s="198"/>
      <c r="CG1690" s="198"/>
      <c r="CH1690" s="198"/>
      <c r="CI1690" s="198"/>
      <c r="CJ1690" s="198"/>
      <c r="CK1690" s="198"/>
      <c r="CL1690" s="198"/>
      <c r="CM1690" s="198"/>
      <c r="CN1690" s="198"/>
      <c r="CO1690" s="198"/>
      <c r="CP1690" s="198"/>
      <c r="CQ1690" s="198"/>
      <c r="CR1690" s="198"/>
      <c r="CS1690" s="198"/>
      <c r="CT1690" s="198"/>
      <c r="CU1690" s="198"/>
      <c r="CV1690" s="198"/>
      <c r="CW1690" s="198"/>
      <c r="CX1690" s="198"/>
      <c r="CY1690" s="198"/>
      <c r="CZ1690" s="198"/>
      <c r="DA1690" s="198"/>
      <c r="DB1690" s="198"/>
      <c r="DC1690" s="198"/>
      <c r="DD1690" s="198"/>
      <c r="DE1690" s="198"/>
      <c r="DF1690" s="198"/>
      <c r="DG1690" s="198"/>
      <c r="DH1690" s="198"/>
      <c r="DI1690" s="198"/>
      <c r="DJ1690" s="198"/>
      <c r="DK1690" s="198"/>
      <c r="DL1690" s="198"/>
      <c r="DM1690" s="198"/>
      <c r="DN1690" s="198"/>
      <c r="DO1690" s="198"/>
      <c r="DP1690" s="198"/>
      <c r="DQ1690" s="198"/>
      <c r="DR1690" s="198"/>
      <c r="DS1690" s="198"/>
      <c r="DT1690" s="198"/>
      <c r="DU1690" s="198"/>
    </row>
    <row r="1691" spans="1:125" s="173" customFormat="1" x14ac:dyDescent="0.2">
      <c r="A1691" s="149"/>
      <c r="B1691" s="151"/>
      <c r="C1691" s="151"/>
      <c r="AT1691" s="198"/>
      <c r="AU1691" s="198"/>
      <c r="AV1691" s="198"/>
      <c r="AW1691" s="198"/>
      <c r="AX1691" s="198"/>
      <c r="AY1691" s="198"/>
      <c r="AZ1691" s="198"/>
      <c r="BA1691" s="198"/>
      <c r="BB1691" s="198"/>
      <c r="BC1691" s="198"/>
      <c r="BD1691" s="198"/>
      <c r="BE1691" s="198"/>
      <c r="BF1691" s="198"/>
      <c r="BG1691" s="198"/>
      <c r="BH1691" s="198"/>
      <c r="BI1691" s="198"/>
      <c r="BJ1691" s="198"/>
      <c r="BK1691" s="198"/>
      <c r="BL1691" s="198"/>
      <c r="BM1691" s="198"/>
      <c r="BN1691" s="198"/>
      <c r="BO1691" s="198"/>
      <c r="BP1691" s="198"/>
      <c r="BQ1691" s="198"/>
      <c r="BR1691" s="198"/>
      <c r="BS1691" s="198"/>
      <c r="BT1691" s="198"/>
      <c r="BU1691" s="198"/>
      <c r="BV1691" s="198"/>
      <c r="BW1691" s="198"/>
      <c r="BX1691" s="198"/>
      <c r="BY1691" s="198"/>
      <c r="BZ1691" s="198"/>
      <c r="CA1691" s="198"/>
      <c r="CB1691" s="198"/>
      <c r="CC1691" s="198"/>
      <c r="CD1691" s="198"/>
      <c r="CE1691" s="198"/>
      <c r="CF1691" s="198"/>
      <c r="CG1691" s="198"/>
      <c r="CH1691" s="198"/>
      <c r="CI1691" s="198"/>
      <c r="CJ1691" s="198"/>
      <c r="CK1691" s="198"/>
      <c r="CL1691" s="198"/>
      <c r="CM1691" s="198"/>
      <c r="CN1691" s="198"/>
      <c r="CO1691" s="198"/>
      <c r="CP1691" s="198"/>
      <c r="CQ1691" s="198"/>
      <c r="CR1691" s="198"/>
      <c r="CS1691" s="198"/>
      <c r="CT1691" s="198"/>
      <c r="CU1691" s="198"/>
      <c r="CV1691" s="198"/>
      <c r="CW1691" s="198"/>
      <c r="CX1691" s="198"/>
      <c r="CY1691" s="198"/>
      <c r="CZ1691" s="198"/>
      <c r="DA1691" s="198"/>
      <c r="DB1691" s="198"/>
      <c r="DC1691" s="198"/>
      <c r="DD1691" s="198"/>
      <c r="DE1691" s="198"/>
      <c r="DF1691" s="198"/>
      <c r="DG1691" s="198"/>
      <c r="DH1691" s="198"/>
      <c r="DI1691" s="198"/>
      <c r="DJ1691" s="198"/>
      <c r="DK1691" s="198"/>
      <c r="DL1691" s="198"/>
      <c r="DM1691" s="198"/>
      <c r="DN1691" s="198"/>
      <c r="DO1691" s="198"/>
      <c r="DP1691" s="198"/>
      <c r="DQ1691" s="198"/>
      <c r="DR1691" s="198"/>
      <c r="DS1691" s="198"/>
      <c r="DT1691" s="198"/>
      <c r="DU1691" s="198"/>
    </row>
    <row r="1692" spans="1:125" s="173" customFormat="1" x14ac:dyDescent="0.2">
      <c r="A1692" s="149"/>
      <c r="B1692" s="151"/>
      <c r="C1692" s="151"/>
      <c r="AT1692" s="198"/>
      <c r="AU1692" s="198"/>
      <c r="AV1692" s="198"/>
      <c r="AW1692" s="198"/>
      <c r="AX1692" s="198"/>
      <c r="AY1692" s="198"/>
      <c r="AZ1692" s="198"/>
      <c r="BA1692" s="198"/>
      <c r="BB1692" s="198"/>
      <c r="BC1692" s="198"/>
      <c r="BD1692" s="198"/>
      <c r="BE1692" s="198"/>
      <c r="BF1692" s="198"/>
      <c r="BG1692" s="198"/>
      <c r="BH1692" s="198"/>
      <c r="BI1692" s="198"/>
      <c r="BJ1692" s="198"/>
      <c r="BK1692" s="198"/>
      <c r="BL1692" s="198"/>
      <c r="BM1692" s="198"/>
      <c r="BN1692" s="198"/>
      <c r="BO1692" s="198"/>
      <c r="BP1692" s="198"/>
      <c r="BQ1692" s="198"/>
      <c r="BR1692" s="198"/>
      <c r="BS1692" s="198"/>
      <c r="BT1692" s="198"/>
      <c r="BU1692" s="198"/>
      <c r="BV1692" s="198"/>
      <c r="BW1692" s="198"/>
      <c r="BX1692" s="198"/>
      <c r="BY1692" s="198"/>
      <c r="BZ1692" s="198"/>
      <c r="CA1692" s="198"/>
      <c r="CB1692" s="198"/>
      <c r="CC1692" s="198"/>
      <c r="CD1692" s="198"/>
      <c r="CE1692" s="198"/>
      <c r="CF1692" s="198"/>
      <c r="CG1692" s="198"/>
      <c r="CH1692" s="198"/>
      <c r="CI1692" s="198"/>
      <c r="CJ1692" s="198"/>
      <c r="CK1692" s="198"/>
      <c r="CL1692" s="198"/>
      <c r="CM1692" s="198"/>
      <c r="CN1692" s="198"/>
      <c r="CO1692" s="198"/>
      <c r="CP1692" s="198"/>
      <c r="CQ1692" s="198"/>
      <c r="CR1692" s="198"/>
      <c r="CS1692" s="198"/>
      <c r="CT1692" s="198"/>
      <c r="CU1692" s="198"/>
      <c r="CV1692" s="198"/>
      <c r="CW1692" s="198"/>
      <c r="CX1692" s="198"/>
      <c r="CY1692" s="198"/>
      <c r="CZ1692" s="198"/>
      <c r="DA1692" s="198"/>
      <c r="DB1692" s="198"/>
      <c r="DC1692" s="198"/>
      <c r="DD1692" s="198"/>
      <c r="DE1692" s="198"/>
      <c r="DF1692" s="198"/>
      <c r="DG1692" s="198"/>
      <c r="DH1692" s="198"/>
      <c r="DI1692" s="198"/>
      <c r="DJ1692" s="198"/>
      <c r="DK1692" s="198"/>
      <c r="DL1692" s="198"/>
      <c r="DM1692" s="198"/>
      <c r="DN1692" s="198"/>
      <c r="DO1692" s="198"/>
      <c r="DP1692" s="198"/>
      <c r="DQ1692" s="198"/>
      <c r="DR1692" s="198"/>
      <c r="DS1692" s="198"/>
      <c r="DT1692" s="198"/>
      <c r="DU1692" s="198"/>
    </row>
    <row r="1693" spans="1:125" s="173" customFormat="1" x14ac:dyDescent="0.2">
      <c r="A1693" s="149"/>
      <c r="B1693" s="151"/>
      <c r="C1693" s="151"/>
      <c r="AT1693" s="198"/>
      <c r="AU1693" s="198"/>
      <c r="AV1693" s="198"/>
      <c r="AW1693" s="198"/>
      <c r="AX1693" s="198"/>
      <c r="AY1693" s="198"/>
      <c r="AZ1693" s="198"/>
      <c r="BA1693" s="198"/>
      <c r="BB1693" s="198"/>
      <c r="BC1693" s="198"/>
      <c r="BD1693" s="198"/>
      <c r="BE1693" s="198"/>
      <c r="BF1693" s="198"/>
      <c r="BG1693" s="198"/>
      <c r="BH1693" s="198"/>
      <c r="BI1693" s="198"/>
      <c r="BJ1693" s="198"/>
      <c r="BK1693" s="198"/>
      <c r="BL1693" s="198"/>
      <c r="BM1693" s="198"/>
      <c r="BN1693" s="198"/>
      <c r="BO1693" s="198"/>
      <c r="BP1693" s="198"/>
      <c r="BQ1693" s="198"/>
      <c r="BR1693" s="198"/>
      <c r="BS1693" s="198"/>
      <c r="BT1693" s="198"/>
      <c r="BU1693" s="198"/>
      <c r="BV1693" s="198"/>
      <c r="BW1693" s="198"/>
      <c r="BX1693" s="198"/>
      <c r="BY1693" s="198"/>
      <c r="BZ1693" s="198"/>
      <c r="CA1693" s="198"/>
      <c r="CB1693" s="198"/>
      <c r="CC1693" s="198"/>
      <c r="CD1693" s="198"/>
      <c r="CE1693" s="198"/>
      <c r="CF1693" s="198"/>
      <c r="CG1693" s="198"/>
      <c r="CH1693" s="198"/>
      <c r="CI1693" s="198"/>
      <c r="CJ1693" s="198"/>
      <c r="CK1693" s="198"/>
      <c r="CL1693" s="198"/>
      <c r="CM1693" s="198"/>
      <c r="CN1693" s="198"/>
      <c r="CO1693" s="198"/>
      <c r="CP1693" s="198"/>
      <c r="CQ1693" s="198"/>
      <c r="CR1693" s="198"/>
      <c r="CS1693" s="198"/>
      <c r="CT1693" s="198"/>
      <c r="CU1693" s="198"/>
      <c r="CV1693" s="198"/>
      <c r="CW1693" s="198"/>
      <c r="CX1693" s="198"/>
      <c r="CY1693" s="198"/>
      <c r="CZ1693" s="198"/>
      <c r="DA1693" s="198"/>
      <c r="DB1693" s="198"/>
      <c r="DC1693" s="198"/>
      <c r="DD1693" s="198"/>
      <c r="DE1693" s="198"/>
      <c r="DF1693" s="198"/>
      <c r="DG1693" s="198"/>
      <c r="DH1693" s="198"/>
      <c r="DI1693" s="198"/>
      <c r="DJ1693" s="198"/>
      <c r="DK1693" s="198"/>
      <c r="DL1693" s="198"/>
      <c r="DM1693" s="198"/>
      <c r="DN1693" s="198"/>
      <c r="DO1693" s="198"/>
      <c r="DP1693" s="198"/>
      <c r="DQ1693" s="198"/>
      <c r="DR1693" s="198"/>
      <c r="DS1693" s="198"/>
      <c r="DT1693" s="198"/>
      <c r="DU1693" s="198"/>
    </row>
    <row r="1694" spans="1:125" s="173" customFormat="1" x14ac:dyDescent="0.2">
      <c r="A1694" s="149"/>
      <c r="B1694" s="151"/>
      <c r="C1694" s="151"/>
      <c r="AT1694" s="198"/>
      <c r="AU1694" s="198"/>
      <c r="AV1694" s="198"/>
      <c r="AW1694" s="198"/>
      <c r="AX1694" s="198"/>
      <c r="AY1694" s="198"/>
      <c r="AZ1694" s="198"/>
      <c r="BA1694" s="198"/>
      <c r="BB1694" s="198"/>
      <c r="BC1694" s="198"/>
      <c r="BD1694" s="198"/>
      <c r="BE1694" s="198"/>
      <c r="BF1694" s="198"/>
      <c r="BG1694" s="198"/>
      <c r="BH1694" s="198"/>
      <c r="BI1694" s="198"/>
      <c r="BJ1694" s="198"/>
      <c r="BK1694" s="198"/>
      <c r="BL1694" s="198"/>
      <c r="BM1694" s="198"/>
      <c r="BN1694" s="198"/>
      <c r="BO1694" s="198"/>
      <c r="BP1694" s="198"/>
      <c r="BQ1694" s="198"/>
      <c r="BR1694" s="198"/>
      <c r="BS1694" s="198"/>
      <c r="BT1694" s="198"/>
      <c r="BU1694" s="198"/>
      <c r="BV1694" s="198"/>
      <c r="BW1694" s="198"/>
      <c r="BX1694" s="198"/>
      <c r="BY1694" s="198"/>
      <c r="BZ1694" s="198"/>
      <c r="CA1694" s="198"/>
      <c r="CB1694" s="198"/>
      <c r="CC1694" s="198"/>
      <c r="CD1694" s="198"/>
      <c r="CE1694" s="198"/>
      <c r="CF1694" s="198"/>
      <c r="CG1694" s="198"/>
      <c r="CH1694" s="198"/>
      <c r="CI1694" s="198"/>
      <c r="CJ1694" s="198"/>
      <c r="CK1694" s="198"/>
      <c r="CL1694" s="198"/>
      <c r="CM1694" s="198"/>
      <c r="CN1694" s="198"/>
      <c r="CO1694" s="198"/>
      <c r="CP1694" s="198"/>
      <c r="CQ1694" s="198"/>
      <c r="CR1694" s="198"/>
      <c r="CS1694" s="198"/>
      <c r="CT1694" s="198"/>
      <c r="CU1694" s="198"/>
      <c r="CV1694" s="198"/>
      <c r="CW1694" s="198"/>
      <c r="CX1694" s="198"/>
      <c r="CY1694" s="198"/>
      <c r="CZ1694" s="198"/>
      <c r="DA1694" s="198"/>
      <c r="DB1694" s="198"/>
      <c r="DC1694" s="198"/>
      <c r="DD1694" s="198"/>
      <c r="DE1694" s="198"/>
      <c r="DF1694" s="198"/>
      <c r="DG1694" s="198"/>
      <c r="DH1694" s="198"/>
      <c r="DI1694" s="198"/>
      <c r="DJ1694" s="198"/>
      <c r="DK1694" s="198"/>
      <c r="DL1694" s="198"/>
      <c r="DM1694" s="198"/>
      <c r="DN1694" s="198"/>
      <c r="DO1694" s="198"/>
      <c r="DP1694" s="198"/>
      <c r="DQ1694" s="198"/>
      <c r="DR1694" s="198"/>
      <c r="DS1694" s="198"/>
      <c r="DT1694" s="198"/>
      <c r="DU1694" s="198"/>
    </row>
    <row r="1695" spans="1:125" s="173" customFormat="1" x14ac:dyDescent="0.2">
      <c r="A1695" s="149"/>
      <c r="B1695" s="151"/>
      <c r="C1695" s="151"/>
      <c r="AT1695" s="198"/>
      <c r="AU1695" s="198"/>
      <c r="AV1695" s="198"/>
      <c r="AW1695" s="198"/>
      <c r="AX1695" s="198"/>
      <c r="AY1695" s="198"/>
      <c r="AZ1695" s="198"/>
      <c r="BA1695" s="198"/>
      <c r="BB1695" s="198"/>
      <c r="BC1695" s="198"/>
      <c r="BD1695" s="198"/>
      <c r="BE1695" s="198"/>
      <c r="BF1695" s="198"/>
      <c r="BG1695" s="198"/>
      <c r="BH1695" s="198"/>
      <c r="BI1695" s="198"/>
      <c r="BJ1695" s="198"/>
      <c r="BK1695" s="198"/>
      <c r="BL1695" s="198"/>
      <c r="BM1695" s="198"/>
      <c r="BN1695" s="198"/>
      <c r="BO1695" s="198"/>
      <c r="BP1695" s="198"/>
      <c r="BQ1695" s="198"/>
      <c r="BR1695" s="198"/>
      <c r="BS1695" s="198"/>
      <c r="BT1695" s="198"/>
      <c r="BU1695" s="198"/>
      <c r="BV1695" s="198"/>
      <c r="BW1695" s="198"/>
      <c r="BX1695" s="198"/>
      <c r="BY1695" s="198"/>
      <c r="BZ1695" s="198"/>
      <c r="CA1695" s="198"/>
      <c r="CB1695" s="198"/>
      <c r="CC1695" s="198"/>
      <c r="CD1695" s="198"/>
      <c r="CE1695" s="198"/>
      <c r="CF1695" s="198"/>
      <c r="CG1695" s="198"/>
      <c r="CH1695" s="198"/>
      <c r="CI1695" s="198"/>
      <c r="CJ1695" s="198"/>
      <c r="CK1695" s="198"/>
      <c r="CL1695" s="198"/>
      <c r="CM1695" s="198"/>
      <c r="CN1695" s="198"/>
      <c r="CO1695" s="198"/>
      <c r="CP1695" s="198"/>
      <c r="CQ1695" s="198"/>
      <c r="CR1695" s="198"/>
      <c r="CS1695" s="198"/>
      <c r="CT1695" s="198"/>
      <c r="CU1695" s="198"/>
      <c r="CV1695" s="198"/>
      <c r="CW1695" s="198"/>
      <c r="CX1695" s="198"/>
      <c r="CY1695" s="198"/>
      <c r="CZ1695" s="198"/>
      <c r="DA1695" s="198"/>
      <c r="DB1695" s="198"/>
      <c r="DC1695" s="198"/>
      <c r="DD1695" s="198"/>
      <c r="DE1695" s="198"/>
      <c r="DF1695" s="198"/>
      <c r="DG1695" s="198"/>
      <c r="DH1695" s="198"/>
      <c r="DI1695" s="198"/>
      <c r="DJ1695" s="198"/>
      <c r="DK1695" s="198"/>
      <c r="DL1695" s="198"/>
      <c r="DM1695" s="198"/>
      <c r="DN1695" s="198"/>
      <c r="DO1695" s="198"/>
      <c r="DP1695" s="198"/>
      <c r="DQ1695" s="198"/>
      <c r="DR1695" s="198"/>
      <c r="DS1695" s="198"/>
      <c r="DT1695" s="198"/>
      <c r="DU1695" s="198"/>
    </row>
    <row r="1696" spans="1:125" s="173" customFormat="1" x14ac:dyDescent="0.2">
      <c r="A1696" s="149"/>
      <c r="B1696" s="151"/>
      <c r="C1696" s="151"/>
      <c r="AT1696" s="198"/>
      <c r="AU1696" s="198"/>
      <c r="AV1696" s="198"/>
      <c r="AW1696" s="198"/>
      <c r="AX1696" s="198"/>
      <c r="AY1696" s="198"/>
      <c r="AZ1696" s="198"/>
      <c r="BA1696" s="198"/>
      <c r="BB1696" s="198"/>
      <c r="BC1696" s="198"/>
      <c r="BD1696" s="198"/>
      <c r="BE1696" s="198"/>
      <c r="BF1696" s="198"/>
      <c r="BG1696" s="198"/>
      <c r="BH1696" s="198"/>
      <c r="BI1696" s="198"/>
      <c r="BJ1696" s="198"/>
      <c r="BK1696" s="198"/>
      <c r="BL1696" s="198"/>
      <c r="BM1696" s="198"/>
      <c r="BN1696" s="198"/>
      <c r="BO1696" s="198"/>
      <c r="BP1696" s="198"/>
      <c r="BQ1696" s="198"/>
      <c r="BR1696" s="198"/>
      <c r="BS1696" s="198"/>
      <c r="BT1696" s="198"/>
      <c r="BU1696" s="198"/>
      <c r="BV1696" s="198"/>
      <c r="BW1696" s="198"/>
      <c r="BX1696" s="198"/>
      <c r="BY1696" s="198"/>
      <c r="BZ1696" s="198"/>
      <c r="CA1696" s="198"/>
      <c r="CB1696" s="198"/>
      <c r="CC1696" s="198"/>
      <c r="CD1696" s="198"/>
      <c r="CE1696" s="198"/>
      <c r="CF1696" s="198"/>
      <c r="CG1696" s="198"/>
      <c r="CH1696" s="198"/>
      <c r="CI1696" s="198"/>
      <c r="CJ1696" s="198"/>
      <c r="CK1696" s="198"/>
      <c r="CL1696" s="198"/>
      <c r="CM1696" s="198"/>
      <c r="CN1696" s="198"/>
      <c r="CO1696" s="198"/>
      <c r="CP1696" s="198"/>
      <c r="CQ1696" s="198"/>
      <c r="CR1696" s="198"/>
      <c r="CS1696" s="198"/>
      <c r="CT1696" s="198"/>
      <c r="CU1696" s="198"/>
      <c r="CV1696" s="198"/>
      <c r="CW1696" s="198"/>
      <c r="CX1696" s="198"/>
      <c r="CY1696" s="198"/>
      <c r="CZ1696" s="198"/>
      <c r="DA1696" s="198"/>
      <c r="DB1696" s="198"/>
      <c r="DC1696" s="198"/>
      <c r="DD1696" s="198"/>
      <c r="DE1696" s="198"/>
      <c r="DF1696" s="198"/>
      <c r="DG1696" s="198"/>
      <c r="DH1696" s="198"/>
      <c r="DI1696" s="198"/>
      <c r="DJ1696" s="198"/>
      <c r="DK1696" s="198"/>
      <c r="DL1696" s="198"/>
      <c r="DM1696" s="198"/>
      <c r="DN1696" s="198"/>
      <c r="DO1696" s="198"/>
      <c r="DP1696" s="198"/>
      <c r="DQ1696" s="198"/>
      <c r="DR1696" s="198"/>
      <c r="DS1696" s="198"/>
      <c r="DT1696" s="198"/>
      <c r="DU1696" s="198"/>
    </row>
    <row r="1697" spans="1:125" s="173" customFormat="1" x14ac:dyDescent="0.2">
      <c r="A1697" s="149"/>
      <c r="B1697" s="151"/>
      <c r="C1697" s="151"/>
      <c r="AT1697" s="198"/>
      <c r="AU1697" s="198"/>
      <c r="AV1697" s="198"/>
      <c r="AW1697" s="198"/>
      <c r="AX1697" s="198"/>
      <c r="AY1697" s="198"/>
      <c r="AZ1697" s="198"/>
      <c r="BA1697" s="198"/>
      <c r="BB1697" s="198"/>
      <c r="BC1697" s="198"/>
      <c r="BD1697" s="198"/>
      <c r="BE1697" s="198"/>
      <c r="BF1697" s="198"/>
      <c r="BG1697" s="198"/>
      <c r="BH1697" s="198"/>
      <c r="BI1697" s="198"/>
      <c r="BJ1697" s="198"/>
      <c r="BK1697" s="198"/>
      <c r="BL1697" s="198"/>
      <c r="BM1697" s="198"/>
      <c r="BN1697" s="198"/>
      <c r="BO1697" s="198"/>
      <c r="BP1697" s="198"/>
      <c r="BQ1697" s="198"/>
      <c r="BR1697" s="198"/>
      <c r="BS1697" s="198"/>
      <c r="BT1697" s="198"/>
      <c r="BU1697" s="198"/>
      <c r="BV1697" s="198"/>
      <c r="BW1697" s="198"/>
      <c r="BX1697" s="198"/>
      <c r="BY1697" s="198"/>
      <c r="BZ1697" s="198"/>
      <c r="CA1697" s="198"/>
      <c r="CB1697" s="198"/>
      <c r="CC1697" s="198"/>
      <c r="CD1697" s="198"/>
      <c r="CE1697" s="198"/>
      <c r="CF1697" s="198"/>
      <c r="CG1697" s="198"/>
      <c r="CH1697" s="198"/>
      <c r="CI1697" s="198"/>
      <c r="CJ1697" s="198"/>
      <c r="CK1697" s="198"/>
      <c r="CL1697" s="198"/>
      <c r="CM1697" s="198"/>
      <c r="CN1697" s="198"/>
      <c r="CO1697" s="198"/>
      <c r="CP1697" s="198"/>
      <c r="CQ1697" s="198"/>
      <c r="CR1697" s="198"/>
      <c r="CS1697" s="198"/>
      <c r="CT1697" s="198"/>
      <c r="CU1697" s="198"/>
      <c r="CV1697" s="198"/>
      <c r="CW1697" s="198"/>
      <c r="CX1697" s="198"/>
      <c r="CY1697" s="198"/>
      <c r="CZ1697" s="198"/>
      <c r="DA1697" s="198"/>
      <c r="DB1697" s="198"/>
      <c r="DC1697" s="198"/>
      <c r="DD1697" s="198"/>
      <c r="DE1697" s="198"/>
      <c r="DF1697" s="198"/>
      <c r="DG1697" s="198"/>
      <c r="DH1697" s="198"/>
      <c r="DI1697" s="198"/>
      <c r="DJ1697" s="198"/>
      <c r="DK1697" s="198"/>
      <c r="DL1697" s="198"/>
      <c r="DM1697" s="198"/>
      <c r="DN1697" s="198"/>
      <c r="DO1697" s="198"/>
      <c r="DP1697" s="198"/>
      <c r="DQ1697" s="198"/>
      <c r="DR1697" s="198"/>
      <c r="DS1697" s="198"/>
      <c r="DT1697" s="198"/>
      <c r="DU1697" s="198"/>
    </row>
    <row r="1698" spans="1:125" s="173" customFormat="1" x14ac:dyDescent="0.2">
      <c r="A1698" s="149"/>
      <c r="B1698" s="151"/>
      <c r="C1698" s="151"/>
      <c r="AT1698" s="198"/>
      <c r="AU1698" s="198"/>
      <c r="AV1698" s="198"/>
      <c r="AW1698" s="198"/>
      <c r="AX1698" s="198"/>
      <c r="AY1698" s="198"/>
      <c r="AZ1698" s="198"/>
      <c r="BA1698" s="198"/>
      <c r="BB1698" s="198"/>
      <c r="BC1698" s="198"/>
      <c r="BD1698" s="198"/>
      <c r="BE1698" s="198"/>
      <c r="BF1698" s="198"/>
      <c r="BG1698" s="198"/>
      <c r="BH1698" s="198"/>
      <c r="BI1698" s="198"/>
      <c r="BJ1698" s="198"/>
      <c r="BK1698" s="198"/>
      <c r="BL1698" s="198"/>
      <c r="BM1698" s="198"/>
      <c r="BN1698" s="198"/>
      <c r="BO1698" s="198"/>
      <c r="BP1698" s="198"/>
      <c r="BQ1698" s="198"/>
      <c r="BR1698" s="198"/>
      <c r="BS1698" s="198"/>
      <c r="BT1698" s="198"/>
      <c r="BU1698" s="198"/>
      <c r="BV1698" s="198"/>
      <c r="BW1698" s="198"/>
      <c r="BX1698" s="198"/>
      <c r="BY1698" s="198"/>
      <c r="BZ1698" s="198"/>
      <c r="CA1698" s="198"/>
      <c r="CB1698" s="198"/>
      <c r="CC1698" s="198"/>
      <c r="CD1698" s="198"/>
      <c r="CE1698" s="198"/>
      <c r="CF1698" s="198"/>
      <c r="CG1698" s="198"/>
      <c r="CH1698" s="198"/>
      <c r="CI1698" s="198"/>
      <c r="CJ1698" s="198"/>
      <c r="CK1698" s="198"/>
      <c r="CL1698" s="198"/>
      <c r="CM1698" s="198"/>
      <c r="CN1698" s="198"/>
      <c r="CO1698" s="198"/>
      <c r="CP1698" s="198"/>
      <c r="CQ1698" s="198"/>
      <c r="CR1698" s="198"/>
      <c r="CS1698" s="198"/>
      <c r="CT1698" s="198"/>
      <c r="CU1698" s="198"/>
      <c r="CV1698" s="198"/>
      <c r="CW1698" s="198"/>
      <c r="CX1698" s="198"/>
      <c r="CY1698" s="198"/>
      <c r="CZ1698" s="198"/>
      <c r="DA1698" s="198"/>
      <c r="DB1698" s="198"/>
      <c r="DC1698" s="198"/>
      <c r="DD1698" s="198"/>
      <c r="DE1698" s="198"/>
      <c r="DF1698" s="198"/>
      <c r="DG1698" s="198"/>
      <c r="DH1698" s="198"/>
      <c r="DI1698" s="198"/>
      <c r="DJ1698" s="198"/>
      <c r="DK1698" s="198"/>
      <c r="DL1698" s="198"/>
      <c r="DM1698" s="198"/>
      <c r="DN1698" s="198"/>
      <c r="DO1698" s="198"/>
      <c r="DP1698" s="198"/>
      <c r="DQ1698" s="198"/>
      <c r="DR1698" s="198"/>
      <c r="DS1698" s="198"/>
      <c r="DT1698" s="198"/>
      <c r="DU1698" s="198"/>
    </row>
    <row r="1699" spans="1:125" s="173" customFormat="1" x14ac:dyDescent="0.2">
      <c r="A1699" s="149"/>
      <c r="B1699" s="151"/>
      <c r="C1699" s="151"/>
      <c r="AT1699" s="198"/>
      <c r="AU1699" s="198"/>
      <c r="AV1699" s="198"/>
      <c r="AW1699" s="198"/>
      <c r="AX1699" s="198"/>
      <c r="AY1699" s="198"/>
      <c r="AZ1699" s="198"/>
      <c r="BA1699" s="198"/>
      <c r="BB1699" s="198"/>
      <c r="BC1699" s="198"/>
      <c r="BD1699" s="198"/>
      <c r="BE1699" s="198"/>
      <c r="BF1699" s="198"/>
      <c r="BG1699" s="198"/>
      <c r="BH1699" s="198"/>
      <c r="BI1699" s="198"/>
      <c r="BJ1699" s="198"/>
      <c r="BK1699" s="198"/>
      <c r="BL1699" s="198"/>
      <c r="BM1699" s="198"/>
      <c r="BN1699" s="198"/>
      <c r="BO1699" s="198"/>
      <c r="BP1699" s="198"/>
      <c r="BQ1699" s="198"/>
      <c r="BR1699" s="198"/>
      <c r="BS1699" s="198"/>
      <c r="BT1699" s="198"/>
      <c r="BU1699" s="198"/>
      <c r="BV1699" s="198"/>
      <c r="BW1699" s="198"/>
      <c r="BX1699" s="198"/>
      <c r="BY1699" s="198"/>
      <c r="BZ1699" s="198"/>
      <c r="CA1699" s="198"/>
      <c r="CB1699" s="198"/>
      <c r="CC1699" s="198"/>
      <c r="CD1699" s="198"/>
      <c r="CE1699" s="198"/>
      <c r="CF1699" s="198"/>
      <c r="CG1699" s="198"/>
      <c r="CH1699" s="198"/>
      <c r="CI1699" s="198"/>
      <c r="CJ1699" s="198"/>
      <c r="CK1699" s="198"/>
      <c r="CL1699" s="198"/>
      <c r="CM1699" s="198"/>
      <c r="CN1699" s="198"/>
      <c r="CO1699" s="198"/>
      <c r="CP1699" s="198"/>
      <c r="CQ1699" s="198"/>
      <c r="CR1699" s="198"/>
      <c r="CS1699" s="198"/>
      <c r="CT1699" s="198"/>
      <c r="CU1699" s="198"/>
      <c r="CV1699" s="198"/>
      <c r="CW1699" s="198"/>
      <c r="CX1699" s="198"/>
      <c r="CY1699" s="198"/>
      <c r="CZ1699" s="198"/>
      <c r="DA1699" s="198"/>
      <c r="DB1699" s="198"/>
      <c r="DC1699" s="198"/>
      <c r="DD1699" s="198"/>
      <c r="DE1699" s="198"/>
      <c r="DF1699" s="198"/>
      <c r="DG1699" s="198"/>
      <c r="DH1699" s="198"/>
      <c r="DI1699" s="198"/>
      <c r="DJ1699" s="198"/>
      <c r="DK1699" s="198"/>
      <c r="DL1699" s="198"/>
      <c r="DM1699" s="198"/>
      <c r="DN1699" s="198"/>
      <c r="DO1699" s="198"/>
      <c r="DP1699" s="198"/>
      <c r="DQ1699" s="198"/>
      <c r="DR1699" s="198"/>
      <c r="DS1699" s="198"/>
      <c r="DT1699" s="198"/>
      <c r="DU1699" s="198"/>
    </row>
    <row r="1700" spans="1:125" s="173" customFormat="1" x14ac:dyDescent="0.2">
      <c r="A1700" s="149"/>
      <c r="B1700" s="151"/>
      <c r="C1700" s="151"/>
      <c r="AT1700" s="198"/>
      <c r="AU1700" s="198"/>
      <c r="AV1700" s="198"/>
      <c r="AW1700" s="198"/>
      <c r="AX1700" s="198"/>
      <c r="AY1700" s="198"/>
      <c r="AZ1700" s="198"/>
      <c r="BA1700" s="198"/>
      <c r="BB1700" s="198"/>
      <c r="BC1700" s="198"/>
      <c r="BD1700" s="198"/>
      <c r="BE1700" s="198"/>
      <c r="BF1700" s="198"/>
      <c r="BG1700" s="198"/>
      <c r="BH1700" s="198"/>
      <c r="BI1700" s="198"/>
      <c r="BJ1700" s="198"/>
      <c r="BK1700" s="198"/>
      <c r="BL1700" s="198"/>
      <c r="BM1700" s="198"/>
      <c r="BN1700" s="198"/>
      <c r="BO1700" s="198"/>
      <c r="BP1700" s="198"/>
      <c r="BQ1700" s="198"/>
      <c r="BR1700" s="198"/>
      <c r="BS1700" s="198"/>
      <c r="BT1700" s="198"/>
      <c r="BU1700" s="198"/>
      <c r="BV1700" s="198"/>
      <c r="BW1700" s="198"/>
      <c r="BX1700" s="198"/>
      <c r="BY1700" s="198"/>
      <c r="BZ1700" s="198"/>
      <c r="CA1700" s="198"/>
      <c r="CB1700" s="198"/>
      <c r="CC1700" s="198"/>
      <c r="CD1700" s="198"/>
      <c r="CE1700" s="198"/>
      <c r="CF1700" s="198"/>
      <c r="CG1700" s="198"/>
      <c r="CH1700" s="198"/>
      <c r="CI1700" s="198"/>
      <c r="CJ1700" s="198"/>
      <c r="CK1700" s="198"/>
      <c r="CL1700" s="198"/>
      <c r="CM1700" s="198"/>
      <c r="CN1700" s="198"/>
      <c r="CO1700" s="198"/>
      <c r="CP1700" s="198"/>
      <c r="CQ1700" s="198"/>
      <c r="CR1700" s="198"/>
      <c r="CS1700" s="198"/>
      <c r="CT1700" s="198"/>
      <c r="CU1700" s="198"/>
      <c r="CV1700" s="198"/>
      <c r="CW1700" s="198"/>
      <c r="CX1700" s="198"/>
      <c r="CY1700" s="198"/>
      <c r="CZ1700" s="198"/>
      <c r="DA1700" s="198"/>
      <c r="DB1700" s="198"/>
      <c r="DC1700" s="198"/>
      <c r="DD1700" s="198"/>
      <c r="DE1700" s="198"/>
      <c r="DF1700" s="198"/>
      <c r="DG1700" s="198"/>
      <c r="DH1700" s="198"/>
      <c r="DI1700" s="198"/>
      <c r="DJ1700" s="198"/>
      <c r="DK1700" s="198"/>
      <c r="DL1700" s="198"/>
      <c r="DM1700" s="198"/>
      <c r="DN1700" s="198"/>
      <c r="DO1700" s="198"/>
      <c r="DP1700" s="198"/>
      <c r="DQ1700" s="198"/>
      <c r="DR1700" s="198"/>
      <c r="DS1700" s="198"/>
      <c r="DT1700" s="198"/>
      <c r="DU1700" s="198"/>
    </row>
    <row r="1701" spans="1:125" s="173" customFormat="1" x14ac:dyDescent="0.2">
      <c r="A1701" s="149"/>
      <c r="B1701" s="151"/>
      <c r="C1701" s="151"/>
      <c r="AT1701" s="198"/>
      <c r="AU1701" s="198"/>
      <c r="AV1701" s="198"/>
      <c r="AW1701" s="198"/>
      <c r="AX1701" s="198"/>
      <c r="AY1701" s="198"/>
      <c r="AZ1701" s="198"/>
      <c r="BA1701" s="198"/>
      <c r="BB1701" s="198"/>
      <c r="BC1701" s="198"/>
      <c r="BD1701" s="198"/>
      <c r="BE1701" s="198"/>
      <c r="BF1701" s="198"/>
      <c r="BG1701" s="198"/>
      <c r="BH1701" s="198"/>
      <c r="BI1701" s="198"/>
      <c r="BJ1701" s="198"/>
      <c r="BK1701" s="198"/>
      <c r="BL1701" s="198"/>
      <c r="BM1701" s="198"/>
      <c r="BN1701" s="198"/>
      <c r="BO1701" s="198"/>
      <c r="BP1701" s="198"/>
      <c r="BQ1701" s="198"/>
      <c r="BR1701" s="198"/>
      <c r="BS1701" s="198"/>
      <c r="BT1701" s="198"/>
      <c r="BU1701" s="198"/>
      <c r="BV1701" s="198"/>
      <c r="BW1701" s="198"/>
      <c r="BX1701" s="198"/>
      <c r="BY1701" s="198"/>
      <c r="BZ1701" s="198"/>
      <c r="CA1701" s="198"/>
      <c r="CB1701" s="198"/>
      <c r="CC1701" s="198"/>
      <c r="CD1701" s="198"/>
      <c r="CE1701" s="198"/>
      <c r="CF1701" s="198"/>
      <c r="CG1701" s="198"/>
      <c r="CH1701" s="198"/>
      <c r="CI1701" s="198"/>
      <c r="CJ1701" s="198"/>
      <c r="CK1701" s="198"/>
      <c r="CL1701" s="198"/>
      <c r="CM1701" s="198"/>
      <c r="CN1701" s="198"/>
      <c r="CO1701" s="198"/>
      <c r="CP1701" s="198"/>
      <c r="CQ1701" s="198"/>
      <c r="CR1701" s="198"/>
      <c r="CS1701" s="198"/>
      <c r="CT1701" s="198"/>
      <c r="CU1701" s="198"/>
      <c r="CV1701" s="198"/>
      <c r="CW1701" s="198"/>
      <c r="CX1701" s="198"/>
      <c r="CY1701" s="198"/>
      <c r="CZ1701" s="198"/>
      <c r="DA1701" s="198"/>
      <c r="DB1701" s="198"/>
      <c r="DC1701" s="198"/>
      <c r="DD1701" s="198"/>
      <c r="DE1701" s="198"/>
      <c r="DF1701" s="198"/>
      <c r="DG1701" s="198"/>
      <c r="DH1701" s="198"/>
      <c r="DI1701" s="198"/>
      <c r="DJ1701" s="198"/>
      <c r="DK1701" s="198"/>
      <c r="DL1701" s="198"/>
      <c r="DM1701" s="198"/>
      <c r="DN1701" s="198"/>
      <c r="DO1701" s="198"/>
      <c r="DP1701" s="198"/>
      <c r="DQ1701" s="198"/>
      <c r="DR1701" s="198"/>
      <c r="DS1701" s="198"/>
      <c r="DT1701" s="198"/>
      <c r="DU1701" s="198"/>
    </row>
    <row r="1702" spans="1:125" s="173" customFormat="1" x14ac:dyDescent="0.2">
      <c r="A1702" s="149"/>
      <c r="B1702" s="151"/>
      <c r="C1702" s="151"/>
      <c r="AT1702" s="198"/>
      <c r="AU1702" s="198"/>
      <c r="AV1702" s="198"/>
      <c r="AW1702" s="198"/>
      <c r="AX1702" s="198"/>
      <c r="AY1702" s="198"/>
      <c r="AZ1702" s="198"/>
      <c r="BA1702" s="198"/>
      <c r="BB1702" s="198"/>
      <c r="BC1702" s="198"/>
      <c r="BD1702" s="198"/>
      <c r="BE1702" s="198"/>
      <c r="BF1702" s="198"/>
      <c r="BG1702" s="198"/>
      <c r="BH1702" s="198"/>
      <c r="BI1702" s="198"/>
      <c r="BJ1702" s="198"/>
      <c r="BK1702" s="198"/>
      <c r="BL1702" s="198"/>
      <c r="BM1702" s="198"/>
      <c r="BN1702" s="198"/>
      <c r="BO1702" s="198"/>
      <c r="BP1702" s="198"/>
      <c r="BQ1702" s="198"/>
      <c r="BR1702" s="198"/>
      <c r="BS1702" s="198"/>
      <c r="BT1702" s="198"/>
      <c r="BU1702" s="198"/>
      <c r="BV1702" s="198"/>
      <c r="BW1702" s="198"/>
      <c r="BX1702" s="198"/>
      <c r="BY1702" s="198"/>
      <c r="BZ1702" s="198"/>
      <c r="CA1702" s="198"/>
      <c r="CB1702" s="198"/>
      <c r="CC1702" s="198"/>
      <c r="CD1702" s="198"/>
      <c r="CE1702" s="198"/>
      <c r="CF1702" s="198"/>
      <c r="CG1702" s="198"/>
      <c r="CH1702" s="198"/>
      <c r="CI1702" s="198"/>
      <c r="CJ1702" s="198"/>
      <c r="CK1702" s="198"/>
      <c r="CL1702" s="198"/>
      <c r="CM1702" s="198"/>
      <c r="CN1702" s="198"/>
      <c r="CO1702" s="198"/>
      <c r="CP1702" s="198"/>
      <c r="CQ1702" s="198"/>
      <c r="CR1702" s="198"/>
      <c r="CS1702" s="198"/>
      <c r="CT1702" s="198"/>
      <c r="CU1702" s="198"/>
      <c r="CV1702" s="198"/>
      <c r="CW1702" s="198"/>
      <c r="CX1702" s="198"/>
      <c r="CY1702" s="198"/>
      <c r="CZ1702" s="198"/>
      <c r="DA1702" s="198"/>
      <c r="DB1702" s="198"/>
      <c r="DC1702" s="198"/>
      <c r="DD1702" s="198"/>
      <c r="DE1702" s="198"/>
      <c r="DF1702" s="198"/>
      <c r="DG1702" s="198"/>
      <c r="DH1702" s="198"/>
      <c r="DI1702" s="198"/>
      <c r="DJ1702" s="198"/>
      <c r="DK1702" s="198"/>
      <c r="DL1702" s="198"/>
      <c r="DM1702" s="198"/>
      <c r="DN1702" s="198"/>
      <c r="DO1702" s="198"/>
      <c r="DP1702" s="198"/>
      <c r="DQ1702" s="198"/>
      <c r="DR1702" s="198"/>
      <c r="DS1702" s="198"/>
      <c r="DT1702" s="198"/>
      <c r="DU1702" s="198"/>
    </row>
    <row r="1703" spans="1:125" s="173" customFormat="1" x14ac:dyDescent="0.2">
      <c r="A1703" s="149"/>
      <c r="B1703" s="151"/>
      <c r="C1703" s="151"/>
      <c r="AT1703" s="198"/>
      <c r="AU1703" s="198"/>
      <c r="AV1703" s="198"/>
      <c r="AW1703" s="198"/>
      <c r="AX1703" s="198"/>
      <c r="AY1703" s="198"/>
      <c r="AZ1703" s="198"/>
      <c r="BA1703" s="198"/>
      <c r="BB1703" s="198"/>
      <c r="BC1703" s="198"/>
      <c r="BD1703" s="198"/>
      <c r="BE1703" s="198"/>
      <c r="BF1703" s="198"/>
      <c r="BG1703" s="198"/>
      <c r="BH1703" s="198"/>
      <c r="BI1703" s="198"/>
      <c r="BJ1703" s="198"/>
      <c r="BK1703" s="198"/>
      <c r="BL1703" s="198"/>
      <c r="BM1703" s="198"/>
      <c r="BN1703" s="198"/>
      <c r="BO1703" s="198"/>
      <c r="BP1703" s="198"/>
      <c r="BQ1703" s="198"/>
      <c r="BR1703" s="198"/>
      <c r="BS1703" s="198"/>
      <c r="BT1703" s="198"/>
      <c r="BU1703" s="198"/>
      <c r="BV1703" s="198"/>
      <c r="BW1703" s="198"/>
      <c r="BX1703" s="198"/>
      <c r="BY1703" s="198"/>
      <c r="BZ1703" s="198"/>
      <c r="CA1703" s="198"/>
      <c r="CB1703" s="198"/>
      <c r="CC1703" s="198"/>
      <c r="CD1703" s="198"/>
      <c r="CE1703" s="198"/>
      <c r="CF1703" s="198"/>
      <c r="CG1703" s="198"/>
      <c r="CH1703" s="198"/>
      <c r="CI1703" s="198"/>
      <c r="CJ1703" s="198"/>
      <c r="CK1703" s="198"/>
      <c r="CL1703" s="198"/>
      <c r="CM1703" s="198"/>
      <c r="CN1703" s="198"/>
      <c r="CO1703" s="198"/>
      <c r="CP1703" s="198"/>
      <c r="CQ1703" s="198"/>
      <c r="CR1703" s="198"/>
      <c r="CS1703" s="198"/>
      <c r="CT1703" s="198"/>
      <c r="CU1703" s="198"/>
      <c r="CV1703" s="198"/>
      <c r="CW1703" s="198"/>
      <c r="CX1703" s="198"/>
      <c r="CY1703" s="198"/>
      <c r="CZ1703" s="198"/>
      <c r="DA1703" s="198"/>
      <c r="DB1703" s="198"/>
      <c r="DC1703" s="198"/>
      <c r="DD1703" s="198"/>
      <c r="DE1703" s="198"/>
      <c r="DF1703" s="198"/>
      <c r="DG1703" s="198"/>
      <c r="DH1703" s="198"/>
      <c r="DI1703" s="198"/>
      <c r="DJ1703" s="198"/>
      <c r="DK1703" s="198"/>
      <c r="DL1703" s="198"/>
      <c r="DM1703" s="198"/>
      <c r="DN1703" s="198"/>
      <c r="DO1703" s="198"/>
      <c r="DP1703" s="198"/>
      <c r="DQ1703" s="198"/>
      <c r="DR1703" s="198"/>
      <c r="DS1703" s="198"/>
      <c r="DT1703" s="198"/>
      <c r="DU1703" s="198"/>
    </row>
    <row r="1704" spans="1:125" s="173" customFormat="1" x14ac:dyDescent="0.2">
      <c r="A1704" s="149"/>
      <c r="B1704" s="151"/>
      <c r="C1704" s="151"/>
      <c r="AT1704" s="198"/>
      <c r="AU1704" s="198"/>
      <c r="AV1704" s="198"/>
      <c r="AW1704" s="198"/>
      <c r="AX1704" s="198"/>
      <c r="AY1704" s="198"/>
      <c r="AZ1704" s="198"/>
      <c r="BA1704" s="198"/>
      <c r="BB1704" s="198"/>
      <c r="BC1704" s="198"/>
      <c r="BD1704" s="198"/>
      <c r="BE1704" s="198"/>
      <c r="BF1704" s="198"/>
      <c r="BG1704" s="198"/>
      <c r="BH1704" s="198"/>
      <c r="BI1704" s="198"/>
      <c r="BJ1704" s="198"/>
      <c r="BK1704" s="198"/>
      <c r="BL1704" s="198"/>
      <c r="BM1704" s="198"/>
      <c r="BN1704" s="198"/>
      <c r="BO1704" s="198"/>
      <c r="BP1704" s="198"/>
      <c r="BQ1704" s="198"/>
      <c r="BR1704" s="198"/>
      <c r="BS1704" s="198"/>
      <c r="BT1704" s="198"/>
      <c r="BU1704" s="198"/>
      <c r="BV1704" s="198"/>
      <c r="BW1704" s="198"/>
      <c r="BX1704" s="198"/>
      <c r="BY1704" s="198"/>
      <c r="BZ1704" s="198"/>
      <c r="CA1704" s="198"/>
      <c r="CB1704" s="198"/>
      <c r="CC1704" s="198"/>
      <c r="CD1704" s="198"/>
      <c r="CE1704" s="198"/>
      <c r="CF1704" s="198"/>
      <c r="CG1704" s="198"/>
      <c r="CH1704" s="198"/>
      <c r="CI1704" s="198"/>
      <c r="CJ1704" s="198"/>
      <c r="CK1704" s="198"/>
      <c r="CL1704" s="198"/>
      <c r="CM1704" s="198"/>
      <c r="CN1704" s="198"/>
      <c r="CO1704" s="198"/>
      <c r="CP1704" s="198"/>
      <c r="CQ1704" s="198"/>
      <c r="CR1704" s="198"/>
      <c r="CS1704" s="198"/>
      <c r="CT1704" s="198"/>
      <c r="CU1704" s="198"/>
      <c r="CV1704" s="198"/>
      <c r="CW1704" s="198"/>
      <c r="CX1704" s="198"/>
      <c r="CY1704" s="198"/>
      <c r="CZ1704" s="198"/>
      <c r="DA1704" s="198"/>
      <c r="DB1704" s="198"/>
      <c r="DC1704" s="198"/>
      <c r="DD1704" s="198"/>
      <c r="DE1704" s="198"/>
      <c r="DF1704" s="198"/>
      <c r="DG1704" s="198"/>
      <c r="DH1704" s="198"/>
      <c r="DI1704" s="198"/>
      <c r="DJ1704" s="198"/>
      <c r="DK1704" s="198"/>
      <c r="DL1704" s="198"/>
      <c r="DM1704" s="198"/>
      <c r="DN1704" s="198"/>
      <c r="DO1704" s="198"/>
      <c r="DP1704" s="198"/>
      <c r="DQ1704" s="198"/>
      <c r="DR1704" s="198"/>
      <c r="DS1704" s="198"/>
      <c r="DT1704" s="198"/>
      <c r="DU1704" s="198"/>
    </row>
    <row r="1705" spans="1:125" s="173" customFormat="1" x14ac:dyDescent="0.2">
      <c r="A1705" s="149"/>
      <c r="B1705" s="151"/>
      <c r="C1705" s="151"/>
      <c r="AT1705" s="198"/>
      <c r="AU1705" s="198"/>
      <c r="AV1705" s="198"/>
      <c r="AW1705" s="198"/>
      <c r="AX1705" s="198"/>
      <c r="AY1705" s="198"/>
      <c r="AZ1705" s="198"/>
      <c r="BA1705" s="198"/>
      <c r="BB1705" s="198"/>
      <c r="BC1705" s="198"/>
      <c r="BD1705" s="198"/>
      <c r="BE1705" s="198"/>
      <c r="BF1705" s="198"/>
      <c r="BG1705" s="198"/>
      <c r="BH1705" s="198"/>
      <c r="BI1705" s="198"/>
      <c r="BJ1705" s="198"/>
      <c r="BK1705" s="198"/>
      <c r="BL1705" s="198"/>
      <c r="BM1705" s="198"/>
      <c r="BN1705" s="198"/>
      <c r="BO1705" s="198"/>
      <c r="BP1705" s="198"/>
      <c r="BQ1705" s="198"/>
      <c r="BR1705" s="198"/>
      <c r="BS1705" s="198"/>
      <c r="BT1705" s="198"/>
      <c r="BU1705" s="198"/>
      <c r="BV1705" s="198"/>
      <c r="BW1705" s="198"/>
      <c r="BX1705" s="198"/>
      <c r="BY1705" s="198"/>
      <c r="BZ1705" s="198"/>
      <c r="CA1705" s="198"/>
      <c r="CB1705" s="198"/>
      <c r="CC1705" s="198"/>
      <c r="CD1705" s="198"/>
      <c r="CE1705" s="198"/>
      <c r="CF1705" s="198"/>
      <c r="CG1705" s="198"/>
      <c r="CH1705" s="198"/>
      <c r="CI1705" s="198"/>
      <c r="CJ1705" s="198"/>
      <c r="CK1705" s="198"/>
      <c r="CL1705" s="198"/>
      <c r="CM1705" s="198"/>
      <c r="CN1705" s="198"/>
      <c r="CO1705" s="198"/>
      <c r="CP1705" s="198"/>
      <c r="CQ1705" s="198"/>
      <c r="CR1705" s="198"/>
      <c r="CS1705" s="198"/>
      <c r="CT1705" s="198"/>
      <c r="CU1705" s="198"/>
      <c r="CV1705" s="198"/>
      <c r="CW1705" s="198"/>
      <c r="CX1705" s="198"/>
      <c r="CY1705" s="198"/>
      <c r="CZ1705" s="198"/>
      <c r="DA1705" s="198"/>
      <c r="DB1705" s="198"/>
      <c r="DC1705" s="198"/>
      <c r="DD1705" s="198"/>
      <c r="DE1705" s="198"/>
      <c r="DF1705" s="198"/>
      <c r="DG1705" s="198"/>
      <c r="DH1705" s="198"/>
      <c r="DI1705" s="198"/>
      <c r="DJ1705" s="198"/>
      <c r="DK1705" s="198"/>
      <c r="DL1705" s="198"/>
      <c r="DM1705" s="198"/>
      <c r="DN1705" s="198"/>
      <c r="DO1705" s="198"/>
      <c r="DP1705" s="198"/>
      <c r="DQ1705" s="198"/>
      <c r="DR1705" s="198"/>
      <c r="DS1705" s="198"/>
      <c r="DT1705" s="198"/>
      <c r="DU1705" s="198"/>
    </row>
    <row r="1706" spans="1:125" s="173" customFormat="1" x14ac:dyDescent="0.2">
      <c r="A1706" s="149"/>
      <c r="B1706" s="151"/>
      <c r="C1706" s="151"/>
      <c r="AT1706" s="198"/>
      <c r="AU1706" s="198"/>
      <c r="AV1706" s="198"/>
      <c r="AW1706" s="198"/>
      <c r="AX1706" s="198"/>
      <c r="AY1706" s="198"/>
      <c r="AZ1706" s="198"/>
      <c r="BA1706" s="198"/>
      <c r="BB1706" s="198"/>
      <c r="BC1706" s="198"/>
      <c r="BD1706" s="198"/>
      <c r="BE1706" s="198"/>
      <c r="BF1706" s="198"/>
      <c r="BG1706" s="198"/>
      <c r="BH1706" s="198"/>
      <c r="BI1706" s="198"/>
      <c r="BJ1706" s="198"/>
      <c r="BK1706" s="198"/>
      <c r="BL1706" s="198"/>
      <c r="BM1706" s="198"/>
      <c r="BN1706" s="198"/>
      <c r="BO1706" s="198"/>
      <c r="BP1706" s="198"/>
      <c r="BQ1706" s="198"/>
      <c r="BR1706" s="198"/>
      <c r="BS1706" s="198"/>
      <c r="BT1706" s="198"/>
      <c r="BU1706" s="198"/>
      <c r="BV1706" s="198"/>
      <c r="BW1706" s="198"/>
      <c r="BX1706" s="198"/>
      <c r="BY1706" s="198"/>
      <c r="BZ1706" s="198"/>
      <c r="CA1706" s="198"/>
      <c r="CB1706" s="198"/>
      <c r="CC1706" s="198"/>
      <c r="CD1706" s="198"/>
      <c r="CE1706" s="198"/>
      <c r="CF1706" s="198"/>
      <c r="CG1706" s="198"/>
      <c r="CH1706" s="198"/>
      <c r="CI1706" s="198"/>
      <c r="CJ1706" s="198"/>
      <c r="CK1706" s="198"/>
      <c r="CL1706" s="198"/>
      <c r="CM1706" s="198"/>
      <c r="CN1706" s="198"/>
      <c r="CO1706" s="198"/>
      <c r="CP1706" s="198"/>
      <c r="CQ1706" s="198"/>
      <c r="CR1706" s="198"/>
      <c r="CS1706" s="198"/>
      <c r="CT1706" s="198"/>
      <c r="CU1706" s="198"/>
      <c r="CV1706" s="198"/>
      <c r="CW1706" s="198"/>
      <c r="CX1706" s="198"/>
      <c r="CY1706" s="198"/>
      <c r="CZ1706" s="198"/>
      <c r="DA1706" s="198"/>
      <c r="DB1706" s="198"/>
      <c r="DC1706" s="198"/>
      <c r="DD1706" s="198"/>
      <c r="DE1706" s="198"/>
      <c r="DF1706" s="198"/>
      <c r="DG1706" s="198"/>
      <c r="DH1706" s="198"/>
      <c r="DI1706" s="198"/>
      <c r="DJ1706" s="198"/>
      <c r="DK1706" s="198"/>
      <c r="DL1706" s="198"/>
      <c r="DM1706" s="198"/>
      <c r="DN1706" s="198"/>
      <c r="DO1706" s="198"/>
      <c r="DP1706" s="198"/>
      <c r="DQ1706" s="198"/>
      <c r="DR1706" s="198"/>
      <c r="DS1706" s="198"/>
      <c r="DT1706" s="198"/>
      <c r="DU1706" s="198"/>
    </row>
    <row r="1707" spans="1:125" s="173" customFormat="1" x14ac:dyDescent="0.2">
      <c r="A1707" s="149"/>
      <c r="B1707" s="151"/>
      <c r="C1707" s="151"/>
      <c r="AT1707" s="198"/>
      <c r="AU1707" s="198"/>
      <c r="AV1707" s="198"/>
      <c r="AW1707" s="198"/>
      <c r="AX1707" s="198"/>
      <c r="AY1707" s="198"/>
      <c r="AZ1707" s="198"/>
      <c r="BA1707" s="198"/>
      <c r="BB1707" s="198"/>
      <c r="BC1707" s="198"/>
      <c r="BD1707" s="198"/>
      <c r="BE1707" s="198"/>
      <c r="BF1707" s="198"/>
      <c r="BG1707" s="198"/>
      <c r="BH1707" s="198"/>
      <c r="BI1707" s="198"/>
      <c r="BJ1707" s="198"/>
      <c r="BK1707" s="198"/>
      <c r="BL1707" s="198"/>
      <c r="BM1707" s="198"/>
      <c r="BN1707" s="198"/>
      <c r="BO1707" s="198"/>
      <c r="BP1707" s="198"/>
      <c r="BQ1707" s="198"/>
      <c r="BR1707" s="198"/>
      <c r="BS1707" s="198"/>
      <c r="BT1707" s="198"/>
      <c r="BU1707" s="198"/>
      <c r="BV1707" s="198"/>
      <c r="BW1707" s="198"/>
      <c r="BX1707" s="198"/>
      <c r="BY1707" s="198"/>
      <c r="BZ1707" s="198"/>
      <c r="CA1707" s="198"/>
      <c r="CB1707" s="198"/>
      <c r="CC1707" s="198"/>
      <c r="CD1707" s="198"/>
      <c r="CE1707" s="198"/>
      <c r="CF1707" s="198"/>
      <c r="CG1707" s="198"/>
      <c r="CH1707" s="198"/>
      <c r="CI1707" s="198"/>
      <c r="CJ1707" s="198"/>
      <c r="CK1707" s="198"/>
      <c r="CL1707" s="198"/>
      <c r="CM1707" s="198"/>
      <c r="CN1707" s="198"/>
      <c r="CO1707" s="198"/>
      <c r="CP1707" s="198"/>
      <c r="CQ1707" s="198"/>
      <c r="CR1707" s="198"/>
      <c r="CS1707" s="198"/>
      <c r="CT1707" s="198"/>
      <c r="CU1707" s="198"/>
      <c r="CV1707" s="198"/>
      <c r="CW1707" s="198"/>
      <c r="CX1707" s="198"/>
      <c r="CY1707" s="198"/>
      <c r="CZ1707" s="198"/>
      <c r="DA1707" s="198"/>
      <c r="DB1707" s="198"/>
      <c r="DC1707" s="198"/>
      <c r="DD1707" s="198"/>
      <c r="DE1707" s="198"/>
      <c r="DF1707" s="198"/>
      <c r="DG1707" s="198"/>
      <c r="DH1707" s="198"/>
      <c r="DI1707" s="198"/>
      <c r="DJ1707" s="198"/>
      <c r="DK1707" s="198"/>
      <c r="DL1707" s="198"/>
      <c r="DM1707" s="198"/>
      <c r="DN1707" s="198"/>
      <c r="DO1707" s="198"/>
      <c r="DP1707" s="198"/>
      <c r="DQ1707" s="198"/>
      <c r="DR1707" s="198"/>
      <c r="DS1707" s="198"/>
      <c r="DT1707" s="198"/>
      <c r="DU1707" s="198"/>
    </row>
    <row r="1708" spans="1:125" s="173" customFormat="1" x14ac:dyDescent="0.2">
      <c r="A1708" s="149"/>
      <c r="B1708" s="151"/>
      <c r="C1708" s="151"/>
      <c r="AT1708" s="198"/>
      <c r="AU1708" s="198"/>
      <c r="AV1708" s="198"/>
      <c r="AW1708" s="198"/>
      <c r="AX1708" s="198"/>
      <c r="AY1708" s="198"/>
      <c r="AZ1708" s="198"/>
      <c r="BA1708" s="198"/>
      <c r="BB1708" s="198"/>
      <c r="BC1708" s="198"/>
      <c r="BD1708" s="198"/>
      <c r="BE1708" s="198"/>
      <c r="BF1708" s="198"/>
      <c r="BG1708" s="198"/>
      <c r="BH1708" s="198"/>
      <c r="BI1708" s="198"/>
      <c r="BJ1708" s="198"/>
      <c r="BK1708" s="198"/>
      <c r="BL1708" s="198"/>
      <c r="BM1708" s="198"/>
      <c r="BN1708" s="198"/>
      <c r="BO1708" s="198"/>
      <c r="BP1708" s="198"/>
      <c r="BQ1708" s="198"/>
      <c r="BR1708" s="198"/>
      <c r="BS1708" s="198"/>
      <c r="BT1708" s="198"/>
      <c r="BU1708" s="198"/>
      <c r="BV1708" s="198"/>
      <c r="BW1708" s="198"/>
      <c r="BX1708" s="198"/>
      <c r="BY1708" s="198"/>
      <c r="BZ1708" s="198"/>
      <c r="CA1708" s="198"/>
      <c r="CB1708" s="198"/>
      <c r="CC1708" s="198"/>
      <c r="CD1708" s="198"/>
      <c r="CE1708" s="198"/>
      <c r="CF1708" s="198"/>
      <c r="CG1708" s="198"/>
      <c r="CH1708" s="198"/>
      <c r="CI1708" s="198"/>
      <c r="CJ1708" s="198"/>
      <c r="CK1708" s="198"/>
      <c r="CL1708" s="198"/>
      <c r="CM1708" s="198"/>
      <c r="CN1708" s="198"/>
      <c r="CO1708" s="198"/>
      <c r="CP1708" s="198"/>
      <c r="CQ1708" s="198"/>
      <c r="CR1708" s="198"/>
      <c r="CS1708" s="198"/>
      <c r="CT1708" s="198"/>
      <c r="CU1708" s="198"/>
      <c r="CV1708" s="198"/>
      <c r="CW1708" s="198"/>
      <c r="CX1708" s="198"/>
      <c r="CY1708" s="198"/>
      <c r="CZ1708" s="198"/>
      <c r="DA1708" s="198"/>
      <c r="DB1708" s="198"/>
      <c r="DC1708" s="198"/>
      <c r="DD1708" s="198"/>
      <c r="DE1708" s="198"/>
      <c r="DF1708" s="198"/>
      <c r="DG1708" s="198"/>
      <c r="DH1708" s="198"/>
      <c r="DI1708" s="198"/>
      <c r="DJ1708" s="198"/>
      <c r="DK1708" s="198"/>
      <c r="DL1708" s="198"/>
      <c r="DM1708" s="198"/>
      <c r="DN1708" s="198"/>
      <c r="DO1708" s="198"/>
      <c r="DP1708" s="198"/>
      <c r="DQ1708" s="198"/>
      <c r="DR1708" s="198"/>
      <c r="DS1708" s="198"/>
      <c r="DT1708" s="198"/>
      <c r="DU1708" s="198"/>
    </row>
    <row r="1709" spans="1:125" s="173" customFormat="1" x14ac:dyDescent="0.2">
      <c r="A1709" s="149"/>
      <c r="B1709" s="151"/>
      <c r="C1709" s="151"/>
      <c r="AT1709" s="198"/>
      <c r="AU1709" s="198"/>
      <c r="AV1709" s="198"/>
      <c r="AW1709" s="198"/>
      <c r="AX1709" s="198"/>
      <c r="AY1709" s="198"/>
      <c r="AZ1709" s="198"/>
      <c r="BA1709" s="198"/>
      <c r="BB1709" s="198"/>
      <c r="BC1709" s="198"/>
      <c r="BD1709" s="198"/>
      <c r="BE1709" s="198"/>
      <c r="BF1709" s="198"/>
      <c r="BG1709" s="198"/>
      <c r="BH1709" s="198"/>
      <c r="BI1709" s="198"/>
      <c r="BJ1709" s="198"/>
      <c r="BK1709" s="198"/>
      <c r="BL1709" s="198"/>
      <c r="BM1709" s="198"/>
      <c r="BN1709" s="198"/>
      <c r="BO1709" s="198"/>
      <c r="BP1709" s="198"/>
      <c r="BQ1709" s="198"/>
      <c r="BR1709" s="198"/>
      <c r="BS1709" s="198"/>
      <c r="BT1709" s="198"/>
      <c r="BU1709" s="198"/>
      <c r="BV1709" s="198"/>
      <c r="BW1709" s="198"/>
      <c r="BX1709" s="198"/>
      <c r="BY1709" s="198"/>
      <c r="BZ1709" s="198"/>
      <c r="CA1709" s="198"/>
      <c r="CB1709" s="198"/>
      <c r="CC1709" s="198"/>
      <c r="CD1709" s="198"/>
      <c r="CE1709" s="198"/>
      <c r="CF1709" s="198"/>
      <c r="CG1709" s="198"/>
      <c r="CH1709" s="198"/>
      <c r="CI1709" s="198"/>
      <c r="CJ1709" s="198"/>
      <c r="CK1709" s="198"/>
      <c r="CL1709" s="198"/>
      <c r="CM1709" s="198"/>
      <c r="CN1709" s="198"/>
      <c r="CO1709" s="198"/>
      <c r="CP1709" s="198"/>
      <c r="CQ1709" s="198"/>
      <c r="CR1709" s="198"/>
      <c r="CS1709" s="198"/>
      <c r="CT1709" s="198"/>
      <c r="CU1709" s="198"/>
      <c r="CV1709" s="198"/>
      <c r="CW1709" s="198"/>
      <c r="CX1709" s="198"/>
      <c r="CY1709" s="198"/>
      <c r="CZ1709" s="198"/>
      <c r="DA1709" s="198"/>
      <c r="DB1709" s="198"/>
      <c r="DC1709" s="198"/>
      <c r="DD1709" s="198"/>
      <c r="DE1709" s="198"/>
      <c r="DF1709" s="198"/>
      <c r="DG1709" s="198"/>
      <c r="DH1709" s="198"/>
      <c r="DI1709" s="198"/>
      <c r="DJ1709" s="198"/>
      <c r="DK1709" s="198"/>
      <c r="DL1709" s="198"/>
      <c r="DM1709" s="198"/>
      <c r="DN1709" s="198"/>
      <c r="DO1709" s="198"/>
      <c r="DP1709" s="198"/>
      <c r="DQ1709" s="198"/>
      <c r="DR1709" s="198"/>
      <c r="DS1709" s="198"/>
      <c r="DT1709" s="198"/>
      <c r="DU1709" s="198"/>
    </row>
    <row r="1710" spans="1:125" s="173" customFormat="1" x14ac:dyDescent="0.2">
      <c r="A1710" s="149"/>
      <c r="B1710" s="151"/>
      <c r="C1710" s="151"/>
      <c r="AT1710" s="198"/>
      <c r="AU1710" s="198"/>
      <c r="AV1710" s="198"/>
      <c r="AW1710" s="198"/>
      <c r="AX1710" s="198"/>
      <c r="AY1710" s="198"/>
      <c r="AZ1710" s="198"/>
      <c r="BA1710" s="198"/>
      <c r="BB1710" s="198"/>
      <c r="BC1710" s="198"/>
      <c r="BD1710" s="198"/>
      <c r="BE1710" s="198"/>
      <c r="BF1710" s="198"/>
      <c r="BG1710" s="198"/>
      <c r="BH1710" s="198"/>
      <c r="BI1710" s="198"/>
      <c r="BJ1710" s="198"/>
      <c r="BK1710" s="198"/>
      <c r="BL1710" s="198"/>
      <c r="BM1710" s="198"/>
      <c r="BN1710" s="198"/>
      <c r="BO1710" s="198"/>
      <c r="BP1710" s="198"/>
      <c r="BQ1710" s="198"/>
      <c r="BR1710" s="198"/>
      <c r="BS1710" s="198"/>
      <c r="BT1710" s="198"/>
      <c r="BU1710" s="198"/>
      <c r="BV1710" s="198"/>
      <c r="BW1710" s="198"/>
      <c r="BX1710" s="198"/>
      <c r="BY1710" s="198"/>
      <c r="BZ1710" s="198"/>
      <c r="CA1710" s="198"/>
      <c r="CB1710" s="198"/>
      <c r="CC1710" s="198"/>
      <c r="CD1710" s="198"/>
      <c r="CE1710" s="198"/>
      <c r="CF1710" s="198"/>
      <c r="CG1710" s="198"/>
      <c r="CH1710" s="198"/>
      <c r="CI1710" s="198"/>
      <c r="CJ1710" s="198"/>
      <c r="CK1710" s="198"/>
      <c r="CL1710" s="198"/>
      <c r="CM1710" s="198"/>
      <c r="CN1710" s="198"/>
      <c r="CO1710" s="198"/>
      <c r="CP1710" s="198"/>
      <c r="CQ1710" s="198"/>
      <c r="CR1710" s="198"/>
      <c r="CS1710" s="198"/>
      <c r="CT1710" s="198"/>
      <c r="CU1710" s="198"/>
      <c r="CV1710" s="198"/>
      <c r="CW1710" s="198"/>
      <c r="CX1710" s="198"/>
      <c r="CY1710" s="198"/>
      <c r="CZ1710" s="198"/>
      <c r="DA1710" s="198"/>
      <c r="DB1710" s="198"/>
      <c r="DC1710" s="198"/>
      <c r="DD1710" s="198"/>
      <c r="DE1710" s="198"/>
      <c r="DF1710" s="198"/>
      <c r="DG1710" s="198"/>
      <c r="DH1710" s="198"/>
      <c r="DI1710" s="198"/>
      <c r="DJ1710" s="198"/>
      <c r="DK1710" s="198"/>
      <c r="DL1710" s="198"/>
      <c r="DM1710" s="198"/>
      <c r="DN1710" s="198"/>
      <c r="DO1710" s="198"/>
      <c r="DP1710" s="198"/>
      <c r="DQ1710" s="198"/>
      <c r="DR1710" s="198"/>
      <c r="DS1710" s="198"/>
      <c r="DT1710" s="198"/>
      <c r="DU1710" s="198"/>
    </row>
    <row r="1711" spans="1:125" s="173" customFormat="1" x14ac:dyDescent="0.2">
      <c r="A1711" s="149"/>
      <c r="B1711" s="151"/>
      <c r="C1711" s="151"/>
      <c r="AT1711" s="198"/>
      <c r="AU1711" s="198"/>
      <c r="AV1711" s="198"/>
      <c r="AW1711" s="198"/>
      <c r="AX1711" s="198"/>
      <c r="AY1711" s="198"/>
      <c r="AZ1711" s="198"/>
      <c r="BA1711" s="198"/>
      <c r="BB1711" s="198"/>
      <c r="BC1711" s="198"/>
      <c r="BD1711" s="198"/>
      <c r="BE1711" s="198"/>
      <c r="BF1711" s="198"/>
      <c r="BG1711" s="198"/>
      <c r="BH1711" s="198"/>
      <c r="BI1711" s="198"/>
      <c r="BJ1711" s="198"/>
      <c r="BK1711" s="198"/>
      <c r="BL1711" s="198"/>
      <c r="BM1711" s="198"/>
      <c r="BN1711" s="198"/>
      <c r="BO1711" s="198"/>
      <c r="BP1711" s="198"/>
      <c r="BQ1711" s="198"/>
      <c r="BR1711" s="198"/>
      <c r="BS1711" s="198"/>
      <c r="BT1711" s="198"/>
      <c r="BU1711" s="198"/>
      <c r="BV1711" s="198"/>
      <c r="BW1711" s="198"/>
      <c r="BX1711" s="198"/>
      <c r="BY1711" s="198"/>
      <c r="BZ1711" s="198"/>
      <c r="CA1711" s="198"/>
      <c r="CB1711" s="198"/>
      <c r="CC1711" s="198"/>
      <c r="CD1711" s="198"/>
      <c r="CE1711" s="198"/>
      <c r="CF1711" s="198"/>
      <c r="CG1711" s="198"/>
      <c r="CH1711" s="198"/>
      <c r="CI1711" s="198"/>
      <c r="CJ1711" s="198"/>
      <c r="CK1711" s="198"/>
      <c r="CL1711" s="198"/>
      <c r="CM1711" s="198"/>
      <c r="CN1711" s="198"/>
      <c r="CO1711" s="198"/>
      <c r="CP1711" s="198"/>
      <c r="CQ1711" s="198"/>
      <c r="CR1711" s="198"/>
      <c r="CS1711" s="198"/>
      <c r="CT1711" s="198"/>
      <c r="CU1711" s="198"/>
      <c r="CV1711" s="198"/>
      <c r="CW1711" s="198"/>
      <c r="CX1711" s="198"/>
      <c r="CY1711" s="198"/>
      <c r="CZ1711" s="198"/>
      <c r="DA1711" s="198"/>
      <c r="DB1711" s="198"/>
      <c r="DC1711" s="198"/>
      <c r="DD1711" s="198"/>
      <c r="DE1711" s="198"/>
      <c r="DF1711" s="198"/>
      <c r="DG1711" s="198"/>
      <c r="DH1711" s="198"/>
      <c r="DI1711" s="198"/>
      <c r="DJ1711" s="198"/>
      <c r="DK1711" s="198"/>
      <c r="DL1711" s="198"/>
      <c r="DM1711" s="198"/>
      <c r="DN1711" s="198"/>
      <c r="DO1711" s="198"/>
      <c r="DP1711" s="198"/>
      <c r="DQ1711" s="198"/>
      <c r="DR1711" s="198"/>
      <c r="DS1711" s="198"/>
      <c r="DT1711" s="198"/>
      <c r="DU1711" s="198"/>
    </row>
    <row r="1712" spans="1:125" s="173" customFormat="1" x14ac:dyDescent="0.2">
      <c r="A1712" s="149"/>
      <c r="B1712" s="151"/>
      <c r="C1712" s="151"/>
      <c r="AT1712" s="198"/>
      <c r="AU1712" s="198"/>
      <c r="AV1712" s="198"/>
      <c r="AW1712" s="198"/>
      <c r="AX1712" s="198"/>
      <c r="AY1712" s="198"/>
      <c r="AZ1712" s="198"/>
      <c r="BA1712" s="198"/>
      <c r="BB1712" s="198"/>
      <c r="BC1712" s="198"/>
      <c r="BD1712" s="198"/>
      <c r="BE1712" s="198"/>
      <c r="BF1712" s="198"/>
      <c r="BG1712" s="198"/>
      <c r="BH1712" s="198"/>
      <c r="BI1712" s="198"/>
      <c r="BJ1712" s="198"/>
      <c r="BK1712" s="198"/>
      <c r="BL1712" s="198"/>
      <c r="BM1712" s="198"/>
      <c r="BN1712" s="198"/>
      <c r="BO1712" s="198"/>
      <c r="BP1712" s="198"/>
      <c r="BQ1712" s="198"/>
      <c r="BR1712" s="198"/>
      <c r="BS1712" s="198"/>
      <c r="BT1712" s="198"/>
      <c r="BU1712" s="198"/>
      <c r="BV1712" s="198"/>
      <c r="BW1712" s="198"/>
      <c r="BX1712" s="198"/>
      <c r="BY1712" s="198"/>
      <c r="BZ1712" s="198"/>
      <c r="CA1712" s="198"/>
      <c r="CB1712" s="198"/>
      <c r="CC1712" s="198"/>
      <c r="CD1712" s="198"/>
      <c r="CE1712" s="198"/>
      <c r="CF1712" s="198"/>
      <c r="CG1712" s="198"/>
      <c r="CH1712" s="198"/>
      <c r="CI1712" s="198"/>
      <c r="CJ1712" s="198"/>
      <c r="CK1712" s="198"/>
      <c r="CL1712" s="198"/>
      <c r="CM1712" s="198"/>
      <c r="CN1712" s="198"/>
      <c r="CO1712" s="198"/>
      <c r="CP1712" s="198"/>
      <c r="CQ1712" s="198"/>
      <c r="CR1712" s="198"/>
      <c r="CS1712" s="198"/>
      <c r="CT1712" s="198"/>
      <c r="CU1712" s="198"/>
      <c r="CV1712" s="198"/>
      <c r="CW1712" s="198"/>
      <c r="CX1712" s="198"/>
      <c r="CY1712" s="198"/>
      <c r="CZ1712" s="198"/>
      <c r="DA1712" s="198"/>
      <c r="DB1712" s="198"/>
      <c r="DC1712" s="198"/>
      <c r="DD1712" s="198"/>
      <c r="DE1712" s="198"/>
      <c r="DF1712" s="198"/>
      <c r="DG1712" s="198"/>
      <c r="DH1712" s="198"/>
      <c r="DI1712" s="198"/>
      <c r="DJ1712" s="198"/>
      <c r="DK1712" s="198"/>
      <c r="DL1712" s="198"/>
      <c r="DM1712" s="198"/>
      <c r="DN1712" s="198"/>
      <c r="DO1712" s="198"/>
      <c r="DP1712" s="198"/>
      <c r="DQ1712" s="198"/>
      <c r="DR1712" s="198"/>
      <c r="DS1712" s="198"/>
      <c r="DT1712" s="198"/>
      <c r="DU1712" s="198"/>
    </row>
    <row r="1713" spans="1:125" s="173" customFormat="1" x14ac:dyDescent="0.2">
      <c r="A1713" s="149"/>
      <c r="B1713" s="151"/>
      <c r="C1713" s="151"/>
      <c r="AT1713" s="198"/>
      <c r="AU1713" s="198"/>
      <c r="AV1713" s="198"/>
      <c r="AW1713" s="198"/>
      <c r="AX1713" s="198"/>
      <c r="AY1713" s="198"/>
      <c r="AZ1713" s="198"/>
      <c r="BA1713" s="198"/>
      <c r="BB1713" s="198"/>
      <c r="BC1713" s="198"/>
      <c r="BD1713" s="198"/>
      <c r="BE1713" s="198"/>
      <c r="BF1713" s="198"/>
      <c r="BG1713" s="198"/>
      <c r="BH1713" s="198"/>
      <c r="BI1713" s="198"/>
      <c r="BJ1713" s="198"/>
      <c r="BK1713" s="198"/>
      <c r="BL1713" s="198"/>
      <c r="BM1713" s="198"/>
      <c r="BN1713" s="198"/>
      <c r="BO1713" s="198"/>
      <c r="BP1713" s="198"/>
      <c r="BQ1713" s="198"/>
      <c r="BR1713" s="198"/>
      <c r="BS1713" s="198"/>
      <c r="BT1713" s="198"/>
      <c r="BU1713" s="198"/>
      <c r="BV1713" s="198"/>
      <c r="BW1713" s="198"/>
      <c r="BX1713" s="198"/>
      <c r="BY1713" s="198"/>
      <c r="BZ1713" s="198"/>
      <c r="CA1713" s="198"/>
      <c r="CB1713" s="198"/>
      <c r="CC1713" s="198"/>
      <c r="CD1713" s="198"/>
      <c r="CE1713" s="198"/>
      <c r="CF1713" s="198"/>
      <c r="CG1713" s="198"/>
      <c r="CH1713" s="198"/>
      <c r="CI1713" s="198"/>
      <c r="CJ1713" s="198"/>
      <c r="CK1713" s="198"/>
      <c r="CL1713" s="198"/>
      <c r="CM1713" s="198"/>
      <c r="CN1713" s="198"/>
      <c r="CO1713" s="198"/>
      <c r="CP1713" s="198"/>
      <c r="CQ1713" s="198"/>
      <c r="CR1713" s="198"/>
      <c r="CS1713" s="198"/>
      <c r="CT1713" s="198"/>
      <c r="CU1713" s="198"/>
      <c r="CV1713" s="198"/>
      <c r="CW1713" s="198"/>
      <c r="CX1713" s="198"/>
      <c r="CY1713" s="198"/>
      <c r="CZ1713" s="198"/>
      <c r="DA1713" s="198"/>
      <c r="DB1713" s="198"/>
      <c r="DC1713" s="198"/>
      <c r="DD1713" s="198"/>
      <c r="DE1713" s="198"/>
      <c r="DF1713" s="198"/>
      <c r="DG1713" s="198"/>
      <c r="DH1713" s="198"/>
      <c r="DI1713" s="198"/>
      <c r="DJ1713" s="198"/>
      <c r="DK1713" s="198"/>
      <c r="DL1713" s="198"/>
      <c r="DM1713" s="198"/>
      <c r="DN1713" s="198"/>
      <c r="DO1713" s="198"/>
      <c r="DP1713" s="198"/>
      <c r="DQ1713" s="198"/>
      <c r="DR1713" s="198"/>
      <c r="DS1713" s="198"/>
      <c r="DT1713" s="198"/>
      <c r="DU1713" s="198"/>
    </row>
    <row r="1714" spans="1:125" s="173" customFormat="1" x14ac:dyDescent="0.2">
      <c r="A1714" s="149"/>
      <c r="B1714" s="151"/>
      <c r="C1714" s="151"/>
      <c r="AT1714" s="198"/>
      <c r="AU1714" s="198"/>
      <c r="AV1714" s="198"/>
      <c r="AW1714" s="198"/>
      <c r="AX1714" s="198"/>
      <c r="AY1714" s="198"/>
      <c r="AZ1714" s="198"/>
      <c r="BA1714" s="198"/>
      <c r="BB1714" s="198"/>
      <c r="BC1714" s="198"/>
      <c r="BD1714" s="198"/>
      <c r="BE1714" s="198"/>
      <c r="BF1714" s="198"/>
      <c r="BG1714" s="198"/>
      <c r="BH1714" s="198"/>
      <c r="BI1714" s="198"/>
      <c r="BJ1714" s="198"/>
      <c r="BK1714" s="198"/>
      <c r="BL1714" s="198"/>
      <c r="BM1714" s="198"/>
      <c r="BN1714" s="198"/>
      <c r="BO1714" s="198"/>
      <c r="BP1714" s="198"/>
      <c r="BQ1714" s="198"/>
      <c r="BR1714" s="198"/>
      <c r="BS1714" s="198"/>
      <c r="BT1714" s="198"/>
      <c r="BU1714" s="198"/>
      <c r="BV1714" s="198"/>
      <c r="BW1714" s="198"/>
      <c r="BX1714" s="198"/>
      <c r="BY1714" s="198"/>
      <c r="BZ1714" s="198"/>
      <c r="CA1714" s="198"/>
      <c r="CB1714" s="198"/>
      <c r="CC1714" s="198"/>
      <c r="CD1714" s="198"/>
      <c r="CE1714" s="198"/>
      <c r="CF1714" s="198"/>
      <c r="CG1714" s="198"/>
      <c r="CH1714" s="198"/>
      <c r="CI1714" s="198"/>
      <c r="CJ1714" s="198"/>
      <c r="CK1714" s="198"/>
      <c r="CL1714" s="198"/>
      <c r="CM1714" s="198"/>
      <c r="CN1714" s="198"/>
      <c r="CO1714" s="198"/>
      <c r="CP1714" s="198"/>
      <c r="CQ1714" s="198"/>
      <c r="CR1714" s="198"/>
      <c r="CS1714" s="198"/>
      <c r="CT1714" s="198"/>
      <c r="CU1714" s="198"/>
      <c r="CV1714" s="198"/>
      <c r="CW1714" s="198"/>
      <c r="CX1714" s="198"/>
      <c r="CY1714" s="198"/>
      <c r="CZ1714" s="198"/>
      <c r="DA1714" s="198"/>
      <c r="DB1714" s="198"/>
      <c r="DC1714" s="198"/>
      <c r="DD1714" s="198"/>
      <c r="DE1714" s="198"/>
      <c r="DF1714" s="198"/>
      <c r="DG1714" s="198"/>
      <c r="DH1714" s="198"/>
      <c r="DI1714" s="198"/>
      <c r="DJ1714" s="198"/>
      <c r="DK1714" s="198"/>
      <c r="DL1714" s="198"/>
      <c r="DM1714" s="198"/>
      <c r="DN1714" s="198"/>
      <c r="DO1714" s="198"/>
      <c r="DP1714" s="198"/>
      <c r="DQ1714" s="198"/>
      <c r="DR1714" s="198"/>
      <c r="DS1714" s="198"/>
      <c r="DT1714" s="198"/>
      <c r="DU1714" s="198"/>
    </row>
    <row r="1715" spans="1:125" s="173" customFormat="1" x14ac:dyDescent="0.2">
      <c r="A1715" s="149"/>
      <c r="B1715" s="151"/>
      <c r="C1715" s="151"/>
      <c r="AT1715" s="198"/>
      <c r="AU1715" s="198"/>
      <c r="AV1715" s="198"/>
      <c r="AW1715" s="198"/>
      <c r="AX1715" s="198"/>
      <c r="AY1715" s="198"/>
      <c r="AZ1715" s="198"/>
      <c r="BA1715" s="198"/>
      <c r="BB1715" s="198"/>
      <c r="BC1715" s="198"/>
      <c r="BD1715" s="198"/>
      <c r="BE1715" s="198"/>
      <c r="BF1715" s="198"/>
      <c r="BG1715" s="198"/>
      <c r="BH1715" s="198"/>
      <c r="BI1715" s="198"/>
      <c r="BJ1715" s="198"/>
      <c r="BK1715" s="198"/>
      <c r="BL1715" s="198"/>
      <c r="BM1715" s="198"/>
      <c r="BN1715" s="198"/>
      <c r="BO1715" s="198"/>
      <c r="BP1715" s="198"/>
      <c r="BQ1715" s="198"/>
      <c r="BR1715" s="198"/>
      <c r="BS1715" s="198"/>
      <c r="BT1715" s="198"/>
      <c r="BU1715" s="198"/>
      <c r="BV1715" s="198"/>
      <c r="BW1715" s="198"/>
      <c r="BX1715" s="198"/>
      <c r="BY1715" s="198"/>
      <c r="BZ1715" s="198"/>
      <c r="CA1715" s="198"/>
      <c r="CB1715" s="198"/>
      <c r="CC1715" s="198"/>
      <c r="CD1715" s="198"/>
      <c r="CE1715" s="198"/>
      <c r="CF1715" s="198"/>
      <c r="CG1715" s="198"/>
      <c r="CH1715" s="198"/>
      <c r="CI1715" s="198"/>
      <c r="CJ1715" s="198"/>
      <c r="CK1715" s="198"/>
      <c r="CL1715" s="198"/>
      <c r="CM1715" s="198"/>
      <c r="CN1715" s="198"/>
      <c r="CO1715" s="198"/>
      <c r="CP1715" s="198"/>
      <c r="CQ1715" s="198"/>
      <c r="CR1715" s="198"/>
      <c r="CS1715" s="198"/>
      <c r="CT1715" s="198"/>
      <c r="CU1715" s="198"/>
      <c r="CV1715" s="198"/>
      <c r="CW1715" s="198"/>
      <c r="CX1715" s="198"/>
      <c r="CY1715" s="198"/>
      <c r="CZ1715" s="198"/>
      <c r="DA1715" s="198"/>
      <c r="DB1715" s="198"/>
      <c r="DC1715" s="198"/>
      <c r="DD1715" s="198"/>
      <c r="DE1715" s="198"/>
      <c r="DF1715" s="198"/>
      <c r="DG1715" s="198"/>
      <c r="DH1715" s="198"/>
      <c r="DI1715" s="198"/>
      <c r="DJ1715" s="198"/>
      <c r="DK1715" s="198"/>
      <c r="DL1715" s="198"/>
      <c r="DM1715" s="198"/>
      <c r="DN1715" s="198"/>
      <c r="DO1715" s="198"/>
      <c r="DP1715" s="198"/>
      <c r="DQ1715" s="198"/>
      <c r="DR1715" s="198"/>
      <c r="DS1715" s="198"/>
      <c r="DT1715" s="198"/>
      <c r="DU1715" s="198"/>
    </row>
    <row r="1716" spans="1:125" s="173" customFormat="1" x14ac:dyDescent="0.2">
      <c r="A1716" s="149"/>
      <c r="B1716" s="151"/>
      <c r="C1716" s="151"/>
      <c r="AT1716" s="198"/>
      <c r="AU1716" s="198"/>
      <c r="AV1716" s="198"/>
      <c r="AW1716" s="198"/>
      <c r="AX1716" s="198"/>
      <c r="AY1716" s="198"/>
      <c r="AZ1716" s="198"/>
      <c r="BA1716" s="198"/>
      <c r="BB1716" s="198"/>
      <c r="BC1716" s="198"/>
      <c r="BD1716" s="198"/>
      <c r="BE1716" s="198"/>
      <c r="BF1716" s="198"/>
      <c r="BG1716" s="198"/>
      <c r="BH1716" s="198"/>
      <c r="BI1716" s="198"/>
      <c r="BJ1716" s="198"/>
      <c r="BK1716" s="198"/>
      <c r="BL1716" s="198"/>
      <c r="BM1716" s="198"/>
      <c r="BN1716" s="198"/>
      <c r="BO1716" s="198"/>
      <c r="BP1716" s="198"/>
      <c r="BQ1716" s="198"/>
      <c r="BR1716" s="198"/>
      <c r="BS1716" s="198"/>
      <c r="BT1716" s="198"/>
      <c r="BU1716" s="198"/>
      <c r="BV1716" s="198"/>
      <c r="BW1716" s="198"/>
      <c r="BX1716" s="198"/>
      <c r="BY1716" s="198"/>
      <c r="BZ1716" s="198"/>
      <c r="CA1716" s="198"/>
      <c r="CB1716" s="198"/>
      <c r="CC1716" s="198"/>
      <c r="CD1716" s="198"/>
      <c r="CE1716" s="198"/>
      <c r="CF1716" s="198"/>
      <c r="CG1716" s="198"/>
      <c r="CH1716" s="198"/>
      <c r="CI1716" s="198"/>
      <c r="CJ1716" s="198"/>
      <c r="CK1716" s="198"/>
      <c r="CL1716" s="198"/>
      <c r="CM1716" s="198"/>
      <c r="CN1716" s="198"/>
      <c r="CO1716" s="198"/>
      <c r="CP1716" s="198"/>
      <c r="CQ1716" s="198"/>
      <c r="CR1716" s="198"/>
      <c r="CS1716" s="198"/>
      <c r="CT1716" s="198"/>
      <c r="CU1716" s="198"/>
      <c r="CV1716" s="198"/>
      <c r="CW1716" s="198"/>
      <c r="CX1716" s="198"/>
      <c r="CY1716" s="198"/>
      <c r="CZ1716" s="198"/>
      <c r="DA1716" s="198"/>
      <c r="DB1716" s="198"/>
      <c r="DC1716" s="198"/>
      <c r="DD1716" s="198"/>
      <c r="DE1716" s="198"/>
      <c r="DF1716" s="198"/>
      <c r="DG1716" s="198"/>
      <c r="DH1716" s="198"/>
      <c r="DI1716" s="198"/>
      <c r="DJ1716" s="198"/>
      <c r="DK1716" s="198"/>
      <c r="DL1716" s="198"/>
      <c r="DM1716" s="198"/>
      <c r="DN1716" s="198"/>
      <c r="DO1716" s="198"/>
      <c r="DP1716" s="198"/>
      <c r="DQ1716" s="198"/>
      <c r="DR1716" s="198"/>
      <c r="DS1716" s="198"/>
      <c r="DT1716" s="198"/>
      <c r="DU1716" s="198"/>
    </row>
    <row r="1717" spans="1:125" s="173" customFormat="1" x14ac:dyDescent="0.2">
      <c r="A1717" s="149"/>
      <c r="B1717" s="151"/>
      <c r="C1717" s="151"/>
      <c r="AT1717" s="198"/>
      <c r="AU1717" s="198"/>
      <c r="AV1717" s="198"/>
      <c r="AW1717" s="198"/>
      <c r="AX1717" s="198"/>
      <c r="AY1717" s="198"/>
      <c r="AZ1717" s="198"/>
      <c r="BA1717" s="198"/>
      <c r="BB1717" s="198"/>
      <c r="BC1717" s="198"/>
      <c r="BD1717" s="198"/>
      <c r="BE1717" s="198"/>
      <c r="BF1717" s="198"/>
      <c r="BG1717" s="198"/>
      <c r="BH1717" s="198"/>
      <c r="BI1717" s="198"/>
      <c r="BJ1717" s="198"/>
      <c r="BK1717" s="198"/>
      <c r="BL1717" s="198"/>
      <c r="BM1717" s="198"/>
      <c r="BN1717" s="198"/>
      <c r="BO1717" s="198"/>
      <c r="BP1717" s="198"/>
      <c r="BQ1717" s="198"/>
      <c r="BR1717" s="198"/>
      <c r="BS1717" s="198"/>
      <c r="BT1717" s="198"/>
      <c r="BU1717" s="198"/>
      <c r="BV1717" s="198"/>
      <c r="BW1717" s="198"/>
      <c r="BX1717" s="198"/>
      <c r="BY1717" s="198"/>
      <c r="BZ1717" s="198"/>
      <c r="CA1717" s="198"/>
      <c r="CB1717" s="198"/>
      <c r="CC1717" s="198"/>
      <c r="CD1717" s="198"/>
      <c r="CE1717" s="198"/>
      <c r="CF1717" s="198"/>
      <c r="CG1717" s="198"/>
      <c r="CH1717" s="198"/>
      <c r="CI1717" s="198"/>
      <c r="CJ1717" s="198"/>
      <c r="CK1717" s="198"/>
      <c r="CL1717" s="198"/>
      <c r="CM1717" s="198"/>
      <c r="CN1717" s="198"/>
      <c r="CO1717" s="198"/>
      <c r="CP1717" s="198"/>
      <c r="CQ1717" s="198"/>
      <c r="CR1717" s="198"/>
      <c r="CS1717" s="198"/>
      <c r="CT1717" s="198"/>
      <c r="CU1717" s="198"/>
      <c r="CV1717" s="198"/>
      <c r="CW1717" s="198"/>
      <c r="CX1717" s="198"/>
      <c r="CY1717" s="198"/>
      <c r="CZ1717" s="198"/>
      <c r="DA1717" s="198"/>
      <c r="DB1717" s="198"/>
      <c r="DC1717" s="198"/>
      <c r="DD1717" s="198"/>
      <c r="DE1717" s="198"/>
      <c r="DF1717" s="198"/>
      <c r="DG1717" s="198"/>
      <c r="DH1717" s="198"/>
      <c r="DI1717" s="198"/>
      <c r="DJ1717" s="198"/>
      <c r="DK1717" s="198"/>
      <c r="DL1717" s="198"/>
      <c r="DM1717" s="198"/>
      <c r="DN1717" s="198"/>
      <c r="DO1717" s="198"/>
      <c r="DP1717" s="198"/>
      <c r="DQ1717" s="198"/>
      <c r="DR1717" s="198"/>
      <c r="DS1717" s="198"/>
      <c r="DT1717" s="198"/>
      <c r="DU1717" s="198"/>
    </row>
    <row r="1718" spans="1:125" s="173" customFormat="1" x14ac:dyDescent="0.2">
      <c r="A1718" s="149"/>
      <c r="B1718" s="151"/>
      <c r="C1718" s="151"/>
      <c r="AT1718" s="198"/>
      <c r="AU1718" s="198"/>
      <c r="AV1718" s="198"/>
      <c r="AW1718" s="198"/>
      <c r="AX1718" s="198"/>
      <c r="AY1718" s="198"/>
      <c r="AZ1718" s="198"/>
      <c r="BA1718" s="198"/>
      <c r="BB1718" s="198"/>
      <c r="BC1718" s="198"/>
      <c r="BD1718" s="198"/>
      <c r="BE1718" s="198"/>
      <c r="BF1718" s="198"/>
      <c r="BG1718" s="198"/>
      <c r="BH1718" s="198"/>
      <c r="BI1718" s="198"/>
      <c r="BJ1718" s="198"/>
      <c r="BK1718" s="198"/>
      <c r="BL1718" s="198"/>
      <c r="BM1718" s="198"/>
      <c r="BN1718" s="198"/>
      <c r="BO1718" s="198"/>
      <c r="BP1718" s="198"/>
      <c r="BQ1718" s="198"/>
      <c r="BR1718" s="198"/>
      <c r="BS1718" s="198"/>
      <c r="BT1718" s="198"/>
      <c r="BU1718" s="198"/>
      <c r="BV1718" s="198"/>
      <c r="BW1718" s="198"/>
      <c r="BX1718" s="198"/>
      <c r="BY1718" s="198"/>
      <c r="BZ1718" s="198"/>
      <c r="CA1718" s="198"/>
      <c r="CB1718" s="198"/>
      <c r="CC1718" s="198"/>
      <c r="CD1718" s="198"/>
      <c r="CE1718" s="198"/>
      <c r="CF1718" s="198"/>
      <c r="CG1718" s="198"/>
      <c r="CH1718" s="198"/>
      <c r="CI1718" s="198"/>
      <c r="CJ1718" s="198"/>
      <c r="CK1718" s="198"/>
      <c r="CL1718" s="198"/>
      <c r="CM1718" s="198"/>
      <c r="CN1718" s="198"/>
      <c r="CO1718" s="198"/>
      <c r="CP1718" s="198"/>
      <c r="CQ1718" s="198"/>
      <c r="CR1718" s="198"/>
      <c r="CS1718" s="198"/>
      <c r="CT1718" s="198"/>
      <c r="CU1718" s="198"/>
      <c r="CV1718" s="198"/>
      <c r="CW1718" s="198"/>
      <c r="CX1718" s="198"/>
      <c r="CY1718" s="198"/>
      <c r="CZ1718" s="198"/>
      <c r="DA1718" s="198"/>
      <c r="DB1718" s="198"/>
      <c r="DC1718" s="198"/>
      <c r="DD1718" s="198"/>
      <c r="DE1718" s="198"/>
      <c r="DF1718" s="198"/>
      <c r="DG1718" s="198"/>
      <c r="DH1718" s="198"/>
      <c r="DI1718" s="198"/>
      <c r="DJ1718" s="198"/>
      <c r="DK1718" s="198"/>
      <c r="DL1718" s="198"/>
      <c r="DM1718" s="198"/>
      <c r="DN1718" s="198"/>
      <c r="DO1718" s="198"/>
      <c r="DP1718" s="198"/>
      <c r="DQ1718" s="198"/>
      <c r="DR1718" s="198"/>
      <c r="DS1718" s="198"/>
      <c r="DT1718" s="198"/>
      <c r="DU1718" s="198"/>
    </row>
    <row r="1719" spans="1:125" s="173" customFormat="1" x14ac:dyDescent="0.2">
      <c r="A1719" s="149"/>
      <c r="B1719" s="151"/>
      <c r="C1719" s="151"/>
      <c r="AT1719" s="198"/>
      <c r="AU1719" s="198"/>
      <c r="AV1719" s="198"/>
      <c r="AW1719" s="198"/>
      <c r="AX1719" s="198"/>
      <c r="AY1719" s="198"/>
      <c r="AZ1719" s="198"/>
      <c r="BA1719" s="198"/>
      <c r="BB1719" s="198"/>
      <c r="BC1719" s="198"/>
      <c r="BD1719" s="198"/>
      <c r="BE1719" s="198"/>
      <c r="BF1719" s="198"/>
      <c r="BG1719" s="198"/>
      <c r="BH1719" s="198"/>
      <c r="BI1719" s="198"/>
      <c r="BJ1719" s="198"/>
      <c r="BK1719" s="198"/>
      <c r="BL1719" s="198"/>
      <c r="BM1719" s="198"/>
      <c r="BN1719" s="198"/>
      <c r="BO1719" s="198"/>
      <c r="BP1719" s="198"/>
      <c r="BQ1719" s="198"/>
      <c r="BR1719" s="198"/>
      <c r="BS1719" s="198"/>
      <c r="BT1719" s="198"/>
      <c r="BU1719" s="198"/>
      <c r="BV1719" s="198"/>
      <c r="BW1719" s="198"/>
      <c r="BX1719" s="198"/>
      <c r="BY1719" s="198"/>
      <c r="BZ1719" s="198"/>
      <c r="CA1719" s="198"/>
      <c r="CB1719" s="198"/>
      <c r="CC1719" s="198"/>
      <c r="CD1719" s="198"/>
      <c r="CE1719" s="198"/>
      <c r="CF1719" s="198"/>
      <c r="CG1719" s="198"/>
      <c r="CH1719" s="198"/>
      <c r="CI1719" s="198"/>
      <c r="CJ1719" s="198"/>
      <c r="CK1719" s="198"/>
      <c r="CL1719" s="198"/>
      <c r="CM1719" s="198"/>
      <c r="CN1719" s="198"/>
      <c r="CO1719" s="198"/>
      <c r="CP1719" s="198"/>
      <c r="CQ1719" s="198"/>
      <c r="CR1719" s="198"/>
      <c r="CS1719" s="198"/>
      <c r="CT1719" s="198"/>
      <c r="CU1719" s="198"/>
      <c r="CV1719" s="198"/>
      <c r="CW1719" s="198"/>
      <c r="CX1719" s="198"/>
      <c r="CY1719" s="198"/>
      <c r="CZ1719" s="198"/>
      <c r="DA1719" s="198"/>
      <c r="DB1719" s="198"/>
      <c r="DC1719" s="198"/>
      <c r="DD1719" s="198"/>
      <c r="DE1719" s="198"/>
      <c r="DF1719" s="198"/>
      <c r="DG1719" s="198"/>
      <c r="DH1719" s="198"/>
      <c r="DI1719" s="198"/>
      <c r="DJ1719" s="198"/>
      <c r="DK1719" s="198"/>
      <c r="DL1719" s="198"/>
      <c r="DM1719" s="198"/>
      <c r="DN1719" s="198"/>
      <c r="DO1719" s="198"/>
      <c r="DP1719" s="198"/>
      <c r="DQ1719" s="198"/>
      <c r="DR1719" s="198"/>
      <c r="DS1719" s="198"/>
      <c r="DT1719" s="198"/>
      <c r="DU1719" s="198"/>
    </row>
    <row r="1720" spans="1:125" s="173" customFormat="1" x14ac:dyDescent="0.2">
      <c r="A1720" s="149"/>
      <c r="B1720" s="151"/>
      <c r="C1720" s="151"/>
      <c r="AT1720" s="198"/>
      <c r="AU1720" s="198"/>
      <c r="AV1720" s="198"/>
      <c r="AW1720" s="198"/>
      <c r="AX1720" s="198"/>
      <c r="AY1720" s="198"/>
      <c r="AZ1720" s="198"/>
      <c r="BA1720" s="198"/>
      <c r="BB1720" s="198"/>
      <c r="BC1720" s="198"/>
      <c r="BD1720" s="198"/>
      <c r="BE1720" s="198"/>
      <c r="BF1720" s="198"/>
      <c r="BG1720" s="198"/>
      <c r="BH1720" s="198"/>
      <c r="BI1720" s="198"/>
      <c r="BJ1720" s="198"/>
      <c r="BK1720" s="198"/>
      <c r="BL1720" s="198"/>
      <c r="BM1720" s="198"/>
      <c r="BN1720" s="198"/>
      <c r="BO1720" s="198"/>
      <c r="BP1720" s="198"/>
      <c r="BQ1720" s="198"/>
      <c r="BR1720" s="198"/>
      <c r="BS1720" s="198"/>
      <c r="BT1720" s="198"/>
      <c r="BU1720" s="198"/>
      <c r="BV1720" s="198"/>
      <c r="BW1720" s="198"/>
      <c r="BX1720" s="198"/>
      <c r="BY1720" s="198"/>
      <c r="BZ1720" s="198"/>
      <c r="CA1720" s="198"/>
      <c r="CB1720" s="198"/>
      <c r="CC1720" s="198"/>
      <c r="CD1720" s="198"/>
      <c r="CE1720" s="198"/>
      <c r="CF1720" s="198"/>
      <c r="CG1720" s="198"/>
      <c r="CH1720" s="198"/>
      <c r="CI1720" s="198"/>
      <c r="CJ1720" s="198"/>
      <c r="CK1720" s="198"/>
      <c r="CL1720" s="198"/>
      <c r="CM1720" s="198"/>
      <c r="CN1720" s="198"/>
      <c r="CO1720" s="198"/>
      <c r="CP1720" s="198"/>
      <c r="CQ1720" s="198"/>
      <c r="CR1720" s="198"/>
      <c r="CS1720" s="198"/>
      <c r="CT1720" s="198"/>
      <c r="CU1720" s="198"/>
      <c r="CV1720" s="198"/>
      <c r="CW1720" s="198"/>
      <c r="CX1720" s="198"/>
      <c r="CY1720" s="198"/>
      <c r="CZ1720" s="198"/>
      <c r="DA1720" s="198"/>
      <c r="DB1720" s="198"/>
      <c r="DC1720" s="198"/>
      <c r="DD1720" s="198"/>
      <c r="DE1720" s="198"/>
      <c r="DF1720" s="198"/>
      <c r="DG1720" s="198"/>
      <c r="DH1720" s="198"/>
      <c r="DI1720" s="198"/>
      <c r="DJ1720" s="198"/>
      <c r="DK1720" s="198"/>
      <c r="DL1720" s="198"/>
      <c r="DM1720" s="198"/>
      <c r="DN1720" s="198"/>
      <c r="DO1720" s="198"/>
      <c r="DP1720" s="198"/>
      <c r="DQ1720" s="198"/>
      <c r="DR1720" s="198"/>
      <c r="DS1720" s="198"/>
      <c r="DT1720" s="198"/>
      <c r="DU1720" s="198"/>
    </row>
    <row r="1721" spans="1:125" s="173" customFormat="1" x14ac:dyDescent="0.2">
      <c r="A1721" s="149"/>
      <c r="B1721" s="151"/>
      <c r="C1721" s="151"/>
      <c r="AT1721" s="198"/>
      <c r="AU1721" s="198"/>
      <c r="AV1721" s="198"/>
      <c r="AW1721" s="198"/>
      <c r="AX1721" s="198"/>
      <c r="AY1721" s="198"/>
      <c r="AZ1721" s="198"/>
      <c r="BA1721" s="198"/>
      <c r="BB1721" s="198"/>
      <c r="BC1721" s="198"/>
      <c r="BD1721" s="198"/>
      <c r="BE1721" s="198"/>
      <c r="BF1721" s="198"/>
      <c r="BG1721" s="198"/>
      <c r="BH1721" s="198"/>
      <c r="BI1721" s="198"/>
      <c r="BJ1721" s="198"/>
      <c r="BK1721" s="198"/>
      <c r="BL1721" s="198"/>
      <c r="BM1721" s="198"/>
      <c r="BN1721" s="198"/>
      <c r="BO1721" s="198"/>
      <c r="BP1721" s="198"/>
      <c r="BQ1721" s="198"/>
      <c r="BR1721" s="198"/>
      <c r="BS1721" s="198"/>
      <c r="BT1721" s="198"/>
      <c r="BU1721" s="198"/>
      <c r="BV1721" s="198"/>
      <c r="BW1721" s="198"/>
      <c r="BX1721" s="198"/>
      <c r="BY1721" s="198"/>
      <c r="BZ1721" s="198"/>
      <c r="CA1721" s="198"/>
      <c r="CB1721" s="198"/>
      <c r="CC1721" s="198"/>
      <c r="CD1721" s="198"/>
      <c r="CE1721" s="198"/>
      <c r="CF1721" s="198"/>
      <c r="CG1721" s="198"/>
      <c r="CH1721" s="198"/>
      <c r="CI1721" s="198"/>
      <c r="CJ1721" s="198"/>
      <c r="CK1721" s="198"/>
      <c r="CL1721" s="198"/>
      <c r="CM1721" s="198"/>
      <c r="CN1721" s="198"/>
      <c r="CO1721" s="198"/>
      <c r="CP1721" s="198"/>
      <c r="CQ1721" s="198"/>
      <c r="CR1721" s="198"/>
      <c r="CS1721" s="198"/>
      <c r="CT1721" s="198"/>
      <c r="CU1721" s="198"/>
      <c r="CV1721" s="198"/>
      <c r="CW1721" s="198"/>
      <c r="CX1721" s="198"/>
      <c r="CY1721" s="198"/>
      <c r="CZ1721" s="198"/>
      <c r="DA1721" s="198"/>
      <c r="DB1721" s="198"/>
      <c r="DC1721" s="198"/>
      <c r="DD1721" s="198"/>
      <c r="DE1721" s="198"/>
      <c r="DF1721" s="198"/>
      <c r="DG1721" s="198"/>
      <c r="DH1721" s="198"/>
      <c r="DI1721" s="198"/>
      <c r="DJ1721" s="198"/>
      <c r="DK1721" s="198"/>
      <c r="DL1721" s="198"/>
      <c r="DM1721" s="198"/>
      <c r="DN1721" s="198"/>
      <c r="DO1721" s="198"/>
      <c r="DP1721" s="198"/>
      <c r="DQ1721" s="198"/>
      <c r="DR1721" s="198"/>
      <c r="DS1721" s="198"/>
      <c r="DT1721" s="198"/>
      <c r="DU1721" s="198"/>
    </row>
    <row r="1722" spans="1:125" s="173" customFormat="1" x14ac:dyDescent="0.2">
      <c r="A1722" s="149"/>
      <c r="B1722" s="151"/>
      <c r="C1722" s="151"/>
      <c r="AT1722" s="198"/>
      <c r="AU1722" s="198"/>
      <c r="AV1722" s="198"/>
      <c r="AW1722" s="198"/>
      <c r="AX1722" s="198"/>
      <c r="AY1722" s="198"/>
      <c r="AZ1722" s="198"/>
      <c r="BA1722" s="198"/>
      <c r="BB1722" s="198"/>
      <c r="BC1722" s="198"/>
      <c r="BD1722" s="198"/>
      <c r="BE1722" s="198"/>
      <c r="BF1722" s="198"/>
      <c r="BG1722" s="198"/>
      <c r="BH1722" s="198"/>
      <c r="BI1722" s="198"/>
      <c r="BJ1722" s="198"/>
      <c r="BK1722" s="198"/>
      <c r="BL1722" s="198"/>
      <c r="BM1722" s="198"/>
      <c r="BN1722" s="198"/>
      <c r="BO1722" s="198"/>
      <c r="BP1722" s="198"/>
      <c r="BQ1722" s="198"/>
      <c r="BR1722" s="198"/>
      <c r="BS1722" s="198"/>
      <c r="BT1722" s="198"/>
      <c r="BU1722" s="198"/>
      <c r="BV1722" s="198"/>
      <c r="BW1722" s="198"/>
      <c r="BX1722" s="198"/>
      <c r="BY1722" s="198"/>
      <c r="BZ1722" s="198"/>
      <c r="CA1722" s="198"/>
      <c r="CB1722" s="198"/>
      <c r="CC1722" s="198"/>
      <c r="CD1722" s="198"/>
      <c r="CE1722" s="198"/>
      <c r="CF1722" s="198"/>
      <c r="CG1722" s="198"/>
      <c r="CH1722" s="198"/>
      <c r="CI1722" s="198"/>
      <c r="CJ1722" s="198"/>
      <c r="CK1722" s="198"/>
      <c r="CL1722" s="198"/>
      <c r="CM1722" s="198"/>
      <c r="CN1722" s="198"/>
      <c r="CO1722" s="198"/>
      <c r="CP1722" s="198"/>
      <c r="CQ1722" s="198"/>
      <c r="CR1722" s="198"/>
      <c r="CS1722" s="198"/>
      <c r="CT1722" s="198"/>
      <c r="CU1722" s="198"/>
      <c r="CV1722" s="198"/>
      <c r="CW1722" s="198"/>
      <c r="CX1722" s="198"/>
      <c r="CY1722" s="198"/>
      <c r="CZ1722" s="198"/>
      <c r="DA1722" s="198"/>
      <c r="DB1722" s="198"/>
      <c r="DC1722" s="198"/>
      <c r="DD1722" s="198"/>
      <c r="DE1722" s="198"/>
      <c r="DF1722" s="198"/>
      <c r="DG1722" s="198"/>
      <c r="DH1722" s="198"/>
      <c r="DI1722" s="198"/>
      <c r="DJ1722" s="198"/>
      <c r="DK1722" s="198"/>
      <c r="DL1722" s="198"/>
      <c r="DM1722" s="198"/>
      <c r="DN1722" s="198"/>
      <c r="DO1722" s="198"/>
      <c r="DP1722" s="198"/>
      <c r="DQ1722" s="198"/>
      <c r="DR1722" s="198"/>
      <c r="DS1722" s="198"/>
      <c r="DT1722" s="198"/>
      <c r="DU1722" s="198"/>
    </row>
    <row r="1723" spans="1:125" s="173" customFormat="1" x14ac:dyDescent="0.2">
      <c r="A1723" s="149"/>
      <c r="B1723" s="151"/>
      <c r="C1723" s="151"/>
      <c r="AT1723" s="198"/>
      <c r="AU1723" s="198"/>
      <c r="AV1723" s="198"/>
      <c r="AW1723" s="198"/>
      <c r="AX1723" s="198"/>
      <c r="AY1723" s="198"/>
      <c r="AZ1723" s="198"/>
      <c r="BA1723" s="198"/>
      <c r="BB1723" s="198"/>
      <c r="BC1723" s="198"/>
      <c r="BD1723" s="198"/>
      <c r="BE1723" s="198"/>
      <c r="BF1723" s="198"/>
      <c r="BG1723" s="198"/>
      <c r="BH1723" s="198"/>
      <c r="BI1723" s="198"/>
      <c r="BJ1723" s="198"/>
      <c r="BK1723" s="198"/>
      <c r="BL1723" s="198"/>
      <c r="BM1723" s="198"/>
      <c r="BN1723" s="198"/>
      <c r="BO1723" s="198"/>
      <c r="BP1723" s="198"/>
      <c r="BQ1723" s="198"/>
      <c r="BR1723" s="198"/>
      <c r="BS1723" s="198"/>
      <c r="BT1723" s="198"/>
      <c r="BU1723" s="198"/>
      <c r="BV1723" s="198"/>
      <c r="BW1723" s="198"/>
      <c r="BX1723" s="198"/>
      <c r="BY1723" s="198"/>
      <c r="BZ1723" s="198"/>
      <c r="CA1723" s="198"/>
      <c r="CB1723" s="198"/>
      <c r="CC1723" s="198"/>
      <c r="CD1723" s="198"/>
      <c r="CE1723" s="198"/>
      <c r="CF1723" s="198"/>
      <c r="CG1723" s="198"/>
      <c r="CH1723" s="198"/>
      <c r="CI1723" s="198"/>
      <c r="CJ1723" s="198"/>
      <c r="CK1723" s="198"/>
      <c r="CL1723" s="198"/>
      <c r="CM1723" s="198"/>
      <c r="CN1723" s="198"/>
      <c r="CO1723" s="198"/>
      <c r="CP1723" s="198"/>
      <c r="CQ1723" s="198"/>
      <c r="CR1723" s="198"/>
      <c r="CS1723" s="198"/>
      <c r="CT1723" s="198"/>
      <c r="CU1723" s="198"/>
      <c r="CV1723" s="198"/>
      <c r="CW1723" s="198"/>
      <c r="CX1723" s="198"/>
      <c r="CY1723" s="198"/>
      <c r="CZ1723" s="198"/>
      <c r="DA1723" s="198"/>
      <c r="DB1723" s="198"/>
      <c r="DC1723" s="198"/>
      <c r="DD1723" s="198"/>
      <c r="DE1723" s="198"/>
      <c r="DF1723" s="198"/>
      <c r="DG1723" s="198"/>
      <c r="DH1723" s="198"/>
      <c r="DI1723" s="198"/>
      <c r="DJ1723" s="198"/>
      <c r="DK1723" s="198"/>
      <c r="DL1723" s="198"/>
      <c r="DM1723" s="198"/>
      <c r="DN1723" s="198"/>
      <c r="DO1723" s="198"/>
      <c r="DP1723" s="198"/>
      <c r="DQ1723" s="198"/>
      <c r="DR1723" s="198"/>
      <c r="DS1723" s="198"/>
      <c r="DT1723" s="198"/>
      <c r="DU1723" s="198"/>
    </row>
    <row r="1724" spans="1:125" s="173" customFormat="1" x14ac:dyDescent="0.2">
      <c r="A1724" s="149"/>
      <c r="B1724" s="151"/>
      <c r="C1724" s="151"/>
      <c r="AT1724" s="198"/>
      <c r="AU1724" s="198"/>
      <c r="AV1724" s="198"/>
      <c r="AW1724" s="198"/>
      <c r="AX1724" s="198"/>
      <c r="AY1724" s="198"/>
      <c r="AZ1724" s="198"/>
      <c r="BA1724" s="198"/>
      <c r="BB1724" s="198"/>
      <c r="BC1724" s="198"/>
      <c r="BD1724" s="198"/>
      <c r="BE1724" s="198"/>
      <c r="BF1724" s="198"/>
      <c r="BG1724" s="198"/>
      <c r="BH1724" s="198"/>
      <c r="BI1724" s="198"/>
      <c r="BJ1724" s="198"/>
      <c r="BK1724" s="198"/>
      <c r="BL1724" s="198"/>
      <c r="BM1724" s="198"/>
      <c r="BN1724" s="198"/>
      <c r="BO1724" s="198"/>
      <c r="BP1724" s="198"/>
      <c r="BQ1724" s="198"/>
      <c r="BR1724" s="198"/>
      <c r="BS1724" s="198"/>
      <c r="BT1724" s="198"/>
      <c r="BU1724" s="198"/>
      <c r="BV1724" s="198"/>
      <c r="BW1724" s="198"/>
      <c r="BX1724" s="198"/>
      <c r="BY1724" s="198"/>
      <c r="BZ1724" s="198"/>
      <c r="CA1724" s="198"/>
      <c r="CB1724" s="198"/>
      <c r="CC1724" s="198"/>
      <c r="CD1724" s="198"/>
      <c r="CE1724" s="198"/>
      <c r="CF1724" s="198"/>
      <c r="CG1724" s="198"/>
      <c r="CH1724" s="198"/>
      <c r="CI1724" s="198"/>
      <c r="CJ1724" s="198"/>
      <c r="CK1724" s="198"/>
      <c r="CL1724" s="198"/>
      <c r="CM1724" s="198"/>
      <c r="CN1724" s="198"/>
      <c r="CO1724" s="198"/>
      <c r="CP1724" s="198"/>
      <c r="CQ1724" s="198"/>
      <c r="CR1724" s="198"/>
      <c r="CS1724" s="198"/>
      <c r="CT1724" s="198"/>
      <c r="CU1724" s="198"/>
      <c r="CV1724" s="198"/>
      <c r="CW1724" s="198"/>
      <c r="CX1724" s="198"/>
      <c r="CY1724" s="198"/>
      <c r="CZ1724" s="198"/>
      <c r="DA1724" s="198"/>
      <c r="DB1724" s="198"/>
      <c r="DC1724" s="198"/>
      <c r="DD1724" s="198"/>
      <c r="DE1724" s="198"/>
      <c r="DF1724" s="198"/>
      <c r="DG1724" s="198"/>
      <c r="DH1724" s="198"/>
      <c r="DI1724" s="198"/>
      <c r="DJ1724" s="198"/>
      <c r="DK1724" s="198"/>
      <c r="DL1724" s="198"/>
      <c r="DM1724" s="198"/>
      <c r="DN1724" s="198"/>
      <c r="DO1724" s="198"/>
      <c r="DP1724" s="198"/>
      <c r="DQ1724" s="198"/>
      <c r="DR1724" s="198"/>
      <c r="DS1724" s="198"/>
      <c r="DT1724" s="198"/>
      <c r="DU1724" s="198"/>
    </row>
    <row r="1725" spans="1:125" s="173" customFormat="1" x14ac:dyDescent="0.2">
      <c r="A1725" s="149"/>
      <c r="B1725" s="151"/>
      <c r="C1725" s="151"/>
      <c r="AT1725" s="198"/>
      <c r="AU1725" s="198"/>
      <c r="AV1725" s="198"/>
      <c r="AW1725" s="198"/>
      <c r="AX1725" s="198"/>
      <c r="AY1725" s="198"/>
      <c r="AZ1725" s="198"/>
      <c r="BA1725" s="198"/>
      <c r="BB1725" s="198"/>
      <c r="BC1725" s="198"/>
      <c r="BD1725" s="198"/>
      <c r="BE1725" s="198"/>
      <c r="BF1725" s="198"/>
      <c r="BG1725" s="198"/>
      <c r="BH1725" s="198"/>
      <c r="BI1725" s="198"/>
      <c r="BJ1725" s="198"/>
      <c r="BK1725" s="198"/>
      <c r="BL1725" s="198"/>
      <c r="BM1725" s="198"/>
      <c r="BN1725" s="198"/>
      <c r="BO1725" s="198"/>
      <c r="BP1725" s="198"/>
      <c r="BQ1725" s="198"/>
      <c r="BR1725" s="198"/>
      <c r="BS1725" s="198"/>
      <c r="BT1725" s="198"/>
      <c r="BU1725" s="198"/>
      <c r="BV1725" s="198"/>
      <c r="BW1725" s="198"/>
      <c r="BX1725" s="198"/>
      <c r="BY1725" s="198"/>
      <c r="BZ1725" s="198"/>
      <c r="CA1725" s="198"/>
      <c r="CB1725" s="198"/>
      <c r="CC1725" s="198"/>
      <c r="CD1725" s="198"/>
      <c r="CE1725" s="198"/>
      <c r="CF1725" s="198"/>
      <c r="CG1725" s="198"/>
      <c r="CH1725" s="198"/>
      <c r="CI1725" s="198"/>
      <c r="CJ1725" s="198"/>
      <c r="CK1725" s="198"/>
      <c r="CL1725" s="198"/>
      <c r="CM1725" s="198"/>
      <c r="CN1725" s="198"/>
      <c r="CO1725" s="198"/>
      <c r="CP1725" s="198"/>
      <c r="CQ1725" s="198"/>
      <c r="CR1725" s="198"/>
      <c r="CS1725" s="198"/>
      <c r="CT1725" s="198"/>
      <c r="CU1725" s="198"/>
      <c r="CV1725" s="198"/>
      <c r="CW1725" s="198"/>
      <c r="CX1725" s="198"/>
      <c r="CY1725" s="198"/>
      <c r="CZ1725" s="198"/>
      <c r="DA1725" s="198"/>
      <c r="DB1725" s="198"/>
      <c r="DC1725" s="198"/>
      <c r="DD1725" s="198"/>
      <c r="DE1725" s="198"/>
      <c r="DF1725" s="198"/>
      <c r="DG1725" s="198"/>
      <c r="DH1725" s="198"/>
      <c r="DI1725" s="198"/>
      <c r="DJ1725" s="198"/>
      <c r="DK1725" s="198"/>
      <c r="DL1725" s="198"/>
      <c r="DM1725" s="198"/>
      <c r="DN1725" s="198"/>
      <c r="DO1725" s="198"/>
      <c r="DP1725" s="198"/>
      <c r="DQ1725" s="198"/>
      <c r="DR1725" s="198"/>
      <c r="DS1725" s="198"/>
      <c r="DT1725" s="198"/>
      <c r="DU1725" s="198"/>
    </row>
    <row r="1726" spans="1:125" s="173" customFormat="1" x14ac:dyDescent="0.2">
      <c r="A1726" s="149"/>
      <c r="B1726" s="151"/>
      <c r="C1726" s="151"/>
      <c r="AT1726" s="198"/>
      <c r="AU1726" s="198"/>
      <c r="AV1726" s="198"/>
      <c r="AW1726" s="198"/>
      <c r="AX1726" s="198"/>
      <c r="AY1726" s="198"/>
      <c r="AZ1726" s="198"/>
      <c r="BA1726" s="198"/>
      <c r="BB1726" s="198"/>
      <c r="BC1726" s="198"/>
      <c r="BD1726" s="198"/>
      <c r="BE1726" s="198"/>
      <c r="BF1726" s="198"/>
      <c r="BG1726" s="198"/>
      <c r="BH1726" s="198"/>
      <c r="BI1726" s="198"/>
      <c r="BJ1726" s="198"/>
      <c r="BK1726" s="198"/>
      <c r="BL1726" s="198"/>
      <c r="BM1726" s="198"/>
      <c r="BN1726" s="198"/>
      <c r="BO1726" s="198"/>
      <c r="BP1726" s="198"/>
      <c r="BQ1726" s="198"/>
      <c r="BR1726" s="198"/>
      <c r="BS1726" s="198"/>
      <c r="BT1726" s="198"/>
      <c r="BU1726" s="198"/>
      <c r="BV1726" s="198"/>
      <c r="BW1726" s="198"/>
      <c r="BX1726" s="198"/>
      <c r="BY1726" s="198"/>
      <c r="BZ1726" s="198"/>
      <c r="CA1726" s="198"/>
      <c r="CB1726" s="198"/>
      <c r="CC1726" s="198"/>
      <c r="CD1726" s="198"/>
      <c r="CE1726" s="198"/>
      <c r="CF1726" s="198"/>
      <c r="CG1726" s="198"/>
      <c r="CH1726" s="198"/>
      <c r="CI1726" s="198"/>
      <c r="CJ1726" s="198"/>
      <c r="CK1726" s="198"/>
      <c r="CL1726" s="198"/>
      <c r="CM1726" s="198"/>
      <c r="CN1726" s="198"/>
      <c r="CO1726" s="198"/>
      <c r="CP1726" s="198"/>
      <c r="CQ1726" s="198"/>
      <c r="CR1726" s="198"/>
      <c r="CS1726" s="198"/>
      <c r="CT1726" s="198"/>
      <c r="CU1726" s="198"/>
      <c r="CV1726" s="198"/>
      <c r="CW1726" s="198"/>
      <c r="CX1726" s="198"/>
      <c r="CY1726" s="198"/>
      <c r="CZ1726" s="198"/>
      <c r="DA1726" s="198"/>
      <c r="DB1726" s="198"/>
      <c r="DC1726" s="198"/>
      <c r="DD1726" s="198"/>
      <c r="DE1726" s="198"/>
      <c r="DF1726" s="198"/>
      <c r="DG1726" s="198"/>
      <c r="DH1726" s="198"/>
      <c r="DI1726" s="198"/>
      <c r="DJ1726" s="198"/>
      <c r="DK1726" s="198"/>
      <c r="DL1726" s="198"/>
      <c r="DM1726" s="198"/>
      <c r="DN1726" s="198"/>
      <c r="DO1726" s="198"/>
      <c r="DP1726" s="198"/>
      <c r="DQ1726" s="198"/>
      <c r="DR1726" s="198"/>
      <c r="DS1726" s="198"/>
      <c r="DT1726" s="198"/>
      <c r="DU1726" s="198"/>
    </row>
    <row r="1727" spans="1:125" s="173" customFormat="1" x14ac:dyDescent="0.2">
      <c r="A1727" s="149"/>
      <c r="B1727" s="151"/>
      <c r="C1727" s="151"/>
      <c r="AT1727" s="198"/>
      <c r="AU1727" s="198"/>
      <c r="AV1727" s="198"/>
      <c r="AW1727" s="198"/>
      <c r="AX1727" s="198"/>
      <c r="AY1727" s="198"/>
      <c r="AZ1727" s="198"/>
      <c r="BA1727" s="198"/>
      <c r="BB1727" s="198"/>
      <c r="BC1727" s="198"/>
      <c r="BD1727" s="198"/>
      <c r="BE1727" s="198"/>
      <c r="BF1727" s="198"/>
      <c r="BG1727" s="198"/>
      <c r="BH1727" s="198"/>
      <c r="BI1727" s="198"/>
      <c r="BJ1727" s="198"/>
      <c r="BK1727" s="198"/>
      <c r="BL1727" s="198"/>
      <c r="BM1727" s="198"/>
      <c r="BN1727" s="198"/>
      <c r="BO1727" s="198"/>
      <c r="BP1727" s="198"/>
      <c r="BQ1727" s="198"/>
      <c r="BR1727" s="198"/>
      <c r="BS1727" s="198"/>
      <c r="BT1727" s="198"/>
      <c r="BU1727" s="198"/>
      <c r="BV1727" s="198"/>
      <c r="BW1727" s="198"/>
      <c r="BX1727" s="198"/>
      <c r="BY1727" s="198"/>
      <c r="BZ1727" s="198"/>
      <c r="CA1727" s="198"/>
      <c r="CB1727" s="198"/>
      <c r="CC1727" s="198"/>
      <c r="CD1727" s="198"/>
      <c r="CE1727" s="198"/>
      <c r="CF1727" s="198"/>
      <c r="CG1727" s="198"/>
      <c r="CH1727" s="198"/>
      <c r="CI1727" s="198"/>
      <c r="CJ1727" s="198"/>
      <c r="CK1727" s="198"/>
      <c r="CL1727" s="198"/>
      <c r="CM1727" s="198"/>
      <c r="CN1727" s="198"/>
      <c r="CO1727" s="198"/>
      <c r="CP1727" s="198"/>
      <c r="CQ1727" s="198"/>
      <c r="CR1727" s="198"/>
      <c r="CS1727" s="198"/>
      <c r="CT1727" s="198"/>
      <c r="CU1727" s="198"/>
      <c r="CV1727" s="198"/>
      <c r="CW1727" s="198"/>
      <c r="CX1727" s="198"/>
      <c r="CY1727" s="198"/>
      <c r="CZ1727" s="198"/>
      <c r="DA1727" s="198"/>
      <c r="DB1727" s="198"/>
      <c r="DC1727" s="198"/>
      <c r="DD1727" s="198"/>
      <c r="DE1727" s="198"/>
      <c r="DF1727" s="198"/>
      <c r="DG1727" s="198"/>
      <c r="DH1727" s="198"/>
      <c r="DI1727" s="198"/>
      <c r="DJ1727" s="198"/>
      <c r="DK1727" s="198"/>
      <c r="DL1727" s="198"/>
      <c r="DM1727" s="198"/>
      <c r="DN1727" s="198"/>
      <c r="DO1727" s="198"/>
      <c r="DP1727" s="198"/>
      <c r="DQ1727" s="198"/>
      <c r="DR1727" s="198"/>
      <c r="DS1727" s="198"/>
      <c r="DT1727" s="198"/>
      <c r="DU1727" s="198"/>
    </row>
    <row r="1728" spans="1:125" s="173" customFormat="1" x14ac:dyDescent="0.2">
      <c r="A1728" s="149"/>
      <c r="B1728" s="151"/>
      <c r="C1728" s="151"/>
      <c r="AT1728" s="198"/>
      <c r="AU1728" s="198"/>
      <c r="AV1728" s="198"/>
      <c r="AW1728" s="198"/>
      <c r="AX1728" s="198"/>
      <c r="AY1728" s="198"/>
      <c r="AZ1728" s="198"/>
      <c r="BA1728" s="198"/>
      <c r="BB1728" s="198"/>
      <c r="BC1728" s="198"/>
      <c r="BD1728" s="198"/>
      <c r="BE1728" s="198"/>
      <c r="BF1728" s="198"/>
      <c r="BG1728" s="198"/>
      <c r="BH1728" s="198"/>
      <c r="BI1728" s="198"/>
      <c r="BJ1728" s="198"/>
      <c r="BK1728" s="198"/>
      <c r="BL1728" s="198"/>
      <c r="BM1728" s="198"/>
      <c r="BN1728" s="198"/>
      <c r="BO1728" s="198"/>
      <c r="BP1728" s="198"/>
      <c r="BQ1728" s="198"/>
      <c r="BR1728" s="198"/>
      <c r="BS1728" s="198"/>
      <c r="BT1728" s="198"/>
      <c r="BU1728" s="198"/>
      <c r="BV1728" s="198"/>
      <c r="BW1728" s="198"/>
      <c r="BX1728" s="198"/>
      <c r="BY1728" s="198"/>
      <c r="BZ1728" s="198"/>
      <c r="CA1728" s="198"/>
      <c r="CB1728" s="198"/>
      <c r="CC1728" s="198"/>
      <c r="CD1728" s="198"/>
      <c r="CE1728" s="198"/>
      <c r="CF1728" s="198"/>
      <c r="CG1728" s="198"/>
      <c r="CH1728" s="198"/>
      <c r="CI1728" s="198"/>
      <c r="CJ1728" s="198"/>
      <c r="CK1728" s="198"/>
      <c r="CL1728" s="198"/>
      <c r="CM1728" s="198"/>
      <c r="CN1728" s="198"/>
      <c r="CO1728" s="198"/>
      <c r="CP1728" s="198"/>
      <c r="CQ1728" s="198"/>
      <c r="CR1728" s="198"/>
      <c r="CS1728" s="198"/>
      <c r="CT1728" s="198"/>
      <c r="CU1728" s="198"/>
      <c r="CV1728" s="198"/>
      <c r="CW1728" s="198"/>
      <c r="CX1728" s="198"/>
      <c r="CY1728" s="198"/>
      <c r="CZ1728" s="198"/>
      <c r="DA1728" s="198"/>
      <c r="DB1728" s="198"/>
      <c r="DC1728" s="198"/>
      <c r="DD1728" s="198"/>
      <c r="DE1728" s="198"/>
      <c r="DF1728" s="198"/>
      <c r="DG1728" s="198"/>
      <c r="DH1728" s="198"/>
      <c r="DI1728" s="198"/>
      <c r="DJ1728" s="198"/>
      <c r="DK1728" s="198"/>
      <c r="DL1728" s="198"/>
      <c r="DM1728" s="198"/>
      <c r="DN1728" s="198"/>
      <c r="DO1728" s="198"/>
      <c r="DP1728" s="198"/>
      <c r="DQ1728" s="198"/>
      <c r="DR1728" s="198"/>
      <c r="DS1728" s="198"/>
      <c r="DT1728" s="198"/>
      <c r="DU1728" s="198"/>
    </row>
    <row r="1729" spans="1:125" s="173" customFormat="1" x14ac:dyDescent="0.2">
      <c r="A1729" s="149"/>
      <c r="B1729" s="151"/>
      <c r="C1729" s="151"/>
      <c r="AT1729" s="198"/>
      <c r="AU1729" s="198"/>
      <c r="AV1729" s="198"/>
      <c r="AW1729" s="198"/>
      <c r="AX1729" s="198"/>
      <c r="AY1729" s="198"/>
      <c r="AZ1729" s="198"/>
      <c r="BA1729" s="198"/>
      <c r="BB1729" s="198"/>
      <c r="BC1729" s="198"/>
      <c r="BD1729" s="198"/>
      <c r="BE1729" s="198"/>
      <c r="BF1729" s="198"/>
      <c r="BG1729" s="198"/>
      <c r="BH1729" s="198"/>
      <c r="BI1729" s="198"/>
      <c r="BJ1729" s="198"/>
      <c r="BK1729" s="198"/>
      <c r="BL1729" s="198"/>
      <c r="BM1729" s="198"/>
      <c r="BN1729" s="198"/>
      <c r="BO1729" s="198"/>
      <c r="BP1729" s="198"/>
      <c r="BQ1729" s="198"/>
      <c r="BR1729" s="198"/>
      <c r="BS1729" s="198"/>
      <c r="BT1729" s="198"/>
      <c r="BU1729" s="198"/>
      <c r="BV1729" s="198"/>
      <c r="BW1729" s="198"/>
      <c r="BX1729" s="198"/>
      <c r="BY1729" s="198"/>
      <c r="BZ1729" s="198"/>
      <c r="CA1729" s="198"/>
      <c r="CB1729" s="198"/>
      <c r="CC1729" s="198"/>
      <c r="CD1729" s="198"/>
      <c r="CE1729" s="198"/>
      <c r="CF1729" s="198"/>
      <c r="CG1729" s="198"/>
      <c r="CH1729" s="198"/>
      <c r="CI1729" s="198"/>
      <c r="CJ1729" s="198"/>
      <c r="CK1729" s="198"/>
      <c r="CL1729" s="198"/>
      <c r="CM1729" s="198"/>
      <c r="CN1729" s="198"/>
      <c r="CO1729" s="198"/>
      <c r="CP1729" s="198"/>
      <c r="CQ1729" s="198"/>
      <c r="CR1729" s="198"/>
      <c r="CS1729" s="198"/>
      <c r="CT1729" s="198"/>
      <c r="CU1729" s="198"/>
      <c r="CV1729" s="198"/>
      <c r="CW1729" s="198"/>
      <c r="CX1729" s="198"/>
      <c r="CY1729" s="198"/>
      <c r="CZ1729" s="198"/>
      <c r="DA1729" s="198"/>
      <c r="DB1729" s="198"/>
      <c r="DC1729" s="198"/>
      <c r="DD1729" s="198"/>
      <c r="DE1729" s="198"/>
      <c r="DF1729" s="198"/>
      <c r="DG1729" s="198"/>
      <c r="DH1729" s="198"/>
      <c r="DI1729" s="198"/>
      <c r="DJ1729" s="198"/>
      <c r="DK1729" s="198"/>
      <c r="DL1729" s="198"/>
      <c r="DM1729" s="198"/>
      <c r="DN1729" s="198"/>
      <c r="DO1729" s="198"/>
      <c r="DP1729" s="198"/>
      <c r="DQ1729" s="198"/>
      <c r="DR1729" s="198"/>
      <c r="DS1729" s="198"/>
      <c r="DT1729" s="198"/>
      <c r="DU1729" s="198"/>
    </row>
    <row r="1730" spans="1:125" s="173" customFormat="1" x14ac:dyDescent="0.2">
      <c r="A1730" s="149"/>
      <c r="B1730" s="151"/>
      <c r="C1730" s="151"/>
      <c r="AT1730" s="198"/>
      <c r="AU1730" s="198"/>
      <c r="AV1730" s="198"/>
      <c r="AW1730" s="198"/>
      <c r="AX1730" s="198"/>
      <c r="AY1730" s="198"/>
      <c r="AZ1730" s="198"/>
      <c r="BA1730" s="198"/>
      <c r="BB1730" s="198"/>
      <c r="BC1730" s="198"/>
      <c r="BD1730" s="198"/>
      <c r="BE1730" s="198"/>
      <c r="BF1730" s="198"/>
      <c r="BG1730" s="198"/>
      <c r="BH1730" s="198"/>
      <c r="BI1730" s="198"/>
      <c r="BJ1730" s="198"/>
      <c r="BK1730" s="198"/>
      <c r="BL1730" s="198"/>
      <c r="BM1730" s="198"/>
      <c r="BN1730" s="198"/>
      <c r="BO1730" s="198"/>
      <c r="BP1730" s="198"/>
      <c r="BQ1730" s="198"/>
      <c r="BR1730" s="198"/>
      <c r="BS1730" s="198"/>
      <c r="BT1730" s="198"/>
      <c r="BU1730" s="198"/>
      <c r="BV1730" s="198"/>
      <c r="BW1730" s="198"/>
      <c r="BX1730" s="198"/>
      <c r="BY1730" s="198"/>
      <c r="BZ1730" s="198"/>
      <c r="CA1730" s="198"/>
      <c r="CB1730" s="198"/>
      <c r="CC1730" s="198"/>
      <c r="CD1730" s="198"/>
      <c r="CE1730" s="198"/>
      <c r="CF1730" s="198"/>
      <c r="CG1730" s="198"/>
      <c r="CH1730" s="198"/>
      <c r="CI1730" s="198"/>
      <c r="CJ1730" s="198"/>
      <c r="CK1730" s="198"/>
      <c r="CL1730" s="198"/>
      <c r="CM1730" s="198"/>
      <c r="CN1730" s="198"/>
      <c r="CO1730" s="198"/>
      <c r="CP1730" s="198"/>
      <c r="CQ1730" s="198"/>
      <c r="CR1730" s="198"/>
      <c r="CS1730" s="198"/>
      <c r="CT1730" s="198"/>
      <c r="CU1730" s="198"/>
      <c r="CV1730" s="198"/>
      <c r="CW1730" s="198"/>
      <c r="CX1730" s="198"/>
      <c r="CY1730" s="198"/>
      <c r="CZ1730" s="198"/>
      <c r="DA1730" s="198"/>
      <c r="DB1730" s="198"/>
      <c r="DC1730" s="198"/>
      <c r="DD1730" s="198"/>
      <c r="DE1730" s="198"/>
      <c r="DF1730" s="198"/>
      <c r="DG1730" s="198"/>
      <c r="DH1730" s="198"/>
      <c r="DI1730" s="198"/>
      <c r="DJ1730" s="198"/>
      <c r="DK1730" s="198"/>
      <c r="DL1730" s="198"/>
      <c r="DM1730" s="198"/>
      <c r="DN1730" s="198"/>
      <c r="DO1730" s="198"/>
      <c r="DP1730" s="198"/>
      <c r="DQ1730" s="198"/>
      <c r="DR1730" s="198"/>
      <c r="DS1730" s="198"/>
      <c r="DT1730" s="198"/>
      <c r="DU1730" s="198"/>
    </row>
    <row r="1731" spans="1:125" s="173" customFormat="1" x14ac:dyDescent="0.2">
      <c r="A1731" s="149"/>
      <c r="B1731" s="151"/>
      <c r="C1731" s="151"/>
      <c r="AT1731" s="198"/>
      <c r="AU1731" s="198"/>
      <c r="AV1731" s="198"/>
      <c r="AW1731" s="198"/>
      <c r="AX1731" s="198"/>
      <c r="AY1731" s="198"/>
      <c r="AZ1731" s="198"/>
      <c r="BA1731" s="198"/>
      <c r="BB1731" s="198"/>
      <c r="BC1731" s="198"/>
      <c r="BD1731" s="198"/>
      <c r="BE1731" s="198"/>
      <c r="BF1731" s="198"/>
      <c r="BG1731" s="198"/>
      <c r="BH1731" s="198"/>
      <c r="BI1731" s="198"/>
      <c r="BJ1731" s="198"/>
      <c r="BK1731" s="198"/>
      <c r="BL1731" s="198"/>
      <c r="BM1731" s="198"/>
      <c r="BN1731" s="198"/>
      <c r="BO1731" s="198"/>
      <c r="BP1731" s="198"/>
      <c r="BQ1731" s="198"/>
      <c r="BR1731" s="198"/>
      <c r="BS1731" s="198"/>
      <c r="BT1731" s="198"/>
      <c r="BU1731" s="198"/>
      <c r="BV1731" s="198"/>
      <c r="BW1731" s="198"/>
      <c r="BX1731" s="198"/>
      <c r="BY1731" s="198"/>
      <c r="BZ1731" s="198"/>
      <c r="CA1731" s="198"/>
      <c r="CB1731" s="198"/>
      <c r="CC1731" s="198"/>
      <c r="CD1731" s="198"/>
      <c r="CE1731" s="198"/>
      <c r="CF1731" s="198"/>
      <c r="CG1731" s="198"/>
      <c r="CH1731" s="198"/>
      <c r="CI1731" s="198"/>
      <c r="CJ1731" s="198"/>
      <c r="CK1731" s="198"/>
      <c r="CL1731" s="198"/>
      <c r="CM1731" s="198"/>
      <c r="CN1731" s="198"/>
      <c r="CO1731" s="198"/>
      <c r="CP1731" s="198"/>
      <c r="CQ1731" s="198"/>
      <c r="CR1731" s="198"/>
      <c r="CS1731" s="198"/>
      <c r="CT1731" s="198"/>
      <c r="CU1731" s="198"/>
      <c r="CV1731" s="198"/>
      <c r="CW1731" s="198"/>
      <c r="CX1731" s="198"/>
      <c r="CY1731" s="198"/>
      <c r="CZ1731" s="198"/>
      <c r="DA1731" s="198"/>
      <c r="DB1731" s="198"/>
      <c r="DC1731" s="198"/>
      <c r="DD1731" s="198"/>
      <c r="DE1731" s="198"/>
      <c r="DF1731" s="198"/>
      <c r="DG1731" s="198"/>
      <c r="DH1731" s="198"/>
      <c r="DI1731" s="198"/>
      <c r="DJ1731" s="198"/>
      <c r="DK1731" s="198"/>
      <c r="DL1731" s="198"/>
      <c r="DM1731" s="198"/>
      <c r="DN1731" s="198"/>
      <c r="DO1731" s="198"/>
      <c r="DP1731" s="198"/>
      <c r="DQ1731" s="198"/>
      <c r="DR1731" s="198"/>
      <c r="DS1731" s="198"/>
      <c r="DT1731" s="198"/>
      <c r="DU1731" s="198"/>
    </row>
    <row r="1732" spans="1:125" s="173" customFormat="1" x14ac:dyDescent="0.2">
      <c r="A1732" s="149"/>
      <c r="B1732" s="151"/>
      <c r="C1732" s="151"/>
      <c r="AT1732" s="198"/>
      <c r="AU1732" s="198"/>
      <c r="AV1732" s="198"/>
      <c r="AW1732" s="198"/>
      <c r="AX1732" s="198"/>
      <c r="AY1732" s="198"/>
      <c r="AZ1732" s="198"/>
      <c r="BA1732" s="198"/>
      <c r="BB1732" s="198"/>
      <c r="BC1732" s="198"/>
      <c r="BD1732" s="198"/>
      <c r="BE1732" s="198"/>
      <c r="BF1732" s="198"/>
      <c r="BG1732" s="198"/>
      <c r="BH1732" s="198"/>
      <c r="BI1732" s="198"/>
      <c r="BJ1732" s="198"/>
      <c r="BK1732" s="198"/>
      <c r="BL1732" s="198"/>
      <c r="BM1732" s="198"/>
      <c r="BN1732" s="198"/>
      <c r="BO1732" s="198"/>
      <c r="BP1732" s="198"/>
      <c r="BQ1732" s="198"/>
      <c r="BR1732" s="198"/>
      <c r="BS1732" s="198"/>
      <c r="BT1732" s="198"/>
      <c r="BU1732" s="198"/>
      <c r="BV1732" s="198"/>
      <c r="BW1732" s="198"/>
      <c r="BX1732" s="198"/>
      <c r="BY1732" s="198"/>
      <c r="BZ1732" s="198"/>
      <c r="CA1732" s="198"/>
      <c r="CB1732" s="198"/>
      <c r="CC1732" s="198"/>
      <c r="CD1732" s="198"/>
      <c r="CE1732" s="198"/>
      <c r="CF1732" s="198"/>
      <c r="CG1732" s="198"/>
      <c r="CH1732" s="198"/>
      <c r="CI1732" s="198"/>
      <c r="CJ1732" s="198"/>
      <c r="CK1732" s="198"/>
      <c r="CL1732" s="198"/>
      <c r="CM1732" s="198"/>
      <c r="CN1732" s="198"/>
      <c r="CO1732" s="198"/>
      <c r="CP1732" s="198"/>
      <c r="CQ1732" s="198"/>
      <c r="CR1732" s="198"/>
      <c r="CS1732" s="198"/>
      <c r="CT1732" s="198"/>
      <c r="CU1732" s="198"/>
      <c r="CV1732" s="198"/>
      <c r="CW1732" s="198"/>
      <c r="CX1732" s="198"/>
      <c r="CY1732" s="198"/>
      <c r="CZ1732" s="198"/>
      <c r="DA1732" s="198"/>
      <c r="DB1732" s="198"/>
      <c r="DC1732" s="198"/>
      <c r="DD1732" s="198"/>
      <c r="DE1732" s="198"/>
      <c r="DF1732" s="198"/>
      <c r="DG1732" s="198"/>
      <c r="DH1732" s="198"/>
      <c r="DI1732" s="198"/>
      <c r="DJ1732" s="198"/>
      <c r="DK1732" s="198"/>
      <c r="DL1732" s="198"/>
      <c r="DM1732" s="198"/>
      <c r="DN1732" s="198"/>
      <c r="DO1732" s="198"/>
      <c r="DP1732" s="198"/>
      <c r="DQ1732" s="198"/>
      <c r="DR1732" s="198"/>
      <c r="DS1732" s="198"/>
      <c r="DT1732" s="198"/>
      <c r="DU1732" s="198"/>
    </row>
    <row r="1733" spans="1:125" s="173" customFormat="1" x14ac:dyDescent="0.2">
      <c r="A1733" s="149"/>
      <c r="B1733" s="151"/>
      <c r="C1733" s="151"/>
      <c r="AT1733" s="198"/>
      <c r="AU1733" s="198"/>
      <c r="AV1733" s="198"/>
      <c r="AW1733" s="198"/>
      <c r="AX1733" s="198"/>
      <c r="AY1733" s="198"/>
      <c r="AZ1733" s="198"/>
      <c r="BA1733" s="198"/>
      <c r="BB1733" s="198"/>
      <c r="BC1733" s="198"/>
      <c r="BD1733" s="198"/>
      <c r="BE1733" s="198"/>
      <c r="BF1733" s="198"/>
      <c r="BG1733" s="198"/>
      <c r="BH1733" s="198"/>
      <c r="BI1733" s="198"/>
      <c r="BJ1733" s="198"/>
      <c r="BK1733" s="198"/>
      <c r="BL1733" s="198"/>
      <c r="BM1733" s="198"/>
      <c r="BN1733" s="198"/>
      <c r="BO1733" s="198"/>
      <c r="BP1733" s="198"/>
      <c r="BQ1733" s="198"/>
      <c r="BR1733" s="198"/>
      <c r="BS1733" s="198"/>
      <c r="BT1733" s="198"/>
      <c r="BU1733" s="198"/>
      <c r="BV1733" s="198"/>
      <c r="BW1733" s="198"/>
      <c r="BX1733" s="198"/>
      <c r="BY1733" s="198"/>
      <c r="BZ1733" s="198"/>
      <c r="CA1733" s="198"/>
      <c r="CB1733" s="198"/>
      <c r="CC1733" s="198"/>
      <c r="CD1733" s="198"/>
      <c r="CE1733" s="198"/>
      <c r="CF1733" s="198"/>
      <c r="CG1733" s="198"/>
      <c r="CH1733" s="198"/>
      <c r="CI1733" s="198"/>
      <c r="CJ1733" s="198"/>
      <c r="CK1733" s="198"/>
      <c r="CL1733" s="198"/>
      <c r="CM1733" s="198"/>
      <c r="CN1733" s="198"/>
      <c r="CO1733" s="198"/>
      <c r="CP1733" s="198"/>
      <c r="CQ1733" s="198"/>
      <c r="CR1733" s="198"/>
      <c r="CS1733" s="198"/>
      <c r="CT1733" s="198"/>
      <c r="CU1733" s="198"/>
      <c r="CV1733" s="198"/>
      <c r="CW1733" s="198"/>
      <c r="CX1733" s="198"/>
      <c r="CY1733" s="198"/>
      <c r="CZ1733" s="198"/>
      <c r="DA1733" s="198"/>
      <c r="DB1733" s="198"/>
      <c r="DC1733" s="198"/>
      <c r="DD1733" s="198"/>
      <c r="DE1733" s="198"/>
      <c r="DF1733" s="198"/>
      <c r="DG1733" s="198"/>
      <c r="DH1733" s="198"/>
      <c r="DI1733" s="198"/>
      <c r="DJ1733" s="198"/>
      <c r="DK1733" s="198"/>
      <c r="DL1733" s="198"/>
      <c r="DM1733" s="198"/>
      <c r="DN1733" s="198"/>
      <c r="DO1733" s="198"/>
      <c r="DP1733" s="198"/>
      <c r="DQ1733" s="198"/>
      <c r="DR1733" s="198"/>
      <c r="DS1733" s="198"/>
      <c r="DT1733" s="198"/>
      <c r="DU1733" s="198"/>
    </row>
    <row r="1734" spans="1:125" s="173" customFormat="1" x14ac:dyDescent="0.2">
      <c r="A1734" s="149"/>
      <c r="B1734" s="151"/>
      <c r="C1734" s="151"/>
      <c r="AT1734" s="198"/>
      <c r="AU1734" s="198"/>
      <c r="AV1734" s="198"/>
      <c r="AW1734" s="198"/>
      <c r="AX1734" s="198"/>
      <c r="AY1734" s="198"/>
      <c r="AZ1734" s="198"/>
      <c r="BA1734" s="198"/>
      <c r="BB1734" s="198"/>
      <c r="BC1734" s="198"/>
      <c r="BD1734" s="198"/>
      <c r="BE1734" s="198"/>
      <c r="BF1734" s="198"/>
      <c r="BG1734" s="198"/>
      <c r="BH1734" s="198"/>
      <c r="BI1734" s="198"/>
      <c r="BJ1734" s="198"/>
      <c r="BK1734" s="198"/>
      <c r="BL1734" s="198"/>
      <c r="BM1734" s="198"/>
      <c r="BN1734" s="198"/>
      <c r="BO1734" s="198"/>
      <c r="BP1734" s="198"/>
      <c r="BQ1734" s="198"/>
      <c r="BR1734" s="198"/>
      <c r="BS1734" s="198"/>
      <c r="BT1734" s="198"/>
      <c r="BU1734" s="198"/>
      <c r="BV1734" s="198"/>
      <c r="BW1734" s="198"/>
      <c r="BX1734" s="198"/>
      <c r="BY1734" s="198"/>
      <c r="BZ1734" s="198"/>
      <c r="CA1734" s="198"/>
      <c r="CB1734" s="198"/>
      <c r="CC1734" s="198"/>
      <c r="CD1734" s="198"/>
      <c r="CE1734" s="198"/>
      <c r="CF1734" s="198"/>
      <c r="CG1734" s="198"/>
      <c r="CH1734" s="198"/>
      <c r="CI1734" s="198"/>
      <c r="CJ1734" s="198"/>
      <c r="CK1734" s="198"/>
      <c r="CL1734" s="198"/>
      <c r="CM1734" s="198"/>
      <c r="CN1734" s="198"/>
      <c r="CO1734" s="198"/>
      <c r="CP1734" s="198"/>
      <c r="CQ1734" s="198"/>
      <c r="CR1734" s="198"/>
      <c r="CS1734" s="198"/>
      <c r="CT1734" s="198"/>
      <c r="CU1734" s="198"/>
      <c r="CV1734" s="198"/>
      <c r="CW1734" s="198"/>
      <c r="CX1734" s="198"/>
      <c r="CY1734" s="198"/>
      <c r="CZ1734" s="198"/>
      <c r="DA1734" s="198"/>
      <c r="DB1734" s="198"/>
      <c r="DC1734" s="198"/>
      <c r="DD1734" s="198"/>
      <c r="DE1734" s="198"/>
      <c r="DF1734" s="198"/>
      <c r="DG1734" s="198"/>
      <c r="DH1734" s="198"/>
      <c r="DI1734" s="198"/>
      <c r="DJ1734" s="198"/>
      <c r="DK1734" s="198"/>
      <c r="DL1734" s="198"/>
      <c r="DM1734" s="198"/>
      <c r="DN1734" s="198"/>
      <c r="DO1734" s="198"/>
      <c r="DP1734" s="198"/>
      <c r="DQ1734" s="198"/>
      <c r="DR1734" s="198"/>
      <c r="DS1734" s="198"/>
      <c r="DT1734" s="198"/>
      <c r="DU1734" s="198"/>
    </row>
    <row r="1735" spans="1:125" s="173" customFormat="1" x14ac:dyDescent="0.2">
      <c r="A1735" s="149"/>
      <c r="B1735" s="151"/>
      <c r="C1735" s="151"/>
      <c r="AT1735" s="198"/>
      <c r="AU1735" s="198"/>
      <c r="AV1735" s="198"/>
      <c r="AW1735" s="198"/>
      <c r="AX1735" s="198"/>
      <c r="AY1735" s="198"/>
      <c r="AZ1735" s="198"/>
      <c r="BA1735" s="198"/>
      <c r="BB1735" s="198"/>
      <c r="BC1735" s="198"/>
      <c r="BD1735" s="198"/>
      <c r="BE1735" s="198"/>
      <c r="BF1735" s="198"/>
      <c r="BG1735" s="198"/>
      <c r="BH1735" s="198"/>
      <c r="BI1735" s="198"/>
      <c r="BJ1735" s="198"/>
      <c r="BK1735" s="198"/>
      <c r="BL1735" s="198"/>
      <c r="BM1735" s="198"/>
      <c r="BN1735" s="198"/>
      <c r="BO1735" s="198"/>
      <c r="BP1735" s="198"/>
      <c r="BQ1735" s="198"/>
      <c r="BR1735" s="198"/>
      <c r="BS1735" s="198"/>
      <c r="BT1735" s="198"/>
      <c r="BU1735" s="198"/>
      <c r="BV1735" s="198"/>
      <c r="BW1735" s="198"/>
      <c r="BX1735" s="198"/>
      <c r="BY1735" s="198"/>
      <c r="BZ1735" s="198"/>
      <c r="CA1735" s="198"/>
      <c r="CB1735" s="198"/>
      <c r="CC1735" s="198"/>
      <c r="CD1735" s="198"/>
      <c r="CE1735" s="198"/>
      <c r="CF1735" s="198"/>
      <c r="CG1735" s="198"/>
      <c r="CH1735" s="198"/>
      <c r="CI1735" s="198"/>
      <c r="CJ1735" s="198"/>
      <c r="CK1735" s="198"/>
      <c r="CL1735" s="198"/>
      <c r="CM1735" s="198"/>
      <c r="CN1735" s="198"/>
      <c r="CO1735" s="198"/>
      <c r="CP1735" s="198"/>
      <c r="CQ1735" s="198"/>
      <c r="CR1735" s="198"/>
      <c r="CS1735" s="198"/>
      <c r="CT1735" s="198"/>
      <c r="CU1735" s="198"/>
      <c r="CV1735" s="198"/>
      <c r="CW1735" s="198"/>
      <c r="CX1735" s="198"/>
      <c r="CY1735" s="198"/>
      <c r="CZ1735" s="198"/>
      <c r="DA1735" s="198"/>
      <c r="DB1735" s="198"/>
      <c r="DC1735" s="198"/>
      <c r="DD1735" s="198"/>
      <c r="DE1735" s="198"/>
      <c r="DF1735" s="198"/>
      <c r="DG1735" s="198"/>
      <c r="DH1735" s="198"/>
      <c r="DI1735" s="198"/>
      <c r="DJ1735" s="198"/>
      <c r="DK1735" s="198"/>
      <c r="DL1735" s="198"/>
      <c r="DM1735" s="198"/>
      <c r="DN1735" s="198"/>
      <c r="DO1735" s="198"/>
      <c r="DP1735" s="198"/>
      <c r="DQ1735" s="198"/>
      <c r="DR1735" s="198"/>
      <c r="DS1735" s="198"/>
      <c r="DT1735" s="198"/>
      <c r="DU1735" s="198"/>
    </row>
    <row r="1736" spans="1:125" s="173" customFormat="1" x14ac:dyDescent="0.2">
      <c r="A1736" s="149"/>
      <c r="B1736" s="151"/>
      <c r="C1736" s="151"/>
      <c r="AT1736" s="198"/>
      <c r="AU1736" s="198"/>
      <c r="AV1736" s="198"/>
      <c r="AW1736" s="198"/>
      <c r="AX1736" s="198"/>
      <c r="AY1736" s="198"/>
      <c r="AZ1736" s="198"/>
      <c r="BA1736" s="198"/>
      <c r="BB1736" s="198"/>
      <c r="BC1736" s="198"/>
      <c r="BD1736" s="198"/>
      <c r="BE1736" s="198"/>
      <c r="BF1736" s="198"/>
      <c r="BG1736" s="198"/>
      <c r="BH1736" s="198"/>
      <c r="BI1736" s="198"/>
      <c r="BJ1736" s="198"/>
      <c r="BK1736" s="198"/>
      <c r="BL1736" s="198"/>
      <c r="BM1736" s="198"/>
      <c r="BN1736" s="198"/>
      <c r="BO1736" s="198"/>
      <c r="BP1736" s="198"/>
      <c r="BQ1736" s="198"/>
      <c r="BR1736" s="198"/>
      <c r="BS1736" s="198"/>
      <c r="BT1736" s="198"/>
      <c r="BU1736" s="198"/>
      <c r="BV1736" s="198"/>
      <c r="BW1736" s="198"/>
      <c r="BX1736" s="198"/>
      <c r="BY1736" s="198"/>
      <c r="BZ1736" s="198"/>
      <c r="CA1736" s="198"/>
      <c r="CB1736" s="198"/>
      <c r="CC1736" s="198"/>
      <c r="CD1736" s="198"/>
      <c r="CE1736" s="198"/>
      <c r="CF1736" s="198"/>
      <c r="CG1736" s="198"/>
      <c r="CH1736" s="198"/>
      <c r="CI1736" s="198"/>
      <c r="CJ1736" s="198"/>
      <c r="CK1736" s="198"/>
      <c r="CL1736" s="198"/>
      <c r="CM1736" s="198"/>
      <c r="CN1736" s="198"/>
      <c r="CO1736" s="198"/>
      <c r="CP1736" s="198"/>
      <c r="CQ1736" s="198"/>
      <c r="CR1736" s="198"/>
      <c r="CS1736" s="198"/>
      <c r="CT1736" s="198"/>
      <c r="CU1736" s="198"/>
      <c r="CV1736" s="198"/>
      <c r="CW1736" s="198"/>
      <c r="CX1736" s="198"/>
      <c r="CY1736" s="198"/>
      <c r="CZ1736" s="198"/>
      <c r="DA1736" s="198"/>
      <c r="DB1736" s="198"/>
      <c r="DC1736" s="198"/>
      <c r="DD1736" s="198"/>
      <c r="DE1736" s="198"/>
      <c r="DF1736" s="198"/>
      <c r="DG1736" s="198"/>
      <c r="DH1736" s="198"/>
      <c r="DI1736" s="198"/>
      <c r="DJ1736" s="198"/>
      <c r="DK1736" s="198"/>
      <c r="DL1736" s="198"/>
      <c r="DM1736" s="198"/>
      <c r="DN1736" s="198"/>
      <c r="DO1736" s="198"/>
      <c r="DP1736" s="198"/>
      <c r="DQ1736" s="198"/>
      <c r="DR1736" s="198"/>
      <c r="DS1736" s="198"/>
      <c r="DT1736" s="198"/>
      <c r="DU1736" s="198"/>
    </row>
    <row r="1737" spans="1:125" s="173" customFormat="1" x14ac:dyDescent="0.2">
      <c r="A1737" s="149"/>
      <c r="B1737" s="151"/>
      <c r="C1737" s="151"/>
      <c r="AT1737" s="198"/>
      <c r="AU1737" s="198"/>
      <c r="AV1737" s="198"/>
      <c r="AW1737" s="198"/>
      <c r="AX1737" s="198"/>
      <c r="AY1737" s="198"/>
      <c r="AZ1737" s="198"/>
      <c r="BA1737" s="198"/>
      <c r="BB1737" s="198"/>
      <c r="BC1737" s="198"/>
      <c r="BD1737" s="198"/>
      <c r="BE1737" s="198"/>
      <c r="BF1737" s="198"/>
      <c r="BG1737" s="198"/>
      <c r="BH1737" s="198"/>
      <c r="BI1737" s="198"/>
      <c r="BJ1737" s="198"/>
      <c r="BK1737" s="198"/>
      <c r="BL1737" s="198"/>
      <c r="BM1737" s="198"/>
      <c r="BN1737" s="198"/>
      <c r="BO1737" s="198"/>
      <c r="BP1737" s="198"/>
      <c r="BQ1737" s="198"/>
      <c r="BR1737" s="198"/>
      <c r="BS1737" s="198"/>
      <c r="BT1737" s="198"/>
      <c r="BU1737" s="198"/>
      <c r="BV1737" s="198"/>
      <c r="BW1737" s="198"/>
      <c r="BX1737" s="198"/>
      <c r="BY1737" s="198"/>
      <c r="BZ1737" s="198"/>
      <c r="CA1737" s="198"/>
      <c r="CB1737" s="198"/>
      <c r="CC1737" s="198"/>
      <c r="CD1737" s="198"/>
      <c r="CE1737" s="198"/>
      <c r="CF1737" s="198"/>
      <c r="CG1737" s="198"/>
      <c r="CH1737" s="198"/>
      <c r="CI1737" s="198"/>
      <c r="CJ1737" s="198"/>
      <c r="CK1737" s="198"/>
      <c r="CL1737" s="198"/>
      <c r="CM1737" s="198"/>
      <c r="CN1737" s="198"/>
      <c r="CO1737" s="198"/>
      <c r="CP1737" s="198"/>
      <c r="CQ1737" s="198"/>
      <c r="CR1737" s="198"/>
      <c r="CS1737" s="198"/>
      <c r="CT1737" s="198"/>
      <c r="CU1737" s="198"/>
      <c r="CV1737" s="198"/>
      <c r="CW1737" s="198"/>
      <c r="CX1737" s="198"/>
      <c r="CY1737" s="198"/>
      <c r="CZ1737" s="198"/>
      <c r="DA1737" s="198"/>
      <c r="DB1737" s="198"/>
      <c r="DC1737" s="198"/>
      <c r="DD1737" s="198"/>
      <c r="DE1737" s="198"/>
      <c r="DF1737" s="198"/>
      <c r="DG1737" s="198"/>
      <c r="DH1737" s="198"/>
      <c r="DI1737" s="198"/>
      <c r="DJ1737" s="198"/>
      <c r="DK1737" s="198"/>
      <c r="DL1737" s="198"/>
      <c r="DM1737" s="198"/>
      <c r="DN1737" s="198"/>
      <c r="DO1737" s="198"/>
      <c r="DP1737" s="198"/>
      <c r="DQ1737" s="198"/>
      <c r="DR1737" s="198"/>
      <c r="DS1737" s="198"/>
      <c r="DT1737" s="198"/>
      <c r="DU1737" s="198"/>
    </row>
    <row r="1738" spans="1:125" s="173" customFormat="1" x14ac:dyDescent="0.2">
      <c r="A1738" s="149"/>
      <c r="B1738" s="151"/>
      <c r="C1738" s="151"/>
      <c r="AT1738" s="198"/>
      <c r="AU1738" s="198"/>
      <c r="AV1738" s="198"/>
      <c r="AW1738" s="198"/>
      <c r="AX1738" s="198"/>
      <c r="AY1738" s="198"/>
      <c r="AZ1738" s="198"/>
      <c r="BA1738" s="198"/>
      <c r="BB1738" s="198"/>
      <c r="BC1738" s="198"/>
      <c r="BD1738" s="198"/>
      <c r="BE1738" s="198"/>
      <c r="BF1738" s="198"/>
      <c r="BG1738" s="198"/>
      <c r="BH1738" s="198"/>
      <c r="BI1738" s="198"/>
      <c r="BJ1738" s="198"/>
      <c r="BK1738" s="198"/>
      <c r="BL1738" s="198"/>
      <c r="BM1738" s="198"/>
      <c r="BN1738" s="198"/>
      <c r="BO1738" s="198"/>
      <c r="BP1738" s="198"/>
      <c r="BQ1738" s="198"/>
      <c r="BR1738" s="198"/>
      <c r="BS1738" s="198"/>
      <c r="BT1738" s="198"/>
      <c r="BU1738" s="198"/>
      <c r="BV1738" s="198"/>
      <c r="BW1738" s="198"/>
      <c r="BX1738" s="198"/>
      <c r="BY1738" s="198"/>
      <c r="BZ1738" s="198"/>
      <c r="CA1738" s="198"/>
      <c r="CB1738" s="198"/>
      <c r="CC1738" s="198"/>
      <c r="CD1738" s="198"/>
      <c r="CE1738" s="198"/>
      <c r="CF1738" s="198"/>
      <c r="CG1738" s="198"/>
      <c r="CH1738" s="198"/>
      <c r="CI1738" s="198"/>
      <c r="CJ1738" s="198"/>
      <c r="CK1738" s="198"/>
      <c r="CL1738" s="198"/>
      <c r="CM1738" s="198"/>
      <c r="CN1738" s="198"/>
      <c r="CO1738" s="198"/>
      <c r="CP1738" s="198"/>
      <c r="CQ1738" s="198"/>
      <c r="CR1738" s="198"/>
      <c r="CS1738" s="198"/>
      <c r="CT1738" s="198"/>
      <c r="CU1738" s="198"/>
      <c r="CV1738" s="198"/>
      <c r="CW1738" s="198"/>
      <c r="CX1738" s="198"/>
      <c r="CY1738" s="198"/>
      <c r="CZ1738" s="198"/>
      <c r="DA1738" s="198"/>
      <c r="DB1738" s="198"/>
      <c r="DC1738" s="198"/>
      <c r="DD1738" s="198"/>
      <c r="DE1738" s="198"/>
      <c r="DF1738" s="198"/>
      <c r="DG1738" s="198"/>
      <c r="DH1738" s="198"/>
      <c r="DI1738" s="198"/>
      <c r="DJ1738" s="198"/>
      <c r="DK1738" s="198"/>
      <c r="DL1738" s="198"/>
      <c r="DM1738" s="198"/>
      <c r="DN1738" s="198"/>
      <c r="DO1738" s="198"/>
      <c r="DP1738" s="198"/>
      <c r="DQ1738" s="198"/>
      <c r="DR1738" s="198"/>
      <c r="DS1738" s="198"/>
      <c r="DT1738" s="198"/>
      <c r="DU1738" s="198"/>
    </row>
    <row r="1739" spans="1:125" s="173" customFormat="1" x14ac:dyDescent="0.2">
      <c r="A1739" s="149"/>
      <c r="B1739" s="151"/>
      <c r="C1739" s="151"/>
      <c r="AT1739" s="198"/>
      <c r="AU1739" s="198"/>
      <c r="AV1739" s="198"/>
      <c r="AW1739" s="198"/>
      <c r="AX1739" s="198"/>
      <c r="AY1739" s="198"/>
      <c r="AZ1739" s="198"/>
      <c r="BA1739" s="198"/>
      <c r="BB1739" s="198"/>
      <c r="BC1739" s="198"/>
      <c r="BD1739" s="198"/>
      <c r="BE1739" s="198"/>
      <c r="BF1739" s="198"/>
      <c r="BG1739" s="198"/>
      <c r="BH1739" s="198"/>
      <c r="BI1739" s="198"/>
      <c r="BJ1739" s="198"/>
      <c r="BK1739" s="198"/>
      <c r="BL1739" s="198"/>
      <c r="BM1739" s="198"/>
      <c r="BN1739" s="198"/>
      <c r="BO1739" s="198"/>
      <c r="BP1739" s="198"/>
      <c r="BQ1739" s="198"/>
      <c r="BR1739" s="198"/>
      <c r="BS1739" s="198"/>
      <c r="BT1739" s="198"/>
      <c r="BU1739" s="198"/>
      <c r="BV1739" s="198"/>
      <c r="BW1739" s="198"/>
      <c r="BX1739" s="198"/>
      <c r="BY1739" s="198"/>
      <c r="BZ1739" s="198"/>
      <c r="CA1739" s="198"/>
      <c r="CB1739" s="198"/>
      <c r="CC1739" s="198"/>
      <c r="CD1739" s="198"/>
      <c r="CE1739" s="198"/>
      <c r="CF1739" s="198"/>
      <c r="CG1739" s="198"/>
      <c r="CH1739" s="198"/>
      <c r="CI1739" s="198"/>
      <c r="CJ1739" s="198"/>
      <c r="CK1739" s="198"/>
      <c r="CL1739" s="198"/>
      <c r="CM1739" s="198"/>
      <c r="CN1739" s="198"/>
      <c r="CO1739" s="198"/>
      <c r="CP1739" s="198"/>
      <c r="CQ1739" s="198"/>
      <c r="CR1739" s="198"/>
      <c r="CS1739" s="198"/>
      <c r="CT1739" s="198"/>
      <c r="CU1739" s="198"/>
      <c r="CV1739" s="198"/>
      <c r="CW1739" s="198"/>
      <c r="CX1739" s="198"/>
      <c r="CY1739" s="198"/>
      <c r="CZ1739" s="198"/>
      <c r="DA1739" s="198"/>
      <c r="DB1739" s="198"/>
      <c r="DC1739" s="198"/>
      <c r="DD1739" s="198"/>
      <c r="DE1739" s="198"/>
      <c r="DF1739" s="198"/>
      <c r="DG1739" s="198"/>
      <c r="DH1739" s="198"/>
      <c r="DI1739" s="198"/>
      <c r="DJ1739" s="198"/>
      <c r="DK1739" s="198"/>
      <c r="DL1739" s="198"/>
      <c r="DM1739" s="198"/>
      <c r="DN1739" s="198"/>
      <c r="DO1739" s="198"/>
      <c r="DP1739" s="198"/>
      <c r="DQ1739" s="198"/>
      <c r="DR1739" s="198"/>
      <c r="DS1739" s="198"/>
      <c r="DT1739" s="198"/>
      <c r="DU1739" s="198"/>
    </row>
    <row r="1740" spans="1:125" s="173" customFormat="1" x14ac:dyDescent="0.2">
      <c r="A1740" s="149"/>
      <c r="B1740" s="151"/>
      <c r="C1740" s="151"/>
      <c r="AT1740" s="198"/>
      <c r="AU1740" s="198"/>
      <c r="AV1740" s="198"/>
      <c r="AW1740" s="198"/>
      <c r="AX1740" s="198"/>
      <c r="AY1740" s="198"/>
      <c r="AZ1740" s="198"/>
      <c r="BA1740" s="198"/>
      <c r="BB1740" s="198"/>
      <c r="BC1740" s="198"/>
      <c r="BD1740" s="198"/>
      <c r="BE1740" s="198"/>
      <c r="BF1740" s="198"/>
      <c r="BG1740" s="198"/>
      <c r="BH1740" s="198"/>
      <c r="BI1740" s="198"/>
      <c r="BJ1740" s="198"/>
      <c r="BK1740" s="198"/>
      <c r="BL1740" s="198"/>
      <c r="BM1740" s="198"/>
      <c r="BN1740" s="198"/>
      <c r="BO1740" s="198"/>
      <c r="BP1740" s="198"/>
      <c r="BQ1740" s="198"/>
      <c r="BR1740" s="198"/>
      <c r="BS1740" s="198"/>
      <c r="BT1740" s="198"/>
      <c r="BU1740" s="198"/>
      <c r="BV1740" s="198"/>
      <c r="BW1740" s="198"/>
      <c r="BX1740" s="198"/>
      <c r="BY1740" s="198"/>
      <c r="BZ1740" s="198"/>
      <c r="CA1740" s="198"/>
      <c r="CB1740" s="198"/>
      <c r="CC1740" s="198"/>
      <c r="CD1740" s="198"/>
      <c r="CE1740" s="198"/>
      <c r="CF1740" s="198"/>
      <c r="CG1740" s="198"/>
      <c r="CH1740" s="198"/>
      <c r="CI1740" s="198"/>
      <c r="CJ1740" s="198"/>
      <c r="CK1740" s="198"/>
      <c r="CL1740" s="198"/>
      <c r="CM1740" s="198"/>
      <c r="CN1740" s="198"/>
      <c r="CO1740" s="198"/>
      <c r="CP1740" s="198"/>
      <c r="CQ1740" s="198"/>
      <c r="CR1740" s="198"/>
      <c r="CS1740" s="198"/>
      <c r="CT1740" s="198"/>
      <c r="CU1740" s="198"/>
      <c r="CV1740" s="198"/>
      <c r="CW1740" s="198"/>
      <c r="CX1740" s="198"/>
      <c r="CY1740" s="198"/>
      <c r="CZ1740" s="198"/>
      <c r="DA1740" s="198"/>
      <c r="DB1740" s="198"/>
      <c r="DC1740" s="198"/>
      <c r="DD1740" s="198"/>
      <c r="DE1740" s="198"/>
      <c r="DF1740" s="198"/>
      <c r="DG1740" s="198"/>
      <c r="DH1740" s="198"/>
      <c r="DI1740" s="198"/>
      <c r="DJ1740" s="198"/>
      <c r="DK1740" s="198"/>
      <c r="DL1740" s="198"/>
      <c r="DM1740" s="198"/>
      <c r="DN1740" s="198"/>
      <c r="DO1740" s="198"/>
      <c r="DP1740" s="198"/>
      <c r="DQ1740" s="198"/>
      <c r="DR1740" s="198"/>
      <c r="DS1740" s="198"/>
      <c r="DT1740" s="198"/>
      <c r="DU1740" s="198"/>
    </row>
    <row r="1741" spans="1:125" s="173" customFormat="1" x14ac:dyDescent="0.2">
      <c r="A1741" s="149"/>
      <c r="B1741" s="151"/>
      <c r="C1741" s="151"/>
      <c r="AT1741" s="198"/>
      <c r="AU1741" s="198"/>
      <c r="AV1741" s="198"/>
      <c r="AW1741" s="198"/>
      <c r="AX1741" s="198"/>
      <c r="AY1741" s="198"/>
      <c r="AZ1741" s="198"/>
      <c r="BA1741" s="198"/>
      <c r="BB1741" s="198"/>
      <c r="BC1741" s="198"/>
      <c r="BD1741" s="198"/>
      <c r="BE1741" s="198"/>
      <c r="BF1741" s="198"/>
      <c r="BG1741" s="198"/>
      <c r="BH1741" s="198"/>
      <c r="BI1741" s="198"/>
      <c r="BJ1741" s="198"/>
      <c r="BK1741" s="198"/>
      <c r="BL1741" s="198"/>
      <c r="BM1741" s="198"/>
      <c r="BN1741" s="198"/>
      <c r="BO1741" s="198"/>
      <c r="BP1741" s="198"/>
      <c r="BQ1741" s="198"/>
      <c r="BR1741" s="198"/>
      <c r="BS1741" s="198"/>
      <c r="BT1741" s="198"/>
      <c r="BU1741" s="198"/>
      <c r="BV1741" s="198"/>
      <c r="BW1741" s="198"/>
      <c r="BX1741" s="198"/>
      <c r="BY1741" s="198"/>
      <c r="BZ1741" s="198"/>
      <c r="CA1741" s="198"/>
      <c r="CB1741" s="198"/>
      <c r="CC1741" s="198"/>
      <c r="CD1741" s="198"/>
      <c r="CE1741" s="198"/>
      <c r="CF1741" s="198"/>
      <c r="CG1741" s="198"/>
      <c r="CH1741" s="198"/>
      <c r="CI1741" s="198"/>
      <c r="CJ1741" s="198"/>
      <c r="CK1741" s="198"/>
      <c r="CL1741" s="198"/>
      <c r="CM1741" s="198"/>
      <c r="CN1741" s="198"/>
      <c r="CO1741" s="198"/>
      <c r="CP1741" s="198"/>
      <c r="CQ1741" s="198"/>
      <c r="CR1741" s="198"/>
      <c r="CS1741" s="198"/>
      <c r="CT1741" s="198"/>
      <c r="CU1741" s="198"/>
      <c r="CV1741" s="198"/>
      <c r="CW1741" s="198"/>
      <c r="CX1741" s="198"/>
      <c r="CY1741" s="198"/>
      <c r="CZ1741" s="198"/>
      <c r="DA1741" s="198"/>
      <c r="DB1741" s="198"/>
      <c r="DC1741" s="198"/>
      <c r="DD1741" s="198"/>
      <c r="DE1741" s="198"/>
      <c r="DF1741" s="198"/>
      <c r="DG1741" s="198"/>
      <c r="DH1741" s="198"/>
      <c r="DI1741" s="198"/>
      <c r="DJ1741" s="198"/>
      <c r="DK1741" s="198"/>
      <c r="DL1741" s="198"/>
      <c r="DM1741" s="198"/>
      <c r="DN1741" s="198"/>
      <c r="DO1741" s="198"/>
      <c r="DP1741" s="198"/>
      <c r="DQ1741" s="198"/>
      <c r="DR1741" s="198"/>
      <c r="DS1741" s="198"/>
      <c r="DT1741" s="198"/>
      <c r="DU1741" s="198"/>
    </row>
    <row r="1742" spans="1:125" s="173" customFormat="1" x14ac:dyDescent="0.2">
      <c r="A1742" s="149"/>
      <c r="B1742" s="151"/>
      <c r="C1742" s="151"/>
      <c r="AT1742" s="198"/>
      <c r="AU1742" s="198"/>
      <c r="AV1742" s="198"/>
      <c r="AW1742" s="198"/>
      <c r="AX1742" s="198"/>
      <c r="AY1742" s="198"/>
      <c r="AZ1742" s="198"/>
      <c r="BA1742" s="198"/>
      <c r="BB1742" s="198"/>
      <c r="BC1742" s="198"/>
      <c r="BD1742" s="198"/>
      <c r="BE1742" s="198"/>
      <c r="BF1742" s="198"/>
      <c r="BG1742" s="198"/>
      <c r="BH1742" s="198"/>
      <c r="BI1742" s="198"/>
      <c r="BJ1742" s="198"/>
      <c r="BK1742" s="198"/>
      <c r="BL1742" s="198"/>
      <c r="BM1742" s="198"/>
      <c r="BN1742" s="198"/>
      <c r="BO1742" s="198"/>
      <c r="BP1742" s="198"/>
      <c r="BQ1742" s="198"/>
      <c r="BR1742" s="198"/>
      <c r="BS1742" s="198"/>
      <c r="BT1742" s="198"/>
      <c r="BU1742" s="198"/>
      <c r="BV1742" s="198"/>
      <c r="BW1742" s="198"/>
      <c r="BX1742" s="198"/>
      <c r="BY1742" s="198"/>
      <c r="BZ1742" s="198"/>
      <c r="CA1742" s="198"/>
      <c r="CB1742" s="198"/>
      <c r="CC1742" s="198"/>
      <c r="CD1742" s="198"/>
      <c r="CE1742" s="198"/>
      <c r="CF1742" s="198"/>
      <c r="CG1742" s="198"/>
      <c r="CH1742" s="198"/>
      <c r="CI1742" s="198"/>
      <c r="CJ1742" s="198"/>
      <c r="CK1742" s="198"/>
      <c r="CL1742" s="198"/>
      <c r="CM1742" s="198"/>
      <c r="CN1742" s="198"/>
      <c r="CO1742" s="198"/>
      <c r="CP1742" s="198"/>
      <c r="CQ1742" s="198"/>
      <c r="CR1742" s="198"/>
      <c r="CS1742" s="198"/>
      <c r="CT1742" s="198"/>
      <c r="CU1742" s="198"/>
      <c r="CV1742" s="198"/>
      <c r="CW1742" s="198"/>
      <c r="CX1742" s="198"/>
      <c r="CY1742" s="198"/>
      <c r="CZ1742" s="198"/>
      <c r="DA1742" s="198"/>
      <c r="DB1742" s="198"/>
      <c r="DC1742" s="198"/>
      <c r="DD1742" s="198"/>
      <c r="DE1742" s="198"/>
      <c r="DF1742" s="198"/>
      <c r="DG1742" s="198"/>
      <c r="DH1742" s="198"/>
      <c r="DI1742" s="198"/>
      <c r="DJ1742" s="198"/>
      <c r="DK1742" s="198"/>
      <c r="DL1742" s="198"/>
      <c r="DM1742" s="198"/>
      <c r="DN1742" s="198"/>
      <c r="DO1742" s="198"/>
      <c r="DP1742" s="198"/>
      <c r="DQ1742" s="198"/>
      <c r="DR1742" s="198"/>
      <c r="DS1742" s="198"/>
      <c r="DT1742" s="198"/>
      <c r="DU1742" s="198"/>
    </row>
    <row r="1743" spans="1:125" s="173" customFormat="1" x14ac:dyDescent="0.2">
      <c r="A1743" s="149"/>
      <c r="B1743" s="151"/>
      <c r="C1743" s="151"/>
      <c r="AT1743" s="198"/>
      <c r="AU1743" s="198"/>
      <c r="AV1743" s="198"/>
      <c r="AW1743" s="198"/>
      <c r="AX1743" s="198"/>
      <c r="AY1743" s="198"/>
      <c r="AZ1743" s="198"/>
      <c r="BA1743" s="198"/>
      <c r="BB1743" s="198"/>
      <c r="BC1743" s="198"/>
      <c r="BD1743" s="198"/>
      <c r="BE1743" s="198"/>
      <c r="BF1743" s="198"/>
      <c r="BG1743" s="198"/>
      <c r="BH1743" s="198"/>
      <c r="BI1743" s="198"/>
      <c r="BJ1743" s="198"/>
      <c r="BK1743" s="198"/>
      <c r="BL1743" s="198"/>
      <c r="BM1743" s="198"/>
      <c r="BN1743" s="198"/>
      <c r="BO1743" s="198"/>
      <c r="BP1743" s="198"/>
      <c r="BQ1743" s="198"/>
      <c r="BR1743" s="198"/>
      <c r="BS1743" s="198"/>
      <c r="BT1743" s="198"/>
      <c r="BU1743" s="198"/>
      <c r="BV1743" s="198"/>
      <c r="BW1743" s="198"/>
      <c r="BX1743" s="198"/>
      <c r="BY1743" s="198"/>
      <c r="BZ1743" s="198"/>
      <c r="CA1743" s="198"/>
      <c r="CB1743" s="198"/>
      <c r="CC1743" s="198"/>
      <c r="CD1743" s="198"/>
      <c r="CE1743" s="198"/>
      <c r="CF1743" s="198"/>
      <c r="CG1743" s="198"/>
      <c r="CH1743" s="198"/>
      <c r="CI1743" s="198"/>
      <c r="CJ1743" s="198"/>
      <c r="CK1743" s="198"/>
      <c r="CL1743" s="198"/>
      <c r="CM1743" s="198"/>
      <c r="CN1743" s="198"/>
      <c r="CO1743" s="198"/>
      <c r="CP1743" s="198"/>
      <c r="CQ1743" s="198"/>
      <c r="CR1743" s="198"/>
      <c r="CS1743" s="198"/>
      <c r="CT1743" s="198"/>
      <c r="CU1743" s="198"/>
      <c r="CV1743" s="198"/>
      <c r="CW1743" s="198"/>
      <c r="CX1743" s="198"/>
      <c r="CY1743" s="198"/>
      <c r="CZ1743" s="198"/>
      <c r="DA1743" s="198"/>
      <c r="DB1743" s="198"/>
      <c r="DC1743" s="198"/>
      <c r="DD1743" s="198"/>
      <c r="DE1743" s="198"/>
      <c r="DF1743" s="198"/>
      <c r="DG1743" s="198"/>
      <c r="DH1743" s="198"/>
      <c r="DI1743" s="198"/>
      <c r="DJ1743" s="198"/>
      <c r="DK1743" s="198"/>
      <c r="DL1743" s="198"/>
      <c r="DM1743" s="198"/>
      <c r="DN1743" s="198"/>
      <c r="DO1743" s="198"/>
      <c r="DP1743" s="198"/>
      <c r="DQ1743" s="198"/>
      <c r="DR1743" s="198"/>
      <c r="DS1743" s="198"/>
      <c r="DT1743" s="198"/>
      <c r="DU1743" s="198"/>
    </row>
    <row r="1744" spans="1:125" s="173" customFormat="1" x14ac:dyDescent="0.2">
      <c r="A1744" s="149"/>
      <c r="B1744" s="151"/>
      <c r="C1744" s="151"/>
      <c r="AT1744" s="198"/>
      <c r="AU1744" s="198"/>
      <c r="AV1744" s="198"/>
      <c r="AW1744" s="198"/>
      <c r="AX1744" s="198"/>
      <c r="AY1744" s="198"/>
      <c r="AZ1744" s="198"/>
      <c r="BA1744" s="198"/>
      <c r="BB1744" s="198"/>
      <c r="BC1744" s="198"/>
      <c r="BD1744" s="198"/>
      <c r="BE1744" s="198"/>
      <c r="BF1744" s="198"/>
      <c r="BG1744" s="198"/>
      <c r="BH1744" s="198"/>
      <c r="BI1744" s="198"/>
      <c r="BJ1744" s="198"/>
      <c r="BK1744" s="198"/>
      <c r="BL1744" s="198"/>
      <c r="BM1744" s="198"/>
      <c r="BN1744" s="198"/>
      <c r="BO1744" s="198"/>
      <c r="BP1744" s="198"/>
      <c r="BQ1744" s="198"/>
      <c r="BR1744" s="198"/>
      <c r="BS1744" s="198"/>
      <c r="BT1744" s="198"/>
      <c r="BU1744" s="198"/>
      <c r="BV1744" s="198"/>
      <c r="BW1744" s="198"/>
      <c r="BX1744" s="198"/>
      <c r="BY1744" s="198"/>
      <c r="BZ1744" s="198"/>
      <c r="CA1744" s="198"/>
      <c r="CB1744" s="198"/>
      <c r="CC1744" s="198"/>
      <c r="CD1744" s="198"/>
      <c r="CE1744" s="198"/>
      <c r="CF1744" s="198"/>
      <c r="CG1744" s="198"/>
      <c r="CH1744" s="198"/>
      <c r="CI1744" s="198"/>
      <c r="CJ1744" s="198"/>
      <c r="CK1744" s="198"/>
      <c r="CL1744" s="198"/>
      <c r="CM1744" s="198"/>
      <c r="CN1744" s="198"/>
      <c r="CO1744" s="198"/>
      <c r="CP1744" s="198"/>
      <c r="CQ1744" s="198"/>
      <c r="CR1744" s="198"/>
      <c r="CS1744" s="198"/>
      <c r="CT1744" s="198"/>
      <c r="CU1744" s="198"/>
      <c r="CV1744" s="198"/>
      <c r="CW1744" s="198"/>
      <c r="CX1744" s="198"/>
      <c r="CY1744" s="198"/>
      <c r="CZ1744" s="198"/>
      <c r="DA1744" s="198"/>
      <c r="DB1744" s="198"/>
      <c r="DC1744" s="198"/>
      <c r="DD1744" s="198"/>
      <c r="DE1744" s="198"/>
      <c r="DF1744" s="198"/>
      <c r="DG1744" s="198"/>
      <c r="DH1744" s="198"/>
      <c r="DI1744" s="198"/>
      <c r="DJ1744" s="198"/>
      <c r="DK1744" s="198"/>
      <c r="DL1744" s="198"/>
      <c r="DM1744" s="198"/>
      <c r="DN1744" s="198"/>
      <c r="DO1744" s="198"/>
      <c r="DP1744" s="198"/>
      <c r="DQ1744" s="198"/>
      <c r="DR1744" s="198"/>
      <c r="DS1744" s="198"/>
      <c r="DT1744" s="198"/>
      <c r="DU1744" s="198"/>
    </row>
    <row r="1745" spans="1:125" s="173" customFormat="1" x14ac:dyDescent="0.2">
      <c r="A1745" s="149"/>
      <c r="B1745" s="151"/>
      <c r="C1745" s="151"/>
      <c r="AT1745" s="198"/>
      <c r="AU1745" s="198"/>
      <c r="AV1745" s="198"/>
      <c r="AW1745" s="198"/>
      <c r="AX1745" s="198"/>
      <c r="AY1745" s="198"/>
      <c r="AZ1745" s="198"/>
      <c r="BA1745" s="198"/>
      <c r="BB1745" s="198"/>
      <c r="BC1745" s="198"/>
      <c r="BD1745" s="198"/>
      <c r="BE1745" s="198"/>
      <c r="BF1745" s="198"/>
      <c r="BG1745" s="198"/>
      <c r="BH1745" s="198"/>
      <c r="BI1745" s="198"/>
      <c r="BJ1745" s="198"/>
      <c r="BK1745" s="198"/>
      <c r="BL1745" s="198"/>
      <c r="BM1745" s="198"/>
      <c r="BN1745" s="198"/>
      <c r="BO1745" s="198"/>
      <c r="BP1745" s="198"/>
      <c r="BQ1745" s="198"/>
      <c r="BR1745" s="198"/>
      <c r="BS1745" s="198"/>
      <c r="BT1745" s="198"/>
      <c r="BU1745" s="198"/>
      <c r="BV1745" s="198"/>
      <c r="BW1745" s="198"/>
      <c r="BX1745" s="198"/>
      <c r="BY1745" s="198"/>
      <c r="BZ1745" s="198"/>
      <c r="CA1745" s="198"/>
      <c r="CB1745" s="198"/>
      <c r="CC1745" s="198"/>
      <c r="CD1745" s="198"/>
      <c r="CE1745" s="198"/>
      <c r="CF1745" s="198"/>
      <c r="CG1745" s="198"/>
      <c r="CH1745" s="198"/>
      <c r="CI1745" s="198"/>
      <c r="CJ1745" s="198"/>
      <c r="CK1745" s="198"/>
      <c r="CL1745" s="198"/>
      <c r="CM1745" s="198"/>
      <c r="CN1745" s="198"/>
      <c r="CO1745" s="198"/>
      <c r="CP1745" s="198"/>
      <c r="CQ1745" s="198"/>
      <c r="CR1745" s="198"/>
      <c r="CS1745" s="198"/>
      <c r="CT1745" s="198"/>
      <c r="CU1745" s="198"/>
      <c r="CV1745" s="198"/>
      <c r="CW1745" s="198"/>
      <c r="CX1745" s="198"/>
      <c r="CY1745" s="198"/>
      <c r="CZ1745" s="198"/>
      <c r="DA1745" s="198"/>
      <c r="DB1745" s="198"/>
      <c r="DC1745" s="198"/>
      <c r="DD1745" s="198"/>
      <c r="DE1745" s="198"/>
      <c r="DF1745" s="198"/>
      <c r="DG1745" s="198"/>
      <c r="DH1745" s="198"/>
      <c r="DI1745" s="198"/>
      <c r="DJ1745" s="198"/>
      <c r="DK1745" s="198"/>
      <c r="DL1745" s="198"/>
      <c r="DM1745" s="198"/>
      <c r="DN1745" s="198"/>
      <c r="DO1745" s="198"/>
      <c r="DP1745" s="198"/>
      <c r="DQ1745" s="198"/>
      <c r="DR1745" s="198"/>
      <c r="DS1745" s="198"/>
      <c r="DT1745" s="198"/>
      <c r="DU1745" s="198"/>
    </row>
    <row r="1746" spans="1:125" s="173" customFormat="1" x14ac:dyDescent="0.2">
      <c r="A1746" s="149"/>
      <c r="B1746" s="151"/>
      <c r="C1746" s="151"/>
      <c r="AT1746" s="198"/>
      <c r="AU1746" s="198"/>
      <c r="AV1746" s="198"/>
      <c r="AW1746" s="198"/>
      <c r="AX1746" s="198"/>
      <c r="AY1746" s="198"/>
      <c r="AZ1746" s="198"/>
      <c r="BA1746" s="198"/>
      <c r="BB1746" s="198"/>
      <c r="BC1746" s="198"/>
      <c r="BD1746" s="198"/>
      <c r="BE1746" s="198"/>
      <c r="BF1746" s="198"/>
      <c r="BG1746" s="198"/>
      <c r="BH1746" s="198"/>
      <c r="BI1746" s="198"/>
      <c r="BJ1746" s="198"/>
      <c r="BK1746" s="198"/>
      <c r="BL1746" s="198"/>
      <c r="BM1746" s="198"/>
      <c r="BN1746" s="198"/>
      <c r="BO1746" s="198"/>
      <c r="BP1746" s="198"/>
      <c r="BQ1746" s="198"/>
      <c r="BR1746" s="198"/>
      <c r="BS1746" s="198"/>
      <c r="BT1746" s="198"/>
      <c r="BU1746" s="198"/>
      <c r="BV1746" s="198"/>
      <c r="BW1746" s="198"/>
      <c r="BX1746" s="198"/>
      <c r="BY1746" s="198"/>
      <c r="BZ1746" s="198"/>
      <c r="CA1746" s="198"/>
      <c r="CB1746" s="198"/>
      <c r="CC1746" s="198"/>
      <c r="CD1746" s="198"/>
      <c r="CE1746" s="198"/>
      <c r="CF1746" s="198"/>
      <c r="CG1746" s="198"/>
      <c r="CH1746" s="198"/>
      <c r="CI1746" s="198"/>
      <c r="CJ1746" s="198"/>
      <c r="CK1746" s="198"/>
      <c r="CL1746" s="198"/>
      <c r="CM1746" s="198"/>
      <c r="CN1746" s="198"/>
      <c r="CO1746" s="198"/>
      <c r="CP1746" s="198"/>
      <c r="CQ1746" s="198"/>
      <c r="CR1746" s="198"/>
      <c r="CS1746" s="198"/>
      <c r="CT1746" s="198"/>
      <c r="CU1746" s="198"/>
      <c r="CV1746" s="198"/>
      <c r="CW1746" s="198"/>
      <c r="CX1746" s="198"/>
      <c r="CY1746" s="198"/>
      <c r="CZ1746" s="198"/>
      <c r="DA1746" s="198"/>
      <c r="DB1746" s="198"/>
      <c r="DC1746" s="198"/>
      <c r="DD1746" s="198"/>
      <c r="DE1746" s="198"/>
      <c r="DF1746" s="198"/>
      <c r="DG1746" s="198"/>
      <c r="DH1746" s="198"/>
      <c r="DI1746" s="198"/>
      <c r="DJ1746" s="198"/>
      <c r="DK1746" s="198"/>
      <c r="DL1746" s="198"/>
      <c r="DM1746" s="198"/>
      <c r="DN1746" s="198"/>
      <c r="DO1746" s="198"/>
      <c r="DP1746" s="198"/>
      <c r="DQ1746" s="198"/>
      <c r="DR1746" s="198"/>
      <c r="DS1746" s="198"/>
      <c r="DT1746" s="198"/>
      <c r="DU1746" s="198"/>
    </row>
    <row r="1747" spans="1:125" s="173" customFormat="1" x14ac:dyDescent="0.2">
      <c r="A1747" s="149"/>
      <c r="B1747" s="151"/>
      <c r="C1747" s="151"/>
      <c r="AT1747" s="198"/>
      <c r="AU1747" s="198"/>
      <c r="AV1747" s="198"/>
      <c r="AW1747" s="198"/>
      <c r="AX1747" s="198"/>
      <c r="AY1747" s="198"/>
      <c r="AZ1747" s="198"/>
      <c r="BA1747" s="198"/>
      <c r="BB1747" s="198"/>
      <c r="BC1747" s="198"/>
      <c r="BD1747" s="198"/>
      <c r="BE1747" s="198"/>
      <c r="BF1747" s="198"/>
      <c r="BG1747" s="198"/>
      <c r="BH1747" s="198"/>
      <c r="BI1747" s="198"/>
      <c r="BJ1747" s="198"/>
      <c r="BK1747" s="198"/>
      <c r="BL1747" s="198"/>
      <c r="BM1747" s="198"/>
      <c r="BN1747" s="198"/>
      <c r="BO1747" s="198"/>
      <c r="BP1747" s="198"/>
      <c r="BQ1747" s="198"/>
      <c r="BR1747" s="198"/>
      <c r="BS1747" s="198"/>
      <c r="BT1747" s="198"/>
      <c r="BU1747" s="198"/>
      <c r="BV1747" s="198"/>
      <c r="BW1747" s="198"/>
      <c r="BX1747" s="198"/>
      <c r="BY1747" s="198"/>
      <c r="BZ1747" s="198"/>
      <c r="CA1747" s="198"/>
      <c r="CB1747" s="198"/>
      <c r="CC1747" s="198"/>
      <c r="CD1747" s="198"/>
      <c r="CE1747" s="198"/>
      <c r="CF1747" s="198"/>
      <c r="CG1747" s="198"/>
      <c r="CH1747" s="198"/>
      <c r="CI1747" s="198"/>
      <c r="CJ1747" s="198"/>
      <c r="CK1747" s="198"/>
      <c r="CL1747" s="198"/>
      <c r="CM1747" s="198"/>
      <c r="CN1747" s="198"/>
      <c r="CO1747" s="198"/>
      <c r="CP1747" s="198"/>
      <c r="CQ1747" s="198"/>
      <c r="CR1747" s="198"/>
      <c r="CS1747" s="198"/>
      <c r="CT1747" s="198"/>
      <c r="CU1747" s="198"/>
      <c r="CV1747" s="198"/>
      <c r="CW1747" s="198"/>
      <c r="CX1747" s="198"/>
      <c r="CY1747" s="198"/>
      <c r="CZ1747" s="198"/>
      <c r="DA1747" s="198"/>
      <c r="DB1747" s="198"/>
      <c r="DC1747" s="198"/>
      <c r="DD1747" s="198"/>
      <c r="DE1747" s="198"/>
      <c r="DF1747" s="198"/>
      <c r="DG1747" s="198"/>
      <c r="DH1747" s="198"/>
      <c r="DI1747" s="198"/>
      <c r="DJ1747" s="198"/>
      <c r="DK1747" s="198"/>
      <c r="DL1747" s="198"/>
      <c r="DM1747" s="198"/>
      <c r="DN1747" s="198"/>
      <c r="DO1747" s="198"/>
      <c r="DP1747" s="198"/>
      <c r="DQ1747" s="198"/>
      <c r="DR1747" s="198"/>
      <c r="DS1747" s="198"/>
      <c r="DT1747" s="198"/>
      <c r="DU1747" s="198"/>
    </row>
    <row r="1748" spans="1:125" s="173" customFormat="1" x14ac:dyDescent="0.2">
      <c r="A1748" s="149"/>
      <c r="B1748" s="151"/>
      <c r="C1748" s="151"/>
      <c r="AT1748" s="198"/>
      <c r="AU1748" s="198"/>
      <c r="AV1748" s="198"/>
      <c r="AW1748" s="198"/>
      <c r="AX1748" s="198"/>
      <c r="AY1748" s="198"/>
      <c r="AZ1748" s="198"/>
      <c r="BA1748" s="198"/>
      <c r="BB1748" s="198"/>
      <c r="BC1748" s="198"/>
      <c r="BD1748" s="198"/>
      <c r="BE1748" s="198"/>
      <c r="BF1748" s="198"/>
      <c r="BG1748" s="198"/>
      <c r="BH1748" s="198"/>
      <c r="BI1748" s="198"/>
      <c r="BJ1748" s="198"/>
      <c r="BK1748" s="198"/>
      <c r="BL1748" s="198"/>
      <c r="BM1748" s="198"/>
      <c r="BN1748" s="198"/>
      <c r="BO1748" s="198"/>
      <c r="BP1748" s="198"/>
      <c r="BQ1748" s="198"/>
      <c r="BR1748" s="198"/>
      <c r="BS1748" s="198"/>
      <c r="BT1748" s="198"/>
      <c r="BU1748" s="198"/>
      <c r="BV1748" s="198"/>
      <c r="BW1748" s="198"/>
      <c r="BX1748" s="198"/>
      <c r="BY1748" s="198"/>
      <c r="BZ1748" s="198"/>
      <c r="CA1748" s="198"/>
      <c r="CB1748" s="198"/>
      <c r="CC1748" s="198"/>
      <c r="CD1748" s="198"/>
      <c r="CE1748" s="198"/>
      <c r="CF1748" s="198"/>
      <c r="CG1748" s="198"/>
      <c r="CH1748" s="198"/>
      <c r="CI1748" s="198"/>
      <c r="CJ1748" s="198"/>
      <c r="CK1748" s="198"/>
      <c r="CL1748" s="198"/>
      <c r="CM1748" s="198"/>
      <c r="CN1748" s="198"/>
      <c r="CO1748" s="198"/>
      <c r="CP1748" s="198"/>
      <c r="CQ1748" s="198"/>
      <c r="CR1748" s="198"/>
      <c r="CS1748" s="198"/>
      <c r="CT1748" s="198"/>
      <c r="CU1748" s="198"/>
      <c r="CV1748" s="198"/>
      <c r="CW1748" s="198"/>
      <c r="CX1748" s="198"/>
      <c r="CY1748" s="198"/>
      <c r="CZ1748" s="198"/>
      <c r="DA1748" s="198"/>
      <c r="DB1748" s="198"/>
      <c r="DC1748" s="198"/>
      <c r="DD1748" s="198"/>
      <c r="DE1748" s="198"/>
      <c r="DF1748" s="198"/>
      <c r="DG1748" s="198"/>
      <c r="DH1748" s="198"/>
      <c r="DI1748" s="198"/>
      <c r="DJ1748" s="198"/>
      <c r="DK1748" s="198"/>
      <c r="DL1748" s="198"/>
      <c r="DM1748" s="198"/>
      <c r="DN1748" s="198"/>
      <c r="DO1748" s="198"/>
      <c r="DP1748" s="198"/>
      <c r="DQ1748" s="198"/>
      <c r="DR1748" s="198"/>
      <c r="DS1748" s="198"/>
      <c r="DT1748" s="198"/>
      <c r="DU1748" s="198"/>
    </row>
    <row r="1749" spans="1:125" s="173" customFormat="1" x14ac:dyDescent="0.2">
      <c r="A1749" s="149"/>
      <c r="B1749" s="151"/>
      <c r="C1749" s="151"/>
      <c r="AT1749" s="198"/>
      <c r="AU1749" s="198"/>
      <c r="AV1749" s="198"/>
      <c r="AW1749" s="198"/>
      <c r="AX1749" s="198"/>
      <c r="AY1749" s="198"/>
      <c r="AZ1749" s="198"/>
      <c r="BA1749" s="198"/>
      <c r="BB1749" s="198"/>
      <c r="BC1749" s="198"/>
      <c r="BD1749" s="198"/>
      <c r="BE1749" s="198"/>
      <c r="BF1749" s="198"/>
      <c r="BG1749" s="198"/>
      <c r="BH1749" s="198"/>
      <c r="BI1749" s="198"/>
      <c r="BJ1749" s="198"/>
      <c r="BK1749" s="198"/>
      <c r="BL1749" s="198"/>
      <c r="BM1749" s="198"/>
      <c r="BN1749" s="198"/>
      <c r="BO1749" s="198"/>
      <c r="BP1749" s="198"/>
      <c r="BQ1749" s="198"/>
      <c r="BR1749" s="198"/>
      <c r="BS1749" s="198"/>
      <c r="BT1749" s="198"/>
      <c r="BU1749" s="198"/>
      <c r="BV1749" s="198"/>
      <c r="BW1749" s="198"/>
      <c r="BX1749" s="198"/>
      <c r="BY1749" s="198"/>
      <c r="BZ1749" s="198"/>
      <c r="CA1749" s="198"/>
      <c r="CB1749" s="198"/>
      <c r="CC1749" s="198"/>
      <c r="CD1749" s="198"/>
      <c r="CE1749" s="198"/>
      <c r="CF1749" s="198"/>
      <c r="CG1749" s="198"/>
      <c r="CH1749" s="198"/>
      <c r="CI1749" s="198"/>
      <c r="CJ1749" s="198"/>
      <c r="CK1749" s="198"/>
      <c r="CL1749" s="198"/>
      <c r="CM1749" s="198"/>
      <c r="CN1749" s="198"/>
      <c r="CO1749" s="198"/>
      <c r="CP1749" s="198"/>
      <c r="CQ1749" s="198"/>
      <c r="CR1749" s="198"/>
      <c r="CS1749" s="198"/>
      <c r="CT1749" s="198"/>
      <c r="CU1749" s="198"/>
      <c r="CV1749" s="198"/>
      <c r="CW1749" s="198"/>
      <c r="CX1749" s="198"/>
      <c r="CY1749" s="198"/>
      <c r="CZ1749" s="198"/>
      <c r="DA1749" s="198"/>
      <c r="DB1749" s="198"/>
      <c r="DC1749" s="198"/>
      <c r="DD1749" s="198"/>
      <c r="DE1749" s="198"/>
      <c r="DF1749" s="198"/>
      <c r="DG1749" s="198"/>
      <c r="DH1749" s="198"/>
      <c r="DI1749" s="198"/>
      <c r="DJ1749" s="198"/>
      <c r="DK1749" s="198"/>
      <c r="DL1749" s="198"/>
      <c r="DM1749" s="198"/>
      <c r="DN1749" s="198"/>
      <c r="DO1749" s="198"/>
      <c r="DP1749" s="198"/>
      <c r="DQ1749" s="198"/>
      <c r="DR1749" s="198"/>
      <c r="DS1749" s="198"/>
      <c r="DT1749" s="198"/>
      <c r="DU1749" s="198"/>
    </row>
    <row r="1750" spans="1:125" s="173" customFormat="1" x14ac:dyDescent="0.2">
      <c r="A1750" s="149"/>
      <c r="B1750" s="151"/>
      <c r="C1750" s="151"/>
      <c r="AT1750" s="198"/>
      <c r="AU1750" s="198"/>
      <c r="AV1750" s="198"/>
      <c r="AW1750" s="198"/>
      <c r="AX1750" s="198"/>
      <c r="AY1750" s="198"/>
      <c r="AZ1750" s="198"/>
      <c r="BA1750" s="198"/>
      <c r="BB1750" s="198"/>
      <c r="BC1750" s="198"/>
      <c r="BD1750" s="198"/>
      <c r="BE1750" s="198"/>
      <c r="BF1750" s="198"/>
      <c r="BG1750" s="198"/>
      <c r="BH1750" s="198"/>
      <c r="BI1750" s="198"/>
      <c r="BJ1750" s="198"/>
      <c r="BK1750" s="198"/>
      <c r="BL1750" s="198"/>
      <c r="BM1750" s="198"/>
      <c r="BN1750" s="198"/>
      <c r="BO1750" s="198"/>
      <c r="BP1750" s="198"/>
      <c r="BQ1750" s="198"/>
      <c r="BR1750" s="198"/>
      <c r="BS1750" s="198"/>
      <c r="BT1750" s="198"/>
      <c r="BU1750" s="198"/>
      <c r="BV1750" s="198"/>
      <c r="BW1750" s="198"/>
      <c r="BX1750" s="198"/>
      <c r="BY1750" s="198"/>
      <c r="BZ1750" s="198"/>
      <c r="CA1750" s="198"/>
      <c r="CB1750" s="198"/>
      <c r="CC1750" s="198"/>
      <c r="CD1750" s="198"/>
      <c r="CE1750" s="198"/>
      <c r="CF1750" s="198"/>
      <c r="CG1750" s="198"/>
      <c r="CH1750" s="198"/>
      <c r="CI1750" s="198"/>
      <c r="CJ1750" s="198"/>
      <c r="CK1750" s="198"/>
      <c r="CL1750" s="198"/>
      <c r="CM1750" s="198"/>
      <c r="CN1750" s="198"/>
      <c r="CO1750" s="198"/>
      <c r="CP1750" s="198"/>
      <c r="CQ1750" s="198"/>
      <c r="CR1750" s="198"/>
      <c r="CS1750" s="198"/>
      <c r="CT1750" s="198"/>
      <c r="CU1750" s="198"/>
      <c r="CV1750" s="198"/>
      <c r="CW1750" s="198"/>
      <c r="CX1750" s="198"/>
      <c r="CY1750" s="198"/>
      <c r="CZ1750" s="198"/>
      <c r="DA1750" s="198"/>
      <c r="DB1750" s="198"/>
      <c r="DC1750" s="198"/>
      <c r="DD1750" s="198"/>
      <c r="DE1750" s="198"/>
      <c r="DF1750" s="198"/>
      <c r="DG1750" s="198"/>
      <c r="DH1750" s="198"/>
      <c r="DI1750" s="198"/>
      <c r="DJ1750" s="198"/>
      <c r="DK1750" s="198"/>
      <c r="DL1750" s="198"/>
      <c r="DM1750" s="198"/>
      <c r="DN1750" s="198"/>
      <c r="DO1750" s="198"/>
      <c r="DP1750" s="198"/>
      <c r="DQ1750" s="198"/>
      <c r="DR1750" s="198"/>
      <c r="DS1750" s="198"/>
      <c r="DT1750" s="198"/>
      <c r="DU1750" s="198"/>
    </row>
    <row r="1751" spans="1:125" s="173" customFormat="1" x14ac:dyDescent="0.2">
      <c r="A1751" s="149"/>
      <c r="B1751" s="151"/>
      <c r="C1751" s="151"/>
      <c r="AT1751" s="198"/>
      <c r="AU1751" s="198"/>
      <c r="AV1751" s="198"/>
      <c r="AW1751" s="198"/>
      <c r="AX1751" s="198"/>
      <c r="AY1751" s="198"/>
      <c r="AZ1751" s="198"/>
      <c r="BA1751" s="198"/>
      <c r="BB1751" s="198"/>
      <c r="BC1751" s="198"/>
      <c r="BD1751" s="198"/>
      <c r="BE1751" s="198"/>
      <c r="BF1751" s="198"/>
      <c r="BG1751" s="198"/>
      <c r="BH1751" s="198"/>
      <c r="BI1751" s="198"/>
      <c r="BJ1751" s="198"/>
      <c r="BK1751" s="198"/>
      <c r="BL1751" s="198"/>
      <c r="BM1751" s="198"/>
      <c r="BN1751" s="198"/>
      <c r="BO1751" s="198"/>
      <c r="BP1751" s="198"/>
      <c r="BQ1751" s="198"/>
      <c r="BR1751" s="198"/>
      <c r="BS1751" s="198"/>
      <c r="BT1751" s="198"/>
      <c r="BU1751" s="198"/>
      <c r="BV1751" s="198"/>
      <c r="BW1751" s="198"/>
      <c r="BX1751" s="198"/>
      <c r="BY1751" s="198"/>
      <c r="BZ1751" s="198"/>
      <c r="CA1751" s="198"/>
      <c r="CB1751" s="198"/>
      <c r="CC1751" s="198"/>
      <c r="CD1751" s="198"/>
      <c r="CE1751" s="198"/>
      <c r="CF1751" s="198"/>
      <c r="CG1751" s="198"/>
      <c r="CH1751" s="198"/>
      <c r="CI1751" s="198"/>
      <c r="CJ1751" s="198"/>
      <c r="CK1751" s="198"/>
      <c r="CL1751" s="198"/>
      <c r="CM1751" s="198"/>
      <c r="CN1751" s="198"/>
      <c r="CO1751" s="198"/>
      <c r="CP1751" s="198"/>
      <c r="CQ1751" s="198"/>
      <c r="CR1751" s="198"/>
      <c r="CS1751" s="198"/>
      <c r="CT1751" s="198"/>
      <c r="CU1751" s="198"/>
      <c r="CV1751" s="198"/>
      <c r="CW1751" s="198"/>
      <c r="CX1751" s="198"/>
      <c r="CY1751" s="198"/>
      <c r="CZ1751" s="198"/>
      <c r="DA1751" s="198"/>
      <c r="DB1751" s="198"/>
      <c r="DC1751" s="198"/>
      <c r="DD1751" s="198"/>
      <c r="DE1751" s="198"/>
      <c r="DF1751" s="198"/>
      <c r="DG1751" s="198"/>
      <c r="DH1751" s="198"/>
      <c r="DI1751" s="198"/>
      <c r="DJ1751" s="198"/>
      <c r="DK1751" s="198"/>
      <c r="DL1751" s="198"/>
      <c r="DM1751" s="198"/>
      <c r="DN1751" s="198"/>
      <c r="DO1751" s="198"/>
      <c r="DP1751" s="198"/>
      <c r="DQ1751" s="198"/>
      <c r="DR1751" s="198"/>
      <c r="DS1751" s="198"/>
      <c r="DT1751" s="198"/>
      <c r="DU1751" s="198"/>
    </row>
    <row r="1752" spans="1:125" s="173" customFormat="1" x14ac:dyDescent="0.2">
      <c r="A1752" s="149"/>
      <c r="B1752" s="151"/>
      <c r="C1752" s="151"/>
      <c r="AT1752" s="198"/>
      <c r="AU1752" s="198"/>
      <c r="AV1752" s="198"/>
      <c r="AW1752" s="198"/>
      <c r="AX1752" s="198"/>
      <c r="AY1752" s="198"/>
      <c r="AZ1752" s="198"/>
      <c r="BA1752" s="198"/>
      <c r="BB1752" s="198"/>
      <c r="BC1752" s="198"/>
      <c r="BD1752" s="198"/>
      <c r="BE1752" s="198"/>
      <c r="BF1752" s="198"/>
      <c r="BG1752" s="198"/>
      <c r="BH1752" s="198"/>
      <c r="BI1752" s="198"/>
      <c r="BJ1752" s="198"/>
      <c r="BK1752" s="198"/>
      <c r="BL1752" s="198"/>
      <c r="BM1752" s="198"/>
      <c r="BN1752" s="198"/>
      <c r="BO1752" s="198"/>
      <c r="BP1752" s="198"/>
      <c r="BQ1752" s="198"/>
      <c r="BR1752" s="198"/>
      <c r="BS1752" s="198"/>
      <c r="BT1752" s="198"/>
      <c r="BU1752" s="198"/>
      <c r="BV1752" s="198"/>
      <c r="BW1752" s="198"/>
      <c r="BX1752" s="198"/>
      <c r="BY1752" s="198"/>
      <c r="BZ1752" s="198"/>
      <c r="CA1752" s="198"/>
      <c r="CB1752" s="198"/>
      <c r="CC1752" s="198"/>
      <c r="CD1752" s="198"/>
      <c r="CE1752" s="198"/>
      <c r="CF1752" s="198"/>
      <c r="CG1752" s="198"/>
      <c r="CH1752" s="198"/>
      <c r="CI1752" s="198"/>
      <c r="CJ1752" s="198"/>
      <c r="CK1752" s="198"/>
      <c r="CL1752" s="198"/>
      <c r="CM1752" s="198"/>
      <c r="CN1752" s="198"/>
      <c r="CO1752" s="198"/>
      <c r="CP1752" s="198"/>
      <c r="CQ1752" s="198"/>
      <c r="CR1752" s="198"/>
      <c r="CS1752" s="198"/>
      <c r="CT1752" s="198"/>
      <c r="CU1752" s="198"/>
      <c r="CV1752" s="198"/>
      <c r="CW1752" s="198"/>
      <c r="CX1752" s="198"/>
      <c r="CY1752" s="198"/>
      <c r="CZ1752" s="198"/>
      <c r="DA1752" s="198"/>
      <c r="DB1752" s="198"/>
      <c r="DC1752" s="198"/>
      <c r="DD1752" s="198"/>
      <c r="DE1752" s="198"/>
      <c r="DF1752" s="198"/>
      <c r="DG1752" s="198"/>
      <c r="DH1752" s="198"/>
      <c r="DI1752" s="198"/>
      <c r="DJ1752" s="198"/>
      <c r="DK1752" s="198"/>
      <c r="DL1752" s="198"/>
      <c r="DM1752" s="198"/>
      <c r="DN1752" s="198"/>
      <c r="DO1752" s="198"/>
      <c r="DP1752" s="198"/>
      <c r="DQ1752" s="198"/>
      <c r="DR1752" s="198"/>
      <c r="DS1752" s="198"/>
      <c r="DT1752" s="198"/>
      <c r="DU1752" s="198"/>
    </row>
    <row r="1753" spans="1:125" s="173" customFormat="1" x14ac:dyDescent="0.2">
      <c r="A1753" s="149"/>
      <c r="B1753" s="151"/>
      <c r="C1753" s="151"/>
      <c r="AT1753" s="198"/>
      <c r="AU1753" s="198"/>
      <c r="AV1753" s="198"/>
      <c r="AW1753" s="198"/>
      <c r="AX1753" s="198"/>
      <c r="AY1753" s="198"/>
      <c r="AZ1753" s="198"/>
      <c r="BA1753" s="198"/>
      <c r="BB1753" s="198"/>
      <c r="BC1753" s="198"/>
      <c r="BD1753" s="198"/>
      <c r="BE1753" s="198"/>
      <c r="BF1753" s="198"/>
      <c r="BG1753" s="198"/>
      <c r="BH1753" s="198"/>
      <c r="BI1753" s="198"/>
      <c r="BJ1753" s="198"/>
      <c r="BK1753" s="198"/>
      <c r="BL1753" s="198"/>
      <c r="BM1753" s="198"/>
      <c r="BN1753" s="198"/>
      <c r="BO1753" s="198"/>
      <c r="BP1753" s="198"/>
      <c r="BQ1753" s="198"/>
      <c r="BR1753" s="198"/>
      <c r="BS1753" s="198"/>
      <c r="BT1753" s="198"/>
      <c r="BU1753" s="198"/>
      <c r="BV1753" s="198"/>
      <c r="BW1753" s="198"/>
      <c r="BX1753" s="198"/>
      <c r="BY1753" s="198"/>
      <c r="BZ1753" s="198"/>
      <c r="CA1753" s="198"/>
      <c r="CB1753" s="198"/>
      <c r="CC1753" s="198"/>
      <c r="CD1753" s="198"/>
      <c r="CE1753" s="198"/>
      <c r="CF1753" s="198"/>
      <c r="CG1753" s="198"/>
      <c r="CH1753" s="198"/>
      <c r="CI1753" s="198"/>
      <c r="CJ1753" s="198"/>
      <c r="CK1753" s="198"/>
      <c r="CL1753" s="198"/>
      <c r="CM1753" s="198"/>
      <c r="CN1753" s="198"/>
      <c r="CO1753" s="198"/>
      <c r="CP1753" s="198"/>
      <c r="CQ1753" s="198"/>
      <c r="CR1753" s="198"/>
      <c r="CS1753" s="198"/>
      <c r="CT1753" s="198"/>
      <c r="CU1753" s="198"/>
      <c r="CV1753" s="198"/>
      <c r="CW1753" s="198"/>
      <c r="CX1753" s="198"/>
      <c r="CY1753" s="198"/>
      <c r="CZ1753" s="198"/>
      <c r="DA1753" s="198"/>
      <c r="DB1753" s="198"/>
      <c r="DC1753" s="198"/>
      <c r="DD1753" s="198"/>
      <c r="DE1753" s="198"/>
      <c r="DF1753" s="198"/>
      <c r="DG1753" s="198"/>
      <c r="DH1753" s="198"/>
      <c r="DI1753" s="198"/>
      <c r="DJ1753" s="198"/>
      <c r="DK1753" s="198"/>
      <c r="DL1753" s="198"/>
      <c r="DM1753" s="198"/>
      <c r="DN1753" s="198"/>
      <c r="DO1753" s="198"/>
      <c r="DP1753" s="198"/>
      <c r="DQ1753" s="198"/>
      <c r="DR1753" s="198"/>
      <c r="DS1753" s="198"/>
      <c r="DT1753" s="198"/>
      <c r="DU1753" s="198"/>
    </row>
    <row r="1754" spans="1:125" s="173" customFormat="1" x14ac:dyDescent="0.2">
      <c r="A1754" s="149"/>
      <c r="B1754" s="151"/>
      <c r="C1754" s="151"/>
      <c r="AT1754" s="198"/>
      <c r="AU1754" s="198"/>
      <c r="AV1754" s="198"/>
      <c r="AW1754" s="198"/>
      <c r="AX1754" s="198"/>
      <c r="AY1754" s="198"/>
      <c r="AZ1754" s="198"/>
      <c r="BA1754" s="198"/>
      <c r="BB1754" s="198"/>
      <c r="BC1754" s="198"/>
      <c r="BD1754" s="198"/>
      <c r="BE1754" s="198"/>
      <c r="BF1754" s="198"/>
      <c r="BG1754" s="198"/>
      <c r="BH1754" s="198"/>
      <c r="BI1754" s="198"/>
      <c r="BJ1754" s="198"/>
      <c r="BK1754" s="198"/>
      <c r="BL1754" s="198"/>
      <c r="BM1754" s="198"/>
      <c r="BN1754" s="198"/>
      <c r="BO1754" s="198"/>
      <c r="BP1754" s="198"/>
      <c r="BQ1754" s="198"/>
      <c r="BR1754" s="198"/>
      <c r="BS1754" s="198"/>
      <c r="BT1754" s="198"/>
      <c r="BU1754" s="198"/>
      <c r="BV1754" s="198"/>
      <c r="BW1754" s="198"/>
      <c r="BX1754" s="198"/>
      <c r="BY1754" s="198"/>
      <c r="BZ1754" s="198"/>
      <c r="CA1754" s="198"/>
      <c r="CB1754" s="198"/>
      <c r="CC1754" s="198"/>
      <c r="CD1754" s="198"/>
      <c r="CE1754" s="198"/>
      <c r="CF1754" s="198"/>
      <c r="CG1754" s="198"/>
      <c r="CH1754" s="198"/>
      <c r="CI1754" s="198"/>
      <c r="CJ1754" s="198"/>
      <c r="CK1754" s="198"/>
      <c r="CL1754" s="198"/>
      <c r="CM1754" s="198"/>
      <c r="CN1754" s="198"/>
      <c r="CO1754" s="198"/>
      <c r="CP1754" s="198"/>
      <c r="CQ1754" s="198"/>
      <c r="CR1754" s="198"/>
      <c r="CS1754" s="198"/>
      <c r="CT1754" s="198"/>
      <c r="CU1754" s="198"/>
      <c r="CV1754" s="198"/>
      <c r="CW1754" s="198"/>
      <c r="CX1754" s="198"/>
      <c r="CY1754" s="198"/>
      <c r="CZ1754" s="198"/>
      <c r="DA1754" s="198"/>
      <c r="DB1754" s="198"/>
      <c r="DC1754" s="198"/>
      <c r="DD1754" s="198"/>
      <c r="DE1754" s="198"/>
      <c r="DF1754" s="198"/>
      <c r="DG1754" s="198"/>
      <c r="DH1754" s="198"/>
      <c r="DI1754" s="198"/>
      <c r="DJ1754" s="198"/>
      <c r="DK1754" s="198"/>
      <c r="DL1754" s="198"/>
      <c r="DM1754" s="198"/>
      <c r="DN1754" s="198"/>
      <c r="DO1754" s="198"/>
      <c r="DP1754" s="198"/>
      <c r="DQ1754" s="198"/>
      <c r="DR1754" s="198"/>
      <c r="DS1754" s="198"/>
      <c r="DT1754" s="198"/>
      <c r="DU1754" s="198"/>
    </row>
    <row r="1755" spans="1:125" s="173" customFormat="1" x14ac:dyDescent="0.2">
      <c r="A1755" s="149"/>
      <c r="B1755" s="151"/>
      <c r="C1755" s="151"/>
      <c r="AT1755" s="198"/>
      <c r="AU1755" s="198"/>
      <c r="AV1755" s="198"/>
      <c r="AW1755" s="198"/>
      <c r="AX1755" s="198"/>
      <c r="AY1755" s="198"/>
      <c r="AZ1755" s="198"/>
      <c r="BA1755" s="198"/>
      <c r="BB1755" s="198"/>
      <c r="BC1755" s="198"/>
      <c r="BD1755" s="198"/>
      <c r="BE1755" s="198"/>
      <c r="BF1755" s="198"/>
      <c r="BG1755" s="198"/>
      <c r="BH1755" s="198"/>
      <c r="BI1755" s="198"/>
      <c r="BJ1755" s="198"/>
      <c r="BK1755" s="198"/>
      <c r="BL1755" s="198"/>
      <c r="BM1755" s="198"/>
      <c r="BN1755" s="198"/>
      <c r="BO1755" s="198"/>
      <c r="BP1755" s="198"/>
      <c r="BQ1755" s="198"/>
      <c r="BR1755" s="198"/>
      <c r="BS1755" s="198"/>
      <c r="BT1755" s="198"/>
      <c r="BU1755" s="198"/>
      <c r="BV1755" s="198"/>
      <c r="BW1755" s="198"/>
      <c r="BX1755" s="198"/>
      <c r="BY1755" s="198"/>
      <c r="BZ1755" s="198"/>
      <c r="CA1755" s="198"/>
      <c r="CB1755" s="198"/>
      <c r="CC1755" s="198"/>
      <c r="CD1755" s="198"/>
      <c r="CE1755" s="198"/>
      <c r="CF1755" s="198"/>
      <c r="CG1755" s="198"/>
      <c r="CH1755" s="198"/>
      <c r="CI1755" s="198"/>
      <c r="CJ1755" s="198"/>
      <c r="CK1755" s="198"/>
      <c r="CL1755" s="198"/>
      <c r="CM1755" s="198"/>
      <c r="CN1755" s="198"/>
      <c r="CO1755" s="198"/>
      <c r="CP1755" s="198"/>
      <c r="CQ1755" s="198"/>
      <c r="CR1755" s="198"/>
      <c r="CS1755" s="198"/>
      <c r="CT1755" s="198"/>
      <c r="CU1755" s="198"/>
      <c r="CV1755" s="198"/>
      <c r="CW1755" s="198"/>
      <c r="CX1755" s="198"/>
      <c r="CY1755" s="198"/>
      <c r="CZ1755" s="198"/>
      <c r="DA1755" s="198"/>
      <c r="DB1755" s="198"/>
      <c r="DC1755" s="198"/>
      <c r="DD1755" s="198"/>
      <c r="DE1755" s="198"/>
      <c r="DF1755" s="198"/>
      <c r="DG1755" s="198"/>
      <c r="DH1755" s="198"/>
      <c r="DI1755" s="198"/>
      <c r="DJ1755" s="198"/>
      <c r="DK1755" s="198"/>
      <c r="DL1755" s="198"/>
      <c r="DM1755" s="198"/>
      <c r="DN1755" s="198"/>
      <c r="DO1755" s="198"/>
      <c r="DP1755" s="198"/>
      <c r="DQ1755" s="198"/>
      <c r="DR1755" s="198"/>
      <c r="DS1755" s="198"/>
      <c r="DT1755" s="198"/>
      <c r="DU1755" s="198"/>
    </row>
    <row r="1756" spans="1:125" s="173" customFormat="1" x14ac:dyDescent="0.2">
      <c r="A1756" s="149"/>
      <c r="B1756" s="151"/>
      <c r="C1756" s="151"/>
      <c r="AT1756" s="198"/>
      <c r="AU1756" s="198"/>
      <c r="AV1756" s="198"/>
      <c r="AW1756" s="198"/>
      <c r="AX1756" s="198"/>
      <c r="AY1756" s="198"/>
      <c r="AZ1756" s="198"/>
      <c r="BA1756" s="198"/>
      <c r="BB1756" s="198"/>
      <c r="BC1756" s="198"/>
      <c r="BD1756" s="198"/>
      <c r="BE1756" s="198"/>
      <c r="BF1756" s="198"/>
      <c r="BG1756" s="198"/>
      <c r="BH1756" s="198"/>
      <c r="BI1756" s="198"/>
      <c r="BJ1756" s="198"/>
      <c r="BK1756" s="198"/>
      <c r="BL1756" s="198"/>
      <c r="BM1756" s="198"/>
      <c r="BN1756" s="198"/>
      <c r="BO1756" s="198"/>
      <c r="BP1756" s="198"/>
      <c r="BQ1756" s="198"/>
      <c r="BR1756" s="198"/>
      <c r="BS1756" s="198"/>
      <c r="BT1756" s="198"/>
      <c r="BU1756" s="198"/>
      <c r="BV1756" s="198"/>
      <c r="BW1756" s="198"/>
      <c r="BX1756" s="198"/>
      <c r="BY1756" s="198"/>
      <c r="BZ1756" s="198"/>
      <c r="CA1756" s="198"/>
      <c r="CB1756" s="198"/>
      <c r="CC1756" s="198"/>
      <c r="CD1756" s="198"/>
      <c r="CE1756" s="198"/>
      <c r="CF1756" s="198"/>
      <c r="CG1756" s="198"/>
      <c r="CH1756" s="198"/>
      <c r="CI1756" s="198"/>
      <c r="CJ1756" s="198"/>
      <c r="CK1756" s="198"/>
      <c r="CL1756" s="198"/>
      <c r="CM1756" s="198"/>
      <c r="CN1756" s="198"/>
      <c r="CO1756" s="198"/>
      <c r="CP1756" s="198"/>
      <c r="CQ1756" s="198"/>
      <c r="CR1756" s="198"/>
      <c r="CS1756" s="198"/>
      <c r="CT1756" s="198"/>
      <c r="CU1756" s="198"/>
      <c r="CV1756" s="198"/>
      <c r="CW1756" s="198"/>
      <c r="CX1756" s="198"/>
      <c r="CY1756" s="198"/>
      <c r="CZ1756" s="198"/>
      <c r="DA1756" s="198"/>
      <c r="DB1756" s="198"/>
      <c r="DC1756" s="198"/>
      <c r="DD1756" s="198"/>
      <c r="DE1756" s="198"/>
      <c r="DF1756" s="198"/>
      <c r="DG1756" s="198"/>
      <c r="DH1756" s="198"/>
      <c r="DI1756" s="198"/>
      <c r="DJ1756" s="198"/>
      <c r="DK1756" s="198"/>
      <c r="DL1756" s="198"/>
      <c r="DM1756" s="198"/>
      <c r="DN1756" s="198"/>
      <c r="DO1756" s="198"/>
      <c r="DP1756" s="198"/>
      <c r="DQ1756" s="198"/>
      <c r="DR1756" s="198"/>
      <c r="DS1756" s="198"/>
      <c r="DT1756" s="198"/>
      <c r="DU1756" s="198"/>
    </row>
    <row r="1757" spans="1:125" s="173" customFormat="1" x14ac:dyDescent="0.2">
      <c r="A1757" s="149"/>
      <c r="B1757" s="151"/>
      <c r="C1757" s="151"/>
      <c r="AT1757" s="198"/>
      <c r="AU1757" s="198"/>
      <c r="AV1757" s="198"/>
      <c r="AW1757" s="198"/>
      <c r="AX1757" s="198"/>
      <c r="AY1757" s="198"/>
      <c r="AZ1757" s="198"/>
      <c r="BA1757" s="198"/>
      <c r="BB1757" s="198"/>
      <c r="BC1757" s="198"/>
      <c r="BD1757" s="198"/>
      <c r="BE1757" s="198"/>
      <c r="BF1757" s="198"/>
      <c r="BG1757" s="198"/>
      <c r="BH1757" s="198"/>
      <c r="BI1757" s="198"/>
      <c r="BJ1757" s="198"/>
      <c r="BK1757" s="198"/>
      <c r="BL1757" s="198"/>
      <c r="BM1757" s="198"/>
      <c r="BN1757" s="198"/>
      <c r="BO1757" s="198"/>
      <c r="BP1757" s="198"/>
      <c r="BQ1757" s="198"/>
      <c r="BR1757" s="198"/>
      <c r="BS1757" s="198"/>
      <c r="BT1757" s="198"/>
      <c r="BU1757" s="198"/>
      <c r="BV1757" s="198"/>
      <c r="BW1757" s="198"/>
      <c r="BX1757" s="198"/>
      <c r="BY1757" s="198"/>
      <c r="BZ1757" s="198"/>
      <c r="CA1757" s="198"/>
      <c r="CB1757" s="198"/>
      <c r="CC1757" s="198"/>
      <c r="CD1757" s="198"/>
      <c r="CE1757" s="198"/>
      <c r="CF1757" s="198"/>
      <c r="CG1757" s="198"/>
      <c r="CH1757" s="198"/>
      <c r="CI1757" s="198"/>
      <c r="CJ1757" s="198"/>
      <c r="CK1757" s="198"/>
      <c r="CL1757" s="198"/>
      <c r="CM1757" s="198"/>
      <c r="CN1757" s="198"/>
      <c r="CO1757" s="198"/>
      <c r="CP1757" s="198"/>
      <c r="CQ1757" s="198"/>
      <c r="CR1757" s="198"/>
      <c r="CS1757" s="198"/>
      <c r="CT1757" s="198"/>
      <c r="CU1757" s="198"/>
      <c r="CV1757" s="198"/>
      <c r="CW1757" s="198"/>
      <c r="CX1757" s="198"/>
      <c r="CY1757" s="198"/>
      <c r="CZ1757" s="198"/>
      <c r="DA1757" s="198"/>
      <c r="DB1757" s="198"/>
      <c r="DC1757" s="198"/>
      <c r="DD1757" s="198"/>
      <c r="DE1757" s="198"/>
      <c r="DF1757" s="198"/>
      <c r="DG1757" s="198"/>
      <c r="DH1757" s="198"/>
      <c r="DI1757" s="198"/>
      <c r="DJ1757" s="198"/>
      <c r="DK1757" s="198"/>
      <c r="DL1757" s="198"/>
      <c r="DM1757" s="198"/>
      <c r="DN1757" s="198"/>
      <c r="DO1757" s="198"/>
      <c r="DP1757" s="198"/>
      <c r="DQ1757" s="198"/>
      <c r="DR1757" s="198"/>
      <c r="DS1757" s="198"/>
      <c r="DT1757" s="198"/>
      <c r="DU1757" s="198"/>
    </row>
    <row r="1758" spans="1:125" s="173" customFormat="1" x14ac:dyDescent="0.2">
      <c r="A1758" s="149"/>
      <c r="B1758" s="151"/>
      <c r="C1758" s="151"/>
      <c r="AT1758" s="198"/>
      <c r="AU1758" s="198"/>
      <c r="AV1758" s="198"/>
      <c r="AW1758" s="198"/>
      <c r="AX1758" s="198"/>
      <c r="AY1758" s="198"/>
      <c r="AZ1758" s="198"/>
      <c r="BA1758" s="198"/>
      <c r="BB1758" s="198"/>
      <c r="BC1758" s="198"/>
      <c r="BD1758" s="198"/>
      <c r="BE1758" s="198"/>
      <c r="BF1758" s="198"/>
      <c r="BG1758" s="198"/>
      <c r="BH1758" s="198"/>
      <c r="BI1758" s="198"/>
      <c r="BJ1758" s="198"/>
      <c r="BK1758" s="198"/>
      <c r="BL1758" s="198"/>
      <c r="BM1758" s="198"/>
      <c r="BN1758" s="198"/>
      <c r="BO1758" s="198"/>
      <c r="BP1758" s="198"/>
      <c r="BQ1758" s="198"/>
      <c r="BR1758" s="198"/>
      <c r="BS1758" s="198"/>
      <c r="BT1758" s="198"/>
      <c r="BU1758" s="198"/>
      <c r="BV1758" s="198"/>
      <c r="BW1758" s="198"/>
      <c r="BX1758" s="198"/>
      <c r="BY1758" s="198"/>
      <c r="BZ1758" s="198"/>
      <c r="CA1758" s="198"/>
      <c r="CB1758" s="198"/>
      <c r="CC1758" s="198"/>
      <c r="CD1758" s="198"/>
      <c r="CE1758" s="198"/>
      <c r="CF1758" s="198"/>
      <c r="CG1758" s="198"/>
      <c r="CH1758" s="198"/>
      <c r="CI1758" s="198"/>
      <c r="CJ1758" s="198"/>
      <c r="CK1758" s="198"/>
      <c r="CL1758" s="198"/>
      <c r="CM1758" s="198"/>
      <c r="CN1758" s="198"/>
      <c r="CO1758" s="198"/>
      <c r="CP1758" s="198"/>
      <c r="CQ1758" s="198"/>
      <c r="CR1758" s="198"/>
      <c r="CS1758" s="198"/>
      <c r="CT1758" s="198"/>
      <c r="CU1758" s="198"/>
      <c r="CV1758" s="198"/>
      <c r="CW1758" s="198"/>
      <c r="CX1758" s="198"/>
      <c r="CY1758" s="198"/>
      <c r="CZ1758" s="198"/>
      <c r="DA1758" s="198"/>
      <c r="DB1758" s="198"/>
      <c r="DC1758" s="198"/>
      <c r="DD1758" s="198"/>
      <c r="DE1758" s="198"/>
      <c r="DF1758" s="198"/>
      <c r="DG1758" s="198"/>
      <c r="DH1758" s="198"/>
      <c r="DI1758" s="198"/>
      <c r="DJ1758" s="198"/>
      <c r="DK1758" s="198"/>
      <c r="DL1758" s="198"/>
      <c r="DM1758" s="198"/>
      <c r="DN1758" s="198"/>
      <c r="DO1758" s="198"/>
      <c r="DP1758" s="198"/>
      <c r="DQ1758" s="198"/>
      <c r="DR1758" s="198"/>
      <c r="DS1758" s="198"/>
      <c r="DT1758" s="198"/>
      <c r="DU1758" s="198"/>
    </row>
    <row r="1759" spans="1:125" s="173" customFormat="1" x14ac:dyDescent="0.2">
      <c r="A1759" s="149"/>
      <c r="B1759" s="151"/>
      <c r="C1759" s="151"/>
      <c r="AT1759" s="198"/>
      <c r="AU1759" s="198"/>
      <c r="AV1759" s="198"/>
      <c r="AW1759" s="198"/>
      <c r="AX1759" s="198"/>
      <c r="AY1759" s="198"/>
      <c r="AZ1759" s="198"/>
      <c r="BA1759" s="198"/>
      <c r="BB1759" s="198"/>
      <c r="BC1759" s="198"/>
      <c r="BD1759" s="198"/>
      <c r="BE1759" s="198"/>
      <c r="BF1759" s="198"/>
      <c r="BG1759" s="198"/>
      <c r="BH1759" s="198"/>
      <c r="BI1759" s="198"/>
      <c r="BJ1759" s="198"/>
      <c r="BK1759" s="198"/>
      <c r="BL1759" s="198"/>
      <c r="BM1759" s="198"/>
      <c r="BN1759" s="198"/>
      <c r="BO1759" s="198"/>
      <c r="BP1759" s="198"/>
      <c r="BQ1759" s="198"/>
      <c r="BR1759" s="198"/>
      <c r="BS1759" s="198"/>
      <c r="BT1759" s="198"/>
      <c r="BU1759" s="198"/>
      <c r="BV1759" s="198"/>
      <c r="BW1759" s="198"/>
      <c r="BX1759" s="198"/>
      <c r="BY1759" s="198"/>
      <c r="BZ1759" s="198"/>
      <c r="CA1759" s="198"/>
      <c r="CB1759" s="198"/>
      <c r="CC1759" s="198"/>
      <c r="CD1759" s="198"/>
      <c r="CE1759" s="198"/>
      <c r="CF1759" s="198"/>
      <c r="CG1759" s="198"/>
      <c r="CH1759" s="198"/>
      <c r="CI1759" s="198"/>
      <c r="CJ1759" s="198"/>
      <c r="CK1759" s="198"/>
      <c r="CL1759" s="198"/>
      <c r="CM1759" s="198"/>
      <c r="CN1759" s="198"/>
      <c r="CO1759" s="198"/>
      <c r="CP1759" s="198"/>
      <c r="CQ1759" s="198"/>
      <c r="CR1759" s="198"/>
      <c r="CS1759" s="198"/>
      <c r="CT1759" s="198"/>
      <c r="CU1759" s="198"/>
      <c r="CV1759" s="198"/>
      <c r="CW1759" s="198"/>
      <c r="CX1759" s="198"/>
      <c r="CY1759" s="198"/>
      <c r="CZ1759" s="198"/>
      <c r="DA1759" s="198"/>
      <c r="DB1759" s="198"/>
      <c r="DC1759" s="198"/>
      <c r="DD1759" s="198"/>
      <c r="DE1759" s="198"/>
      <c r="DF1759" s="198"/>
      <c r="DG1759" s="198"/>
      <c r="DH1759" s="198"/>
      <c r="DI1759" s="198"/>
      <c r="DJ1759" s="198"/>
      <c r="DK1759" s="198"/>
      <c r="DL1759" s="198"/>
      <c r="DM1759" s="198"/>
      <c r="DN1759" s="198"/>
      <c r="DO1759" s="198"/>
      <c r="DP1759" s="198"/>
      <c r="DQ1759" s="198"/>
      <c r="DR1759" s="198"/>
      <c r="DS1759" s="198"/>
      <c r="DT1759" s="198"/>
      <c r="DU1759" s="198"/>
    </row>
    <row r="1760" spans="1:125" s="173" customFormat="1" x14ac:dyDescent="0.2">
      <c r="A1760" s="149"/>
      <c r="B1760" s="151"/>
      <c r="C1760" s="151"/>
      <c r="AT1760" s="198"/>
      <c r="AU1760" s="198"/>
      <c r="AV1760" s="198"/>
      <c r="AW1760" s="198"/>
      <c r="AX1760" s="198"/>
      <c r="AY1760" s="198"/>
      <c r="AZ1760" s="198"/>
      <c r="BA1760" s="198"/>
      <c r="BB1760" s="198"/>
      <c r="BC1760" s="198"/>
      <c r="BD1760" s="198"/>
      <c r="BE1760" s="198"/>
      <c r="BF1760" s="198"/>
      <c r="BG1760" s="198"/>
      <c r="BH1760" s="198"/>
      <c r="BI1760" s="198"/>
      <c r="BJ1760" s="198"/>
      <c r="BK1760" s="198"/>
      <c r="BL1760" s="198"/>
      <c r="BM1760" s="198"/>
      <c r="BN1760" s="198"/>
      <c r="BO1760" s="198"/>
      <c r="BP1760" s="198"/>
      <c r="BQ1760" s="198"/>
      <c r="BR1760" s="198"/>
      <c r="BS1760" s="198"/>
      <c r="BT1760" s="198"/>
      <c r="BU1760" s="198"/>
      <c r="BV1760" s="198"/>
      <c r="BW1760" s="198"/>
      <c r="BX1760" s="198"/>
      <c r="BY1760" s="198"/>
      <c r="BZ1760" s="198"/>
      <c r="CA1760" s="198"/>
      <c r="CB1760" s="198"/>
      <c r="CC1760" s="198"/>
      <c r="CD1760" s="198"/>
      <c r="CE1760" s="198"/>
      <c r="CF1760" s="198"/>
      <c r="CG1760" s="198"/>
      <c r="CH1760" s="198"/>
      <c r="CI1760" s="198"/>
      <c r="CJ1760" s="198"/>
      <c r="CK1760" s="198"/>
      <c r="CL1760" s="198"/>
      <c r="CM1760" s="198"/>
      <c r="CN1760" s="198"/>
      <c r="CO1760" s="198"/>
      <c r="CP1760" s="198"/>
      <c r="CQ1760" s="198"/>
      <c r="CR1760" s="198"/>
      <c r="CS1760" s="198"/>
      <c r="CT1760" s="198"/>
      <c r="CU1760" s="198"/>
      <c r="CV1760" s="198"/>
      <c r="CW1760" s="198"/>
      <c r="CX1760" s="198"/>
      <c r="CY1760" s="198"/>
      <c r="CZ1760" s="198"/>
      <c r="DA1760" s="198"/>
      <c r="DB1760" s="198"/>
      <c r="DC1760" s="198"/>
      <c r="DD1760" s="198"/>
      <c r="DE1760" s="198"/>
      <c r="DF1760" s="198"/>
      <c r="DG1760" s="198"/>
      <c r="DH1760" s="198"/>
      <c r="DI1760" s="198"/>
      <c r="DJ1760" s="198"/>
      <c r="DK1760" s="198"/>
      <c r="DL1760" s="198"/>
      <c r="DM1760" s="198"/>
      <c r="DN1760" s="198"/>
      <c r="DO1760" s="198"/>
      <c r="DP1760" s="198"/>
      <c r="DQ1760" s="198"/>
      <c r="DR1760" s="198"/>
      <c r="DS1760" s="198"/>
      <c r="DT1760" s="198"/>
      <c r="DU1760" s="198"/>
    </row>
    <row r="1761" spans="1:125" s="173" customFormat="1" x14ac:dyDescent="0.2">
      <c r="A1761" s="149"/>
      <c r="B1761" s="151"/>
      <c r="C1761" s="151"/>
      <c r="AT1761" s="198"/>
      <c r="AU1761" s="198"/>
      <c r="AV1761" s="198"/>
      <c r="AW1761" s="198"/>
      <c r="AX1761" s="198"/>
      <c r="AY1761" s="198"/>
      <c r="AZ1761" s="198"/>
      <c r="BA1761" s="198"/>
      <c r="BB1761" s="198"/>
      <c r="BC1761" s="198"/>
      <c r="BD1761" s="198"/>
      <c r="BE1761" s="198"/>
      <c r="BF1761" s="198"/>
      <c r="BG1761" s="198"/>
      <c r="BH1761" s="198"/>
      <c r="BI1761" s="198"/>
      <c r="BJ1761" s="198"/>
      <c r="BK1761" s="198"/>
      <c r="BL1761" s="198"/>
      <c r="BM1761" s="198"/>
      <c r="BN1761" s="198"/>
      <c r="BO1761" s="198"/>
      <c r="BP1761" s="198"/>
      <c r="BQ1761" s="198"/>
      <c r="BR1761" s="198"/>
      <c r="BS1761" s="198"/>
      <c r="BT1761" s="198"/>
      <c r="BU1761" s="198"/>
      <c r="BV1761" s="198"/>
      <c r="BW1761" s="198"/>
      <c r="BX1761" s="198"/>
      <c r="BY1761" s="198"/>
      <c r="BZ1761" s="198"/>
      <c r="CA1761" s="198"/>
      <c r="CB1761" s="198"/>
      <c r="CC1761" s="198"/>
      <c r="CD1761" s="198"/>
      <c r="CE1761" s="198"/>
      <c r="CF1761" s="198"/>
      <c r="CG1761" s="198"/>
      <c r="CH1761" s="198"/>
      <c r="CI1761" s="198"/>
      <c r="CJ1761" s="198"/>
      <c r="CK1761" s="198"/>
      <c r="CL1761" s="198"/>
      <c r="CM1761" s="198"/>
      <c r="CN1761" s="198"/>
      <c r="CO1761" s="198"/>
      <c r="CP1761" s="198"/>
      <c r="CQ1761" s="198"/>
      <c r="CR1761" s="198"/>
      <c r="CS1761" s="198"/>
      <c r="CT1761" s="198"/>
      <c r="CU1761" s="198"/>
      <c r="CV1761" s="198"/>
      <c r="CW1761" s="198"/>
      <c r="CX1761" s="198"/>
      <c r="CY1761" s="198"/>
      <c r="CZ1761" s="198"/>
      <c r="DA1761" s="198"/>
      <c r="DB1761" s="198"/>
      <c r="DC1761" s="198"/>
      <c r="DD1761" s="198"/>
      <c r="DE1761" s="198"/>
      <c r="DF1761" s="198"/>
      <c r="DG1761" s="198"/>
      <c r="DH1761" s="198"/>
      <c r="DI1761" s="198"/>
      <c r="DJ1761" s="198"/>
      <c r="DK1761" s="198"/>
      <c r="DL1761" s="198"/>
      <c r="DM1761" s="198"/>
      <c r="DN1761" s="198"/>
      <c r="DO1761" s="198"/>
      <c r="DP1761" s="198"/>
      <c r="DQ1761" s="198"/>
      <c r="DR1761" s="198"/>
      <c r="DS1761" s="198"/>
      <c r="DT1761" s="198"/>
      <c r="DU1761" s="198"/>
    </row>
    <row r="1762" spans="1:125" s="173" customFormat="1" x14ac:dyDescent="0.2">
      <c r="A1762" s="149"/>
      <c r="B1762" s="151"/>
      <c r="C1762" s="151"/>
      <c r="AT1762" s="198"/>
      <c r="AU1762" s="198"/>
      <c r="AV1762" s="198"/>
      <c r="AW1762" s="198"/>
      <c r="AX1762" s="198"/>
      <c r="AY1762" s="198"/>
      <c r="AZ1762" s="198"/>
      <c r="BA1762" s="198"/>
      <c r="BB1762" s="198"/>
      <c r="BC1762" s="198"/>
      <c r="BD1762" s="198"/>
      <c r="BE1762" s="198"/>
      <c r="BF1762" s="198"/>
      <c r="BG1762" s="198"/>
      <c r="BH1762" s="198"/>
      <c r="BI1762" s="198"/>
      <c r="BJ1762" s="198"/>
      <c r="BK1762" s="198"/>
      <c r="BL1762" s="198"/>
      <c r="BM1762" s="198"/>
      <c r="BN1762" s="198"/>
      <c r="BO1762" s="198"/>
      <c r="BP1762" s="198"/>
      <c r="BQ1762" s="198"/>
      <c r="BR1762" s="198"/>
      <c r="BS1762" s="198"/>
      <c r="BT1762" s="198"/>
      <c r="BU1762" s="198"/>
      <c r="BV1762" s="198"/>
      <c r="BW1762" s="198"/>
      <c r="BX1762" s="198"/>
      <c r="BY1762" s="198"/>
      <c r="BZ1762" s="198"/>
      <c r="CA1762" s="198"/>
      <c r="CB1762" s="198"/>
      <c r="CC1762" s="198"/>
      <c r="CD1762" s="198"/>
      <c r="CE1762" s="198"/>
      <c r="CF1762" s="198"/>
      <c r="CG1762" s="198"/>
      <c r="CH1762" s="198"/>
      <c r="CI1762" s="198"/>
      <c r="CJ1762" s="198"/>
      <c r="CK1762" s="198"/>
      <c r="CL1762" s="198"/>
      <c r="CM1762" s="198"/>
      <c r="CN1762" s="198"/>
      <c r="CO1762" s="198"/>
      <c r="CP1762" s="198"/>
      <c r="CQ1762" s="198"/>
      <c r="CR1762" s="198"/>
      <c r="CS1762" s="198"/>
      <c r="CT1762" s="198"/>
      <c r="CU1762" s="198"/>
      <c r="CV1762" s="198"/>
      <c r="CW1762" s="198"/>
      <c r="CX1762" s="198"/>
      <c r="CY1762" s="198"/>
      <c r="CZ1762" s="198"/>
      <c r="DA1762" s="198"/>
      <c r="DB1762" s="198"/>
      <c r="DC1762" s="198"/>
      <c r="DD1762" s="198"/>
      <c r="DE1762" s="198"/>
      <c r="DF1762" s="198"/>
      <c r="DG1762" s="198"/>
      <c r="DH1762" s="198"/>
      <c r="DI1762" s="198"/>
      <c r="DJ1762" s="198"/>
      <c r="DK1762" s="198"/>
      <c r="DL1762" s="198"/>
      <c r="DM1762" s="198"/>
      <c r="DN1762" s="198"/>
      <c r="DO1762" s="198"/>
      <c r="DP1762" s="198"/>
      <c r="DQ1762" s="198"/>
      <c r="DR1762" s="198"/>
      <c r="DS1762" s="198"/>
      <c r="DT1762" s="198"/>
      <c r="DU1762" s="198"/>
    </row>
    <row r="1763" spans="1:125" s="173" customFormat="1" x14ac:dyDescent="0.2">
      <c r="A1763" s="149"/>
      <c r="B1763" s="151"/>
      <c r="C1763" s="151"/>
      <c r="AT1763" s="198"/>
      <c r="AU1763" s="198"/>
      <c r="AV1763" s="198"/>
      <c r="AW1763" s="198"/>
      <c r="AX1763" s="198"/>
      <c r="AY1763" s="198"/>
      <c r="AZ1763" s="198"/>
      <c r="BA1763" s="198"/>
      <c r="BB1763" s="198"/>
      <c r="BC1763" s="198"/>
      <c r="BD1763" s="198"/>
      <c r="BE1763" s="198"/>
      <c r="BF1763" s="198"/>
      <c r="BG1763" s="198"/>
      <c r="BH1763" s="198"/>
      <c r="BI1763" s="198"/>
      <c r="BJ1763" s="198"/>
      <c r="BK1763" s="198"/>
      <c r="BL1763" s="198"/>
      <c r="BM1763" s="198"/>
      <c r="BN1763" s="198"/>
      <c r="BO1763" s="198"/>
      <c r="BP1763" s="198"/>
      <c r="BQ1763" s="198"/>
      <c r="BR1763" s="198"/>
      <c r="BS1763" s="198"/>
      <c r="BT1763" s="198"/>
      <c r="BU1763" s="198"/>
      <c r="BV1763" s="198"/>
      <c r="BW1763" s="198"/>
      <c r="BX1763" s="198"/>
      <c r="BY1763" s="198"/>
      <c r="BZ1763" s="198"/>
      <c r="CA1763" s="198"/>
      <c r="CB1763" s="198"/>
      <c r="CC1763" s="198"/>
      <c r="CD1763" s="198"/>
      <c r="CE1763" s="198"/>
      <c r="CF1763" s="198"/>
      <c r="CG1763" s="198"/>
      <c r="CH1763" s="198"/>
      <c r="CI1763" s="198"/>
      <c r="CJ1763" s="198"/>
      <c r="CK1763" s="198"/>
      <c r="CL1763" s="198"/>
      <c r="CM1763" s="198"/>
      <c r="CN1763" s="198"/>
      <c r="CO1763" s="198"/>
      <c r="CP1763" s="198"/>
      <c r="CQ1763" s="198"/>
      <c r="CR1763" s="198"/>
      <c r="CS1763" s="198"/>
      <c r="CT1763" s="198"/>
      <c r="CU1763" s="198"/>
      <c r="CV1763" s="198"/>
      <c r="CW1763" s="198"/>
      <c r="CX1763" s="198"/>
      <c r="CY1763" s="198"/>
      <c r="CZ1763" s="198"/>
      <c r="DA1763" s="198"/>
      <c r="DB1763" s="198"/>
      <c r="DC1763" s="198"/>
      <c r="DD1763" s="198"/>
      <c r="DE1763" s="198"/>
      <c r="DF1763" s="198"/>
      <c r="DG1763" s="198"/>
      <c r="DH1763" s="198"/>
      <c r="DI1763" s="198"/>
      <c r="DJ1763" s="198"/>
      <c r="DK1763" s="198"/>
      <c r="DL1763" s="198"/>
      <c r="DM1763" s="198"/>
      <c r="DN1763" s="198"/>
      <c r="DO1763" s="198"/>
      <c r="DP1763" s="198"/>
      <c r="DQ1763" s="198"/>
      <c r="DR1763" s="198"/>
      <c r="DS1763" s="198"/>
      <c r="DT1763" s="198"/>
      <c r="DU1763" s="198"/>
    </row>
    <row r="1764" spans="1:125" s="173" customFormat="1" x14ac:dyDescent="0.2">
      <c r="A1764" s="149"/>
      <c r="B1764" s="151"/>
      <c r="C1764" s="151"/>
      <c r="AT1764" s="198"/>
      <c r="AU1764" s="198"/>
      <c r="AV1764" s="198"/>
      <c r="AW1764" s="198"/>
      <c r="AX1764" s="198"/>
      <c r="AY1764" s="198"/>
      <c r="AZ1764" s="198"/>
      <c r="BA1764" s="198"/>
      <c r="BB1764" s="198"/>
      <c r="BC1764" s="198"/>
      <c r="BD1764" s="198"/>
      <c r="BE1764" s="198"/>
      <c r="BF1764" s="198"/>
      <c r="BG1764" s="198"/>
      <c r="BH1764" s="198"/>
      <c r="BI1764" s="198"/>
      <c r="BJ1764" s="198"/>
      <c r="BK1764" s="198"/>
      <c r="BL1764" s="198"/>
      <c r="BM1764" s="198"/>
      <c r="BN1764" s="198"/>
      <c r="BO1764" s="198"/>
      <c r="BP1764" s="198"/>
      <c r="BQ1764" s="198"/>
      <c r="BR1764" s="198"/>
      <c r="BS1764" s="198"/>
      <c r="BT1764" s="198"/>
      <c r="BU1764" s="198"/>
      <c r="BV1764" s="198"/>
      <c r="BW1764" s="198"/>
      <c r="BX1764" s="198"/>
      <c r="BY1764" s="198"/>
      <c r="BZ1764" s="198"/>
      <c r="CA1764" s="198"/>
      <c r="CB1764" s="198"/>
      <c r="CC1764" s="198"/>
      <c r="CD1764" s="198"/>
      <c r="CE1764" s="198"/>
      <c r="CF1764" s="198"/>
      <c r="CG1764" s="198"/>
      <c r="CH1764" s="198"/>
      <c r="CI1764" s="198"/>
      <c r="CJ1764" s="198"/>
      <c r="CK1764" s="198"/>
      <c r="CL1764" s="198"/>
      <c r="CM1764" s="198"/>
      <c r="CN1764" s="198"/>
      <c r="CO1764" s="198"/>
      <c r="CP1764" s="198"/>
      <c r="CQ1764" s="198"/>
      <c r="CR1764" s="198"/>
      <c r="CS1764" s="198"/>
      <c r="CT1764" s="198"/>
      <c r="CU1764" s="198"/>
      <c r="CV1764" s="198"/>
      <c r="CW1764" s="198"/>
      <c r="CX1764" s="198"/>
      <c r="CY1764" s="198"/>
      <c r="CZ1764" s="198"/>
      <c r="DA1764" s="198"/>
      <c r="DB1764" s="198"/>
      <c r="DC1764" s="198"/>
      <c r="DD1764" s="198"/>
      <c r="DE1764" s="198"/>
      <c r="DF1764" s="198"/>
      <c r="DG1764" s="198"/>
      <c r="DH1764" s="198"/>
      <c r="DI1764" s="198"/>
      <c r="DJ1764" s="198"/>
      <c r="DK1764" s="198"/>
      <c r="DL1764" s="198"/>
      <c r="DM1764" s="198"/>
      <c r="DN1764" s="198"/>
      <c r="DO1764" s="198"/>
      <c r="DP1764" s="198"/>
      <c r="DQ1764" s="198"/>
      <c r="DR1764" s="198"/>
      <c r="DS1764" s="198"/>
      <c r="DT1764" s="198"/>
      <c r="DU1764" s="198"/>
    </row>
    <row r="1765" spans="1:125" s="173" customFormat="1" x14ac:dyDescent="0.2">
      <c r="A1765" s="149"/>
      <c r="B1765" s="151"/>
      <c r="C1765" s="151"/>
      <c r="AT1765" s="198"/>
      <c r="AU1765" s="198"/>
      <c r="AV1765" s="198"/>
      <c r="AW1765" s="198"/>
      <c r="AX1765" s="198"/>
      <c r="AY1765" s="198"/>
      <c r="AZ1765" s="198"/>
      <c r="BA1765" s="198"/>
      <c r="BB1765" s="198"/>
      <c r="BC1765" s="198"/>
      <c r="BD1765" s="198"/>
      <c r="BE1765" s="198"/>
      <c r="BF1765" s="198"/>
      <c r="BG1765" s="198"/>
      <c r="BH1765" s="198"/>
      <c r="BI1765" s="198"/>
      <c r="BJ1765" s="198"/>
      <c r="BK1765" s="198"/>
      <c r="BL1765" s="198"/>
      <c r="BM1765" s="198"/>
      <c r="BN1765" s="198"/>
      <c r="BO1765" s="198"/>
      <c r="BP1765" s="198"/>
      <c r="BQ1765" s="198"/>
      <c r="BR1765" s="198"/>
      <c r="BS1765" s="198"/>
      <c r="BT1765" s="198"/>
      <c r="BU1765" s="198"/>
      <c r="BV1765" s="198"/>
      <c r="BW1765" s="198"/>
      <c r="BX1765" s="198"/>
      <c r="BY1765" s="198"/>
      <c r="BZ1765" s="198"/>
      <c r="CA1765" s="198"/>
      <c r="CB1765" s="198"/>
      <c r="CC1765" s="198"/>
      <c r="CD1765" s="198"/>
      <c r="CE1765" s="198"/>
      <c r="CF1765" s="198"/>
      <c r="CG1765" s="198"/>
      <c r="CH1765" s="198"/>
      <c r="CI1765" s="198"/>
      <c r="CJ1765" s="198"/>
      <c r="CK1765" s="198"/>
      <c r="CL1765" s="198"/>
      <c r="CM1765" s="198"/>
      <c r="CN1765" s="198"/>
      <c r="CO1765" s="198"/>
      <c r="CP1765" s="198"/>
      <c r="CQ1765" s="198"/>
      <c r="CR1765" s="198"/>
      <c r="CS1765" s="198"/>
      <c r="CT1765" s="198"/>
      <c r="CU1765" s="198"/>
      <c r="CV1765" s="198"/>
      <c r="CW1765" s="198"/>
      <c r="CX1765" s="198"/>
      <c r="CY1765" s="198"/>
      <c r="CZ1765" s="198"/>
      <c r="DA1765" s="198"/>
      <c r="DB1765" s="198"/>
      <c r="DC1765" s="198"/>
      <c r="DD1765" s="198"/>
      <c r="DE1765" s="198"/>
      <c r="DF1765" s="198"/>
      <c r="DG1765" s="198"/>
      <c r="DH1765" s="198"/>
      <c r="DI1765" s="198"/>
      <c r="DJ1765" s="198"/>
      <c r="DK1765" s="198"/>
      <c r="DL1765" s="198"/>
      <c r="DM1765" s="198"/>
      <c r="DN1765" s="198"/>
      <c r="DO1765" s="198"/>
      <c r="DP1765" s="198"/>
      <c r="DQ1765" s="198"/>
      <c r="DR1765" s="198"/>
      <c r="DS1765" s="198"/>
      <c r="DT1765" s="198"/>
      <c r="DU1765" s="198"/>
    </row>
    <row r="1766" spans="1:125" s="173" customFormat="1" x14ac:dyDescent="0.2">
      <c r="A1766" s="149"/>
      <c r="B1766" s="151"/>
      <c r="C1766" s="151"/>
      <c r="AT1766" s="198"/>
      <c r="AU1766" s="198"/>
      <c r="AV1766" s="198"/>
      <c r="AW1766" s="198"/>
      <c r="AX1766" s="198"/>
      <c r="AY1766" s="198"/>
      <c r="AZ1766" s="198"/>
      <c r="BA1766" s="198"/>
      <c r="BB1766" s="198"/>
      <c r="BC1766" s="198"/>
      <c r="BD1766" s="198"/>
      <c r="BE1766" s="198"/>
      <c r="BF1766" s="198"/>
      <c r="BG1766" s="198"/>
      <c r="BH1766" s="198"/>
      <c r="BI1766" s="198"/>
      <c r="BJ1766" s="198"/>
      <c r="BK1766" s="198"/>
      <c r="BL1766" s="198"/>
      <c r="BM1766" s="198"/>
      <c r="BN1766" s="198"/>
      <c r="BO1766" s="198"/>
      <c r="BP1766" s="198"/>
      <c r="BQ1766" s="198"/>
      <c r="BR1766" s="198"/>
      <c r="BS1766" s="198"/>
      <c r="BT1766" s="198"/>
      <c r="BU1766" s="198"/>
      <c r="BV1766" s="198"/>
      <c r="BW1766" s="198"/>
      <c r="BX1766" s="198"/>
      <c r="BY1766" s="198"/>
      <c r="BZ1766" s="198"/>
      <c r="CA1766" s="198"/>
      <c r="CB1766" s="198"/>
      <c r="CC1766" s="198"/>
      <c r="CD1766" s="198"/>
      <c r="CE1766" s="198"/>
      <c r="CF1766" s="198"/>
      <c r="CG1766" s="198"/>
      <c r="CH1766" s="198"/>
      <c r="CI1766" s="198"/>
      <c r="CJ1766" s="198"/>
      <c r="CK1766" s="198"/>
      <c r="CL1766" s="198"/>
      <c r="CM1766" s="198"/>
      <c r="CN1766" s="198"/>
      <c r="CO1766" s="198"/>
      <c r="CP1766" s="198"/>
      <c r="CQ1766" s="198"/>
      <c r="CR1766" s="198"/>
      <c r="CS1766" s="198"/>
      <c r="CT1766" s="198"/>
      <c r="CU1766" s="198"/>
      <c r="CV1766" s="198"/>
      <c r="CW1766" s="198"/>
      <c r="CX1766" s="198"/>
      <c r="CY1766" s="198"/>
      <c r="CZ1766" s="198"/>
      <c r="DA1766" s="198"/>
      <c r="DB1766" s="198"/>
      <c r="DC1766" s="198"/>
      <c r="DD1766" s="198"/>
      <c r="DE1766" s="198"/>
      <c r="DF1766" s="198"/>
      <c r="DG1766" s="198"/>
      <c r="DH1766" s="198"/>
      <c r="DI1766" s="198"/>
      <c r="DJ1766" s="198"/>
      <c r="DK1766" s="198"/>
      <c r="DL1766" s="198"/>
      <c r="DM1766" s="198"/>
      <c r="DN1766" s="198"/>
      <c r="DO1766" s="198"/>
      <c r="DP1766" s="198"/>
      <c r="DQ1766" s="198"/>
      <c r="DR1766" s="198"/>
      <c r="DS1766" s="198"/>
      <c r="DT1766" s="198"/>
      <c r="DU1766" s="198"/>
    </row>
    <row r="1767" spans="1:125" s="173" customFormat="1" x14ac:dyDescent="0.2">
      <c r="A1767" s="149"/>
      <c r="B1767" s="151"/>
      <c r="C1767" s="151"/>
      <c r="AT1767" s="198"/>
      <c r="AU1767" s="198"/>
      <c r="AV1767" s="198"/>
      <c r="AW1767" s="198"/>
      <c r="AX1767" s="198"/>
      <c r="AY1767" s="198"/>
      <c r="AZ1767" s="198"/>
      <c r="BA1767" s="198"/>
      <c r="BB1767" s="198"/>
      <c r="BC1767" s="198"/>
      <c r="BD1767" s="198"/>
      <c r="BE1767" s="198"/>
      <c r="BF1767" s="198"/>
      <c r="BG1767" s="198"/>
      <c r="BH1767" s="198"/>
      <c r="BI1767" s="198"/>
      <c r="BJ1767" s="198"/>
      <c r="BK1767" s="198"/>
      <c r="BL1767" s="198"/>
      <c r="BM1767" s="198"/>
      <c r="BN1767" s="198"/>
      <c r="BO1767" s="198"/>
      <c r="BP1767" s="198"/>
      <c r="BQ1767" s="198"/>
      <c r="BR1767" s="198"/>
      <c r="BS1767" s="198"/>
      <c r="BT1767" s="198"/>
      <c r="BU1767" s="198"/>
      <c r="BV1767" s="198"/>
      <c r="BW1767" s="198"/>
      <c r="BX1767" s="198"/>
      <c r="BY1767" s="198"/>
      <c r="BZ1767" s="198"/>
      <c r="CA1767" s="198"/>
      <c r="CB1767" s="198"/>
      <c r="CC1767" s="198"/>
      <c r="CD1767" s="198"/>
      <c r="CE1767" s="198"/>
      <c r="CF1767" s="198"/>
      <c r="CG1767" s="198"/>
      <c r="CH1767" s="198"/>
      <c r="CI1767" s="198"/>
      <c r="CJ1767" s="198"/>
      <c r="CK1767" s="198"/>
      <c r="CL1767" s="198"/>
      <c r="CM1767" s="198"/>
      <c r="CN1767" s="198"/>
      <c r="CO1767" s="198"/>
      <c r="CP1767" s="198"/>
      <c r="CQ1767" s="198"/>
      <c r="CR1767" s="198"/>
      <c r="CS1767" s="198"/>
      <c r="CT1767" s="198"/>
      <c r="CU1767" s="198"/>
      <c r="CV1767" s="198"/>
      <c r="CW1767" s="198"/>
      <c r="CX1767" s="198"/>
      <c r="CY1767" s="198"/>
      <c r="CZ1767" s="198"/>
      <c r="DA1767" s="198"/>
      <c r="DB1767" s="198"/>
      <c r="DC1767" s="198"/>
      <c r="DD1767" s="198"/>
      <c r="DE1767" s="198"/>
      <c r="DF1767" s="198"/>
      <c r="DG1767" s="198"/>
      <c r="DH1767" s="198"/>
      <c r="DI1767" s="198"/>
      <c r="DJ1767" s="198"/>
      <c r="DK1767" s="198"/>
      <c r="DL1767" s="198"/>
      <c r="DM1767" s="198"/>
      <c r="DN1767" s="198"/>
      <c r="DO1767" s="198"/>
      <c r="DP1767" s="198"/>
      <c r="DQ1767" s="198"/>
      <c r="DR1767" s="198"/>
      <c r="DS1767" s="198"/>
      <c r="DT1767" s="198"/>
      <c r="DU1767" s="198"/>
    </row>
    <row r="1768" spans="1:125" s="173" customFormat="1" x14ac:dyDescent="0.2">
      <c r="A1768" s="149"/>
      <c r="B1768" s="151"/>
      <c r="C1768" s="151"/>
      <c r="AT1768" s="198"/>
      <c r="AU1768" s="198"/>
      <c r="AV1768" s="198"/>
      <c r="AW1768" s="198"/>
      <c r="AX1768" s="198"/>
      <c r="AY1768" s="198"/>
      <c r="AZ1768" s="198"/>
      <c r="BA1768" s="198"/>
      <c r="BB1768" s="198"/>
      <c r="BC1768" s="198"/>
      <c r="BD1768" s="198"/>
      <c r="BE1768" s="198"/>
      <c r="BF1768" s="198"/>
      <c r="BG1768" s="198"/>
      <c r="BH1768" s="198"/>
      <c r="BI1768" s="198"/>
      <c r="BJ1768" s="198"/>
      <c r="BK1768" s="198"/>
      <c r="BL1768" s="198"/>
      <c r="BM1768" s="198"/>
      <c r="BN1768" s="198"/>
      <c r="BO1768" s="198"/>
      <c r="BP1768" s="198"/>
      <c r="BQ1768" s="198"/>
      <c r="BR1768" s="198"/>
      <c r="BS1768" s="198"/>
      <c r="BT1768" s="198"/>
      <c r="BU1768" s="198"/>
      <c r="BV1768" s="198"/>
      <c r="BW1768" s="198"/>
      <c r="BX1768" s="198"/>
      <c r="BY1768" s="198"/>
      <c r="BZ1768" s="198"/>
      <c r="CA1768" s="198"/>
      <c r="CB1768" s="198"/>
      <c r="CC1768" s="198"/>
      <c r="CD1768" s="198"/>
      <c r="CE1768" s="198"/>
      <c r="CF1768" s="198"/>
      <c r="CG1768" s="198"/>
      <c r="CH1768" s="198"/>
      <c r="CI1768" s="198"/>
      <c r="CJ1768" s="198"/>
      <c r="CK1768" s="198"/>
      <c r="CL1768" s="198"/>
      <c r="CM1768" s="198"/>
      <c r="CN1768" s="198"/>
      <c r="CO1768" s="198"/>
      <c r="CP1768" s="198"/>
      <c r="CQ1768" s="198"/>
      <c r="CR1768" s="198"/>
      <c r="CS1768" s="198"/>
      <c r="CT1768" s="198"/>
      <c r="CU1768" s="198"/>
      <c r="CV1768" s="198"/>
      <c r="CW1768" s="198"/>
      <c r="CX1768" s="198"/>
      <c r="CY1768" s="198"/>
      <c r="CZ1768" s="198"/>
      <c r="DA1768" s="198"/>
      <c r="DB1768" s="198"/>
      <c r="DC1768" s="198"/>
      <c r="DD1768" s="198"/>
      <c r="DE1768" s="198"/>
      <c r="DF1768" s="198"/>
      <c r="DG1768" s="198"/>
      <c r="DH1768" s="198"/>
      <c r="DI1768" s="198"/>
      <c r="DJ1768" s="198"/>
      <c r="DK1768" s="198"/>
      <c r="DL1768" s="198"/>
      <c r="DM1768" s="198"/>
      <c r="DN1768" s="198"/>
      <c r="DO1768" s="198"/>
      <c r="DP1768" s="198"/>
      <c r="DQ1768" s="198"/>
      <c r="DR1768" s="198"/>
      <c r="DS1768" s="198"/>
      <c r="DT1768" s="198"/>
      <c r="DU1768" s="198"/>
    </row>
    <row r="1769" spans="1:125" s="173" customFormat="1" x14ac:dyDescent="0.2">
      <c r="A1769" s="149"/>
      <c r="B1769" s="151"/>
      <c r="C1769" s="151"/>
      <c r="AT1769" s="198"/>
      <c r="AU1769" s="198"/>
      <c r="AV1769" s="198"/>
      <c r="AW1769" s="198"/>
      <c r="AX1769" s="198"/>
      <c r="AY1769" s="198"/>
      <c r="AZ1769" s="198"/>
      <c r="BA1769" s="198"/>
      <c r="BB1769" s="198"/>
      <c r="BC1769" s="198"/>
      <c r="BD1769" s="198"/>
      <c r="BE1769" s="198"/>
      <c r="BF1769" s="198"/>
      <c r="BG1769" s="198"/>
      <c r="BH1769" s="198"/>
      <c r="BI1769" s="198"/>
      <c r="BJ1769" s="198"/>
      <c r="BK1769" s="198"/>
      <c r="BL1769" s="198"/>
      <c r="BM1769" s="198"/>
      <c r="BN1769" s="198"/>
      <c r="BO1769" s="198"/>
      <c r="BP1769" s="198"/>
      <c r="BQ1769" s="198"/>
      <c r="BR1769" s="198"/>
      <c r="BS1769" s="198"/>
      <c r="BT1769" s="198"/>
      <c r="BU1769" s="198"/>
      <c r="BV1769" s="198"/>
      <c r="BW1769" s="198"/>
      <c r="BX1769" s="198"/>
      <c r="BY1769" s="198"/>
      <c r="BZ1769" s="198"/>
      <c r="CA1769" s="198"/>
      <c r="CB1769" s="198"/>
      <c r="CC1769" s="198"/>
      <c r="CD1769" s="198"/>
      <c r="CE1769" s="198"/>
      <c r="CF1769" s="198"/>
      <c r="CG1769" s="198"/>
      <c r="CH1769" s="198"/>
      <c r="CI1769" s="198"/>
      <c r="CJ1769" s="198"/>
      <c r="CK1769" s="198"/>
      <c r="CL1769" s="198"/>
      <c r="CM1769" s="198"/>
      <c r="CN1769" s="198"/>
      <c r="CO1769" s="198"/>
      <c r="CP1769" s="198"/>
      <c r="CQ1769" s="198"/>
      <c r="CR1769" s="198"/>
      <c r="CS1769" s="198"/>
      <c r="CT1769" s="198"/>
      <c r="CU1769" s="198"/>
      <c r="CV1769" s="198"/>
      <c r="CW1769" s="198"/>
      <c r="CX1769" s="198"/>
      <c r="CY1769" s="198"/>
      <c r="CZ1769" s="198"/>
      <c r="DA1769" s="198"/>
      <c r="DB1769" s="198"/>
      <c r="DC1769" s="198"/>
      <c r="DD1769" s="198"/>
      <c r="DE1769" s="198"/>
      <c r="DF1769" s="198"/>
      <c r="DG1769" s="198"/>
      <c r="DH1769" s="198"/>
      <c r="DI1769" s="198"/>
      <c r="DJ1769" s="198"/>
      <c r="DK1769" s="198"/>
      <c r="DL1769" s="198"/>
      <c r="DM1769" s="198"/>
      <c r="DN1769" s="198"/>
      <c r="DO1769" s="198"/>
      <c r="DP1769" s="198"/>
      <c r="DQ1769" s="198"/>
      <c r="DR1769" s="198"/>
      <c r="DS1769" s="198"/>
      <c r="DT1769" s="198"/>
      <c r="DU1769" s="198"/>
    </row>
    <row r="1770" spans="1:125" s="173" customFormat="1" x14ac:dyDescent="0.2">
      <c r="A1770" s="149"/>
      <c r="B1770" s="151"/>
      <c r="C1770" s="151"/>
      <c r="AT1770" s="198"/>
      <c r="AU1770" s="198"/>
      <c r="AV1770" s="198"/>
      <c r="AW1770" s="198"/>
      <c r="AX1770" s="198"/>
      <c r="AY1770" s="198"/>
      <c r="AZ1770" s="198"/>
      <c r="BA1770" s="198"/>
      <c r="BB1770" s="198"/>
      <c r="BC1770" s="198"/>
      <c r="BD1770" s="198"/>
      <c r="BE1770" s="198"/>
      <c r="BF1770" s="198"/>
      <c r="BG1770" s="198"/>
      <c r="BH1770" s="198"/>
      <c r="BI1770" s="198"/>
      <c r="BJ1770" s="198"/>
      <c r="BK1770" s="198"/>
      <c r="BL1770" s="198"/>
      <c r="BM1770" s="198"/>
      <c r="BN1770" s="198"/>
      <c r="BO1770" s="198"/>
      <c r="BP1770" s="198"/>
      <c r="BQ1770" s="198"/>
      <c r="BR1770" s="198"/>
      <c r="BS1770" s="198"/>
      <c r="BT1770" s="198"/>
      <c r="BU1770" s="198"/>
      <c r="BV1770" s="198"/>
      <c r="BW1770" s="198"/>
      <c r="BX1770" s="198"/>
      <c r="BY1770" s="198"/>
      <c r="BZ1770" s="198"/>
      <c r="CA1770" s="198"/>
      <c r="CB1770" s="198"/>
      <c r="CC1770" s="198"/>
      <c r="CD1770" s="198"/>
      <c r="CE1770" s="198"/>
      <c r="CF1770" s="198"/>
      <c r="CG1770" s="198"/>
      <c r="CH1770" s="198"/>
      <c r="CI1770" s="198"/>
      <c r="CJ1770" s="198"/>
      <c r="CK1770" s="198"/>
      <c r="CL1770" s="198"/>
      <c r="CM1770" s="198"/>
      <c r="CN1770" s="198"/>
      <c r="CO1770" s="198"/>
      <c r="CP1770" s="198"/>
      <c r="CQ1770" s="198"/>
      <c r="CR1770" s="198"/>
      <c r="CS1770" s="198"/>
      <c r="CT1770" s="198"/>
      <c r="CU1770" s="198"/>
      <c r="CV1770" s="198"/>
      <c r="CW1770" s="198"/>
      <c r="CX1770" s="198"/>
      <c r="CY1770" s="198"/>
      <c r="CZ1770" s="198"/>
      <c r="DA1770" s="198"/>
      <c r="DB1770" s="198"/>
      <c r="DC1770" s="198"/>
      <c r="DD1770" s="198"/>
      <c r="DE1770" s="198"/>
      <c r="DF1770" s="198"/>
      <c r="DG1770" s="198"/>
      <c r="DH1770" s="198"/>
      <c r="DI1770" s="198"/>
      <c r="DJ1770" s="198"/>
      <c r="DK1770" s="198"/>
      <c r="DL1770" s="198"/>
      <c r="DM1770" s="198"/>
      <c r="DN1770" s="198"/>
      <c r="DO1770" s="198"/>
      <c r="DP1770" s="198"/>
      <c r="DQ1770" s="198"/>
      <c r="DR1770" s="198"/>
      <c r="DS1770" s="198"/>
      <c r="DT1770" s="198"/>
      <c r="DU1770" s="198"/>
    </row>
    <row r="1771" spans="1:125" s="173" customFormat="1" x14ac:dyDescent="0.2">
      <c r="A1771" s="149"/>
      <c r="B1771" s="151"/>
      <c r="C1771" s="151"/>
      <c r="AT1771" s="198"/>
      <c r="AU1771" s="198"/>
      <c r="AV1771" s="198"/>
      <c r="AW1771" s="198"/>
      <c r="AX1771" s="198"/>
      <c r="AY1771" s="198"/>
      <c r="AZ1771" s="198"/>
      <c r="BA1771" s="198"/>
      <c r="BB1771" s="198"/>
      <c r="BC1771" s="198"/>
      <c r="BD1771" s="198"/>
      <c r="BE1771" s="198"/>
      <c r="BF1771" s="198"/>
      <c r="BG1771" s="198"/>
      <c r="BH1771" s="198"/>
      <c r="BI1771" s="198"/>
      <c r="BJ1771" s="198"/>
      <c r="BK1771" s="198"/>
      <c r="BL1771" s="198"/>
      <c r="BM1771" s="198"/>
      <c r="BN1771" s="198"/>
      <c r="BO1771" s="198"/>
      <c r="BP1771" s="198"/>
      <c r="BQ1771" s="198"/>
      <c r="BR1771" s="198"/>
      <c r="BS1771" s="198"/>
      <c r="BT1771" s="198"/>
      <c r="BU1771" s="198"/>
      <c r="BV1771" s="198"/>
      <c r="BW1771" s="198"/>
      <c r="BX1771" s="198"/>
      <c r="BY1771" s="198"/>
      <c r="BZ1771" s="198"/>
      <c r="CA1771" s="198"/>
      <c r="CB1771" s="198"/>
      <c r="CC1771" s="198"/>
      <c r="CD1771" s="198"/>
      <c r="CE1771" s="198"/>
      <c r="CF1771" s="198"/>
      <c r="CG1771" s="198"/>
      <c r="CH1771" s="198"/>
      <c r="CI1771" s="198"/>
      <c r="CJ1771" s="198"/>
      <c r="CK1771" s="198"/>
      <c r="CL1771" s="198"/>
      <c r="CM1771" s="198"/>
      <c r="CN1771" s="198"/>
      <c r="CO1771" s="198"/>
      <c r="CP1771" s="198"/>
      <c r="CQ1771" s="198"/>
      <c r="CR1771" s="198"/>
      <c r="CS1771" s="198"/>
      <c r="CT1771" s="198"/>
      <c r="CU1771" s="198"/>
      <c r="CV1771" s="198"/>
      <c r="CW1771" s="198"/>
      <c r="CX1771" s="198"/>
      <c r="CY1771" s="198"/>
      <c r="CZ1771" s="198"/>
      <c r="DA1771" s="198"/>
      <c r="DB1771" s="198"/>
      <c r="DC1771" s="198"/>
      <c r="DD1771" s="198"/>
      <c r="DE1771" s="198"/>
      <c r="DF1771" s="198"/>
      <c r="DG1771" s="198"/>
      <c r="DH1771" s="198"/>
      <c r="DI1771" s="198"/>
      <c r="DJ1771" s="198"/>
      <c r="DK1771" s="198"/>
      <c r="DL1771" s="198"/>
      <c r="DM1771" s="198"/>
      <c r="DN1771" s="198"/>
      <c r="DO1771" s="198"/>
      <c r="DP1771" s="198"/>
      <c r="DQ1771" s="198"/>
      <c r="DR1771" s="198"/>
      <c r="DS1771" s="198"/>
      <c r="DT1771" s="198"/>
      <c r="DU1771" s="198"/>
    </row>
    <row r="1772" spans="1:125" s="173" customFormat="1" x14ac:dyDescent="0.2">
      <c r="A1772" s="149"/>
      <c r="B1772" s="151"/>
      <c r="C1772" s="151"/>
      <c r="AT1772" s="198"/>
      <c r="AU1772" s="198"/>
      <c r="AV1772" s="198"/>
      <c r="AW1772" s="198"/>
      <c r="AX1772" s="198"/>
      <c r="AY1772" s="198"/>
      <c r="AZ1772" s="198"/>
      <c r="BA1772" s="198"/>
      <c r="BB1772" s="198"/>
      <c r="BC1772" s="198"/>
      <c r="BD1772" s="198"/>
      <c r="BE1772" s="198"/>
      <c r="BF1772" s="198"/>
      <c r="BG1772" s="198"/>
      <c r="BH1772" s="198"/>
      <c r="BI1772" s="198"/>
      <c r="BJ1772" s="198"/>
      <c r="BK1772" s="198"/>
      <c r="BL1772" s="198"/>
      <c r="BM1772" s="198"/>
      <c r="BN1772" s="198"/>
      <c r="BO1772" s="198"/>
      <c r="BP1772" s="198"/>
      <c r="BQ1772" s="198"/>
      <c r="BR1772" s="198"/>
      <c r="BS1772" s="198"/>
      <c r="BT1772" s="198"/>
      <c r="BU1772" s="198"/>
      <c r="BV1772" s="198"/>
      <c r="BW1772" s="198"/>
      <c r="BX1772" s="198"/>
      <c r="BY1772" s="198"/>
      <c r="BZ1772" s="198"/>
      <c r="CA1772" s="198"/>
      <c r="CB1772" s="198"/>
      <c r="CC1772" s="198"/>
      <c r="CD1772" s="198"/>
      <c r="CE1772" s="198"/>
      <c r="CF1772" s="198"/>
      <c r="CG1772" s="198"/>
      <c r="CH1772" s="198"/>
      <c r="CI1772" s="198"/>
      <c r="CJ1772" s="198"/>
      <c r="CK1772" s="198"/>
      <c r="CL1772" s="198"/>
      <c r="CM1772" s="198"/>
      <c r="CN1772" s="198"/>
      <c r="CO1772" s="198"/>
      <c r="CP1772" s="198"/>
      <c r="CQ1772" s="198"/>
      <c r="CR1772" s="198"/>
      <c r="CS1772" s="198"/>
      <c r="CT1772" s="198"/>
      <c r="CU1772" s="198"/>
      <c r="CV1772" s="198"/>
      <c r="CW1772" s="198"/>
      <c r="CX1772" s="198"/>
      <c r="CY1772" s="198"/>
      <c r="CZ1772" s="198"/>
      <c r="DA1772" s="198"/>
      <c r="DB1772" s="198"/>
      <c r="DC1772" s="198"/>
      <c r="DD1772" s="198"/>
      <c r="DE1772" s="198"/>
      <c r="DF1772" s="198"/>
      <c r="DG1772" s="198"/>
      <c r="DH1772" s="198"/>
      <c r="DI1772" s="198"/>
      <c r="DJ1772" s="198"/>
      <c r="DK1772" s="198"/>
      <c r="DL1772" s="198"/>
      <c r="DM1772" s="198"/>
      <c r="DN1772" s="198"/>
      <c r="DO1772" s="198"/>
      <c r="DP1772" s="198"/>
      <c r="DQ1772" s="198"/>
      <c r="DR1772" s="198"/>
      <c r="DS1772" s="198"/>
      <c r="DT1772" s="198"/>
      <c r="DU1772" s="198"/>
    </row>
    <row r="1773" spans="1:125" s="173" customFormat="1" x14ac:dyDescent="0.2">
      <c r="A1773" s="149"/>
      <c r="B1773" s="151"/>
      <c r="C1773" s="151"/>
      <c r="AT1773" s="198"/>
      <c r="AU1773" s="198"/>
      <c r="AV1773" s="198"/>
      <c r="AW1773" s="198"/>
      <c r="AX1773" s="198"/>
      <c r="AY1773" s="198"/>
      <c r="AZ1773" s="198"/>
      <c r="BA1773" s="198"/>
      <c r="BB1773" s="198"/>
      <c r="BC1773" s="198"/>
      <c r="BD1773" s="198"/>
      <c r="BE1773" s="198"/>
      <c r="BF1773" s="198"/>
      <c r="BG1773" s="198"/>
      <c r="BH1773" s="198"/>
      <c r="BI1773" s="198"/>
      <c r="BJ1773" s="198"/>
      <c r="BK1773" s="198"/>
      <c r="BL1773" s="198"/>
      <c r="BM1773" s="198"/>
      <c r="BN1773" s="198"/>
      <c r="BO1773" s="198"/>
      <c r="BP1773" s="198"/>
      <c r="BQ1773" s="198"/>
      <c r="BR1773" s="198"/>
      <c r="BS1773" s="198"/>
      <c r="BT1773" s="198"/>
      <c r="BU1773" s="198"/>
      <c r="BV1773" s="198"/>
      <c r="BW1773" s="198"/>
      <c r="BX1773" s="198"/>
      <c r="BY1773" s="198"/>
      <c r="BZ1773" s="198"/>
      <c r="CA1773" s="198"/>
      <c r="CB1773" s="198"/>
      <c r="CC1773" s="198"/>
      <c r="CD1773" s="198"/>
      <c r="CE1773" s="198"/>
      <c r="CF1773" s="198"/>
      <c r="CG1773" s="198"/>
      <c r="CH1773" s="198"/>
      <c r="CI1773" s="198"/>
      <c r="CJ1773" s="198"/>
      <c r="CK1773" s="198"/>
      <c r="CL1773" s="198"/>
      <c r="CM1773" s="198"/>
      <c r="CN1773" s="198"/>
      <c r="CO1773" s="198"/>
      <c r="CP1773" s="198"/>
      <c r="CQ1773" s="198"/>
      <c r="CR1773" s="198"/>
      <c r="CS1773" s="198"/>
      <c r="CT1773" s="198"/>
      <c r="CU1773" s="198"/>
      <c r="CV1773" s="198"/>
      <c r="CW1773" s="198"/>
      <c r="CX1773" s="198"/>
      <c r="CY1773" s="198"/>
      <c r="CZ1773" s="198"/>
      <c r="DA1773" s="198"/>
      <c r="DB1773" s="198"/>
      <c r="DC1773" s="198"/>
      <c r="DD1773" s="198"/>
      <c r="DE1773" s="198"/>
      <c r="DF1773" s="198"/>
      <c r="DG1773" s="198"/>
      <c r="DH1773" s="198"/>
      <c r="DI1773" s="198"/>
      <c r="DJ1773" s="198"/>
      <c r="DK1773" s="198"/>
      <c r="DL1773" s="198"/>
      <c r="DM1773" s="198"/>
      <c r="DN1773" s="198"/>
      <c r="DO1773" s="198"/>
      <c r="DP1773" s="198"/>
      <c r="DQ1773" s="198"/>
      <c r="DR1773" s="198"/>
      <c r="DS1773" s="198"/>
      <c r="DT1773" s="198"/>
      <c r="DU1773" s="198"/>
    </row>
    <row r="1774" spans="1:125" s="173" customFormat="1" x14ac:dyDescent="0.2">
      <c r="A1774" s="149"/>
      <c r="B1774" s="151"/>
      <c r="C1774" s="151"/>
      <c r="AT1774" s="198"/>
      <c r="AU1774" s="198"/>
      <c r="AV1774" s="198"/>
      <c r="AW1774" s="198"/>
      <c r="AX1774" s="198"/>
      <c r="AY1774" s="198"/>
      <c r="AZ1774" s="198"/>
      <c r="BA1774" s="198"/>
      <c r="BB1774" s="198"/>
      <c r="BC1774" s="198"/>
      <c r="BD1774" s="198"/>
      <c r="BE1774" s="198"/>
      <c r="BF1774" s="198"/>
      <c r="BG1774" s="198"/>
      <c r="BH1774" s="198"/>
      <c r="BI1774" s="198"/>
      <c r="BJ1774" s="198"/>
      <c r="BK1774" s="198"/>
      <c r="BL1774" s="198"/>
      <c r="BM1774" s="198"/>
      <c r="BN1774" s="198"/>
      <c r="BO1774" s="198"/>
      <c r="BP1774" s="198"/>
      <c r="BQ1774" s="198"/>
      <c r="BR1774" s="198"/>
      <c r="BS1774" s="198"/>
      <c r="BT1774" s="198"/>
      <c r="BU1774" s="198"/>
      <c r="BV1774" s="198"/>
      <c r="BW1774" s="198"/>
      <c r="BX1774" s="198"/>
      <c r="BY1774" s="198"/>
      <c r="BZ1774" s="198"/>
      <c r="CA1774" s="198"/>
      <c r="CB1774" s="198"/>
      <c r="CC1774" s="198"/>
      <c r="CD1774" s="198"/>
      <c r="CE1774" s="198"/>
      <c r="CF1774" s="198"/>
      <c r="CG1774" s="198"/>
      <c r="CH1774" s="198"/>
      <c r="CI1774" s="198"/>
      <c r="CJ1774" s="198"/>
      <c r="CK1774" s="198"/>
      <c r="CL1774" s="198"/>
      <c r="CM1774" s="198"/>
      <c r="CN1774" s="198"/>
      <c r="CO1774" s="198"/>
      <c r="CP1774" s="198"/>
      <c r="CQ1774" s="198"/>
      <c r="CR1774" s="198"/>
      <c r="CS1774" s="198"/>
      <c r="CT1774" s="198"/>
      <c r="CU1774" s="198"/>
      <c r="CV1774" s="198"/>
      <c r="CW1774" s="198"/>
      <c r="CX1774" s="198"/>
      <c r="CY1774" s="198"/>
      <c r="CZ1774" s="198"/>
      <c r="DA1774" s="198"/>
      <c r="DB1774" s="198"/>
      <c r="DC1774" s="198"/>
      <c r="DD1774" s="198"/>
      <c r="DE1774" s="198"/>
      <c r="DF1774" s="198"/>
      <c r="DG1774" s="198"/>
      <c r="DH1774" s="198"/>
      <c r="DI1774" s="198"/>
      <c r="DJ1774" s="198"/>
      <c r="DK1774" s="198"/>
      <c r="DL1774" s="198"/>
      <c r="DM1774" s="198"/>
      <c r="DN1774" s="198"/>
      <c r="DO1774" s="198"/>
      <c r="DP1774" s="198"/>
      <c r="DQ1774" s="198"/>
      <c r="DR1774" s="198"/>
      <c r="DS1774" s="198"/>
      <c r="DT1774" s="198"/>
      <c r="DU1774" s="198"/>
    </row>
    <row r="1775" spans="1:125" s="173" customFormat="1" x14ac:dyDescent="0.2">
      <c r="A1775" s="149"/>
      <c r="B1775" s="151"/>
      <c r="C1775" s="151"/>
      <c r="AT1775" s="198"/>
      <c r="AU1775" s="198"/>
      <c r="AV1775" s="198"/>
      <c r="AW1775" s="198"/>
      <c r="AX1775" s="198"/>
      <c r="AY1775" s="198"/>
      <c r="AZ1775" s="198"/>
      <c r="BA1775" s="198"/>
      <c r="BB1775" s="198"/>
      <c r="BC1775" s="198"/>
      <c r="BD1775" s="198"/>
      <c r="BE1775" s="198"/>
      <c r="BF1775" s="198"/>
      <c r="BG1775" s="198"/>
      <c r="BH1775" s="198"/>
      <c r="BI1775" s="198"/>
      <c r="BJ1775" s="198"/>
      <c r="BK1775" s="198"/>
      <c r="BL1775" s="198"/>
      <c r="BM1775" s="198"/>
      <c r="BN1775" s="198"/>
      <c r="BO1775" s="198"/>
      <c r="BP1775" s="198"/>
      <c r="BQ1775" s="198"/>
      <c r="BR1775" s="198"/>
      <c r="BS1775" s="198"/>
      <c r="BT1775" s="198"/>
      <c r="BU1775" s="198"/>
      <c r="BV1775" s="198"/>
      <c r="BW1775" s="198"/>
      <c r="BX1775" s="198"/>
      <c r="BY1775" s="198"/>
      <c r="BZ1775" s="198"/>
      <c r="CA1775" s="198"/>
      <c r="CB1775" s="198"/>
      <c r="CC1775" s="198"/>
      <c r="CD1775" s="198"/>
      <c r="CE1775" s="198"/>
      <c r="CF1775" s="198"/>
      <c r="CG1775" s="198"/>
      <c r="CH1775" s="198"/>
      <c r="CI1775" s="198"/>
      <c r="CJ1775" s="198"/>
      <c r="CK1775" s="198"/>
      <c r="CL1775" s="198"/>
      <c r="CM1775" s="198"/>
      <c r="CN1775" s="198"/>
      <c r="CO1775" s="198"/>
      <c r="CP1775" s="198"/>
      <c r="CQ1775" s="198"/>
      <c r="CR1775" s="198"/>
      <c r="CS1775" s="198"/>
      <c r="CT1775" s="198"/>
      <c r="CU1775" s="198"/>
      <c r="CV1775" s="198"/>
      <c r="CW1775" s="198"/>
      <c r="CX1775" s="198"/>
      <c r="CY1775" s="198"/>
      <c r="CZ1775" s="198"/>
      <c r="DA1775" s="198"/>
      <c r="DB1775" s="198"/>
      <c r="DC1775" s="198"/>
      <c r="DD1775" s="198"/>
      <c r="DE1775" s="198"/>
      <c r="DF1775" s="198"/>
      <c r="DG1775" s="198"/>
      <c r="DH1775" s="198"/>
      <c r="DI1775" s="198"/>
      <c r="DJ1775" s="198"/>
      <c r="DK1775" s="198"/>
      <c r="DL1775" s="198"/>
      <c r="DM1775" s="198"/>
      <c r="DN1775" s="198"/>
      <c r="DO1775" s="198"/>
      <c r="DP1775" s="198"/>
      <c r="DQ1775" s="198"/>
      <c r="DR1775" s="198"/>
      <c r="DS1775" s="198"/>
      <c r="DT1775" s="198"/>
      <c r="DU1775" s="198"/>
    </row>
    <row r="1776" spans="1:125" s="173" customFormat="1" x14ac:dyDescent="0.2">
      <c r="A1776" s="149"/>
      <c r="B1776" s="151"/>
      <c r="C1776" s="151"/>
      <c r="AT1776" s="198"/>
      <c r="AU1776" s="198"/>
      <c r="AV1776" s="198"/>
      <c r="AW1776" s="198"/>
      <c r="AX1776" s="198"/>
      <c r="AY1776" s="198"/>
      <c r="AZ1776" s="198"/>
      <c r="BA1776" s="198"/>
      <c r="BB1776" s="198"/>
      <c r="BC1776" s="198"/>
      <c r="BD1776" s="198"/>
      <c r="BE1776" s="198"/>
      <c r="BF1776" s="198"/>
      <c r="BG1776" s="198"/>
      <c r="BH1776" s="198"/>
      <c r="BI1776" s="198"/>
      <c r="BJ1776" s="198"/>
      <c r="BK1776" s="198"/>
      <c r="BL1776" s="198"/>
      <c r="BM1776" s="198"/>
      <c r="BN1776" s="198"/>
      <c r="BO1776" s="198"/>
      <c r="BP1776" s="198"/>
      <c r="BQ1776" s="198"/>
      <c r="BR1776" s="198"/>
      <c r="BS1776" s="198"/>
      <c r="BT1776" s="198"/>
      <c r="BU1776" s="198"/>
      <c r="BV1776" s="198"/>
      <c r="BW1776" s="198"/>
      <c r="BX1776" s="198"/>
      <c r="BY1776" s="198"/>
      <c r="BZ1776" s="198"/>
      <c r="CA1776" s="198"/>
      <c r="CB1776" s="198"/>
      <c r="CC1776" s="198"/>
      <c r="CD1776" s="198"/>
      <c r="CE1776" s="198"/>
      <c r="CF1776" s="198"/>
      <c r="CG1776" s="198"/>
      <c r="CH1776" s="198"/>
      <c r="CI1776" s="198"/>
      <c r="CJ1776" s="198"/>
      <c r="CK1776" s="198"/>
      <c r="CL1776" s="198"/>
      <c r="CM1776" s="198"/>
      <c r="CN1776" s="198"/>
      <c r="CO1776" s="198"/>
      <c r="CP1776" s="198"/>
      <c r="CQ1776" s="198"/>
      <c r="CR1776" s="198"/>
      <c r="CS1776" s="198"/>
      <c r="CT1776" s="198"/>
      <c r="CU1776" s="198"/>
      <c r="CV1776" s="198"/>
      <c r="CW1776" s="198"/>
      <c r="CX1776" s="198"/>
      <c r="CY1776" s="198"/>
      <c r="CZ1776" s="198"/>
      <c r="DA1776" s="198"/>
      <c r="DB1776" s="198"/>
      <c r="DC1776" s="198"/>
      <c r="DD1776" s="198"/>
      <c r="DE1776" s="198"/>
      <c r="DF1776" s="198"/>
      <c r="DG1776" s="198"/>
      <c r="DH1776" s="198"/>
      <c r="DI1776" s="198"/>
      <c r="DJ1776" s="198"/>
      <c r="DK1776" s="198"/>
      <c r="DL1776" s="198"/>
      <c r="DM1776" s="198"/>
      <c r="DN1776" s="198"/>
      <c r="DO1776" s="198"/>
      <c r="DP1776" s="198"/>
      <c r="DQ1776" s="198"/>
      <c r="DR1776" s="198"/>
      <c r="DS1776" s="198"/>
      <c r="DT1776" s="198"/>
      <c r="DU1776" s="198"/>
    </row>
    <row r="1777" spans="1:125" s="173" customFormat="1" x14ac:dyDescent="0.2">
      <c r="A1777" s="149"/>
      <c r="B1777" s="151"/>
      <c r="C1777" s="151"/>
      <c r="AT1777" s="198"/>
      <c r="AU1777" s="198"/>
      <c r="AV1777" s="198"/>
      <c r="AW1777" s="198"/>
      <c r="AX1777" s="198"/>
      <c r="AY1777" s="198"/>
      <c r="AZ1777" s="198"/>
      <c r="BA1777" s="198"/>
      <c r="BB1777" s="198"/>
      <c r="BC1777" s="198"/>
      <c r="BD1777" s="198"/>
      <c r="BE1777" s="198"/>
      <c r="BF1777" s="198"/>
      <c r="BG1777" s="198"/>
      <c r="BH1777" s="198"/>
      <c r="BI1777" s="198"/>
      <c r="BJ1777" s="198"/>
      <c r="BK1777" s="198"/>
      <c r="BL1777" s="198"/>
      <c r="BM1777" s="198"/>
      <c r="BN1777" s="198"/>
      <c r="BO1777" s="198"/>
      <c r="BP1777" s="198"/>
      <c r="BQ1777" s="198"/>
      <c r="BR1777" s="198"/>
      <c r="BS1777" s="198"/>
      <c r="BT1777" s="198"/>
      <c r="BU1777" s="198"/>
      <c r="BV1777" s="198"/>
      <c r="BW1777" s="198"/>
      <c r="BX1777" s="198"/>
      <c r="BY1777" s="198"/>
      <c r="BZ1777" s="198"/>
      <c r="CA1777" s="198"/>
      <c r="CB1777" s="198"/>
      <c r="CC1777" s="198"/>
      <c r="CD1777" s="198"/>
      <c r="CE1777" s="198"/>
      <c r="CF1777" s="198"/>
      <c r="CG1777" s="198"/>
      <c r="CH1777" s="198"/>
      <c r="CI1777" s="198"/>
      <c r="CJ1777" s="198"/>
      <c r="CK1777" s="198"/>
      <c r="CL1777" s="198"/>
      <c r="CM1777" s="198"/>
      <c r="CN1777" s="198"/>
      <c r="CO1777" s="198"/>
      <c r="CP1777" s="198"/>
      <c r="CQ1777" s="198"/>
      <c r="CR1777" s="198"/>
      <c r="CS1777" s="198"/>
      <c r="CT1777" s="198"/>
      <c r="CU1777" s="198"/>
      <c r="CV1777" s="198"/>
      <c r="CW1777" s="198"/>
      <c r="CX1777" s="198"/>
      <c r="CY1777" s="198"/>
      <c r="CZ1777" s="198"/>
      <c r="DA1777" s="198"/>
      <c r="DB1777" s="198"/>
      <c r="DC1777" s="198"/>
      <c r="DD1777" s="198"/>
      <c r="DE1777" s="198"/>
      <c r="DF1777" s="198"/>
      <c r="DG1777" s="198"/>
      <c r="DH1777" s="198"/>
      <c r="DI1777" s="198"/>
      <c r="DJ1777" s="198"/>
      <c r="DK1777" s="198"/>
      <c r="DL1777" s="198"/>
      <c r="DM1777" s="198"/>
      <c r="DN1777" s="198"/>
      <c r="DO1777" s="198"/>
      <c r="DP1777" s="198"/>
      <c r="DQ1777" s="198"/>
      <c r="DR1777" s="198"/>
      <c r="DS1777" s="198"/>
      <c r="DT1777" s="198"/>
      <c r="DU1777" s="198"/>
    </row>
    <row r="1778" spans="1:125" s="173" customFormat="1" x14ac:dyDescent="0.2">
      <c r="A1778" s="149"/>
      <c r="B1778" s="151"/>
      <c r="C1778" s="151"/>
      <c r="AT1778" s="198"/>
      <c r="AU1778" s="198"/>
      <c r="AV1778" s="198"/>
      <c r="AW1778" s="198"/>
      <c r="AX1778" s="198"/>
      <c r="AY1778" s="198"/>
      <c r="AZ1778" s="198"/>
      <c r="BA1778" s="198"/>
      <c r="BB1778" s="198"/>
      <c r="BC1778" s="198"/>
      <c r="BD1778" s="198"/>
      <c r="BE1778" s="198"/>
      <c r="BF1778" s="198"/>
      <c r="BG1778" s="198"/>
      <c r="BH1778" s="198"/>
      <c r="BI1778" s="198"/>
      <c r="BJ1778" s="198"/>
      <c r="BK1778" s="198"/>
      <c r="BL1778" s="198"/>
      <c r="BM1778" s="198"/>
      <c r="BN1778" s="198"/>
      <c r="BO1778" s="198"/>
      <c r="BP1778" s="198"/>
      <c r="BQ1778" s="198"/>
      <c r="BR1778" s="198"/>
      <c r="BS1778" s="198"/>
      <c r="BT1778" s="198"/>
      <c r="BU1778" s="198"/>
      <c r="BV1778" s="198"/>
      <c r="BW1778" s="198"/>
      <c r="BX1778" s="198"/>
      <c r="BY1778" s="198"/>
      <c r="BZ1778" s="198"/>
      <c r="CA1778" s="198"/>
      <c r="CB1778" s="198"/>
      <c r="CC1778" s="198"/>
      <c r="CD1778" s="198"/>
      <c r="CE1778" s="198"/>
      <c r="CF1778" s="198"/>
      <c r="CG1778" s="198"/>
      <c r="CH1778" s="198"/>
      <c r="CI1778" s="198"/>
      <c r="CJ1778" s="198"/>
      <c r="CK1778" s="198"/>
      <c r="CL1778" s="198"/>
      <c r="CM1778" s="198"/>
      <c r="CN1778" s="198"/>
      <c r="CO1778" s="198"/>
      <c r="CP1778" s="198"/>
      <c r="CQ1778" s="198"/>
      <c r="CR1778" s="198"/>
      <c r="CS1778" s="198"/>
      <c r="CT1778" s="198"/>
      <c r="CU1778" s="198"/>
      <c r="CV1778" s="198"/>
      <c r="CW1778" s="198"/>
      <c r="CX1778" s="198"/>
      <c r="CY1778" s="198"/>
      <c r="CZ1778" s="198"/>
      <c r="DA1778" s="198"/>
      <c r="DB1778" s="198"/>
      <c r="DC1778" s="198"/>
      <c r="DD1778" s="198"/>
      <c r="DE1778" s="198"/>
      <c r="DF1778" s="198"/>
      <c r="DG1778" s="198"/>
      <c r="DH1778" s="198"/>
      <c r="DI1778" s="198"/>
      <c r="DJ1778" s="198"/>
      <c r="DK1778" s="198"/>
      <c r="DL1778" s="198"/>
      <c r="DM1778" s="198"/>
      <c r="DN1778" s="198"/>
      <c r="DO1778" s="198"/>
      <c r="DP1778" s="198"/>
      <c r="DQ1778" s="198"/>
      <c r="DR1778" s="198"/>
      <c r="DS1778" s="198"/>
      <c r="DT1778" s="198"/>
      <c r="DU1778" s="198"/>
    </row>
    <row r="1779" spans="1:125" s="173" customFormat="1" x14ac:dyDescent="0.2">
      <c r="A1779" s="149"/>
      <c r="B1779" s="151"/>
      <c r="C1779" s="151"/>
      <c r="AT1779" s="198"/>
      <c r="AU1779" s="198"/>
      <c r="AV1779" s="198"/>
      <c r="AW1779" s="198"/>
      <c r="AX1779" s="198"/>
      <c r="AY1779" s="198"/>
      <c r="AZ1779" s="198"/>
      <c r="BA1779" s="198"/>
      <c r="BB1779" s="198"/>
      <c r="BC1779" s="198"/>
      <c r="BD1779" s="198"/>
      <c r="BE1779" s="198"/>
      <c r="BF1779" s="198"/>
      <c r="BG1779" s="198"/>
      <c r="BH1779" s="198"/>
      <c r="BI1779" s="198"/>
      <c r="BJ1779" s="198"/>
      <c r="BK1779" s="198"/>
      <c r="BL1779" s="198"/>
      <c r="BM1779" s="198"/>
      <c r="BN1779" s="198"/>
      <c r="BO1779" s="198"/>
      <c r="BP1779" s="198"/>
      <c r="BQ1779" s="198"/>
      <c r="BR1779" s="198"/>
      <c r="BS1779" s="198"/>
      <c r="BT1779" s="198"/>
      <c r="BU1779" s="198"/>
      <c r="BV1779" s="198"/>
      <c r="BW1779" s="198"/>
      <c r="BX1779" s="198"/>
      <c r="BY1779" s="198"/>
      <c r="BZ1779" s="198"/>
      <c r="CA1779" s="198"/>
      <c r="CB1779" s="198"/>
      <c r="CC1779" s="198"/>
      <c r="CD1779" s="198"/>
      <c r="CE1779" s="198"/>
      <c r="CF1779" s="198"/>
      <c r="CG1779" s="198"/>
      <c r="CH1779" s="198"/>
      <c r="CI1779" s="198"/>
      <c r="CJ1779" s="198"/>
      <c r="CK1779" s="198"/>
      <c r="CL1779" s="198"/>
      <c r="CM1779" s="198"/>
      <c r="CN1779" s="198"/>
      <c r="CO1779" s="198"/>
      <c r="CP1779" s="198"/>
      <c r="CQ1779" s="198"/>
      <c r="CR1779" s="198"/>
      <c r="CS1779" s="198"/>
      <c r="CT1779" s="198"/>
      <c r="CU1779" s="198"/>
      <c r="CV1779" s="198"/>
      <c r="CW1779" s="198"/>
      <c r="CX1779" s="198"/>
      <c r="CY1779" s="198"/>
      <c r="CZ1779" s="198"/>
      <c r="DA1779" s="198"/>
      <c r="DB1779" s="198"/>
      <c r="DC1779" s="198"/>
      <c r="DD1779" s="198"/>
      <c r="DE1779" s="198"/>
      <c r="DF1779" s="198"/>
      <c r="DG1779" s="198"/>
      <c r="DH1779" s="198"/>
      <c r="DI1779" s="198"/>
      <c r="DJ1779" s="198"/>
      <c r="DK1779" s="198"/>
      <c r="DL1779" s="198"/>
      <c r="DM1779" s="198"/>
      <c r="DN1779" s="198"/>
      <c r="DO1779" s="198"/>
      <c r="DP1779" s="198"/>
      <c r="DQ1779" s="198"/>
      <c r="DR1779" s="198"/>
      <c r="DS1779" s="198"/>
      <c r="DT1779" s="198"/>
      <c r="DU1779" s="198"/>
    </row>
    <row r="1780" spans="1:125" s="173" customFormat="1" x14ac:dyDescent="0.2">
      <c r="A1780" s="149"/>
      <c r="B1780" s="151"/>
      <c r="C1780" s="151"/>
      <c r="AT1780" s="198"/>
      <c r="AU1780" s="198"/>
      <c r="AV1780" s="198"/>
      <c r="AW1780" s="198"/>
      <c r="AX1780" s="198"/>
      <c r="AY1780" s="198"/>
      <c r="AZ1780" s="198"/>
      <c r="BA1780" s="198"/>
      <c r="BB1780" s="198"/>
      <c r="BC1780" s="198"/>
      <c r="BD1780" s="198"/>
      <c r="BE1780" s="198"/>
      <c r="BF1780" s="198"/>
      <c r="BG1780" s="198"/>
      <c r="BH1780" s="198"/>
      <c r="BI1780" s="198"/>
      <c r="BJ1780" s="198"/>
      <c r="BK1780" s="198"/>
      <c r="BL1780" s="198"/>
      <c r="BM1780" s="198"/>
      <c r="BN1780" s="198"/>
      <c r="BO1780" s="198"/>
      <c r="BP1780" s="198"/>
      <c r="BQ1780" s="198"/>
      <c r="BR1780" s="198"/>
      <c r="BS1780" s="198"/>
      <c r="BT1780" s="198"/>
      <c r="BU1780" s="198"/>
      <c r="BV1780" s="198"/>
      <c r="BW1780" s="198"/>
      <c r="BX1780" s="198"/>
      <c r="BY1780" s="198"/>
      <c r="BZ1780" s="198"/>
      <c r="CA1780" s="198"/>
      <c r="CB1780" s="198"/>
      <c r="CC1780" s="198"/>
      <c r="CD1780" s="198"/>
      <c r="CE1780" s="198"/>
      <c r="CF1780" s="198"/>
      <c r="CG1780" s="198"/>
      <c r="CH1780" s="198"/>
      <c r="CI1780" s="198"/>
      <c r="CJ1780" s="198"/>
      <c r="CK1780" s="198"/>
      <c r="CL1780" s="198"/>
      <c r="CM1780" s="198"/>
      <c r="CN1780" s="198"/>
      <c r="CO1780" s="198"/>
      <c r="CP1780" s="198"/>
      <c r="CQ1780" s="198"/>
      <c r="CR1780" s="198"/>
      <c r="CS1780" s="198"/>
      <c r="CT1780" s="198"/>
      <c r="CU1780" s="198"/>
      <c r="CV1780" s="198"/>
      <c r="CW1780" s="198"/>
      <c r="CX1780" s="198"/>
      <c r="CY1780" s="198"/>
      <c r="CZ1780" s="198"/>
      <c r="DA1780" s="198"/>
      <c r="DB1780" s="198"/>
      <c r="DC1780" s="198"/>
      <c r="DD1780" s="198"/>
      <c r="DE1780" s="198"/>
      <c r="DF1780" s="198"/>
      <c r="DG1780" s="198"/>
      <c r="DH1780" s="198"/>
      <c r="DI1780" s="198"/>
      <c r="DJ1780" s="198"/>
      <c r="DK1780" s="198"/>
      <c r="DL1780" s="198"/>
      <c r="DM1780" s="198"/>
      <c r="DN1780" s="198"/>
      <c r="DO1780" s="198"/>
      <c r="DP1780" s="198"/>
      <c r="DQ1780" s="198"/>
      <c r="DR1780" s="198"/>
      <c r="DS1780" s="198"/>
      <c r="DT1780" s="198"/>
      <c r="DU1780" s="198"/>
    </row>
    <row r="1781" spans="1:125" s="173" customFormat="1" x14ac:dyDescent="0.2">
      <c r="A1781" s="149"/>
      <c r="B1781" s="151"/>
      <c r="C1781" s="151"/>
      <c r="AT1781" s="198"/>
      <c r="AU1781" s="198"/>
      <c r="AV1781" s="198"/>
      <c r="AW1781" s="198"/>
      <c r="AX1781" s="198"/>
      <c r="AY1781" s="198"/>
      <c r="AZ1781" s="198"/>
      <c r="BA1781" s="198"/>
      <c r="BB1781" s="198"/>
      <c r="BC1781" s="198"/>
      <c r="BD1781" s="198"/>
      <c r="BE1781" s="198"/>
      <c r="BF1781" s="198"/>
      <c r="BG1781" s="198"/>
      <c r="BH1781" s="198"/>
      <c r="BI1781" s="198"/>
      <c r="BJ1781" s="198"/>
      <c r="BK1781" s="198"/>
      <c r="BL1781" s="198"/>
      <c r="BM1781" s="198"/>
      <c r="BN1781" s="198"/>
      <c r="BO1781" s="198"/>
      <c r="BP1781" s="198"/>
      <c r="BQ1781" s="198"/>
      <c r="BR1781" s="198"/>
      <c r="BS1781" s="198"/>
      <c r="BT1781" s="198"/>
      <c r="BU1781" s="198"/>
      <c r="BV1781" s="198"/>
      <c r="BW1781" s="198"/>
      <c r="BX1781" s="198"/>
      <c r="BY1781" s="198"/>
      <c r="BZ1781" s="198"/>
      <c r="CA1781" s="198"/>
      <c r="CB1781" s="198"/>
      <c r="CC1781" s="198"/>
      <c r="CD1781" s="198"/>
      <c r="CE1781" s="198"/>
      <c r="CF1781" s="198"/>
      <c r="CG1781" s="198"/>
      <c r="CH1781" s="198"/>
      <c r="CI1781" s="198"/>
      <c r="CJ1781" s="198"/>
      <c r="CK1781" s="198"/>
      <c r="CL1781" s="198"/>
      <c r="CM1781" s="198"/>
      <c r="CN1781" s="198"/>
      <c r="CO1781" s="198"/>
      <c r="CP1781" s="198"/>
      <c r="CQ1781" s="198"/>
      <c r="CR1781" s="198"/>
      <c r="CS1781" s="198"/>
      <c r="CT1781" s="198"/>
      <c r="CU1781" s="198"/>
      <c r="CV1781" s="198"/>
      <c r="CW1781" s="198"/>
      <c r="CX1781" s="198"/>
      <c r="CY1781" s="198"/>
      <c r="CZ1781" s="198"/>
      <c r="DA1781" s="198"/>
      <c r="DB1781" s="198"/>
      <c r="DC1781" s="198"/>
      <c r="DD1781" s="198"/>
      <c r="DE1781" s="198"/>
      <c r="DF1781" s="198"/>
      <c r="DG1781" s="198"/>
      <c r="DH1781" s="198"/>
      <c r="DI1781" s="198"/>
      <c r="DJ1781" s="198"/>
      <c r="DK1781" s="198"/>
      <c r="DL1781" s="198"/>
      <c r="DM1781" s="198"/>
      <c r="DN1781" s="198"/>
      <c r="DO1781" s="198"/>
      <c r="DP1781" s="198"/>
      <c r="DQ1781" s="198"/>
      <c r="DR1781" s="198"/>
      <c r="DS1781" s="198"/>
      <c r="DT1781" s="198"/>
      <c r="DU1781" s="198"/>
    </row>
    <row r="1782" spans="1:125" s="173" customFormat="1" x14ac:dyDescent="0.2">
      <c r="A1782" s="149"/>
      <c r="B1782" s="151"/>
      <c r="C1782" s="151"/>
      <c r="AT1782" s="198"/>
      <c r="AU1782" s="198"/>
      <c r="AV1782" s="198"/>
      <c r="AW1782" s="198"/>
      <c r="AX1782" s="198"/>
      <c r="AY1782" s="198"/>
      <c r="AZ1782" s="198"/>
      <c r="BA1782" s="198"/>
      <c r="BB1782" s="198"/>
      <c r="BC1782" s="198"/>
      <c r="BD1782" s="198"/>
      <c r="BE1782" s="198"/>
      <c r="BF1782" s="198"/>
      <c r="BG1782" s="198"/>
      <c r="BH1782" s="198"/>
      <c r="BI1782" s="198"/>
      <c r="BJ1782" s="198"/>
      <c r="BK1782" s="198"/>
      <c r="BL1782" s="198"/>
      <c r="BM1782" s="198"/>
      <c r="BN1782" s="198"/>
      <c r="BO1782" s="198"/>
      <c r="BP1782" s="198"/>
      <c r="BQ1782" s="198"/>
      <c r="BR1782" s="198"/>
      <c r="BS1782" s="198"/>
      <c r="BT1782" s="198"/>
      <c r="BU1782" s="198"/>
      <c r="BV1782" s="198"/>
      <c r="BW1782" s="198"/>
      <c r="BX1782" s="198"/>
      <c r="BY1782" s="198"/>
      <c r="BZ1782" s="198"/>
      <c r="CA1782" s="198"/>
      <c r="CB1782" s="198"/>
      <c r="CC1782" s="198"/>
      <c r="CD1782" s="198"/>
      <c r="CE1782" s="198"/>
      <c r="CF1782" s="198"/>
      <c r="CG1782" s="198"/>
      <c r="CH1782" s="198"/>
      <c r="CI1782" s="198"/>
      <c r="CJ1782" s="198"/>
      <c r="CK1782" s="198"/>
      <c r="CL1782" s="198"/>
      <c r="CM1782" s="198"/>
      <c r="CN1782" s="198"/>
      <c r="CO1782" s="198"/>
      <c r="CP1782" s="198"/>
      <c r="CQ1782" s="198"/>
      <c r="CR1782" s="198"/>
      <c r="CS1782" s="198"/>
      <c r="CT1782" s="198"/>
      <c r="CU1782" s="198"/>
      <c r="CV1782" s="198"/>
      <c r="CW1782" s="198"/>
      <c r="CX1782" s="198"/>
      <c r="CY1782" s="198"/>
      <c r="CZ1782" s="198"/>
      <c r="DA1782" s="198"/>
      <c r="DB1782" s="198"/>
      <c r="DC1782" s="198"/>
      <c r="DD1782" s="198"/>
      <c r="DE1782" s="198"/>
      <c r="DF1782" s="198"/>
      <c r="DG1782" s="198"/>
      <c r="DH1782" s="198"/>
      <c r="DI1782" s="198"/>
      <c r="DJ1782" s="198"/>
      <c r="DK1782" s="198"/>
      <c r="DL1782" s="198"/>
      <c r="DM1782" s="198"/>
      <c r="DN1782" s="198"/>
      <c r="DO1782" s="198"/>
      <c r="DP1782" s="198"/>
      <c r="DQ1782" s="198"/>
      <c r="DR1782" s="198"/>
      <c r="DS1782" s="198"/>
      <c r="DT1782" s="198"/>
      <c r="DU1782" s="198"/>
    </row>
    <row r="1783" spans="1:125" s="173" customFormat="1" x14ac:dyDescent="0.2">
      <c r="A1783" s="149"/>
      <c r="B1783" s="151"/>
      <c r="C1783" s="151"/>
      <c r="AT1783" s="198"/>
      <c r="AU1783" s="198"/>
      <c r="AV1783" s="198"/>
      <c r="AW1783" s="198"/>
      <c r="AX1783" s="198"/>
      <c r="AY1783" s="198"/>
      <c r="AZ1783" s="198"/>
      <c r="BA1783" s="198"/>
      <c r="BB1783" s="198"/>
      <c r="BC1783" s="198"/>
      <c r="BD1783" s="198"/>
      <c r="BE1783" s="198"/>
      <c r="BF1783" s="198"/>
      <c r="BG1783" s="198"/>
      <c r="BH1783" s="198"/>
      <c r="BI1783" s="198"/>
      <c r="BJ1783" s="198"/>
      <c r="BK1783" s="198"/>
      <c r="BL1783" s="198"/>
      <c r="BM1783" s="198"/>
      <c r="BN1783" s="198"/>
      <c r="BO1783" s="198"/>
      <c r="BP1783" s="198"/>
      <c r="BQ1783" s="198"/>
      <c r="BR1783" s="198"/>
      <c r="BS1783" s="198"/>
      <c r="BT1783" s="198"/>
      <c r="BU1783" s="198"/>
      <c r="BV1783" s="198"/>
      <c r="BW1783" s="198"/>
      <c r="BX1783" s="198"/>
      <c r="BY1783" s="198"/>
      <c r="BZ1783" s="198"/>
      <c r="CA1783" s="198"/>
      <c r="CB1783" s="198"/>
      <c r="CC1783" s="198"/>
      <c r="CD1783" s="198"/>
      <c r="CE1783" s="198"/>
      <c r="CF1783" s="198"/>
      <c r="CG1783" s="198"/>
      <c r="CH1783" s="198"/>
      <c r="CI1783" s="198"/>
      <c r="CJ1783" s="198"/>
      <c r="CK1783" s="198"/>
      <c r="CL1783" s="198"/>
      <c r="CM1783" s="198"/>
      <c r="CN1783" s="198"/>
      <c r="CO1783" s="198"/>
      <c r="CP1783" s="198"/>
      <c r="CQ1783" s="198"/>
      <c r="CR1783" s="198"/>
      <c r="CS1783" s="198"/>
      <c r="CT1783" s="198"/>
      <c r="CU1783" s="198"/>
      <c r="CV1783" s="198"/>
      <c r="CW1783" s="198"/>
      <c r="CX1783" s="198"/>
      <c r="CY1783" s="198"/>
      <c r="CZ1783" s="198"/>
      <c r="DA1783" s="198"/>
      <c r="DB1783" s="198"/>
      <c r="DC1783" s="198"/>
      <c r="DD1783" s="198"/>
      <c r="DE1783" s="198"/>
      <c r="DF1783" s="198"/>
      <c r="DG1783" s="198"/>
      <c r="DH1783" s="198"/>
      <c r="DI1783" s="198"/>
      <c r="DJ1783" s="198"/>
      <c r="DK1783" s="198"/>
      <c r="DL1783" s="198"/>
      <c r="DM1783" s="198"/>
      <c r="DN1783" s="198"/>
      <c r="DO1783" s="198"/>
      <c r="DP1783" s="198"/>
      <c r="DQ1783" s="198"/>
      <c r="DR1783" s="198"/>
      <c r="DS1783" s="198"/>
      <c r="DT1783" s="198"/>
      <c r="DU1783" s="198"/>
    </row>
    <row r="1784" spans="1:125" s="173" customFormat="1" x14ac:dyDescent="0.2">
      <c r="A1784" s="149"/>
      <c r="B1784" s="151"/>
      <c r="C1784" s="151"/>
      <c r="AT1784" s="198"/>
      <c r="AU1784" s="198"/>
      <c r="AV1784" s="198"/>
      <c r="AW1784" s="198"/>
      <c r="AX1784" s="198"/>
      <c r="AY1784" s="198"/>
      <c r="AZ1784" s="198"/>
      <c r="BA1784" s="198"/>
      <c r="BB1784" s="198"/>
      <c r="BC1784" s="198"/>
      <c r="BD1784" s="198"/>
      <c r="BE1784" s="198"/>
      <c r="BF1784" s="198"/>
      <c r="BG1784" s="198"/>
      <c r="BH1784" s="198"/>
      <c r="BI1784" s="198"/>
      <c r="BJ1784" s="198"/>
      <c r="BK1784" s="198"/>
      <c r="BL1784" s="198"/>
      <c r="BM1784" s="198"/>
      <c r="BN1784" s="198"/>
      <c r="BO1784" s="198"/>
      <c r="BP1784" s="198"/>
      <c r="BQ1784" s="198"/>
      <c r="BR1784" s="198"/>
      <c r="BS1784" s="198"/>
      <c r="BT1784" s="198"/>
      <c r="BU1784" s="198"/>
      <c r="BV1784" s="198"/>
      <c r="BW1784" s="198"/>
      <c r="BX1784" s="198"/>
      <c r="BY1784" s="198"/>
      <c r="BZ1784" s="198"/>
      <c r="CA1784" s="198"/>
      <c r="CB1784" s="198"/>
      <c r="CC1784" s="198"/>
      <c r="CD1784" s="198"/>
      <c r="CE1784" s="198"/>
      <c r="CF1784" s="198"/>
      <c r="CG1784" s="198"/>
      <c r="CH1784" s="198"/>
      <c r="CI1784" s="198"/>
      <c r="CJ1784" s="198"/>
      <c r="CK1784" s="198"/>
      <c r="CL1784" s="198"/>
      <c r="CM1784" s="198"/>
      <c r="CN1784" s="198"/>
      <c r="CO1784" s="198"/>
      <c r="CP1784" s="198"/>
      <c r="CQ1784" s="198"/>
      <c r="CR1784" s="198"/>
      <c r="CS1784" s="198"/>
      <c r="CT1784" s="198"/>
      <c r="CU1784" s="198"/>
      <c r="CV1784" s="198"/>
      <c r="CW1784" s="198"/>
      <c r="CX1784" s="198"/>
      <c r="CY1784" s="198"/>
      <c r="CZ1784" s="198"/>
      <c r="DA1784" s="198"/>
      <c r="DB1784" s="198"/>
      <c r="DC1784" s="198"/>
      <c r="DD1784" s="198"/>
      <c r="DE1784" s="198"/>
      <c r="DF1784" s="198"/>
      <c r="DG1784" s="198"/>
      <c r="DH1784" s="198"/>
      <c r="DI1784" s="198"/>
      <c r="DJ1784" s="198"/>
      <c r="DK1784" s="198"/>
      <c r="DL1784" s="198"/>
      <c r="DM1784" s="198"/>
      <c r="DN1784" s="198"/>
      <c r="DO1784" s="198"/>
      <c r="DP1784" s="198"/>
      <c r="DQ1784" s="198"/>
      <c r="DR1784" s="198"/>
      <c r="DS1784" s="198"/>
      <c r="DT1784" s="198"/>
      <c r="DU1784" s="198"/>
    </row>
    <row r="1785" spans="1:125" s="173" customFormat="1" x14ac:dyDescent="0.2">
      <c r="A1785" s="149"/>
      <c r="B1785" s="151"/>
      <c r="C1785" s="151"/>
      <c r="AT1785" s="198"/>
      <c r="AU1785" s="198"/>
      <c r="AV1785" s="198"/>
      <c r="AW1785" s="198"/>
      <c r="AX1785" s="198"/>
      <c r="AY1785" s="198"/>
      <c r="AZ1785" s="198"/>
      <c r="BA1785" s="198"/>
      <c r="BB1785" s="198"/>
      <c r="BC1785" s="198"/>
      <c r="BD1785" s="198"/>
      <c r="BE1785" s="198"/>
      <c r="BF1785" s="198"/>
      <c r="BG1785" s="198"/>
      <c r="BH1785" s="198"/>
      <c r="BI1785" s="198"/>
      <c r="BJ1785" s="198"/>
      <c r="BK1785" s="198"/>
      <c r="BL1785" s="198"/>
      <c r="BM1785" s="198"/>
      <c r="BN1785" s="198"/>
      <c r="BO1785" s="198"/>
      <c r="BP1785" s="198"/>
      <c r="BQ1785" s="198"/>
      <c r="BR1785" s="198"/>
      <c r="BS1785" s="198"/>
      <c r="BT1785" s="198"/>
      <c r="BU1785" s="198"/>
      <c r="BV1785" s="198"/>
      <c r="BW1785" s="198"/>
      <c r="BX1785" s="198"/>
      <c r="BY1785" s="198"/>
      <c r="BZ1785" s="198"/>
      <c r="CA1785" s="198"/>
      <c r="CB1785" s="198"/>
      <c r="CC1785" s="198"/>
      <c r="CD1785" s="198"/>
      <c r="CE1785" s="198"/>
      <c r="CF1785" s="198"/>
      <c r="CG1785" s="198"/>
      <c r="CH1785" s="198"/>
      <c r="CI1785" s="198"/>
      <c r="CJ1785" s="198"/>
      <c r="CK1785" s="198"/>
      <c r="CL1785" s="198"/>
      <c r="CM1785" s="198"/>
      <c r="CN1785" s="198"/>
      <c r="CO1785" s="198"/>
      <c r="CP1785" s="198"/>
      <c r="CQ1785" s="198"/>
      <c r="CR1785" s="198"/>
      <c r="CS1785" s="198"/>
      <c r="CT1785" s="198"/>
      <c r="CU1785" s="198"/>
      <c r="CV1785" s="198"/>
      <c r="CW1785" s="198"/>
      <c r="CX1785" s="198"/>
      <c r="CY1785" s="198"/>
      <c r="CZ1785" s="198"/>
      <c r="DA1785" s="198"/>
      <c r="DB1785" s="198"/>
      <c r="DC1785" s="198"/>
      <c r="DD1785" s="198"/>
      <c r="DE1785" s="198"/>
      <c r="DF1785" s="198"/>
      <c r="DG1785" s="198"/>
      <c r="DH1785" s="198"/>
      <c r="DI1785" s="198"/>
      <c r="DJ1785" s="198"/>
      <c r="DK1785" s="198"/>
      <c r="DL1785" s="198"/>
      <c r="DM1785" s="198"/>
      <c r="DN1785" s="198"/>
      <c r="DO1785" s="198"/>
      <c r="DP1785" s="198"/>
      <c r="DQ1785" s="198"/>
      <c r="DR1785" s="198"/>
      <c r="DS1785" s="198"/>
      <c r="DT1785" s="198"/>
      <c r="DU1785" s="198"/>
    </row>
    <row r="1786" spans="1:125" s="173" customFormat="1" x14ac:dyDescent="0.2">
      <c r="A1786" s="149"/>
      <c r="B1786" s="151"/>
      <c r="C1786" s="151"/>
      <c r="AT1786" s="198"/>
      <c r="AU1786" s="198"/>
      <c r="AV1786" s="198"/>
      <c r="AW1786" s="198"/>
      <c r="AX1786" s="198"/>
      <c r="AY1786" s="198"/>
      <c r="AZ1786" s="198"/>
      <c r="BA1786" s="198"/>
      <c r="BB1786" s="198"/>
      <c r="BC1786" s="198"/>
      <c r="BD1786" s="198"/>
      <c r="BE1786" s="198"/>
      <c r="BF1786" s="198"/>
      <c r="BG1786" s="198"/>
      <c r="BH1786" s="198"/>
      <c r="BI1786" s="198"/>
      <c r="BJ1786" s="198"/>
      <c r="BK1786" s="198"/>
      <c r="BL1786" s="198"/>
      <c r="BM1786" s="198"/>
      <c r="BN1786" s="198"/>
      <c r="BO1786" s="198"/>
      <c r="BP1786" s="198"/>
      <c r="BQ1786" s="198"/>
      <c r="BR1786" s="198"/>
      <c r="BS1786" s="198"/>
      <c r="BT1786" s="198"/>
      <c r="BU1786" s="198"/>
      <c r="BV1786" s="198"/>
      <c r="BW1786" s="198"/>
      <c r="BX1786" s="198"/>
      <c r="BY1786" s="198"/>
      <c r="BZ1786" s="198"/>
      <c r="CA1786" s="198"/>
      <c r="CB1786" s="198"/>
      <c r="CC1786" s="198"/>
      <c r="CD1786" s="198"/>
      <c r="CE1786" s="198"/>
      <c r="CF1786" s="198"/>
      <c r="CG1786" s="198"/>
      <c r="CH1786" s="198"/>
      <c r="CI1786" s="198"/>
      <c r="CJ1786" s="198"/>
      <c r="CK1786" s="198"/>
      <c r="CL1786" s="198"/>
      <c r="CM1786" s="198"/>
      <c r="CN1786" s="198"/>
      <c r="CO1786" s="198"/>
      <c r="CP1786" s="198"/>
      <c r="CQ1786" s="198"/>
      <c r="CR1786" s="198"/>
      <c r="CS1786" s="198"/>
      <c r="CT1786" s="198"/>
      <c r="CU1786" s="198"/>
      <c r="CV1786" s="198"/>
      <c r="CW1786" s="198"/>
      <c r="CX1786" s="198"/>
      <c r="CY1786" s="198"/>
      <c r="CZ1786" s="198"/>
      <c r="DA1786" s="198"/>
      <c r="DB1786" s="198"/>
      <c r="DC1786" s="198"/>
      <c r="DD1786" s="198"/>
      <c r="DE1786" s="198"/>
      <c r="DF1786" s="198"/>
      <c r="DG1786" s="198"/>
      <c r="DH1786" s="198"/>
      <c r="DI1786" s="198"/>
      <c r="DJ1786" s="198"/>
      <c r="DK1786" s="198"/>
      <c r="DL1786" s="198"/>
      <c r="DM1786" s="198"/>
      <c r="DN1786" s="198"/>
      <c r="DO1786" s="198"/>
      <c r="DP1786" s="198"/>
      <c r="DQ1786" s="198"/>
      <c r="DR1786" s="198"/>
      <c r="DS1786" s="198"/>
      <c r="DT1786" s="198"/>
      <c r="DU1786" s="198"/>
    </row>
    <row r="1787" spans="1:125" s="173" customFormat="1" x14ac:dyDescent="0.2">
      <c r="A1787" s="149"/>
      <c r="B1787" s="151"/>
      <c r="C1787" s="151"/>
      <c r="AT1787" s="198"/>
      <c r="AU1787" s="198"/>
      <c r="AV1787" s="198"/>
      <c r="AW1787" s="198"/>
      <c r="AX1787" s="198"/>
      <c r="AY1787" s="198"/>
      <c r="AZ1787" s="198"/>
      <c r="BA1787" s="198"/>
      <c r="BB1787" s="198"/>
      <c r="BC1787" s="198"/>
      <c r="BD1787" s="198"/>
      <c r="BE1787" s="198"/>
      <c r="BF1787" s="198"/>
      <c r="BG1787" s="198"/>
      <c r="BH1787" s="198"/>
      <c r="BI1787" s="198"/>
      <c r="BJ1787" s="198"/>
      <c r="BK1787" s="198"/>
      <c r="BL1787" s="198"/>
      <c r="BM1787" s="198"/>
      <c r="BN1787" s="198"/>
      <c r="BO1787" s="198"/>
      <c r="BP1787" s="198"/>
      <c r="BQ1787" s="198"/>
      <c r="BR1787" s="198"/>
      <c r="BS1787" s="198"/>
      <c r="BT1787" s="198"/>
      <c r="BU1787" s="198"/>
      <c r="BV1787" s="198"/>
      <c r="BW1787" s="198"/>
      <c r="BX1787" s="198"/>
      <c r="BY1787" s="198"/>
      <c r="BZ1787" s="198"/>
      <c r="CA1787" s="198"/>
      <c r="CB1787" s="198"/>
      <c r="CC1787" s="198"/>
      <c r="CD1787" s="198"/>
      <c r="CE1787" s="198"/>
      <c r="CF1787" s="198"/>
      <c r="CG1787" s="198"/>
      <c r="CH1787" s="198"/>
      <c r="CI1787" s="198"/>
      <c r="CJ1787" s="198"/>
      <c r="CK1787" s="198"/>
      <c r="CL1787" s="198"/>
      <c r="CM1787" s="198"/>
      <c r="CN1787" s="198"/>
      <c r="CO1787" s="198"/>
      <c r="CP1787" s="198"/>
      <c r="CQ1787" s="198"/>
      <c r="CR1787" s="198"/>
      <c r="CS1787" s="198"/>
      <c r="CT1787" s="198"/>
      <c r="CU1787" s="198"/>
      <c r="CV1787" s="198"/>
      <c r="CW1787" s="198"/>
      <c r="CX1787" s="198"/>
      <c r="CY1787" s="198"/>
      <c r="CZ1787" s="198"/>
      <c r="DA1787" s="198"/>
      <c r="DB1787" s="198"/>
      <c r="DC1787" s="198"/>
      <c r="DD1787" s="198"/>
      <c r="DE1787" s="198"/>
      <c r="DF1787" s="198"/>
      <c r="DG1787" s="198"/>
      <c r="DH1787" s="198"/>
      <c r="DI1787" s="198"/>
      <c r="DJ1787" s="198"/>
      <c r="DK1787" s="198"/>
      <c r="DL1787" s="198"/>
      <c r="DM1787" s="198"/>
      <c r="DN1787" s="198"/>
      <c r="DO1787" s="198"/>
      <c r="DP1787" s="198"/>
      <c r="DQ1787" s="198"/>
      <c r="DR1787" s="198"/>
      <c r="DS1787" s="198"/>
      <c r="DT1787" s="198"/>
      <c r="DU1787" s="198"/>
    </row>
    <row r="1788" spans="1:125" s="173" customFormat="1" x14ac:dyDescent="0.2">
      <c r="A1788" s="149"/>
      <c r="B1788" s="151"/>
      <c r="C1788" s="151"/>
      <c r="AT1788" s="198"/>
      <c r="AU1788" s="198"/>
      <c r="AV1788" s="198"/>
      <c r="AW1788" s="198"/>
      <c r="AX1788" s="198"/>
      <c r="AY1788" s="198"/>
      <c r="AZ1788" s="198"/>
      <c r="BA1788" s="198"/>
      <c r="BB1788" s="198"/>
      <c r="BC1788" s="198"/>
      <c r="BD1788" s="198"/>
      <c r="BE1788" s="198"/>
      <c r="BF1788" s="198"/>
      <c r="BG1788" s="198"/>
      <c r="BH1788" s="198"/>
      <c r="BI1788" s="198"/>
      <c r="BJ1788" s="198"/>
      <c r="BK1788" s="198"/>
      <c r="BL1788" s="198"/>
      <c r="BM1788" s="198"/>
      <c r="BN1788" s="198"/>
      <c r="BO1788" s="198"/>
      <c r="BP1788" s="198"/>
      <c r="BQ1788" s="198"/>
      <c r="BR1788" s="198"/>
      <c r="BS1788" s="198"/>
      <c r="BT1788" s="198"/>
      <c r="BU1788" s="198"/>
      <c r="BV1788" s="198"/>
      <c r="BW1788" s="198"/>
      <c r="BX1788" s="198"/>
      <c r="BY1788" s="198"/>
      <c r="BZ1788" s="198"/>
      <c r="CA1788" s="198"/>
      <c r="CB1788" s="198"/>
      <c r="CC1788" s="198"/>
      <c r="CD1788" s="198"/>
      <c r="CE1788" s="198"/>
      <c r="CF1788" s="198"/>
      <c r="CG1788" s="198"/>
      <c r="CH1788" s="198"/>
      <c r="CI1788" s="198"/>
      <c r="CJ1788" s="198"/>
      <c r="CK1788" s="198"/>
      <c r="CL1788" s="198"/>
      <c r="CM1788" s="198"/>
      <c r="CN1788" s="198"/>
      <c r="CO1788" s="198"/>
      <c r="CP1788" s="198"/>
      <c r="CQ1788" s="198"/>
      <c r="CR1788" s="198"/>
      <c r="CS1788" s="198"/>
      <c r="CT1788" s="198"/>
      <c r="CU1788" s="198"/>
      <c r="CV1788" s="198"/>
      <c r="CW1788" s="198"/>
      <c r="CX1788" s="198"/>
      <c r="CY1788" s="198"/>
      <c r="CZ1788" s="198"/>
      <c r="DA1788" s="198"/>
      <c r="DB1788" s="198"/>
      <c r="DC1788" s="198"/>
      <c r="DD1788" s="198"/>
      <c r="DE1788" s="198"/>
      <c r="DF1788" s="198"/>
      <c r="DG1788" s="198"/>
      <c r="DH1788" s="198"/>
      <c r="DI1788" s="198"/>
      <c r="DJ1788" s="198"/>
      <c r="DK1788" s="198"/>
      <c r="DL1788" s="198"/>
      <c r="DM1788" s="198"/>
      <c r="DN1788" s="198"/>
      <c r="DO1788" s="198"/>
      <c r="DP1788" s="198"/>
      <c r="DQ1788" s="198"/>
      <c r="DR1788" s="198"/>
      <c r="DS1788" s="198"/>
      <c r="DT1788" s="198"/>
      <c r="DU1788" s="198"/>
    </row>
    <row r="1789" spans="1:125" s="173" customFormat="1" x14ac:dyDescent="0.2">
      <c r="A1789" s="149"/>
      <c r="B1789" s="151"/>
      <c r="C1789" s="151"/>
      <c r="AT1789" s="198"/>
      <c r="AU1789" s="198"/>
      <c r="AV1789" s="198"/>
      <c r="AW1789" s="198"/>
      <c r="AX1789" s="198"/>
      <c r="AY1789" s="198"/>
      <c r="AZ1789" s="198"/>
      <c r="BA1789" s="198"/>
      <c r="BB1789" s="198"/>
      <c r="BC1789" s="198"/>
      <c r="BD1789" s="198"/>
      <c r="BE1789" s="198"/>
      <c r="BF1789" s="198"/>
      <c r="BG1789" s="198"/>
      <c r="BH1789" s="198"/>
      <c r="BI1789" s="198"/>
      <c r="BJ1789" s="198"/>
      <c r="BK1789" s="198"/>
      <c r="BL1789" s="198"/>
      <c r="BM1789" s="198"/>
      <c r="BN1789" s="198"/>
      <c r="BO1789" s="198"/>
      <c r="BP1789" s="198"/>
      <c r="BQ1789" s="198"/>
      <c r="BR1789" s="198"/>
      <c r="BS1789" s="198"/>
      <c r="BT1789" s="198"/>
      <c r="BU1789" s="198"/>
      <c r="BV1789" s="198"/>
      <c r="BW1789" s="198"/>
      <c r="BX1789" s="198"/>
      <c r="BY1789" s="198"/>
      <c r="BZ1789" s="198"/>
      <c r="CA1789" s="198"/>
      <c r="CB1789" s="198"/>
      <c r="CC1789" s="198"/>
      <c r="CD1789" s="198"/>
      <c r="CE1789" s="198"/>
      <c r="CF1789" s="198"/>
      <c r="CG1789" s="198"/>
      <c r="CH1789" s="198"/>
      <c r="CI1789" s="198"/>
      <c r="CJ1789" s="198"/>
      <c r="CK1789" s="198"/>
      <c r="CL1789" s="198"/>
      <c r="CM1789" s="198"/>
      <c r="CN1789" s="198"/>
      <c r="CO1789" s="198"/>
      <c r="CP1789" s="198"/>
      <c r="CQ1789" s="198"/>
      <c r="CR1789" s="198"/>
      <c r="CS1789" s="198"/>
      <c r="CT1789" s="198"/>
      <c r="CU1789" s="198"/>
      <c r="CV1789" s="198"/>
      <c r="CW1789" s="198"/>
      <c r="CX1789" s="198"/>
      <c r="CY1789" s="198"/>
      <c r="CZ1789" s="198"/>
      <c r="DA1789" s="198"/>
      <c r="DB1789" s="198"/>
      <c r="DC1789" s="198"/>
      <c r="DD1789" s="198"/>
      <c r="DE1789" s="198"/>
      <c r="DF1789" s="198"/>
      <c r="DG1789" s="198"/>
      <c r="DH1789" s="198"/>
      <c r="DI1789" s="198"/>
      <c r="DJ1789" s="198"/>
      <c r="DK1789" s="198"/>
      <c r="DL1789" s="198"/>
      <c r="DM1789" s="198"/>
      <c r="DN1789" s="198"/>
      <c r="DO1789" s="198"/>
      <c r="DP1789" s="198"/>
      <c r="DQ1789" s="198"/>
      <c r="DR1789" s="198"/>
      <c r="DS1789" s="198"/>
      <c r="DT1789" s="198"/>
      <c r="DU1789" s="198"/>
    </row>
    <row r="1790" spans="1:125" s="173" customFormat="1" x14ac:dyDescent="0.2">
      <c r="A1790" s="149"/>
      <c r="B1790" s="151"/>
      <c r="C1790" s="151"/>
      <c r="AT1790" s="198"/>
      <c r="AU1790" s="198"/>
      <c r="AV1790" s="198"/>
      <c r="AW1790" s="198"/>
      <c r="AX1790" s="198"/>
      <c r="AY1790" s="198"/>
      <c r="AZ1790" s="198"/>
      <c r="BA1790" s="198"/>
      <c r="BB1790" s="198"/>
      <c r="BC1790" s="198"/>
      <c r="BD1790" s="198"/>
      <c r="BE1790" s="198"/>
      <c r="BF1790" s="198"/>
      <c r="BG1790" s="198"/>
      <c r="BH1790" s="198"/>
      <c r="BI1790" s="198"/>
      <c r="BJ1790" s="198"/>
      <c r="BK1790" s="198"/>
      <c r="BL1790" s="198"/>
      <c r="BM1790" s="198"/>
      <c r="BN1790" s="198"/>
      <c r="BO1790" s="198"/>
      <c r="BP1790" s="198"/>
      <c r="BQ1790" s="198"/>
      <c r="BR1790" s="198"/>
      <c r="BS1790" s="198"/>
      <c r="BT1790" s="198"/>
      <c r="BU1790" s="198"/>
      <c r="BV1790" s="198"/>
      <c r="BW1790" s="198"/>
      <c r="BX1790" s="198"/>
      <c r="BY1790" s="198"/>
      <c r="BZ1790" s="198"/>
      <c r="CA1790" s="198"/>
      <c r="CB1790" s="198"/>
      <c r="CC1790" s="198"/>
      <c r="CD1790" s="198"/>
      <c r="CE1790" s="198"/>
      <c r="CF1790" s="198"/>
      <c r="CG1790" s="198"/>
      <c r="CH1790" s="198"/>
      <c r="CI1790" s="198"/>
      <c r="CJ1790" s="198"/>
      <c r="CK1790" s="198"/>
      <c r="CL1790" s="198"/>
      <c r="CM1790" s="198"/>
      <c r="CN1790" s="198"/>
      <c r="CO1790" s="198"/>
      <c r="CP1790" s="198"/>
      <c r="CQ1790" s="198"/>
      <c r="CR1790" s="198"/>
      <c r="CS1790" s="198"/>
      <c r="CT1790" s="198"/>
      <c r="CU1790" s="198"/>
      <c r="CV1790" s="198"/>
      <c r="CW1790" s="198"/>
      <c r="CX1790" s="198"/>
      <c r="CY1790" s="198"/>
      <c r="CZ1790" s="198"/>
      <c r="DA1790" s="198"/>
      <c r="DB1790" s="198"/>
      <c r="DC1790" s="198"/>
      <c r="DD1790" s="198"/>
      <c r="DE1790" s="198"/>
      <c r="DF1790" s="198"/>
      <c r="DG1790" s="198"/>
      <c r="DH1790" s="198"/>
      <c r="DI1790" s="198"/>
      <c r="DJ1790" s="198"/>
      <c r="DK1790" s="198"/>
      <c r="DL1790" s="198"/>
      <c r="DM1790" s="198"/>
      <c r="DN1790" s="198"/>
      <c r="DO1790" s="198"/>
      <c r="DP1790" s="198"/>
      <c r="DQ1790" s="198"/>
      <c r="DR1790" s="198"/>
      <c r="DS1790" s="198"/>
      <c r="DT1790" s="198"/>
      <c r="DU1790" s="198"/>
    </row>
    <row r="1791" spans="1:125" s="173" customFormat="1" x14ac:dyDescent="0.2">
      <c r="A1791" s="149"/>
      <c r="B1791" s="151"/>
      <c r="C1791" s="151"/>
      <c r="AT1791" s="198"/>
      <c r="AU1791" s="198"/>
      <c r="AV1791" s="198"/>
      <c r="AW1791" s="198"/>
      <c r="AX1791" s="198"/>
      <c r="AY1791" s="198"/>
      <c r="AZ1791" s="198"/>
      <c r="BA1791" s="198"/>
      <c r="BB1791" s="198"/>
      <c r="BC1791" s="198"/>
      <c r="BD1791" s="198"/>
      <c r="BE1791" s="198"/>
      <c r="BF1791" s="198"/>
      <c r="BG1791" s="198"/>
      <c r="BH1791" s="198"/>
      <c r="BI1791" s="198"/>
      <c r="BJ1791" s="198"/>
      <c r="BK1791" s="198"/>
      <c r="BL1791" s="198"/>
      <c r="BM1791" s="198"/>
      <c r="BN1791" s="198"/>
      <c r="BO1791" s="198"/>
      <c r="BP1791" s="198"/>
      <c r="BQ1791" s="198"/>
      <c r="BR1791" s="198"/>
      <c r="BS1791" s="198"/>
      <c r="BT1791" s="198"/>
      <c r="BU1791" s="198"/>
      <c r="BV1791" s="198"/>
      <c r="BW1791" s="198"/>
      <c r="BX1791" s="198"/>
      <c r="BY1791" s="198"/>
      <c r="BZ1791" s="198"/>
      <c r="CA1791" s="198"/>
      <c r="CB1791" s="198"/>
      <c r="CC1791" s="198"/>
      <c r="CD1791" s="198"/>
      <c r="CE1791" s="198"/>
      <c r="CF1791" s="198"/>
      <c r="CG1791" s="198"/>
      <c r="CH1791" s="198"/>
      <c r="CI1791" s="198"/>
      <c r="CJ1791" s="198"/>
      <c r="CK1791" s="198"/>
      <c r="CL1791" s="198"/>
      <c r="CM1791" s="198"/>
      <c r="CN1791" s="198"/>
      <c r="CO1791" s="198"/>
      <c r="CP1791" s="198"/>
      <c r="CQ1791" s="198"/>
      <c r="CR1791" s="198"/>
      <c r="CS1791" s="198"/>
      <c r="CT1791" s="198"/>
      <c r="CU1791" s="198"/>
      <c r="CV1791" s="198"/>
      <c r="CW1791" s="198"/>
      <c r="CX1791" s="198"/>
      <c r="CY1791" s="198"/>
      <c r="CZ1791" s="198"/>
      <c r="DA1791" s="198"/>
      <c r="DB1791" s="198"/>
      <c r="DC1791" s="198"/>
      <c r="DD1791" s="198"/>
      <c r="DE1791" s="198"/>
      <c r="DF1791" s="198"/>
      <c r="DG1791" s="198"/>
      <c r="DH1791" s="198"/>
      <c r="DI1791" s="198"/>
      <c r="DJ1791" s="198"/>
      <c r="DK1791" s="198"/>
      <c r="DL1791" s="198"/>
      <c r="DM1791" s="198"/>
      <c r="DN1791" s="198"/>
      <c r="DO1791" s="198"/>
      <c r="DP1791" s="198"/>
      <c r="DQ1791" s="198"/>
      <c r="DR1791" s="198"/>
      <c r="DS1791" s="198"/>
      <c r="DT1791" s="198"/>
      <c r="DU1791" s="198"/>
    </row>
    <row r="1792" spans="1:125" s="173" customFormat="1" x14ac:dyDescent="0.2">
      <c r="A1792" s="149"/>
      <c r="B1792" s="151"/>
      <c r="C1792" s="151"/>
      <c r="AT1792" s="198"/>
      <c r="AU1792" s="198"/>
      <c r="AV1792" s="198"/>
      <c r="AW1792" s="198"/>
      <c r="AX1792" s="198"/>
      <c r="AY1792" s="198"/>
      <c r="AZ1792" s="198"/>
      <c r="BA1792" s="198"/>
      <c r="BB1792" s="198"/>
      <c r="BC1792" s="198"/>
      <c r="BD1792" s="198"/>
      <c r="BE1792" s="198"/>
      <c r="BF1792" s="198"/>
      <c r="BG1792" s="198"/>
      <c r="BH1792" s="198"/>
      <c r="BI1792" s="198"/>
      <c r="BJ1792" s="198"/>
      <c r="BK1792" s="198"/>
      <c r="BL1792" s="198"/>
      <c r="BM1792" s="198"/>
      <c r="BN1792" s="198"/>
      <c r="BO1792" s="198"/>
      <c r="BP1792" s="198"/>
      <c r="BQ1792" s="198"/>
      <c r="BR1792" s="198"/>
      <c r="BS1792" s="198"/>
      <c r="BT1792" s="198"/>
      <c r="BU1792" s="198"/>
      <c r="BV1792" s="198"/>
      <c r="BW1792" s="198"/>
      <c r="BX1792" s="198"/>
      <c r="BY1792" s="198"/>
      <c r="BZ1792" s="198"/>
      <c r="CA1792" s="198"/>
      <c r="CB1792" s="198"/>
      <c r="CC1792" s="198"/>
      <c r="CD1792" s="198"/>
      <c r="CE1792" s="198"/>
      <c r="CF1792" s="198"/>
      <c r="CG1792" s="198"/>
      <c r="CH1792" s="198"/>
      <c r="CI1792" s="198"/>
      <c r="CJ1792" s="198"/>
      <c r="CK1792" s="198"/>
      <c r="CL1792" s="198"/>
      <c r="CM1792" s="198"/>
      <c r="CN1792" s="198"/>
      <c r="CO1792" s="198"/>
      <c r="CP1792" s="198"/>
      <c r="CQ1792" s="198"/>
      <c r="CR1792" s="198"/>
      <c r="CS1792" s="198"/>
      <c r="CT1792" s="198"/>
      <c r="CU1792" s="198"/>
      <c r="CV1792" s="198"/>
      <c r="CW1792" s="198"/>
      <c r="CX1792" s="198"/>
      <c r="CY1792" s="198"/>
      <c r="CZ1792" s="198"/>
      <c r="DA1792" s="198"/>
      <c r="DB1792" s="198"/>
      <c r="DC1792" s="198"/>
      <c r="DD1792" s="198"/>
      <c r="DE1792" s="198"/>
      <c r="DF1792" s="198"/>
      <c r="DG1792" s="198"/>
      <c r="DH1792" s="198"/>
      <c r="DI1792" s="198"/>
      <c r="DJ1792" s="198"/>
      <c r="DK1792" s="198"/>
      <c r="DL1792" s="198"/>
      <c r="DM1792" s="198"/>
      <c r="DN1792" s="198"/>
      <c r="DO1792" s="198"/>
      <c r="DP1792" s="198"/>
      <c r="DQ1792" s="198"/>
      <c r="DR1792" s="198"/>
      <c r="DS1792" s="198"/>
      <c r="DT1792" s="198"/>
      <c r="DU1792" s="198"/>
    </row>
    <row r="1793" spans="1:125" s="173" customFormat="1" x14ac:dyDescent="0.2">
      <c r="A1793" s="149"/>
      <c r="B1793" s="151"/>
      <c r="C1793" s="151"/>
      <c r="AT1793" s="198"/>
      <c r="AU1793" s="198"/>
      <c r="AV1793" s="198"/>
      <c r="AW1793" s="198"/>
      <c r="AX1793" s="198"/>
      <c r="AY1793" s="198"/>
      <c r="AZ1793" s="198"/>
      <c r="BA1793" s="198"/>
      <c r="BB1793" s="198"/>
      <c r="BC1793" s="198"/>
      <c r="BD1793" s="198"/>
      <c r="BE1793" s="198"/>
      <c r="BF1793" s="198"/>
      <c r="BG1793" s="198"/>
      <c r="BH1793" s="198"/>
      <c r="BI1793" s="198"/>
      <c r="BJ1793" s="198"/>
      <c r="BK1793" s="198"/>
      <c r="BL1793" s="198"/>
      <c r="BM1793" s="198"/>
      <c r="BN1793" s="198"/>
      <c r="BO1793" s="198"/>
      <c r="BP1793" s="198"/>
      <c r="BQ1793" s="198"/>
      <c r="BR1793" s="198"/>
      <c r="BS1793" s="198"/>
      <c r="BT1793" s="198"/>
      <c r="BU1793" s="198"/>
      <c r="BV1793" s="198"/>
      <c r="BW1793" s="198"/>
      <c r="BX1793" s="198"/>
      <c r="BY1793" s="198"/>
      <c r="BZ1793" s="198"/>
      <c r="CA1793" s="198"/>
      <c r="CB1793" s="198"/>
      <c r="CC1793" s="198"/>
      <c r="CD1793" s="198"/>
      <c r="CE1793" s="198"/>
      <c r="CF1793" s="198"/>
      <c r="CG1793" s="198"/>
      <c r="CH1793" s="198"/>
      <c r="CI1793" s="198"/>
      <c r="CJ1793" s="198"/>
      <c r="CK1793" s="198"/>
      <c r="CL1793" s="198"/>
      <c r="CM1793" s="198"/>
      <c r="CN1793" s="198"/>
      <c r="CO1793" s="198"/>
      <c r="CP1793" s="198"/>
      <c r="CQ1793" s="198"/>
      <c r="CR1793" s="198"/>
      <c r="CS1793" s="198"/>
      <c r="CT1793" s="198"/>
      <c r="CU1793" s="198"/>
      <c r="CV1793" s="198"/>
      <c r="CW1793" s="198"/>
      <c r="CX1793" s="198"/>
      <c r="CY1793" s="198"/>
      <c r="CZ1793" s="198"/>
      <c r="DA1793" s="198"/>
      <c r="DB1793" s="198"/>
      <c r="DC1793" s="198"/>
      <c r="DD1793" s="198"/>
      <c r="DE1793" s="198"/>
      <c r="DF1793" s="198"/>
      <c r="DG1793" s="198"/>
      <c r="DH1793" s="198"/>
      <c r="DI1793" s="198"/>
      <c r="DJ1793" s="198"/>
      <c r="DK1793" s="198"/>
      <c r="DL1793" s="198"/>
      <c r="DM1793" s="198"/>
      <c r="DN1793" s="198"/>
      <c r="DO1793" s="198"/>
      <c r="DP1793" s="198"/>
      <c r="DQ1793" s="198"/>
      <c r="DR1793" s="198"/>
      <c r="DS1793" s="198"/>
      <c r="DT1793" s="198"/>
      <c r="DU1793" s="198"/>
    </row>
    <row r="1794" spans="1:125" s="173" customFormat="1" x14ac:dyDescent="0.2">
      <c r="A1794" s="149"/>
      <c r="B1794" s="151"/>
      <c r="C1794" s="151"/>
      <c r="AT1794" s="198"/>
      <c r="AU1794" s="198"/>
      <c r="AV1794" s="198"/>
      <c r="AW1794" s="198"/>
      <c r="AX1794" s="198"/>
      <c r="AY1794" s="198"/>
      <c r="AZ1794" s="198"/>
      <c r="BA1794" s="198"/>
      <c r="BB1794" s="198"/>
      <c r="BC1794" s="198"/>
      <c r="BD1794" s="198"/>
      <c r="BE1794" s="198"/>
      <c r="BF1794" s="198"/>
      <c r="BG1794" s="198"/>
      <c r="BH1794" s="198"/>
      <c r="BI1794" s="198"/>
      <c r="BJ1794" s="198"/>
      <c r="BK1794" s="198"/>
      <c r="BL1794" s="198"/>
      <c r="BM1794" s="198"/>
      <c r="BN1794" s="198"/>
      <c r="BO1794" s="198"/>
      <c r="BP1794" s="198"/>
      <c r="BQ1794" s="198"/>
      <c r="BR1794" s="198"/>
      <c r="BS1794" s="198"/>
      <c r="BT1794" s="198"/>
      <c r="BU1794" s="198"/>
      <c r="BV1794" s="198"/>
      <c r="BW1794" s="198"/>
      <c r="BX1794" s="198"/>
      <c r="BY1794" s="198"/>
      <c r="BZ1794" s="198"/>
      <c r="CA1794" s="198"/>
      <c r="CB1794" s="198"/>
      <c r="CC1794" s="198"/>
      <c r="CD1794" s="198"/>
      <c r="CE1794" s="198"/>
      <c r="CF1794" s="198"/>
      <c r="CG1794" s="198"/>
      <c r="CH1794" s="198"/>
      <c r="CI1794" s="198"/>
      <c r="CJ1794" s="198"/>
      <c r="CK1794" s="198"/>
      <c r="CL1794" s="198"/>
      <c r="CM1794" s="198"/>
      <c r="CN1794" s="198"/>
      <c r="CO1794" s="198"/>
      <c r="CP1794" s="198"/>
      <c r="CQ1794" s="198"/>
      <c r="CR1794" s="198"/>
      <c r="CS1794" s="198"/>
      <c r="CT1794" s="198"/>
      <c r="CU1794" s="198"/>
      <c r="CV1794" s="198"/>
      <c r="CW1794" s="198"/>
      <c r="CX1794" s="198"/>
      <c r="CY1794" s="198"/>
      <c r="CZ1794" s="198"/>
      <c r="DA1794" s="198"/>
      <c r="DB1794" s="198"/>
      <c r="DC1794" s="198"/>
      <c r="DD1794" s="198"/>
      <c r="DE1794" s="198"/>
      <c r="DF1794" s="198"/>
      <c r="DG1794" s="198"/>
      <c r="DH1794" s="198"/>
      <c r="DI1794" s="198"/>
      <c r="DJ1794" s="198"/>
      <c r="DK1794" s="198"/>
      <c r="DL1794" s="198"/>
      <c r="DM1794" s="198"/>
      <c r="DN1794" s="198"/>
      <c r="DO1794" s="198"/>
      <c r="DP1794" s="198"/>
      <c r="DQ1794" s="198"/>
      <c r="DR1794" s="198"/>
      <c r="DS1794" s="198"/>
      <c r="DT1794" s="198"/>
      <c r="DU1794" s="198"/>
    </row>
    <row r="1795" spans="1:125" s="173" customFormat="1" x14ac:dyDescent="0.2">
      <c r="A1795" s="149"/>
      <c r="B1795" s="151"/>
      <c r="C1795" s="151"/>
      <c r="AT1795" s="198"/>
      <c r="AU1795" s="198"/>
      <c r="AV1795" s="198"/>
      <c r="AW1795" s="198"/>
      <c r="AX1795" s="198"/>
      <c r="AY1795" s="198"/>
      <c r="AZ1795" s="198"/>
      <c r="BA1795" s="198"/>
      <c r="BB1795" s="198"/>
      <c r="BC1795" s="198"/>
      <c r="BD1795" s="198"/>
      <c r="BE1795" s="198"/>
      <c r="BF1795" s="198"/>
      <c r="BG1795" s="198"/>
      <c r="BH1795" s="198"/>
      <c r="BI1795" s="198"/>
      <c r="BJ1795" s="198"/>
      <c r="BK1795" s="198"/>
      <c r="BL1795" s="198"/>
      <c r="BM1795" s="198"/>
      <c r="BN1795" s="198"/>
      <c r="BO1795" s="198"/>
      <c r="BP1795" s="198"/>
      <c r="BQ1795" s="198"/>
      <c r="BR1795" s="198"/>
      <c r="BS1795" s="198"/>
      <c r="BT1795" s="198"/>
      <c r="BU1795" s="198"/>
      <c r="BV1795" s="198"/>
      <c r="BW1795" s="198"/>
      <c r="BX1795" s="198"/>
      <c r="BY1795" s="198"/>
      <c r="BZ1795" s="198"/>
      <c r="CA1795" s="198"/>
      <c r="CB1795" s="198"/>
      <c r="CC1795" s="198"/>
      <c r="CD1795" s="198"/>
      <c r="CE1795" s="198"/>
      <c r="CF1795" s="198"/>
      <c r="CG1795" s="198"/>
      <c r="CH1795" s="198"/>
      <c r="CI1795" s="198"/>
      <c r="CJ1795" s="198"/>
      <c r="CK1795" s="198"/>
      <c r="CL1795" s="198"/>
      <c r="CM1795" s="198"/>
      <c r="CN1795" s="198"/>
      <c r="CO1795" s="198"/>
      <c r="CP1795" s="198"/>
      <c r="CQ1795" s="198"/>
      <c r="CR1795" s="198"/>
      <c r="CS1795" s="198"/>
      <c r="CT1795" s="198"/>
      <c r="CU1795" s="198"/>
      <c r="CV1795" s="198"/>
      <c r="CW1795" s="198"/>
      <c r="CX1795" s="198"/>
      <c r="CY1795" s="198"/>
      <c r="CZ1795" s="198"/>
      <c r="DA1795" s="198"/>
      <c r="DB1795" s="198"/>
      <c r="DC1795" s="198"/>
      <c r="DD1795" s="198"/>
      <c r="DE1795" s="198"/>
      <c r="DF1795" s="198"/>
      <c r="DG1795" s="198"/>
      <c r="DH1795" s="198"/>
      <c r="DI1795" s="198"/>
      <c r="DJ1795" s="198"/>
      <c r="DK1795" s="198"/>
      <c r="DL1795" s="198"/>
      <c r="DM1795" s="198"/>
      <c r="DN1795" s="198"/>
      <c r="DO1795" s="198"/>
      <c r="DP1795" s="198"/>
      <c r="DQ1795" s="198"/>
      <c r="DR1795" s="198"/>
      <c r="DS1795" s="198"/>
      <c r="DT1795" s="198"/>
      <c r="DU1795" s="198"/>
    </row>
    <row r="1796" spans="1:125" s="173" customFormat="1" x14ac:dyDescent="0.2">
      <c r="A1796" s="149"/>
      <c r="B1796" s="151"/>
      <c r="C1796" s="151"/>
      <c r="AT1796" s="198"/>
      <c r="AU1796" s="198"/>
      <c r="AV1796" s="198"/>
      <c r="AW1796" s="198"/>
      <c r="AX1796" s="198"/>
      <c r="AY1796" s="198"/>
      <c r="AZ1796" s="198"/>
      <c r="BA1796" s="198"/>
      <c r="BB1796" s="198"/>
      <c r="BC1796" s="198"/>
      <c r="BD1796" s="198"/>
      <c r="BE1796" s="198"/>
      <c r="BF1796" s="198"/>
      <c r="BG1796" s="198"/>
      <c r="BH1796" s="198"/>
      <c r="BI1796" s="198"/>
      <c r="BJ1796" s="198"/>
      <c r="BK1796" s="198"/>
      <c r="BL1796" s="198"/>
      <c r="BM1796" s="198"/>
      <c r="BN1796" s="198"/>
      <c r="BO1796" s="198"/>
      <c r="BP1796" s="198"/>
      <c r="BQ1796" s="198"/>
      <c r="BR1796" s="198"/>
      <c r="BS1796" s="198"/>
      <c r="BT1796" s="198"/>
      <c r="BU1796" s="198"/>
      <c r="BV1796" s="198"/>
      <c r="BW1796" s="198"/>
      <c r="BX1796" s="198"/>
      <c r="BY1796" s="198"/>
      <c r="BZ1796" s="198"/>
      <c r="CA1796" s="198"/>
      <c r="CB1796" s="198"/>
      <c r="CC1796" s="198"/>
      <c r="CD1796" s="198"/>
      <c r="CE1796" s="198"/>
      <c r="CF1796" s="198"/>
      <c r="CG1796" s="198"/>
      <c r="CH1796" s="198"/>
      <c r="CI1796" s="198"/>
      <c r="CJ1796" s="198"/>
      <c r="CK1796" s="198"/>
      <c r="CL1796" s="198"/>
      <c r="CM1796" s="198"/>
      <c r="CN1796" s="198"/>
      <c r="CO1796" s="198"/>
      <c r="CP1796" s="198"/>
      <c r="CQ1796" s="198"/>
      <c r="CR1796" s="198"/>
      <c r="CS1796" s="198"/>
      <c r="CT1796" s="198"/>
      <c r="CU1796" s="198"/>
      <c r="CV1796" s="198"/>
      <c r="CW1796" s="198"/>
      <c r="CX1796" s="198"/>
      <c r="CY1796" s="198"/>
      <c r="CZ1796" s="198"/>
      <c r="DA1796" s="198"/>
      <c r="DB1796" s="198"/>
      <c r="DC1796" s="198"/>
      <c r="DD1796" s="198"/>
      <c r="DE1796" s="198"/>
      <c r="DF1796" s="198"/>
      <c r="DG1796" s="198"/>
      <c r="DH1796" s="198"/>
      <c r="DI1796" s="198"/>
      <c r="DJ1796" s="198"/>
      <c r="DK1796" s="198"/>
      <c r="DL1796" s="198"/>
      <c r="DM1796" s="198"/>
      <c r="DN1796" s="198"/>
      <c r="DO1796" s="198"/>
      <c r="DP1796" s="198"/>
      <c r="DQ1796" s="198"/>
      <c r="DR1796" s="198"/>
      <c r="DS1796" s="198"/>
      <c r="DT1796" s="198"/>
      <c r="DU1796" s="198"/>
    </row>
    <row r="1797" spans="1:125" s="173" customFormat="1" x14ac:dyDescent="0.2">
      <c r="A1797" s="149"/>
      <c r="B1797" s="151"/>
      <c r="C1797" s="151"/>
      <c r="AT1797" s="198"/>
      <c r="AU1797" s="198"/>
      <c r="AV1797" s="198"/>
      <c r="AW1797" s="198"/>
      <c r="AX1797" s="198"/>
      <c r="AY1797" s="198"/>
      <c r="AZ1797" s="198"/>
      <c r="BA1797" s="198"/>
      <c r="BB1797" s="198"/>
      <c r="BC1797" s="198"/>
      <c r="BD1797" s="198"/>
      <c r="BE1797" s="198"/>
      <c r="BF1797" s="198"/>
      <c r="BG1797" s="198"/>
      <c r="BH1797" s="198"/>
      <c r="BI1797" s="198"/>
      <c r="BJ1797" s="198"/>
      <c r="BK1797" s="198"/>
      <c r="BL1797" s="198"/>
      <c r="BM1797" s="198"/>
      <c r="BN1797" s="198"/>
      <c r="BO1797" s="198"/>
      <c r="BP1797" s="198"/>
      <c r="BQ1797" s="198"/>
      <c r="BR1797" s="198"/>
      <c r="BS1797" s="198"/>
      <c r="BT1797" s="198"/>
      <c r="BU1797" s="198"/>
      <c r="BV1797" s="198"/>
      <c r="BW1797" s="198"/>
      <c r="BX1797" s="198"/>
      <c r="BY1797" s="198"/>
      <c r="BZ1797" s="198"/>
      <c r="CA1797" s="198"/>
      <c r="CB1797" s="198"/>
      <c r="CC1797" s="198"/>
      <c r="CD1797" s="198"/>
      <c r="CE1797" s="198"/>
      <c r="CF1797" s="198"/>
      <c r="CG1797" s="198"/>
      <c r="CH1797" s="198"/>
      <c r="CI1797" s="198"/>
      <c r="CJ1797" s="198"/>
      <c r="CK1797" s="198"/>
      <c r="CL1797" s="198"/>
      <c r="CM1797" s="198"/>
      <c r="CN1797" s="198"/>
      <c r="CO1797" s="198"/>
      <c r="CP1797" s="198"/>
      <c r="CQ1797" s="198"/>
      <c r="CR1797" s="198"/>
      <c r="CS1797" s="198"/>
      <c r="CT1797" s="198"/>
      <c r="CU1797" s="198"/>
      <c r="CV1797" s="198"/>
      <c r="CW1797" s="198"/>
      <c r="CX1797" s="198"/>
      <c r="CY1797" s="198"/>
      <c r="CZ1797" s="198"/>
      <c r="DA1797" s="198"/>
      <c r="DB1797" s="198"/>
      <c r="DC1797" s="198"/>
      <c r="DD1797" s="198"/>
      <c r="DE1797" s="198"/>
      <c r="DF1797" s="198"/>
      <c r="DG1797" s="198"/>
      <c r="DH1797" s="198"/>
      <c r="DI1797" s="198"/>
      <c r="DJ1797" s="198"/>
      <c r="DK1797" s="198"/>
      <c r="DL1797" s="198"/>
      <c r="DM1797" s="198"/>
      <c r="DN1797" s="198"/>
      <c r="DO1797" s="198"/>
      <c r="DP1797" s="198"/>
      <c r="DQ1797" s="198"/>
      <c r="DR1797" s="198"/>
      <c r="DS1797" s="198"/>
      <c r="DT1797" s="198"/>
      <c r="DU1797" s="198"/>
    </row>
    <row r="1798" spans="1:125" s="173" customFormat="1" x14ac:dyDescent="0.2">
      <c r="A1798" s="149"/>
      <c r="B1798" s="151"/>
      <c r="C1798" s="151"/>
      <c r="AT1798" s="198"/>
      <c r="AU1798" s="198"/>
      <c r="AV1798" s="198"/>
      <c r="AW1798" s="198"/>
      <c r="AX1798" s="198"/>
      <c r="AY1798" s="198"/>
      <c r="AZ1798" s="198"/>
      <c r="BA1798" s="198"/>
      <c r="BB1798" s="198"/>
      <c r="BC1798" s="198"/>
      <c r="BD1798" s="198"/>
      <c r="BE1798" s="198"/>
      <c r="BF1798" s="198"/>
      <c r="BG1798" s="198"/>
      <c r="BH1798" s="198"/>
      <c r="BI1798" s="198"/>
      <c r="BJ1798" s="198"/>
      <c r="BK1798" s="198"/>
      <c r="BL1798" s="198"/>
      <c r="BM1798" s="198"/>
      <c r="BN1798" s="198"/>
      <c r="BO1798" s="198"/>
      <c r="BP1798" s="198"/>
      <c r="BQ1798" s="198"/>
      <c r="BR1798" s="198"/>
      <c r="BS1798" s="198"/>
      <c r="BT1798" s="198"/>
      <c r="BU1798" s="198"/>
      <c r="BV1798" s="198"/>
      <c r="BW1798" s="198"/>
      <c r="BX1798" s="198"/>
      <c r="BY1798" s="198"/>
      <c r="BZ1798" s="198"/>
      <c r="CA1798" s="198"/>
      <c r="CB1798" s="198"/>
      <c r="CC1798" s="198"/>
      <c r="CD1798" s="198"/>
      <c r="CE1798" s="198"/>
      <c r="CF1798" s="198"/>
      <c r="CG1798" s="198"/>
      <c r="CH1798" s="198"/>
      <c r="CI1798" s="198"/>
      <c r="CJ1798" s="198"/>
      <c r="CK1798" s="198"/>
      <c r="CL1798" s="198"/>
      <c r="CM1798" s="198"/>
      <c r="CN1798" s="198"/>
      <c r="CO1798" s="198"/>
      <c r="CP1798" s="198"/>
      <c r="CQ1798" s="198"/>
      <c r="CR1798" s="198"/>
      <c r="CS1798" s="198"/>
      <c r="CT1798" s="198"/>
      <c r="CU1798" s="198"/>
      <c r="CV1798" s="198"/>
      <c r="CW1798" s="198"/>
      <c r="CX1798" s="198"/>
      <c r="CY1798" s="198"/>
      <c r="CZ1798" s="198"/>
      <c r="DA1798" s="198"/>
      <c r="DB1798" s="198"/>
      <c r="DC1798" s="198"/>
      <c r="DD1798" s="198"/>
      <c r="DE1798" s="198"/>
      <c r="DF1798" s="198"/>
      <c r="DG1798" s="198"/>
      <c r="DH1798" s="198"/>
      <c r="DI1798" s="198"/>
      <c r="DJ1798" s="198"/>
      <c r="DK1798" s="198"/>
      <c r="DL1798" s="198"/>
      <c r="DM1798" s="198"/>
      <c r="DN1798" s="198"/>
      <c r="DO1798" s="198"/>
      <c r="DP1798" s="198"/>
      <c r="DQ1798" s="198"/>
      <c r="DR1798" s="198"/>
      <c r="DS1798" s="198"/>
      <c r="DT1798" s="198"/>
      <c r="DU1798" s="198"/>
    </row>
    <row r="1799" spans="1:125" s="173" customFormat="1" x14ac:dyDescent="0.2">
      <c r="A1799" s="149"/>
      <c r="B1799" s="151"/>
      <c r="C1799" s="151"/>
      <c r="AT1799" s="198"/>
      <c r="AU1799" s="198"/>
      <c r="AV1799" s="198"/>
      <c r="AW1799" s="198"/>
      <c r="AX1799" s="198"/>
      <c r="AY1799" s="198"/>
      <c r="AZ1799" s="198"/>
      <c r="BA1799" s="198"/>
      <c r="BB1799" s="198"/>
      <c r="BC1799" s="198"/>
      <c r="BD1799" s="198"/>
      <c r="BE1799" s="198"/>
      <c r="BF1799" s="198"/>
      <c r="BG1799" s="198"/>
      <c r="BH1799" s="198"/>
      <c r="BI1799" s="198"/>
      <c r="BJ1799" s="198"/>
      <c r="BK1799" s="198"/>
      <c r="BL1799" s="198"/>
      <c r="BM1799" s="198"/>
      <c r="BN1799" s="198"/>
      <c r="BO1799" s="198"/>
      <c r="BP1799" s="198"/>
      <c r="BQ1799" s="198"/>
      <c r="BR1799" s="198"/>
      <c r="BS1799" s="198"/>
      <c r="BT1799" s="198"/>
      <c r="BU1799" s="198"/>
      <c r="BV1799" s="198"/>
      <c r="BW1799" s="198"/>
      <c r="BX1799" s="198"/>
      <c r="BY1799" s="198"/>
      <c r="BZ1799" s="198"/>
      <c r="CA1799" s="198"/>
      <c r="CB1799" s="198"/>
      <c r="CC1799" s="198"/>
      <c r="CD1799" s="198"/>
      <c r="CE1799" s="198"/>
      <c r="CF1799" s="198"/>
      <c r="CG1799" s="198"/>
      <c r="CH1799" s="198"/>
      <c r="CI1799" s="198"/>
      <c r="CJ1799" s="198"/>
      <c r="CK1799" s="198"/>
      <c r="CL1799" s="198"/>
      <c r="CM1799" s="198"/>
      <c r="CN1799" s="198"/>
      <c r="CO1799" s="198"/>
      <c r="CP1799" s="198"/>
      <c r="CQ1799" s="198"/>
      <c r="CR1799" s="198"/>
      <c r="CS1799" s="198"/>
      <c r="CT1799" s="198"/>
      <c r="CU1799" s="198"/>
      <c r="CV1799" s="198"/>
      <c r="CW1799" s="198"/>
      <c r="CX1799" s="198"/>
      <c r="CY1799" s="198"/>
      <c r="CZ1799" s="198"/>
      <c r="DA1799" s="198"/>
      <c r="DB1799" s="198"/>
      <c r="DC1799" s="198"/>
      <c r="DD1799" s="198"/>
      <c r="DE1799" s="198"/>
      <c r="DF1799" s="198"/>
      <c r="DG1799" s="198"/>
      <c r="DH1799" s="198"/>
      <c r="DI1799" s="198"/>
      <c r="DJ1799" s="198"/>
      <c r="DK1799" s="198"/>
      <c r="DL1799" s="198"/>
      <c r="DM1799" s="198"/>
      <c r="DN1799" s="198"/>
      <c r="DO1799" s="198"/>
      <c r="DP1799" s="198"/>
      <c r="DQ1799" s="198"/>
      <c r="DR1799" s="198"/>
      <c r="DS1799" s="198"/>
      <c r="DT1799" s="198"/>
      <c r="DU1799" s="198"/>
    </row>
    <row r="1800" spans="1:125" s="173" customFormat="1" x14ac:dyDescent="0.2">
      <c r="A1800" s="149"/>
      <c r="B1800" s="151"/>
      <c r="C1800" s="151"/>
      <c r="AT1800" s="198"/>
      <c r="AU1800" s="198"/>
      <c r="AV1800" s="198"/>
      <c r="AW1800" s="198"/>
      <c r="AX1800" s="198"/>
      <c r="AY1800" s="198"/>
      <c r="AZ1800" s="198"/>
      <c r="BA1800" s="198"/>
      <c r="BB1800" s="198"/>
      <c r="BC1800" s="198"/>
      <c r="BD1800" s="198"/>
      <c r="BE1800" s="198"/>
      <c r="BF1800" s="198"/>
      <c r="BG1800" s="198"/>
      <c r="BH1800" s="198"/>
      <c r="BI1800" s="198"/>
      <c r="BJ1800" s="198"/>
      <c r="BK1800" s="198"/>
      <c r="BL1800" s="198"/>
      <c r="BM1800" s="198"/>
      <c r="BN1800" s="198"/>
      <c r="BO1800" s="198"/>
      <c r="BP1800" s="198"/>
      <c r="BQ1800" s="198"/>
      <c r="BR1800" s="198"/>
      <c r="BS1800" s="198"/>
      <c r="BT1800" s="198"/>
      <c r="BU1800" s="198"/>
      <c r="BV1800" s="198"/>
      <c r="BW1800" s="198"/>
      <c r="BX1800" s="198"/>
      <c r="BY1800" s="198"/>
      <c r="BZ1800" s="198"/>
      <c r="CA1800" s="198"/>
      <c r="CB1800" s="198"/>
      <c r="CC1800" s="198"/>
      <c r="CD1800" s="198"/>
      <c r="CE1800" s="198"/>
      <c r="CF1800" s="198"/>
      <c r="CG1800" s="198"/>
      <c r="CH1800" s="198"/>
      <c r="CI1800" s="198"/>
      <c r="CJ1800" s="198"/>
      <c r="CK1800" s="198"/>
      <c r="CL1800" s="198"/>
      <c r="CM1800" s="198"/>
      <c r="CN1800" s="198"/>
      <c r="CO1800" s="198"/>
      <c r="CP1800" s="198"/>
      <c r="CQ1800" s="198"/>
      <c r="CR1800" s="198"/>
      <c r="CS1800" s="198"/>
      <c r="CT1800" s="198"/>
      <c r="CU1800" s="198"/>
      <c r="CV1800" s="198"/>
      <c r="CW1800" s="198"/>
      <c r="CX1800" s="198"/>
      <c r="CY1800" s="198"/>
      <c r="CZ1800" s="198"/>
      <c r="DA1800" s="198"/>
      <c r="DB1800" s="198"/>
      <c r="DC1800" s="198"/>
      <c r="DD1800" s="198"/>
      <c r="DE1800" s="198"/>
      <c r="DF1800" s="198"/>
      <c r="DG1800" s="198"/>
      <c r="DH1800" s="198"/>
      <c r="DI1800" s="198"/>
      <c r="DJ1800" s="198"/>
      <c r="DK1800" s="198"/>
      <c r="DL1800" s="198"/>
      <c r="DM1800" s="198"/>
      <c r="DN1800" s="198"/>
      <c r="DO1800" s="198"/>
      <c r="DP1800" s="198"/>
      <c r="DQ1800" s="198"/>
      <c r="DR1800" s="198"/>
      <c r="DS1800" s="198"/>
      <c r="DT1800" s="198"/>
      <c r="DU1800" s="198"/>
    </row>
    <row r="1801" spans="1:125" s="173" customFormat="1" x14ac:dyDescent="0.2">
      <c r="A1801" s="149"/>
      <c r="B1801" s="151"/>
      <c r="C1801" s="151"/>
      <c r="AT1801" s="198"/>
      <c r="AU1801" s="198"/>
      <c r="AV1801" s="198"/>
      <c r="AW1801" s="198"/>
      <c r="AX1801" s="198"/>
      <c r="AY1801" s="198"/>
      <c r="AZ1801" s="198"/>
      <c r="BA1801" s="198"/>
      <c r="BB1801" s="198"/>
      <c r="BC1801" s="198"/>
      <c r="BD1801" s="198"/>
      <c r="BE1801" s="198"/>
      <c r="BF1801" s="198"/>
      <c r="BG1801" s="198"/>
      <c r="BH1801" s="198"/>
      <c r="BI1801" s="198"/>
      <c r="BJ1801" s="198"/>
      <c r="BK1801" s="198"/>
      <c r="BL1801" s="198"/>
      <c r="BM1801" s="198"/>
      <c r="BN1801" s="198"/>
      <c r="BO1801" s="198"/>
      <c r="BP1801" s="198"/>
      <c r="BQ1801" s="198"/>
      <c r="BR1801" s="198"/>
      <c r="BS1801" s="198"/>
      <c r="BT1801" s="198"/>
      <c r="BU1801" s="198"/>
      <c r="BV1801" s="198"/>
      <c r="BW1801" s="198"/>
      <c r="BX1801" s="198"/>
      <c r="BY1801" s="198"/>
      <c r="BZ1801" s="198"/>
      <c r="CA1801" s="198"/>
      <c r="CB1801" s="198"/>
      <c r="CC1801" s="198"/>
      <c r="CD1801" s="198"/>
      <c r="CE1801" s="198"/>
      <c r="CF1801" s="198"/>
      <c r="CG1801" s="198"/>
      <c r="CH1801" s="198"/>
      <c r="CI1801" s="198"/>
      <c r="CJ1801" s="198"/>
      <c r="CK1801" s="198"/>
      <c r="CL1801" s="198"/>
      <c r="CM1801" s="198"/>
      <c r="CN1801" s="198"/>
      <c r="CO1801" s="198"/>
      <c r="CP1801" s="198"/>
      <c r="CQ1801" s="198"/>
      <c r="CR1801" s="198"/>
      <c r="CS1801" s="198"/>
      <c r="CT1801" s="198"/>
      <c r="CU1801" s="198"/>
      <c r="CV1801" s="198"/>
      <c r="CW1801" s="198"/>
      <c r="CX1801" s="198"/>
      <c r="CY1801" s="198"/>
      <c r="CZ1801" s="198"/>
      <c r="DA1801" s="198"/>
      <c r="DB1801" s="198"/>
      <c r="DC1801" s="198"/>
      <c r="DD1801" s="198"/>
      <c r="DE1801" s="198"/>
      <c r="DF1801" s="198"/>
      <c r="DG1801" s="198"/>
      <c r="DH1801" s="198"/>
      <c r="DI1801" s="198"/>
      <c r="DJ1801" s="198"/>
      <c r="DK1801" s="198"/>
      <c r="DL1801" s="198"/>
      <c r="DM1801" s="198"/>
      <c r="DN1801" s="198"/>
      <c r="DO1801" s="198"/>
      <c r="DP1801" s="198"/>
      <c r="DQ1801" s="198"/>
      <c r="DR1801" s="198"/>
      <c r="DS1801" s="198"/>
      <c r="DT1801" s="198"/>
      <c r="DU1801" s="198"/>
    </row>
    <row r="1802" spans="1:125" s="173" customFormat="1" x14ac:dyDescent="0.2">
      <c r="A1802" s="149"/>
      <c r="B1802" s="151"/>
      <c r="C1802" s="151"/>
      <c r="AT1802" s="198"/>
      <c r="AU1802" s="198"/>
      <c r="AV1802" s="198"/>
      <c r="AW1802" s="198"/>
      <c r="AX1802" s="198"/>
      <c r="AY1802" s="198"/>
      <c r="AZ1802" s="198"/>
      <c r="BA1802" s="198"/>
      <c r="BB1802" s="198"/>
      <c r="BC1802" s="198"/>
      <c r="BD1802" s="198"/>
      <c r="BE1802" s="198"/>
      <c r="BF1802" s="198"/>
      <c r="BG1802" s="198"/>
      <c r="BH1802" s="198"/>
      <c r="BI1802" s="198"/>
      <c r="BJ1802" s="198"/>
      <c r="BK1802" s="198"/>
      <c r="BL1802" s="198"/>
      <c r="BM1802" s="198"/>
      <c r="BN1802" s="198"/>
      <c r="BO1802" s="198"/>
      <c r="BP1802" s="198"/>
      <c r="BQ1802" s="198"/>
      <c r="BR1802" s="198"/>
      <c r="BS1802" s="198"/>
      <c r="BT1802" s="198"/>
      <c r="BU1802" s="198"/>
      <c r="BV1802" s="198"/>
      <c r="BW1802" s="198"/>
      <c r="BX1802" s="198"/>
      <c r="BY1802" s="198"/>
      <c r="BZ1802" s="198"/>
      <c r="CA1802" s="198"/>
      <c r="CB1802" s="198"/>
      <c r="CC1802" s="198"/>
      <c r="CD1802" s="198"/>
      <c r="CE1802" s="198"/>
      <c r="CF1802" s="198"/>
      <c r="CG1802" s="198"/>
      <c r="CH1802" s="198"/>
      <c r="CI1802" s="198"/>
      <c r="CJ1802" s="198"/>
      <c r="CK1802" s="198"/>
      <c r="CL1802" s="198"/>
      <c r="CM1802" s="198"/>
      <c r="CN1802" s="198"/>
      <c r="CO1802" s="198"/>
      <c r="CP1802" s="198"/>
      <c r="CQ1802" s="198"/>
      <c r="CR1802" s="198"/>
      <c r="CS1802" s="198"/>
      <c r="CT1802" s="198"/>
      <c r="CU1802" s="198"/>
      <c r="CV1802" s="198"/>
      <c r="CW1802" s="198"/>
      <c r="CX1802" s="198"/>
      <c r="CY1802" s="198"/>
      <c r="CZ1802" s="198"/>
      <c r="DA1802" s="198"/>
      <c r="DB1802" s="198"/>
      <c r="DC1802" s="198"/>
      <c r="DD1802" s="198"/>
      <c r="DE1802" s="198"/>
      <c r="DF1802" s="198"/>
      <c r="DG1802" s="198"/>
      <c r="DH1802" s="198"/>
      <c r="DI1802" s="198"/>
      <c r="DJ1802" s="198"/>
      <c r="DK1802" s="198"/>
      <c r="DL1802" s="198"/>
      <c r="DM1802" s="198"/>
      <c r="DN1802" s="198"/>
      <c r="DO1802" s="198"/>
      <c r="DP1802" s="198"/>
      <c r="DQ1802" s="198"/>
      <c r="DR1802" s="198"/>
      <c r="DS1802" s="198"/>
      <c r="DT1802" s="198"/>
      <c r="DU1802" s="198"/>
    </row>
    <row r="1803" spans="1:125" s="173" customFormat="1" x14ac:dyDescent="0.2">
      <c r="A1803" s="149"/>
      <c r="B1803" s="151"/>
      <c r="C1803" s="151"/>
      <c r="AT1803" s="198"/>
      <c r="AU1803" s="198"/>
      <c r="AV1803" s="198"/>
      <c r="AW1803" s="198"/>
      <c r="AX1803" s="198"/>
      <c r="AY1803" s="198"/>
      <c r="AZ1803" s="198"/>
      <c r="BA1803" s="198"/>
      <c r="BB1803" s="198"/>
      <c r="BC1803" s="198"/>
      <c r="BD1803" s="198"/>
      <c r="BE1803" s="198"/>
      <c r="BF1803" s="198"/>
      <c r="BG1803" s="198"/>
      <c r="BH1803" s="198"/>
      <c r="BI1803" s="198"/>
      <c r="BJ1803" s="198"/>
      <c r="BK1803" s="198"/>
      <c r="BL1803" s="198"/>
      <c r="BM1803" s="198"/>
      <c r="BN1803" s="198"/>
      <c r="BO1803" s="198"/>
      <c r="BP1803" s="198"/>
      <c r="BQ1803" s="198"/>
      <c r="BR1803" s="198"/>
      <c r="BS1803" s="198"/>
      <c r="BT1803" s="198"/>
      <c r="BU1803" s="198"/>
      <c r="BV1803" s="198"/>
      <c r="BW1803" s="198"/>
      <c r="BX1803" s="198"/>
      <c r="BY1803" s="198"/>
      <c r="BZ1803" s="198"/>
      <c r="CA1803" s="198"/>
      <c r="CB1803" s="198"/>
      <c r="CC1803" s="198"/>
      <c r="CD1803" s="198"/>
      <c r="CE1803" s="198"/>
      <c r="CF1803" s="198"/>
      <c r="CG1803" s="198"/>
      <c r="CH1803" s="198"/>
      <c r="CI1803" s="198"/>
      <c r="CJ1803" s="198"/>
      <c r="CK1803" s="198"/>
      <c r="CL1803" s="198"/>
      <c r="CM1803" s="198"/>
      <c r="CN1803" s="198"/>
      <c r="CO1803" s="198"/>
      <c r="CP1803" s="198"/>
      <c r="CQ1803" s="198"/>
      <c r="CR1803" s="198"/>
      <c r="CS1803" s="198"/>
      <c r="CT1803" s="198"/>
      <c r="CU1803" s="198"/>
      <c r="CV1803" s="198"/>
      <c r="CW1803" s="198"/>
      <c r="CX1803" s="198"/>
      <c r="CY1803" s="198"/>
      <c r="CZ1803" s="198"/>
      <c r="DA1803" s="198"/>
      <c r="DB1803" s="198"/>
      <c r="DC1803" s="198"/>
      <c r="DD1803" s="198"/>
      <c r="DE1803" s="198"/>
      <c r="DF1803" s="198"/>
      <c r="DG1803" s="198"/>
      <c r="DH1803" s="198"/>
      <c r="DI1803" s="198"/>
      <c r="DJ1803" s="198"/>
      <c r="DK1803" s="198"/>
      <c r="DL1803" s="198"/>
      <c r="DM1803" s="198"/>
      <c r="DN1803" s="198"/>
      <c r="DO1803" s="198"/>
      <c r="DP1803" s="198"/>
      <c r="DQ1803" s="198"/>
      <c r="DR1803" s="198"/>
      <c r="DS1803" s="198"/>
      <c r="DT1803" s="198"/>
      <c r="DU1803" s="198"/>
    </row>
    <row r="1804" spans="1:125" s="173" customFormat="1" x14ac:dyDescent="0.2">
      <c r="A1804" s="149"/>
      <c r="B1804" s="151"/>
      <c r="C1804" s="151"/>
      <c r="AT1804" s="198"/>
      <c r="AU1804" s="198"/>
      <c r="AV1804" s="198"/>
      <c r="AW1804" s="198"/>
      <c r="AX1804" s="198"/>
      <c r="AY1804" s="198"/>
      <c r="AZ1804" s="198"/>
      <c r="BA1804" s="198"/>
      <c r="BB1804" s="198"/>
      <c r="BC1804" s="198"/>
      <c r="BD1804" s="198"/>
      <c r="BE1804" s="198"/>
      <c r="BF1804" s="198"/>
      <c r="BG1804" s="198"/>
      <c r="BH1804" s="198"/>
      <c r="BI1804" s="198"/>
      <c r="BJ1804" s="198"/>
      <c r="BK1804" s="198"/>
      <c r="BL1804" s="198"/>
      <c r="BM1804" s="198"/>
      <c r="BN1804" s="198"/>
      <c r="BO1804" s="198"/>
      <c r="BP1804" s="198"/>
      <c r="BQ1804" s="198"/>
      <c r="BR1804" s="198"/>
      <c r="BS1804" s="198"/>
      <c r="BT1804" s="198"/>
      <c r="BU1804" s="198"/>
      <c r="BV1804" s="198"/>
      <c r="BW1804" s="198"/>
      <c r="BX1804" s="198"/>
      <c r="BY1804" s="198"/>
      <c r="BZ1804" s="198"/>
      <c r="CA1804" s="198"/>
      <c r="CB1804" s="198"/>
      <c r="CC1804" s="198"/>
      <c r="CD1804" s="198"/>
      <c r="CE1804" s="198"/>
      <c r="CF1804" s="198"/>
      <c r="CG1804" s="198"/>
      <c r="CH1804" s="198"/>
      <c r="CI1804" s="198"/>
      <c r="CJ1804" s="198"/>
      <c r="CK1804" s="198"/>
      <c r="CL1804" s="198"/>
      <c r="CM1804" s="198"/>
      <c r="CN1804" s="198"/>
      <c r="CO1804" s="198"/>
      <c r="CP1804" s="198"/>
      <c r="CQ1804" s="198"/>
      <c r="CR1804" s="198"/>
      <c r="CS1804" s="198"/>
      <c r="CT1804" s="198"/>
      <c r="CU1804" s="198"/>
      <c r="CV1804" s="198"/>
      <c r="CW1804" s="198"/>
      <c r="CX1804" s="198"/>
      <c r="CY1804" s="198"/>
      <c r="CZ1804" s="198"/>
      <c r="DA1804" s="198"/>
      <c r="DB1804" s="198"/>
      <c r="DC1804" s="198"/>
      <c r="DD1804" s="198"/>
      <c r="DE1804" s="198"/>
      <c r="DF1804" s="198"/>
      <c r="DG1804" s="198"/>
      <c r="DH1804" s="198"/>
      <c r="DI1804" s="198"/>
      <c r="DJ1804" s="198"/>
      <c r="DK1804" s="198"/>
      <c r="DL1804" s="198"/>
      <c r="DM1804" s="198"/>
      <c r="DN1804" s="198"/>
      <c r="DO1804" s="198"/>
      <c r="DP1804" s="198"/>
      <c r="DQ1804" s="198"/>
      <c r="DR1804" s="198"/>
      <c r="DS1804" s="198"/>
      <c r="DT1804" s="198"/>
      <c r="DU1804" s="198"/>
    </row>
    <row r="1805" spans="1:125" s="173" customFormat="1" x14ac:dyDescent="0.2">
      <c r="A1805" s="149"/>
      <c r="B1805" s="151"/>
      <c r="C1805" s="151"/>
      <c r="AT1805" s="198"/>
      <c r="AU1805" s="198"/>
      <c r="AV1805" s="198"/>
      <c r="AW1805" s="198"/>
      <c r="AX1805" s="198"/>
      <c r="AY1805" s="198"/>
      <c r="AZ1805" s="198"/>
      <c r="BA1805" s="198"/>
      <c r="BB1805" s="198"/>
      <c r="BC1805" s="198"/>
      <c r="BD1805" s="198"/>
      <c r="BE1805" s="198"/>
      <c r="BF1805" s="198"/>
      <c r="BG1805" s="198"/>
      <c r="BH1805" s="198"/>
      <c r="BI1805" s="198"/>
      <c r="BJ1805" s="198"/>
      <c r="BK1805" s="198"/>
      <c r="BL1805" s="198"/>
      <c r="BM1805" s="198"/>
      <c r="BN1805" s="198"/>
      <c r="BO1805" s="198"/>
      <c r="BP1805" s="198"/>
      <c r="BQ1805" s="198"/>
      <c r="BR1805" s="198"/>
      <c r="BS1805" s="198"/>
      <c r="BT1805" s="198"/>
      <c r="BU1805" s="198"/>
      <c r="BV1805" s="198"/>
      <c r="BW1805" s="198"/>
      <c r="BX1805" s="198"/>
      <c r="BY1805" s="198"/>
      <c r="BZ1805" s="198"/>
      <c r="CA1805" s="198"/>
      <c r="CB1805" s="198"/>
      <c r="CC1805" s="198"/>
      <c r="CD1805" s="198"/>
      <c r="CE1805" s="198"/>
      <c r="CF1805" s="198"/>
      <c r="CG1805" s="198"/>
      <c r="CH1805" s="198"/>
      <c r="CI1805" s="198"/>
      <c r="CJ1805" s="198"/>
      <c r="CK1805" s="198"/>
      <c r="CL1805" s="198"/>
      <c r="CM1805" s="198"/>
      <c r="CN1805" s="198"/>
      <c r="CO1805" s="198"/>
      <c r="CP1805" s="198"/>
      <c r="CQ1805" s="198"/>
      <c r="CR1805" s="198"/>
      <c r="CS1805" s="198"/>
      <c r="CT1805" s="198"/>
      <c r="CU1805" s="198"/>
      <c r="CV1805" s="198"/>
      <c r="CW1805" s="198"/>
      <c r="CX1805" s="198"/>
      <c r="CY1805" s="198"/>
      <c r="CZ1805" s="198"/>
      <c r="DA1805" s="198"/>
      <c r="DB1805" s="198"/>
      <c r="DC1805" s="198"/>
      <c r="DD1805" s="198"/>
      <c r="DE1805" s="198"/>
      <c r="DF1805" s="198"/>
      <c r="DG1805" s="198"/>
      <c r="DH1805" s="198"/>
      <c r="DI1805" s="198"/>
      <c r="DJ1805" s="198"/>
      <c r="DK1805" s="198"/>
      <c r="DL1805" s="198"/>
      <c r="DM1805" s="198"/>
      <c r="DN1805" s="198"/>
      <c r="DO1805" s="198"/>
      <c r="DP1805" s="198"/>
      <c r="DQ1805" s="198"/>
      <c r="DR1805" s="198"/>
      <c r="DS1805" s="198"/>
      <c r="DT1805" s="198"/>
      <c r="DU1805" s="198"/>
    </row>
    <row r="1806" spans="1:125" s="173" customFormat="1" x14ac:dyDescent="0.2">
      <c r="A1806" s="149"/>
      <c r="B1806" s="151"/>
      <c r="C1806" s="151"/>
      <c r="AT1806" s="198"/>
      <c r="AU1806" s="198"/>
      <c r="AV1806" s="198"/>
      <c r="AW1806" s="198"/>
      <c r="AX1806" s="198"/>
      <c r="AY1806" s="198"/>
      <c r="AZ1806" s="198"/>
      <c r="BA1806" s="198"/>
      <c r="BB1806" s="198"/>
      <c r="BC1806" s="198"/>
      <c r="BD1806" s="198"/>
      <c r="BE1806" s="198"/>
      <c r="BF1806" s="198"/>
      <c r="BG1806" s="198"/>
      <c r="BH1806" s="198"/>
      <c r="BI1806" s="198"/>
      <c r="BJ1806" s="198"/>
      <c r="BK1806" s="198"/>
      <c r="BL1806" s="198"/>
      <c r="BM1806" s="198"/>
      <c r="BN1806" s="198"/>
      <c r="BO1806" s="198"/>
      <c r="BP1806" s="198"/>
      <c r="BQ1806" s="198"/>
      <c r="BR1806" s="198"/>
      <c r="BS1806" s="198"/>
      <c r="BT1806" s="198"/>
      <c r="BU1806" s="198"/>
      <c r="BV1806" s="198"/>
      <c r="BW1806" s="198"/>
      <c r="BX1806" s="198"/>
      <c r="BY1806" s="198"/>
      <c r="BZ1806" s="198"/>
      <c r="CA1806" s="198"/>
      <c r="CB1806" s="198"/>
      <c r="CC1806" s="198"/>
      <c r="CD1806" s="198"/>
      <c r="CE1806" s="198"/>
      <c r="CF1806" s="198"/>
      <c r="CG1806" s="198"/>
      <c r="CH1806" s="198"/>
      <c r="CI1806" s="198"/>
      <c r="CJ1806" s="198"/>
      <c r="CK1806" s="198"/>
      <c r="CL1806" s="198"/>
      <c r="CM1806" s="198"/>
      <c r="CN1806" s="198"/>
      <c r="CO1806" s="198"/>
      <c r="CP1806" s="198"/>
      <c r="CQ1806" s="198"/>
      <c r="CR1806" s="198"/>
      <c r="CS1806" s="198"/>
      <c r="CT1806" s="198"/>
      <c r="CU1806" s="198"/>
      <c r="CV1806" s="198"/>
      <c r="CW1806" s="198"/>
      <c r="CX1806" s="198"/>
      <c r="CY1806" s="198"/>
      <c r="CZ1806" s="198"/>
      <c r="DA1806" s="198"/>
      <c r="DB1806" s="198"/>
      <c r="DC1806" s="198"/>
      <c r="DD1806" s="198"/>
      <c r="DE1806" s="198"/>
      <c r="DF1806" s="198"/>
      <c r="DG1806" s="198"/>
      <c r="DH1806" s="198"/>
      <c r="DI1806" s="198"/>
      <c r="DJ1806" s="198"/>
      <c r="DK1806" s="198"/>
      <c r="DL1806" s="198"/>
      <c r="DM1806" s="198"/>
      <c r="DN1806" s="198"/>
      <c r="DO1806" s="198"/>
      <c r="DP1806" s="198"/>
      <c r="DQ1806" s="198"/>
      <c r="DR1806" s="198"/>
      <c r="DS1806" s="198"/>
      <c r="DT1806" s="198"/>
      <c r="DU1806" s="198"/>
    </row>
    <row r="1807" spans="1:125" s="173" customFormat="1" x14ac:dyDescent="0.2">
      <c r="A1807" s="149"/>
      <c r="B1807" s="151"/>
      <c r="C1807" s="151"/>
      <c r="AT1807" s="198"/>
      <c r="AU1807" s="198"/>
      <c r="AV1807" s="198"/>
      <c r="AW1807" s="198"/>
      <c r="AX1807" s="198"/>
      <c r="AY1807" s="198"/>
      <c r="AZ1807" s="198"/>
      <c r="BA1807" s="198"/>
      <c r="BB1807" s="198"/>
      <c r="BC1807" s="198"/>
      <c r="BD1807" s="198"/>
      <c r="BE1807" s="198"/>
      <c r="BF1807" s="198"/>
      <c r="BG1807" s="198"/>
      <c r="BH1807" s="198"/>
      <c r="BI1807" s="198"/>
      <c r="BJ1807" s="198"/>
      <c r="BK1807" s="198"/>
      <c r="BL1807" s="198"/>
      <c r="BM1807" s="198"/>
      <c r="BN1807" s="198"/>
      <c r="BO1807" s="198"/>
      <c r="BP1807" s="198"/>
      <c r="BQ1807" s="198"/>
      <c r="BR1807" s="198"/>
      <c r="BS1807" s="198"/>
      <c r="BT1807" s="198"/>
      <c r="BU1807" s="198"/>
      <c r="BV1807" s="198"/>
      <c r="BW1807" s="198"/>
      <c r="BX1807" s="198"/>
      <c r="BY1807" s="198"/>
      <c r="BZ1807" s="198"/>
      <c r="CA1807" s="198"/>
      <c r="CB1807" s="198"/>
      <c r="CC1807" s="198"/>
      <c r="CD1807" s="198"/>
      <c r="CE1807" s="198"/>
      <c r="CF1807" s="198"/>
      <c r="CG1807" s="198"/>
      <c r="CH1807" s="198"/>
      <c r="CI1807" s="198"/>
      <c r="CJ1807" s="198"/>
      <c r="CK1807" s="198"/>
      <c r="CL1807" s="198"/>
      <c r="CM1807" s="198"/>
      <c r="CN1807" s="198"/>
      <c r="CO1807" s="198"/>
      <c r="CP1807" s="198"/>
      <c r="CQ1807" s="198"/>
      <c r="CR1807" s="198"/>
      <c r="CS1807" s="198"/>
      <c r="CT1807" s="198"/>
      <c r="CU1807" s="198"/>
      <c r="CV1807" s="198"/>
      <c r="CW1807" s="198"/>
      <c r="CX1807" s="198"/>
      <c r="CY1807" s="198"/>
      <c r="CZ1807" s="198"/>
      <c r="DA1807" s="198"/>
      <c r="DB1807" s="198"/>
      <c r="DC1807" s="198"/>
      <c r="DD1807" s="198"/>
      <c r="DE1807" s="198"/>
      <c r="DF1807" s="198"/>
      <c r="DG1807" s="198"/>
      <c r="DH1807" s="198"/>
      <c r="DI1807" s="198"/>
      <c r="DJ1807" s="198"/>
      <c r="DK1807" s="198"/>
      <c r="DL1807" s="198"/>
      <c r="DM1807" s="198"/>
      <c r="DN1807" s="198"/>
      <c r="DO1807" s="198"/>
      <c r="DP1807" s="198"/>
      <c r="DQ1807" s="198"/>
      <c r="DR1807" s="198"/>
      <c r="DS1807" s="198"/>
      <c r="DT1807" s="198"/>
      <c r="DU1807" s="198"/>
    </row>
    <row r="1808" spans="1:125" s="173" customFormat="1" x14ac:dyDescent="0.2">
      <c r="A1808" s="149"/>
      <c r="B1808" s="151"/>
      <c r="C1808" s="151"/>
      <c r="AT1808" s="198"/>
      <c r="AU1808" s="198"/>
      <c r="AV1808" s="198"/>
      <c r="AW1808" s="198"/>
      <c r="AX1808" s="198"/>
      <c r="AY1808" s="198"/>
      <c r="AZ1808" s="198"/>
      <c r="BA1808" s="198"/>
      <c r="BB1808" s="198"/>
      <c r="BC1808" s="198"/>
      <c r="BD1808" s="198"/>
      <c r="BE1808" s="198"/>
      <c r="BF1808" s="198"/>
      <c r="BG1808" s="198"/>
      <c r="BH1808" s="198"/>
      <c r="BI1808" s="198"/>
      <c r="BJ1808" s="198"/>
      <c r="BK1808" s="198"/>
      <c r="BL1808" s="198"/>
      <c r="BM1808" s="198"/>
      <c r="BN1808" s="198"/>
      <c r="BO1808" s="198"/>
      <c r="BP1808" s="198"/>
      <c r="BQ1808" s="198"/>
      <c r="BR1808" s="198"/>
      <c r="BS1808" s="198"/>
      <c r="BT1808" s="198"/>
      <c r="BU1808" s="198"/>
      <c r="BV1808" s="198"/>
      <c r="BW1808" s="198"/>
      <c r="BX1808" s="198"/>
      <c r="BY1808" s="198"/>
      <c r="BZ1808" s="198"/>
      <c r="CA1808" s="198"/>
      <c r="CB1808" s="198"/>
      <c r="CC1808" s="198"/>
      <c r="CD1808" s="198"/>
      <c r="CE1808" s="198"/>
      <c r="CF1808" s="198"/>
      <c r="CG1808" s="198"/>
      <c r="CH1808" s="198"/>
      <c r="CI1808" s="198"/>
      <c r="CJ1808" s="198"/>
      <c r="CK1808" s="198"/>
      <c r="CL1808" s="198"/>
      <c r="CM1808" s="198"/>
      <c r="CN1808" s="198"/>
      <c r="CO1808" s="198"/>
      <c r="CP1808" s="198"/>
      <c r="CQ1808" s="198"/>
      <c r="CR1808" s="198"/>
      <c r="CS1808" s="198"/>
      <c r="CT1808" s="198"/>
      <c r="CU1808" s="198"/>
      <c r="CV1808" s="198"/>
      <c r="CW1808" s="198"/>
      <c r="CX1808" s="198"/>
      <c r="CY1808" s="198"/>
      <c r="CZ1808" s="198"/>
      <c r="DA1808" s="198"/>
      <c r="DB1808" s="198"/>
      <c r="DC1808" s="198"/>
      <c r="DD1808" s="198"/>
      <c r="DE1808" s="198"/>
      <c r="DF1808" s="198"/>
      <c r="DG1808" s="198"/>
      <c r="DH1808" s="198"/>
      <c r="DI1808" s="198"/>
      <c r="DJ1808" s="198"/>
      <c r="DK1808" s="198"/>
      <c r="DL1808" s="198"/>
      <c r="DM1808" s="198"/>
      <c r="DN1808" s="198"/>
      <c r="DO1808" s="198"/>
      <c r="DP1808" s="198"/>
      <c r="DQ1808" s="198"/>
      <c r="DR1808" s="198"/>
      <c r="DS1808" s="198"/>
      <c r="DT1808" s="198"/>
      <c r="DU1808" s="198"/>
    </row>
    <row r="1809" spans="1:125" s="173" customFormat="1" x14ac:dyDescent="0.2">
      <c r="A1809" s="149"/>
      <c r="B1809" s="151"/>
      <c r="C1809" s="151"/>
      <c r="AT1809" s="198"/>
      <c r="AU1809" s="198"/>
      <c r="AV1809" s="198"/>
      <c r="AW1809" s="198"/>
      <c r="AX1809" s="198"/>
      <c r="AY1809" s="198"/>
      <c r="AZ1809" s="198"/>
      <c r="BA1809" s="198"/>
      <c r="BB1809" s="198"/>
      <c r="BC1809" s="198"/>
      <c r="BD1809" s="198"/>
      <c r="BE1809" s="198"/>
      <c r="BF1809" s="198"/>
      <c r="BG1809" s="198"/>
      <c r="BH1809" s="198"/>
      <c r="BI1809" s="198"/>
      <c r="BJ1809" s="198"/>
      <c r="BK1809" s="198"/>
      <c r="BL1809" s="198"/>
      <c r="BM1809" s="198"/>
      <c r="BN1809" s="198"/>
      <c r="BO1809" s="198"/>
      <c r="BP1809" s="198"/>
      <c r="BQ1809" s="198"/>
      <c r="BR1809" s="198"/>
      <c r="BS1809" s="198"/>
      <c r="BT1809" s="198"/>
      <c r="BU1809" s="198"/>
      <c r="BV1809" s="198"/>
      <c r="BW1809" s="198"/>
      <c r="BX1809" s="198"/>
      <c r="BY1809" s="198"/>
      <c r="BZ1809" s="198"/>
      <c r="CA1809" s="198"/>
      <c r="CB1809" s="198"/>
      <c r="CC1809" s="198"/>
      <c r="CD1809" s="198"/>
      <c r="CE1809" s="198"/>
      <c r="CF1809" s="198"/>
      <c r="CG1809" s="198"/>
      <c r="CH1809" s="198"/>
      <c r="CI1809" s="198"/>
      <c r="CJ1809" s="198"/>
      <c r="CK1809" s="198"/>
      <c r="CL1809" s="198"/>
      <c r="CM1809" s="198"/>
      <c r="CN1809" s="198"/>
      <c r="CO1809" s="198"/>
      <c r="CP1809" s="198"/>
      <c r="CQ1809" s="198"/>
      <c r="CR1809" s="198"/>
      <c r="CS1809" s="198"/>
      <c r="CT1809" s="198"/>
      <c r="CU1809" s="198"/>
      <c r="CV1809" s="198"/>
      <c r="CW1809" s="198"/>
      <c r="CX1809" s="198"/>
      <c r="CY1809" s="198"/>
      <c r="CZ1809" s="198"/>
      <c r="DA1809" s="198"/>
      <c r="DB1809" s="198"/>
      <c r="DC1809" s="198"/>
      <c r="DD1809" s="198"/>
      <c r="DE1809" s="198"/>
      <c r="DF1809" s="198"/>
      <c r="DG1809" s="198"/>
      <c r="DH1809" s="198"/>
      <c r="DI1809" s="198"/>
      <c r="DJ1809" s="198"/>
      <c r="DK1809" s="198"/>
      <c r="DL1809" s="198"/>
      <c r="DM1809" s="198"/>
      <c r="DN1809" s="198"/>
      <c r="DO1809" s="198"/>
      <c r="DP1809" s="198"/>
      <c r="DQ1809" s="198"/>
      <c r="DR1809" s="198"/>
      <c r="DS1809" s="198"/>
      <c r="DT1809" s="198"/>
      <c r="DU1809" s="198"/>
    </row>
    <row r="1810" spans="1:125" s="173" customFormat="1" x14ac:dyDescent="0.2">
      <c r="A1810" s="149"/>
      <c r="B1810" s="151"/>
      <c r="C1810" s="151"/>
      <c r="AT1810" s="198"/>
      <c r="AU1810" s="198"/>
      <c r="AV1810" s="198"/>
      <c r="AW1810" s="198"/>
      <c r="AX1810" s="198"/>
      <c r="AY1810" s="198"/>
      <c r="AZ1810" s="198"/>
      <c r="BA1810" s="198"/>
      <c r="BB1810" s="198"/>
      <c r="BC1810" s="198"/>
      <c r="BD1810" s="198"/>
      <c r="BE1810" s="198"/>
      <c r="BF1810" s="198"/>
      <c r="BG1810" s="198"/>
      <c r="BH1810" s="198"/>
      <c r="BI1810" s="198"/>
      <c r="BJ1810" s="198"/>
      <c r="BK1810" s="198"/>
      <c r="BL1810" s="198"/>
      <c r="BM1810" s="198"/>
      <c r="BN1810" s="198"/>
      <c r="BO1810" s="198"/>
      <c r="BP1810" s="198"/>
      <c r="BQ1810" s="198"/>
      <c r="BR1810" s="198"/>
      <c r="BS1810" s="198"/>
      <c r="BT1810" s="198"/>
      <c r="BU1810" s="198"/>
      <c r="BV1810" s="198"/>
      <c r="BW1810" s="198"/>
      <c r="BX1810" s="198"/>
      <c r="BY1810" s="198"/>
      <c r="BZ1810" s="198"/>
      <c r="CA1810" s="198"/>
      <c r="CB1810" s="198"/>
      <c r="CC1810" s="198"/>
      <c r="CD1810" s="198"/>
      <c r="CE1810" s="198"/>
      <c r="CF1810" s="198"/>
      <c r="CG1810" s="198"/>
      <c r="CH1810" s="198"/>
      <c r="CI1810" s="198"/>
      <c r="CJ1810" s="198"/>
      <c r="CK1810" s="198"/>
      <c r="CL1810" s="198"/>
      <c r="CM1810" s="198"/>
      <c r="CN1810" s="198"/>
      <c r="CO1810" s="198"/>
      <c r="CP1810" s="198"/>
      <c r="CQ1810" s="198"/>
      <c r="CR1810" s="198"/>
      <c r="CS1810" s="198"/>
      <c r="CT1810" s="198"/>
      <c r="CU1810" s="198"/>
      <c r="CV1810" s="198"/>
      <c r="CW1810" s="198"/>
      <c r="CX1810" s="198"/>
      <c r="CY1810" s="198"/>
      <c r="CZ1810" s="198"/>
      <c r="DA1810" s="198"/>
      <c r="DB1810" s="198"/>
      <c r="DC1810" s="198"/>
      <c r="DD1810" s="198"/>
      <c r="DE1810" s="198"/>
      <c r="DF1810" s="198"/>
      <c r="DG1810" s="198"/>
      <c r="DH1810" s="198"/>
      <c r="DI1810" s="198"/>
      <c r="DJ1810" s="198"/>
      <c r="DK1810" s="198"/>
      <c r="DL1810" s="198"/>
      <c r="DM1810" s="198"/>
      <c r="DN1810" s="198"/>
      <c r="DO1810" s="198"/>
      <c r="DP1810" s="198"/>
      <c r="DQ1810" s="198"/>
      <c r="DR1810" s="198"/>
      <c r="DS1810" s="198"/>
      <c r="DT1810" s="198"/>
      <c r="DU1810" s="198"/>
    </row>
    <row r="1811" spans="1:125" s="173" customFormat="1" x14ac:dyDescent="0.2">
      <c r="A1811" s="149"/>
      <c r="B1811" s="151"/>
      <c r="C1811" s="151"/>
      <c r="AT1811" s="198"/>
      <c r="AU1811" s="198"/>
      <c r="AV1811" s="198"/>
      <c r="AW1811" s="198"/>
      <c r="AX1811" s="198"/>
      <c r="AY1811" s="198"/>
      <c r="AZ1811" s="198"/>
      <c r="BA1811" s="198"/>
      <c r="BB1811" s="198"/>
      <c r="BC1811" s="198"/>
      <c r="BD1811" s="198"/>
      <c r="BE1811" s="198"/>
      <c r="BF1811" s="198"/>
      <c r="BG1811" s="198"/>
      <c r="BH1811" s="198"/>
      <c r="BI1811" s="198"/>
      <c r="BJ1811" s="198"/>
      <c r="BK1811" s="198"/>
      <c r="BL1811" s="198"/>
      <c r="BM1811" s="198"/>
      <c r="BN1811" s="198"/>
      <c r="BO1811" s="198"/>
      <c r="BP1811" s="198"/>
      <c r="BQ1811" s="198"/>
      <c r="BR1811" s="198"/>
      <c r="BS1811" s="198"/>
      <c r="BT1811" s="198"/>
      <c r="BU1811" s="198"/>
      <c r="BV1811" s="198"/>
      <c r="BW1811" s="198"/>
      <c r="BX1811" s="198"/>
      <c r="BY1811" s="198"/>
      <c r="BZ1811" s="198"/>
      <c r="CA1811" s="198"/>
      <c r="CB1811" s="198"/>
      <c r="CC1811" s="198"/>
      <c r="CD1811" s="198"/>
      <c r="CE1811" s="198"/>
      <c r="CF1811" s="198"/>
      <c r="CG1811" s="198"/>
      <c r="CH1811" s="198"/>
      <c r="CI1811" s="198"/>
      <c r="CJ1811" s="198"/>
      <c r="CK1811" s="198"/>
      <c r="CL1811" s="198"/>
      <c r="CM1811" s="198"/>
      <c r="CN1811" s="198"/>
      <c r="CO1811" s="198"/>
      <c r="CP1811" s="198"/>
      <c r="CQ1811" s="198"/>
      <c r="CR1811" s="198"/>
      <c r="CS1811" s="198"/>
      <c r="CT1811" s="198"/>
      <c r="CU1811" s="198"/>
      <c r="CV1811" s="198"/>
      <c r="CW1811" s="198"/>
      <c r="CX1811" s="198"/>
      <c r="CY1811" s="198"/>
      <c r="CZ1811" s="198"/>
      <c r="DA1811" s="198"/>
      <c r="DB1811" s="198"/>
      <c r="DC1811" s="198"/>
      <c r="DD1811" s="198"/>
      <c r="DE1811" s="198"/>
      <c r="DF1811" s="198"/>
      <c r="DG1811" s="198"/>
      <c r="DH1811" s="198"/>
      <c r="DI1811" s="198"/>
      <c r="DJ1811" s="198"/>
      <c r="DK1811" s="198"/>
      <c r="DL1811" s="198"/>
      <c r="DM1811" s="198"/>
      <c r="DN1811" s="198"/>
      <c r="DO1811" s="198"/>
      <c r="DP1811" s="198"/>
      <c r="DQ1811" s="198"/>
      <c r="DR1811" s="198"/>
      <c r="DS1811" s="198"/>
      <c r="DT1811" s="198"/>
      <c r="DU1811" s="198"/>
    </row>
    <row r="1812" spans="1:125" s="173" customFormat="1" x14ac:dyDescent="0.2">
      <c r="A1812" s="149"/>
      <c r="B1812" s="151"/>
      <c r="C1812" s="151"/>
      <c r="AT1812" s="198"/>
      <c r="AU1812" s="198"/>
      <c r="AV1812" s="198"/>
      <c r="AW1812" s="198"/>
      <c r="AX1812" s="198"/>
      <c r="AY1812" s="198"/>
      <c r="AZ1812" s="198"/>
      <c r="BA1812" s="198"/>
      <c r="BB1812" s="198"/>
      <c r="BC1812" s="198"/>
      <c r="BD1812" s="198"/>
      <c r="BE1812" s="198"/>
      <c r="BF1812" s="198"/>
      <c r="BG1812" s="198"/>
      <c r="BH1812" s="198"/>
      <c r="BI1812" s="198"/>
      <c r="BJ1812" s="198"/>
      <c r="BK1812" s="198"/>
      <c r="BL1812" s="198"/>
      <c r="BM1812" s="198"/>
      <c r="BN1812" s="198"/>
      <c r="BO1812" s="198"/>
      <c r="BP1812" s="198"/>
      <c r="BQ1812" s="198"/>
      <c r="BR1812" s="198"/>
      <c r="BS1812" s="198"/>
      <c r="BT1812" s="198"/>
      <c r="BU1812" s="198"/>
      <c r="BV1812" s="198"/>
      <c r="BW1812" s="198"/>
      <c r="BX1812" s="198"/>
      <c r="BY1812" s="198"/>
      <c r="BZ1812" s="198"/>
      <c r="CA1812" s="198"/>
      <c r="CB1812" s="198"/>
      <c r="CC1812" s="198"/>
      <c r="CD1812" s="198"/>
      <c r="CE1812" s="198"/>
      <c r="CF1812" s="198"/>
      <c r="CG1812" s="198"/>
      <c r="CH1812" s="198"/>
      <c r="CI1812" s="198"/>
      <c r="CJ1812" s="198"/>
      <c r="CK1812" s="198"/>
      <c r="CL1812" s="198"/>
      <c r="CM1812" s="198"/>
      <c r="CN1812" s="198"/>
      <c r="CO1812" s="198"/>
      <c r="CP1812" s="198"/>
      <c r="CQ1812" s="198"/>
      <c r="CR1812" s="198"/>
      <c r="CS1812" s="198"/>
      <c r="CT1812" s="198"/>
      <c r="CU1812" s="198"/>
      <c r="CV1812" s="198"/>
      <c r="CW1812" s="198"/>
      <c r="CX1812" s="198"/>
      <c r="CY1812" s="198"/>
      <c r="CZ1812" s="198"/>
      <c r="DA1812" s="198"/>
      <c r="DB1812" s="198"/>
      <c r="DC1812" s="198"/>
      <c r="DD1812" s="198"/>
      <c r="DE1812" s="198"/>
      <c r="DF1812" s="198"/>
      <c r="DG1812" s="198"/>
      <c r="DH1812" s="198"/>
      <c r="DI1812" s="198"/>
      <c r="DJ1812" s="198"/>
      <c r="DK1812" s="198"/>
      <c r="DL1812" s="198"/>
      <c r="DM1812" s="198"/>
      <c r="DN1812" s="198"/>
      <c r="DO1812" s="198"/>
      <c r="DP1812" s="198"/>
      <c r="DQ1812" s="198"/>
      <c r="DR1812" s="198"/>
      <c r="DS1812" s="198"/>
      <c r="DT1812" s="198"/>
      <c r="DU1812" s="198"/>
    </row>
    <row r="1813" spans="1:125" s="173" customFormat="1" x14ac:dyDescent="0.2">
      <c r="A1813" s="149"/>
      <c r="B1813" s="151"/>
      <c r="C1813" s="151"/>
      <c r="AT1813" s="198"/>
      <c r="AU1813" s="198"/>
      <c r="AV1813" s="198"/>
      <c r="AW1813" s="198"/>
      <c r="AX1813" s="198"/>
      <c r="AY1813" s="198"/>
      <c r="AZ1813" s="198"/>
      <c r="BA1813" s="198"/>
      <c r="BB1813" s="198"/>
      <c r="BC1813" s="198"/>
      <c r="BD1813" s="198"/>
      <c r="BE1813" s="198"/>
      <c r="BF1813" s="198"/>
      <c r="BG1813" s="198"/>
      <c r="BH1813" s="198"/>
      <c r="BI1813" s="198"/>
      <c r="BJ1813" s="198"/>
      <c r="BK1813" s="198"/>
      <c r="BL1813" s="198"/>
      <c r="BM1813" s="198"/>
      <c r="BN1813" s="198"/>
      <c r="BO1813" s="198"/>
      <c r="BP1813" s="198"/>
      <c r="BQ1813" s="198"/>
      <c r="BR1813" s="198"/>
      <c r="BS1813" s="198"/>
      <c r="BT1813" s="198"/>
      <c r="BU1813" s="198"/>
      <c r="BV1813" s="198"/>
      <c r="BW1813" s="198"/>
      <c r="BX1813" s="198"/>
      <c r="BY1813" s="198"/>
      <c r="BZ1813" s="198"/>
      <c r="CA1813" s="198"/>
      <c r="CB1813" s="198"/>
      <c r="CC1813" s="198"/>
      <c r="CD1813" s="198"/>
      <c r="CE1813" s="198"/>
      <c r="CF1813" s="198"/>
      <c r="CG1813" s="198"/>
      <c r="CH1813" s="198"/>
      <c r="CI1813" s="198"/>
      <c r="CJ1813" s="198"/>
      <c r="CK1813" s="198"/>
      <c r="CL1813" s="198"/>
      <c r="CM1813" s="198"/>
      <c r="CN1813" s="198"/>
      <c r="CO1813" s="198"/>
      <c r="CP1813" s="198"/>
      <c r="CQ1813" s="198"/>
      <c r="CR1813" s="198"/>
      <c r="CS1813" s="198"/>
      <c r="CT1813" s="198"/>
      <c r="CU1813" s="198"/>
      <c r="CV1813" s="198"/>
      <c r="CW1813" s="198"/>
      <c r="CX1813" s="198"/>
      <c r="CY1813" s="198"/>
      <c r="CZ1813" s="198"/>
      <c r="DA1813" s="198"/>
      <c r="DB1813" s="198"/>
      <c r="DC1813" s="198"/>
      <c r="DD1813" s="198"/>
      <c r="DE1813" s="198"/>
      <c r="DF1813" s="198"/>
      <c r="DG1813" s="198"/>
      <c r="DH1813" s="198"/>
      <c r="DI1813" s="198"/>
      <c r="DJ1813" s="198"/>
      <c r="DK1813" s="198"/>
      <c r="DL1813" s="198"/>
      <c r="DM1813" s="198"/>
      <c r="DN1813" s="198"/>
      <c r="DO1813" s="198"/>
      <c r="DP1813" s="198"/>
      <c r="DQ1813" s="198"/>
      <c r="DR1813" s="198"/>
      <c r="DS1813" s="198"/>
      <c r="DT1813" s="198"/>
      <c r="DU1813" s="198"/>
    </row>
    <row r="1814" spans="1:125" s="173" customFormat="1" x14ac:dyDescent="0.2">
      <c r="A1814" s="149"/>
      <c r="B1814" s="151"/>
      <c r="C1814" s="151"/>
      <c r="AT1814" s="198"/>
      <c r="AU1814" s="198"/>
      <c r="AV1814" s="198"/>
      <c r="AW1814" s="198"/>
      <c r="AX1814" s="198"/>
      <c r="AY1814" s="198"/>
      <c r="AZ1814" s="198"/>
      <c r="BA1814" s="198"/>
      <c r="BB1814" s="198"/>
      <c r="BC1814" s="198"/>
      <c r="BD1814" s="198"/>
      <c r="BE1814" s="198"/>
      <c r="BF1814" s="198"/>
      <c r="BG1814" s="198"/>
      <c r="BH1814" s="198"/>
      <c r="BI1814" s="198"/>
      <c r="BJ1814" s="198"/>
      <c r="BK1814" s="198"/>
      <c r="BL1814" s="198"/>
      <c r="BM1814" s="198"/>
      <c r="BN1814" s="198"/>
      <c r="BO1814" s="198"/>
      <c r="BP1814" s="198"/>
      <c r="BQ1814" s="198"/>
      <c r="BR1814" s="198"/>
      <c r="BS1814" s="198"/>
      <c r="BT1814" s="198"/>
      <c r="BU1814" s="198"/>
      <c r="BV1814" s="198"/>
      <c r="BW1814" s="198"/>
      <c r="BX1814" s="198"/>
      <c r="BY1814" s="198"/>
      <c r="BZ1814" s="198"/>
      <c r="CA1814" s="198"/>
      <c r="CB1814" s="198"/>
      <c r="CC1814" s="198"/>
      <c r="CD1814" s="198"/>
      <c r="CE1814" s="198"/>
      <c r="CF1814" s="198"/>
      <c r="CG1814" s="198"/>
      <c r="CH1814" s="198"/>
      <c r="CI1814" s="198"/>
      <c r="CJ1814" s="198"/>
      <c r="CK1814" s="198"/>
      <c r="CL1814" s="198"/>
      <c r="CM1814" s="198"/>
      <c r="CN1814" s="198"/>
      <c r="CO1814" s="198"/>
      <c r="CP1814" s="198"/>
      <c r="CQ1814" s="198"/>
      <c r="CR1814" s="198"/>
      <c r="CS1814" s="198"/>
      <c r="CT1814" s="198"/>
      <c r="CU1814" s="198"/>
      <c r="CV1814" s="198"/>
      <c r="CW1814" s="198"/>
      <c r="CX1814" s="198"/>
      <c r="CY1814" s="198"/>
      <c r="CZ1814" s="198"/>
      <c r="DA1814" s="198"/>
      <c r="DB1814" s="198"/>
      <c r="DC1814" s="198"/>
      <c r="DD1814" s="198"/>
      <c r="DE1814" s="198"/>
      <c r="DF1814" s="198"/>
      <c r="DG1814" s="198"/>
      <c r="DH1814" s="198"/>
      <c r="DI1814" s="198"/>
      <c r="DJ1814" s="198"/>
      <c r="DK1814" s="198"/>
      <c r="DL1814" s="198"/>
      <c r="DM1814" s="198"/>
      <c r="DN1814" s="198"/>
      <c r="DO1814" s="198"/>
      <c r="DP1814" s="198"/>
      <c r="DQ1814" s="198"/>
      <c r="DR1814" s="198"/>
      <c r="DS1814" s="198"/>
      <c r="DT1814" s="198"/>
      <c r="DU1814" s="198"/>
    </row>
    <row r="1815" spans="1:125" s="173" customFormat="1" x14ac:dyDescent="0.2">
      <c r="A1815" s="149"/>
      <c r="B1815" s="151"/>
      <c r="C1815" s="151"/>
      <c r="AT1815" s="198"/>
      <c r="AU1815" s="198"/>
      <c r="AV1815" s="198"/>
      <c r="AW1815" s="198"/>
      <c r="AX1815" s="198"/>
      <c r="AY1815" s="198"/>
      <c r="AZ1815" s="198"/>
      <c r="BA1815" s="198"/>
      <c r="BB1815" s="198"/>
      <c r="BC1815" s="198"/>
      <c r="BD1815" s="198"/>
      <c r="BE1815" s="198"/>
      <c r="BF1815" s="198"/>
      <c r="BG1815" s="198"/>
      <c r="BH1815" s="198"/>
      <c r="BI1815" s="198"/>
      <c r="BJ1815" s="198"/>
      <c r="BK1815" s="198"/>
      <c r="BL1815" s="198"/>
      <c r="BM1815" s="198"/>
      <c r="BN1815" s="198"/>
      <c r="BO1815" s="198"/>
      <c r="BP1815" s="198"/>
      <c r="BQ1815" s="198"/>
      <c r="BR1815" s="198"/>
      <c r="BS1815" s="198"/>
      <c r="BT1815" s="198"/>
      <c r="BU1815" s="198"/>
      <c r="BV1815" s="198"/>
      <c r="BW1815" s="198"/>
      <c r="BX1815" s="198"/>
      <c r="BY1815" s="198"/>
      <c r="BZ1815" s="198"/>
      <c r="CA1815" s="198"/>
      <c r="CB1815" s="198"/>
      <c r="CC1815" s="198"/>
      <c r="CD1815" s="198"/>
      <c r="CE1815" s="198"/>
      <c r="CF1815" s="198"/>
      <c r="CG1815" s="198"/>
      <c r="CH1815" s="198"/>
      <c r="CI1815" s="198"/>
      <c r="CJ1815" s="198"/>
      <c r="CK1815" s="198"/>
      <c r="CL1815" s="198"/>
      <c r="CM1815" s="198"/>
      <c r="CN1815" s="198"/>
      <c r="CO1815" s="198"/>
      <c r="CP1815" s="198"/>
      <c r="CQ1815" s="198"/>
      <c r="CR1815" s="198"/>
      <c r="CS1815" s="198"/>
      <c r="CT1815" s="198"/>
      <c r="CU1815" s="198"/>
      <c r="CV1815" s="198"/>
      <c r="CW1815" s="198"/>
      <c r="CX1815" s="198"/>
      <c r="CY1815" s="198"/>
      <c r="CZ1815" s="198"/>
      <c r="DA1815" s="198"/>
      <c r="DB1815" s="198"/>
      <c r="DC1815" s="198"/>
      <c r="DD1815" s="198"/>
      <c r="DE1815" s="198"/>
      <c r="DF1815" s="198"/>
      <c r="DG1815" s="198"/>
      <c r="DH1815" s="198"/>
      <c r="DI1815" s="198"/>
      <c r="DJ1815" s="198"/>
      <c r="DK1815" s="198"/>
      <c r="DL1815" s="198"/>
      <c r="DM1815" s="198"/>
      <c r="DN1815" s="198"/>
      <c r="DO1815" s="198"/>
      <c r="DP1815" s="198"/>
      <c r="DQ1815" s="198"/>
      <c r="DR1815" s="198"/>
      <c r="DS1815" s="198"/>
      <c r="DT1815" s="198"/>
      <c r="DU1815" s="198"/>
    </row>
    <row r="1816" spans="1:125" s="173" customFormat="1" x14ac:dyDescent="0.2">
      <c r="A1816" s="149"/>
      <c r="B1816" s="151"/>
      <c r="C1816" s="151"/>
      <c r="AT1816" s="198"/>
      <c r="AU1816" s="198"/>
      <c r="AV1816" s="198"/>
      <c r="AW1816" s="198"/>
      <c r="AX1816" s="198"/>
      <c r="AY1816" s="198"/>
      <c r="AZ1816" s="198"/>
      <c r="BA1816" s="198"/>
      <c r="BB1816" s="198"/>
      <c r="BC1816" s="198"/>
      <c r="BD1816" s="198"/>
      <c r="BE1816" s="198"/>
      <c r="BF1816" s="198"/>
      <c r="BG1816" s="198"/>
      <c r="BH1816" s="198"/>
      <c r="BI1816" s="198"/>
      <c r="BJ1816" s="198"/>
      <c r="BK1816" s="198"/>
      <c r="BL1816" s="198"/>
      <c r="BM1816" s="198"/>
      <c r="BN1816" s="198"/>
      <c r="BO1816" s="198"/>
      <c r="BP1816" s="198"/>
      <c r="BQ1816" s="198"/>
      <c r="BR1816" s="198"/>
      <c r="BS1816" s="198"/>
      <c r="BT1816" s="198"/>
      <c r="BU1816" s="198"/>
      <c r="BV1816" s="198"/>
      <c r="BW1816" s="198"/>
      <c r="BX1816" s="198"/>
      <c r="BY1816" s="198"/>
      <c r="BZ1816" s="198"/>
      <c r="CA1816" s="198"/>
      <c r="CB1816" s="198"/>
      <c r="CC1816" s="198"/>
      <c r="CD1816" s="198"/>
      <c r="CE1816" s="198"/>
      <c r="CF1816" s="198"/>
      <c r="CG1816" s="198"/>
      <c r="CH1816" s="198"/>
      <c r="CI1816" s="198"/>
      <c r="CJ1816" s="198"/>
      <c r="CK1816" s="198"/>
      <c r="CL1816" s="198"/>
      <c r="CM1816" s="198"/>
      <c r="CN1816" s="198"/>
      <c r="CO1816" s="198"/>
      <c r="CP1816" s="198"/>
      <c r="CQ1816" s="198"/>
      <c r="CR1816" s="198"/>
      <c r="CS1816" s="198"/>
      <c r="CT1816" s="198"/>
      <c r="CU1816" s="198"/>
      <c r="CV1816" s="198"/>
      <c r="CW1816" s="198"/>
      <c r="CX1816" s="198"/>
      <c r="CY1816" s="198"/>
      <c r="CZ1816" s="198"/>
      <c r="DA1816" s="198"/>
      <c r="DB1816" s="198"/>
      <c r="DC1816" s="198"/>
      <c r="DD1816" s="198"/>
      <c r="DE1816" s="198"/>
      <c r="DF1816" s="198"/>
      <c r="DG1816" s="198"/>
      <c r="DH1816" s="198"/>
      <c r="DI1816" s="198"/>
      <c r="DJ1816" s="198"/>
      <c r="DK1816" s="198"/>
      <c r="DL1816" s="198"/>
      <c r="DM1816" s="198"/>
      <c r="DN1816" s="198"/>
      <c r="DO1816" s="198"/>
      <c r="DP1816" s="198"/>
      <c r="DQ1816" s="198"/>
      <c r="DR1816" s="198"/>
      <c r="DS1816" s="198"/>
      <c r="DT1816" s="198"/>
      <c r="DU1816" s="198"/>
    </row>
    <row r="1817" spans="1:125" s="173" customFormat="1" x14ac:dyDescent="0.2">
      <c r="A1817" s="149"/>
      <c r="B1817" s="151"/>
      <c r="C1817" s="151"/>
      <c r="AT1817" s="198"/>
      <c r="AU1817" s="198"/>
      <c r="AV1817" s="198"/>
      <c r="AW1817" s="198"/>
      <c r="AX1817" s="198"/>
      <c r="AY1817" s="198"/>
      <c r="AZ1817" s="198"/>
      <c r="BA1817" s="198"/>
      <c r="BB1817" s="198"/>
      <c r="BC1817" s="198"/>
      <c r="BD1817" s="198"/>
      <c r="BE1817" s="198"/>
      <c r="BF1817" s="198"/>
      <c r="BG1817" s="198"/>
      <c r="BH1817" s="198"/>
      <c r="BI1817" s="198"/>
      <c r="BJ1817" s="198"/>
      <c r="BK1817" s="198"/>
      <c r="BL1817" s="198"/>
      <c r="BM1817" s="198"/>
      <c r="BN1817" s="198"/>
      <c r="BO1817" s="198"/>
      <c r="BP1817" s="198"/>
      <c r="BQ1817" s="198"/>
      <c r="BR1817" s="198"/>
      <c r="BS1817" s="198"/>
      <c r="BT1817" s="198"/>
      <c r="BU1817" s="198"/>
      <c r="BV1817" s="198"/>
      <c r="BW1817" s="198"/>
      <c r="BX1817" s="198"/>
      <c r="BY1817" s="198"/>
      <c r="BZ1817" s="198"/>
      <c r="CA1817" s="198"/>
      <c r="CB1817" s="198"/>
      <c r="CC1817" s="198"/>
      <c r="CD1817" s="198"/>
      <c r="CE1817" s="198"/>
      <c r="CF1817" s="198"/>
      <c r="CG1817" s="198"/>
      <c r="CH1817" s="198"/>
      <c r="CI1817" s="198"/>
      <c r="CJ1817" s="198"/>
      <c r="CK1817" s="198"/>
      <c r="CL1817" s="198"/>
      <c r="CM1817" s="198"/>
      <c r="CN1817" s="198"/>
      <c r="CO1817" s="198"/>
      <c r="CP1817" s="198"/>
      <c r="CQ1817" s="198"/>
      <c r="CR1817" s="198"/>
      <c r="CS1817" s="198"/>
      <c r="CT1817" s="198"/>
      <c r="CU1817" s="198"/>
      <c r="CV1817" s="198"/>
      <c r="CW1817" s="198"/>
      <c r="CX1817" s="198"/>
      <c r="CY1817" s="198"/>
      <c r="CZ1817" s="198"/>
      <c r="DA1817" s="198"/>
      <c r="DB1817" s="198"/>
      <c r="DC1817" s="198"/>
      <c r="DD1817" s="198"/>
      <c r="DE1817" s="198"/>
      <c r="DF1817" s="198"/>
      <c r="DG1817" s="198"/>
      <c r="DH1817" s="198"/>
      <c r="DI1817" s="198"/>
      <c r="DJ1817" s="198"/>
      <c r="DK1817" s="198"/>
      <c r="DL1817" s="198"/>
      <c r="DM1817" s="198"/>
      <c r="DN1817" s="198"/>
      <c r="DO1817" s="198"/>
      <c r="DP1817" s="198"/>
      <c r="DQ1817" s="198"/>
      <c r="DR1817" s="198"/>
      <c r="DS1817" s="198"/>
      <c r="DT1817" s="198"/>
      <c r="DU1817" s="198"/>
    </row>
    <row r="1818" spans="1:125" s="173" customFormat="1" x14ac:dyDescent="0.2">
      <c r="A1818" s="149"/>
      <c r="B1818" s="151"/>
      <c r="C1818" s="151"/>
      <c r="AT1818" s="198"/>
      <c r="AU1818" s="198"/>
      <c r="AV1818" s="198"/>
      <c r="AW1818" s="198"/>
      <c r="AX1818" s="198"/>
      <c r="AY1818" s="198"/>
      <c r="AZ1818" s="198"/>
      <c r="BA1818" s="198"/>
      <c r="BB1818" s="198"/>
      <c r="BC1818" s="198"/>
      <c r="BD1818" s="198"/>
      <c r="BE1818" s="198"/>
      <c r="BF1818" s="198"/>
      <c r="BG1818" s="198"/>
      <c r="BH1818" s="198"/>
      <c r="BI1818" s="198"/>
      <c r="BJ1818" s="198"/>
      <c r="BK1818" s="198"/>
      <c r="BL1818" s="198"/>
      <c r="BM1818" s="198"/>
      <c r="BN1818" s="198"/>
      <c r="BO1818" s="198"/>
      <c r="BP1818" s="198"/>
      <c r="BQ1818" s="198"/>
      <c r="BR1818" s="198"/>
      <c r="BS1818" s="198"/>
      <c r="BT1818" s="198"/>
      <c r="BU1818" s="198"/>
      <c r="BV1818" s="198"/>
      <c r="BW1818" s="198"/>
      <c r="BX1818" s="198"/>
      <c r="BY1818" s="198"/>
      <c r="BZ1818" s="198"/>
      <c r="CA1818" s="198"/>
      <c r="CB1818" s="198"/>
      <c r="CC1818" s="198"/>
      <c r="CD1818" s="198"/>
      <c r="CE1818" s="198"/>
      <c r="CF1818" s="198"/>
      <c r="CG1818" s="198"/>
      <c r="CH1818" s="198"/>
      <c r="CI1818" s="198"/>
      <c r="CJ1818" s="198"/>
      <c r="CK1818" s="198"/>
      <c r="CL1818" s="198"/>
      <c r="CM1818" s="198"/>
      <c r="CN1818" s="198"/>
      <c r="CO1818" s="198"/>
      <c r="CP1818" s="198"/>
      <c r="CQ1818" s="198"/>
      <c r="CR1818" s="198"/>
      <c r="CS1818" s="198"/>
      <c r="CT1818" s="198"/>
      <c r="CU1818" s="198"/>
      <c r="CV1818" s="198"/>
      <c r="CW1818" s="198"/>
      <c r="CX1818" s="198"/>
      <c r="CY1818" s="198"/>
      <c r="CZ1818" s="198"/>
      <c r="DA1818" s="198"/>
      <c r="DB1818" s="198"/>
      <c r="DC1818" s="198"/>
      <c r="DD1818" s="198"/>
      <c r="DE1818" s="198"/>
      <c r="DF1818" s="198"/>
      <c r="DG1818" s="198"/>
      <c r="DH1818" s="198"/>
      <c r="DI1818" s="198"/>
      <c r="DJ1818" s="198"/>
      <c r="DK1818" s="198"/>
      <c r="DL1818" s="198"/>
      <c r="DM1818" s="198"/>
      <c r="DN1818" s="198"/>
      <c r="DO1818" s="198"/>
      <c r="DP1818" s="198"/>
      <c r="DQ1818" s="198"/>
      <c r="DR1818" s="198"/>
      <c r="DS1818" s="198"/>
      <c r="DT1818" s="198"/>
      <c r="DU1818" s="198"/>
    </row>
    <row r="1819" spans="1:125" s="173" customFormat="1" x14ac:dyDescent="0.2">
      <c r="A1819" s="149"/>
      <c r="B1819" s="151"/>
      <c r="C1819" s="151"/>
      <c r="AT1819" s="198"/>
      <c r="AU1819" s="198"/>
      <c r="AV1819" s="198"/>
      <c r="AW1819" s="198"/>
      <c r="AX1819" s="198"/>
      <c r="AY1819" s="198"/>
      <c r="AZ1819" s="198"/>
      <c r="BA1819" s="198"/>
      <c r="BB1819" s="198"/>
      <c r="BC1819" s="198"/>
      <c r="BD1819" s="198"/>
      <c r="BE1819" s="198"/>
      <c r="BF1819" s="198"/>
      <c r="BG1819" s="198"/>
      <c r="BH1819" s="198"/>
      <c r="BI1819" s="198"/>
      <c r="BJ1819" s="198"/>
      <c r="BK1819" s="198"/>
      <c r="BL1819" s="198"/>
      <c r="BM1819" s="198"/>
      <c r="BN1819" s="198"/>
      <c r="BO1819" s="198"/>
      <c r="BP1819" s="198"/>
      <c r="BQ1819" s="198"/>
      <c r="BR1819" s="198"/>
      <c r="BS1819" s="198"/>
      <c r="BT1819" s="198"/>
      <c r="BU1819" s="198"/>
      <c r="BV1819" s="198"/>
      <c r="BW1819" s="198"/>
      <c r="BX1819" s="198"/>
      <c r="BY1819" s="198"/>
      <c r="BZ1819" s="198"/>
      <c r="CA1819" s="198"/>
      <c r="CB1819" s="198"/>
      <c r="CC1819" s="198"/>
      <c r="CD1819" s="198"/>
      <c r="CE1819" s="198"/>
      <c r="CF1819" s="198"/>
      <c r="CG1819" s="198"/>
      <c r="CH1819" s="198"/>
      <c r="CI1819" s="198"/>
      <c r="CJ1819" s="198"/>
      <c r="CK1819" s="198"/>
      <c r="CL1819" s="198"/>
      <c r="CM1819" s="198"/>
      <c r="CN1819" s="198"/>
      <c r="CO1819" s="198"/>
      <c r="CP1819" s="198"/>
      <c r="CQ1819" s="198"/>
      <c r="CR1819" s="198"/>
      <c r="CS1819" s="198"/>
      <c r="CT1819" s="198"/>
      <c r="CU1819" s="198"/>
      <c r="CV1819" s="198"/>
      <c r="CW1819" s="198"/>
      <c r="CX1819" s="198"/>
      <c r="CY1819" s="198"/>
      <c r="CZ1819" s="198"/>
      <c r="DA1819" s="198"/>
      <c r="DB1819" s="198"/>
      <c r="DC1819" s="198"/>
      <c r="DD1819" s="198"/>
      <c r="DE1819" s="198"/>
      <c r="DF1819" s="198"/>
      <c r="DG1819" s="198"/>
      <c r="DH1819" s="198"/>
      <c r="DI1819" s="198"/>
      <c r="DJ1819" s="198"/>
      <c r="DK1819" s="198"/>
      <c r="DL1819" s="198"/>
      <c r="DM1819" s="198"/>
      <c r="DN1819" s="198"/>
      <c r="DO1819" s="198"/>
      <c r="DP1819" s="198"/>
      <c r="DQ1819" s="198"/>
      <c r="DR1819" s="198"/>
      <c r="DS1819" s="198"/>
      <c r="DT1819" s="198"/>
      <c r="DU1819" s="198"/>
    </row>
    <row r="1820" spans="1:125" s="173" customFormat="1" x14ac:dyDescent="0.2">
      <c r="A1820" s="149"/>
      <c r="B1820" s="151"/>
      <c r="C1820" s="151"/>
      <c r="AT1820" s="198"/>
      <c r="AU1820" s="198"/>
      <c r="AV1820" s="198"/>
      <c r="AW1820" s="198"/>
      <c r="AX1820" s="198"/>
      <c r="AY1820" s="198"/>
      <c r="AZ1820" s="198"/>
      <c r="BA1820" s="198"/>
      <c r="BB1820" s="198"/>
      <c r="BC1820" s="198"/>
      <c r="BD1820" s="198"/>
      <c r="BE1820" s="198"/>
      <c r="BF1820" s="198"/>
      <c r="BG1820" s="198"/>
      <c r="BH1820" s="198"/>
      <c r="BI1820" s="198"/>
      <c r="BJ1820" s="198"/>
      <c r="BK1820" s="198"/>
      <c r="BL1820" s="198"/>
      <c r="BM1820" s="198"/>
      <c r="BN1820" s="198"/>
      <c r="BO1820" s="198"/>
      <c r="BP1820" s="198"/>
      <c r="BQ1820" s="198"/>
      <c r="BR1820" s="198"/>
      <c r="BS1820" s="198"/>
      <c r="BT1820" s="198"/>
      <c r="BU1820" s="198"/>
      <c r="BV1820" s="198"/>
      <c r="BW1820" s="198"/>
      <c r="BX1820" s="198"/>
      <c r="BY1820" s="198"/>
      <c r="BZ1820" s="198"/>
      <c r="CA1820" s="198"/>
      <c r="CB1820" s="198"/>
      <c r="CC1820" s="198"/>
      <c r="CD1820" s="198"/>
      <c r="CE1820" s="198"/>
      <c r="CF1820" s="198"/>
      <c r="CG1820" s="198"/>
      <c r="CH1820" s="198"/>
      <c r="CI1820" s="198"/>
      <c r="CJ1820" s="198"/>
      <c r="CK1820" s="198"/>
      <c r="CL1820" s="198"/>
      <c r="CM1820" s="198"/>
      <c r="CN1820" s="198"/>
      <c r="CO1820" s="198"/>
      <c r="CP1820" s="198"/>
      <c r="CQ1820" s="198"/>
      <c r="CR1820" s="198"/>
      <c r="CS1820" s="198"/>
      <c r="CT1820" s="198"/>
      <c r="CU1820" s="198"/>
      <c r="CV1820" s="198"/>
      <c r="CW1820" s="198"/>
      <c r="CX1820" s="198"/>
      <c r="CY1820" s="198"/>
      <c r="CZ1820" s="198"/>
      <c r="DA1820" s="198"/>
      <c r="DB1820" s="198"/>
      <c r="DC1820" s="198"/>
      <c r="DD1820" s="198"/>
      <c r="DE1820" s="198"/>
      <c r="DF1820" s="198"/>
      <c r="DG1820" s="198"/>
      <c r="DH1820" s="198"/>
      <c r="DI1820" s="198"/>
      <c r="DJ1820" s="198"/>
      <c r="DK1820" s="198"/>
      <c r="DL1820" s="198"/>
      <c r="DM1820" s="198"/>
      <c r="DN1820" s="198"/>
      <c r="DO1820" s="198"/>
      <c r="DP1820" s="198"/>
      <c r="DQ1820" s="198"/>
      <c r="DR1820" s="198"/>
      <c r="DS1820" s="198"/>
      <c r="DT1820" s="198"/>
      <c r="DU1820" s="198"/>
    </row>
    <row r="1821" spans="1:125" s="173" customFormat="1" x14ac:dyDescent="0.2">
      <c r="A1821" s="149"/>
      <c r="B1821" s="151"/>
      <c r="C1821" s="151"/>
      <c r="AT1821" s="198"/>
      <c r="AU1821" s="198"/>
      <c r="AV1821" s="198"/>
      <c r="AW1821" s="198"/>
      <c r="AX1821" s="198"/>
      <c r="AY1821" s="198"/>
      <c r="AZ1821" s="198"/>
      <c r="BA1821" s="198"/>
      <c r="BB1821" s="198"/>
      <c r="BC1821" s="198"/>
      <c r="BD1821" s="198"/>
      <c r="BE1821" s="198"/>
      <c r="BF1821" s="198"/>
      <c r="BG1821" s="198"/>
      <c r="BH1821" s="198"/>
      <c r="BI1821" s="198"/>
      <c r="BJ1821" s="198"/>
      <c r="BK1821" s="198"/>
      <c r="BL1821" s="198"/>
      <c r="BM1821" s="198"/>
      <c r="BN1821" s="198"/>
      <c r="BO1821" s="198"/>
      <c r="BP1821" s="198"/>
      <c r="BQ1821" s="198"/>
      <c r="BR1821" s="198"/>
      <c r="BS1821" s="198"/>
      <c r="BT1821" s="198"/>
      <c r="BU1821" s="198"/>
      <c r="BV1821" s="198"/>
      <c r="BW1821" s="198"/>
      <c r="BX1821" s="198"/>
      <c r="BY1821" s="198"/>
      <c r="BZ1821" s="198"/>
      <c r="CA1821" s="198"/>
      <c r="CB1821" s="198"/>
      <c r="CC1821" s="198"/>
      <c r="CD1821" s="198"/>
      <c r="CE1821" s="198"/>
      <c r="CF1821" s="198"/>
      <c r="CG1821" s="198"/>
      <c r="CH1821" s="198"/>
      <c r="CI1821" s="198"/>
      <c r="CJ1821" s="198"/>
      <c r="CK1821" s="198"/>
      <c r="CL1821" s="198"/>
      <c r="CM1821" s="198"/>
      <c r="CN1821" s="198"/>
      <c r="CO1821" s="198"/>
      <c r="CP1821" s="198"/>
      <c r="CQ1821" s="198"/>
      <c r="CR1821" s="198"/>
      <c r="CS1821" s="198"/>
      <c r="CT1821" s="198"/>
      <c r="CU1821" s="198"/>
      <c r="CV1821" s="198"/>
      <c r="CW1821" s="198"/>
      <c r="CX1821" s="198"/>
      <c r="CY1821" s="198"/>
      <c r="CZ1821" s="198"/>
      <c r="DA1821" s="198"/>
      <c r="DB1821" s="198"/>
      <c r="DC1821" s="198"/>
      <c r="DD1821" s="198"/>
      <c r="DE1821" s="198"/>
      <c r="DF1821" s="198"/>
      <c r="DG1821" s="198"/>
      <c r="DH1821" s="198"/>
      <c r="DI1821" s="198"/>
      <c r="DJ1821" s="198"/>
      <c r="DK1821" s="198"/>
      <c r="DL1821" s="198"/>
      <c r="DM1821" s="198"/>
      <c r="DN1821" s="198"/>
      <c r="DO1821" s="198"/>
      <c r="DP1821" s="198"/>
      <c r="DQ1821" s="198"/>
      <c r="DR1821" s="198"/>
      <c r="DS1821" s="198"/>
      <c r="DT1821" s="198"/>
      <c r="DU1821" s="198"/>
    </row>
    <row r="1822" spans="1:125" s="173" customFormat="1" x14ac:dyDescent="0.2">
      <c r="A1822" s="149"/>
      <c r="B1822" s="151"/>
      <c r="C1822" s="151"/>
      <c r="AT1822" s="198"/>
      <c r="AU1822" s="198"/>
      <c r="AV1822" s="198"/>
      <c r="AW1822" s="198"/>
      <c r="AX1822" s="198"/>
      <c r="AY1822" s="198"/>
      <c r="AZ1822" s="198"/>
      <c r="BA1822" s="198"/>
      <c r="BB1822" s="198"/>
      <c r="BC1822" s="198"/>
      <c r="BD1822" s="198"/>
      <c r="BE1822" s="198"/>
      <c r="BF1822" s="198"/>
      <c r="BG1822" s="198"/>
      <c r="BH1822" s="198"/>
      <c r="BI1822" s="198"/>
      <c r="BJ1822" s="198"/>
      <c r="BK1822" s="198"/>
      <c r="BL1822" s="198"/>
      <c r="BM1822" s="198"/>
      <c r="BN1822" s="198"/>
      <c r="BO1822" s="198"/>
      <c r="BP1822" s="198"/>
      <c r="BQ1822" s="198"/>
      <c r="BR1822" s="198"/>
      <c r="BS1822" s="198"/>
      <c r="BT1822" s="198"/>
      <c r="BU1822" s="198"/>
      <c r="BV1822" s="198"/>
      <c r="BW1822" s="198"/>
      <c r="BX1822" s="198"/>
      <c r="BY1822" s="198"/>
      <c r="BZ1822" s="198"/>
      <c r="CA1822" s="198"/>
      <c r="CB1822" s="198"/>
      <c r="CC1822" s="198"/>
      <c r="CD1822" s="198"/>
      <c r="CE1822" s="198"/>
      <c r="CF1822" s="198"/>
      <c r="CG1822" s="198"/>
      <c r="CH1822" s="198"/>
      <c r="CI1822" s="198"/>
      <c r="CJ1822" s="198"/>
      <c r="CK1822" s="198"/>
      <c r="CL1822" s="198"/>
      <c r="CM1822" s="198"/>
      <c r="CN1822" s="198"/>
      <c r="CO1822" s="198"/>
      <c r="CP1822" s="198"/>
      <c r="CQ1822" s="198"/>
      <c r="CR1822" s="198"/>
      <c r="CS1822" s="198"/>
      <c r="CT1822" s="198"/>
      <c r="CU1822" s="198"/>
      <c r="CV1822" s="198"/>
      <c r="CW1822" s="198"/>
      <c r="CX1822" s="198"/>
      <c r="CY1822" s="198"/>
      <c r="CZ1822" s="198"/>
      <c r="DA1822" s="198"/>
      <c r="DB1822" s="198"/>
      <c r="DC1822" s="198"/>
      <c r="DD1822" s="198"/>
      <c r="DE1822" s="198"/>
      <c r="DF1822" s="198"/>
      <c r="DG1822" s="198"/>
      <c r="DH1822" s="198"/>
      <c r="DI1822" s="198"/>
      <c r="DJ1822" s="198"/>
      <c r="DK1822" s="198"/>
      <c r="DL1822" s="198"/>
      <c r="DM1822" s="198"/>
      <c r="DN1822" s="198"/>
      <c r="DO1822" s="198"/>
      <c r="DP1822" s="198"/>
      <c r="DQ1822" s="198"/>
      <c r="DR1822" s="198"/>
      <c r="DS1822" s="198"/>
      <c r="DT1822" s="198"/>
      <c r="DU1822" s="198"/>
    </row>
    <row r="1823" spans="1:125" s="173" customFormat="1" x14ac:dyDescent="0.2">
      <c r="A1823" s="149"/>
      <c r="B1823" s="151"/>
      <c r="C1823" s="151"/>
      <c r="AT1823" s="198"/>
      <c r="AU1823" s="198"/>
      <c r="AV1823" s="198"/>
      <c r="AW1823" s="198"/>
      <c r="AX1823" s="198"/>
      <c r="AY1823" s="198"/>
      <c r="AZ1823" s="198"/>
      <c r="BA1823" s="198"/>
      <c r="BB1823" s="198"/>
      <c r="BC1823" s="198"/>
      <c r="BD1823" s="198"/>
      <c r="BE1823" s="198"/>
      <c r="BF1823" s="198"/>
      <c r="BG1823" s="198"/>
      <c r="BH1823" s="198"/>
      <c r="BI1823" s="198"/>
      <c r="BJ1823" s="198"/>
      <c r="BK1823" s="198"/>
      <c r="BL1823" s="198"/>
      <c r="BM1823" s="198"/>
      <c r="BN1823" s="198"/>
      <c r="BO1823" s="198"/>
      <c r="BP1823" s="198"/>
      <c r="BQ1823" s="198"/>
      <c r="BR1823" s="198"/>
      <c r="BS1823" s="198"/>
      <c r="BT1823" s="198"/>
      <c r="BU1823" s="198"/>
      <c r="BV1823" s="198"/>
      <c r="BW1823" s="198"/>
      <c r="BX1823" s="198"/>
      <c r="BY1823" s="198"/>
      <c r="BZ1823" s="198"/>
      <c r="CA1823" s="198"/>
      <c r="CB1823" s="198"/>
      <c r="CC1823" s="198"/>
      <c r="CD1823" s="198"/>
      <c r="CE1823" s="198"/>
      <c r="CF1823" s="198"/>
      <c r="CG1823" s="198"/>
      <c r="CH1823" s="198"/>
      <c r="CI1823" s="198"/>
      <c r="CJ1823" s="198"/>
      <c r="CK1823" s="198"/>
      <c r="CL1823" s="198"/>
      <c r="CM1823" s="198"/>
      <c r="CN1823" s="198"/>
      <c r="CO1823" s="198"/>
      <c r="CP1823" s="198"/>
      <c r="CQ1823" s="198"/>
      <c r="CR1823" s="198"/>
      <c r="CS1823" s="198"/>
      <c r="CT1823" s="198"/>
      <c r="CU1823" s="198"/>
      <c r="CV1823" s="198"/>
      <c r="CW1823" s="198"/>
      <c r="CX1823" s="198"/>
      <c r="CY1823" s="198"/>
      <c r="CZ1823" s="198"/>
      <c r="DA1823" s="198"/>
      <c r="DB1823" s="198"/>
      <c r="DC1823" s="198"/>
      <c r="DD1823" s="198"/>
      <c r="DE1823" s="198"/>
      <c r="DF1823" s="198"/>
      <c r="DG1823" s="198"/>
      <c r="DH1823" s="198"/>
      <c r="DI1823" s="198"/>
      <c r="DJ1823" s="198"/>
      <c r="DK1823" s="198"/>
      <c r="DL1823" s="198"/>
      <c r="DM1823" s="198"/>
      <c r="DN1823" s="198"/>
      <c r="DO1823" s="198"/>
      <c r="DP1823" s="198"/>
      <c r="DQ1823" s="198"/>
      <c r="DR1823" s="198"/>
      <c r="DS1823" s="198"/>
      <c r="DT1823" s="198"/>
      <c r="DU1823" s="198"/>
    </row>
    <row r="1824" spans="1:125" s="173" customFormat="1" x14ac:dyDescent="0.2">
      <c r="A1824" s="149"/>
      <c r="B1824" s="151"/>
      <c r="C1824" s="151"/>
      <c r="AT1824" s="198"/>
      <c r="AU1824" s="198"/>
      <c r="AV1824" s="198"/>
      <c r="AW1824" s="198"/>
      <c r="AX1824" s="198"/>
      <c r="AY1824" s="198"/>
      <c r="AZ1824" s="198"/>
      <c r="BA1824" s="198"/>
      <c r="BB1824" s="198"/>
      <c r="BC1824" s="198"/>
      <c r="BD1824" s="198"/>
      <c r="BE1824" s="198"/>
      <c r="BF1824" s="198"/>
      <c r="BG1824" s="198"/>
      <c r="BH1824" s="198"/>
      <c r="BI1824" s="198"/>
      <c r="BJ1824" s="198"/>
      <c r="BK1824" s="198"/>
      <c r="BL1824" s="198"/>
      <c r="BM1824" s="198"/>
      <c r="BN1824" s="198"/>
      <c r="BO1824" s="198"/>
      <c r="BP1824" s="198"/>
      <c r="BQ1824" s="198"/>
      <c r="BR1824" s="198"/>
      <c r="BS1824" s="198"/>
      <c r="BT1824" s="198"/>
      <c r="BU1824" s="198"/>
      <c r="BV1824" s="198"/>
      <c r="BW1824" s="198"/>
      <c r="BX1824" s="198"/>
      <c r="BY1824" s="198"/>
      <c r="BZ1824" s="198"/>
      <c r="CA1824" s="198"/>
      <c r="CB1824" s="198"/>
      <c r="CC1824" s="198"/>
      <c r="CD1824" s="198"/>
      <c r="CE1824" s="198"/>
      <c r="CF1824" s="198"/>
      <c r="CG1824" s="198"/>
      <c r="CH1824" s="198"/>
      <c r="CI1824" s="198"/>
      <c r="CJ1824" s="198"/>
      <c r="CK1824" s="198"/>
      <c r="CL1824" s="198"/>
      <c r="CM1824" s="198"/>
      <c r="CN1824" s="198"/>
      <c r="CO1824" s="198"/>
      <c r="CP1824" s="198"/>
      <c r="CQ1824" s="198"/>
      <c r="CR1824" s="198"/>
      <c r="CS1824" s="198"/>
      <c r="CT1824" s="198"/>
      <c r="CU1824" s="198"/>
      <c r="CV1824" s="198"/>
      <c r="CW1824" s="198"/>
      <c r="CX1824" s="198"/>
      <c r="CY1824" s="198"/>
      <c r="CZ1824" s="198"/>
      <c r="DA1824" s="198"/>
      <c r="DB1824" s="198"/>
      <c r="DC1824" s="198"/>
      <c r="DD1824" s="198"/>
      <c r="DE1824" s="198"/>
      <c r="DF1824" s="198"/>
      <c r="DG1824" s="198"/>
      <c r="DH1824" s="198"/>
      <c r="DI1824" s="198"/>
      <c r="DJ1824" s="198"/>
      <c r="DK1824" s="198"/>
      <c r="DL1824" s="198"/>
      <c r="DM1824" s="198"/>
      <c r="DN1824" s="198"/>
      <c r="DO1824" s="198"/>
      <c r="DP1824" s="198"/>
      <c r="DQ1824" s="198"/>
      <c r="DR1824" s="198"/>
      <c r="DS1824" s="198"/>
      <c r="DT1824" s="198"/>
      <c r="DU1824" s="198"/>
    </row>
    <row r="1825" spans="1:125" s="173" customFormat="1" x14ac:dyDescent="0.2">
      <c r="A1825" s="149"/>
      <c r="B1825" s="151"/>
      <c r="C1825" s="151"/>
      <c r="AT1825" s="198"/>
      <c r="AU1825" s="198"/>
      <c r="AV1825" s="198"/>
      <c r="AW1825" s="198"/>
      <c r="AX1825" s="198"/>
      <c r="AY1825" s="198"/>
      <c r="AZ1825" s="198"/>
      <c r="BA1825" s="198"/>
      <c r="BB1825" s="198"/>
      <c r="BC1825" s="198"/>
      <c r="BD1825" s="198"/>
      <c r="BE1825" s="198"/>
      <c r="BF1825" s="198"/>
      <c r="BG1825" s="198"/>
      <c r="BH1825" s="198"/>
      <c r="BI1825" s="198"/>
      <c r="BJ1825" s="198"/>
      <c r="BK1825" s="198"/>
      <c r="BL1825" s="198"/>
      <c r="BM1825" s="198"/>
      <c r="BN1825" s="198"/>
      <c r="BO1825" s="198"/>
      <c r="BP1825" s="198"/>
      <c r="BQ1825" s="198"/>
      <c r="BR1825" s="198"/>
      <c r="BS1825" s="198"/>
      <c r="BT1825" s="198"/>
      <c r="BU1825" s="198"/>
      <c r="BV1825" s="198"/>
      <c r="BW1825" s="198"/>
      <c r="BX1825" s="198"/>
      <c r="BY1825" s="198"/>
      <c r="BZ1825" s="198"/>
      <c r="CA1825" s="198"/>
      <c r="CB1825" s="198"/>
      <c r="CC1825" s="198"/>
      <c r="CD1825" s="198"/>
      <c r="CE1825" s="198"/>
      <c r="CF1825" s="198"/>
      <c r="CG1825" s="198"/>
      <c r="CH1825" s="198"/>
      <c r="CI1825" s="198"/>
      <c r="CJ1825" s="198"/>
      <c r="CK1825" s="198"/>
      <c r="CL1825" s="198"/>
      <c r="CM1825" s="198"/>
      <c r="CN1825" s="198"/>
      <c r="CO1825" s="198"/>
      <c r="CP1825" s="198"/>
      <c r="CQ1825" s="198"/>
      <c r="CR1825" s="198"/>
      <c r="CS1825" s="198"/>
      <c r="CT1825" s="198"/>
      <c r="CU1825" s="198"/>
      <c r="CV1825" s="198"/>
      <c r="CW1825" s="198"/>
      <c r="CX1825" s="198"/>
      <c r="CY1825" s="198"/>
      <c r="CZ1825" s="198"/>
      <c r="DA1825" s="198"/>
      <c r="DB1825" s="198"/>
      <c r="DC1825" s="198"/>
      <c r="DD1825" s="198"/>
      <c r="DE1825" s="198"/>
      <c r="DF1825" s="198"/>
      <c r="DG1825" s="198"/>
      <c r="DH1825" s="198"/>
      <c r="DI1825" s="198"/>
      <c r="DJ1825" s="198"/>
      <c r="DK1825" s="198"/>
      <c r="DL1825" s="198"/>
      <c r="DM1825" s="198"/>
      <c r="DN1825" s="198"/>
      <c r="DO1825" s="198"/>
      <c r="DP1825" s="198"/>
      <c r="DQ1825" s="198"/>
      <c r="DR1825" s="198"/>
      <c r="DS1825" s="198"/>
      <c r="DT1825" s="198"/>
      <c r="DU1825" s="198"/>
    </row>
    <row r="1826" spans="1:125" s="173" customFormat="1" x14ac:dyDescent="0.2">
      <c r="A1826" s="149"/>
      <c r="B1826" s="151"/>
      <c r="C1826" s="151"/>
      <c r="AT1826" s="198"/>
      <c r="AU1826" s="198"/>
      <c r="AV1826" s="198"/>
      <c r="AW1826" s="198"/>
      <c r="AX1826" s="198"/>
      <c r="AY1826" s="198"/>
      <c r="AZ1826" s="198"/>
      <c r="BA1826" s="198"/>
      <c r="BB1826" s="198"/>
      <c r="BC1826" s="198"/>
      <c r="BD1826" s="198"/>
      <c r="BE1826" s="198"/>
      <c r="BF1826" s="198"/>
      <c r="BG1826" s="198"/>
      <c r="BH1826" s="198"/>
      <c r="BI1826" s="198"/>
      <c r="BJ1826" s="198"/>
      <c r="BK1826" s="198"/>
      <c r="BL1826" s="198"/>
      <c r="BM1826" s="198"/>
      <c r="BN1826" s="198"/>
      <c r="BO1826" s="198"/>
      <c r="BP1826" s="198"/>
      <c r="BQ1826" s="198"/>
      <c r="BR1826" s="198"/>
      <c r="BS1826" s="198"/>
      <c r="BT1826" s="198"/>
      <c r="BU1826" s="198"/>
      <c r="BV1826" s="198"/>
      <c r="BW1826" s="198"/>
      <c r="BX1826" s="198"/>
      <c r="BY1826" s="198"/>
      <c r="BZ1826" s="198"/>
      <c r="CA1826" s="198"/>
      <c r="CB1826" s="198"/>
      <c r="CC1826" s="198"/>
      <c r="CD1826" s="198"/>
      <c r="CE1826" s="198"/>
      <c r="CF1826" s="198"/>
      <c r="CG1826" s="198"/>
      <c r="CH1826" s="198"/>
      <c r="CI1826" s="198"/>
      <c r="CJ1826" s="198"/>
      <c r="CK1826" s="198"/>
      <c r="CL1826" s="198"/>
      <c r="CM1826" s="198"/>
      <c r="CN1826" s="198"/>
      <c r="CO1826" s="198"/>
      <c r="CP1826" s="198"/>
      <c r="CQ1826" s="198"/>
      <c r="CR1826" s="198"/>
      <c r="CS1826" s="198"/>
      <c r="CT1826" s="198"/>
      <c r="CU1826" s="198"/>
      <c r="CV1826" s="198"/>
      <c r="CW1826" s="198"/>
      <c r="CX1826" s="198"/>
      <c r="CY1826" s="198"/>
      <c r="CZ1826" s="198"/>
      <c r="DA1826" s="198"/>
      <c r="DB1826" s="198"/>
      <c r="DC1826" s="198"/>
      <c r="DD1826" s="198"/>
      <c r="DE1826" s="198"/>
      <c r="DF1826" s="198"/>
      <c r="DG1826" s="198"/>
      <c r="DH1826" s="198"/>
      <c r="DI1826" s="198"/>
      <c r="DJ1826" s="198"/>
      <c r="DK1826" s="198"/>
      <c r="DL1826" s="198"/>
      <c r="DM1826" s="198"/>
      <c r="DN1826" s="198"/>
      <c r="DO1826" s="198"/>
      <c r="DP1826" s="198"/>
      <c r="DQ1826" s="198"/>
      <c r="DR1826" s="198"/>
      <c r="DS1826" s="198"/>
      <c r="DT1826" s="198"/>
      <c r="DU1826" s="198"/>
    </row>
    <row r="1827" spans="1:125" s="173" customFormat="1" x14ac:dyDescent="0.2">
      <c r="A1827" s="149"/>
      <c r="B1827" s="151"/>
      <c r="C1827" s="151"/>
      <c r="AT1827" s="198"/>
      <c r="AU1827" s="198"/>
      <c r="AV1827" s="198"/>
      <c r="AW1827" s="198"/>
      <c r="AX1827" s="198"/>
      <c r="AY1827" s="198"/>
      <c r="AZ1827" s="198"/>
      <c r="BA1827" s="198"/>
      <c r="BB1827" s="198"/>
      <c r="BC1827" s="198"/>
      <c r="BD1827" s="198"/>
      <c r="BE1827" s="198"/>
      <c r="BF1827" s="198"/>
      <c r="BG1827" s="198"/>
      <c r="BH1827" s="198"/>
      <c r="BI1827" s="198"/>
      <c r="BJ1827" s="198"/>
      <c r="BK1827" s="198"/>
      <c r="BL1827" s="198"/>
      <c r="BM1827" s="198"/>
      <c r="BN1827" s="198"/>
      <c r="BO1827" s="198"/>
      <c r="BP1827" s="198"/>
      <c r="BQ1827" s="198"/>
      <c r="BR1827" s="198"/>
      <c r="BS1827" s="198"/>
      <c r="BT1827" s="198"/>
      <c r="BU1827" s="198"/>
      <c r="BV1827" s="198"/>
      <c r="BW1827" s="198"/>
      <c r="BX1827" s="198"/>
      <c r="BY1827" s="198"/>
      <c r="BZ1827" s="198"/>
      <c r="CA1827" s="198"/>
      <c r="CB1827" s="198"/>
      <c r="CC1827" s="198"/>
      <c r="CD1827" s="198"/>
      <c r="CE1827" s="198"/>
      <c r="CF1827" s="198"/>
      <c r="CG1827" s="198"/>
      <c r="CH1827" s="198"/>
      <c r="CI1827" s="198"/>
      <c r="CJ1827" s="198"/>
      <c r="CK1827" s="198"/>
      <c r="CL1827" s="198"/>
      <c r="CM1827" s="198"/>
      <c r="CN1827" s="198"/>
      <c r="CO1827" s="198"/>
      <c r="CP1827" s="198"/>
      <c r="CQ1827" s="198"/>
      <c r="CR1827" s="198"/>
      <c r="CS1827" s="198"/>
      <c r="CT1827" s="198"/>
      <c r="CU1827" s="198"/>
      <c r="CV1827" s="198"/>
      <c r="CW1827" s="198"/>
      <c r="CX1827" s="198"/>
      <c r="CY1827" s="198"/>
      <c r="CZ1827" s="198"/>
      <c r="DA1827" s="198"/>
      <c r="DB1827" s="198"/>
      <c r="DC1827" s="198"/>
      <c r="DD1827" s="198"/>
      <c r="DE1827" s="198"/>
      <c r="DF1827" s="198"/>
      <c r="DG1827" s="198"/>
      <c r="DH1827" s="198"/>
      <c r="DI1827" s="198"/>
      <c r="DJ1827" s="198"/>
      <c r="DK1827" s="198"/>
      <c r="DL1827" s="198"/>
      <c r="DM1827" s="198"/>
      <c r="DN1827" s="198"/>
      <c r="DO1827" s="198"/>
      <c r="DP1827" s="198"/>
      <c r="DQ1827" s="198"/>
      <c r="DR1827" s="198"/>
      <c r="DS1827" s="198"/>
      <c r="DT1827" s="198"/>
      <c r="DU1827" s="198"/>
    </row>
    <row r="1828" spans="1:125" s="173" customFormat="1" x14ac:dyDescent="0.2">
      <c r="A1828" s="149"/>
      <c r="B1828" s="151"/>
      <c r="C1828" s="151"/>
      <c r="AT1828" s="198"/>
      <c r="AU1828" s="198"/>
      <c r="AV1828" s="198"/>
      <c r="AW1828" s="198"/>
      <c r="AX1828" s="198"/>
      <c r="AY1828" s="198"/>
      <c r="AZ1828" s="198"/>
      <c r="BA1828" s="198"/>
      <c r="BB1828" s="198"/>
      <c r="BC1828" s="198"/>
      <c r="BD1828" s="198"/>
      <c r="BE1828" s="198"/>
      <c r="BF1828" s="198"/>
      <c r="BG1828" s="198"/>
      <c r="BH1828" s="198"/>
      <c r="BI1828" s="198"/>
      <c r="BJ1828" s="198"/>
      <c r="BK1828" s="198"/>
      <c r="BL1828" s="198"/>
      <c r="BM1828" s="198"/>
      <c r="BN1828" s="198"/>
      <c r="BO1828" s="198"/>
      <c r="BP1828" s="198"/>
      <c r="BQ1828" s="198"/>
      <c r="BR1828" s="198"/>
      <c r="BS1828" s="198"/>
      <c r="BT1828" s="198"/>
      <c r="BU1828" s="198"/>
      <c r="BV1828" s="198"/>
      <c r="BW1828" s="198"/>
      <c r="BX1828" s="198"/>
      <c r="BY1828" s="198"/>
      <c r="BZ1828" s="198"/>
      <c r="CA1828" s="198"/>
      <c r="CB1828" s="198"/>
      <c r="CC1828" s="198"/>
      <c r="CD1828" s="198"/>
      <c r="CE1828" s="198"/>
      <c r="CF1828" s="198"/>
      <c r="CG1828" s="198"/>
      <c r="CH1828" s="198"/>
      <c r="CI1828" s="198"/>
      <c r="CJ1828" s="198"/>
      <c r="CK1828" s="198"/>
      <c r="CL1828" s="198"/>
      <c r="CM1828" s="198"/>
      <c r="CN1828" s="198"/>
      <c r="CO1828" s="198"/>
      <c r="CP1828" s="198"/>
      <c r="CQ1828" s="198"/>
      <c r="CR1828" s="198"/>
      <c r="CS1828" s="198"/>
      <c r="CT1828" s="198"/>
      <c r="CU1828" s="198"/>
      <c r="CV1828" s="198"/>
      <c r="CW1828" s="198"/>
      <c r="CX1828" s="198"/>
      <c r="CY1828" s="198"/>
      <c r="CZ1828" s="198"/>
      <c r="DA1828" s="198"/>
      <c r="DB1828" s="198"/>
      <c r="DC1828" s="198"/>
      <c r="DD1828" s="198"/>
      <c r="DE1828" s="198"/>
      <c r="DF1828" s="198"/>
      <c r="DG1828" s="198"/>
      <c r="DH1828" s="198"/>
      <c r="DI1828" s="198"/>
      <c r="DJ1828" s="198"/>
      <c r="DK1828" s="198"/>
      <c r="DL1828" s="198"/>
      <c r="DM1828" s="198"/>
      <c r="DN1828" s="198"/>
      <c r="DO1828" s="198"/>
      <c r="DP1828" s="198"/>
      <c r="DQ1828" s="198"/>
      <c r="DR1828" s="198"/>
      <c r="DS1828" s="198"/>
      <c r="DT1828" s="198"/>
      <c r="DU1828" s="198"/>
    </row>
    <row r="1829" spans="1:125" s="173" customFormat="1" x14ac:dyDescent="0.2">
      <c r="A1829" s="149"/>
      <c r="B1829" s="151"/>
      <c r="C1829" s="151"/>
      <c r="AT1829" s="198"/>
      <c r="AU1829" s="198"/>
      <c r="AV1829" s="198"/>
      <c r="AW1829" s="198"/>
      <c r="AX1829" s="198"/>
      <c r="AY1829" s="198"/>
      <c r="AZ1829" s="198"/>
      <c r="BA1829" s="198"/>
      <c r="BB1829" s="198"/>
      <c r="BC1829" s="198"/>
      <c r="BD1829" s="198"/>
      <c r="BE1829" s="198"/>
      <c r="BF1829" s="198"/>
      <c r="BG1829" s="198"/>
      <c r="BH1829" s="198"/>
      <c r="BI1829" s="198"/>
      <c r="BJ1829" s="198"/>
      <c r="BK1829" s="198"/>
      <c r="BL1829" s="198"/>
      <c r="BM1829" s="198"/>
      <c r="BN1829" s="198"/>
      <c r="BO1829" s="198"/>
      <c r="BP1829" s="198"/>
      <c r="BQ1829" s="198"/>
      <c r="BR1829" s="198"/>
      <c r="BS1829" s="198"/>
      <c r="BT1829" s="198"/>
      <c r="BU1829" s="198"/>
      <c r="BV1829" s="198"/>
      <c r="BW1829" s="198"/>
      <c r="BX1829" s="198"/>
      <c r="BY1829" s="198"/>
      <c r="BZ1829" s="198"/>
      <c r="CA1829" s="198"/>
      <c r="CB1829" s="198"/>
      <c r="CC1829" s="198"/>
      <c r="CD1829" s="198"/>
      <c r="CE1829" s="198"/>
      <c r="CF1829" s="198"/>
      <c r="CG1829" s="198"/>
      <c r="CH1829" s="198"/>
      <c r="CI1829" s="198"/>
      <c r="CJ1829" s="198"/>
      <c r="CK1829" s="198"/>
      <c r="CL1829" s="198"/>
      <c r="CM1829" s="198"/>
      <c r="CN1829" s="198"/>
      <c r="CO1829" s="198"/>
      <c r="CP1829" s="198"/>
      <c r="CQ1829" s="198"/>
      <c r="CR1829" s="198"/>
      <c r="CS1829" s="198"/>
      <c r="CT1829" s="198"/>
      <c r="CU1829" s="198"/>
      <c r="CV1829" s="198"/>
      <c r="CW1829" s="198"/>
      <c r="CX1829" s="198"/>
      <c r="CY1829" s="198"/>
      <c r="CZ1829" s="198"/>
      <c r="DA1829" s="198"/>
      <c r="DB1829" s="198"/>
      <c r="DC1829" s="198"/>
      <c r="DD1829" s="198"/>
      <c r="DE1829" s="198"/>
      <c r="DF1829" s="198"/>
      <c r="DG1829" s="198"/>
      <c r="DH1829" s="198"/>
      <c r="DI1829" s="198"/>
      <c r="DJ1829" s="198"/>
      <c r="DK1829" s="198"/>
      <c r="DL1829" s="198"/>
      <c r="DM1829" s="198"/>
      <c r="DN1829" s="198"/>
      <c r="DO1829" s="198"/>
      <c r="DP1829" s="198"/>
      <c r="DQ1829" s="198"/>
      <c r="DR1829" s="198"/>
      <c r="DS1829" s="198"/>
      <c r="DT1829" s="198"/>
      <c r="DU1829" s="198"/>
    </row>
    <row r="1830" spans="1:125" s="173" customFormat="1" x14ac:dyDescent="0.2">
      <c r="A1830" s="149"/>
      <c r="B1830" s="151"/>
      <c r="C1830" s="151"/>
      <c r="AT1830" s="198"/>
      <c r="AU1830" s="198"/>
      <c r="AV1830" s="198"/>
      <c r="AW1830" s="198"/>
      <c r="AX1830" s="198"/>
      <c r="AY1830" s="198"/>
      <c r="AZ1830" s="198"/>
      <c r="BA1830" s="198"/>
      <c r="BB1830" s="198"/>
      <c r="BC1830" s="198"/>
      <c r="BD1830" s="198"/>
      <c r="BE1830" s="198"/>
      <c r="BF1830" s="198"/>
      <c r="BG1830" s="198"/>
      <c r="BH1830" s="198"/>
      <c r="BI1830" s="198"/>
      <c r="BJ1830" s="198"/>
      <c r="BK1830" s="198"/>
      <c r="BL1830" s="198"/>
      <c r="BM1830" s="198"/>
      <c r="BN1830" s="198"/>
      <c r="BO1830" s="198"/>
      <c r="BP1830" s="198"/>
      <c r="BQ1830" s="198"/>
      <c r="BR1830" s="198"/>
      <c r="BS1830" s="198"/>
      <c r="BT1830" s="198"/>
      <c r="BU1830" s="198"/>
      <c r="BV1830" s="198"/>
      <c r="BW1830" s="198"/>
      <c r="BX1830" s="198"/>
      <c r="BY1830" s="198"/>
      <c r="BZ1830" s="198"/>
      <c r="CA1830" s="198"/>
      <c r="CB1830" s="198"/>
      <c r="CC1830" s="198"/>
      <c r="CD1830" s="198"/>
      <c r="CE1830" s="198"/>
      <c r="CF1830" s="198"/>
      <c r="CG1830" s="198"/>
      <c r="CH1830" s="198"/>
      <c r="CI1830" s="198"/>
      <c r="CJ1830" s="198"/>
      <c r="CK1830" s="198"/>
      <c r="CL1830" s="198"/>
      <c r="CM1830" s="198"/>
      <c r="CN1830" s="198"/>
      <c r="CO1830" s="198"/>
      <c r="CP1830" s="198"/>
      <c r="CQ1830" s="198"/>
      <c r="CR1830" s="198"/>
      <c r="CS1830" s="198"/>
      <c r="CT1830" s="198"/>
      <c r="CU1830" s="198"/>
      <c r="CV1830" s="198"/>
      <c r="CW1830" s="198"/>
      <c r="CX1830" s="198"/>
      <c r="CY1830" s="198"/>
      <c r="CZ1830" s="198"/>
      <c r="DA1830" s="198"/>
      <c r="DB1830" s="198"/>
      <c r="DC1830" s="198"/>
      <c r="DD1830" s="198"/>
      <c r="DE1830" s="198"/>
      <c r="DF1830" s="198"/>
      <c r="DG1830" s="198"/>
      <c r="DH1830" s="198"/>
      <c r="DI1830" s="198"/>
      <c r="DJ1830" s="198"/>
      <c r="DK1830" s="198"/>
      <c r="DL1830" s="198"/>
      <c r="DM1830" s="198"/>
      <c r="DN1830" s="198"/>
      <c r="DO1830" s="198"/>
      <c r="DP1830" s="198"/>
      <c r="DQ1830" s="198"/>
      <c r="DR1830" s="198"/>
      <c r="DS1830" s="198"/>
      <c r="DT1830" s="198"/>
      <c r="DU1830" s="198"/>
    </row>
    <row r="1831" spans="1:125" s="173" customFormat="1" x14ac:dyDescent="0.2">
      <c r="A1831" s="149"/>
      <c r="B1831" s="151"/>
      <c r="C1831" s="151"/>
      <c r="AT1831" s="198"/>
      <c r="AU1831" s="198"/>
      <c r="AV1831" s="198"/>
      <c r="AW1831" s="198"/>
      <c r="AX1831" s="198"/>
      <c r="AY1831" s="198"/>
      <c r="AZ1831" s="198"/>
      <c r="BA1831" s="198"/>
      <c r="BB1831" s="198"/>
      <c r="BC1831" s="198"/>
      <c r="BD1831" s="198"/>
      <c r="BE1831" s="198"/>
      <c r="BF1831" s="198"/>
      <c r="BG1831" s="198"/>
      <c r="BH1831" s="198"/>
      <c r="BI1831" s="198"/>
      <c r="BJ1831" s="198"/>
      <c r="BK1831" s="198"/>
      <c r="BL1831" s="198"/>
      <c r="BM1831" s="198"/>
      <c r="BN1831" s="198"/>
      <c r="BO1831" s="198"/>
      <c r="BP1831" s="198"/>
      <c r="BQ1831" s="198"/>
      <c r="BR1831" s="198"/>
      <c r="BS1831" s="198"/>
      <c r="BT1831" s="198"/>
      <c r="BU1831" s="198"/>
      <c r="BV1831" s="198"/>
      <c r="BW1831" s="198"/>
      <c r="BX1831" s="198"/>
      <c r="BY1831" s="198"/>
      <c r="BZ1831" s="198"/>
      <c r="CA1831" s="198"/>
      <c r="CB1831" s="198"/>
      <c r="CC1831" s="198"/>
      <c r="CD1831" s="198"/>
      <c r="CE1831" s="198"/>
      <c r="CF1831" s="198"/>
      <c r="CG1831" s="198"/>
      <c r="CH1831" s="198"/>
      <c r="CI1831" s="198"/>
      <c r="CJ1831" s="198"/>
      <c r="CK1831" s="198"/>
      <c r="CL1831" s="198"/>
      <c r="CM1831" s="198"/>
      <c r="CN1831" s="198"/>
      <c r="CO1831" s="198"/>
      <c r="CP1831" s="198"/>
      <c r="CQ1831" s="198"/>
      <c r="CR1831" s="198"/>
      <c r="CS1831" s="198"/>
      <c r="CT1831" s="198"/>
      <c r="CU1831" s="198"/>
      <c r="CV1831" s="198"/>
      <c r="CW1831" s="198"/>
      <c r="CX1831" s="198"/>
      <c r="CY1831" s="198"/>
      <c r="CZ1831" s="198"/>
      <c r="DA1831" s="198"/>
      <c r="DB1831" s="198"/>
      <c r="DC1831" s="198"/>
      <c r="DD1831" s="198"/>
      <c r="DE1831" s="198"/>
      <c r="DF1831" s="198"/>
      <c r="DG1831" s="198"/>
      <c r="DH1831" s="198"/>
      <c r="DI1831" s="198"/>
      <c r="DJ1831" s="198"/>
      <c r="DK1831" s="198"/>
      <c r="DL1831" s="198"/>
      <c r="DM1831" s="198"/>
      <c r="DN1831" s="198"/>
      <c r="DO1831" s="198"/>
      <c r="DP1831" s="198"/>
      <c r="DQ1831" s="198"/>
      <c r="DR1831" s="198"/>
      <c r="DS1831" s="198"/>
      <c r="DT1831" s="198"/>
      <c r="DU1831" s="198"/>
    </row>
    <row r="1832" spans="1:125" x14ac:dyDescent="0.2">
      <c r="D1832" s="173"/>
      <c r="E1832" s="173"/>
      <c r="F1832" s="173"/>
      <c r="G1832" s="173"/>
      <c r="H1832" s="173"/>
      <c r="I1832" s="173"/>
      <c r="J1832" s="173"/>
      <c r="K1832" s="173"/>
      <c r="L1832" s="173"/>
      <c r="M1832" s="173"/>
      <c r="N1832" s="173"/>
      <c r="O1832" s="173"/>
      <c r="P1832" s="173"/>
      <c r="Q1832" s="173"/>
      <c r="R1832" s="173"/>
      <c r="S1832" s="173"/>
      <c r="T1832" s="173"/>
      <c r="U1832" s="173"/>
      <c r="V1832" s="173"/>
      <c r="W1832" s="173"/>
      <c r="X1832" s="173"/>
      <c r="Y1832" s="173"/>
      <c r="Z1832" s="173"/>
      <c r="AA1832" s="173"/>
      <c r="AB1832" s="173"/>
      <c r="AC1832" s="173"/>
      <c r="AD1832" s="173"/>
      <c r="AE1832" s="173"/>
      <c r="AF1832" s="173"/>
      <c r="AG1832" s="173"/>
      <c r="AH1832" s="173"/>
      <c r="AI1832" s="173"/>
      <c r="AJ1832" s="173"/>
      <c r="AK1832" s="173"/>
      <c r="AL1832" s="173"/>
      <c r="AM1832" s="173"/>
      <c r="AN1832" s="173"/>
      <c r="AO1832" s="173"/>
      <c r="AP1832" s="173"/>
      <c r="AQ1832" s="173"/>
      <c r="AR1832" s="173"/>
      <c r="AS1832" s="173"/>
      <c r="AT1832" s="198"/>
      <c r="AU1832" s="198"/>
      <c r="AV1832" s="198"/>
      <c r="AW1832" s="198"/>
      <c r="AX1832" s="198"/>
      <c r="AY1832" s="198"/>
      <c r="AZ1832" s="198"/>
      <c r="BA1832" s="198"/>
      <c r="BB1832" s="198"/>
      <c r="BC1832" s="198"/>
      <c r="BD1832" s="198"/>
      <c r="BE1832" s="198"/>
      <c r="BF1832" s="198"/>
      <c r="BG1832" s="198"/>
      <c r="BH1832" s="198"/>
      <c r="BI1832" s="198"/>
      <c r="BJ1832" s="198"/>
      <c r="BK1832" s="198"/>
      <c r="BL1832" s="198"/>
      <c r="BM1832" s="198"/>
      <c r="BN1832" s="198"/>
      <c r="BO1832" s="198"/>
      <c r="BP1832" s="198"/>
      <c r="BQ1832" s="198"/>
      <c r="BR1832" s="198"/>
      <c r="BS1832" s="198"/>
      <c r="BT1832" s="198"/>
      <c r="BU1832" s="198"/>
      <c r="BV1832" s="198"/>
      <c r="BW1832" s="198"/>
      <c r="BX1832" s="198"/>
      <c r="BY1832" s="198"/>
      <c r="BZ1832" s="198"/>
      <c r="CA1832" s="198"/>
      <c r="CB1832" s="198"/>
      <c r="CC1832" s="198"/>
      <c r="CD1832" s="198"/>
    </row>
    <row r="1833" spans="1:125" x14ac:dyDescent="0.2">
      <c r="D1833" s="173"/>
      <c r="E1833" s="173"/>
      <c r="F1833" s="173"/>
      <c r="G1833" s="173"/>
      <c r="H1833" s="173"/>
      <c r="I1833" s="173"/>
      <c r="J1833" s="173"/>
      <c r="K1833" s="173"/>
      <c r="L1833" s="173"/>
      <c r="M1833" s="173"/>
      <c r="N1833" s="173"/>
      <c r="O1833" s="173"/>
      <c r="P1833" s="173"/>
      <c r="Q1833" s="173"/>
      <c r="R1833" s="173"/>
      <c r="S1833" s="173"/>
      <c r="T1833" s="173"/>
      <c r="U1833" s="173"/>
      <c r="V1833" s="173"/>
      <c r="W1833" s="173"/>
      <c r="X1833" s="173"/>
      <c r="Y1833" s="173"/>
      <c r="Z1833" s="173"/>
      <c r="AA1833" s="173"/>
      <c r="AB1833" s="173"/>
      <c r="AC1833" s="173"/>
      <c r="AD1833" s="173"/>
      <c r="AE1833" s="173"/>
      <c r="AF1833" s="173"/>
      <c r="AG1833" s="173"/>
      <c r="AH1833" s="173"/>
      <c r="AI1833" s="173"/>
      <c r="AJ1833" s="173"/>
      <c r="AK1833" s="173"/>
      <c r="AL1833" s="173"/>
      <c r="AM1833" s="173"/>
      <c r="AN1833" s="173"/>
      <c r="AO1833" s="173"/>
      <c r="AP1833" s="173"/>
      <c r="AQ1833" s="173"/>
      <c r="AR1833" s="173"/>
      <c r="AS1833" s="173"/>
      <c r="AT1833" s="198"/>
      <c r="AU1833" s="198"/>
      <c r="AV1833" s="198"/>
      <c r="AW1833" s="198"/>
      <c r="AX1833" s="198"/>
      <c r="AY1833" s="198"/>
      <c r="AZ1833" s="198"/>
      <c r="BA1833" s="198"/>
      <c r="BB1833" s="198"/>
      <c r="BC1833" s="198"/>
      <c r="BD1833" s="198"/>
      <c r="BE1833" s="198"/>
      <c r="BF1833" s="198"/>
      <c r="BG1833" s="198"/>
      <c r="BH1833" s="198"/>
      <c r="BI1833" s="198"/>
      <c r="BJ1833" s="198"/>
      <c r="BK1833" s="198"/>
      <c r="BL1833" s="198"/>
      <c r="BM1833" s="198"/>
      <c r="BN1833" s="198"/>
      <c r="BO1833" s="198"/>
      <c r="BP1833" s="198"/>
      <c r="BQ1833" s="198"/>
      <c r="BR1833" s="198"/>
      <c r="BS1833" s="198"/>
      <c r="BT1833" s="198"/>
      <c r="BU1833" s="198"/>
      <c r="BV1833" s="198"/>
      <c r="BW1833" s="198"/>
      <c r="BX1833" s="198"/>
      <c r="BY1833" s="198"/>
      <c r="BZ1833" s="198"/>
      <c r="CA1833" s="198"/>
      <c r="CB1833" s="198"/>
      <c r="CC1833" s="198"/>
      <c r="CD1833" s="198"/>
    </row>
    <row r="1834" spans="1:125" x14ac:dyDescent="0.2">
      <c r="D1834" s="173"/>
      <c r="E1834" s="173"/>
      <c r="F1834" s="173"/>
      <c r="G1834" s="173"/>
      <c r="H1834" s="173"/>
      <c r="I1834" s="173"/>
      <c r="J1834" s="173"/>
      <c r="K1834" s="173"/>
      <c r="L1834" s="173"/>
      <c r="M1834" s="173"/>
      <c r="N1834" s="173"/>
      <c r="O1834" s="173"/>
      <c r="P1834" s="173"/>
      <c r="Q1834" s="173"/>
      <c r="R1834" s="173"/>
      <c r="S1834" s="173"/>
      <c r="T1834" s="173"/>
      <c r="U1834" s="173"/>
      <c r="V1834" s="173"/>
      <c r="W1834" s="173"/>
      <c r="X1834" s="173"/>
      <c r="Y1834" s="173"/>
      <c r="Z1834" s="173"/>
      <c r="AA1834" s="173"/>
      <c r="AB1834" s="173"/>
      <c r="AC1834" s="173"/>
      <c r="AD1834" s="173"/>
      <c r="AE1834" s="173"/>
      <c r="AF1834" s="173"/>
      <c r="AG1834" s="173"/>
      <c r="AH1834" s="173"/>
      <c r="AI1834" s="173"/>
      <c r="AJ1834" s="173"/>
      <c r="AK1834" s="173"/>
      <c r="AL1834" s="173"/>
      <c r="AM1834" s="173"/>
      <c r="AN1834" s="173"/>
      <c r="AO1834" s="173"/>
      <c r="AP1834" s="173"/>
      <c r="AQ1834" s="173"/>
      <c r="AR1834" s="173"/>
      <c r="AS1834" s="173"/>
      <c r="AT1834" s="198"/>
      <c r="AU1834" s="198"/>
      <c r="AV1834" s="198"/>
      <c r="AW1834" s="198"/>
      <c r="AX1834" s="198"/>
      <c r="AY1834" s="198"/>
      <c r="AZ1834" s="198"/>
      <c r="BA1834" s="198"/>
      <c r="BB1834" s="198"/>
      <c r="BC1834" s="198"/>
      <c r="BD1834" s="198"/>
      <c r="BE1834" s="198"/>
      <c r="BF1834" s="198"/>
      <c r="BG1834" s="198"/>
      <c r="BH1834" s="198"/>
      <c r="BI1834" s="198"/>
      <c r="BJ1834" s="198"/>
      <c r="BK1834" s="198"/>
      <c r="BL1834" s="198"/>
      <c r="BM1834" s="198"/>
      <c r="BN1834" s="198"/>
      <c r="BO1834" s="198"/>
      <c r="BP1834" s="198"/>
      <c r="BQ1834" s="198"/>
      <c r="BR1834" s="198"/>
      <c r="BS1834" s="198"/>
      <c r="BT1834" s="198"/>
      <c r="BU1834" s="198"/>
      <c r="BV1834" s="198"/>
      <c r="BW1834" s="198"/>
      <c r="BX1834" s="198"/>
      <c r="BY1834" s="198"/>
      <c r="BZ1834" s="198"/>
      <c r="CA1834" s="198"/>
      <c r="CB1834" s="198"/>
      <c r="CC1834" s="198"/>
      <c r="CD1834" s="198"/>
    </row>
    <row r="1835" spans="1:125" x14ac:dyDescent="0.2">
      <c r="D1835" s="173"/>
      <c r="E1835" s="173"/>
      <c r="F1835" s="173"/>
      <c r="G1835" s="173"/>
      <c r="H1835" s="173"/>
      <c r="I1835" s="173"/>
      <c r="J1835" s="173"/>
      <c r="K1835" s="173"/>
      <c r="L1835" s="173"/>
      <c r="M1835" s="173"/>
      <c r="N1835" s="173"/>
      <c r="O1835" s="173"/>
      <c r="P1835" s="173"/>
      <c r="Q1835" s="173"/>
      <c r="R1835" s="173"/>
      <c r="S1835" s="173"/>
      <c r="T1835" s="173"/>
      <c r="U1835" s="173"/>
      <c r="V1835" s="173"/>
      <c r="W1835" s="173"/>
      <c r="X1835" s="173"/>
      <c r="Y1835" s="173"/>
      <c r="Z1835" s="173"/>
      <c r="AA1835" s="173"/>
      <c r="AB1835" s="173"/>
      <c r="AC1835" s="173"/>
      <c r="AD1835" s="173"/>
      <c r="AE1835" s="173"/>
      <c r="AF1835" s="173"/>
      <c r="AG1835" s="173"/>
      <c r="AH1835" s="173"/>
      <c r="AI1835" s="173"/>
      <c r="AJ1835" s="173"/>
      <c r="AK1835" s="173"/>
      <c r="AL1835" s="173"/>
      <c r="AM1835" s="173"/>
      <c r="AN1835" s="173"/>
      <c r="AO1835" s="173"/>
      <c r="AP1835" s="173"/>
      <c r="AQ1835" s="173"/>
      <c r="AR1835" s="173"/>
      <c r="AS1835" s="173"/>
      <c r="AT1835" s="198"/>
      <c r="AU1835" s="198"/>
      <c r="AV1835" s="198"/>
      <c r="AW1835" s="198"/>
      <c r="AX1835" s="198"/>
      <c r="AY1835" s="198"/>
      <c r="AZ1835" s="198"/>
      <c r="BA1835" s="198"/>
      <c r="BB1835" s="198"/>
      <c r="BC1835" s="198"/>
      <c r="BD1835" s="198"/>
      <c r="BE1835" s="198"/>
      <c r="BF1835" s="198"/>
      <c r="BG1835" s="198"/>
      <c r="BH1835" s="198"/>
      <c r="BI1835" s="198"/>
      <c r="BJ1835" s="198"/>
      <c r="BK1835" s="198"/>
      <c r="BL1835" s="198"/>
      <c r="BM1835" s="198"/>
      <c r="BN1835" s="198"/>
      <c r="BO1835" s="198"/>
      <c r="BP1835" s="198"/>
      <c r="BQ1835" s="198"/>
      <c r="BR1835" s="198"/>
      <c r="BS1835" s="198"/>
      <c r="BT1835" s="198"/>
      <c r="BU1835" s="198"/>
      <c r="BV1835" s="198"/>
      <c r="BW1835" s="198"/>
      <c r="BX1835" s="198"/>
      <c r="BY1835" s="198"/>
      <c r="BZ1835" s="198"/>
      <c r="CA1835" s="198"/>
      <c r="CB1835" s="198"/>
      <c r="CC1835" s="198"/>
      <c r="CD1835" s="198"/>
    </row>
    <row r="1836" spans="1:125" x14ac:dyDescent="0.2">
      <c r="D1836" s="173"/>
      <c r="E1836" s="173"/>
      <c r="F1836" s="173"/>
      <c r="G1836" s="173"/>
      <c r="H1836" s="173"/>
      <c r="I1836" s="173"/>
      <c r="J1836" s="173"/>
      <c r="K1836" s="173"/>
      <c r="L1836" s="173"/>
      <c r="M1836" s="173"/>
      <c r="N1836" s="173"/>
      <c r="O1836" s="173"/>
      <c r="P1836" s="173"/>
      <c r="Q1836" s="173"/>
      <c r="R1836" s="173"/>
      <c r="S1836" s="173"/>
      <c r="T1836" s="173"/>
      <c r="U1836" s="173"/>
      <c r="V1836" s="173"/>
      <c r="W1836" s="173"/>
      <c r="X1836" s="173"/>
      <c r="Y1836" s="173"/>
      <c r="Z1836" s="173"/>
      <c r="AA1836" s="173"/>
      <c r="AB1836" s="173"/>
      <c r="AC1836" s="173"/>
      <c r="AD1836" s="173"/>
      <c r="AE1836" s="173"/>
      <c r="AF1836" s="173"/>
      <c r="AG1836" s="173"/>
      <c r="AH1836" s="173"/>
      <c r="AI1836" s="173"/>
      <c r="AJ1836" s="173"/>
      <c r="AK1836" s="173"/>
      <c r="AL1836" s="173"/>
      <c r="AM1836" s="173"/>
      <c r="AN1836" s="173"/>
      <c r="AO1836" s="173"/>
      <c r="AP1836" s="173"/>
      <c r="AQ1836" s="173"/>
      <c r="AR1836" s="173"/>
      <c r="AS1836" s="173"/>
      <c r="AT1836" s="198"/>
      <c r="AU1836" s="198"/>
      <c r="AV1836" s="198"/>
      <c r="AW1836" s="198"/>
      <c r="AX1836" s="198"/>
      <c r="AY1836" s="198"/>
      <c r="AZ1836" s="198"/>
      <c r="BA1836" s="198"/>
      <c r="BB1836" s="198"/>
      <c r="BC1836" s="198"/>
      <c r="BD1836" s="198"/>
      <c r="BE1836" s="198"/>
      <c r="BF1836" s="198"/>
      <c r="BG1836" s="198"/>
      <c r="BH1836" s="198"/>
      <c r="BI1836" s="198"/>
      <c r="BJ1836" s="198"/>
      <c r="BK1836" s="198"/>
      <c r="BL1836" s="198"/>
      <c r="BM1836" s="198"/>
      <c r="BN1836" s="198"/>
      <c r="BO1836" s="198"/>
      <c r="BP1836" s="198"/>
      <c r="BQ1836" s="198"/>
      <c r="BR1836" s="198"/>
      <c r="BS1836" s="198"/>
      <c r="BT1836" s="198"/>
      <c r="BU1836" s="198"/>
      <c r="BV1836" s="198"/>
      <c r="BW1836" s="198"/>
      <c r="BX1836" s="198"/>
      <c r="BY1836" s="198"/>
      <c r="BZ1836" s="198"/>
      <c r="CA1836" s="198"/>
      <c r="CB1836" s="198"/>
      <c r="CC1836" s="198"/>
      <c r="CD1836" s="198"/>
    </row>
    <row r="1837" spans="1:125" x14ac:dyDescent="0.2">
      <c r="D1837" s="173"/>
      <c r="E1837" s="173"/>
      <c r="F1837" s="173"/>
      <c r="G1837" s="173"/>
      <c r="H1837" s="173"/>
      <c r="I1837" s="173"/>
      <c r="J1837" s="173"/>
      <c r="K1837" s="173"/>
      <c r="L1837" s="173"/>
      <c r="M1837" s="173"/>
      <c r="N1837" s="173"/>
      <c r="O1837" s="173"/>
      <c r="P1837" s="173"/>
      <c r="Q1837" s="173"/>
      <c r="R1837" s="173"/>
      <c r="S1837" s="173"/>
      <c r="T1837" s="173"/>
      <c r="U1837" s="173"/>
      <c r="V1837" s="173"/>
      <c r="W1837" s="173"/>
      <c r="X1837" s="173"/>
      <c r="Y1837" s="173"/>
      <c r="Z1837" s="173"/>
      <c r="AA1837" s="173"/>
      <c r="AB1837" s="173"/>
      <c r="AC1837" s="173"/>
      <c r="AD1837" s="173"/>
      <c r="AE1837" s="173"/>
      <c r="AF1837" s="173"/>
      <c r="AG1837" s="173"/>
      <c r="AH1837" s="173"/>
      <c r="AI1837" s="173"/>
      <c r="AJ1837" s="173"/>
      <c r="AK1837" s="173"/>
      <c r="AL1837" s="173"/>
      <c r="AM1837" s="173"/>
      <c r="AN1837" s="173"/>
      <c r="AO1837" s="173"/>
      <c r="AP1837" s="173"/>
      <c r="AQ1837" s="173"/>
      <c r="AR1837" s="173"/>
      <c r="AS1837" s="173"/>
      <c r="AT1837" s="198"/>
      <c r="AU1837" s="198"/>
      <c r="AV1837" s="198"/>
      <c r="AW1837" s="198"/>
      <c r="AX1837" s="198"/>
      <c r="AY1837" s="198"/>
      <c r="AZ1837" s="198"/>
      <c r="BA1837" s="198"/>
      <c r="BB1837" s="198"/>
      <c r="BC1837" s="198"/>
      <c r="BD1837" s="198"/>
      <c r="BE1837" s="198"/>
      <c r="BF1837" s="198"/>
      <c r="BG1837" s="198"/>
      <c r="BH1837" s="198"/>
      <c r="BI1837" s="198"/>
      <c r="BJ1837" s="198"/>
      <c r="BK1837" s="198"/>
      <c r="BL1837" s="198"/>
      <c r="BM1837" s="198"/>
      <c r="BN1837" s="198"/>
      <c r="BO1837" s="198"/>
      <c r="BP1837" s="198"/>
      <c r="BQ1837" s="198"/>
      <c r="BR1837" s="198"/>
      <c r="BS1837" s="198"/>
      <c r="BT1837" s="198"/>
      <c r="BU1837" s="198"/>
      <c r="BV1837" s="198"/>
      <c r="BW1837" s="198"/>
      <c r="BX1837" s="198"/>
      <c r="BY1837" s="198"/>
      <c r="BZ1837" s="198"/>
      <c r="CA1837" s="198"/>
      <c r="CB1837" s="198"/>
      <c r="CC1837" s="198"/>
      <c r="CD1837" s="198"/>
    </row>
    <row r="1838" spans="1:125" x14ac:dyDescent="0.2">
      <c r="D1838" s="173"/>
      <c r="E1838" s="173"/>
      <c r="F1838" s="173"/>
      <c r="G1838" s="173"/>
      <c r="H1838" s="173"/>
      <c r="I1838" s="173"/>
      <c r="J1838" s="173"/>
      <c r="K1838" s="173"/>
      <c r="L1838" s="173"/>
      <c r="M1838" s="173"/>
      <c r="N1838" s="173"/>
      <c r="O1838" s="173"/>
      <c r="P1838" s="173"/>
      <c r="Q1838" s="173"/>
      <c r="R1838" s="173"/>
      <c r="S1838" s="173"/>
      <c r="T1838" s="173"/>
      <c r="U1838" s="173"/>
      <c r="V1838" s="173"/>
      <c r="W1838" s="173"/>
      <c r="X1838" s="173"/>
      <c r="Y1838" s="173"/>
      <c r="Z1838" s="173"/>
      <c r="AA1838" s="173"/>
      <c r="AB1838" s="173"/>
      <c r="AC1838" s="173"/>
      <c r="AD1838" s="173"/>
      <c r="AE1838" s="173"/>
      <c r="AF1838" s="173"/>
      <c r="AG1838" s="173"/>
      <c r="AH1838" s="173"/>
      <c r="AI1838" s="173"/>
      <c r="AJ1838" s="173"/>
      <c r="AK1838" s="173"/>
      <c r="AL1838" s="173"/>
      <c r="AM1838" s="173"/>
      <c r="AN1838" s="173"/>
      <c r="AO1838" s="173"/>
      <c r="AP1838" s="173"/>
      <c r="AQ1838" s="173"/>
      <c r="AR1838" s="173"/>
      <c r="AS1838" s="173"/>
      <c r="AT1838" s="198"/>
      <c r="AU1838" s="198"/>
      <c r="AV1838" s="198"/>
      <c r="AW1838" s="198"/>
      <c r="AX1838" s="198"/>
      <c r="AY1838" s="198"/>
      <c r="AZ1838" s="198"/>
      <c r="BA1838" s="198"/>
      <c r="BB1838" s="198"/>
      <c r="BC1838" s="198"/>
      <c r="BD1838" s="198"/>
      <c r="BE1838" s="198"/>
      <c r="BF1838" s="198"/>
      <c r="BG1838" s="198"/>
      <c r="BH1838" s="198"/>
      <c r="BI1838" s="198"/>
      <c r="BJ1838" s="198"/>
      <c r="BK1838" s="198"/>
      <c r="BL1838" s="198"/>
      <c r="BM1838" s="198"/>
      <c r="BN1838" s="198"/>
      <c r="BO1838" s="198"/>
      <c r="BP1838" s="198"/>
      <c r="BQ1838" s="198"/>
      <c r="BR1838" s="198"/>
      <c r="BS1838" s="198"/>
      <c r="BT1838" s="198"/>
      <c r="BU1838" s="198"/>
      <c r="BV1838" s="198"/>
      <c r="BW1838" s="198"/>
      <c r="BX1838" s="198"/>
      <c r="BY1838" s="198"/>
      <c r="BZ1838" s="198"/>
      <c r="CA1838" s="198"/>
      <c r="CB1838" s="198"/>
      <c r="CC1838" s="198"/>
      <c r="CD1838" s="198"/>
    </row>
    <row r="1839" spans="1:125" x14ac:dyDescent="0.2">
      <c r="D1839" s="173"/>
      <c r="E1839" s="173"/>
      <c r="F1839" s="173"/>
      <c r="G1839" s="173"/>
      <c r="H1839" s="173"/>
      <c r="I1839" s="173"/>
      <c r="J1839" s="173"/>
      <c r="K1839" s="173"/>
      <c r="L1839" s="173"/>
      <c r="M1839" s="173"/>
      <c r="N1839" s="173"/>
      <c r="O1839" s="173"/>
      <c r="P1839" s="173"/>
      <c r="Q1839" s="173"/>
      <c r="R1839" s="173"/>
      <c r="S1839" s="173"/>
      <c r="T1839" s="173"/>
      <c r="U1839" s="173"/>
      <c r="V1839" s="173"/>
      <c r="W1839" s="173"/>
      <c r="X1839" s="173"/>
      <c r="Y1839" s="173"/>
      <c r="Z1839" s="173"/>
      <c r="AA1839" s="173"/>
      <c r="AB1839" s="173"/>
      <c r="AC1839" s="173"/>
      <c r="AD1839" s="173"/>
      <c r="AE1839" s="173"/>
      <c r="AF1839" s="173"/>
      <c r="AG1839" s="173"/>
      <c r="AH1839" s="173"/>
      <c r="AI1839" s="173"/>
      <c r="AJ1839" s="173"/>
      <c r="AK1839" s="173"/>
      <c r="AL1839" s="173"/>
      <c r="AM1839" s="173"/>
      <c r="AN1839" s="173"/>
      <c r="AO1839" s="173"/>
      <c r="AP1839" s="173"/>
      <c r="AQ1839" s="173"/>
      <c r="AR1839" s="173"/>
      <c r="AS1839" s="173"/>
      <c r="AT1839" s="198"/>
      <c r="AU1839" s="198"/>
      <c r="AV1839" s="198"/>
      <c r="AW1839" s="198"/>
      <c r="AX1839" s="198"/>
      <c r="AY1839" s="198"/>
      <c r="AZ1839" s="198"/>
      <c r="BA1839" s="198"/>
      <c r="BB1839" s="198"/>
      <c r="BC1839" s="198"/>
      <c r="BD1839" s="198"/>
      <c r="BE1839" s="198"/>
      <c r="BF1839" s="198"/>
      <c r="BG1839" s="198"/>
      <c r="BH1839" s="198"/>
      <c r="BI1839" s="198"/>
      <c r="BJ1839" s="198"/>
      <c r="BK1839" s="198"/>
      <c r="BL1839" s="198"/>
      <c r="BM1839" s="198"/>
      <c r="BN1839" s="198"/>
      <c r="BO1839" s="198"/>
      <c r="BP1839" s="198"/>
      <c r="BQ1839" s="198"/>
      <c r="BR1839" s="198"/>
      <c r="BS1839" s="198"/>
      <c r="BT1839" s="198"/>
      <c r="BU1839" s="198"/>
      <c r="BV1839" s="198"/>
      <c r="BW1839" s="198"/>
      <c r="BX1839" s="198"/>
      <c r="BY1839" s="198"/>
      <c r="BZ1839" s="198"/>
      <c r="CA1839" s="198"/>
      <c r="CB1839" s="198"/>
      <c r="CC1839" s="198"/>
      <c r="CD1839" s="198"/>
    </row>
    <row r="1840" spans="1:125" x14ac:dyDescent="0.2">
      <c r="D1840" s="173"/>
      <c r="E1840" s="173"/>
      <c r="F1840" s="173"/>
      <c r="G1840" s="173"/>
      <c r="H1840" s="173"/>
      <c r="I1840" s="173"/>
      <c r="J1840" s="173"/>
      <c r="K1840" s="173"/>
      <c r="L1840" s="173"/>
      <c r="M1840" s="173"/>
      <c r="N1840" s="173"/>
      <c r="O1840" s="173"/>
      <c r="P1840" s="173"/>
      <c r="Q1840" s="173"/>
      <c r="R1840" s="173"/>
      <c r="S1840" s="173"/>
      <c r="T1840" s="173"/>
      <c r="U1840" s="173"/>
      <c r="V1840" s="173"/>
      <c r="W1840" s="173"/>
      <c r="X1840" s="173"/>
      <c r="Y1840" s="173"/>
      <c r="Z1840" s="173"/>
      <c r="AA1840" s="173"/>
      <c r="AB1840" s="173"/>
      <c r="AC1840" s="173"/>
      <c r="AD1840" s="173"/>
      <c r="AE1840" s="173"/>
      <c r="AF1840" s="173"/>
      <c r="AG1840" s="173"/>
      <c r="AH1840" s="173"/>
      <c r="AI1840" s="173"/>
      <c r="AJ1840" s="173"/>
      <c r="AK1840" s="173"/>
      <c r="AL1840" s="173"/>
      <c r="AM1840" s="173"/>
      <c r="AN1840" s="173"/>
      <c r="AO1840" s="173"/>
      <c r="AP1840" s="173"/>
      <c r="AQ1840" s="173"/>
      <c r="AR1840" s="173"/>
      <c r="AS1840" s="173"/>
      <c r="AT1840" s="198"/>
      <c r="AU1840" s="198"/>
      <c r="AV1840" s="198"/>
      <c r="AW1840" s="198"/>
      <c r="AX1840" s="198"/>
      <c r="AY1840" s="198"/>
      <c r="AZ1840" s="198"/>
      <c r="BA1840" s="198"/>
      <c r="BB1840" s="198"/>
      <c r="BC1840" s="198"/>
      <c r="BD1840" s="198"/>
      <c r="BE1840" s="198"/>
      <c r="BF1840" s="198"/>
      <c r="BG1840" s="198"/>
      <c r="BH1840" s="198"/>
      <c r="BI1840" s="198"/>
      <c r="BJ1840" s="198"/>
      <c r="BK1840" s="198"/>
      <c r="BL1840" s="198"/>
      <c r="BM1840" s="198"/>
      <c r="BN1840" s="198"/>
      <c r="BO1840" s="198"/>
      <c r="BP1840" s="198"/>
      <c r="BQ1840" s="198"/>
      <c r="BR1840" s="198"/>
      <c r="BS1840" s="198"/>
      <c r="BT1840" s="198"/>
      <c r="BU1840" s="198"/>
      <c r="BV1840" s="198"/>
      <c r="BW1840" s="198"/>
      <c r="BX1840" s="198"/>
      <c r="BY1840" s="198"/>
      <c r="BZ1840" s="198"/>
      <c r="CA1840" s="198"/>
      <c r="CB1840" s="198"/>
      <c r="CC1840" s="198"/>
      <c r="CD1840" s="198"/>
    </row>
    <row r="1841" spans="4:82" x14ac:dyDescent="0.2">
      <c r="D1841" s="173"/>
      <c r="E1841" s="173"/>
      <c r="F1841" s="173"/>
      <c r="G1841" s="173"/>
      <c r="H1841" s="173"/>
      <c r="I1841" s="173"/>
      <c r="J1841" s="173"/>
      <c r="K1841" s="173"/>
      <c r="L1841" s="173"/>
      <c r="M1841" s="173"/>
      <c r="N1841" s="173"/>
      <c r="O1841" s="173"/>
      <c r="P1841" s="173"/>
      <c r="Q1841" s="173"/>
      <c r="R1841" s="173"/>
      <c r="S1841" s="173"/>
      <c r="T1841" s="173"/>
      <c r="U1841" s="173"/>
      <c r="V1841" s="173"/>
      <c r="W1841" s="173"/>
      <c r="X1841" s="173"/>
      <c r="Y1841" s="173"/>
      <c r="Z1841" s="173"/>
      <c r="AA1841" s="173"/>
      <c r="AB1841" s="173"/>
      <c r="AC1841" s="173"/>
      <c r="AD1841" s="173"/>
      <c r="AE1841" s="173"/>
      <c r="AF1841" s="173"/>
      <c r="AG1841" s="173"/>
      <c r="AH1841" s="173"/>
      <c r="AI1841" s="173"/>
      <c r="AJ1841" s="173"/>
      <c r="AK1841" s="173"/>
      <c r="AL1841" s="173"/>
      <c r="AM1841" s="173"/>
      <c r="AN1841" s="173"/>
      <c r="AO1841" s="173"/>
      <c r="AP1841" s="173"/>
      <c r="AQ1841" s="173"/>
      <c r="AR1841" s="173"/>
      <c r="AS1841" s="173"/>
      <c r="AT1841" s="198"/>
      <c r="AU1841" s="198"/>
      <c r="AV1841" s="198"/>
      <c r="AW1841" s="198"/>
      <c r="AX1841" s="198"/>
      <c r="AY1841" s="198"/>
      <c r="AZ1841" s="198"/>
      <c r="BA1841" s="198"/>
      <c r="BB1841" s="198"/>
      <c r="BC1841" s="198"/>
      <c r="BD1841" s="198"/>
      <c r="BE1841" s="198"/>
      <c r="BF1841" s="198"/>
      <c r="BG1841" s="198"/>
      <c r="BH1841" s="198"/>
      <c r="BI1841" s="198"/>
      <c r="BJ1841" s="198"/>
      <c r="BK1841" s="198"/>
      <c r="BL1841" s="198"/>
      <c r="BM1841" s="198"/>
      <c r="BN1841" s="198"/>
      <c r="BO1841" s="198"/>
      <c r="BP1841" s="198"/>
      <c r="BQ1841" s="198"/>
      <c r="BR1841" s="198"/>
      <c r="BS1841" s="198"/>
      <c r="BT1841" s="198"/>
      <c r="BU1841" s="198"/>
      <c r="BV1841" s="198"/>
      <c r="BW1841" s="198"/>
      <c r="BX1841" s="198"/>
      <c r="BY1841" s="198"/>
      <c r="BZ1841" s="198"/>
      <c r="CA1841" s="198"/>
      <c r="CB1841" s="198"/>
      <c r="CC1841" s="198"/>
      <c r="CD1841" s="198"/>
    </row>
    <row r="1842" spans="4:82" x14ac:dyDescent="0.2">
      <c r="D1842" s="173"/>
      <c r="E1842" s="173"/>
      <c r="F1842" s="173"/>
      <c r="G1842" s="173"/>
      <c r="H1842" s="173"/>
      <c r="I1842" s="173"/>
      <c r="J1842" s="173"/>
      <c r="K1842" s="173"/>
      <c r="L1842" s="173"/>
      <c r="M1842" s="173"/>
      <c r="N1842" s="173"/>
      <c r="O1842" s="173"/>
      <c r="P1842" s="173"/>
      <c r="Q1842" s="173"/>
      <c r="R1842" s="173"/>
      <c r="S1842" s="173"/>
      <c r="T1842" s="173"/>
      <c r="U1842" s="173"/>
      <c r="V1842" s="173"/>
      <c r="W1842" s="173"/>
      <c r="X1842" s="173"/>
      <c r="Y1842" s="173"/>
      <c r="Z1842" s="173"/>
      <c r="AA1842" s="173"/>
      <c r="AB1842" s="173"/>
      <c r="AC1842" s="173"/>
      <c r="AD1842" s="173"/>
      <c r="AE1842" s="173"/>
      <c r="AF1842" s="173"/>
      <c r="AG1842" s="173"/>
      <c r="AH1842" s="173"/>
      <c r="AI1842" s="173"/>
      <c r="AJ1842" s="173"/>
      <c r="AK1842" s="173"/>
      <c r="AL1842" s="173"/>
      <c r="AM1842" s="173"/>
      <c r="AN1842" s="173"/>
      <c r="AO1842" s="173"/>
      <c r="AP1842" s="173"/>
      <c r="AQ1842" s="173"/>
      <c r="AR1842" s="173"/>
      <c r="AS1842" s="173"/>
      <c r="AT1842" s="198"/>
      <c r="AU1842" s="198"/>
      <c r="AV1842" s="198"/>
      <c r="AW1842" s="198"/>
      <c r="AX1842" s="198"/>
      <c r="AY1842" s="198"/>
      <c r="AZ1842" s="198"/>
      <c r="BA1842" s="198"/>
      <c r="BB1842" s="198"/>
      <c r="BC1842" s="198"/>
      <c r="BD1842" s="198"/>
      <c r="BE1842" s="198"/>
      <c r="BF1842" s="198"/>
      <c r="BG1842" s="198"/>
      <c r="BH1842" s="198"/>
      <c r="BI1842" s="198"/>
      <c r="BJ1842" s="198"/>
      <c r="BK1842" s="198"/>
      <c r="BL1842" s="198"/>
      <c r="BM1842" s="198"/>
      <c r="BN1842" s="198"/>
      <c r="BO1842" s="198"/>
      <c r="BP1842" s="198"/>
      <c r="BQ1842" s="198"/>
      <c r="BR1842" s="198"/>
      <c r="BS1842" s="198"/>
      <c r="BT1842" s="198"/>
      <c r="BU1842" s="198"/>
      <c r="BV1842" s="198"/>
      <c r="BW1842" s="198"/>
      <c r="BX1842" s="198"/>
      <c r="BY1842" s="198"/>
      <c r="BZ1842" s="198"/>
      <c r="CA1842" s="198"/>
      <c r="CB1842" s="198"/>
      <c r="CC1842" s="198"/>
      <c r="CD1842" s="198"/>
    </row>
    <row r="1843" spans="4:82" x14ac:dyDescent="0.2">
      <c r="D1843" s="173"/>
      <c r="E1843" s="173"/>
      <c r="F1843" s="173"/>
      <c r="G1843" s="173"/>
      <c r="H1843" s="173"/>
      <c r="I1843" s="173"/>
      <c r="J1843" s="173"/>
      <c r="K1843" s="173"/>
      <c r="L1843" s="173"/>
      <c r="M1843" s="173"/>
      <c r="N1843" s="173"/>
      <c r="O1843" s="173"/>
      <c r="P1843" s="173"/>
      <c r="Q1843" s="173"/>
      <c r="R1843" s="173"/>
      <c r="S1843" s="173"/>
      <c r="T1843" s="173"/>
      <c r="U1843" s="173"/>
      <c r="V1843" s="173"/>
      <c r="W1843" s="173"/>
      <c r="X1843" s="173"/>
      <c r="Y1843" s="173"/>
      <c r="Z1843" s="173"/>
      <c r="AA1843" s="173"/>
      <c r="AB1843" s="173"/>
      <c r="AC1843" s="173"/>
      <c r="AD1843" s="173"/>
      <c r="AE1843" s="173"/>
      <c r="AF1843" s="173"/>
      <c r="AG1843" s="173"/>
      <c r="AH1843" s="173"/>
      <c r="AI1843" s="173"/>
      <c r="AJ1843" s="173"/>
      <c r="AK1843" s="173"/>
      <c r="AL1843" s="173"/>
      <c r="AM1843" s="173"/>
      <c r="AN1843" s="173"/>
      <c r="AO1843" s="173"/>
      <c r="AP1843" s="173"/>
      <c r="AQ1843" s="173"/>
      <c r="AR1843" s="173"/>
      <c r="AS1843" s="173"/>
      <c r="AT1843" s="198"/>
      <c r="AU1843" s="198"/>
      <c r="AV1843" s="198"/>
      <c r="AW1843" s="198"/>
      <c r="AX1843" s="198"/>
      <c r="AY1843" s="198"/>
      <c r="AZ1843" s="198"/>
      <c r="BA1843" s="198"/>
      <c r="BB1843" s="198"/>
      <c r="BC1843" s="198"/>
      <c r="BD1843" s="198"/>
      <c r="BE1843" s="198"/>
      <c r="BF1843" s="198"/>
      <c r="BG1843" s="198"/>
      <c r="BH1843" s="198"/>
      <c r="BI1843" s="198"/>
      <c r="BJ1843" s="198"/>
      <c r="BK1843" s="198"/>
      <c r="BL1843" s="198"/>
      <c r="BM1843" s="198"/>
      <c r="BN1843" s="198"/>
      <c r="BO1843" s="198"/>
      <c r="BP1843" s="198"/>
      <c r="BQ1843" s="198"/>
      <c r="BR1843" s="198"/>
      <c r="BS1843" s="198"/>
      <c r="BT1843" s="198"/>
      <c r="BU1843" s="198"/>
      <c r="BV1843" s="198"/>
      <c r="BW1843" s="198"/>
      <c r="BX1843" s="198"/>
      <c r="BY1843" s="198"/>
      <c r="BZ1843" s="198"/>
      <c r="CA1843" s="198"/>
      <c r="CB1843" s="198"/>
      <c r="CC1843" s="198"/>
      <c r="CD1843" s="198"/>
    </row>
    <row r="1844" spans="4:82" x14ac:dyDescent="0.2">
      <c r="D1844" s="173"/>
      <c r="E1844" s="173"/>
      <c r="F1844" s="173"/>
      <c r="G1844" s="173"/>
      <c r="H1844" s="173"/>
      <c r="I1844" s="173"/>
      <c r="J1844" s="173"/>
      <c r="K1844" s="173"/>
      <c r="L1844" s="173"/>
      <c r="M1844" s="173"/>
      <c r="N1844" s="173"/>
      <c r="O1844" s="173"/>
      <c r="P1844" s="173"/>
      <c r="Q1844" s="173"/>
      <c r="R1844" s="173"/>
      <c r="S1844" s="173"/>
      <c r="T1844" s="173"/>
      <c r="U1844" s="173"/>
      <c r="V1844" s="173"/>
      <c r="W1844" s="173"/>
      <c r="X1844" s="173"/>
      <c r="Y1844" s="173"/>
      <c r="Z1844" s="173"/>
      <c r="AA1844" s="173"/>
      <c r="AB1844" s="173"/>
      <c r="AC1844" s="173"/>
      <c r="AD1844" s="173"/>
      <c r="AE1844" s="173"/>
      <c r="AF1844" s="173"/>
      <c r="AG1844" s="173"/>
      <c r="AH1844" s="173"/>
      <c r="AI1844" s="173"/>
      <c r="AJ1844" s="173"/>
      <c r="AK1844" s="173"/>
      <c r="AL1844" s="173"/>
      <c r="AM1844" s="173"/>
      <c r="AN1844" s="173"/>
      <c r="AO1844" s="173"/>
      <c r="AP1844" s="173"/>
      <c r="AQ1844" s="173"/>
      <c r="AR1844" s="173"/>
      <c r="AS1844" s="173"/>
      <c r="AT1844" s="198"/>
      <c r="AU1844" s="198"/>
      <c r="AV1844" s="198"/>
      <c r="AW1844" s="198"/>
      <c r="AX1844" s="198"/>
      <c r="AY1844" s="198"/>
      <c r="AZ1844" s="198"/>
      <c r="BA1844" s="198"/>
      <c r="BB1844" s="198"/>
      <c r="BC1844" s="198"/>
      <c r="BD1844" s="198"/>
      <c r="BE1844" s="198"/>
      <c r="BF1844" s="198"/>
      <c r="BG1844" s="198"/>
      <c r="BH1844" s="198"/>
      <c r="BI1844" s="198"/>
      <c r="BJ1844" s="198"/>
      <c r="BK1844" s="198"/>
      <c r="BL1844" s="198"/>
      <c r="BM1844" s="198"/>
      <c r="BN1844" s="198"/>
      <c r="BO1844" s="198"/>
      <c r="BP1844" s="198"/>
      <c r="BQ1844" s="198"/>
      <c r="BR1844" s="198"/>
      <c r="BS1844" s="198"/>
      <c r="BT1844" s="198"/>
      <c r="BU1844" s="198"/>
      <c r="BV1844" s="198"/>
      <c r="BW1844" s="198"/>
      <c r="BX1844" s="198"/>
      <c r="BY1844" s="198"/>
      <c r="BZ1844" s="198"/>
      <c r="CA1844" s="198"/>
      <c r="CB1844" s="198"/>
      <c r="CC1844" s="198"/>
      <c r="CD1844" s="198"/>
    </row>
    <row r="1845" spans="4:82" x14ac:dyDescent="0.2">
      <c r="D1845" s="173"/>
      <c r="E1845" s="173"/>
      <c r="F1845" s="173"/>
      <c r="G1845" s="173"/>
      <c r="H1845" s="173"/>
      <c r="I1845" s="173"/>
      <c r="J1845" s="173"/>
      <c r="K1845" s="173"/>
      <c r="L1845" s="173"/>
      <c r="M1845" s="173"/>
      <c r="N1845" s="173"/>
      <c r="O1845" s="173"/>
      <c r="P1845" s="173"/>
      <c r="Q1845" s="173"/>
      <c r="R1845" s="173"/>
      <c r="S1845" s="173"/>
      <c r="T1845" s="173"/>
      <c r="U1845" s="173"/>
      <c r="V1845" s="173"/>
      <c r="W1845" s="173"/>
      <c r="X1845" s="173"/>
      <c r="Y1845" s="173"/>
      <c r="Z1845" s="173"/>
      <c r="AA1845" s="173"/>
      <c r="AB1845" s="173"/>
      <c r="AC1845" s="173"/>
      <c r="AD1845" s="173"/>
      <c r="AE1845" s="173"/>
      <c r="AF1845" s="173"/>
      <c r="AG1845" s="173"/>
      <c r="AH1845" s="173"/>
      <c r="AI1845" s="173"/>
      <c r="AJ1845" s="173"/>
      <c r="AK1845" s="173"/>
      <c r="AL1845" s="173"/>
      <c r="AM1845" s="173"/>
      <c r="AN1845" s="173"/>
      <c r="AO1845" s="173"/>
      <c r="AP1845" s="173"/>
      <c r="AQ1845" s="173"/>
      <c r="AR1845" s="173"/>
      <c r="AS1845" s="173"/>
      <c r="AT1845" s="198"/>
      <c r="AU1845" s="198"/>
      <c r="AV1845" s="198"/>
      <c r="AW1845" s="198"/>
      <c r="AX1845" s="198"/>
      <c r="AY1845" s="198"/>
      <c r="AZ1845" s="198"/>
      <c r="BA1845" s="198"/>
      <c r="BB1845" s="198"/>
      <c r="BC1845" s="198"/>
      <c r="BD1845" s="198"/>
      <c r="BE1845" s="198"/>
      <c r="BF1845" s="198"/>
      <c r="BG1845" s="198"/>
      <c r="BH1845" s="198"/>
      <c r="BI1845" s="198"/>
      <c r="BJ1845" s="198"/>
      <c r="BK1845" s="198"/>
      <c r="BL1845" s="198"/>
      <c r="BM1845" s="198"/>
      <c r="BN1845" s="198"/>
      <c r="BO1845" s="198"/>
      <c r="BP1845" s="198"/>
      <c r="BQ1845" s="198"/>
      <c r="BR1845" s="198"/>
      <c r="BS1845" s="198"/>
      <c r="BT1845" s="198"/>
      <c r="BU1845" s="198"/>
      <c r="BV1845" s="198"/>
      <c r="BW1845" s="198"/>
      <c r="BX1845" s="198"/>
      <c r="BY1845" s="198"/>
      <c r="BZ1845" s="198"/>
      <c r="CA1845" s="198"/>
      <c r="CB1845" s="198"/>
      <c r="CC1845" s="198"/>
      <c r="CD1845" s="198"/>
    </row>
    <row r="1846" spans="4:82" x14ac:dyDescent="0.2">
      <c r="D1846" s="173"/>
      <c r="E1846" s="173"/>
      <c r="F1846" s="173"/>
      <c r="G1846" s="173"/>
      <c r="H1846" s="173"/>
      <c r="I1846" s="173"/>
      <c r="J1846" s="173"/>
      <c r="K1846" s="173"/>
      <c r="L1846" s="173"/>
      <c r="M1846" s="173"/>
      <c r="N1846" s="173"/>
      <c r="O1846" s="173"/>
      <c r="P1846" s="173"/>
      <c r="Q1846" s="173"/>
      <c r="R1846" s="173"/>
      <c r="S1846" s="173"/>
      <c r="T1846" s="173"/>
      <c r="U1846" s="173"/>
      <c r="V1846" s="173"/>
      <c r="W1846" s="173"/>
      <c r="X1846" s="173"/>
      <c r="Y1846" s="173"/>
      <c r="Z1846" s="173"/>
      <c r="AA1846" s="173"/>
      <c r="AB1846" s="173"/>
      <c r="AC1846" s="173"/>
      <c r="AD1846" s="173"/>
      <c r="AE1846" s="173"/>
      <c r="AF1846" s="173"/>
      <c r="AG1846" s="173"/>
      <c r="AH1846" s="173"/>
      <c r="AI1846" s="173"/>
      <c r="AJ1846" s="173"/>
      <c r="AK1846" s="173"/>
      <c r="AL1846" s="173"/>
      <c r="AM1846" s="173"/>
      <c r="AN1846" s="173"/>
      <c r="AO1846" s="173"/>
      <c r="AP1846" s="173"/>
      <c r="AQ1846" s="173"/>
      <c r="AR1846" s="173"/>
      <c r="AS1846" s="173"/>
      <c r="AT1846" s="198"/>
      <c r="AU1846" s="198"/>
      <c r="AV1846" s="198"/>
      <c r="AW1846" s="198"/>
      <c r="AX1846" s="198"/>
      <c r="AY1846" s="198"/>
      <c r="AZ1846" s="198"/>
      <c r="BA1846" s="198"/>
      <c r="BB1846" s="198"/>
      <c r="BC1846" s="198"/>
      <c r="BD1846" s="198"/>
      <c r="BE1846" s="198"/>
      <c r="BF1846" s="198"/>
      <c r="BG1846" s="198"/>
      <c r="BH1846" s="198"/>
      <c r="BI1846" s="198"/>
      <c r="BJ1846" s="198"/>
      <c r="BK1846" s="198"/>
      <c r="BL1846" s="198"/>
      <c r="BM1846" s="198"/>
      <c r="BN1846" s="198"/>
      <c r="BO1846" s="198"/>
      <c r="BP1846" s="198"/>
      <c r="BQ1846" s="198"/>
      <c r="BR1846" s="198"/>
      <c r="BS1846" s="198"/>
      <c r="BT1846" s="198"/>
      <c r="BU1846" s="198"/>
      <c r="BV1846" s="198"/>
      <c r="BW1846" s="198"/>
      <c r="BX1846" s="198"/>
      <c r="BY1846" s="198"/>
      <c r="BZ1846" s="198"/>
      <c r="CA1846" s="198"/>
      <c r="CB1846" s="198"/>
      <c r="CC1846" s="198"/>
      <c r="CD1846" s="198"/>
    </row>
    <row r="1847" spans="4:82" x14ac:dyDescent="0.2">
      <c r="D1847" s="173"/>
      <c r="E1847" s="173"/>
      <c r="F1847" s="173"/>
      <c r="G1847" s="173"/>
      <c r="H1847" s="173"/>
      <c r="I1847" s="173"/>
      <c r="J1847" s="173"/>
      <c r="K1847" s="173"/>
      <c r="L1847" s="173"/>
      <c r="M1847" s="173"/>
      <c r="N1847" s="173"/>
      <c r="O1847" s="173"/>
      <c r="P1847" s="173"/>
      <c r="Q1847" s="173"/>
      <c r="R1847" s="173"/>
      <c r="S1847" s="173"/>
      <c r="T1847" s="173"/>
      <c r="U1847" s="173"/>
      <c r="V1847" s="173"/>
      <c r="W1847" s="173"/>
      <c r="X1847" s="173"/>
      <c r="Y1847" s="173"/>
      <c r="Z1847" s="173"/>
      <c r="AA1847" s="173"/>
      <c r="AB1847" s="173"/>
      <c r="AC1847" s="173"/>
      <c r="AD1847" s="173"/>
      <c r="AE1847" s="173"/>
      <c r="AF1847" s="173"/>
      <c r="AG1847" s="173"/>
      <c r="AH1847" s="173"/>
      <c r="AI1847" s="173"/>
      <c r="AJ1847" s="173"/>
      <c r="AK1847" s="173"/>
      <c r="AL1847" s="173"/>
      <c r="AM1847" s="173"/>
      <c r="AN1847" s="173"/>
      <c r="AO1847" s="173"/>
      <c r="AP1847" s="173"/>
      <c r="AQ1847" s="173"/>
      <c r="AR1847" s="173"/>
      <c r="AS1847" s="173"/>
      <c r="AT1847" s="198"/>
      <c r="AU1847" s="198"/>
      <c r="AV1847" s="198"/>
      <c r="AW1847" s="198"/>
      <c r="AX1847" s="198"/>
      <c r="AY1847" s="198"/>
      <c r="AZ1847" s="198"/>
      <c r="BA1847" s="198"/>
      <c r="BB1847" s="198"/>
      <c r="BC1847" s="198"/>
      <c r="BD1847" s="198"/>
      <c r="BE1847" s="198"/>
      <c r="BF1847" s="198"/>
      <c r="BG1847" s="198"/>
      <c r="BH1847" s="198"/>
      <c r="BI1847" s="198"/>
      <c r="BJ1847" s="198"/>
      <c r="BK1847" s="198"/>
      <c r="BL1847" s="198"/>
      <c r="BM1847" s="198"/>
      <c r="BN1847" s="198"/>
      <c r="BO1847" s="198"/>
      <c r="BP1847" s="198"/>
      <c r="BQ1847" s="198"/>
      <c r="BR1847" s="198"/>
      <c r="BS1847" s="198"/>
      <c r="BT1847" s="198"/>
      <c r="BU1847" s="198"/>
      <c r="BV1847" s="198"/>
      <c r="BW1847" s="198"/>
      <c r="BX1847" s="198"/>
      <c r="BY1847" s="198"/>
      <c r="BZ1847" s="198"/>
      <c r="CA1847" s="198"/>
      <c r="CB1847" s="198"/>
      <c r="CC1847" s="198"/>
      <c r="CD1847" s="198"/>
    </row>
    <row r="1848" spans="4:82" x14ac:dyDescent="0.2">
      <c r="D1848" s="173"/>
      <c r="E1848" s="173"/>
      <c r="F1848" s="173"/>
      <c r="G1848" s="173"/>
      <c r="H1848" s="173"/>
      <c r="I1848" s="173"/>
      <c r="J1848" s="173"/>
      <c r="K1848" s="173"/>
      <c r="L1848" s="173"/>
      <c r="M1848" s="173"/>
      <c r="N1848" s="173"/>
      <c r="O1848" s="173"/>
      <c r="P1848" s="173"/>
      <c r="Q1848" s="173"/>
      <c r="R1848" s="173"/>
      <c r="S1848" s="173"/>
      <c r="T1848" s="173"/>
      <c r="U1848" s="173"/>
      <c r="V1848" s="173"/>
      <c r="W1848" s="173"/>
      <c r="X1848" s="173"/>
      <c r="Y1848" s="173"/>
      <c r="Z1848" s="173"/>
      <c r="AA1848" s="173"/>
      <c r="AB1848" s="173"/>
      <c r="AC1848" s="173"/>
      <c r="AD1848" s="173"/>
      <c r="AE1848" s="173"/>
      <c r="AF1848" s="173"/>
      <c r="AG1848" s="173"/>
      <c r="AH1848" s="173"/>
      <c r="AI1848" s="173"/>
      <c r="AJ1848" s="173"/>
      <c r="AK1848" s="173"/>
      <c r="AL1848" s="173"/>
      <c r="AM1848" s="173"/>
      <c r="AN1848" s="173"/>
      <c r="AO1848" s="173"/>
      <c r="AP1848" s="173"/>
      <c r="AQ1848" s="173"/>
      <c r="AR1848" s="173"/>
      <c r="AS1848" s="173"/>
      <c r="AT1848" s="198"/>
      <c r="AU1848" s="198"/>
      <c r="AV1848" s="198"/>
      <c r="AW1848" s="198"/>
      <c r="AX1848" s="198"/>
      <c r="AY1848" s="198"/>
      <c r="AZ1848" s="198"/>
      <c r="BA1848" s="198"/>
      <c r="BB1848" s="198"/>
      <c r="BC1848" s="198"/>
      <c r="BD1848" s="198"/>
      <c r="BE1848" s="198"/>
      <c r="BF1848" s="198"/>
      <c r="BG1848" s="198"/>
      <c r="BH1848" s="198"/>
      <c r="BI1848" s="198"/>
      <c r="BJ1848" s="198"/>
      <c r="BK1848" s="198"/>
      <c r="BL1848" s="198"/>
      <c r="BM1848" s="198"/>
      <c r="BN1848" s="198"/>
      <c r="BO1848" s="198"/>
      <c r="BP1848" s="198"/>
      <c r="BQ1848" s="198"/>
      <c r="BR1848" s="198"/>
      <c r="BS1848" s="198"/>
      <c r="BT1848" s="198"/>
      <c r="BU1848" s="198"/>
      <c r="BV1848" s="198"/>
      <c r="BW1848" s="198"/>
      <c r="BX1848" s="198"/>
      <c r="BY1848" s="198"/>
      <c r="BZ1848" s="198"/>
      <c r="CA1848" s="198"/>
      <c r="CB1848" s="198"/>
      <c r="CC1848" s="198"/>
      <c r="CD1848" s="198"/>
    </row>
    <row r="1849" spans="4:82" x14ac:dyDescent="0.2">
      <c r="D1849" s="173"/>
      <c r="E1849" s="173"/>
      <c r="F1849" s="173"/>
      <c r="G1849" s="173"/>
      <c r="H1849" s="173"/>
      <c r="I1849" s="173"/>
      <c r="J1849" s="173"/>
      <c r="K1849" s="173"/>
      <c r="L1849" s="173"/>
      <c r="M1849" s="173"/>
      <c r="N1849" s="173"/>
      <c r="O1849" s="173"/>
      <c r="P1849" s="173"/>
      <c r="Q1849" s="173"/>
      <c r="R1849" s="173"/>
      <c r="S1849" s="173"/>
      <c r="T1849" s="173"/>
      <c r="U1849" s="173"/>
      <c r="V1849" s="173"/>
      <c r="W1849" s="173"/>
      <c r="X1849" s="173"/>
      <c r="Y1849" s="173"/>
      <c r="Z1849" s="173"/>
      <c r="AA1849" s="173"/>
      <c r="AB1849" s="173"/>
      <c r="AC1849" s="173"/>
      <c r="AD1849" s="173"/>
      <c r="AE1849" s="173"/>
      <c r="AF1849" s="173"/>
      <c r="AG1849" s="173"/>
      <c r="AH1849" s="173"/>
      <c r="AI1849" s="173"/>
      <c r="AJ1849" s="173"/>
      <c r="AK1849" s="173"/>
      <c r="AL1849" s="173"/>
      <c r="AM1849" s="173"/>
      <c r="AN1849" s="173"/>
      <c r="AO1849" s="173"/>
      <c r="AP1849" s="173"/>
      <c r="AQ1849" s="173"/>
      <c r="AR1849" s="173"/>
      <c r="AS1849" s="173"/>
      <c r="AT1849" s="198"/>
      <c r="AU1849" s="198"/>
      <c r="AV1849" s="198"/>
      <c r="AW1849" s="198"/>
      <c r="AX1849" s="198"/>
      <c r="AY1849" s="198"/>
      <c r="AZ1849" s="198"/>
      <c r="BA1849" s="198"/>
      <c r="BB1849" s="198"/>
      <c r="BC1849" s="198"/>
      <c r="BD1849" s="198"/>
      <c r="BE1849" s="198"/>
      <c r="BF1849" s="198"/>
      <c r="BG1849" s="198"/>
      <c r="BH1849" s="198"/>
      <c r="BI1849" s="198"/>
      <c r="BJ1849" s="198"/>
      <c r="BK1849" s="198"/>
      <c r="BL1849" s="198"/>
      <c r="BM1849" s="198"/>
      <c r="BN1849" s="198"/>
      <c r="BO1849" s="198"/>
      <c r="BP1849" s="198"/>
      <c r="BQ1849" s="198"/>
      <c r="BR1849" s="198"/>
      <c r="BS1849" s="198"/>
      <c r="BT1849" s="198"/>
      <c r="BU1849" s="198"/>
      <c r="BV1849" s="198"/>
      <c r="BW1849" s="198"/>
      <c r="BX1849" s="198"/>
      <c r="BY1849" s="198"/>
      <c r="BZ1849" s="198"/>
      <c r="CA1849" s="198"/>
      <c r="CB1849" s="198"/>
      <c r="CC1849" s="198"/>
      <c r="CD1849" s="198"/>
    </row>
    <row r="1850" spans="4:82" x14ac:dyDescent="0.2">
      <c r="D1850" s="173"/>
      <c r="E1850" s="173"/>
      <c r="F1850" s="173"/>
      <c r="G1850" s="173"/>
      <c r="H1850" s="173"/>
      <c r="I1850" s="173"/>
      <c r="J1850" s="173"/>
      <c r="K1850" s="173"/>
      <c r="L1850" s="173"/>
      <c r="M1850" s="173"/>
      <c r="N1850" s="173"/>
      <c r="O1850" s="173"/>
      <c r="P1850" s="173"/>
      <c r="Q1850" s="173"/>
      <c r="R1850" s="173"/>
      <c r="S1850" s="173"/>
      <c r="T1850" s="173"/>
      <c r="U1850" s="173"/>
      <c r="V1850" s="173"/>
      <c r="W1850" s="173"/>
      <c r="X1850" s="173"/>
      <c r="Y1850" s="173"/>
      <c r="Z1850" s="173"/>
      <c r="AA1850" s="173"/>
      <c r="AB1850" s="173"/>
      <c r="AC1850" s="173"/>
      <c r="AD1850" s="173"/>
      <c r="AE1850" s="173"/>
      <c r="AF1850" s="173"/>
      <c r="AG1850" s="173"/>
      <c r="AH1850" s="173"/>
      <c r="AI1850" s="173"/>
      <c r="AJ1850" s="173"/>
      <c r="AK1850" s="173"/>
      <c r="AL1850" s="173"/>
      <c r="AM1850" s="173"/>
      <c r="AN1850" s="173"/>
      <c r="AO1850" s="173"/>
      <c r="AP1850" s="173"/>
      <c r="AQ1850" s="173"/>
      <c r="AR1850" s="173"/>
      <c r="AS1850" s="173"/>
      <c r="AT1850" s="198"/>
      <c r="AU1850" s="198"/>
      <c r="AV1850" s="198"/>
      <c r="AW1850" s="198"/>
      <c r="AX1850" s="198"/>
      <c r="AY1850" s="198"/>
      <c r="AZ1850" s="198"/>
      <c r="BA1850" s="198"/>
      <c r="BB1850" s="198"/>
      <c r="BC1850" s="198"/>
      <c r="BD1850" s="198"/>
      <c r="BE1850" s="198"/>
      <c r="BF1850" s="198"/>
      <c r="BG1850" s="198"/>
      <c r="BH1850" s="198"/>
      <c r="BI1850" s="198"/>
      <c r="BJ1850" s="198"/>
      <c r="BK1850" s="198"/>
      <c r="BL1850" s="198"/>
      <c r="BM1850" s="198"/>
      <c r="BN1850" s="198"/>
      <c r="BO1850" s="198"/>
      <c r="BP1850" s="198"/>
      <c r="BQ1850" s="198"/>
      <c r="BR1850" s="198"/>
      <c r="BS1850" s="198"/>
      <c r="BT1850" s="198"/>
      <c r="BU1850" s="198"/>
      <c r="BV1850" s="198"/>
      <c r="BW1850" s="198"/>
      <c r="BX1850" s="198"/>
      <c r="BY1850" s="198"/>
      <c r="BZ1850" s="198"/>
      <c r="CA1850" s="198"/>
      <c r="CB1850" s="198"/>
      <c r="CC1850" s="198"/>
      <c r="CD1850" s="198"/>
    </row>
    <row r="1851" spans="4:82" x14ac:dyDescent="0.2">
      <c r="D1851" s="173"/>
      <c r="E1851" s="173"/>
      <c r="F1851" s="173"/>
      <c r="G1851" s="173"/>
      <c r="H1851" s="173"/>
      <c r="I1851" s="173"/>
      <c r="J1851" s="173"/>
      <c r="K1851" s="173"/>
      <c r="L1851" s="173"/>
      <c r="M1851" s="173"/>
      <c r="N1851" s="173"/>
      <c r="O1851" s="173"/>
      <c r="P1851" s="173"/>
      <c r="Q1851" s="173"/>
      <c r="R1851" s="173"/>
      <c r="S1851" s="173"/>
      <c r="T1851" s="173"/>
      <c r="U1851" s="173"/>
      <c r="V1851" s="173"/>
      <c r="W1851" s="173"/>
      <c r="X1851" s="173"/>
      <c r="Y1851" s="173"/>
      <c r="Z1851" s="173"/>
      <c r="AA1851" s="173"/>
      <c r="AB1851" s="173"/>
      <c r="AC1851" s="173"/>
      <c r="AD1851" s="173"/>
      <c r="AE1851" s="173"/>
      <c r="AF1851" s="173"/>
      <c r="AG1851" s="173"/>
      <c r="AH1851" s="173"/>
      <c r="AI1851" s="173"/>
      <c r="AJ1851" s="173"/>
      <c r="AK1851" s="173"/>
      <c r="AL1851" s="173"/>
      <c r="AM1851" s="173"/>
      <c r="AN1851" s="173"/>
      <c r="AO1851" s="173"/>
      <c r="AP1851" s="173"/>
      <c r="AQ1851" s="173"/>
      <c r="AR1851" s="173"/>
      <c r="AS1851" s="173"/>
      <c r="AT1851" s="198"/>
      <c r="AU1851" s="198"/>
      <c r="AV1851" s="198"/>
      <c r="AW1851" s="198"/>
      <c r="AX1851" s="198"/>
      <c r="AY1851" s="198"/>
      <c r="AZ1851" s="198"/>
      <c r="BA1851" s="198"/>
      <c r="BB1851" s="198"/>
      <c r="BC1851" s="198"/>
      <c r="BD1851" s="198"/>
      <c r="BE1851" s="198"/>
      <c r="BF1851" s="198"/>
      <c r="BG1851" s="198"/>
      <c r="BH1851" s="198"/>
      <c r="BI1851" s="198"/>
      <c r="BJ1851" s="198"/>
      <c r="BK1851" s="198"/>
      <c r="BL1851" s="198"/>
      <c r="BM1851" s="198"/>
      <c r="BN1851" s="198"/>
      <c r="BO1851" s="198"/>
      <c r="BP1851" s="198"/>
      <c r="BQ1851" s="198"/>
      <c r="BR1851" s="198"/>
      <c r="BS1851" s="198"/>
      <c r="BT1851" s="198"/>
      <c r="BU1851" s="198"/>
      <c r="BV1851" s="198"/>
      <c r="BW1851" s="198"/>
      <c r="BX1851" s="198"/>
      <c r="BY1851" s="198"/>
      <c r="BZ1851" s="198"/>
      <c r="CA1851" s="198"/>
      <c r="CB1851" s="198"/>
      <c r="CC1851" s="198"/>
      <c r="CD1851" s="198"/>
    </row>
    <row r="1852" spans="4:82" x14ac:dyDescent="0.2">
      <c r="D1852" s="173"/>
      <c r="E1852" s="173"/>
      <c r="F1852" s="173"/>
      <c r="G1852" s="173"/>
      <c r="H1852" s="173"/>
      <c r="I1852" s="173"/>
      <c r="J1852" s="173"/>
      <c r="K1852" s="173"/>
      <c r="L1852" s="173"/>
      <c r="M1852" s="173"/>
      <c r="N1852" s="173"/>
      <c r="O1852" s="173"/>
      <c r="P1852" s="173"/>
      <c r="Q1852" s="173"/>
      <c r="R1852" s="173"/>
      <c r="S1852" s="173"/>
      <c r="T1852" s="173"/>
      <c r="U1852" s="173"/>
      <c r="V1852" s="173"/>
      <c r="W1852" s="173"/>
      <c r="X1852" s="173"/>
      <c r="Y1852" s="173"/>
      <c r="Z1852" s="173"/>
      <c r="AA1852" s="173"/>
      <c r="AB1852" s="173"/>
      <c r="AC1852" s="173"/>
      <c r="AD1852" s="173"/>
      <c r="AE1852" s="173"/>
      <c r="AF1852" s="173"/>
      <c r="AG1852" s="173"/>
      <c r="AH1852" s="173"/>
      <c r="AI1852" s="173"/>
      <c r="AJ1852" s="173"/>
      <c r="AK1852" s="173"/>
      <c r="AL1852" s="173"/>
      <c r="AM1852" s="173"/>
      <c r="AN1852" s="173"/>
      <c r="AO1852" s="173"/>
      <c r="AP1852" s="173"/>
      <c r="AQ1852" s="173"/>
      <c r="AR1852" s="173"/>
      <c r="AS1852" s="173"/>
      <c r="AT1852" s="198"/>
      <c r="AU1852" s="198"/>
      <c r="AV1852" s="198"/>
      <c r="AW1852" s="198"/>
      <c r="AX1852" s="198"/>
      <c r="AY1852" s="198"/>
      <c r="AZ1852" s="198"/>
      <c r="BA1852" s="198"/>
      <c r="BB1852" s="198"/>
      <c r="BC1852" s="198"/>
      <c r="BD1852" s="198"/>
      <c r="BE1852" s="198"/>
      <c r="BF1852" s="198"/>
      <c r="BG1852" s="198"/>
      <c r="BH1852" s="198"/>
      <c r="BI1852" s="198"/>
      <c r="BJ1852" s="198"/>
      <c r="BK1852" s="198"/>
      <c r="BL1852" s="198"/>
      <c r="BM1852" s="198"/>
      <c r="BN1852" s="198"/>
      <c r="BO1852" s="198"/>
      <c r="BP1852" s="198"/>
      <c r="BQ1852" s="198"/>
      <c r="BR1852" s="198"/>
      <c r="BS1852" s="198"/>
      <c r="BT1852" s="198"/>
      <c r="BU1852" s="198"/>
      <c r="BV1852" s="198"/>
      <c r="BW1852" s="198"/>
      <c r="BX1852" s="198"/>
      <c r="BY1852" s="198"/>
      <c r="BZ1852" s="198"/>
      <c r="CA1852" s="198"/>
      <c r="CB1852" s="198"/>
      <c r="CC1852" s="198"/>
      <c r="CD1852" s="198"/>
    </row>
    <row r="1853" spans="4:82" x14ac:dyDescent="0.2">
      <c r="D1853" s="173"/>
      <c r="E1853" s="173"/>
      <c r="F1853" s="173"/>
      <c r="G1853" s="173"/>
      <c r="H1853" s="173"/>
      <c r="I1853" s="173"/>
      <c r="J1853" s="173"/>
      <c r="K1853" s="173"/>
      <c r="L1853" s="173"/>
      <c r="M1853" s="173"/>
      <c r="N1853" s="173"/>
      <c r="O1853" s="173"/>
      <c r="P1853" s="173"/>
      <c r="Q1853" s="173"/>
      <c r="R1853" s="173"/>
      <c r="S1853" s="173"/>
      <c r="T1853" s="173"/>
      <c r="U1853" s="173"/>
      <c r="V1853" s="173"/>
      <c r="W1853" s="173"/>
      <c r="X1853" s="173"/>
      <c r="Y1853" s="173"/>
      <c r="Z1853" s="173"/>
      <c r="AA1853" s="173"/>
      <c r="AB1853" s="173"/>
      <c r="AC1853" s="173"/>
      <c r="AD1853" s="173"/>
      <c r="AE1853" s="173"/>
      <c r="AF1853" s="173"/>
      <c r="AG1853" s="173"/>
      <c r="AH1853" s="173"/>
      <c r="AI1853" s="173"/>
      <c r="AJ1853" s="173"/>
      <c r="AK1853" s="173"/>
      <c r="AL1853" s="173"/>
      <c r="AM1853" s="173"/>
      <c r="AN1853" s="173"/>
      <c r="AO1853" s="173"/>
      <c r="AP1853" s="173"/>
      <c r="AQ1853" s="173"/>
      <c r="AR1853" s="173"/>
      <c r="AS1853" s="173"/>
      <c r="AT1853" s="198"/>
      <c r="AU1853" s="198"/>
      <c r="AV1853" s="198"/>
      <c r="AW1853" s="198"/>
      <c r="AX1853" s="198"/>
      <c r="AY1853" s="198"/>
      <c r="AZ1853" s="198"/>
      <c r="BA1853" s="198"/>
      <c r="BB1853" s="198"/>
      <c r="BC1853" s="198"/>
      <c r="BD1853" s="198"/>
      <c r="BE1853" s="198"/>
      <c r="BF1853" s="198"/>
      <c r="BG1853" s="198"/>
      <c r="BH1853" s="198"/>
      <c r="BI1853" s="198"/>
      <c r="BJ1853" s="198"/>
      <c r="BK1853" s="198"/>
      <c r="BL1853" s="198"/>
      <c r="BM1853" s="198"/>
      <c r="BN1853" s="198"/>
      <c r="BO1853" s="198"/>
      <c r="BP1853" s="198"/>
      <c r="BQ1853" s="198"/>
      <c r="BR1853" s="198"/>
      <c r="BS1853" s="198"/>
      <c r="BT1853" s="198"/>
      <c r="BU1853" s="198"/>
      <c r="BV1853" s="198"/>
      <c r="BW1853" s="198"/>
      <c r="BX1853" s="198"/>
      <c r="BY1853" s="198"/>
      <c r="BZ1853" s="198"/>
      <c r="CA1853" s="198"/>
      <c r="CB1853" s="198"/>
      <c r="CC1853" s="198"/>
      <c r="CD1853" s="198"/>
    </row>
    <row r="1854" spans="4:82" x14ac:dyDescent="0.2">
      <c r="D1854" s="173"/>
      <c r="E1854" s="173"/>
      <c r="F1854" s="173"/>
      <c r="G1854" s="173"/>
      <c r="H1854" s="173"/>
      <c r="I1854" s="173"/>
      <c r="J1854" s="173"/>
      <c r="K1854" s="173"/>
      <c r="L1854" s="173"/>
      <c r="M1854" s="173"/>
      <c r="N1854" s="173"/>
      <c r="O1854" s="173"/>
      <c r="P1854" s="173"/>
      <c r="Q1854" s="173"/>
      <c r="R1854" s="173"/>
      <c r="S1854" s="173"/>
      <c r="T1854" s="173"/>
      <c r="U1854" s="173"/>
      <c r="V1854" s="173"/>
      <c r="W1854" s="173"/>
      <c r="X1854" s="173"/>
      <c r="Y1854" s="173"/>
      <c r="Z1854" s="173"/>
      <c r="AA1854" s="173"/>
      <c r="AB1854" s="173"/>
      <c r="AC1854" s="173"/>
      <c r="AD1854" s="173"/>
      <c r="AE1854" s="173"/>
      <c r="AF1854" s="173"/>
      <c r="AG1854" s="173"/>
      <c r="AH1854" s="173"/>
      <c r="AI1854" s="173"/>
      <c r="AJ1854" s="173"/>
      <c r="AK1854" s="173"/>
      <c r="AL1854" s="173"/>
      <c r="AM1854" s="173"/>
      <c r="AN1854" s="173"/>
      <c r="AO1854" s="173"/>
      <c r="AP1854" s="173"/>
      <c r="AQ1854" s="173"/>
      <c r="AR1854" s="173"/>
      <c r="AS1854" s="173"/>
      <c r="AT1854" s="198"/>
      <c r="AU1854" s="198"/>
      <c r="AV1854" s="198"/>
      <c r="AW1854" s="198"/>
      <c r="AX1854" s="198"/>
      <c r="AY1854" s="198"/>
      <c r="AZ1854" s="198"/>
      <c r="BA1854" s="198"/>
      <c r="BB1854" s="198"/>
      <c r="BC1854" s="198"/>
      <c r="BD1854" s="198"/>
      <c r="BE1854" s="198"/>
      <c r="BF1854" s="198"/>
      <c r="BG1854" s="198"/>
      <c r="BH1854" s="198"/>
      <c r="BI1854" s="198"/>
      <c r="BJ1854" s="198"/>
      <c r="BK1854" s="198"/>
      <c r="BL1854" s="198"/>
      <c r="BM1854" s="198"/>
      <c r="BN1854" s="198"/>
      <c r="BO1854" s="198"/>
      <c r="BP1854" s="198"/>
      <c r="BQ1854" s="198"/>
      <c r="BR1854" s="198"/>
      <c r="BS1854" s="198"/>
      <c r="BT1854" s="198"/>
      <c r="BU1854" s="198"/>
      <c r="BV1854" s="198"/>
      <c r="BW1854" s="198"/>
      <c r="BX1854" s="198"/>
      <c r="BY1854" s="198"/>
      <c r="BZ1854" s="198"/>
      <c r="CA1854" s="198"/>
      <c r="CB1854" s="198"/>
      <c r="CC1854" s="198"/>
      <c r="CD1854" s="198"/>
    </row>
    <row r="1855" spans="4:82" x14ac:dyDescent="0.2">
      <c r="D1855" s="173"/>
      <c r="E1855" s="173"/>
      <c r="F1855" s="173"/>
      <c r="G1855" s="173"/>
      <c r="H1855" s="173"/>
      <c r="I1855" s="173"/>
      <c r="J1855" s="173"/>
      <c r="K1855" s="173"/>
      <c r="L1855" s="173"/>
      <c r="M1855" s="173"/>
      <c r="N1855" s="173"/>
      <c r="O1855" s="173"/>
      <c r="P1855" s="173"/>
      <c r="Q1855" s="173"/>
      <c r="R1855" s="173"/>
      <c r="S1855" s="173"/>
      <c r="T1855" s="173"/>
      <c r="U1855" s="173"/>
      <c r="V1855" s="173"/>
      <c r="W1855" s="173"/>
      <c r="X1855" s="173"/>
      <c r="Y1855" s="173"/>
      <c r="Z1855" s="173"/>
      <c r="AA1855" s="173"/>
      <c r="AB1855" s="173"/>
      <c r="AC1855" s="173"/>
      <c r="AD1855" s="173"/>
      <c r="AE1855" s="173"/>
      <c r="AF1855" s="173"/>
      <c r="AG1855" s="173"/>
      <c r="AH1855" s="173"/>
      <c r="AI1855" s="173"/>
      <c r="AJ1855" s="173"/>
      <c r="AK1855" s="173"/>
      <c r="AL1855" s="173"/>
      <c r="AM1855" s="173"/>
      <c r="AN1855" s="173"/>
      <c r="AO1855" s="173"/>
      <c r="AP1855" s="173"/>
      <c r="AQ1855" s="173"/>
      <c r="AR1855" s="173"/>
      <c r="AS1855" s="173"/>
      <c r="AT1855" s="198"/>
      <c r="AU1855" s="198"/>
      <c r="AV1855" s="198"/>
      <c r="AW1855" s="198"/>
      <c r="AX1855" s="198"/>
      <c r="AY1855" s="198"/>
      <c r="AZ1855" s="198"/>
      <c r="BA1855" s="198"/>
      <c r="BB1855" s="198"/>
      <c r="BC1855" s="198"/>
      <c r="BD1855" s="198"/>
      <c r="BE1855" s="198"/>
      <c r="BF1855" s="198"/>
      <c r="BG1855" s="198"/>
      <c r="BH1855" s="198"/>
      <c r="BI1855" s="198"/>
      <c r="BJ1855" s="198"/>
      <c r="BK1855" s="198"/>
      <c r="BL1855" s="198"/>
      <c r="BM1855" s="198"/>
      <c r="BN1855" s="198"/>
      <c r="BO1855" s="198"/>
      <c r="BP1855" s="198"/>
      <c r="BQ1855" s="198"/>
      <c r="BR1855" s="198"/>
      <c r="BS1855" s="198"/>
      <c r="BT1855" s="198"/>
      <c r="BU1855" s="198"/>
      <c r="BV1855" s="198"/>
      <c r="BW1855" s="198"/>
      <c r="BX1855" s="198"/>
      <c r="BY1855" s="198"/>
      <c r="BZ1855" s="198"/>
      <c r="CA1855" s="198"/>
      <c r="CB1855" s="198"/>
      <c r="CC1855" s="198"/>
      <c r="CD1855" s="198"/>
    </row>
    <row r="1856" spans="4:82" x14ac:dyDescent="0.2">
      <c r="D1856" s="173"/>
      <c r="E1856" s="173"/>
      <c r="F1856" s="173"/>
      <c r="G1856" s="173"/>
      <c r="H1856" s="173"/>
      <c r="I1856" s="173"/>
      <c r="J1856" s="173"/>
      <c r="K1856" s="173"/>
      <c r="L1856" s="173"/>
      <c r="M1856" s="173"/>
      <c r="N1856" s="173"/>
      <c r="O1856" s="173"/>
      <c r="P1856" s="173"/>
      <c r="Q1856" s="173"/>
      <c r="R1856" s="173"/>
      <c r="S1856" s="173"/>
      <c r="T1856" s="173"/>
      <c r="U1856" s="173"/>
      <c r="V1856" s="173"/>
      <c r="W1856" s="173"/>
      <c r="X1856" s="173"/>
      <c r="Y1856" s="173"/>
      <c r="Z1856" s="173"/>
      <c r="AA1856" s="173"/>
      <c r="AB1856" s="173"/>
      <c r="AC1856" s="173"/>
      <c r="AD1856" s="173"/>
      <c r="AE1856" s="173"/>
      <c r="AF1856" s="173"/>
      <c r="AG1856" s="173"/>
      <c r="AH1856" s="173"/>
      <c r="AI1856" s="173"/>
      <c r="AJ1856" s="173"/>
      <c r="AK1856" s="173"/>
      <c r="AL1856" s="173"/>
      <c r="AM1856" s="173"/>
      <c r="AN1856" s="173"/>
      <c r="AO1856" s="173"/>
      <c r="AP1856" s="173"/>
      <c r="AQ1856" s="173"/>
      <c r="AR1856" s="173"/>
      <c r="AS1856" s="173"/>
      <c r="AT1856" s="198"/>
      <c r="AU1856" s="198"/>
      <c r="AV1856" s="198"/>
      <c r="AW1856" s="198"/>
      <c r="AX1856" s="198"/>
      <c r="AY1856" s="198"/>
      <c r="AZ1856" s="198"/>
      <c r="BA1856" s="198"/>
      <c r="BB1856" s="198"/>
      <c r="BC1856" s="198"/>
      <c r="BD1856" s="198"/>
      <c r="BE1856" s="198"/>
      <c r="BF1856" s="198"/>
      <c r="BG1856" s="198"/>
      <c r="BH1856" s="198"/>
      <c r="BI1856" s="198"/>
      <c r="BJ1856" s="198"/>
      <c r="BK1856" s="198"/>
      <c r="BL1856" s="198"/>
      <c r="BM1856" s="198"/>
      <c r="BN1856" s="198"/>
      <c r="BO1856" s="198"/>
      <c r="BP1856" s="198"/>
      <c r="BQ1856" s="198"/>
      <c r="BR1856" s="198"/>
      <c r="BS1856" s="198"/>
      <c r="BT1856" s="198"/>
      <c r="BU1856" s="198"/>
      <c r="BV1856" s="198"/>
      <c r="BW1856" s="198"/>
      <c r="BX1856" s="198"/>
      <c r="BY1856" s="198"/>
      <c r="BZ1856" s="198"/>
      <c r="CA1856" s="198"/>
      <c r="CB1856" s="198"/>
      <c r="CC1856" s="198"/>
      <c r="CD1856" s="198"/>
    </row>
    <row r="1857" spans="4:82" x14ac:dyDescent="0.2">
      <c r="D1857" s="173"/>
      <c r="E1857" s="173"/>
      <c r="F1857" s="173"/>
      <c r="G1857" s="173"/>
      <c r="H1857" s="173"/>
      <c r="I1857" s="173"/>
      <c r="J1857" s="173"/>
      <c r="K1857" s="173"/>
      <c r="L1857" s="173"/>
      <c r="M1857" s="173"/>
      <c r="N1857" s="173"/>
      <c r="O1857" s="173"/>
      <c r="P1857" s="173"/>
      <c r="Q1857" s="173"/>
      <c r="R1857" s="173"/>
      <c r="S1857" s="173"/>
      <c r="T1857" s="173"/>
      <c r="U1857" s="173"/>
      <c r="V1857" s="173"/>
      <c r="W1857" s="173"/>
      <c r="X1857" s="173"/>
      <c r="Y1857" s="173"/>
      <c r="Z1857" s="173"/>
      <c r="AA1857" s="173"/>
      <c r="AB1857" s="173"/>
      <c r="AC1857" s="173"/>
      <c r="AD1857" s="173"/>
      <c r="AE1857" s="173"/>
      <c r="AF1857" s="173"/>
      <c r="AG1857" s="173"/>
      <c r="AH1857" s="173"/>
      <c r="AI1857" s="173"/>
      <c r="AJ1857" s="173"/>
      <c r="AK1857" s="173"/>
      <c r="AL1857" s="173"/>
      <c r="AM1857" s="173"/>
      <c r="AN1857" s="173"/>
      <c r="AO1857" s="173"/>
      <c r="AP1857" s="173"/>
      <c r="AQ1857" s="173"/>
      <c r="AR1857" s="173"/>
      <c r="AS1857" s="173"/>
      <c r="AT1857" s="198"/>
      <c r="AU1857" s="198"/>
      <c r="AV1857" s="198"/>
      <c r="AW1857" s="198"/>
      <c r="AX1857" s="198"/>
      <c r="AY1857" s="198"/>
      <c r="AZ1857" s="198"/>
      <c r="BA1857" s="198"/>
      <c r="BB1857" s="198"/>
      <c r="BC1857" s="198"/>
      <c r="BD1857" s="198"/>
      <c r="BE1857" s="198"/>
      <c r="BF1857" s="198"/>
      <c r="BG1857" s="198"/>
      <c r="BH1857" s="198"/>
      <c r="BI1857" s="198"/>
      <c r="BJ1857" s="198"/>
      <c r="BK1857" s="198"/>
      <c r="BL1857" s="198"/>
      <c r="BM1857" s="198"/>
      <c r="BN1857" s="198"/>
      <c r="BO1857" s="198"/>
      <c r="BP1857" s="198"/>
      <c r="BQ1857" s="198"/>
      <c r="BR1857" s="198"/>
      <c r="BS1857" s="198"/>
      <c r="BT1857" s="198"/>
      <c r="BU1857" s="198"/>
      <c r="BV1857" s="198"/>
      <c r="BW1857" s="198"/>
      <c r="BX1857" s="198"/>
      <c r="BY1857" s="198"/>
      <c r="BZ1857" s="198"/>
      <c r="CA1857" s="198"/>
      <c r="CB1857" s="198"/>
      <c r="CC1857" s="198"/>
      <c r="CD1857" s="198"/>
    </row>
    <row r="1858" spans="4:82" x14ac:dyDescent="0.2">
      <c r="D1858" s="173"/>
      <c r="E1858" s="173"/>
      <c r="F1858" s="173"/>
      <c r="G1858" s="173"/>
      <c r="H1858" s="173"/>
      <c r="I1858" s="173"/>
      <c r="J1858" s="173"/>
      <c r="K1858" s="173"/>
      <c r="L1858" s="173"/>
      <c r="M1858" s="173"/>
      <c r="N1858" s="173"/>
      <c r="O1858" s="173"/>
      <c r="P1858" s="173"/>
      <c r="Q1858" s="173"/>
      <c r="R1858" s="173"/>
      <c r="S1858" s="173"/>
      <c r="T1858" s="173"/>
      <c r="U1858" s="173"/>
      <c r="V1858" s="173"/>
      <c r="W1858" s="173"/>
      <c r="X1858" s="173"/>
      <c r="Y1858" s="173"/>
      <c r="Z1858" s="173"/>
      <c r="AA1858" s="173"/>
      <c r="AB1858" s="173"/>
      <c r="AC1858" s="173"/>
      <c r="AD1858" s="173"/>
      <c r="AE1858" s="173"/>
      <c r="AF1858" s="173"/>
      <c r="AG1858" s="173"/>
      <c r="AH1858" s="173"/>
      <c r="AI1858" s="173"/>
      <c r="AJ1858" s="173"/>
      <c r="AK1858" s="173"/>
      <c r="AL1858" s="173"/>
      <c r="AM1858" s="173"/>
      <c r="AN1858" s="173"/>
      <c r="AO1858" s="173"/>
      <c r="AP1858" s="173"/>
      <c r="AQ1858" s="173"/>
      <c r="AR1858" s="173"/>
      <c r="AS1858" s="173"/>
      <c r="AT1858" s="198"/>
      <c r="AU1858" s="198"/>
      <c r="AV1858" s="198"/>
      <c r="AW1858" s="198"/>
      <c r="AX1858" s="198"/>
      <c r="AY1858" s="198"/>
      <c r="AZ1858" s="198"/>
      <c r="BA1858" s="198"/>
      <c r="BB1858" s="198"/>
      <c r="BC1858" s="198"/>
      <c r="BD1858" s="198"/>
      <c r="BE1858" s="198"/>
      <c r="BF1858" s="198"/>
      <c r="BG1858" s="198"/>
      <c r="BH1858" s="198"/>
      <c r="BI1858" s="198"/>
      <c r="BJ1858" s="198"/>
      <c r="BK1858" s="198"/>
      <c r="BL1858" s="198"/>
      <c r="BM1858" s="198"/>
      <c r="BN1858" s="198"/>
      <c r="BO1858" s="198"/>
      <c r="BP1858" s="198"/>
      <c r="BQ1858" s="198"/>
      <c r="BR1858" s="198"/>
      <c r="BS1858" s="198"/>
      <c r="BT1858" s="198"/>
      <c r="BU1858" s="198"/>
      <c r="BV1858" s="198"/>
      <c r="BW1858" s="198"/>
      <c r="BX1858" s="198"/>
      <c r="BY1858" s="198"/>
      <c r="BZ1858" s="198"/>
      <c r="CA1858" s="198"/>
      <c r="CB1858" s="198"/>
      <c r="CC1858" s="198"/>
      <c r="CD1858" s="198"/>
    </row>
    <row r="1859" spans="4:82" x14ac:dyDescent="0.2">
      <c r="D1859" s="173"/>
      <c r="E1859" s="173"/>
      <c r="F1859" s="173"/>
      <c r="G1859" s="173"/>
      <c r="H1859" s="173"/>
      <c r="I1859" s="173"/>
      <c r="J1859" s="173"/>
      <c r="K1859" s="173"/>
      <c r="L1859" s="173"/>
      <c r="M1859" s="173"/>
      <c r="N1859" s="173"/>
      <c r="O1859" s="173"/>
      <c r="P1859" s="173"/>
      <c r="Q1859" s="173"/>
      <c r="R1859" s="173"/>
      <c r="S1859" s="173"/>
      <c r="T1859" s="173"/>
      <c r="U1859" s="173"/>
      <c r="V1859" s="173"/>
      <c r="W1859" s="173"/>
      <c r="X1859" s="173"/>
      <c r="Y1859" s="173"/>
      <c r="Z1859" s="173"/>
      <c r="AA1859" s="173"/>
      <c r="AB1859" s="173"/>
      <c r="AC1859" s="173"/>
      <c r="AD1859" s="173"/>
      <c r="AE1859" s="173"/>
      <c r="AF1859" s="173"/>
      <c r="AG1859" s="173"/>
      <c r="AH1859" s="173"/>
      <c r="AI1859" s="173"/>
      <c r="AJ1859" s="173"/>
      <c r="AK1859" s="173"/>
      <c r="AL1859" s="173"/>
      <c r="AM1859" s="173"/>
      <c r="AN1859" s="173"/>
      <c r="AO1859" s="173"/>
      <c r="AP1859" s="173"/>
      <c r="AQ1859" s="173"/>
      <c r="AR1859" s="173"/>
      <c r="AS1859" s="173"/>
      <c r="AT1859" s="198"/>
      <c r="AU1859" s="198"/>
      <c r="AV1859" s="198"/>
      <c r="AW1859" s="198"/>
      <c r="AX1859" s="198"/>
      <c r="AY1859" s="198"/>
      <c r="AZ1859" s="198"/>
      <c r="BA1859" s="198"/>
      <c r="BB1859" s="198"/>
      <c r="BC1859" s="198"/>
      <c r="BD1859" s="198"/>
      <c r="BE1859" s="198"/>
      <c r="BF1859" s="198"/>
      <c r="BG1859" s="198"/>
      <c r="BH1859" s="198"/>
      <c r="BI1859" s="198"/>
      <c r="BJ1859" s="198"/>
      <c r="BK1859" s="198"/>
      <c r="BL1859" s="198"/>
      <c r="BM1859" s="198"/>
      <c r="BN1859" s="198"/>
      <c r="BO1859" s="198"/>
      <c r="BP1859" s="198"/>
      <c r="BQ1859" s="198"/>
      <c r="BR1859" s="198"/>
      <c r="BS1859" s="198"/>
      <c r="BT1859" s="198"/>
      <c r="BU1859" s="198"/>
      <c r="BV1859" s="198"/>
      <c r="BW1859" s="198"/>
      <c r="BX1859" s="198"/>
      <c r="BY1859" s="198"/>
      <c r="BZ1859" s="198"/>
      <c r="CA1859" s="198"/>
      <c r="CB1859" s="198"/>
      <c r="CC1859" s="198"/>
      <c r="CD1859" s="198"/>
    </row>
    <row r="1860" spans="4:82" x14ac:dyDescent="0.2">
      <c r="D1860" s="173"/>
      <c r="E1860" s="173"/>
      <c r="F1860" s="173"/>
      <c r="G1860" s="173"/>
      <c r="H1860" s="173"/>
      <c r="I1860" s="173"/>
      <c r="J1860" s="173"/>
      <c r="K1860" s="173"/>
      <c r="L1860" s="173"/>
      <c r="M1860" s="173"/>
      <c r="N1860" s="173"/>
      <c r="O1860" s="173"/>
      <c r="P1860" s="173"/>
      <c r="Q1860" s="173"/>
      <c r="R1860" s="173"/>
      <c r="S1860" s="173"/>
      <c r="T1860" s="173"/>
      <c r="U1860" s="173"/>
      <c r="V1860" s="173"/>
      <c r="W1860" s="173"/>
      <c r="X1860" s="173"/>
      <c r="Y1860" s="173"/>
      <c r="Z1860" s="173"/>
      <c r="AA1860" s="173"/>
      <c r="AB1860" s="173"/>
      <c r="AC1860" s="173"/>
      <c r="AD1860" s="173"/>
      <c r="AE1860" s="173"/>
      <c r="AF1860" s="173"/>
      <c r="AG1860" s="173"/>
      <c r="AH1860" s="173"/>
      <c r="AI1860" s="173"/>
      <c r="AJ1860" s="173"/>
      <c r="AK1860" s="173"/>
      <c r="AL1860" s="173"/>
      <c r="AM1860" s="173"/>
      <c r="AN1860" s="173"/>
      <c r="AO1860" s="173"/>
      <c r="AP1860" s="173"/>
      <c r="AQ1860" s="173"/>
      <c r="AR1860" s="173"/>
      <c r="AS1860" s="173"/>
      <c r="AT1860" s="198"/>
      <c r="AU1860" s="198"/>
      <c r="AV1860" s="198"/>
      <c r="AW1860" s="198"/>
      <c r="AX1860" s="198"/>
      <c r="AY1860" s="198"/>
      <c r="AZ1860" s="198"/>
      <c r="BA1860" s="198"/>
      <c r="BB1860" s="198"/>
      <c r="BC1860" s="198"/>
      <c r="BD1860" s="198"/>
      <c r="BE1860" s="198"/>
      <c r="BF1860" s="198"/>
      <c r="BG1860" s="198"/>
      <c r="BH1860" s="198"/>
      <c r="BI1860" s="198"/>
      <c r="BJ1860" s="198"/>
      <c r="BK1860" s="198"/>
      <c r="BL1860" s="198"/>
      <c r="BM1860" s="198"/>
      <c r="BN1860" s="198"/>
      <c r="BO1860" s="198"/>
      <c r="BP1860" s="198"/>
      <c r="BQ1860" s="198"/>
      <c r="BR1860" s="198"/>
      <c r="BS1860" s="198"/>
      <c r="BT1860" s="198"/>
      <c r="BU1860" s="198"/>
      <c r="BV1860" s="198"/>
      <c r="BW1860" s="198"/>
      <c r="BX1860" s="198"/>
      <c r="BY1860" s="198"/>
      <c r="BZ1860" s="198"/>
      <c r="CA1860" s="198"/>
      <c r="CB1860" s="198"/>
      <c r="CC1860" s="198"/>
      <c r="CD1860" s="198"/>
    </row>
    <row r="1861" spans="4:82" x14ac:dyDescent="0.2">
      <c r="D1861" s="173"/>
      <c r="E1861" s="173"/>
      <c r="F1861" s="173"/>
      <c r="G1861" s="173"/>
      <c r="H1861" s="173"/>
      <c r="I1861" s="173"/>
      <c r="J1861" s="173"/>
      <c r="K1861" s="173"/>
      <c r="L1861" s="173"/>
      <c r="M1861" s="173"/>
      <c r="N1861" s="173"/>
      <c r="O1861" s="173"/>
      <c r="P1861" s="173"/>
      <c r="Q1861" s="173"/>
      <c r="R1861" s="173"/>
      <c r="S1861" s="173"/>
      <c r="T1861" s="173"/>
      <c r="U1861" s="173"/>
      <c r="V1861" s="173"/>
      <c r="W1861" s="173"/>
      <c r="X1861" s="173"/>
      <c r="Y1861" s="173"/>
      <c r="Z1861" s="173"/>
      <c r="AA1861" s="173"/>
      <c r="AB1861" s="173"/>
      <c r="AC1861" s="173"/>
      <c r="AD1861" s="173"/>
      <c r="AE1861" s="173"/>
      <c r="AF1861" s="173"/>
      <c r="AG1861" s="173"/>
      <c r="AH1861" s="173"/>
      <c r="AI1861" s="173"/>
      <c r="AJ1861" s="173"/>
      <c r="AK1861" s="173"/>
      <c r="AL1861" s="173"/>
      <c r="AM1861" s="173"/>
      <c r="AN1861" s="173"/>
      <c r="AO1861" s="173"/>
      <c r="AP1861" s="173"/>
      <c r="AQ1861" s="173"/>
      <c r="AR1861" s="173"/>
      <c r="AS1861" s="173"/>
      <c r="AT1861" s="198"/>
      <c r="AU1861" s="198"/>
      <c r="AV1861" s="198"/>
      <c r="AW1861" s="198"/>
      <c r="AX1861" s="198"/>
      <c r="AY1861" s="198"/>
      <c r="AZ1861" s="198"/>
      <c r="BA1861" s="198"/>
      <c r="BB1861" s="198"/>
      <c r="BC1861" s="198"/>
      <c r="BD1861" s="198"/>
      <c r="BE1861" s="198"/>
      <c r="BF1861" s="198"/>
      <c r="BG1861" s="198"/>
      <c r="BH1861" s="198"/>
      <c r="BI1861" s="198"/>
      <c r="BJ1861" s="198"/>
      <c r="BK1861" s="198"/>
      <c r="BL1861" s="198"/>
      <c r="BM1861" s="198"/>
      <c r="BN1861" s="198"/>
      <c r="BO1861" s="198"/>
      <c r="BP1861" s="198"/>
      <c r="BQ1861" s="198"/>
      <c r="BR1861" s="198"/>
      <c r="BS1861" s="198"/>
      <c r="BT1861" s="198"/>
      <c r="BU1861" s="198"/>
      <c r="BV1861" s="198"/>
      <c r="BW1861" s="198"/>
      <c r="BX1861" s="198"/>
      <c r="BY1861" s="198"/>
      <c r="BZ1861" s="198"/>
      <c r="CA1861" s="198"/>
      <c r="CB1861" s="198"/>
      <c r="CC1861" s="198"/>
      <c r="CD1861" s="198"/>
    </row>
    <row r="1862" spans="4:82" x14ac:dyDescent="0.2">
      <c r="D1862" s="173"/>
      <c r="E1862" s="173"/>
      <c r="F1862" s="173"/>
      <c r="G1862" s="173"/>
      <c r="H1862" s="173"/>
      <c r="I1862" s="173"/>
      <c r="J1862" s="173"/>
      <c r="K1862" s="173"/>
      <c r="L1862" s="173"/>
      <c r="M1862" s="173"/>
      <c r="N1862" s="173"/>
      <c r="O1862" s="173"/>
      <c r="P1862" s="173"/>
      <c r="Q1862" s="173"/>
      <c r="R1862" s="173"/>
      <c r="S1862" s="173"/>
      <c r="T1862" s="173"/>
      <c r="U1862" s="173"/>
      <c r="V1862" s="173"/>
      <c r="W1862" s="173"/>
      <c r="X1862" s="173"/>
      <c r="Y1862" s="173"/>
      <c r="Z1862" s="173"/>
      <c r="AA1862" s="173"/>
      <c r="AB1862" s="173"/>
      <c r="AC1862" s="173"/>
      <c r="AD1862" s="173"/>
      <c r="AE1862" s="173"/>
      <c r="AF1862" s="173"/>
      <c r="AG1862" s="173"/>
      <c r="AH1862" s="173"/>
      <c r="AI1862" s="173"/>
      <c r="AJ1862" s="173"/>
      <c r="AK1862" s="173"/>
      <c r="AL1862" s="173"/>
      <c r="AM1862" s="173"/>
      <c r="AN1862" s="173"/>
      <c r="AO1862" s="173"/>
      <c r="AP1862" s="173"/>
      <c r="AQ1862" s="173"/>
      <c r="AR1862" s="173"/>
      <c r="AS1862" s="173"/>
      <c r="AT1862" s="198"/>
      <c r="AU1862" s="198"/>
      <c r="AV1862" s="198"/>
      <c r="AW1862" s="198"/>
      <c r="AX1862" s="198"/>
      <c r="AY1862" s="198"/>
      <c r="AZ1862" s="198"/>
      <c r="BA1862" s="198"/>
      <c r="BB1862" s="198"/>
      <c r="BC1862" s="198"/>
      <c r="BD1862" s="198"/>
      <c r="BE1862" s="198"/>
      <c r="BF1862" s="198"/>
      <c r="BG1862" s="198"/>
      <c r="BH1862" s="198"/>
      <c r="BI1862" s="198"/>
      <c r="BJ1862" s="198"/>
      <c r="BK1862" s="198"/>
      <c r="BL1862" s="198"/>
      <c r="BM1862" s="198"/>
      <c r="BN1862" s="198"/>
      <c r="BO1862" s="198"/>
      <c r="BP1862" s="198"/>
      <c r="BQ1862" s="198"/>
      <c r="BR1862" s="198"/>
      <c r="BS1862" s="198"/>
      <c r="BT1862" s="198"/>
      <c r="BU1862" s="198"/>
      <c r="BV1862" s="198"/>
      <c r="BW1862" s="198"/>
      <c r="BX1862" s="198"/>
      <c r="BY1862" s="198"/>
      <c r="BZ1862" s="198"/>
      <c r="CA1862" s="198"/>
      <c r="CB1862" s="198"/>
      <c r="CC1862" s="198"/>
      <c r="CD1862" s="198"/>
    </row>
    <row r="1863" spans="4:82" x14ac:dyDescent="0.2">
      <c r="D1863" s="173"/>
      <c r="E1863" s="173"/>
      <c r="F1863" s="173"/>
      <c r="G1863" s="173"/>
      <c r="H1863" s="173"/>
      <c r="I1863" s="173"/>
      <c r="J1863" s="173"/>
      <c r="K1863" s="173"/>
      <c r="L1863" s="173"/>
      <c r="M1863" s="173"/>
      <c r="N1863" s="173"/>
      <c r="O1863" s="173"/>
      <c r="P1863" s="173"/>
      <c r="Q1863" s="173"/>
      <c r="R1863" s="173"/>
      <c r="S1863" s="173"/>
      <c r="T1863" s="173"/>
      <c r="U1863" s="173"/>
      <c r="V1863" s="173"/>
      <c r="W1863" s="173"/>
      <c r="X1863" s="173"/>
      <c r="Y1863" s="173"/>
      <c r="Z1863" s="173"/>
      <c r="AA1863" s="173"/>
      <c r="AB1863" s="173"/>
      <c r="AC1863" s="173"/>
      <c r="AD1863" s="173"/>
      <c r="AE1863" s="173"/>
      <c r="AF1863" s="173"/>
      <c r="AG1863" s="173"/>
      <c r="AH1863" s="173"/>
      <c r="AI1863" s="173"/>
      <c r="AJ1863" s="173"/>
      <c r="AK1863" s="173"/>
      <c r="AL1863" s="173"/>
      <c r="AM1863" s="173"/>
      <c r="AN1863" s="173"/>
      <c r="AO1863" s="173"/>
      <c r="AP1863" s="173"/>
      <c r="AQ1863" s="173"/>
      <c r="AR1863" s="173"/>
      <c r="AS1863" s="173"/>
      <c r="AT1863" s="198"/>
      <c r="AU1863" s="198"/>
      <c r="AV1863" s="198"/>
      <c r="AW1863" s="198"/>
      <c r="AX1863" s="198"/>
      <c r="AY1863" s="198"/>
      <c r="AZ1863" s="198"/>
      <c r="BA1863" s="198"/>
      <c r="BB1863" s="198"/>
      <c r="BC1863" s="198"/>
      <c r="BD1863" s="198"/>
      <c r="BE1863" s="198"/>
      <c r="BF1863" s="198"/>
      <c r="BG1863" s="198"/>
      <c r="BH1863" s="198"/>
      <c r="BI1863" s="198"/>
      <c r="BJ1863" s="198"/>
      <c r="BK1863" s="198"/>
      <c r="BL1863" s="198"/>
      <c r="BM1863" s="198"/>
      <c r="BN1863" s="198"/>
      <c r="BO1863" s="198"/>
      <c r="BP1863" s="198"/>
      <c r="BQ1863" s="198"/>
      <c r="BR1863" s="198"/>
      <c r="BS1863" s="198"/>
      <c r="BT1863" s="198"/>
      <c r="BU1863" s="198"/>
      <c r="BV1863" s="198"/>
      <c r="BW1863" s="198"/>
      <c r="BX1863" s="198"/>
      <c r="BY1863" s="198"/>
      <c r="BZ1863" s="198"/>
      <c r="CA1863" s="198"/>
      <c r="CB1863" s="198"/>
      <c r="CC1863" s="198"/>
      <c r="CD1863" s="198"/>
    </row>
    <row r="1864" spans="4:82" x14ac:dyDescent="0.2">
      <c r="D1864" s="173"/>
      <c r="E1864" s="173"/>
      <c r="F1864" s="173"/>
      <c r="G1864" s="173"/>
      <c r="H1864" s="173"/>
      <c r="I1864" s="173"/>
      <c r="J1864" s="173"/>
      <c r="K1864" s="173"/>
      <c r="L1864" s="173"/>
      <c r="M1864" s="173"/>
      <c r="N1864" s="173"/>
      <c r="O1864" s="173"/>
      <c r="P1864" s="173"/>
      <c r="Q1864" s="173"/>
      <c r="R1864" s="173"/>
      <c r="S1864" s="173"/>
      <c r="T1864" s="173"/>
      <c r="U1864" s="173"/>
      <c r="V1864" s="173"/>
      <c r="W1864" s="173"/>
      <c r="X1864" s="173"/>
      <c r="Y1864" s="173"/>
      <c r="Z1864" s="173"/>
      <c r="AA1864" s="173"/>
      <c r="AB1864" s="173"/>
      <c r="AC1864" s="173"/>
      <c r="AD1864" s="173"/>
      <c r="AE1864" s="173"/>
      <c r="AF1864" s="173"/>
      <c r="AG1864" s="173"/>
      <c r="AH1864" s="173"/>
      <c r="AI1864" s="173"/>
      <c r="AJ1864" s="173"/>
      <c r="AK1864" s="173"/>
      <c r="AL1864" s="173"/>
      <c r="AM1864" s="173"/>
      <c r="AN1864" s="173"/>
      <c r="AO1864" s="173"/>
      <c r="AP1864" s="173"/>
      <c r="AQ1864" s="173"/>
      <c r="AR1864" s="173"/>
      <c r="AS1864" s="173"/>
      <c r="AT1864" s="198"/>
      <c r="AU1864" s="198"/>
      <c r="AV1864" s="198"/>
      <c r="AW1864" s="198"/>
      <c r="AX1864" s="198"/>
      <c r="AY1864" s="198"/>
      <c r="AZ1864" s="198"/>
      <c r="BA1864" s="198"/>
      <c r="BB1864" s="198"/>
      <c r="BC1864" s="198"/>
      <c r="BD1864" s="198"/>
      <c r="BE1864" s="198"/>
      <c r="BF1864" s="198"/>
      <c r="BG1864" s="198"/>
      <c r="BH1864" s="198"/>
      <c r="BI1864" s="198"/>
      <c r="BJ1864" s="198"/>
      <c r="BK1864" s="198"/>
      <c r="BL1864" s="198"/>
      <c r="BM1864" s="198"/>
      <c r="BN1864" s="198"/>
      <c r="BO1864" s="198"/>
      <c r="BP1864" s="198"/>
      <c r="BQ1864" s="198"/>
      <c r="BR1864" s="198"/>
      <c r="BS1864" s="198"/>
      <c r="BT1864" s="198"/>
      <c r="BU1864" s="198"/>
      <c r="BV1864" s="198"/>
      <c r="BW1864" s="198"/>
      <c r="BX1864" s="198"/>
      <c r="BY1864" s="198"/>
      <c r="BZ1864" s="198"/>
      <c r="CA1864" s="198"/>
      <c r="CB1864" s="198"/>
      <c r="CC1864" s="198"/>
      <c r="CD1864" s="198"/>
    </row>
    <row r="1865" spans="4:82" x14ac:dyDescent="0.2">
      <c r="D1865" s="173"/>
      <c r="E1865" s="173"/>
      <c r="F1865" s="173"/>
      <c r="G1865" s="173"/>
      <c r="H1865" s="173"/>
      <c r="I1865" s="173"/>
      <c r="J1865" s="173"/>
      <c r="K1865" s="173"/>
      <c r="L1865" s="173"/>
      <c r="M1865" s="173"/>
      <c r="N1865" s="173"/>
      <c r="O1865" s="173"/>
      <c r="P1865" s="173"/>
      <c r="Q1865" s="173"/>
      <c r="R1865" s="173"/>
      <c r="S1865" s="173"/>
      <c r="T1865" s="173"/>
      <c r="U1865" s="173"/>
      <c r="V1865" s="173"/>
      <c r="W1865" s="173"/>
      <c r="X1865" s="173"/>
      <c r="Y1865" s="173"/>
      <c r="Z1865" s="173"/>
      <c r="AA1865" s="173"/>
      <c r="AB1865" s="173"/>
      <c r="AC1865" s="173"/>
      <c r="AD1865" s="173"/>
      <c r="AE1865" s="173"/>
      <c r="AF1865" s="173"/>
      <c r="AG1865" s="173"/>
      <c r="AH1865" s="173"/>
      <c r="AI1865" s="173"/>
      <c r="AJ1865" s="173"/>
      <c r="AK1865" s="173"/>
      <c r="AL1865" s="173"/>
      <c r="AM1865" s="173"/>
      <c r="AN1865" s="173"/>
      <c r="AO1865" s="173"/>
      <c r="AP1865" s="173"/>
      <c r="AQ1865" s="173"/>
      <c r="AR1865" s="173"/>
      <c r="AS1865" s="173"/>
      <c r="AT1865" s="198"/>
      <c r="AU1865" s="198"/>
      <c r="AV1865" s="198"/>
      <c r="AW1865" s="198"/>
      <c r="AX1865" s="198"/>
      <c r="AY1865" s="198"/>
      <c r="AZ1865" s="198"/>
      <c r="BA1865" s="198"/>
      <c r="BB1865" s="198"/>
      <c r="BC1865" s="198"/>
      <c r="BD1865" s="198"/>
      <c r="BE1865" s="198"/>
      <c r="BF1865" s="198"/>
      <c r="BG1865" s="198"/>
      <c r="BH1865" s="198"/>
      <c r="BI1865" s="198"/>
      <c r="BJ1865" s="198"/>
      <c r="BK1865" s="198"/>
      <c r="BL1865" s="198"/>
      <c r="BM1865" s="198"/>
      <c r="BN1865" s="198"/>
      <c r="BO1865" s="198"/>
      <c r="BP1865" s="198"/>
      <c r="BQ1865" s="198"/>
      <c r="BR1865" s="198"/>
      <c r="BS1865" s="198"/>
      <c r="BT1865" s="198"/>
      <c r="BU1865" s="198"/>
      <c r="BV1865" s="198"/>
      <c r="BW1865" s="198"/>
      <c r="BX1865" s="198"/>
      <c r="BY1865" s="198"/>
      <c r="BZ1865" s="198"/>
      <c r="CA1865" s="198"/>
      <c r="CB1865" s="198"/>
      <c r="CC1865" s="198"/>
      <c r="CD1865" s="198"/>
    </row>
    <row r="1866" spans="4:82" x14ac:dyDescent="0.2">
      <c r="D1866" s="173"/>
      <c r="E1866" s="173"/>
      <c r="F1866" s="173"/>
      <c r="G1866" s="173"/>
      <c r="H1866" s="173"/>
      <c r="I1866" s="173"/>
      <c r="J1866" s="173"/>
      <c r="K1866" s="173"/>
      <c r="L1866" s="173"/>
      <c r="M1866" s="173"/>
      <c r="N1866" s="173"/>
      <c r="O1866" s="173"/>
      <c r="P1866" s="173"/>
      <c r="Q1866" s="173"/>
      <c r="R1866" s="173"/>
      <c r="S1866" s="173"/>
      <c r="T1866" s="173"/>
      <c r="U1866" s="173"/>
      <c r="V1866" s="173"/>
      <c r="W1866" s="173"/>
      <c r="X1866" s="173"/>
      <c r="Y1866" s="173"/>
      <c r="Z1866" s="173"/>
      <c r="AA1866" s="173"/>
      <c r="AB1866" s="173"/>
      <c r="AC1866" s="173"/>
      <c r="AD1866" s="173"/>
      <c r="AE1866" s="173"/>
      <c r="AF1866" s="173"/>
      <c r="AG1866" s="173"/>
      <c r="AH1866" s="173"/>
      <c r="AI1866" s="173"/>
      <c r="AJ1866" s="173"/>
      <c r="AK1866" s="173"/>
      <c r="AL1866" s="173"/>
      <c r="AM1866" s="173"/>
      <c r="AN1866" s="173"/>
      <c r="AO1866" s="173"/>
      <c r="AP1866" s="173"/>
      <c r="AQ1866" s="173"/>
      <c r="AR1866" s="173"/>
      <c r="AS1866" s="173"/>
      <c r="AT1866" s="198"/>
      <c r="AU1866" s="198"/>
      <c r="AV1866" s="198"/>
      <c r="AW1866" s="198"/>
      <c r="AX1866" s="198"/>
      <c r="AY1866" s="198"/>
      <c r="AZ1866" s="198"/>
      <c r="BA1866" s="198"/>
      <c r="BB1866" s="198"/>
      <c r="BC1866" s="198"/>
      <c r="BD1866" s="198"/>
      <c r="BE1866" s="198"/>
      <c r="BF1866" s="198"/>
      <c r="BG1866" s="198"/>
      <c r="BH1866" s="198"/>
      <c r="BI1866" s="198"/>
      <c r="BJ1866" s="198"/>
      <c r="BK1866" s="198"/>
      <c r="BL1866" s="198"/>
      <c r="BM1866" s="198"/>
      <c r="BN1866" s="198"/>
      <c r="BO1866" s="198"/>
      <c r="BP1866" s="198"/>
      <c r="BQ1866" s="198"/>
      <c r="BR1866" s="198"/>
      <c r="BS1866" s="198"/>
      <c r="BT1866" s="198"/>
      <c r="BU1866" s="198"/>
      <c r="BV1866" s="198"/>
      <c r="BW1866" s="198"/>
      <c r="BX1866" s="198"/>
      <c r="BY1866" s="198"/>
      <c r="BZ1866" s="198"/>
      <c r="CA1866" s="198"/>
      <c r="CB1866" s="198"/>
      <c r="CC1866" s="198"/>
      <c r="CD1866" s="198"/>
    </row>
    <row r="1867" spans="4:82" x14ac:dyDescent="0.2">
      <c r="D1867" s="173"/>
      <c r="E1867" s="173"/>
      <c r="F1867" s="173"/>
      <c r="G1867" s="173"/>
      <c r="H1867" s="173"/>
      <c r="I1867" s="173"/>
      <c r="J1867" s="173"/>
      <c r="K1867" s="173"/>
      <c r="L1867" s="173"/>
      <c r="M1867" s="173"/>
      <c r="N1867" s="173"/>
      <c r="O1867" s="173"/>
      <c r="P1867" s="173"/>
      <c r="Q1867" s="173"/>
      <c r="R1867" s="173"/>
      <c r="S1867" s="173"/>
      <c r="T1867" s="173"/>
      <c r="U1867" s="173"/>
      <c r="V1867" s="173"/>
      <c r="W1867" s="173"/>
      <c r="X1867" s="173"/>
      <c r="Y1867" s="173"/>
      <c r="Z1867" s="173"/>
      <c r="AA1867" s="173"/>
      <c r="AB1867" s="173"/>
      <c r="AC1867" s="173"/>
      <c r="AD1867" s="173"/>
      <c r="AE1867" s="173"/>
      <c r="AF1867" s="173"/>
      <c r="AG1867" s="173"/>
      <c r="AH1867" s="173"/>
      <c r="AI1867" s="173"/>
      <c r="AJ1867" s="173"/>
      <c r="AK1867" s="173"/>
      <c r="AL1867" s="173"/>
      <c r="AM1867" s="173"/>
      <c r="AN1867" s="173"/>
      <c r="AO1867" s="173"/>
      <c r="AP1867" s="173"/>
      <c r="AQ1867" s="173"/>
      <c r="AR1867" s="173"/>
      <c r="AS1867" s="173"/>
      <c r="AT1867" s="198"/>
      <c r="AU1867" s="198"/>
      <c r="AV1867" s="198"/>
      <c r="AW1867" s="198"/>
      <c r="AX1867" s="198"/>
      <c r="AY1867" s="198"/>
      <c r="AZ1867" s="198"/>
      <c r="BA1867" s="198"/>
      <c r="BB1867" s="198"/>
      <c r="BC1867" s="198"/>
      <c r="BD1867" s="198"/>
      <c r="BE1867" s="198"/>
      <c r="BF1867" s="198"/>
      <c r="BG1867" s="198"/>
      <c r="BH1867" s="198"/>
      <c r="BI1867" s="198"/>
      <c r="BJ1867" s="198"/>
      <c r="BK1867" s="198"/>
      <c r="BL1867" s="198"/>
      <c r="BM1867" s="198"/>
      <c r="BN1867" s="198"/>
      <c r="BO1867" s="198"/>
      <c r="BP1867" s="198"/>
      <c r="BQ1867" s="198"/>
      <c r="BR1867" s="198"/>
      <c r="BS1867" s="198"/>
      <c r="BT1867" s="198"/>
      <c r="BU1867" s="198"/>
      <c r="BV1867" s="198"/>
      <c r="BW1867" s="198"/>
      <c r="BX1867" s="198"/>
      <c r="BY1867" s="198"/>
      <c r="BZ1867" s="198"/>
      <c r="CA1867" s="198"/>
      <c r="CB1867" s="198"/>
      <c r="CC1867" s="198"/>
      <c r="CD1867" s="198"/>
    </row>
    <row r="1868" spans="4:82" x14ac:dyDescent="0.2">
      <c r="D1868" s="173"/>
      <c r="E1868" s="173"/>
      <c r="F1868" s="173"/>
      <c r="G1868" s="173"/>
      <c r="H1868" s="173"/>
      <c r="I1868" s="173"/>
      <c r="J1868" s="173"/>
      <c r="K1868" s="173"/>
      <c r="L1868" s="173"/>
      <c r="M1868" s="173"/>
      <c r="N1868" s="173"/>
      <c r="O1868" s="173"/>
      <c r="P1868" s="173"/>
      <c r="Q1868" s="173"/>
      <c r="R1868" s="173"/>
      <c r="S1868" s="173"/>
      <c r="T1868" s="173"/>
      <c r="U1868" s="173"/>
      <c r="V1868" s="173"/>
      <c r="W1868" s="173"/>
      <c r="X1868" s="173"/>
      <c r="Y1868" s="173"/>
      <c r="Z1868" s="173"/>
      <c r="AA1868" s="173"/>
      <c r="AB1868" s="173"/>
      <c r="AC1868" s="173"/>
      <c r="AD1868" s="173"/>
      <c r="AE1868" s="173"/>
      <c r="AF1868" s="173"/>
      <c r="AG1868" s="173"/>
      <c r="AH1868" s="173"/>
      <c r="AI1868" s="173"/>
      <c r="AJ1868" s="173"/>
      <c r="AK1868" s="173"/>
      <c r="AL1868" s="173"/>
      <c r="AM1868" s="173"/>
      <c r="AN1868" s="173"/>
      <c r="AO1868" s="173"/>
      <c r="AP1868" s="173"/>
      <c r="AQ1868" s="173"/>
      <c r="AR1868" s="173"/>
      <c r="AS1868" s="173"/>
      <c r="AT1868" s="198"/>
      <c r="AU1868" s="198"/>
      <c r="AV1868" s="198"/>
      <c r="AW1868" s="198"/>
      <c r="AX1868" s="198"/>
      <c r="AY1868" s="198"/>
      <c r="AZ1868" s="198"/>
      <c r="BA1868" s="198"/>
      <c r="BB1868" s="198"/>
      <c r="BC1868" s="198"/>
      <c r="BD1868" s="198"/>
      <c r="BE1868" s="198"/>
      <c r="BF1868" s="198"/>
      <c r="BG1868" s="198"/>
      <c r="BH1868" s="198"/>
      <c r="BI1868" s="198"/>
      <c r="BJ1868" s="198"/>
      <c r="BK1868" s="198"/>
      <c r="BL1868" s="198"/>
      <c r="BM1868" s="198"/>
      <c r="BN1868" s="198"/>
      <c r="BO1868" s="198"/>
      <c r="BP1868" s="198"/>
      <c r="BQ1868" s="198"/>
      <c r="BR1868" s="198"/>
      <c r="BS1868" s="198"/>
      <c r="BT1868" s="198"/>
      <c r="BU1868" s="198"/>
      <c r="BV1868" s="198"/>
      <c r="BW1868" s="198"/>
      <c r="BX1868" s="198"/>
      <c r="BY1868" s="198"/>
      <c r="BZ1868" s="198"/>
      <c r="CA1868" s="198"/>
      <c r="CB1868" s="198"/>
      <c r="CC1868" s="198"/>
      <c r="CD1868" s="198"/>
    </row>
    <row r="1869" spans="4:82" x14ac:dyDescent="0.2">
      <c r="D1869" s="173"/>
      <c r="E1869" s="173"/>
      <c r="F1869" s="173"/>
      <c r="G1869" s="173"/>
      <c r="H1869" s="173"/>
      <c r="I1869" s="173"/>
      <c r="J1869" s="173"/>
      <c r="K1869" s="173"/>
      <c r="L1869" s="173"/>
      <c r="M1869" s="173"/>
      <c r="N1869" s="173"/>
      <c r="O1869" s="173"/>
      <c r="P1869" s="173"/>
      <c r="Q1869" s="173"/>
      <c r="R1869" s="173"/>
      <c r="S1869" s="173"/>
      <c r="T1869" s="173"/>
      <c r="U1869" s="173"/>
      <c r="V1869" s="173"/>
      <c r="W1869" s="173"/>
      <c r="X1869" s="173"/>
      <c r="Y1869" s="173"/>
      <c r="Z1869" s="173"/>
      <c r="AA1869" s="173"/>
      <c r="AB1869" s="173"/>
      <c r="AC1869" s="173"/>
      <c r="AD1869" s="173"/>
      <c r="AE1869" s="173"/>
      <c r="AF1869" s="173"/>
      <c r="AG1869" s="173"/>
      <c r="AH1869" s="173"/>
      <c r="AI1869" s="173"/>
      <c r="AJ1869" s="173"/>
      <c r="AK1869" s="173"/>
      <c r="AL1869" s="173"/>
      <c r="AM1869" s="173"/>
      <c r="AN1869" s="173"/>
      <c r="AO1869" s="173"/>
      <c r="AP1869" s="173"/>
      <c r="AQ1869" s="173"/>
      <c r="AR1869" s="173"/>
      <c r="AS1869" s="173"/>
      <c r="AT1869" s="198"/>
      <c r="AU1869" s="198"/>
      <c r="AV1869" s="198"/>
      <c r="AW1869" s="198"/>
      <c r="AX1869" s="198"/>
      <c r="AY1869" s="198"/>
      <c r="AZ1869" s="198"/>
      <c r="BA1869" s="198"/>
      <c r="BB1869" s="198"/>
      <c r="BC1869" s="198"/>
      <c r="BD1869" s="198"/>
      <c r="BE1869" s="198"/>
      <c r="BF1869" s="198"/>
      <c r="BG1869" s="198"/>
      <c r="BH1869" s="198"/>
      <c r="BI1869" s="198"/>
      <c r="BJ1869" s="198"/>
      <c r="BK1869" s="198"/>
      <c r="BL1869" s="198"/>
      <c r="BM1869" s="198"/>
      <c r="BN1869" s="198"/>
      <c r="BO1869" s="198"/>
      <c r="BP1869" s="198"/>
      <c r="BQ1869" s="198"/>
      <c r="BR1869" s="198"/>
      <c r="BS1869" s="198"/>
      <c r="BT1869" s="198"/>
      <c r="BU1869" s="198"/>
      <c r="BV1869" s="198"/>
      <c r="BW1869" s="198"/>
      <c r="BX1869" s="198"/>
      <c r="BY1869" s="198"/>
      <c r="BZ1869" s="198"/>
      <c r="CA1869" s="198"/>
      <c r="CB1869" s="198"/>
      <c r="CC1869" s="198"/>
      <c r="CD1869" s="198"/>
    </row>
    <row r="1870" spans="4:82" x14ac:dyDescent="0.2">
      <c r="D1870" s="173"/>
      <c r="E1870" s="173"/>
      <c r="F1870" s="173"/>
      <c r="G1870" s="173"/>
      <c r="H1870" s="173"/>
      <c r="I1870" s="173"/>
      <c r="J1870" s="173"/>
      <c r="K1870" s="173"/>
      <c r="L1870" s="173"/>
      <c r="M1870" s="173"/>
      <c r="N1870" s="173"/>
      <c r="O1870" s="173"/>
      <c r="P1870" s="173"/>
      <c r="Q1870" s="173"/>
      <c r="R1870" s="173"/>
      <c r="S1870" s="173"/>
      <c r="T1870" s="173"/>
      <c r="U1870" s="173"/>
      <c r="V1870" s="173"/>
      <c r="W1870" s="173"/>
      <c r="X1870" s="173"/>
      <c r="Y1870" s="173"/>
      <c r="Z1870" s="173"/>
      <c r="AA1870" s="173"/>
      <c r="AB1870" s="173"/>
      <c r="AC1870" s="173"/>
      <c r="AD1870" s="173"/>
      <c r="AE1870" s="173"/>
      <c r="AF1870" s="173"/>
      <c r="AG1870" s="173"/>
      <c r="AH1870" s="173"/>
      <c r="AI1870" s="173"/>
      <c r="AJ1870" s="173"/>
      <c r="AK1870" s="173"/>
      <c r="AL1870" s="173"/>
      <c r="AM1870" s="173"/>
      <c r="AN1870" s="173"/>
      <c r="AO1870" s="173"/>
      <c r="AP1870" s="173"/>
      <c r="AQ1870" s="173"/>
      <c r="AR1870" s="173"/>
      <c r="AS1870" s="173"/>
      <c r="AT1870" s="198"/>
      <c r="AU1870" s="198"/>
      <c r="AV1870" s="198"/>
      <c r="AW1870" s="198"/>
      <c r="AX1870" s="198"/>
      <c r="AY1870" s="198"/>
      <c r="AZ1870" s="198"/>
      <c r="BA1870" s="198"/>
      <c r="BB1870" s="198"/>
      <c r="BC1870" s="198"/>
      <c r="BD1870" s="198"/>
      <c r="BE1870" s="198"/>
      <c r="BF1870" s="198"/>
      <c r="BG1870" s="198"/>
      <c r="BH1870" s="198"/>
      <c r="BI1870" s="198"/>
      <c r="BJ1870" s="198"/>
      <c r="BK1870" s="198"/>
      <c r="BL1870" s="198"/>
      <c r="BM1870" s="198"/>
      <c r="BN1870" s="198"/>
      <c r="BO1870" s="198"/>
      <c r="BP1870" s="198"/>
      <c r="BQ1870" s="198"/>
      <c r="BR1870" s="198"/>
      <c r="BS1870" s="198"/>
      <c r="BT1870" s="198"/>
      <c r="BU1870" s="198"/>
      <c r="BV1870" s="198"/>
      <c r="BW1870" s="198"/>
      <c r="BX1870" s="198"/>
      <c r="BY1870" s="198"/>
      <c r="BZ1870" s="198"/>
      <c r="CA1870" s="198"/>
      <c r="CB1870" s="198"/>
      <c r="CC1870" s="198"/>
      <c r="CD1870" s="198"/>
    </row>
    <row r="1871" spans="4:82" x14ac:dyDescent="0.2">
      <c r="D1871" s="173"/>
      <c r="E1871" s="173"/>
      <c r="F1871" s="173"/>
      <c r="G1871" s="173"/>
      <c r="H1871" s="173"/>
      <c r="I1871" s="173"/>
      <c r="J1871" s="173"/>
      <c r="K1871" s="173"/>
      <c r="L1871" s="173"/>
      <c r="M1871" s="173"/>
      <c r="N1871" s="173"/>
      <c r="O1871" s="173"/>
      <c r="P1871" s="173"/>
      <c r="Q1871" s="173"/>
      <c r="R1871" s="173"/>
      <c r="S1871" s="173"/>
      <c r="T1871" s="173"/>
      <c r="U1871" s="173"/>
      <c r="V1871" s="173"/>
      <c r="W1871" s="173"/>
      <c r="X1871" s="173"/>
      <c r="Y1871" s="173"/>
      <c r="Z1871" s="173"/>
      <c r="AA1871" s="173"/>
      <c r="AB1871" s="173"/>
      <c r="AC1871" s="173"/>
      <c r="AD1871" s="173"/>
      <c r="AE1871" s="173"/>
      <c r="AF1871" s="173"/>
      <c r="AG1871" s="173"/>
      <c r="AH1871" s="173"/>
      <c r="AI1871" s="173"/>
      <c r="AJ1871" s="173"/>
      <c r="AK1871" s="173"/>
      <c r="AL1871" s="173"/>
      <c r="AM1871" s="173"/>
      <c r="AN1871" s="173"/>
      <c r="AO1871" s="173"/>
      <c r="AP1871" s="173"/>
      <c r="AQ1871" s="173"/>
      <c r="AR1871" s="173"/>
      <c r="AS1871" s="173"/>
      <c r="AT1871" s="198"/>
      <c r="AU1871" s="198"/>
      <c r="AV1871" s="198"/>
      <c r="AW1871" s="198"/>
      <c r="AX1871" s="198"/>
      <c r="AY1871" s="198"/>
      <c r="AZ1871" s="198"/>
      <c r="BA1871" s="198"/>
      <c r="BB1871" s="198"/>
      <c r="BC1871" s="198"/>
      <c r="BD1871" s="198"/>
      <c r="BE1871" s="198"/>
      <c r="BF1871" s="198"/>
      <c r="BG1871" s="198"/>
      <c r="BH1871" s="198"/>
      <c r="BI1871" s="198"/>
      <c r="BJ1871" s="198"/>
      <c r="BK1871" s="198"/>
      <c r="BL1871" s="198"/>
      <c r="BM1871" s="198"/>
      <c r="BN1871" s="198"/>
      <c r="BO1871" s="198"/>
      <c r="BP1871" s="198"/>
      <c r="BQ1871" s="198"/>
      <c r="BR1871" s="198"/>
      <c r="BS1871" s="198"/>
      <c r="BT1871" s="198"/>
      <c r="BU1871" s="198"/>
      <c r="BV1871" s="198"/>
      <c r="BW1871" s="198"/>
      <c r="BX1871" s="198"/>
      <c r="BY1871" s="198"/>
      <c r="BZ1871" s="198"/>
      <c r="CA1871" s="198"/>
      <c r="CB1871" s="198"/>
      <c r="CC1871" s="198"/>
      <c r="CD1871" s="198"/>
    </row>
    <row r="1872" spans="4:82" x14ac:dyDescent="0.2">
      <c r="D1872" s="173"/>
      <c r="E1872" s="173"/>
      <c r="F1872" s="173"/>
      <c r="G1872" s="173"/>
      <c r="H1872" s="173"/>
      <c r="I1872" s="173"/>
      <c r="J1872" s="173"/>
      <c r="K1872" s="173"/>
      <c r="L1872" s="173"/>
      <c r="M1872" s="173"/>
      <c r="N1872" s="173"/>
      <c r="O1872" s="173"/>
      <c r="P1872" s="173"/>
      <c r="Q1872" s="173"/>
      <c r="R1872" s="173"/>
      <c r="S1872" s="173"/>
      <c r="T1872" s="173"/>
      <c r="U1872" s="173"/>
      <c r="V1872" s="173"/>
      <c r="W1872" s="173"/>
      <c r="X1872" s="173"/>
      <c r="Y1872" s="173"/>
      <c r="Z1872" s="173"/>
      <c r="AA1872" s="173"/>
      <c r="AB1872" s="173"/>
      <c r="AC1872" s="173"/>
      <c r="AD1872" s="173"/>
      <c r="AE1872" s="173"/>
      <c r="AF1872" s="173"/>
      <c r="AG1872" s="173"/>
      <c r="AH1872" s="173"/>
      <c r="AI1872" s="173"/>
      <c r="AJ1872" s="173"/>
      <c r="AK1872" s="173"/>
      <c r="AL1872" s="173"/>
      <c r="AM1872" s="173"/>
      <c r="AN1872" s="173"/>
      <c r="AO1872" s="173"/>
      <c r="AP1872" s="173"/>
      <c r="AQ1872" s="173"/>
      <c r="AR1872" s="173"/>
      <c r="AS1872" s="173"/>
      <c r="AT1872" s="198"/>
      <c r="AU1872" s="198"/>
      <c r="AV1872" s="198"/>
      <c r="AW1872" s="198"/>
      <c r="AX1872" s="198"/>
      <c r="AY1872" s="198"/>
      <c r="AZ1872" s="198"/>
      <c r="BA1872" s="198"/>
      <c r="BB1872" s="198"/>
      <c r="BC1872" s="198"/>
      <c r="BD1872" s="198"/>
      <c r="BE1872" s="198"/>
      <c r="BF1872" s="198"/>
      <c r="BG1872" s="198"/>
      <c r="BH1872" s="198"/>
      <c r="BI1872" s="198"/>
      <c r="BJ1872" s="198"/>
      <c r="BK1872" s="198"/>
      <c r="BL1872" s="198"/>
      <c r="BM1872" s="198"/>
      <c r="BN1872" s="198"/>
      <c r="BO1872" s="198"/>
      <c r="BP1872" s="198"/>
      <c r="BQ1872" s="198"/>
      <c r="BR1872" s="198"/>
      <c r="BS1872" s="198"/>
      <c r="BT1872" s="198"/>
      <c r="BU1872" s="198"/>
      <c r="BV1872" s="198"/>
      <c r="BW1872" s="198"/>
      <c r="BX1872" s="198"/>
      <c r="BY1872" s="198"/>
      <c r="BZ1872" s="198"/>
      <c r="CA1872" s="198"/>
      <c r="CB1872" s="198"/>
      <c r="CC1872" s="198"/>
      <c r="CD1872" s="198"/>
    </row>
    <row r="1873" spans="4:82" x14ac:dyDescent="0.2">
      <c r="D1873" s="173"/>
      <c r="E1873" s="173"/>
      <c r="F1873" s="173"/>
      <c r="G1873" s="173"/>
      <c r="H1873" s="173"/>
      <c r="I1873" s="173"/>
      <c r="J1873" s="173"/>
      <c r="K1873" s="173"/>
      <c r="L1873" s="173"/>
      <c r="M1873" s="173"/>
      <c r="N1873" s="173"/>
      <c r="O1873" s="173"/>
      <c r="P1873" s="173"/>
      <c r="Q1873" s="173"/>
      <c r="R1873" s="173"/>
      <c r="S1873" s="173"/>
      <c r="T1873" s="173"/>
      <c r="U1873" s="173"/>
      <c r="V1873" s="173"/>
      <c r="W1873" s="173"/>
      <c r="X1873" s="173"/>
      <c r="Y1873" s="173"/>
      <c r="Z1873" s="173"/>
      <c r="AA1873" s="173"/>
      <c r="AB1873" s="173"/>
      <c r="AC1873" s="173"/>
      <c r="AD1873" s="173"/>
      <c r="AE1873" s="173"/>
      <c r="AF1873" s="173"/>
      <c r="AG1873" s="173"/>
      <c r="AH1873" s="173"/>
      <c r="AI1873" s="173"/>
      <c r="AJ1873" s="173"/>
      <c r="AK1873" s="173"/>
      <c r="AL1873" s="173"/>
      <c r="AM1873" s="173"/>
      <c r="AN1873" s="173"/>
      <c r="AO1873" s="173"/>
      <c r="AP1873" s="173"/>
      <c r="AQ1873" s="173"/>
      <c r="AR1873" s="173"/>
      <c r="AS1873" s="173"/>
      <c r="AT1873" s="198"/>
      <c r="AU1873" s="198"/>
      <c r="AV1873" s="198"/>
      <c r="AW1873" s="198"/>
      <c r="AX1873" s="198"/>
      <c r="AY1873" s="198"/>
      <c r="AZ1873" s="198"/>
      <c r="BA1873" s="198"/>
      <c r="BB1873" s="198"/>
      <c r="BC1873" s="198"/>
      <c r="BD1873" s="198"/>
      <c r="BE1873" s="198"/>
      <c r="BF1873" s="198"/>
      <c r="BG1873" s="198"/>
      <c r="BH1873" s="198"/>
      <c r="BI1873" s="198"/>
      <c r="BJ1873" s="198"/>
      <c r="BK1873" s="198"/>
      <c r="BL1873" s="198"/>
      <c r="BM1873" s="198"/>
      <c r="BN1873" s="198"/>
      <c r="BO1873" s="198"/>
      <c r="BP1873" s="198"/>
      <c r="BQ1873" s="198"/>
      <c r="BR1873" s="198"/>
      <c r="BS1873" s="198"/>
      <c r="BT1873" s="198"/>
      <c r="BU1873" s="198"/>
      <c r="BV1873" s="198"/>
      <c r="BW1873" s="198"/>
      <c r="BX1873" s="198"/>
      <c r="BY1873" s="198"/>
      <c r="BZ1873" s="198"/>
      <c r="CA1873" s="198"/>
      <c r="CB1873" s="198"/>
      <c r="CC1873" s="198"/>
      <c r="CD1873" s="198"/>
    </row>
    <row r="1874" spans="4:82" x14ac:dyDescent="0.2">
      <c r="D1874" s="173"/>
      <c r="E1874" s="173"/>
      <c r="F1874" s="173"/>
      <c r="G1874" s="173"/>
      <c r="H1874" s="173"/>
      <c r="I1874" s="173"/>
      <c r="J1874" s="173"/>
      <c r="K1874" s="173"/>
      <c r="L1874" s="173"/>
      <c r="M1874" s="173"/>
      <c r="N1874" s="173"/>
      <c r="O1874" s="173"/>
      <c r="P1874" s="173"/>
      <c r="Q1874" s="173"/>
      <c r="R1874" s="173"/>
      <c r="S1874" s="173"/>
      <c r="T1874" s="173"/>
      <c r="U1874" s="173"/>
      <c r="V1874" s="173"/>
      <c r="W1874" s="173"/>
      <c r="X1874" s="173"/>
      <c r="Y1874" s="173"/>
      <c r="Z1874" s="173"/>
      <c r="AA1874" s="173"/>
      <c r="AB1874" s="173"/>
      <c r="AC1874" s="173"/>
      <c r="AD1874" s="173"/>
      <c r="AE1874" s="173"/>
      <c r="AF1874" s="173"/>
      <c r="AG1874" s="173"/>
      <c r="AH1874" s="173"/>
      <c r="AI1874" s="173"/>
      <c r="AJ1874" s="173"/>
      <c r="AK1874" s="173"/>
      <c r="AL1874" s="173"/>
      <c r="AM1874" s="173"/>
      <c r="AN1874" s="173"/>
      <c r="AO1874" s="173"/>
      <c r="AP1874" s="173"/>
      <c r="AQ1874" s="173"/>
      <c r="AR1874" s="173"/>
      <c r="AS1874" s="173"/>
      <c r="AT1874" s="198"/>
      <c r="AU1874" s="198"/>
      <c r="AV1874" s="198"/>
      <c r="AW1874" s="198"/>
      <c r="AX1874" s="198"/>
      <c r="AY1874" s="198"/>
      <c r="AZ1874" s="198"/>
      <c r="BA1874" s="198"/>
      <c r="BB1874" s="198"/>
      <c r="BC1874" s="198"/>
      <c r="BD1874" s="198"/>
      <c r="BE1874" s="198"/>
      <c r="BF1874" s="198"/>
      <c r="BG1874" s="198"/>
      <c r="BH1874" s="198"/>
      <c r="BI1874" s="198"/>
      <c r="BJ1874" s="198"/>
      <c r="BK1874" s="198"/>
      <c r="BL1874" s="198"/>
      <c r="BM1874" s="198"/>
      <c r="BN1874" s="198"/>
      <c r="BO1874" s="198"/>
      <c r="BP1874" s="198"/>
      <c r="BQ1874" s="198"/>
      <c r="BR1874" s="198"/>
      <c r="BS1874" s="198"/>
      <c r="BT1874" s="198"/>
      <c r="BU1874" s="198"/>
      <c r="BV1874" s="198"/>
      <c r="BW1874" s="198"/>
      <c r="BX1874" s="198"/>
      <c r="BY1874" s="198"/>
      <c r="BZ1874" s="198"/>
      <c r="CA1874" s="198"/>
      <c r="CB1874" s="198"/>
      <c r="CC1874" s="198"/>
      <c r="CD1874" s="198"/>
    </row>
    <row r="1875" spans="4:82" x14ac:dyDescent="0.2">
      <c r="D1875" s="173"/>
      <c r="E1875" s="173"/>
      <c r="F1875" s="173"/>
      <c r="G1875" s="173"/>
      <c r="H1875" s="173"/>
      <c r="I1875" s="173"/>
      <c r="J1875" s="173"/>
      <c r="K1875" s="173"/>
      <c r="L1875" s="173"/>
      <c r="M1875" s="173"/>
      <c r="N1875" s="173"/>
      <c r="O1875" s="173"/>
      <c r="P1875" s="173"/>
      <c r="Q1875" s="173"/>
      <c r="R1875" s="173"/>
      <c r="S1875" s="173"/>
      <c r="T1875" s="173"/>
      <c r="U1875" s="173"/>
      <c r="V1875" s="173"/>
      <c r="W1875" s="173"/>
      <c r="X1875" s="173"/>
      <c r="Y1875" s="173"/>
      <c r="Z1875" s="173"/>
      <c r="AA1875" s="173"/>
      <c r="AB1875" s="173"/>
      <c r="AC1875" s="173"/>
      <c r="AD1875" s="173"/>
      <c r="AE1875" s="173"/>
      <c r="AF1875" s="173"/>
      <c r="AG1875" s="173"/>
      <c r="AH1875" s="173"/>
      <c r="AI1875" s="173"/>
      <c r="AJ1875" s="173"/>
      <c r="AK1875" s="173"/>
      <c r="AL1875" s="173"/>
      <c r="AM1875" s="173"/>
      <c r="AN1875" s="173"/>
      <c r="AO1875" s="173"/>
      <c r="AP1875" s="173"/>
      <c r="AQ1875" s="173"/>
      <c r="AR1875" s="173"/>
      <c r="AS1875" s="173"/>
      <c r="AT1875" s="198"/>
      <c r="AU1875" s="198"/>
      <c r="AV1875" s="198"/>
      <c r="AW1875" s="198"/>
      <c r="AX1875" s="198"/>
      <c r="AY1875" s="198"/>
      <c r="AZ1875" s="198"/>
      <c r="BA1875" s="198"/>
      <c r="BB1875" s="198"/>
      <c r="BC1875" s="198"/>
      <c r="BD1875" s="198"/>
      <c r="BE1875" s="198"/>
      <c r="BF1875" s="198"/>
      <c r="BG1875" s="198"/>
      <c r="BH1875" s="198"/>
      <c r="BI1875" s="198"/>
      <c r="BJ1875" s="198"/>
      <c r="BK1875" s="198"/>
      <c r="BL1875" s="198"/>
      <c r="BM1875" s="198"/>
      <c r="BN1875" s="198"/>
      <c r="BO1875" s="198"/>
      <c r="BP1875" s="198"/>
      <c r="BQ1875" s="198"/>
      <c r="BR1875" s="198"/>
      <c r="BS1875" s="198"/>
      <c r="BT1875" s="198"/>
      <c r="BU1875" s="198"/>
      <c r="BV1875" s="198"/>
      <c r="BW1875" s="198"/>
      <c r="BX1875" s="198"/>
      <c r="BY1875" s="198"/>
      <c r="BZ1875" s="198"/>
      <c r="CA1875" s="198"/>
      <c r="CB1875" s="198"/>
      <c r="CC1875" s="198"/>
      <c r="CD1875" s="198"/>
    </row>
    <row r="1876" spans="4:82" x14ac:dyDescent="0.2">
      <c r="D1876" s="173"/>
      <c r="E1876" s="173"/>
      <c r="F1876" s="173"/>
      <c r="G1876" s="173"/>
      <c r="H1876" s="173"/>
      <c r="I1876" s="173"/>
      <c r="J1876" s="173"/>
      <c r="K1876" s="173"/>
      <c r="L1876" s="173"/>
      <c r="M1876" s="173"/>
      <c r="N1876" s="173"/>
      <c r="O1876" s="173"/>
      <c r="P1876" s="173"/>
      <c r="Q1876" s="173"/>
      <c r="R1876" s="173"/>
      <c r="S1876" s="173"/>
      <c r="T1876" s="173"/>
      <c r="U1876" s="173"/>
      <c r="V1876" s="173"/>
      <c r="W1876" s="173"/>
      <c r="X1876" s="173"/>
      <c r="Y1876" s="173"/>
      <c r="Z1876" s="173"/>
      <c r="AA1876" s="173"/>
      <c r="AB1876" s="173"/>
      <c r="AC1876" s="173"/>
      <c r="AD1876" s="173"/>
      <c r="AE1876" s="173"/>
      <c r="AF1876" s="173"/>
      <c r="AG1876" s="173"/>
      <c r="AH1876" s="173"/>
      <c r="AI1876" s="173"/>
      <c r="AJ1876" s="173"/>
      <c r="AK1876" s="173"/>
      <c r="AL1876" s="173"/>
      <c r="AM1876" s="173"/>
      <c r="AN1876" s="173"/>
      <c r="AO1876" s="173"/>
      <c r="AP1876" s="173"/>
      <c r="AQ1876" s="173"/>
      <c r="AR1876" s="173"/>
      <c r="AS1876" s="173"/>
      <c r="AT1876" s="198"/>
      <c r="AU1876" s="198"/>
      <c r="AV1876" s="198"/>
      <c r="AW1876" s="198"/>
      <c r="AX1876" s="198"/>
      <c r="AY1876" s="198"/>
      <c r="AZ1876" s="198"/>
      <c r="BA1876" s="198"/>
      <c r="BB1876" s="198"/>
      <c r="BC1876" s="198"/>
      <c r="BD1876" s="198"/>
      <c r="BE1876" s="198"/>
      <c r="BF1876" s="198"/>
      <c r="BG1876" s="198"/>
      <c r="BH1876" s="198"/>
      <c r="BI1876" s="198"/>
      <c r="BJ1876" s="198"/>
      <c r="BK1876" s="198"/>
      <c r="BL1876" s="198"/>
      <c r="BM1876" s="198"/>
      <c r="BN1876" s="198"/>
      <c r="BO1876" s="198"/>
      <c r="BP1876" s="198"/>
      <c r="BQ1876" s="198"/>
      <c r="BR1876" s="198"/>
      <c r="BS1876" s="198"/>
      <c r="BT1876" s="198"/>
      <c r="BU1876" s="198"/>
      <c r="BV1876" s="198"/>
      <c r="BW1876" s="198"/>
      <c r="BX1876" s="198"/>
      <c r="BY1876" s="198"/>
      <c r="BZ1876" s="198"/>
      <c r="CA1876" s="198"/>
      <c r="CB1876" s="198"/>
      <c r="CC1876" s="198"/>
      <c r="CD1876" s="198"/>
    </row>
    <row r="1877" spans="4:82" x14ac:dyDescent="0.2">
      <c r="D1877" s="173"/>
      <c r="E1877" s="173"/>
      <c r="F1877" s="173"/>
      <c r="G1877" s="173"/>
      <c r="H1877" s="173"/>
      <c r="I1877" s="173"/>
      <c r="J1877" s="173"/>
      <c r="K1877" s="173"/>
      <c r="L1877" s="173"/>
      <c r="M1877" s="173"/>
      <c r="N1877" s="173"/>
      <c r="O1877" s="173"/>
      <c r="P1877" s="173"/>
      <c r="Q1877" s="173"/>
      <c r="R1877" s="173"/>
      <c r="S1877" s="173"/>
      <c r="T1877" s="173"/>
      <c r="U1877" s="173"/>
      <c r="V1877" s="173"/>
      <c r="W1877" s="173"/>
      <c r="X1877" s="173"/>
      <c r="Y1877" s="173"/>
      <c r="Z1877" s="173"/>
      <c r="AA1877" s="173"/>
      <c r="AB1877" s="173"/>
      <c r="AC1877" s="173"/>
      <c r="AD1877" s="173"/>
      <c r="AE1877" s="173"/>
      <c r="AF1877" s="173"/>
      <c r="AG1877" s="173"/>
      <c r="AH1877" s="173"/>
      <c r="AI1877" s="173"/>
      <c r="AJ1877" s="173"/>
      <c r="AK1877" s="173"/>
      <c r="AL1877" s="173"/>
      <c r="AM1877" s="173"/>
      <c r="AN1877" s="173"/>
      <c r="AO1877" s="173"/>
      <c r="AP1877" s="173"/>
      <c r="AQ1877" s="173"/>
      <c r="AR1877" s="173"/>
      <c r="AS1877" s="173"/>
      <c r="AT1877" s="198"/>
      <c r="AU1877" s="198"/>
      <c r="AV1877" s="198"/>
      <c r="AW1877" s="198"/>
      <c r="AX1877" s="198"/>
      <c r="AY1877" s="198"/>
      <c r="AZ1877" s="198"/>
      <c r="BA1877" s="198"/>
      <c r="BB1877" s="198"/>
      <c r="BC1877" s="198"/>
      <c r="BD1877" s="198"/>
      <c r="BE1877" s="198"/>
      <c r="BF1877" s="198"/>
      <c r="BG1877" s="198"/>
      <c r="BH1877" s="198"/>
      <c r="BI1877" s="198"/>
      <c r="BJ1877" s="198"/>
      <c r="BK1877" s="198"/>
      <c r="BL1877" s="198"/>
      <c r="BM1877" s="198"/>
      <c r="BN1877" s="198"/>
      <c r="BO1877" s="198"/>
      <c r="BP1877" s="198"/>
      <c r="BQ1877" s="198"/>
      <c r="BR1877" s="198"/>
      <c r="BS1877" s="198"/>
      <c r="BT1877" s="198"/>
      <c r="BU1877" s="198"/>
      <c r="BV1877" s="198"/>
      <c r="BW1877" s="198"/>
      <c r="BX1877" s="198"/>
      <c r="BY1877" s="198"/>
      <c r="BZ1877" s="198"/>
      <c r="CA1877" s="198"/>
      <c r="CB1877" s="198"/>
      <c r="CC1877" s="198"/>
      <c r="CD1877" s="198"/>
    </row>
    <row r="1878" spans="4:82" x14ac:dyDescent="0.2">
      <c r="D1878" s="173"/>
      <c r="E1878" s="173"/>
      <c r="F1878" s="173"/>
      <c r="G1878" s="173"/>
      <c r="H1878" s="173"/>
      <c r="I1878" s="173"/>
      <c r="J1878" s="173"/>
      <c r="K1878" s="173"/>
      <c r="L1878" s="173"/>
      <c r="M1878" s="173"/>
      <c r="N1878" s="173"/>
      <c r="O1878" s="173"/>
      <c r="P1878" s="173"/>
      <c r="Q1878" s="173"/>
      <c r="R1878" s="173"/>
      <c r="S1878" s="173"/>
      <c r="T1878" s="173"/>
      <c r="U1878" s="173"/>
      <c r="V1878" s="173"/>
      <c r="W1878" s="173"/>
      <c r="X1878" s="173"/>
      <c r="Y1878" s="173"/>
      <c r="Z1878" s="173"/>
      <c r="AA1878" s="173"/>
      <c r="AB1878" s="173"/>
      <c r="AC1878" s="173"/>
      <c r="AD1878" s="173"/>
      <c r="AE1878" s="173"/>
      <c r="AF1878" s="173"/>
      <c r="AG1878" s="173"/>
      <c r="AH1878" s="173"/>
      <c r="AI1878" s="173"/>
      <c r="AJ1878" s="173"/>
      <c r="AK1878" s="173"/>
      <c r="AL1878" s="173"/>
      <c r="AM1878" s="173"/>
      <c r="AN1878" s="173"/>
      <c r="AO1878" s="173"/>
      <c r="AP1878" s="173"/>
      <c r="AQ1878" s="173"/>
      <c r="AR1878" s="173"/>
      <c r="AS1878" s="173"/>
      <c r="AT1878" s="198"/>
      <c r="AU1878" s="198"/>
      <c r="AV1878" s="198"/>
      <c r="AW1878" s="198"/>
      <c r="AX1878" s="198"/>
      <c r="AY1878" s="198"/>
      <c r="AZ1878" s="198"/>
      <c r="BA1878" s="198"/>
      <c r="BB1878" s="198"/>
      <c r="BC1878" s="198"/>
      <c r="BD1878" s="198"/>
      <c r="BE1878" s="198"/>
      <c r="BF1878" s="198"/>
      <c r="BG1878" s="198"/>
      <c r="BH1878" s="198"/>
      <c r="BI1878" s="198"/>
      <c r="BJ1878" s="198"/>
      <c r="BK1878" s="198"/>
      <c r="BL1878" s="198"/>
      <c r="BM1878" s="198"/>
      <c r="BN1878" s="198"/>
      <c r="BO1878" s="198"/>
      <c r="BP1878" s="198"/>
      <c r="BQ1878" s="198"/>
      <c r="BR1878" s="198"/>
      <c r="BS1878" s="198"/>
      <c r="BT1878" s="198"/>
      <c r="BU1878" s="198"/>
      <c r="BV1878" s="198"/>
      <c r="BW1878" s="198"/>
      <c r="BX1878" s="198"/>
      <c r="BY1878" s="198"/>
      <c r="BZ1878" s="198"/>
      <c r="CA1878" s="198"/>
      <c r="CB1878" s="198"/>
      <c r="CC1878" s="198"/>
      <c r="CD1878" s="198"/>
    </row>
    <row r="1879" spans="4:82" x14ac:dyDescent="0.2">
      <c r="D1879" s="173"/>
      <c r="E1879" s="173"/>
      <c r="F1879" s="173"/>
      <c r="G1879" s="173"/>
      <c r="H1879" s="173"/>
      <c r="I1879" s="173"/>
      <c r="J1879" s="173"/>
      <c r="K1879" s="173"/>
      <c r="L1879" s="173"/>
      <c r="M1879" s="173"/>
      <c r="N1879" s="173"/>
      <c r="O1879" s="173"/>
      <c r="P1879" s="173"/>
      <c r="Q1879" s="173"/>
      <c r="R1879" s="173"/>
      <c r="S1879" s="173"/>
      <c r="T1879" s="173"/>
      <c r="U1879" s="173"/>
      <c r="V1879" s="173"/>
      <c r="W1879" s="173"/>
      <c r="X1879" s="173"/>
      <c r="Y1879" s="173"/>
      <c r="Z1879" s="173"/>
      <c r="AA1879" s="173"/>
      <c r="AB1879" s="173"/>
      <c r="AC1879" s="173"/>
      <c r="AD1879" s="173"/>
      <c r="AE1879" s="173"/>
      <c r="AF1879" s="173"/>
      <c r="AG1879" s="173"/>
      <c r="AH1879" s="173"/>
      <c r="AI1879" s="173"/>
      <c r="AJ1879" s="173"/>
      <c r="AK1879" s="173"/>
      <c r="AL1879" s="173"/>
      <c r="AM1879" s="173"/>
      <c r="AN1879" s="173"/>
      <c r="AO1879" s="173"/>
      <c r="AP1879" s="173"/>
      <c r="AQ1879" s="173"/>
      <c r="AR1879" s="173"/>
      <c r="AS1879" s="173"/>
      <c r="AT1879" s="198"/>
      <c r="AU1879" s="198"/>
      <c r="AV1879" s="198"/>
      <c r="AW1879" s="198"/>
      <c r="AX1879" s="198"/>
      <c r="AY1879" s="198"/>
      <c r="AZ1879" s="198"/>
      <c r="BA1879" s="198"/>
      <c r="BB1879" s="198"/>
      <c r="BC1879" s="198"/>
      <c r="BD1879" s="198"/>
      <c r="BE1879" s="198"/>
      <c r="BF1879" s="198"/>
      <c r="BG1879" s="198"/>
      <c r="BH1879" s="198"/>
      <c r="BI1879" s="198"/>
      <c r="BJ1879" s="198"/>
      <c r="BK1879" s="198"/>
      <c r="BL1879" s="198"/>
      <c r="BM1879" s="198"/>
      <c r="BN1879" s="198"/>
      <c r="BO1879" s="198"/>
      <c r="BP1879" s="198"/>
      <c r="BQ1879" s="198"/>
      <c r="BR1879" s="198"/>
      <c r="BS1879" s="198"/>
      <c r="BT1879" s="198"/>
      <c r="BU1879" s="198"/>
      <c r="BV1879" s="198"/>
      <c r="BW1879" s="198"/>
      <c r="BX1879" s="198"/>
      <c r="BY1879" s="198"/>
      <c r="BZ1879" s="198"/>
      <c r="CA1879" s="198"/>
      <c r="CB1879" s="198"/>
      <c r="CC1879" s="198"/>
      <c r="CD1879" s="198"/>
    </row>
    <row r="1880" spans="4:82" x14ac:dyDescent="0.2">
      <c r="D1880" s="173"/>
      <c r="E1880" s="173"/>
      <c r="F1880" s="173"/>
      <c r="G1880" s="173"/>
      <c r="H1880" s="173"/>
      <c r="I1880" s="173"/>
      <c r="J1880" s="173"/>
      <c r="K1880" s="173"/>
      <c r="L1880" s="173"/>
      <c r="M1880" s="173"/>
      <c r="N1880" s="173"/>
      <c r="O1880" s="173"/>
      <c r="P1880" s="173"/>
      <c r="Q1880" s="173"/>
      <c r="R1880" s="173"/>
      <c r="S1880" s="173"/>
      <c r="T1880" s="173"/>
      <c r="U1880" s="173"/>
      <c r="V1880" s="173"/>
      <c r="W1880" s="173"/>
      <c r="X1880" s="173"/>
      <c r="Y1880" s="173"/>
      <c r="Z1880" s="173"/>
      <c r="AA1880" s="173"/>
      <c r="AB1880" s="173"/>
      <c r="AC1880" s="173"/>
      <c r="AD1880" s="173"/>
      <c r="AE1880" s="173"/>
      <c r="AF1880" s="173"/>
      <c r="AG1880" s="173"/>
      <c r="AH1880" s="173"/>
      <c r="AI1880" s="173"/>
      <c r="AJ1880" s="173"/>
      <c r="AK1880" s="173"/>
      <c r="AL1880" s="173"/>
      <c r="AM1880" s="173"/>
      <c r="AN1880" s="173"/>
      <c r="AO1880" s="173"/>
      <c r="AP1880" s="173"/>
      <c r="AQ1880" s="173"/>
      <c r="AR1880" s="173"/>
      <c r="AS1880" s="173"/>
      <c r="AT1880" s="198"/>
      <c r="AU1880" s="198"/>
      <c r="AV1880" s="198"/>
      <c r="AW1880" s="198"/>
      <c r="AX1880" s="198"/>
      <c r="AY1880" s="198"/>
      <c r="AZ1880" s="198"/>
      <c r="BA1880" s="198"/>
      <c r="BB1880" s="198"/>
      <c r="BC1880" s="198"/>
      <c r="BD1880" s="198"/>
      <c r="BE1880" s="198"/>
      <c r="BF1880" s="198"/>
      <c r="BG1880" s="198"/>
      <c r="BH1880" s="198"/>
      <c r="BI1880" s="198"/>
      <c r="BJ1880" s="198"/>
      <c r="BK1880" s="198"/>
      <c r="BL1880" s="198"/>
      <c r="BM1880" s="198"/>
      <c r="BN1880" s="198"/>
      <c r="BO1880" s="198"/>
      <c r="BP1880" s="198"/>
      <c r="BQ1880" s="198"/>
      <c r="BR1880" s="198"/>
      <c r="BS1880" s="198"/>
      <c r="BT1880" s="198"/>
      <c r="BU1880" s="198"/>
      <c r="BV1880" s="198"/>
      <c r="BW1880" s="198"/>
      <c r="BX1880" s="198"/>
      <c r="BY1880" s="198"/>
      <c r="BZ1880" s="198"/>
      <c r="CA1880" s="198"/>
      <c r="CB1880" s="198"/>
      <c r="CC1880" s="198"/>
      <c r="CD1880" s="198"/>
    </row>
    <row r="1881" spans="4:82" x14ac:dyDescent="0.2">
      <c r="D1881" s="173"/>
      <c r="E1881" s="173"/>
      <c r="F1881" s="173"/>
      <c r="G1881" s="173"/>
      <c r="H1881" s="173"/>
      <c r="I1881" s="173"/>
      <c r="J1881" s="173"/>
      <c r="K1881" s="173"/>
      <c r="L1881" s="173"/>
      <c r="M1881" s="173"/>
      <c r="N1881" s="173"/>
      <c r="O1881" s="173"/>
      <c r="P1881" s="173"/>
      <c r="Q1881" s="173"/>
      <c r="R1881" s="173"/>
      <c r="S1881" s="173"/>
      <c r="T1881" s="173"/>
      <c r="U1881" s="173"/>
      <c r="V1881" s="173"/>
      <c r="W1881" s="173"/>
      <c r="X1881" s="173"/>
      <c r="Y1881" s="173"/>
      <c r="Z1881" s="173"/>
      <c r="AA1881" s="173"/>
      <c r="AB1881" s="173"/>
      <c r="AC1881" s="173"/>
      <c r="AD1881" s="173"/>
      <c r="AE1881" s="173"/>
      <c r="AF1881" s="173"/>
      <c r="AG1881" s="173"/>
      <c r="AH1881" s="173"/>
      <c r="AI1881" s="173"/>
      <c r="AJ1881" s="173"/>
      <c r="AK1881" s="173"/>
      <c r="AL1881" s="173"/>
      <c r="AM1881" s="173"/>
      <c r="AN1881" s="173"/>
      <c r="AO1881" s="173"/>
      <c r="AP1881" s="173"/>
      <c r="AQ1881" s="173"/>
      <c r="AR1881" s="173"/>
      <c r="AS1881" s="173"/>
      <c r="AT1881" s="198"/>
      <c r="AU1881" s="198"/>
      <c r="AV1881" s="198"/>
      <c r="AW1881" s="198"/>
      <c r="AX1881" s="198"/>
      <c r="AY1881" s="198"/>
      <c r="AZ1881" s="198"/>
      <c r="BA1881" s="198"/>
      <c r="BB1881" s="198"/>
      <c r="BC1881" s="198"/>
      <c r="BD1881" s="198"/>
      <c r="BE1881" s="198"/>
      <c r="BF1881" s="198"/>
      <c r="BG1881" s="198"/>
      <c r="BH1881" s="198"/>
      <c r="BI1881" s="198"/>
      <c r="BJ1881" s="198"/>
      <c r="BK1881" s="198"/>
      <c r="BL1881" s="198"/>
      <c r="BM1881" s="198"/>
      <c r="BN1881" s="198"/>
      <c r="BO1881" s="198"/>
      <c r="BP1881" s="198"/>
      <c r="BQ1881" s="198"/>
      <c r="BR1881" s="198"/>
      <c r="BS1881" s="198"/>
      <c r="BT1881" s="198"/>
      <c r="BU1881" s="198"/>
      <c r="BV1881" s="198"/>
      <c r="BW1881" s="198"/>
      <c r="BX1881" s="198"/>
      <c r="BY1881" s="198"/>
      <c r="BZ1881" s="198"/>
      <c r="CA1881" s="198"/>
      <c r="CB1881" s="198"/>
      <c r="CC1881" s="198"/>
      <c r="CD1881" s="198"/>
    </row>
    <row r="1882" spans="4:82" x14ac:dyDescent="0.2">
      <c r="D1882" s="173"/>
      <c r="E1882" s="173"/>
      <c r="F1882" s="173"/>
      <c r="G1882" s="173"/>
      <c r="H1882" s="173"/>
      <c r="I1882" s="173"/>
      <c r="J1882" s="173"/>
      <c r="K1882" s="173"/>
      <c r="L1882" s="173"/>
      <c r="M1882" s="173"/>
      <c r="N1882" s="173"/>
      <c r="O1882" s="173"/>
      <c r="P1882" s="173"/>
      <c r="Q1882" s="173"/>
      <c r="R1882" s="173"/>
      <c r="S1882" s="173"/>
      <c r="T1882" s="173"/>
      <c r="U1882" s="173"/>
      <c r="V1882" s="173"/>
      <c r="W1882" s="173"/>
      <c r="X1882" s="173"/>
      <c r="Y1882" s="173"/>
      <c r="Z1882" s="173"/>
      <c r="AA1882" s="173"/>
      <c r="AB1882" s="173"/>
      <c r="AC1882" s="173"/>
      <c r="AD1882" s="173"/>
      <c r="AE1882" s="173"/>
      <c r="AF1882" s="173"/>
      <c r="AG1882" s="173"/>
      <c r="AH1882" s="173"/>
      <c r="AI1882" s="173"/>
      <c r="AJ1882" s="173"/>
      <c r="AK1882" s="173"/>
      <c r="AL1882" s="173"/>
      <c r="AM1882" s="173"/>
      <c r="AN1882" s="173"/>
      <c r="AO1882" s="173"/>
      <c r="AP1882" s="173"/>
      <c r="AQ1882" s="173"/>
      <c r="AR1882" s="173"/>
      <c r="AS1882" s="173"/>
      <c r="AT1882" s="198"/>
      <c r="AU1882" s="198"/>
      <c r="AV1882" s="198"/>
      <c r="AW1882" s="198"/>
      <c r="AX1882" s="198"/>
      <c r="AY1882" s="198"/>
      <c r="AZ1882" s="198"/>
      <c r="BA1882" s="198"/>
      <c r="BB1882" s="198"/>
      <c r="BC1882" s="198"/>
      <c r="BD1882" s="198"/>
      <c r="BE1882" s="198"/>
      <c r="BF1882" s="198"/>
      <c r="BG1882" s="198"/>
      <c r="BH1882" s="198"/>
      <c r="BI1882" s="198"/>
      <c r="BJ1882" s="198"/>
      <c r="BK1882" s="198"/>
      <c r="BL1882" s="198"/>
      <c r="BM1882" s="198"/>
      <c r="BN1882" s="198"/>
      <c r="BO1882" s="198"/>
      <c r="BP1882" s="198"/>
      <c r="BQ1882" s="198"/>
      <c r="BR1882" s="198"/>
      <c r="BS1882" s="198"/>
      <c r="BT1882" s="198"/>
      <c r="BU1882" s="198"/>
      <c r="BV1882" s="198"/>
      <c r="BW1882" s="198"/>
      <c r="BX1882" s="198"/>
      <c r="BY1882" s="198"/>
      <c r="BZ1882" s="198"/>
      <c r="CA1882" s="198"/>
      <c r="CB1882" s="198"/>
      <c r="CC1882" s="198"/>
      <c r="CD1882" s="198"/>
    </row>
    <row r="1883" spans="4:82" x14ac:dyDescent="0.2">
      <c r="D1883" s="173"/>
      <c r="E1883" s="173"/>
      <c r="F1883" s="173"/>
      <c r="G1883" s="173"/>
      <c r="H1883" s="173"/>
      <c r="I1883" s="173"/>
      <c r="J1883" s="173"/>
      <c r="K1883" s="173"/>
      <c r="L1883" s="173"/>
      <c r="M1883" s="173"/>
      <c r="N1883" s="173"/>
      <c r="O1883" s="173"/>
      <c r="P1883" s="173"/>
      <c r="Q1883" s="173"/>
      <c r="R1883" s="173"/>
      <c r="S1883" s="173"/>
      <c r="T1883" s="173"/>
      <c r="U1883" s="173"/>
      <c r="V1883" s="173"/>
      <c r="W1883" s="173"/>
      <c r="X1883" s="173"/>
      <c r="Y1883" s="173"/>
      <c r="Z1883" s="173"/>
      <c r="AA1883" s="173"/>
      <c r="AB1883" s="173"/>
      <c r="AC1883" s="173"/>
      <c r="AD1883" s="173"/>
      <c r="AE1883" s="173"/>
      <c r="AF1883" s="173"/>
      <c r="AG1883" s="173"/>
      <c r="AH1883" s="173"/>
      <c r="AI1883" s="173"/>
      <c r="AJ1883" s="173"/>
      <c r="AK1883" s="173"/>
      <c r="AL1883" s="173"/>
      <c r="AM1883" s="173"/>
      <c r="AN1883" s="173"/>
      <c r="AO1883" s="173"/>
      <c r="AP1883" s="173"/>
      <c r="AQ1883" s="173"/>
      <c r="AR1883" s="173"/>
      <c r="AS1883" s="173"/>
      <c r="AT1883" s="198"/>
      <c r="AU1883" s="198"/>
      <c r="AV1883" s="198"/>
      <c r="AW1883" s="198"/>
      <c r="AX1883" s="198"/>
      <c r="AY1883" s="198"/>
      <c r="AZ1883" s="198"/>
      <c r="BA1883" s="198"/>
      <c r="BB1883" s="198"/>
      <c r="BC1883" s="198"/>
      <c r="BD1883" s="198"/>
      <c r="BE1883" s="198"/>
      <c r="BF1883" s="198"/>
      <c r="BG1883" s="198"/>
      <c r="BH1883" s="198"/>
      <c r="BI1883" s="198"/>
      <c r="BJ1883" s="198"/>
      <c r="BK1883" s="198"/>
      <c r="BL1883" s="198"/>
      <c r="BM1883" s="198"/>
      <c r="BN1883" s="198"/>
      <c r="BO1883" s="198"/>
      <c r="BP1883" s="198"/>
      <c r="BQ1883" s="198"/>
      <c r="BR1883" s="198"/>
      <c r="BS1883" s="198"/>
      <c r="BT1883" s="198"/>
      <c r="BU1883" s="198"/>
      <c r="BV1883" s="198"/>
      <c r="BW1883" s="198"/>
      <c r="BX1883" s="198"/>
      <c r="BY1883" s="198"/>
      <c r="BZ1883" s="198"/>
      <c r="CA1883" s="198"/>
      <c r="CB1883" s="198"/>
      <c r="CC1883" s="198"/>
      <c r="CD1883" s="198"/>
    </row>
    <row r="1884" spans="4:82" x14ac:dyDescent="0.2">
      <c r="D1884" s="173"/>
      <c r="E1884" s="173"/>
      <c r="F1884" s="173"/>
      <c r="G1884" s="173"/>
      <c r="H1884" s="173"/>
      <c r="I1884" s="173"/>
      <c r="J1884" s="173"/>
      <c r="K1884" s="173"/>
      <c r="L1884" s="173"/>
      <c r="M1884" s="173"/>
      <c r="N1884" s="173"/>
      <c r="O1884" s="173"/>
      <c r="P1884" s="173"/>
      <c r="Q1884" s="173"/>
      <c r="R1884" s="173"/>
      <c r="S1884" s="173"/>
      <c r="T1884" s="173"/>
      <c r="U1884" s="173"/>
      <c r="V1884" s="173"/>
      <c r="W1884" s="173"/>
      <c r="X1884" s="173"/>
      <c r="Y1884" s="173"/>
      <c r="Z1884" s="173"/>
      <c r="AA1884" s="173"/>
      <c r="AB1884" s="173"/>
      <c r="AC1884" s="173"/>
      <c r="AD1884" s="173"/>
      <c r="AE1884" s="173"/>
      <c r="AF1884" s="173"/>
      <c r="AG1884" s="173"/>
      <c r="AH1884" s="173"/>
      <c r="AI1884" s="173"/>
      <c r="AJ1884" s="173"/>
      <c r="AK1884" s="173"/>
      <c r="AL1884" s="173"/>
      <c r="AM1884" s="173"/>
      <c r="AN1884" s="173"/>
      <c r="AO1884" s="173"/>
      <c r="AP1884" s="173"/>
      <c r="AQ1884" s="173"/>
      <c r="AR1884" s="173"/>
      <c r="AS1884" s="173"/>
      <c r="AT1884" s="198"/>
      <c r="AU1884" s="198"/>
      <c r="AV1884" s="198"/>
      <c r="AW1884" s="198"/>
      <c r="AX1884" s="198"/>
      <c r="AY1884" s="198"/>
      <c r="AZ1884" s="198"/>
      <c r="BA1884" s="198"/>
      <c r="BB1884" s="198"/>
      <c r="BC1884" s="198"/>
      <c r="BD1884" s="198"/>
      <c r="BE1884" s="198"/>
      <c r="BF1884" s="198"/>
      <c r="BG1884" s="198"/>
      <c r="BH1884" s="198"/>
      <c r="BI1884" s="198"/>
      <c r="BJ1884" s="198"/>
      <c r="BK1884" s="198"/>
      <c r="BL1884" s="198"/>
      <c r="BM1884" s="198"/>
      <c r="BN1884" s="198"/>
      <c r="BO1884" s="198"/>
      <c r="BP1884" s="198"/>
      <c r="BQ1884" s="198"/>
      <c r="BR1884" s="198"/>
      <c r="BS1884" s="198"/>
      <c r="BT1884" s="198"/>
      <c r="BU1884" s="198"/>
      <c r="BV1884" s="198"/>
      <c r="BW1884" s="198"/>
      <c r="BX1884" s="198"/>
      <c r="BY1884" s="198"/>
      <c r="BZ1884" s="198"/>
      <c r="CA1884" s="198"/>
      <c r="CB1884" s="198"/>
      <c r="CC1884" s="198"/>
      <c r="CD1884" s="198"/>
    </row>
    <row r="1885" spans="4:82" x14ac:dyDescent="0.2">
      <c r="D1885" s="173"/>
      <c r="E1885" s="173"/>
      <c r="F1885" s="173"/>
      <c r="G1885" s="173"/>
      <c r="H1885" s="173"/>
      <c r="I1885" s="173"/>
      <c r="J1885" s="173"/>
      <c r="K1885" s="173"/>
      <c r="L1885" s="173"/>
      <c r="M1885" s="173"/>
      <c r="N1885" s="173"/>
      <c r="O1885" s="173"/>
      <c r="P1885" s="173"/>
      <c r="Q1885" s="173"/>
      <c r="R1885" s="173"/>
      <c r="S1885" s="173"/>
      <c r="T1885" s="173"/>
      <c r="U1885" s="173"/>
      <c r="V1885" s="173"/>
      <c r="W1885" s="173"/>
      <c r="X1885" s="173"/>
      <c r="Y1885" s="173"/>
      <c r="Z1885" s="173"/>
      <c r="AA1885" s="173"/>
      <c r="AB1885" s="173"/>
      <c r="AC1885" s="173"/>
      <c r="AD1885" s="173"/>
      <c r="AE1885" s="173"/>
      <c r="AF1885" s="173"/>
      <c r="AG1885" s="173"/>
      <c r="AH1885" s="173"/>
      <c r="AI1885" s="173"/>
      <c r="AJ1885" s="173"/>
      <c r="AK1885" s="173"/>
      <c r="AL1885" s="173"/>
      <c r="AM1885" s="173"/>
      <c r="AN1885" s="173"/>
      <c r="AO1885" s="173"/>
      <c r="AP1885" s="173"/>
      <c r="AQ1885" s="173"/>
      <c r="AR1885" s="173"/>
      <c r="AS1885" s="173"/>
      <c r="AT1885" s="198"/>
      <c r="AU1885" s="198"/>
      <c r="AV1885" s="198"/>
      <c r="AW1885" s="198"/>
      <c r="AX1885" s="198"/>
      <c r="AY1885" s="198"/>
      <c r="AZ1885" s="198"/>
      <c r="BA1885" s="198"/>
      <c r="BB1885" s="198"/>
      <c r="BC1885" s="198"/>
      <c r="BD1885" s="198"/>
      <c r="BE1885" s="198"/>
      <c r="BF1885" s="198"/>
      <c r="BG1885" s="198"/>
      <c r="BH1885" s="198"/>
      <c r="BI1885" s="198"/>
      <c r="BJ1885" s="198"/>
      <c r="BK1885" s="198"/>
      <c r="BL1885" s="198"/>
      <c r="BM1885" s="198"/>
      <c r="BN1885" s="198"/>
      <c r="BO1885" s="198"/>
      <c r="BP1885" s="198"/>
      <c r="BQ1885" s="198"/>
      <c r="BR1885" s="198"/>
      <c r="BS1885" s="198"/>
      <c r="BT1885" s="198"/>
      <c r="BU1885" s="198"/>
      <c r="BV1885" s="198"/>
      <c r="BW1885" s="198"/>
      <c r="BX1885" s="198"/>
      <c r="BY1885" s="198"/>
      <c r="BZ1885" s="198"/>
      <c r="CA1885" s="198"/>
      <c r="CB1885" s="198"/>
      <c r="CC1885" s="198"/>
      <c r="CD1885" s="198"/>
    </row>
    <row r="1886" spans="4:82" x14ac:dyDescent="0.2">
      <c r="D1886" s="173"/>
      <c r="E1886" s="173"/>
      <c r="F1886" s="173"/>
      <c r="G1886" s="173"/>
      <c r="H1886" s="173"/>
      <c r="I1886" s="173"/>
      <c r="J1886" s="173"/>
      <c r="K1886" s="173"/>
      <c r="L1886" s="173"/>
      <c r="M1886" s="173"/>
      <c r="N1886" s="173"/>
      <c r="O1886" s="173"/>
      <c r="P1886" s="173"/>
      <c r="Q1886" s="173"/>
      <c r="R1886" s="173"/>
      <c r="S1886" s="173"/>
      <c r="T1886" s="173"/>
      <c r="U1886" s="173"/>
      <c r="V1886" s="173"/>
      <c r="W1886" s="173"/>
      <c r="X1886" s="173"/>
      <c r="Y1886" s="173"/>
      <c r="Z1886" s="173"/>
      <c r="AA1886" s="173"/>
      <c r="AB1886" s="173"/>
      <c r="AC1886" s="173"/>
      <c r="AD1886" s="173"/>
      <c r="AE1886" s="173"/>
      <c r="AF1886" s="173"/>
      <c r="AG1886" s="173"/>
      <c r="AH1886" s="173"/>
      <c r="AI1886" s="173"/>
      <c r="AJ1886" s="173"/>
      <c r="AK1886" s="173"/>
      <c r="AL1886" s="173"/>
      <c r="AM1886" s="173"/>
      <c r="AN1886" s="173"/>
      <c r="AO1886" s="173"/>
      <c r="AP1886" s="173"/>
      <c r="AQ1886" s="173"/>
      <c r="AR1886" s="173"/>
      <c r="AS1886" s="173"/>
      <c r="AT1886" s="198"/>
      <c r="AU1886" s="198"/>
      <c r="AV1886" s="198"/>
      <c r="AW1886" s="198"/>
      <c r="AX1886" s="198"/>
      <c r="AY1886" s="198"/>
      <c r="AZ1886" s="198"/>
      <c r="BA1886" s="198"/>
      <c r="BB1886" s="198"/>
      <c r="BC1886" s="198"/>
      <c r="BD1886" s="198"/>
      <c r="BE1886" s="198"/>
      <c r="BF1886" s="198"/>
      <c r="BG1886" s="198"/>
      <c r="BH1886" s="198"/>
      <c r="BI1886" s="198"/>
      <c r="BJ1886" s="198"/>
      <c r="BK1886" s="198"/>
      <c r="BL1886" s="198"/>
      <c r="BM1886" s="198"/>
      <c r="BN1886" s="198"/>
      <c r="BO1886" s="198"/>
      <c r="BP1886" s="198"/>
      <c r="BQ1886" s="198"/>
      <c r="BR1886" s="198"/>
      <c r="BS1886" s="198"/>
      <c r="BT1886" s="198"/>
      <c r="BU1886" s="198"/>
      <c r="BV1886" s="198"/>
      <c r="BW1886" s="198"/>
      <c r="BX1886" s="198"/>
      <c r="BY1886" s="198"/>
      <c r="BZ1886" s="198"/>
      <c r="CA1886" s="198"/>
      <c r="CB1886" s="198"/>
      <c r="CC1886" s="198"/>
      <c r="CD1886" s="198"/>
    </row>
    <row r="1887" spans="4:82" x14ac:dyDescent="0.2">
      <c r="D1887" s="173"/>
      <c r="E1887" s="173"/>
      <c r="F1887" s="173"/>
      <c r="G1887" s="173"/>
      <c r="H1887" s="173"/>
      <c r="I1887" s="173"/>
      <c r="J1887" s="173"/>
      <c r="K1887" s="173"/>
      <c r="L1887" s="173"/>
      <c r="M1887" s="173"/>
      <c r="N1887" s="173"/>
      <c r="O1887" s="173"/>
      <c r="P1887" s="173"/>
      <c r="Q1887" s="173"/>
      <c r="R1887" s="173"/>
      <c r="S1887" s="173"/>
      <c r="T1887" s="173"/>
      <c r="U1887" s="173"/>
      <c r="V1887" s="173"/>
      <c r="W1887" s="173"/>
      <c r="X1887" s="173"/>
      <c r="Y1887" s="173"/>
      <c r="Z1887" s="173"/>
      <c r="AA1887" s="173"/>
      <c r="AB1887" s="173"/>
      <c r="AC1887" s="173"/>
      <c r="AD1887" s="173"/>
      <c r="AE1887" s="173"/>
      <c r="AF1887" s="173"/>
      <c r="AG1887" s="173"/>
      <c r="AH1887" s="173"/>
      <c r="AI1887" s="173"/>
      <c r="AJ1887" s="173"/>
      <c r="AK1887" s="173"/>
      <c r="AL1887" s="173"/>
      <c r="AM1887" s="173"/>
      <c r="AN1887" s="173"/>
      <c r="AO1887" s="173"/>
      <c r="AP1887" s="173"/>
      <c r="AQ1887" s="173"/>
      <c r="AR1887" s="173"/>
      <c r="AS1887" s="173"/>
      <c r="AT1887" s="198"/>
      <c r="AU1887" s="198"/>
      <c r="AV1887" s="198"/>
      <c r="AW1887" s="198"/>
      <c r="AX1887" s="198"/>
      <c r="AY1887" s="198"/>
      <c r="AZ1887" s="198"/>
      <c r="BA1887" s="198"/>
      <c r="BB1887" s="198"/>
      <c r="BC1887" s="198"/>
      <c r="BD1887" s="198"/>
      <c r="BE1887" s="198"/>
      <c r="BF1887" s="198"/>
      <c r="BG1887" s="198"/>
      <c r="BH1887" s="198"/>
      <c r="BI1887" s="198"/>
      <c r="BJ1887" s="198"/>
      <c r="BK1887" s="198"/>
      <c r="BL1887" s="198"/>
      <c r="BM1887" s="198"/>
      <c r="BN1887" s="198"/>
      <c r="BO1887" s="198"/>
      <c r="BP1887" s="198"/>
      <c r="BQ1887" s="198"/>
      <c r="BR1887" s="198"/>
      <c r="BS1887" s="198"/>
      <c r="BT1887" s="198"/>
      <c r="BU1887" s="198"/>
      <c r="BV1887" s="198"/>
      <c r="BW1887" s="198"/>
      <c r="BX1887" s="198"/>
      <c r="BY1887" s="198"/>
      <c r="BZ1887" s="198"/>
      <c r="CA1887" s="198"/>
      <c r="CB1887" s="198"/>
      <c r="CC1887" s="198"/>
      <c r="CD1887" s="198"/>
    </row>
    <row r="1888" spans="4:82" x14ac:dyDescent="0.2">
      <c r="D1888" s="173"/>
      <c r="E1888" s="173"/>
      <c r="F1888" s="173"/>
      <c r="G1888" s="173"/>
      <c r="H1888" s="173"/>
      <c r="I1888" s="173"/>
      <c r="J1888" s="173"/>
      <c r="K1888" s="173"/>
      <c r="L1888" s="173"/>
      <c r="M1888" s="173"/>
      <c r="N1888" s="173"/>
      <c r="O1888" s="173"/>
      <c r="P1888" s="173"/>
      <c r="Q1888" s="173"/>
      <c r="R1888" s="173"/>
      <c r="S1888" s="173"/>
      <c r="T1888" s="173"/>
      <c r="U1888" s="173"/>
      <c r="V1888" s="173"/>
      <c r="W1888" s="173"/>
      <c r="X1888" s="173"/>
      <c r="Y1888" s="173"/>
      <c r="Z1888" s="173"/>
      <c r="AA1888" s="173"/>
      <c r="AB1888" s="173"/>
      <c r="AC1888" s="173"/>
      <c r="AD1888" s="173"/>
      <c r="AE1888" s="173"/>
      <c r="AF1888" s="173"/>
      <c r="AG1888" s="173"/>
      <c r="AH1888" s="173"/>
      <c r="AI1888" s="173"/>
      <c r="AJ1888" s="173"/>
      <c r="AK1888" s="173"/>
      <c r="AL1888" s="173"/>
      <c r="AM1888" s="173"/>
      <c r="AN1888" s="173"/>
      <c r="AO1888" s="173"/>
      <c r="AP1888" s="173"/>
      <c r="AQ1888" s="173"/>
      <c r="AR1888" s="173"/>
      <c r="AS1888" s="173"/>
      <c r="AT1888" s="198"/>
      <c r="AU1888" s="198"/>
      <c r="AV1888" s="198"/>
      <c r="AW1888" s="198"/>
      <c r="AX1888" s="198"/>
      <c r="AY1888" s="198"/>
      <c r="AZ1888" s="198"/>
      <c r="BA1888" s="198"/>
      <c r="BB1888" s="198"/>
      <c r="BC1888" s="198"/>
      <c r="BD1888" s="198"/>
      <c r="BE1888" s="198"/>
      <c r="BF1888" s="198"/>
      <c r="BG1888" s="198"/>
      <c r="BH1888" s="198"/>
      <c r="BI1888" s="198"/>
      <c r="BJ1888" s="198"/>
      <c r="BK1888" s="198"/>
      <c r="BL1888" s="198"/>
      <c r="BM1888" s="198"/>
      <c r="BN1888" s="198"/>
      <c r="BO1888" s="198"/>
      <c r="BP1888" s="198"/>
      <c r="BQ1888" s="198"/>
      <c r="BR1888" s="198"/>
      <c r="BS1888" s="198"/>
      <c r="BT1888" s="198"/>
      <c r="BU1888" s="198"/>
      <c r="BV1888" s="198"/>
      <c r="BW1888" s="198"/>
      <c r="BX1888" s="198"/>
      <c r="BY1888" s="198"/>
      <c r="BZ1888" s="198"/>
      <c r="CA1888" s="198"/>
      <c r="CB1888" s="198"/>
      <c r="CC1888" s="198"/>
      <c r="CD1888" s="198"/>
    </row>
    <row r="1889" spans="4:82" x14ac:dyDescent="0.2">
      <c r="D1889" s="173"/>
      <c r="E1889" s="173"/>
      <c r="F1889" s="173"/>
      <c r="G1889" s="173"/>
      <c r="H1889" s="173"/>
      <c r="I1889" s="173"/>
      <c r="J1889" s="173"/>
      <c r="K1889" s="173"/>
      <c r="L1889" s="173"/>
      <c r="M1889" s="173"/>
      <c r="N1889" s="173"/>
      <c r="O1889" s="173"/>
      <c r="P1889" s="173"/>
      <c r="Q1889" s="173"/>
      <c r="R1889" s="173"/>
      <c r="S1889" s="173"/>
      <c r="T1889" s="173"/>
      <c r="U1889" s="173"/>
      <c r="V1889" s="173"/>
      <c r="W1889" s="173"/>
      <c r="X1889" s="173"/>
      <c r="Y1889" s="173"/>
      <c r="Z1889" s="173"/>
      <c r="AA1889" s="173"/>
      <c r="AB1889" s="173"/>
      <c r="AC1889" s="173"/>
      <c r="AD1889" s="173"/>
      <c r="AE1889" s="173"/>
      <c r="AF1889" s="173"/>
      <c r="AG1889" s="173"/>
      <c r="AH1889" s="173"/>
      <c r="AI1889" s="173"/>
      <c r="AJ1889" s="173"/>
      <c r="AK1889" s="173"/>
      <c r="AL1889" s="173"/>
      <c r="AM1889" s="173"/>
      <c r="AN1889" s="173"/>
      <c r="AO1889" s="173"/>
      <c r="AP1889" s="173"/>
      <c r="AQ1889" s="173"/>
      <c r="AR1889" s="173"/>
      <c r="AS1889" s="173"/>
      <c r="AT1889" s="198"/>
      <c r="AU1889" s="198"/>
      <c r="AV1889" s="198"/>
      <c r="AW1889" s="198"/>
      <c r="AX1889" s="198"/>
      <c r="AY1889" s="198"/>
      <c r="AZ1889" s="198"/>
      <c r="BA1889" s="198"/>
      <c r="BB1889" s="198"/>
      <c r="BC1889" s="198"/>
      <c r="BD1889" s="198"/>
      <c r="BE1889" s="198"/>
      <c r="BF1889" s="198"/>
      <c r="BG1889" s="198"/>
      <c r="BH1889" s="198"/>
      <c r="BI1889" s="198"/>
      <c r="BJ1889" s="198"/>
      <c r="BK1889" s="198"/>
      <c r="BL1889" s="198"/>
      <c r="BM1889" s="198"/>
      <c r="BN1889" s="198"/>
      <c r="BO1889" s="198"/>
      <c r="BP1889" s="198"/>
      <c r="BQ1889" s="198"/>
      <c r="BR1889" s="198"/>
      <c r="BS1889" s="198"/>
      <c r="BT1889" s="198"/>
      <c r="BU1889" s="198"/>
      <c r="BV1889" s="198"/>
      <c r="BW1889" s="198"/>
      <c r="BX1889" s="198"/>
      <c r="BY1889" s="198"/>
      <c r="BZ1889" s="198"/>
      <c r="CA1889" s="198"/>
      <c r="CB1889" s="198"/>
      <c r="CC1889" s="198"/>
      <c r="CD1889" s="198"/>
    </row>
    <row r="1890" spans="4:82" x14ac:dyDescent="0.2">
      <c r="D1890" s="173"/>
      <c r="E1890" s="173"/>
      <c r="F1890" s="173"/>
      <c r="G1890" s="173"/>
      <c r="H1890" s="173"/>
      <c r="I1890" s="173"/>
      <c r="J1890" s="173"/>
      <c r="K1890" s="173"/>
      <c r="L1890" s="173"/>
      <c r="M1890" s="173"/>
      <c r="N1890" s="173"/>
      <c r="O1890" s="173"/>
      <c r="P1890" s="173"/>
      <c r="Q1890" s="173"/>
      <c r="R1890" s="173"/>
      <c r="S1890" s="173"/>
      <c r="T1890" s="173"/>
      <c r="U1890" s="173"/>
      <c r="V1890" s="173"/>
      <c r="W1890" s="173"/>
      <c r="X1890" s="173"/>
      <c r="Y1890" s="173"/>
      <c r="Z1890" s="173"/>
      <c r="AA1890" s="173"/>
      <c r="AB1890" s="173"/>
      <c r="AC1890" s="173"/>
      <c r="AD1890" s="173"/>
      <c r="AE1890" s="173"/>
      <c r="AF1890" s="173"/>
      <c r="AG1890" s="173"/>
      <c r="AH1890" s="173"/>
      <c r="AI1890" s="173"/>
      <c r="AJ1890" s="173"/>
      <c r="AK1890" s="173"/>
      <c r="AL1890" s="173"/>
      <c r="AM1890" s="173"/>
      <c r="AN1890" s="173"/>
      <c r="AO1890" s="173"/>
      <c r="AP1890" s="173"/>
      <c r="AQ1890" s="173"/>
      <c r="AR1890" s="173"/>
      <c r="AS1890" s="173"/>
      <c r="AT1890" s="198"/>
      <c r="AU1890" s="198"/>
      <c r="AV1890" s="198"/>
      <c r="AW1890" s="198"/>
      <c r="AX1890" s="198"/>
      <c r="AY1890" s="198"/>
      <c r="AZ1890" s="198"/>
      <c r="BA1890" s="198"/>
      <c r="BB1890" s="198"/>
      <c r="BC1890" s="198"/>
      <c r="BD1890" s="198"/>
      <c r="BE1890" s="198"/>
      <c r="BF1890" s="198"/>
      <c r="BG1890" s="198"/>
      <c r="BH1890" s="198"/>
      <c r="BI1890" s="198"/>
      <c r="BJ1890" s="198"/>
      <c r="BK1890" s="198"/>
      <c r="BL1890" s="198"/>
      <c r="BM1890" s="198"/>
      <c r="BN1890" s="198"/>
      <c r="BO1890" s="198"/>
      <c r="BP1890" s="198"/>
      <c r="BQ1890" s="198"/>
      <c r="BR1890" s="198"/>
      <c r="BS1890" s="198"/>
      <c r="BT1890" s="198"/>
      <c r="BU1890" s="198"/>
      <c r="BV1890" s="198"/>
      <c r="BW1890" s="198"/>
      <c r="BX1890" s="198"/>
      <c r="BY1890" s="198"/>
      <c r="BZ1890" s="198"/>
      <c r="CA1890" s="198"/>
      <c r="CB1890" s="198"/>
      <c r="CC1890" s="198"/>
      <c r="CD1890" s="198"/>
    </row>
    <row r="1891" spans="4:82" x14ac:dyDescent="0.2">
      <c r="D1891" s="173"/>
      <c r="E1891" s="173"/>
      <c r="F1891" s="173"/>
      <c r="G1891" s="173"/>
      <c r="H1891" s="173"/>
      <c r="I1891" s="173"/>
      <c r="J1891" s="173"/>
      <c r="K1891" s="173"/>
      <c r="L1891" s="173"/>
      <c r="M1891" s="173"/>
      <c r="N1891" s="173"/>
      <c r="O1891" s="173"/>
      <c r="P1891" s="173"/>
      <c r="Q1891" s="173"/>
      <c r="R1891" s="173"/>
      <c r="S1891" s="173"/>
      <c r="T1891" s="173"/>
      <c r="U1891" s="173"/>
      <c r="V1891" s="173"/>
      <c r="W1891" s="173"/>
      <c r="X1891" s="173"/>
      <c r="Y1891" s="173"/>
      <c r="Z1891" s="173"/>
      <c r="AA1891" s="173"/>
      <c r="AB1891" s="173"/>
      <c r="AC1891" s="173"/>
      <c r="AD1891" s="173"/>
      <c r="AE1891" s="173"/>
      <c r="AF1891" s="173"/>
      <c r="AG1891" s="173"/>
      <c r="AH1891" s="173"/>
      <c r="AI1891" s="173"/>
      <c r="AJ1891" s="173"/>
      <c r="AK1891" s="173"/>
      <c r="AL1891" s="173"/>
      <c r="AM1891" s="173"/>
      <c r="AN1891" s="173"/>
      <c r="AO1891" s="173"/>
      <c r="AP1891" s="173"/>
      <c r="AQ1891" s="173"/>
      <c r="AR1891" s="173"/>
      <c r="AS1891" s="173"/>
      <c r="AT1891" s="198"/>
      <c r="AU1891" s="198"/>
      <c r="AV1891" s="198"/>
      <c r="AW1891" s="198"/>
      <c r="AX1891" s="198"/>
      <c r="AY1891" s="198"/>
      <c r="AZ1891" s="198"/>
      <c r="BA1891" s="198"/>
      <c r="BB1891" s="198"/>
      <c r="BC1891" s="198"/>
      <c r="BD1891" s="198"/>
      <c r="BE1891" s="198"/>
      <c r="BF1891" s="198"/>
      <c r="BG1891" s="198"/>
      <c r="BH1891" s="198"/>
      <c r="BI1891" s="198"/>
      <c r="BJ1891" s="198"/>
      <c r="BK1891" s="198"/>
      <c r="BL1891" s="198"/>
      <c r="BM1891" s="198"/>
      <c r="BN1891" s="198"/>
      <c r="BO1891" s="198"/>
      <c r="BP1891" s="198"/>
      <c r="BQ1891" s="198"/>
      <c r="BR1891" s="198"/>
      <c r="BS1891" s="198"/>
      <c r="BT1891" s="198"/>
      <c r="BU1891" s="198"/>
      <c r="BV1891" s="198"/>
      <c r="BW1891" s="198"/>
      <c r="BX1891" s="198"/>
      <c r="BY1891" s="198"/>
      <c r="BZ1891" s="198"/>
      <c r="CA1891" s="198"/>
      <c r="CB1891" s="198"/>
      <c r="CC1891" s="198"/>
      <c r="CD1891" s="198"/>
    </row>
    <row r="1892" spans="4:82" x14ac:dyDescent="0.2">
      <c r="D1892" s="173"/>
      <c r="E1892" s="173"/>
      <c r="F1892" s="173"/>
      <c r="G1892" s="173"/>
      <c r="H1892" s="173"/>
      <c r="I1892" s="173"/>
      <c r="J1892" s="173"/>
      <c r="K1892" s="173"/>
      <c r="L1892" s="173"/>
      <c r="M1892" s="173"/>
      <c r="N1892" s="173"/>
      <c r="O1892" s="173"/>
      <c r="P1892" s="173"/>
      <c r="Q1892" s="173"/>
      <c r="R1892" s="173"/>
      <c r="S1892" s="173"/>
      <c r="T1892" s="173"/>
      <c r="U1892" s="173"/>
      <c r="V1892" s="173"/>
      <c r="W1892" s="173"/>
      <c r="X1892" s="173"/>
      <c r="Y1892" s="173"/>
      <c r="Z1892" s="173"/>
      <c r="AA1892" s="173"/>
      <c r="AB1892" s="173"/>
      <c r="AC1892" s="173"/>
      <c r="AD1892" s="173"/>
      <c r="AE1892" s="173"/>
      <c r="AF1892" s="173"/>
      <c r="AG1892" s="173"/>
      <c r="AH1892" s="173"/>
      <c r="AI1892" s="173"/>
      <c r="AJ1892" s="173"/>
      <c r="AK1892" s="173"/>
      <c r="AL1892" s="173"/>
      <c r="AM1892" s="173"/>
      <c r="AN1892" s="173"/>
      <c r="AO1892" s="173"/>
      <c r="AP1892" s="173"/>
      <c r="AQ1892" s="173"/>
      <c r="AR1892" s="173"/>
      <c r="AS1892" s="173"/>
      <c r="AT1892" s="198"/>
      <c r="AU1892" s="198"/>
      <c r="AV1892" s="198"/>
      <c r="AW1892" s="198"/>
      <c r="AX1892" s="198"/>
      <c r="AY1892" s="198"/>
      <c r="AZ1892" s="198"/>
      <c r="BA1892" s="198"/>
      <c r="BB1892" s="198"/>
      <c r="BC1892" s="198"/>
      <c r="BD1892" s="198"/>
      <c r="BE1892" s="198"/>
      <c r="BF1892" s="198"/>
      <c r="BG1892" s="198"/>
      <c r="BH1892" s="198"/>
      <c r="BI1892" s="198"/>
      <c r="BJ1892" s="198"/>
      <c r="BK1892" s="198"/>
      <c r="BL1892" s="198"/>
      <c r="BM1892" s="198"/>
      <c r="BN1892" s="198"/>
      <c r="BO1892" s="198"/>
      <c r="BP1892" s="198"/>
      <c r="BQ1892" s="198"/>
      <c r="BR1892" s="198"/>
      <c r="BS1892" s="198"/>
      <c r="BT1892" s="198"/>
      <c r="BU1892" s="198"/>
      <c r="BV1892" s="198"/>
      <c r="BW1892" s="198"/>
      <c r="BX1892" s="198"/>
      <c r="BY1892" s="198"/>
      <c r="BZ1892" s="198"/>
      <c r="CA1892" s="198"/>
      <c r="CB1892" s="198"/>
      <c r="CC1892" s="198"/>
      <c r="CD1892" s="198"/>
    </row>
    <row r="1893" spans="4:82" x14ac:dyDescent="0.2">
      <c r="D1893" s="173"/>
      <c r="E1893" s="173"/>
      <c r="F1893" s="173"/>
      <c r="G1893" s="173"/>
      <c r="H1893" s="173"/>
      <c r="I1893" s="173"/>
      <c r="J1893" s="173"/>
      <c r="K1893" s="173"/>
      <c r="L1893" s="173"/>
      <c r="M1893" s="173"/>
      <c r="N1893" s="173"/>
      <c r="O1893" s="173"/>
      <c r="P1893" s="173"/>
      <c r="Q1893" s="173"/>
      <c r="R1893" s="173"/>
      <c r="S1893" s="173"/>
      <c r="T1893" s="173"/>
      <c r="U1893" s="173"/>
      <c r="V1893" s="173"/>
      <c r="W1893" s="173"/>
      <c r="X1893" s="173"/>
      <c r="Y1893" s="173"/>
      <c r="Z1893" s="173"/>
      <c r="AA1893" s="173"/>
      <c r="AB1893" s="173"/>
      <c r="AC1893" s="173"/>
      <c r="AD1893" s="173"/>
      <c r="AE1893" s="173"/>
      <c r="AF1893" s="173"/>
      <c r="AG1893" s="173"/>
      <c r="AH1893" s="173"/>
      <c r="AI1893" s="173"/>
      <c r="AJ1893" s="173"/>
      <c r="AK1893" s="173"/>
      <c r="AL1893" s="173"/>
      <c r="AM1893" s="173"/>
      <c r="AN1893" s="173"/>
      <c r="AO1893" s="173"/>
      <c r="AP1893" s="173"/>
      <c r="AQ1893" s="173"/>
      <c r="AR1893" s="173"/>
      <c r="AS1893" s="173"/>
      <c r="AT1893" s="198"/>
      <c r="AU1893" s="198"/>
      <c r="AV1893" s="198"/>
      <c r="AW1893" s="198"/>
      <c r="AX1893" s="198"/>
      <c r="AY1893" s="198"/>
      <c r="AZ1893" s="198"/>
      <c r="BA1893" s="198"/>
      <c r="BB1893" s="198"/>
      <c r="BC1893" s="198"/>
      <c r="BD1893" s="198"/>
      <c r="BE1893" s="198"/>
      <c r="BF1893" s="198"/>
      <c r="BG1893" s="198"/>
      <c r="BH1893" s="198"/>
      <c r="BI1893" s="198"/>
      <c r="BJ1893" s="198"/>
      <c r="BK1893" s="198"/>
      <c r="BL1893" s="198"/>
      <c r="BM1893" s="198"/>
      <c r="BN1893" s="198"/>
      <c r="BO1893" s="198"/>
      <c r="BP1893" s="198"/>
      <c r="BQ1893" s="198"/>
      <c r="BR1893" s="198"/>
      <c r="BS1893" s="198"/>
      <c r="BT1893" s="198"/>
      <c r="BU1893" s="198"/>
      <c r="BV1893" s="198"/>
      <c r="BW1893" s="198"/>
      <c r="BX1893" s="198"/>
      <c r="BY1893" s="198"/>
      <c r="BZ1893" s="198"/>
      <c r="CA1893" s="198"/>
      <c r="CB1893" s="198"/>
      <c r="CC1893" s="198"/>
      <c r="CD1893" s="198"/>
    </row>
    <row r="1894" spans="4:82" x14ac:dyDescent="0.2">
      <c r="D1894" s="173"/>
      <c r="E1894" s="173"/>
      <c r="F1894" s="173"/>
      <c r="G1894" s="173"/>
      <c r="H1894" s="173"/>
      <c r="I1894" s="173"/>
      <c r="J1894" s="173"/>
      <c r="K1894" s="173"/>
      <c r="L1894" s="173"/>
      <c r="M1894" s="173"/>
      <c r="N1894" s="173"/>
      <c r="O1894" s="173"/>
      <c r="P1894" s="173"/>
      <c r="Q1894" s="173"/>
      <c r="R1894" s="173"/>
      <c r="S1894" s="173"/>
      <c r="T1894" s="173"/>
      <c r="U1894" s="173"/>
      <c r="V1894" s="173"/>
      <c r="W1894" s="173"/>
      <c r="X1894" s="173"/>
      <c r="Y1894" s="173"/>
      <c r="Z1894" s="173"/>
      <c r="AA1894" s="173"/>
      <c r="AB1894" s="173"/>
      <c r="AC1894" s="173"/>
      <c r="AD1894" s="173"/>
      <c r="AE1894" s="173"/>
      <c r="AF1894" s="173"/>
      <c r="AG1894" s="173"/>
      <c r="AH1894" s="173"/>
      <c r="AI1894" s="173"/>
      <c r="AJ1894" s="173"/>
      <c r="AK1894" s="173"/>
      <c r="AL1894" s="173"/>
      <c r="AM1894" s="173"/>
      <c r="AN1894" s="173"/>
      <c r="AO1894" s="173"/>
      <c r="AP1894" s="173"/>
      <c r="AQ1894" s="173"/>
      <c r="AR1894" s="173"/>
      <c r="AS1894" s="173"/>
      <c r="AT1894" s="198"/>
      <c r="AU1894" s="198"/>
      <c r="AV1894" s="198"/>
      <c r="AW1894" s="198"/>
      <c r="AX1894" s="198"/>
      <c r="AY1894" s="198"/>
      <c r="AZ1894" s="198"/>
      <c r="BA1894" s="198"/>
      <c r="BB1894" s="198"/>
      <c r="BC1894" s="198"/>
      <c r="BD1894" s="198"/>
      <c r="BE1894" s="198"/>
      <c r="BF1894" s="198"/>
      <c r="BG1894" s="198"/>
      <c r="BH1894" s="198"/>
      <c r="BI1894" s="198"/>
      <c r="BJ1894" s="198"/>
      <c r="BK1894" s="198"/>
      <c r="BL1894" s="198"/>
      <c r="BM1894" s="198"/>
      <c r="BN1894" s="198"/>
      <c r="BO1894" s="198"/>
      <c r="BP1894" s="198"/>
      <c r="BQ1894" s="198"/>
      <c r="BR1894" s="198"/>
      <c r="BS1894" s="198"/>
      <c r="BT1894" s="198"/>
      <c r="BU1894" s="198"/>
      <c r="BV1894" s="198"/>
      <c r="BW1894" s="198"/>
      <c r="BX1894" s="198"/>
      <c r="BY1894" s="198"/>
      <c r="BZ1894" s="198"/>
      <c r="CA1894" s="198"/>
      <c r="CB1894" s="198"/>
      <c r="CC1894" s="198"/>
      <c r="CD1894" s="198"/>
    </row>
    <row r="1895" spans="4:82" x14ac:dyDescent="0.2">
      <c r="D1895" s="173"/>
      <c r="E1895" s="173"/>
      <c r="F1895" s="173"/>
      <c r="G1895" s="173"/>
      <c r="H1895" s="173"/>
      <c r="I1895" s="173"/>
      <c r="J1895" s="173"/>
      <c r="K1895" s="173"/>
      <c r="L1895" s="173"/>
      <c r="M1895" s="173"/>
      <c r="N1895" s="173"/>
      <c r="O1895" s="173"/>
      <c r="P1895" s="173"/>
      <c r="Q1895" s="173"/>
      <c r="R1895" s="173"/>
      <c r="S1895" s="173"/>
      <c r="T1895" s="173"/>
      <c r="U1895" s="173"/>
      <c r="V1895" s="173"/>
      <c r="W1895" s="173"/>
      <c r="X1895" s="173"/>
      <c r="Y1895" s="173"/>
      <c r="Z1895" s="173"/>
      <c r="AA1895" s="173"/>
      <c r="AB1895" s="173"/>
      <c r="AC1895" s="173"/>
      <c r="AD1895" s="173"/>
      <c r="AE1895" s="173"/>
      <c r="AF1895" s="173"/>
      <c r="AG1895" s="173"/>
      <c r="AH1895" s="173"/>
      <c r="AI1895" s="173"/>
      <c r="AJ1895" s="173"/>
      <c r="AK1895" s="173"/>
      <c r="AL1895" s="173"/>
      <c r="AM1895" s="173"/>
      <c r="AN1895" s="173"/>
      <c r="AO1895" s="173"/>
      <c r="AP1895" s="173"/>
      <c r="AQ1895" s="173"/>
      <c r="AR1895" s="173"/>
      <c r="AS1895" s="173"/>
      <c r="AT1895" s="198"/>
      <c r="AU1895" s="198"/>
      <c r="AV1895" s="198"/>
      <c r="AW1895" s="198"/>
      <c r="AX1895" s="198"/>
      <c r="AY1895" s="198"/>
      <c r="AZ1895" s="198"/>
      <c r="BA1895" s="198"/>
      <c r="BB1895" s="198"/>
      <c r="BC1895" s="198"/>
      <c r="BD1895" s="198"/>
      <c r="BE1895" s="198"/>
      <c r="BF1895" s="198"/>
      <c r="BG1895" s="198"/>
      <c r="BH1895" s="198"/>
      <c r="BI1895" s="198"/>
      <c r="BJ1895" s="198"/>
      <c r="BK1895" s="198"/>
      <c r="BL1895" s="198"/>
      <c r="BM1895" s="198"/>
      <c r="BN1895" s="198"/>
      <c r="BO1895" s="198"/>
      <c r="BP1895" s="198"/>
      <c r="BQ1895" s="198"/>
      <c r="BR1895" s="198"/>
      <c r="BS1895" s="198"/>
      <c r="BT1895" s="198"/>
      <c r="BU1895" s="198"/>
      <c r="BV1895" s="198"/>
      <c r="BW1895" s="198"/>
      <c r="BX1895" s="198"/>
      <c r="BY1895" s="198"/>
      <c r="BZ1895" s="198"/>
      <c r="CA1895" s="198"/>
      <c r="CB1895" s="198"/>
      <c r="CC1895" s="198"/>
      <c r="CD1895" s="198"/>
    </row>
    <row r="1896" spans="4:82" x14ac:dyDescent="0.2">
      <c r="D1896" s="173"/>
      <c r="E1896" s="173"/>
      <c r="F1896" s="173"/>
      <c r="G1896" s="173"/>
      <c r="H1896" s="173"/>
      <c r="I1896" s="173"/>
      <c r="J1896" s="173"/>
      <c r="K1896" s="173"/>
      <c r="L1896" s="173"/>
      <c r="M1896" s="173"/>
      <c r="N1896" s="173"/>
      <c r="O1896" s="173"/>
      <c r="P1896" s="173"/>
      <c r="Q1896" s="173"/>
      <c r="R1896" s="173"/>
      <c r="S1896" s="173"/>
      <c r="T1896" s="173"/>
      <c r="U1896" s="173"/>
      <c r="V1896" s="173"/>
      <c r="W1896" s="173"/>
      <c r="X1896" s="173"/>
      <c r="Y1896" s="173"/>
      <c r="Z1896" s="173"/>
      <c r="AA1896" s="173"/>
      <c r="AB1896" s="173"/>
      <c r="AC1896" s="173"/>
      <c r="AD1896" s="173"/>
      <c r="AE1896" s="173"/>
      <c r="AF1896" s="173"/>
      <c r="AG1896" s="173"/>
      <c r="AH1896" s="173"/>
      <c r="AI1896" s="173"/>
      <c r="AJ1896" s="173"/>
      <c r="AK1896" s="173"/>
      <c r="AL1896" s="173"/>
      <c r="AM1896" s="173"/>
      <c r="AN1896" s="173"/>
      <c r="AO1896" s="173"/>
      <c r="AP1896" s="173"/>
      <c r="AQ1896" s="173"/>
      <c r="AR1896" s="173"/>
      <c r="AS1896" s="173"/>
      <c r="AT1896" s="198"/>
      <c r="AU1896" s="198"/>
      <c r="AV1896" s="198"/>
      <c r="AW1896" s="198"/>
      <c r="AX1896" s="198"/>
      <c r="AY1896" s="198"/>
      <c r="AZ1896" s="198"/>
      <c r="BA1896" s="198"/>
      <c r="BB1896" s="198"/>
      <c r="BC1896" s="198"/>
      <c r="BD1896" s="198"/>
      <c r="BE1896" s="198"/>
      <c r="BF1896" s="198"/>
      <c r="BG1896" s="198"/>
      <c r="BH1896" s="198"/>
      <c r="BI1896" s="198"/>
      <c r="BJ1896" s="198"/>
      <c r="BK1896" s="198"/>
      <c r="BL1896" s="198"/>
      <c r="BM1896" s="198"/>
      <c r="BN1896" s="198"/>
      <c r="BO1896" s="198"/>
      <c r="BP1896" s="198"/>
      <c r="BQ1896" s="198"/>
      <c r="BR1896" s="198"/>
      <c r="BS1896" s="198"/>
      <c r="BT1896" s="198"/>
      <c r="BU1896" s="198"/>
      <c r="BV1896" s="198"/>
      <c r="BW1896" s="198"/>
      <c r="BX1896" s="198"/>
      <c r="BY1896" s="198"/>
      <c r="BZ1896" s="198"/>
      <c r="CA1896" s="198"/>
      <c r="CB1896" s="198"/>
      <c r="CC1896" s="198"/>
      <c r="CD1896" s="198"/>
    </row>
    <row r="1897" spans="4:82" x14ac:dyDescent="0.2">
      <c r="D1897" s="173"/>
      <c r="E1897" s="173"/>
      <c r="F1897" s="173"/>
      <c r="G1897" s="173"/>
      <c r="H1897" s="173"/>
      <c r="I1897" s="173"/>
      <c r="J1897" s="173"/>
      <c r="K1897" s="173"/>
      <c r="L1897" s="173"/>
      <c r="M1897" s="173"/>
      <c r="N1897" s="173"/>
      <c r="O1897" s="173"/>
      <c r="P1897" s="173"/>
      <c r="Q1897" s="173"/>
      <c r="R1897" s="173"/>
      <c r="S1897" s="173"/>
      <c r="T1897" s="173"/>
      <c r="U1897" s="173"/>
      <c r="V1897" s="173"/>
      <c r="W1897" s="173"/>
      <c r="X1897" s="173"/>
      <c r="Y1897" s="173"/>
      <c r="Z1897" s="173"/>
      <c r="AA1897" s="173"/>
      <c r="AB1897" s="173"/>
      <c r="AC1897" s="173"/>
      <c r="AD1897" s="173"/>
      <c r="AE1897" s="173"/>
      <c r="AF1897" s="173"/>
      <c r="AG1897" s="173"/>
      <c r="AH1897" s="173"/>
      <c r="AI1897" s="173"/>
      <c r="AJ1897" s="173"/>
      <c r="AK1897" s="173"/>
      <c r="AL1897" s="173"/>
      <c r="AM1897" s="173"/>
      <c r="AN1897" s="173"/>
      <c r="AO1897" s="173"/>
      <c r="AP1897" s="173"/>
      <c r="AQ1897" s="173"/>
      <c r="AR1897" s="173"/>
      <c r="AS1897" s="173"/>
      <c r="AT1897" s="198"/>
      <c r="AU1897" s="198"/>
      <c r="AV1897" s="198"/>
      <c r="AW1897" s="198"/>
      <c r="AX1897" s="198"/>
      <c r="AY1897" s="198"/>
      <c r="AZ1897" s="198"/>
      <c r="BA1897" s="198"/>
      <c r="BB1897" s="198"/>
      <c r="BC1897" s="198"/>
      <c r="BD1897" s="198"/>
      <c r="BE1897" s="198"/>
      <c r="BF1897" s="198"/>
      <c r="BG1897" s="198"/>
      <c r="BH1897" s="198"/>
      <c r="BI1897" s="198"/>
      <c r="BJ1897" s="198"/>
      <c r="BK1897" s="198"/>
      <c r="BL1897" s="198"/>
      <c r="BM1897" s="198"/>
      <c r="BN1897" s="198"/>
      <c r="BO1897" s="198"/>
      <c r="BP1897" s="198"/>
      <c r="BQ1897" s="198"/>
      <c r="BR1897" s="198"/>
      <c r="BS1897" s="198"/>
      <c r="BT1897" s="198"/>
      <c r="BU1897" s="198"/>
      <c r="BV1897" s="198"/>
      <c r="BW1897" s="198"/>
      <c r="BX1897" s="198"/>
      <c r="BY1897" s="198"/>
      <c r="BZ1897" s="198"/>
      <c r="CA1897" s="198"/>
      <c r="CB1897" s="198"/>
      <c r="CC1897" s="198"/>
      <c r="CD1897" s="198"/>
    </row>
    <row r="1898" spans="4:82" x14ac:dyDescent="0.2">
      <c r="D1898" s="173"/>
      <c r="E1898" s="173"/>
      <c r="F1898" s="173"/>
      <c r="G1898" s="173"/>
      <c r="H1898" s="173"/>
      <c r="I1898" s="173"/>
      <c r="J1898" s="173"/>
      <c r="K1898" s="173"/>
      <c r="L1898" s="173"/>
      <c r="M1898" s="173"/>
      <c r="N1898" s="173"/>
      <c r="O1898" s="173"/>
      <c r="P1898" s="173"/>
      <c r="Q1898" s="173"/>
      <c r="R1898" s="173"/>
      <c r="S1898" s="173"/>
      <c r="T1898" s="173"/>
      <c r="U1898" s="173"/>
      <c r="V1898" s="173"/>
      <c r="W1898" s="173"/>
      <c r="X1898" s="173"/>
      <c r="Y1898" s="173"/>
      <c r="Z1898" s="173"/>
      <c r="AA1898" s="173"/>
      <c r="AB1898" s="173"/>
      <c r="AC1898" s="173"/>
      <c r="AD1898" s="173"/>
      <c r="AE1898" s="173"/>
      <c r="AF1898" s="173"/>
      <c r="AG1898" s="173"/>
      <c r="AH1898" s="173"/>
      <c r="AI1898" s="173"/>
      <c r="AJ1898" s="173"/>
      <c r="AK1898" s="173"/>
      <c r="AL1898" s="173"/>
      <c r="AM1898" s="173"/>
      <c r="AN1898" s="173"/>
      <c r="AO1898" s="173"/>
      <c r="AP1898" s="173"/>
      <c r="AQ1898" s="173"/>
      <c r="AR1898" s="173"/>
      <c r="AS1898" s="173"/>
      <c r="AT1898" s="198"/>
      <c r="AU1898" s="198"/>
      <c r="AV1898" s="198"/>
      <c r="AW1898" s="198"/>
      <c r="AX1898" s="198"/>
      <c r="AY1898" s="198"/>
      <c r="AZ1898" s="198"/>
      <c r="BA1898" s="198"/>
      <c r="BB1898" s="198"/>
      <c r="BC1898" s="198"/>
      <c r="BD1898" s="198"/>
      <c r="BE1898" s="198"/>
      <c r="BF1898" s="198"/>
      <c r="BG1898" s="198"/>
      <c r="BH1898" s="198"/>
      <c r="BI1898" s="198"/>
      <c r="BJ1898" s="198"/>
      <c r="BK1898" s="198"/>
      <c r="BL1898" s="198"/>
      <c r="BM1898" s="198"/>
      <c r="BN1898" s="198"/>
      <c r="BO1898" s="198"/>
      <c r="BP1898" s="198"/>
      <c r="BQ1898" s="198"/>
      <c r="BR1898" s="198"/>
      <c r="BS1898" s="198"/>
      <c r="BT1898" s="198"/>
      <c r="BU1898" s="198"/>
      <c r="BV1898" s="198"/>
      <c r="BW1898" s="198"/>
      <c r="BX1898" s="198"/>
      <c r="BY1898" s="198"/>
      <c r="BZ1898" s="198"/>
      <c r="CA1898" s="198"/>
      <c r="CB1898" s="198"/>
      <c r="CC1898" s="198"/>
      <c r="CD1898" s="198"/>
    </row>
    <row r="1899" spans="4:82" x14ac:dyDescent="0.2">
      <c r="D1899" s="173"/>
      <c r="E1899" s="173"/>
      <c r="F1899" s="173"/>
      <c r="G1899" s="173"/>
      <c r="H1899" s="173"/>
      <c r="I1899" s="173"/>
      <c r="J1899" s="173"/>
      <c r="K1899" s="173"/>
      <c r="L1899" s="173"/>
      <c r="M1899" s="173"/>
      <c r="N1899" s="173"/>
      <c r="O1899" s="173"/>
      <c r="P1899" s="173"/>
      <c r="Q1899" s="173"/>
      <c r="R1899" s="173"/>
      <c r="S1899" s="173"/>
      <c r="T1899" s="173"/>
      <c r="U1899" s="173"/>
      <c r="V1899" s="173"/>
      <c r="W1899" s="173"/>
      <c r="X1899" s="173"/>
      <c r="Y1899" s="173"/>
      <c r="Z1899" s="173"/>
      <c r="AA1899" s="173"/>
      <c r="AB1899" s="173"/>
      <c r="AC1899" s="173"/>
      <c r="AD1899" s="173"/>
      <c r="AE1899" s="173"/>
      <c r="AF1899" s="173"/>
      <c r="AG1899" s="173"/>
      <c r="AH1899" s="173"/>
      <c r="AI1899" s="173"/>
      <c r="AJ1899" s="173"/>
      <c r="AK1899" s="173"/>
      <c r="AL1899" s="173"/>
      <c r="AM1899" s="173"/>
      <c r="AN1899" s="173"/>
      <c r="AO1899" s="173"/>
      <c r="AP1899" s="173"/>
      <c r="AQ1899" s="173"/>
      <c r="AR1899" s="173"/>
      <c r="AS1899" s="173"/>
      <c r="AT1899" s="198"/>
      <c r="AU1899" s="198"/>
      <c r="AV1899" s="198"/>
      <c r="AW1899" s="198"/>
      <c r="AX1899" s="198"/>
      <c r="AY1899" s="198"/>
      <c r="AZ1899" s="198"/>
      <c r="BA1899" s="198"/>
      <c r="BB1899" s="198"/>
      <c r="BC1899" s="198"/>
      <c r="BD1899" s="198"/>
      <c r="BE1899" s="198"/>
      <c r="BF1899" s="198"/>
      <c r="BG1899" s="198"/>
      <c r="BH1899" s="198"/>
      <c r="BI1899" s="198"/>
      <c r="BJ1899" s="198"/>
      <c r="BK1899" s="198"/>
      <c r="BL1899" s="198"/>
      <c r="BM1899" s="198"/>
      <c r="BN1899" s="198"/>
      <c r="BO1899" s="198"/>
      <c r="BP1899" s="198"/>
      <c r="BQ1899" s="198"/>
      <c r="BR1899" s="198"/>
      <c r="BS1899" s="198"/>
      <c r="BT1899" s="198"/>
      <c r="BU1899" s="198"/>
      <c r="BV1899" s="198"/>
      <c r="BW1899" s="198"/>
      <c r="BX1899" s="198"/>
      <c r="BY1899" s="198"/>
      <c r="BZ1899" s="198"/>
      <c r="CA1899" s="198"/>
      <c r="CB1899" s="198"/>
      <c r="CC1899" s="198"/>
      <c r="CD1899" s="198"/>
    </row>
    <row r="1900" spans="4:82" x14ac:dyDescent="0.2">
      <c r="D1900" s="173"/>
      <c r="E1900" s="173"/>
      <c r="F1900" s="173"/>
      <c r="G1900" s="173"/>
      <c r="H1900" s="173"/>
      <c r="I1900" s="173"/>
      <c r="J1900" s="173"/>
      <c r="K1900" s="173"/>
      <c r="L1900" s="173"/>
      <c r="M1900" s="173"/>
      <c r="N1900" s="173"/>
      <c r="O1900" s="173"/>
      <c r="P1900" s="173"/>
      <c r="Q1900" s="173"/>
      <c r="R1900" s="173"/>
      <c r="S1900" s="173"/>
      <c r="T1900" s="173"/>
      <c r="U1900" s="173"/>
      <c r="V1900" s="173"/>
      <c r="W1900" s="173"/>
      <c r="X1900" s="173"/>
      <c r="Y1900" s="173"/>
      <c r="Z1900" s="173"/>
      <c r="AA1900" s="173"/>
      <c r="AB1900" s="173"/>
      <c r="AC1900" s="173"/>
      <c r="AD1900" s="173"/>
      <c r="AE1900" s="173"/>
      <c r="AF1900" s="173"/>
      <c r="AG1900" s="173"/>
      <c r="AH1900" s="173"/>
      <c r="AI1900" s="173"/>
      <c r="AJ1900" s="173"/>
      <c r="AK1900" s="173"/>
      <c r="AL1900" s="173"/>
      <c r="AM1900" s="173"/>
      <c r="AN1900" s="173"/>
      <c r="AO1900" s="173"/>
      <c r="AP1900" s="173"/>
      <c r="AQ1900" s="173"/>
      <c r="AR1900" s="173"/>
      <c r="AS1900" s="173"/>
      <c r="AT1900" s="198"/>
      <c r="AU1900" s="198"/>
      <c r="AV1900" s="198"/>
      <c r="AW1900" s="198"/>
      <c r="AX1900" s="198"/>
      <c r="AY1900" s="198"/>
      <c r="AZ1900" s="198"/>
      <c r="BA1900" s="198"/>
      <c r="BB1900" s="198"/>
      <c r="BC1900" s="198"/>
      <c r="BD1900" s="198"/>
      <c r="BE1900" s="198"/>
      <c r="BF1900" s="198"/>
      <c r="BG1900" s="198"/>
      <c r="BH1900" s="198"/>
      <c r="BI1900" s="198"/>
      <c r="BJ1900" s="198"/>
      <c r="BK1900" s="198"/>
      <c r="BL1900" s="198"/>
      <c r="BM1900" s="198"/>
      <c r="BN1900" s="198"/>
      <c r="BO1900" s="198"/>
      <c r="BP1900" s="198"/>
      <c r="BQ1900" s="198"/>
      <c r="BR1900" s="198"/>
      <c r="BS1900" s="198"/>
      <c r="BT1900" s="198"/>
      <c r="BU1900" s="198"/>
      <c r="BV1900" s="198"/>
      <c r="BW1900" s="198"/>
      <c r="BX1900" s="198"/>
      <c r="BY1900" s="198"/>
      <c r="BZ1900" s="198"/>
      <c r="CA1900" s="198"/>
      <c r="CB1900" s="198"/>
      <c r="CC1900" s="198"/>
      <c r="CD1900" s="198"/>
    </row>
    <row r="1901" spans="4:82" x14ac:dyDescent="0.2">
      <c r="D1901" s="173"/>
      <c r="E1901" s="173"/>
      <c r="F1901" s="173"/>
      <c r="G1901" s="173"/>
      <c r="H1901" s="173"/>
      <c r="I1901" s="173"/>
      <c r="J1901" s="173"/>
      <c r="K1901" s="173"/>
      <c r="L1901" s="173"/>
      <c r="M1901" s="173"/>
      <c r="N1901" s="173"/>
      <c r="O1901" s="173"/>
      <c r="P1901" s="173"/>
      <c r="Q1901" s="173"/>
      <c r="R1901" s="173"/>
      <c r="S1901" s="173"/>
      <c r="T1901" s="173"/>
      <c r="U1901" s="173"/>
      <c r="V1901" s="173"/>
      <c r="W1901" s="173"/>
      <c r="X1901" s="173"/>
      <c r="Y1901" s="173"/>
      <c r="Z1901" s="173"/>
      <c r="AA1901" s="173"/>
      <c r="AB1901" s="173"/>
      <c r="AC1901" s="173"/>
      <c r="AD1901" s="173"/>
      <c r="AE1901" s="173"/>
      <c r="AF1901" s="173"/>
      <c r="AG1901" s="173"/>
      <c r="AH1901" s="173"/>
      <c r="AI1901" s="173"/>
      <c r="AJ1901" s="173"/>
      <c r="AK1901" s="173"/>
      <c r="AL1901" s="173"/>
      <c r="AM1901" s="173"/>
      <c r="AN1901" s="173"/>
      <c r="AO1901" s="173"/>
      <c r="AP1901" s="173"/>
      <c r="AQ1901" s="173"/>
      <c r="AR1901" s="173"/>
      <c r="AS1901" s="173"/>
      <c r="AT1901" s="198"/>
      <c r="AU1901" s="198"/>
      <c r="AV1901" s="198"/>
      <c r="AW1901" s="198"/>
      <c r="AX1901" s="198"/>
      <c r="AY1901" s="198"/>
      <c r="AZ1901" s="198"/>
      <c r="BA1901" s="198"/>
      <c r="BB1901" s="198"/>
      <c r="BC1901" s="198"/>
      <c r="BD1901" s="198"/>
      <c r="BE1901" s="198"/>
      <c r="BF1901" s="198"/>
      <c r="BG1901" s="198"/>
      <c r="BH1901" s="198"/>
      <c r="BI1901" s="198"/>
      <c r="BJ1901" s="198"/>
      <c r="BK1901" s="198"/>
      <c r="BL1901" s="198"/>
      <c r="BM1901" s="198"/>
      <c r="BN1901" s="198"/>
      <c r="BO1901" s="198"/>
      <c r="BP1901" s="198"/>
      <c r="BQ1901" s="198"/>
      <c r="BR1901" s="198"/>
      <c r="BS1901" s="198"/>
      <c r="BT1901" s="198"/>
      <c r="BU1901" s="198"/>
      <c r="BV1901" s="198"/>
      <c r="BW1901" s="198"/>
      <c r="BX1901" s="198"/>
      <c r="BY1901" s="198"/>
      <c r="BZ1901" s="198"/>
      <c r="CA1901" s="198"/>
      <c r="CB1901" s="198"/>
      <c r="CC1901" s="198"/>
      <c r="CD1901" s="198"/>
    </row>
    <row r="1902" spans="4:82" x14ac:dyDescent="0.2">
      <c r="D1902" s="173"/>
      <c r="E1902" s="173"/>
      <c r="F1902" s="173"/>
      <c r="G1902" s="173"/>
      <c r="H1902" s="173"/>
      <c r="I1902" s="173"/>
      <c r="J1902" s="173"/>
      <c r="K1902" s="173"/>
      <c r="L1902" s="173"/>
      <c r="M1902" s="173"/>
      <c r="N1902" s="173"/>
      <c r="O1902" s="173"/>
      <c r="P1902" s="173"/>
      <c r="Q1902" s="173"/>
      <c r="R1902" s="173"/>
      <c r="S1902" s="173"/>
      <c r="T1902" s="173"/>
      <c r="U1902" s="173"/>
      <c r="V1902" s="173"/>
      <c r="W1902" s="173"/>
      <c r="X1902" s="173"/>
      <c r="Y1902" s="173"/>
      <c r="Z1902" s="173"/>
      <c r="AA1902" s="173"/>
      <c r="AB1902" s="173"/>
      <c r="AC1902" s="173"/>
      <c r="AD1902" s="173"/>
      <c r="AE1902" s="173"/>
      <c r="AF1902" s="173"/>
      <c r="AG1902" s="173"/>
      <c r="AH1902" s="173"/>
      <c r="AI1902" s="173"/>
      <c r="AJ1902" s="173"/>
      <c r="AK1902" s="173"/>
      <c r="AL1902" s="173"/>
      <c r="AM1902" s="173"/>
      <c r="AN1902" s="173"/>
      <c r="AO1902" s="173"/>
      <c r="AP1902" s="173"/>
      <c r="AQ1902" s="173"/>
      <c r="AR1902" s="173"/>
      <c r="AS1902" s="173"/>
      <c r="AT1902" s="198"/>
      <c r="AU1902" s="198"/>
      <c r="AV1902" s="198"/>
      <c r="AW1902" s="198"/>
      <c r="AX1902" s="198"/>
      <c r="AY1902" s="198"/>
      <c r="AZ1902" s="198"/>
      <c r="BA1902" s="198"/>
      <c r="BB1902" s="198"/>
      <c r="BC1902" s="198"/>
      <c r="BD1902" s="198"/>
      <c r="BE1902" s="198"/>
      <c r="BF1902" s="198"/>
      <c r="BG1902" s="198"/>
      <c r="BH1902" s="198"/>
      <c r="BI1902" s="198"/>
      <c r="BJ1902" s="198"/>
      <c r="BK1902" s="198"/>
      <c r="BL1902" s="198"/>
      <c r="BM1902" s="198"/>
      <c r="BN1902" s="198"/>
      <c r="BO1902" s="198"/>
      <c r="BP1902" s="198"/>
      <c r="BQ1902" s="198"/>
      <c r="BR1902" s="198"/>
      <c r="BS1902" s="198"/>
      <c r="BT1902" s="198"/>
      <c r="BU1902" s="198"/>
      <c r="BV1902" s="198"/>
      <c r="BW1902" s="198"/>
      <c r="BX1902" s="198"/>
      <c r="BY1902" s="198"/>
      <c r="BZ1902" s="198"/>
      <c r="CA1902" s="198"/>
      <c r="CB1902" s="198"/>
      <c r="CC1902" s="198"/>
      <c r="CD1902" s="198"/>
    </row>
    <row r="1903" spans="4:82" x14ac:dyDescent="0.2">
      <c r="D1903" s="173"/>
      <c r="E1903" s="173"/>
      <c r="F1903" s="173"/>
      <c r="G1903" s="173"/>
      <c r="H1903" s="173"/>
      <c r="I1903" s="173"/>
      <c r="J1903" s="173"/>
      <c r="K1903" s="173"/>
      <c r="L1903" s="173"/>
      <c r="M1903" s="173"/>
      <c r="N1903" s="173"/>
      <c r="O1903" s="173"/>
      <c r="P1903" s="173"/>
      <c r="Q1903" s="173"/>
      <c r="R1903" s="173"/>
      <c r="S1903" s="173"/>
      <c r="T1903" s="173"/>
      <c r="U1903" s="173"/>
      <c r="V1903" s="173"/>
      <c r="W1903" s="173"/>
      <c r="X1903" s="173"/>
      <c r="Y1903" s="173"/>
      <c r="Z1903" s="173"/>
      <c r="AA1903" s="173"/>
      <c r="AB1903" s="173"/>
      <c r="AC1903" s="173"/>
      <c r="AD1903" s="173"/>
      <c r="AE1903" s="173"/>
      <c r="AF1903" s="173"/>
      <c r="AG1903" s="173"/>
      <c r="AH1903" s="173"/>
      <c r="AI1903" s="173"/>
      <c r="AJ1903" s="173"/>
      <c r="AK1903" s="173"/>
      <c r="AL1903" s="173"/>
      <c r="AM1903" s="173"/>
      <c r="AN1903" s="173"/>
      <c r="AO1903" s="173"/>
      <c r="AP1903" s="173"/>
      <c r="AQ1903" s="173"/>
      <c r="AR1903" s="173"/>
      <c r="AS1903" s="173"/>
      <c r="AT1903" s="198"/>
      <c r="AU1903" s="198"/>
      <c r="AV1903" s="198"/>
      <c r="AW1903" s="198"/>
      <c r="AX1903" s="198"/>
      <c r="AY1903" s="198"/>
      <c r="AZ1903" s="198"/>
      <c r="BA1903" s="198"/>
      <c r="BB1903" s="198"/>
      <c r="BC1903" s="198"/>
      <c r="BD1903" s="198"/>
      <c r="BE1903" s="198"/>
      <c r="BF1903" s="198"/>
      <c r="BG1903" s="198"/>
      <c r="BH1903" s="198"/>
      <c r="BI1903" s="198"/>
      <c r="BJ1903" s="198"/>
      <c r="BK1903" s="198"/>
      <c r="BL1903" s="198"/>
      <c r="BM1903" s="198"/>
      <c r="BN1903" s="198"/>
      <c r="BO1903" s="198"/>
      <c r="BP1903" s="198"/>
      <c r="BQ1903" s="198"/>
      <c r="BR1903" s="198"/>
      <c r="BS1903" s="198"/>
      <c r="BT1903" s="198"/>
      <c r="BU1903" s="198"/>
      <c r="BV1903" s="198"/>
      <c r="BW1903" s="198"/>
      <c r="BX1903" s="198"/>
      <c r="BY1903" s="198"/>
      <c r="BZ1903" s="198"/>
      <c r="CA1903" s="198"/>
      <c r="CB1903" s="198"/>
      <c r="CC1903" s="198"/>
      <c r="CD1903" s="198"/>
    </row>
    <row r="1904" spans="4:82" x14ac:dyDescent="0.2">
      <c r="D1904" s="173"/>
      <c r="E1904" s="173"/>
      <c r="F1904" s="173"/>
      <c r="G1904" s="173"/>
      <c r="H1904" s="173"/>
      <c r="I1904" s="173"/>
      <c r="J1904" s="173"/>
      <c r="K1904" s="173"/>
      <c r="L1904" s="173"/>
      <c r="M1904" s="173"/>
      <c r="N1904" s="173"/>
      <c r="O1904" s="173"/>
      <c r="P1904" s="173"/>
      <c r="Q1904" s="173"/>
      <c r="R1904" s="173"/>
      <c r="S1904" s="173"/>
      <c r="T1904" s="173"/>
      <c r="U1904" s="173"/>
      <c r="V1904" s="173"/>
      <c r="W1904" s="173"/>
      <c r="X1904" s="173"/>
      <c r="Y1904" s="173"/>
      <c r="Z1904" s="173"/>
      <c r="AA1904" s="173"/>
      <c r="AB1904" s="173"/>
      <c r="AC1904" s="173"/>
      <c r="AD1904" s="173"/>
      <c r="AE1904" s="173"/>
      <c r="AF1904" s="173"/>
      <c r="AG1904" s="173"/>
      <c r="AH1904" s="173"/>
      <c r="AI1904" s="173"/>
      <c r="AJ1904" s="173"/>
      <c r="AK1904" s="173"/>
      <c r="AL1904" s="173"/>
      <c r="AM1904" s="173"/>
      <c r="AN1904" s="173"/>
      <c r="AO1904" s="173"/>
      <c r="AP1904" s="173"/>
      <c r="AQ1904" s="173"/>
      <c r="AR1904" s="173"/>
      <c r="AS1904" s="173"/>
      <c r="AT1904" s="198"/>
      <c r="AU1904" s="198"/>
      <c r="AV1904" s="198"/>
      <c r="AW1904" s="198"/>
      <c r="AX1904" s="198"/>
      <c r="AY1904" s="198"/>
      <c r="AZ1904" s="198"/>
      <c r="BA1904" s="198"/>
      <c r="BB1904" s="198"/>
      <c r="BC1904" s="198"/>
      <c r="BD1904" s="198"/>
      <c r="BE1904" s="198"/>
      <c r="BF1904" s="198"/>
      <c r="BG1904" s="198"/>
      <c r="BH1904" s="198"/>
      <c r="BI1904" s="198"/>
      <c r="BJ1904" s="198"/>
      <c r="BK1904" s="198"/>
      <c r="BL1904" s="198"/>
      <c r="BM1904" s="198"/>
      <c r="BN1904" s="198"/>
      <c r="BO1904" s="198"/>
      <c r="BP1904" s="198"/>
      <c r="BQ1904" s="198"/>
      <c r="BR1904" s="198"/>
      <c r="BS1904" s="198"/>
      <c r="BT1904" s="198"/>
      <c r="BU1904" s="198"/>
      <c r="BV1904" s="198"/>
      <c r="BW1904" s="198"/>
      <c r="BX1904" s="198"/>
      <c r="BY1904" s="198"/>
      <c r="BZ1904" s="198"/>
      <c r="CA1904" s="198"/>
      <c r="CB1904" s="198"/>
      <c r="CC1904" s="198"/>
      <c r="CD1904" s="198"/>
    </row>
    <row r="1905" spans="4:82" x14ac:dyDescent="0.2">
      <c r="D1905" s="173"/>
      <c r="E1905" s="173"/>
      <c r="F1905" s="173"/>
      <c r="G1905" s="173"/>
      <c r="H1905" s="173"/>
      <c r="I1905" s="173"/>
      <c r="J1905" s="173"/>
      <c r="K1905" s="173"/>
      <c r="L1905" s="173"/>
      <c r="M1905" s="173"/>
      <c r="N1905" s="173"/>
      <c r="O1905" s="173"/>
      <c r="P1905" s="173"/>
      <c r="Q1905" s="173"/>
      <c r="R1905" s="173"/>
      <c r="S1905" s="173"/>
      <c r="T1905" s="173"/>
      <c r="U1905" s="173"/>
      <c r="V1905" s="173"/>
      <c r="W1905" s="173"/>
      <c r="X1905" s="173"/>
      <c r="Y1905" s="173"/>
      <c r="Z1905" s="173"/>
      <c r="AA1905" s="173"/>
      <c r="AB1905" s="173"/>
      <c r="AC1905" s="173"/>
      <c r="AD1905" s="173"/>
      <c r="AE1905" s="173"/>
      <c r="AF1905" s="173"/>
      <c r="AG1905" s="173"/>
      <c r="AH1905" s="173"/>
      <c r="AI1905" s="173"/>
      <c r="AJ1905" s="173"/>
      <c r="AK1905" s="173"/>
      <c r="AL1905" s="173"/>
      <c r="AM1905" s="173"/>
      <c r="AN1905" s="173"/>
      <c r="AO1905" s="173"/>
      <c r="AP1905" s="173"/>
      <c r="AQ1905" s="173"/>
      <c r="AR1905" s="173"/>
      <c r="AS1905" s="173"/>
      <c r="AT1905" s="198"/>
      <c r="AU1905" s="198"/>
      <c r="AV1905" s="198"/>
      <c r="AW1905" s="198"/>
      <c r="AX1905" s="198"/>
      <c r="AY1905" s="198"/>
      <c r="AZ1905" s="198"/>
      <c r="BA1905" s="198"/>
      <c r="BB1905" s="198"/>
      <c r="BC1905" s="198"/>
      <c r="BD1905" s="198"/>
      <c r="BE1905" s="198"/>
      <c r="BF1905" s="198"/>
      <c r="BG1905" s="198"/>
      <c r="BH1905" s="198"/>
      <c r="BI1905" s="198"/>
      <c r="BJ1905" s="198"/>
      <c r="BK1905" s="198"/>
      <c r="BL1905" s="198"/>
      <c r="BM1905" s="198"/>
      <c r="BN1905" s="198"/>
      <c r="BO1905" s="198"/>
      <c r="BP1905" s="198"/>
      <c r="BQ1905" s="198"/>
      <c r="BR1905" s="198"/>
      <c r="BS1905" s="198"/>
      <c r="BT1905" s="198"/>
      <c r="BU1905" s="198"/>
      <c r="BV1905" s="198"/>
      <c r="BW1905" s="198"/>
      <c r="BX1905" s="198"/>
      <c r="BY1905" s="198"/>
      <c r="BZ1905" s="198"/>
      <c r="CA1905" s="198"/>
      <c r="CB1905" s="198"/>
      <c r="CC1905" s="198"/>
      <c r="CD1905" s="198"/>
    </row>
    <row r="1906" spans="4:82" x14ac:dyDescent="0.2">
      <c r="D1906" s="173"/>
      <c r="E1906" s="173"/>
      <c r="F1906" s="173"/>
      <c r="G1906" s="173"/>
      <c r="H1906" s="173"/>
      <c r="I1906" s="173"/>
      <c r="J1906" s="173"/>
      <c r="K1906" s="173"/>
      <c r="L1906" s="173"/>
      <c r="M1906" s="173"/>
      <c r="N1906" s="173"/>
      <c r="O1906" s="173"/>
      <c r="P1906" s="173"/>
      <c r="Q1906" s="173"/>
      <c r="R1906" s="173"/>
      <c r="S1906" s="173"/>
      <c r="T1906" s="173"/>
      <c r="U1906" s="173"/>
      <c r="V1906" s="173"/>
      <c r="W1906" s="173"/>
      <c r="X1906" s="173"/>
      <c r="Y1906" s="173"/>
      <c r="Z1906" s="173"/>
      <c r="AA1906" s="173"/>
      <c r="AB1906" s="173"/>
      <c r="AC1906" s="173"/>
      <c r="AD1906" s="173"/>
      <c r="AE1906" s="173"/>
      <c r="AF1906" s="173"/>
      <c r="AG1906" s="173"/>
      <c r="AH1906" s="173"/>
      <c r="AI1906" s="173"/>
      <c r="AJ1906" s="173"/>
      <c r="AK1906" s="173"/>
      <c r="AL1906" s="173"/>
      <c r="AM1906" s="173"/>
      <c r="AN1906" s="173"/>
      <c r="AO1906" s="173"/>
      <c r="AP1906" s="173"/>
      <c r="AQ1906" s="173"/>
      <c r="AR1906" s="173"/>
      <c r="AS1906" s="173"/>
      <c r="AT1906" s="198"/>
      <c r="AU1906" s="198"/>
      <c r="AV1906" s="198"/>
      <c r="AW1906" s="198"/>
      <c r="AX1906" s="198"/>
      <c r="AY1906" s="198"/>
      <c r="AZ1906" s="198"/>
      <c r="BA1906" s="198"/>
      <c r="BB1906" s="198"/>
      <c r="BC1906" s="198"/>
      <c r="BD1906" s="198"/>
      <c r="BE1906" s="198"/>
      <c r="BF1906" s="198"/>
      <c r="BG1906" s="198"/>
      <c r="BH1906" s="198"/>
      <c r="BI1906" s="198"/>
      <c r="BJ1906" s="198"/>
      <c r="BK1906" s="198"/>
      <c r="BL1906" s="198"/>
      <c r="BM1906" s="198"/>
      <c r="BN1906" s="198"/>
      <c r="BO1906" s="198"/>
      <c r="BP1906" s="198"/>
      <c r="BQ1906" s="198"/>
      <c r="BR1906" s="198"/>
      <c r="BS1906" s="198"/>
      <c r="BT1906" s="198"/>
      <c r="BU1906" s="198"/>
      <c r="BV1906" s="198"/>
      <c r="BW1906" s="198"/>
      <c r="BX1906" s="198"/>
      <c r="BY1906" s="198"/>
      <c r="BZ1906" s="198"/>
      <c r="CA1906" s="198"/>
      <c r="CB1906" s="198"/>
      <c r="CC1906" s="198"/>
      <c r="CD1906" s="198"/>
    </row>
    <row r="1907" spans="4:82" x14ac:dyDescent="0.2">
      <c r="D1907" s="173"/>
      <c r="E1907" s="173"/>
      <c r="F1907" s="173"/>
      <c r="G1907" s="173"/>
      <c r="H1907" s="173"/>
      <c r="I1907" s="173"/>
      <c r="J1907" s="173"/>
      <c r="K1907" s="173"/>
      <c r="L1907" s="173"/>
      <c r="M1907" s="173"/>
      <c r="N1907" s="173"/>
      <c r="O1907" s="173"/>
      <c r="P1907" s="173"/>
      <c r="Q1907" s="173"/>
      <c r="R1907" s="173"/>
      <c r="S1907" s="173"/>
      <c r="T1907" s="173"/>
      <c r="U1907" s="173"/>
      <c r="V1907" s="173"/>
      <c r="W1907" s="173"/>
      <c r="X1907" s="173"/>
      <c r="Y1907" s="173"/>
      <c r="Z1907" s="173"/>
      <c r="AA1907" s="173"/>
      <c r="AB1907" s="173"/>
      <c r="AC1907" s="173"/>
      <c r="AD1907" s="173"/>
      <c r="AE1907" s="173"/>
      <c r="AF1907" s="173"/>
      <c r="AG1907" s="173"/>
      <c r="AH1907" s="173"/>
      <c r="AI1907" s="173"/>
      <c r="AJ1907" s="173"/>
      <c r="AK1907" s="173"/>
      <c r="AL1907" s="173"/>
      <c r="AM1907" s="173"/>
      <c r="AN1907" s="173"/>
      <c r="AO1907" s="173"/>
      <c r="AP1907" s="173"/>
      <c r="AQ1907" s="173"/>
      <c r="AR1907" s="173"/>
      <c r="AS1907" s="173"/>
      <c r="AT1907" s="198"/>
      <c r="AU1907" s="198"/>
      <c r="AV1907" s="198"/>
      <c r="AW1907" s="198"/>
      <c r="AX1907" s="198"/>
      <c r="AY1907" s="198"/>
      <c r="AZ1907" s="198"/>
      <c r="BA1907" s="198"/>
      <c r="BB1907" s="198"/>
      <c r="BC1907" s="198"/>
      <c r="BD1907" s="198"/>
      <c r="BE1907" s="198"/>
      <c r="BF1907" s="198"/>
      <c r="BG1907" s="198"/>
      <c r="BH1907" s="198"/>
      <c r="BI1907" s="198"/>
      <c r="BJ1907" s="198"/>
      <c r="BK1907" s="198"/>
      <c r="BL1907" s="198"/>
      <c r="BM1907" s="198"/>
      <c r="BN1907" s="198"/>
      <c r="BO1907" s="198"/>
      <c r="BP1907" s="198"/>
      <c r="BQ1907" s="198"/>
      <c r="BR1907" s="198"/>
      <c r="BS1907" s="198"/>
      <c r="BT1907" s="198"/>
      <c r="BU1907" s="198"/>
      <c r="BV1907" s="198"/>
      <c r="BW1907" s="198"/>
      <c r="BX1907" s="198"/>
      <c r="BY1907" s="198"/>
      <c r="BZ1907" s="198"/>
      <c r="CA1907" s="198"/>
      <c r="CB1907" s="198"/>
      <c r="CC1907" s="198"/>
      <c r="CD1907" s="198"/>
    </row>
    <row r="1908" spans="4:82" x14ac:dyDescent="0.2">
      <c r="D1908" s="173"/>
      <c r="E1908" s="173"/>
      <c r="F1908" s="173"/>
      <c r="G1908" s="173"/>
      <c r="H1908" s="173"/>
      <c r="I1908" s="173"/>
      <c r="J1908" s="173"/>
      <c r="K1908" s="173"/>
      <c r="L1908" s="173"/>
      <c r="M1908" s="173"/>
      <c r="N1908" s="173"/>
      <c r="O1908" s="173"/>
      <c r="P1908" s="173"/>
      <c r="Q1908" s="173"/>
      <c r="R1908" s="173"/>
      <c r="S1908" s="173"/>
      <c r="T1908" s="173"/>
      <c r="U1908" s="173"/>
      <c r="V1908" s="173"/>
      <c r="W1908" s="173"/>
      <c r="X1908" s="173"/>
      <c r="Y1908" s="173"/>
      <c r="Z1908" s="173"/>
      <c r="AA1908" s="173"/>
      <c r="AB1908" s="173"/>
      <c r="AC1908" s="173"/>
      <c r="AD1908" s="173"/>
      <c r="AE1908" s="173"/>
      <c r="AF1908" s="173"/>
      <c r="AG1908" s="173"/>
      <c r="AH1908" s="173"/>
      <c r="AI1908" s="173"/>
      <c r="AJ1908" s="173"/>
      <c r="AK1908" s="173"/>
      <c r="AL1908" s="173"/>
      <c r="AM1908" s="173"/>
      <c r="AN1908" s="173"/>
      <c r="AO1908" s="173"/>
      <c r="AP1908" s="173"/>
      <c r="AQ1908" s="173"/>
      <c r="AR1908" s="173"/>
      <c r="AS1908" s="173"/>
      <c r="AT1908" s="198"/>
      <c r="AU1908" s="198"/>
      <c r="AV1908" s="198"/>
      <c r="AW1908" s="198"/>
      <c r="AX1908" s="198"/>
      <c r="AY1908" s="198"/>
      <c r="AZ1908" s="198"/>
      <c r="BA1908" s="198"/>
      <c r="BB1908" s="198"/>
      <c r="BC1908" s="198"/>
      <c r="BD1908" s="198"/>
      <c r="BE1908" s="198"/>
      <c r="BF1908" s="198"/>
      <c r="BG1908" s="198"/>
      <c r="BH1908" s="198"/>
      <c r="BI1908" s="198"/>
      <c r="BJ1908" s="198"/>
      <c r="BK1908" s="198"/>
      <c r="BL1908" s="198"/>
      <c r="BM1908" s="198"/>
      <c r="BN1908" s="198"/>
      <c r="BO1908" s="198"/>
      <c r="BP1908" s="198"/>
      <c r="BQ1908" s="198"/>
      <c r="BR1908" s="198"/>
      <c r="BS1908" s="198"/>
      <c r="BT1908" s="198"/>
      <c r="BU1908" s="198"/>
      <c r="BV1908" s="198"/>
      <c r="BW1908" s="198"/>
      <c r="BX1908" s="198"/>
      <c r="BY1908" s="198"/>
      <c r="BZ1908" s="198"/>
      <c r="CA1908" s="198"/>
      <c r="CB1908" s="198"/>
      <c r="CC1908" s="198"/>
      <c r="CD1908" s="198"/>
    </row>
    <row r="1909" spans="4:82" x14ac:dyDescent="0.2">
      <c r="D1909" s="173"/>
      <c r="E1909" s="173"/>
      <c r="F1909" s="173"/>
      <c r="G1909" s="173"/>
      <c r="H1909" s="173"/>
      <c r="I1909" s="173"/>
      <c r="J1909" s="173"/>
      <c r="K1909" s="173"/>
      <c r="L1909" s="173"/>
      <c r="M1909" s="173"/>
      <c r="N1909" s="173"/>
      <c r="O1909" s="173"/>
      <c r="P1909" s="173"/>
      <c r="Q1909" s="173"/>
      <c r="R1909" s="173"/>
      <c r="S1909" s="173"/>
      <c r="T1909" s="173"/>
      <c r="U1909" s="173"/>
      <c r="V1909" s="173"/>
      <c r="W1909" s="173"/>
      <c r="X1909" s="173"/>
      <c r="Y1909" s="173"/>
      <c r="Z1909" s="173"/>
      <c r="AA1909" s="173"/>
      <c r="AB1909" s="173"/>
      <c r="AC1909" s="173"/>
      <c r="AD1909" s="173"/>
      <c r="AE1909" s="173"/>
      <c r="AF1909" s="173"/>
      <c r="AG1909" s="173"/>
      <c r="AH1909" s="173"/>
      <c r="AI1909" s="173"/>
      <c r="AJ1909" s="173"/>
      <c r="AK1909" s="173"/>
      <c r="AL1909" s="173"/>
      <c r="AM1909" s="173"/>
      <c r="AN1909" s="173"/>
      <c r="AO1909" s="173"/>
      <c r="AP1909" s="173"/>
      <c r="AQ1909" s="173"/>
      <c r="AR1909" s="173"/>
      <c r="AS1909" s="173"/>
      <c r="AT1909" s="198"/>
      <c r="AU1909" s="198"/>
      <c r="AV1909" s="198"/>
      <c r="AW1909" s="198"/>
      <c r="AX1909" s="198"/>
      <c r="AY1909" s="198"/>
      <c r="AZ1909" s="198"/>
      <c r="BA1909" s="198"/>
      <c r="BB1909" s="198"/>
      <c r="BC1909" s="198"/>
      <c r="BD1909" s="198"/>
      <c r="BE1909" s="198"/>
      <c r="BF1909" s="198"/>
      <c r="BG1909" s="198"/>
      <c r="BH1909" s="198"/>
      <c r="BI1909" s="198"/>
      <c r="BJ1909" s="198"/>
      <c r="BK1909" s="198"/>
      <c r="BL1909" s="198"/>
      <c r="BM1909" s="198"/>
      <c r="BN1909" s="198"/>
      <c r="BO1909" s="198"/>
      <c r="BP1909" s="198"/>
      <c r="BQ1909" s="198"/>
      <c r="BR1909" s="198"/>
      <c r="BS1909" s="198"/>
      <c r="BT1909" s="198"/>
      <c r="BU1909" s="198"/>
      <c r="BV1909" s="198"/>
      <c r="BW1909" s="198"/>
      <c r="BX1909" s="198"/>
      <c r="BY1909" s="198"/>
      <c r="BZ1909" s="198"/>
      <c r="CA1909" s="198"/>
      <c r="CB1909" s="198"/>
      <c r="CC1909" s="198"/>
      <c r="CD1909" s="198"/>
    </row>
    <row r="1910" spans="4:82" x14ac:dyDescent="0.2">
      <c r="D1910" s="173"/>
      <c r="E1910" s="173"/>
      <c r="F1910" s="173"/>
      <c r="G1910" s="173"/>
      <c r="H1910" s="173"/>
      <c r="I1910" s="173"/>
      <c r="J1910" s="173"/>
      <c r="K1910" s="173"/>
      <c r="L1910" s="173"/>
      <c r="M1910" s="173"/>
      <c r="N1910" s="173"/>
      <c r="O1910" s="173"/>
      <c r="P1910" s="173"/>
      <c r="Q1910" s="173"/>
      <c r="R1910" s="173"/>
      <c r="S1910" s="173"/>
      <c r="T1910" s="173"/>
      <c r="U1910" s="173"/>
      <c r="V1910" s="173"/>
      <c r="W1910" s="173"/>
      <c r="X1910" s="173"/>
      <c r="Y1910" s="173"/>
      <c r="Z1910" s="173"/>
      <c r="AA1910" s="173"/>
      <c r="AB1910" s="173"/>
      <c r="AC1910" s="173"/>
      <c r="AD1910" s="173"/>
      <c r="AE1910" s="173"/>
      <c r="AF1910" s="173"/>
      <c r="AG1910" s="173"/>
      <c r="AH1910" s="173"/>
      <c r="AI1910" s="173"/>
      <c r="AJ1910" s="173"/>
      <c r="AK1910" s="173"/>
      <c r="AL1910" s="173"/>
      <c r="AM1910" s="173"/>
      <c r="AN1910" s="173"/>
      <c r="AO1910" s="173"/>
      <c r="AP1910" s="173"/>
      <c r="AQ1910" s="173"/>
      <c r="AR1910" s="173"/>
      <c r="AS1910" s="173"/>
      <c r="AT1910" s="198"/>
      <c r="AU1910" s="198"/>
      <c r="AV1910" s="198"/>
      <c r="AW1910" s="198"/>
      <c r="AX1910" s="198"/>
      <c r="AY1910" s="198"/>
      <c r="AZ1910" s="198"/>
      <c r="BA1910" s="198"/>
      <c r="BB1910" s="198"/>
      <c r="BC1910" s="198"/>
      <c r="BD1910" s="198"/>
      <c r="BE1910" s="198"/>
      <c r="BF1910" s="198"/>
      <c r="BG1910" s="198"/>
      <c r="BH1910" s="198"/>
      <c r="BI1910" s="198"/>
      <c r="BJ1910" s="198"/>
      <c r="BK1910" s="198"/>
      <c r="BL1910" s="198"/>
      <c r="BM1910" s="198"/>
      <c r="BN1910" s="198"/>
      <c r="BO1910" s="198"/>
      <c r="BP1910" s="198"/>
      <c r="BQ1910" s="198"/>
      <c r="BR1910" s="198"/>
      <c r="BS1910" s="198"/>
      <c r="BT1910" s="198"/>
      <c r="BU1910" s="198"/>
      <c r="BV1910" s="198"/>
      <c r="BW1910" s="198"/>
      <c r="BX1910" s="198"/>
      <c r="BY1910" s="198"/>
      <c r="BZ1910" s="198"/>
      <c r="CA1910" s="198"/>
      <c r="CB1910" s="198"/>
      <c r="CC1910" s="198"/>
      <c r="CD1910" s="198"/>
    </row>
    <row r="1911" spans="4:82" x14ac:dyDescent="0.2">
      <c r="D1911" s="173"/>
      <c r="E1911" s="173"/>
      <c r="F1911" s="173"/>
      <c r="G1911" s="173"/>
      <c r="H1911" s="173"/>
      <c r="I1911" s="173"/>
      <c r="J1911" s="173"/>
      <c r="K1911" s="173"/>
      <c r="L1911" s="173"/>
      <c r="M1911" s="173"/>
      <c r="N1911" s="173"/>
      <c r="O1911" s="173"/>
      <c r="P1911" s="173"/>
      <c r="Q1911" s="173"/>
      <c r="R1911" s="173"/>
      <c r="S1911" s="173"/>
      <c r="T1911" s="173"/>
      <c r="U1911" s="173"/>
      <c r="V1911" s="173"/>
      <c r="W1911" s="173"/>
      <c r="X1911" s="173"/>
      <c r="Y1911" s="173"/>
      <c r="Z1911" s="173"/>
      <c r="AA1911" s="173"/>
      <c r="AB1911" s="173"/>
      <c r="AC1911" s="173"/>
      <c r="AD1911" s="173"/>
      <c r="AE1911" s="173"/>
      <c r="AF1911" s="173"/>
      <c r="AG1911" s="173"/>
      <c r="AH1911" s="173"/>
      <c r="AI1911" s="173"/>
      <c r="AJ1911" s="173"/>
      <c r="AK1911" s="173"/>
      <c r="AL1911" s="173"/>
      <c r="AM1911" s="173"/>
      <c r="AN1911" s="173"/>
      <c r="AO1911" s="173"/>
      <c r="AP1911" s="173"/>
      <c r="AQ1911" s="173"/>
      <c r="AR1911" s="173"/>
      <c r="AS1911" s="173"/>
      <c r="AT1911" s="198"/>
      <c r="AU1911" s="198"/>
      <c r="AV1911" s="198"/>
      <c r="AW1911" s="198"/>
      <c r="AX1911" s="198"/>
      <c r="AY1911" s="198"/>
      <c r="AZ1911" s="198"/>
      <c r="BA1911" s="198"/>
      <c r="BB1911" s="198"/>
      <c r="BC1911" s="198"/>
      <c r="BD1911" s="198"/>
      <c r="BE1911" s="198"/>
      <c r="BF1911" s="198"/>
      <c r="BG1911" s="198"/>
      <c r="BH1911" s="198"/>
      <c r="BI1911" s="198"/>
      <c r="BJ1911" s="198"/>
      <c r="BK1911" s="198"/>
      <c r="BL1911" s="198"/>
      <c r="BM1911" s="198"/>
      <c r="BN1911" s="198"/>
      <c r="BO1911" s="198"/>
      <c r="BP1911" s="198"/>
      <c r="BQ1911" s="198"/>
      <c r="BR1911" s="198"/>
      <c r="BS1911" s="198"/>
      <c r="BT1911" s="198"/>
      <c r="BU1911" s="198"/>
      <c r="BV1911" s="198"/>
      <c r="BW1911" s="198"/>
      <c r="BX1911" s="198"/>
      <c r="BY1911" s="198"/>
      <c r="BZ1911" s="198"/>
      <c r="CA1911" s="198"/>
      <c r="CB1911" s="198"/>
      <c r="CC1911" s="198"/>
      <c r="CD1911" s="198"/>
    </row>
    <row r="1912" spans="4:82" x14ac:dyDescent="0.2">
      <c r="D1912" s="173"/>
      <c r="E1912" s="173"/>
      <c r="F1912" s="173"/>
      <c r="G1912" s="173"/>
      <c r="H1912" s="173"/>
      <c r="I1912" s="173"/>
      <c r="J1912" s="173"/>
      <c r="K1912" s="173"/>
      <c r="L1912" s="173"/>
      <c r="M1912" s="173"/>
      <c r="N1912" s="173"/>
      <c r="O1912" s="173"/>
      <c r="P1912" s="173"/>
      <c r="Q1912" s="173"/>
      <c r="R1912" s="173"/>
      <c r="S1912" s="173"/>
      <c r="T1912" s="173"/>
      <c r="U1912" s="173"/>
      <c r="V1912" s="173"/>
      <c r="W1912" s="173"/>
      <c r="X1912" s="173"/>
      <c r="Y1912" s="173"/>
      <c r="Z1912" s="173"/>
      <c r="AA1912" s="173"/>
      <c r="AB1912" s="173"/>
      <c r="AC1912" s="173"/>
      <c r="AD1912" s="173"/>
      <c r="AE1912" s="173"/>
      <c r="AF1912" s="173"/>
      <c r="AG1912" s="173"/>
      <c r="AH1912" s="173"/>
      <c r="AI1912" s="173"/>
      <c r="AJ1912" s="173"/>
      <c r="AK1912" s="173"/>
      <c r="AL1912" s="173"/>
      <c r="AM1912" s="173"/>
      <c r="AN1912" s="173"/>
      <c r="AO1912" s="173"/>
      <c r="AP1912" s="173"/>
      <c r="AQ1912" s="173"/>
      <c r="AR1912" s="173"/>
      <c r="AS1912" s="173"/>
      <c r="AT1912" s="198"/>
      <c r="AU1912" s="198"/>
      <c r="AV1912" s="198"/>
      <c r="AW1912" s="198"/>
      <c r="AX1912" s="198"/>
      <c r="AY1912" s="198"/>
      <c r="AZ1912" s="198"/>
      <c r="BA1912" s="198"/>
      <c r="BB1912" s="198"/>
      <c r="BC1912" s="198"/>
      <c r="BD1912" s="198"/>
      <c r="BE1912" s="198"/>
      <c r="BF1912" s="198"/>
      <c r="BG1912" s="198"/>
      <c r="BH1912" s="198"/>
      <c r="BI1912" s="198"/>
      <c r="BJ1912" s="198"/>
      <c r="BK1912" s="198"/>
      <c r="BL1912" s="198"/>
      <c r="BM1912" s="198"/>
      <c r="BN1912" s="198"/>
      <c r="BO1912" s="198"/>
      <c r="BP1912" s="198"/>
      <c r="BQ1912" s="198"/>
      <c r="BR1912" s="198"/>
      <c r="BS1912" s="198"/>
      <c r="BT1912" s="198"/>
      <c r="BU1912" s="198"/>
      <c r="BV1912" s="198"/>
      <c r="BW1912" s="198"/>
      <c r="BX1912" s="198"/>
      <c r="BY1912" s="198"/>
      <c r="BZ1912" s="198"/>
      <c r="CA1912" s="198"/>
      <c r="CB1912" s="198"/>
      <c r="CC1912" s="198"/>
      <c r="CD1912" s="198"/>
    </row>
    <row r="1913" spans="4:82" x14ac:dyDescent="0.2">
      <c r="D1913" s="173"/>
      <c r="E1913" s="173"/>
      <c r="F1913" s="173"/>
      <c r="G1913" s="173"/>
      <c r="H1913" s="173"/>
      <c r="I1913" s="173"/>
      <c r="J1913" s="173"/>
      <c r="K1913" s="173"/>
      <c r="L1913" s="173"/>
      <c r="M1913" s="173"/>
      <c r="N1913" s="173"/>
      <c r="O1913" s="173"/>
      <c r="P1913" s="173"/>
      <c r="Q1913" s="173"/>
      <c r="R1913" s="173"/>
      <c r="S1913" s="173"/>
      <c r="T1913" s="173"/>
      <c r="U1913" s="173"/>
      <c r="V1913" s="173"/>
      <c r="W1913" s="173"/>
      <c r="X1913" s="173"/>
      <c r="Y1913" s="173"/>
      <c r="Z1913" s="173"/>
      <c r="AA1913" s="173"/>
      <c r="AB1913" s="173"/>
      <c r="AC1913" s="173"/>
      <c r="AD1913" s="173"/>
      <c r="AE1913" s="173"/>
      <c r="AF1913" s="173"/>
      <c r="AG1913" s="173"/>
      <c r="AH1913" s="173"/>
      <c r="AI1913" s="173"/>
      <c r="AJ1913" s="173"/>
      <c r="AK1913" s="173"/>
      <c r="AL1913" s="173"/>
      <c r="AM1913" s="173"/>
      <c r="AN1913" s="173"/>
      <c r="AO1913" s="173"/>
      <c r="AP1913" s="173"/>
      <c r="AQ1913" s="173"/>
      <c r="AR1913" s="173"/>
      <c r="AS1913" s="173"/>
      <c r="AT1913" s="198"/>
      <c r="AU1913" s="198"/>
      <c r="AV1913" s="198"/>
      <c r="AW1913" s="198"/>
      <c r="AX1913" s="198"/>
      <c r="AY1913" s="198"/>
      <c r="AZ1913" s="198"/>
      <c r="BA1913" s="198"/>
      <c r="BB1913" s="198"/>
      <c r="BC1913" s="198"/>
      <c r="BD1913" s="198"/>
      <c r="BE1913" s="198"/>
      <c r="BF1913" s="198"/>
      <c r="BG1913" s="198"/>
      <c r="BH1913" s="198"/>
      <c r="BI1913" s="198"/>
      <c r="BJ1913" s="198"/>
      <c r="BK1913" s="198"/>
      <c r="BL1913" s="198"/>
      <c r="BM1913" s="198"/>
      <c r="BN1913" s="198"/>
      <c r="BO1913" s="198"/>
      <c r="BP1913" s="198"/>
      <c r="BQ1913" s="198"/>
      <c r="BR1913" s="198"/>
      <c r="BS1913" s="198"/>
      <c r="BT1913" s="198"/>
      <c r="BU1913" s="198"/>
      <c r="BV1913" s="198"/>
      <c r="BW1913" s="198"/>
      <c r="BX1913" s="198"/>
      <c r="BY1913" s="198"/>
      <c r="BZ1913" s="198"/>
      <c r="CA1913" s="198"/>
      <c r="CB1913" s="198"/>
      <c r="CC1913" s="198"/>
      <c r="CD1913" s="198"/>
    </row>
    <row r="1914" spans="4:82" x14ac:dyDescent="0.2">
      <c r="D1914" s="173"/>
      <c r="E1914" s="173"/>
      <c r="F1914" s="173"/>
      <c r="G1914" s="173"/>
      <c r="H1914" s="173"/>
      <c r="I1914" s="173"/>
      <c r="J1914" s="173"/>
      <c r="K1914" s="173"/>
      <c r="L1914" s="173"/>
      <c r="M1914" s="173"/>
      <c r="N1914" s="173"/>
      <c r="O1914" s="173"/>
      <c r="P1914" s="173"/>
      <c r="Q1914" s="173"/>
      <c r="R1914" s="173"/>
      <c r="S1914" s="173"/>
      <c r="T1914" s="173"/>
      <c r="U1914" s="173"/>
      <c r="V1914" s="173"/>
      <c r="W1914" s="173"/>
      <c r="X1914" s="173"/>
      <c r="Y1914" s="173"/>
      <c r="Z1914" s="173"/>
      <c r="AA1914" s="173"/>
      <c r="AB1914" s="173"/>
      <c r="AC1914" s="173"/>
      <c r="AD1914" s="173"/>
      <c r="AE1914" s="173"/>
      <c r="AF1914" s="173"/>
      <c r="AG1914" s="173"/>
      <c r="AH1914" s="173"/>
      <c r="AI1914" s="173"/>
      <c r="AJ1914" s="173"/>
      <c r="AK1914" s="173"/>
      <c r="AL1914" s="173"/>
      <c r="AM1914" s="173"/>
      <c r="AN1914" s="173"/>
      <c r="AO1914" s="173"/>
      <c r="AP1914" s="173"/>
      <c r="AQ1914" s="173"/>
      <c r="AR1914" s="173"/>
      <c r="AS1914" s="173"/>
      <c r="AT1914" s="198"/>
      <c r="AU1914" s="198"/>
      <c r="AV1914" s="198"/>
      <c r="AW1914" s="198"/>
      <c r="AX1914" s="198"/>
      <c r="AY1914" s="198"/>
      <c r="AZ1914" s="198"/>
      <c r="BA1914" s="198"/>
      <c r="BB1914" s="198"/>
      <c r="BC1914" s="198"/>
      <c r="BD1914" s="198"/>
      <c r="BE1914" s="198"/>
      <c r="BF1914" s="198"/>
      <c r="BG1914" s="198"/>
      <c r="BH1914" s="198"/>
      <c r="BI1914" s="198"/>
      <c r="BJ1914" s="198"/>
      <c r="BK1914" s="198"/>
      <c r="BL1914" s="198"/>
      <c r="BM1914" s="198"/>
      <c r="BN1914" s="198"/>
      <c r="BO1914" s="198"/>
      <c r="BP1914" s="198"/>
      <c r="BQ1914" s="198"/>
      <c r="BR1914" s="198"/>
      <c r="BS1914" s="198"/>
      <c r="BT1914" s="198"/>
      <c r="BU1914" s="198"/>
      <c r="BV1914" s="198"/>
      <c r="BW1914" s="198"/>
      <c r="BX1914" s="198"/>
      <c r="BY1914" s="198"/>
      <c r="BZ1914" s="198"/>
      <c r="CA1914" s="198"/>
      <c r="CB1914" s="198"/>
      <c r="CC1914" s="198"/>
      <c r="CD1914" s="198"/>
    </row>
    <row r="1915" spans="4:82" x14ac:dyDescent="0.2">
      <c r="D1915" s="173"/>
      <c r="E1915" s="173"/>
      <c r="F1915" s="173"/>
      <c r="G1915" s="173"/>
      <c r="H1915" s="173"/>
      <c r="I1915" s="173"/>
      <c r="J1915" s="173"/>
      <c r="K1915" s="173"/>
      <c r="L1915" s="173"/>
      <c r="M1915" s="173"/>
      <c r="N1915" s="173"/>
      <c r="O1915" s="173"/>
      <c r="P1915" s="173"/>
      <c r="Q1915" s="173"/>
      <c r="R1915" s="173"/>
      <c r="S1915" s="173"/>
      <c r="T1915" s="173"/>
      <c r="U1915" s="173"/>
      <c r="V1915" s="173"/>
      <c r="W1915" s="173"/>
      <c r="X1915" s="173"/>
      <c r="Y1915" s="173"/>
      <c r="Z1915" s="173"/>
      <c r="AA1915" s="173"/>
      <c r="AB1915" s="173"/>
      <c r="AC1915" s="173"/>
      <c r="AD1915" s="173"/>
      <c r="AE1915" s="173"/>
      <c r="AF1915" s="173"/>
      <c r="AG1915" s="173"/>
      <c r="AH1915" s="173"/>
      <c r="AI1915" s="173"/>
      <c r="AJ1915" s="173"/>
      <c r="AK1915" s="173"/>
      <c r="AL1915" s="173"/>
      <c r="AM1915" s="173"/>
      <c r="AN1915" s="173"/>
      <c r="AO1915" s="173"/>
      <c r="AP1915" s="173"/>
      <c r="AQ1915" s="173"/>
      <c r="AR1915" s="173"/>
      <c r="AS1915" s="173"/>
      <c r="AT1915" s="198"/>
      <c r="AU1915" s="198"/>
      <c r="AV1915" s="198"/>
      <c r="AW1915" s="198"/>
      <c r="AX1915" s="198"/>
      <c r="AY1915" s="198"/>
      <c r="AZ1915" s="198"/>
      <c r="BA1915" s="198"/>
      <c r="BB1915" s="198"/>
      <c r="BC1915" s="198"/>
      <c r="BD1915" s="198"/>
      <c r="BE1915" s="198"/>
      <c r="BF1915" s="198"/>
      <c r="BG1915" s="198"/>
      <c r="BH1915" s="198"/>
      <c r="BI1915" s="198"/>
      <c r="BJ1915" s="198"/>
      <c r="BK1915" s="198"/>
      <c r="BL1915" s="198"/>
      <c r="BM1915" s="198"/>
      <c r="BN1915" s="198"/>
      <c r="BO1915" s="198"/>
      <c r="BP1915" s="198"/>
      <c r="BQ1915" s="198"/>
      <c r="BR1915" s="198"/>
      <c r="BS1915" s="198"/>
      <c r="BT1915" s="198"/>
      <c r="BU1915" s="198"/>
      <c r="BV1915" s="198"/>
      <c r="BW1915" s="198"/>
      <c r="BX1915" s="198"/>
      <c r="BY1915" s="198"/>
      <c r="BZ1915" s="198"/>
      <c r="CA1915" s="198"/>
      <c r="CB1915" s="198"/>
      <c r="CC1915" s="198"/>
      <c r="CD1915" s="198"/>
    </row>
    <row r="1916" spans="4:82" x14ac:dyDescent="0.2">
      <c r="D1916" s="173"/>
      <c r="E1916" s="173"/>
      <c r="F1916" s="173"/>
      <c r="G1916" s="173"/>
      <c r="H1916" s="173"/>
      <c r="I1916" s="173"/>
      <c r="J1916" s="173"/>
      <c r="K1916" s="173"/>
      <c r="L1916" s="173"/>
      <c r="M1916" s="173"/>
      <c r="N1916" s="173"/>
      <c r="O1916" s="173"/>
      <c r="P1916" s="173"/>
      <c r="Q1916" s="173"/>
      <c r="R1916" s="173"/>
      <c r="S1916" s="173"/>
      <c r="T1916" s="173"/>
      <c r="U1916" s="173"/>
      <c r="V1916" s="173"/>
      <c r="W1916" s="173"/>
      <c r="X1916" s="173"/>
      <c r="Y1916" s="173"/>
      <c r="Z1916" s="173"/>
      <c r="AA1916" s="173"/>
      <c r="AB1916" s="173"/>
      <c r="AC1916" s="173"/>
      <c r="AD1916" s="173"/>
      <c r="AE1916" s="173"/>
      <c r="AF1916" s="173"/>
      <c r="AG1916" s="173"/>
      <c r="AH1916" s="173"/>
      <c r="AI1916" s="173"/>
      <c r="AJ1916" s="173"/>
      <c r="AK1916" s="173"/>
      <c r="AL1916" s="173"/>
      <c r="AM1916" s="173"/>
      <c r="AN1916" s="173"/>
      <c r="AO1916" s="173"/>
      <c r="AP1916" s="173"/>
      <c r="AQ1916" s="173"/>
      <c r="AR1916" s="173"/>
      <c r="AS1916" s="173"/>
      <c r="AT1916" s="198"/>
      <c r="AU1916" s="198"/>
      <c r="AV1916" s="198"/>
      <c r="AW1916" s="198"/>
      <c r="AX1916" s="198"/>
      <c r="AY1916" s="198"/>
      <c r="AZ1916" s="198"/>
      <c r="BA1916" s="198"/>
      <c r="BB1916" s="198"/>
      <c r="BC1916" s="198"/>
      <c r="BD1916" s="198"/>
      <c r="BE1916" s="198"/>
      <c r="BF1916" s="198"/>
      <c r="BG1916" s="198"/>
      <c r="BH1916" s="198"/>
      <c r="BI1916" s="198"/>
      <c r="BJ1916" s="198"/>
      <c r="BK1916" s="198"/>
      <c r="BL1916" s="198"/>
      <c r="BM1916" s="198"/>
      <c r="BN1916" s="198"/>
      <c r="BO1916" s="198"/>
      <c r="BP1916" s="198"/>
      <c r="BQ1916" s="198"/>
      <c r="BR1916" s="198"/>
      <c r="BS1916" s="198"/>
      <c r="BT1916" s="198"/>
      <c r="BU1916" s="198"/>
      <c r="BV1916" s="198"/>
      <c r="BW1916" s="198"/>
      <c r="BX1916" s="198"/>
      <c r="BY1916" s="198"/>
      <c r="BZ1916" s="198"/>
      <c r="CA1916" s="198"/>
      <c r="CB1916" s="198"/>
      <c r="CC1916" s="198"/>
      <c r="CD1916" s="198"/>
    </row>
    <row r="1917" spans="4:82" x14ac:dyDescent="0.2">
      <c r="D1917" s="173"/>
      <c r="E1917" s="173"/>
      <c r="F1917" s="173"/>
      <c r="G1917" s="173"/>
      <c r="H1917" s="173"/>
      <c r="I1917" s="173"/>
      <c r="J1917" s="173"/>
      <c r="K1917" s="173"/>
      <c r="L1917" s="173"/>
      <c r="M1917" s="173"/>
      <c r="N1917" s="173"/>
      <c r="O1917" s="173"/>
      <c r="P1917" s="173"/>
      <c r="Q1917" s="173"/>
      <c r="R1917" s="173"/>
      <c r="S1917" s="173"/>
      <c r="T1917" s="173"/>
      <c r="U1917" s="173"/>
      <c r="V1917" s="173"/>
      <c r="W1917" s="173"/>
      <c r="X1917" s="173"/>
      <c r="Y1917" s="173"/>
      <c r="Z1917" s="173"/>
      <c r="AA1917" s="173"/>
      <c r="AB1917" s="173"/>
      <c r="AC1917" s="173"/>
      <c r="AD1917" s="173"/>
      <c r="AE1917" s="173"/>
      <c r="AF1917" s="173"/>
      <c r="AG1917" s="173"/>
      <c r="AH1917" s="173"/>
      <c r="AI1917" s="173"/>
      <c r="AJ1917" s="173"/>
      <c r="AK1917" s="173"/>
      <c r="AL1917" s="173"/>
      <c r="AM1917" s="173"/>
      <c r="AN1917" s="173"/>
      <c r="AO1917" s="173"/>
      <c r="AP1917" s="173"/>
      <c r="AQ1917" s="173"/>
      <c r="AR1917" s="173"/>
      <c r="AS1917" s="173"/>
      <c r="AT1917" s="198"/>
      <c r="AU1917" s="198"/>
      <c r="AV1917" s="198"/>
      <c r="AW1917" s="198"/>
      <c r="AX1917" s="198"/>
      <c r="AY1917" s="198"/>
      <c r="AZ1917" s="198"/>
      <c r="BA1917" s="198"/>
      <c r="BB1917" s="198"/>
      <c r="BC1917" s="198"/>
      <c r="BD1917" s="198"/>
      <c r="BE1917" s="198"/>
      <c r="BF1917" s="198"/>
      <c r="BG1917" s="198"/>
      <c r="BH1917" s="198"/>
      <c r="BI1917" s="198"/>
      <c r="BJ1917" s="198"/>
      <c r="BK1917" s="198"/>
      <c r="BL1917" s="198"/>
      <c r="BM1917" s="198"/>
      <c r="BN1917" s="198"/>
      <c r="BO1917" s="198"/>
      <c r="BP1917" s="198"/>
      <c r="BQ1917" s="198"/>
      <c r="BR1917" s="198"/>
      <c r="BS1917" s="198"/>
      <c r="BT1917" s="198"/>
      <c r="BU1917" s="198"/>
      <c r="BV1917" s="198"/>
      <c r="BW1917" s="198"/>
      <c r="BX1917" s="198"/>
      <c r="BY1917" s="198"/>
      <c r="BZ1917" s="198"/>
      <c r="CA1917" s="198"/>
      <c r="CB1917" s="198"/>
      <c r="CC1917" s="198"/>
      <c r="CD1917" s="198"/>
    </row>
    <row r="1918" spans="4:82" x14ac:dyDescent="0.2">
      <c r="D1918" s="173"/>
      <c r="E1918" s="173"/>
      <c r="F1918" s="173"/>
      <c r="G1918" s="173"/>
      <c r="H1918" s="173"/>
      <c r="I1918" s="173"/>
      <c r="J1918" s="173"/>
      <c r="K1918" s="173"/>
      <c r="L1918" s="173"/>
      <c r="M1918" s="173"/>
      <c r="N1918" s="173"/>
      <c r="O1918" s="173"/>
      <c r="P1918" s="173"/>
      <c r="Q1918" s="173"/>
      <c r="R1918" s="173"/>
      <c r="S1918" s="173"/>
      <c r="T1918" s="173"/>
      <c r="U1918" s="173"/>
      <c r="V1918" s="173"/>
      <c r="W1918" s="173"/>
      <c r="X1918" s="173"/>
      <c r="Y1918" s="173"/>
      <c r="Z1918" s="173"/>
      <c r="AA1918" s="173"/>
      <c r="AB1918" s="173"/>
      <c r="AC1918" s="173"/>
      <c r="AD1918" s="173"/>
      <c r="AE1918" s="173"/>
      <c r="AF1918" s="173"/>
      <c r="AG1918" s="173"/>
      <c r="AH1918" s="173"/>
      <c r="AI1918" s="173"/>
      <c r="AJ1918" s="173"/>
      <c r="AK1918" s="173"/>
      <c r="AL1918" s="173"/>
      <c r="AM1918" s="173"/>
      <c r="AN1918" s="173"/>
      <c r="AO1918" s="173"/>
      <c r="AP1918" s="173"/>
      <c r="AQ1918" s="173"/>
      <c r="AR1918" s="173"/>
      <c r="AS1918" s="173"/>
      <c r="AT1918" s="198"/>
      <c r="AU1918" s="198"/>
      <c r="AV1918" s="198"/>
      <c r="AW1918" s="198"/>
      <c r="AX1918" s="198"/>
      <c r="AY1918" s="198"/>
      <c r="AZ1918" s="198"/>
      <c r="BA1918" s="198"/>
      <c r="BB1918" s="198"/>
      <c r="BC1918" s="198"/>
      <c r="BD1918" s="198"/>
      <c r="BE1918" s="198"/>
      <c r="BF1918" s="198"/>
      <c r="BG1918" s="198"/>
      <c r="BH1918" s="198"/>
      <c r="BI1918" s="198"/>
      <c r="BJ1918" s="198"/>
      <c r="BK1918" s="198"/>
      <c r="BL1918" s="198"/>
      <c r="BM1918" s="198"/>
      <c r="BN1918" s="198"/>
      <c r="BO1918" s="198"/>
      <c r="BP1918" s="198"/>
      <c r="BQ1918" s="198"/>
      <c r="BR1918" s="198"/>
      <c r="BS1918" s="198"/>
      <c r="BT1918" s="198"/>
      <c r="BU1918" s="198"/>
      <c r="BV1918" s="198"/>
      <c r="BW1918" s="198"/>
      <c r="BX1918" s="198"/>
      <c r="BY1918" s="198"/>
      <c r="BZ1918" s="198"/>
      <c r="CA1918" s="198"/>
      <c r="CB1918" s="198"/>
      <c r="CC1918" s="198"/>
      <c r="CD1918" s="198"/>
    </row>
    <row r="1919" spans="4:82" x14ac:dyDescent="0.2">
      <c r="D1919" s="173"/>
      <c r="E1919" s="173"/>
      <c r="F1919" s="173"/>
      <c r="G1919" s="173"/>
      <c r="H1919" s="173"/>
      <c r="I1919" s="173"/>
      <c r="J1919" s="173"/>
      <c r="K1919" s="173"/>
      <c r="L1919" s="173"/>
      <c r="M1919" s="173"/>
      <c r="N1919" s="173"/>
      <c r="O1919" s="173"/>
      <c r="P1919" s="173"/>
      <c r="Q1919" s="173"/>
      <c r="R1919" s="173"/>
      <c r="S1919" s="173"/>
      <c r="T1919" s="173"/>
      <c r="U1919" s="173"/>
      <c r="V1919" s="173"/>
      <c r="W1919" s="173"/>
      <c r="X1919" s="173"/>
      <c r="Y1919" s="173"/>
      <c r="Z1919" s="173"/>
      <c r="AA1919" s="173"/>
      <c r="AB1919" s="173"/>
      <c r="AC1919" s="173"/>
      <c r="AD1919" s="173"/>
      <c r="AE1919" s="173"/>
      <c r="AF1919" s="173"/>
      <c r="AG1919" s="173"/>
      <c r="AH1919" s="173"/>
      <c r="AI1919" s="173"/>
      <c r="AJ1919" s="173"/>
      <c r="AK1919" s="173"/>
      <c r="AL1919" s="173"/>
      <c r="AM1919" s="173"/>
      <c r="AN1919" s="173"/>
      <c r="AO1919" s="173"/>
      <c r="AP1919" s="173"/>
      <c r="AQ1919" s="173"/>
      <c r="AR1919" s="173"/>
      <c r="AS1919" s="173"/>
      <c r="AT1919" s="198"/>
      <c r="AU1919" s="198"/>
      <c r="AV1919" s="198"/>
      <c r="AW1919" s="198"/>
      <c r="AX1919" s="198"/>
      <c r="AY1919" s="198"/>
      <c r="AZ1919" s="198"/>
      <c r="BA1919" s="198"/>
      <c r="BB1919" s="198"/>
      <c r="BC1919" s="198"/>
      <c r="BD1919" s="198"/>
      <c r="BE1919" s="198"/>
      <c r="BF1919" s="198"/>
      <c r="BG1919" s="198"/>
      <c r="BH1919" s="198"/>
      <c r="BI1919" s="198"/>
      <c r="BJ1919" s="198"/>
      <c r="BK1919" s="198"/>
      <c r="BL1919" s="198"/>
      <c r="BM1919" s="198"/>
      <c r="BN1919" s="198"/>
      <c r="BO1919" s="198"/>
      <c r="BP1919" s="198"/>
      <c r="BQ1919" s="198"/>
      <c r="BR1919" s="198"/>
      <c r="BS1919" s="198"/>
      <c r="BT1919" s="198"/>
      <c r="BU1919" s="198"/>
      <c r="BV1919" s="198"/>
      <c r="BW1919" s="198"/>
      <c r="BX1919" s="198"/>
      <c r="BY1919" s="198"/>
      <c r="BZ1919" s="198"/>
      <c r="CA1919" s="198"/>
      <c r="CB1919" s="198"/>
      <c r="CC1919" s="198"/>
      <c r="CD1919" s="198"/>
    </row>
    <row r="1920" spans="4:82" x14ac:dyDescent="0.2">
      <c r="D1920" s="173"/>
      <c r="E1920" s="173"/>
      <c r="F1920" s="173"/>
      <c r="G1920" s="173"/>
      <c r="H1920" s="173"/>
      <c r="I1920" s="173"/>
      <c r="J1920" s="173"/>
      <c r="K1920" s="173"/>
      <c r="L1920" s="173"/>
      <c r="M1920" s="173"/>
      <c r="N1920" s="173"/>
      <c r="O1920" s="173"/>
      <c r="P1920" s="173"/>
      <c r="Q1920" s="173"/>
      <c r="R1920" s="173"/>
      <c r="S1920" s="173"/>
      <c r="T1920" s="173"/>
      <c r="U1920" s="173"/>
      <c r="V1920" s="173"/>
      <c r="W1920" s="173"/>
      <c r="X1920" s="173"/>
      <c r="Y1920" s="173"/>
      <c r="Z1920" s="173"/>
      <c r="AA1920" s="173"/>
      <c r="AB1920" s="173"/>
      <c r="AC1920" s="173"/>
      <c r="AD1920" s="173"/>
      <c r="AE1920" s="173"/>
      <c r="AF1920" s="173"/>
      <c r="AG1920" s="173"/>
      <c r="AH1920" s="173"/>
      <c r="AI1920" s="173"/>
      <c r="AJ1920" s="173"/>
      <c r="AK1920" s="173"/>
      <c r="AL1920" s="173"/>
      <c r="AM1920" s="173"/>
      <c r="AN1920" s="173"/>
      <c r="AO1920" s="173"/>
      <c r="AP1920" s="173"/>
      <c r="AQ1920" s="173"/>
      <c r="AR1920" s="173"/>
      <c r="AS1920" s="173"/>
      <c r="AT1920" s="198"/>
      <c r="AU1920" s="198"/>
      <c r="AV1920" s="198"/>
      <c r="AW1920" s="198"/>
      <c r="AX1920" s="198"/>
      <c r="AY1920" s="198"/>
      <c r="AZ1920" s="198"/>
      <c r="BA1920" s="198"/>
      <c r="BB1920" s="198"/>
      <c r="BC1920" s="198"/>
      <c r="BD1920" s="198"/>
      <c r="BE1920" s="198"/>
      <c r="BF1920" s="198"/>
      <c r="BG1920" s="198"/>
      <c r="BH1920" s="198"/>
      <c r="BI1920" s="198"/>
      <c r="BJ1920" s="198"/>
      <c r="BK1920" s="198"/>
      <c r="BL1920" s="198"/>
      <c r="BM1920" s="198"/>
      <c r="BN1920" s="198"/>
      <c r="BO1920" s="198"/>
      <c r="BP1920" s="198"/>
      <c r="BQ1920" s="198"/>
      <c r="BR1920" s="198"/>
      <c r="BS1920" s="198"/>
      <c r="BT1920" s="198"/>
      <c r="BU1920" s="198"/>
      <c r="BV1920" s="198"/>
      <c r="BW1920" s="198"/>
      <c r="BX1920" s="198"/>
      <c r="BY1920" s="198"/>
      <c r="BZ1920" s="198"/>
      <c r="CA1920" s="198"/>
      <c r="CB1920" s="198"/>
      <c r="CC1920" s="198"/>
      <c r="CD1920" s="198"/>
    </row>
    <row r="1921" spans="4:82" x14ac:dyDescent="0.2">
      <c r="D1921" s="173"/>
      <c r="E1921" s="173"/>
      <c r="F1921" s="173"/>
      <c r="G1921" s="173"/>
      <c r="H1921" s="173"/>
      <c r="I1921" s="173"/>
      <c r="J1921" s="173"/>
      <c r="K1921" s="173"/>
      <c r="L1921" s="173"/>
      <c r="M1921" s="173"/>
      <c r="N1921" s="173"/>
      <c r="O1921" s="173"/>
      <c r="P1921" s="173"/>
      <c r="Q1921" s="173"/>
      <c r="R1921" s="173"/>
      <c r="S1921" s="173"/>
      <c r="T1921" s="173"/>
      <c r="U1921" s="173"/>
      <c r="V1921" s="173"/>
      <c r="W1921" s="173"/>
      <c r="X1921" s="173"/>
      <c r="Y1921" s="173"/>
      <c r="Z1921" s="173"/>
      <c r="AA1921" s="173"/>
      <c r="AB1921" s="173"/>
      <c r="AC1921" s="173"/>
      <c r="AD1921" s="173"/>
      <c r="AE1921" s="173"/>
      <c r="AF1921" s="173"/>
      <c r="AG1921" s="173"/>
      <c r="AH1921" s="173"/>
      <c r="AI1921" s="173"/>
      <c r="AJ1921" s="173"/>
      <c r="AK1921" s="173"/>
      <c r="AL1921" s="173"/>
      <c r="AM1921" s="173"/>
      <c r="AN1921" s="173"/>
      <c r="AO1921" s="173"/>
      <c r="AP1921" s="173"/>
      <c r="AQ1921" s="173"/>
      <c r="AR1921" s="173"/>
      <c r="AS1921" s="173"/>
      <c r="AT1921" s="198"/>
      <c r="AU1921" s="198"/>
      <c r="AV1921" s="198"/>
      <c r="AW1921" s="198"/>
      <c r="AX1921" s="198"/>
      <c r="AY1921" s="198"/>
      <c r="AZ1921" s="198"/>
      <c r="BA1921" s="198"/>
      <c r="BB1921" s="198"/>
      <c r="BC1921" s="198"/>
      <c r="BD1921" s="198"/>
      <c r="BE1921" s="198"/>
      <c r="BF1921" s="198"/>
      <c r="BG1921" s="198"/>
      <c r="BH1921" s="198"/>
      <c r="BI1921" s="198"/>
      <c r="BJ1921" s="198"/>
      <c r="BK1921" s="198"/>
      <c r="BL1921" s="198"/>
      <c r="BM1921" s="198"/>
      <c r="BN1921" s="198"/>
      <c r="BO1921" s="198"/>
      <c r="BP1921" s="198"/>
      <c r="BQ1921" s="198"/>
      <c r="BR1921" s="198"/>
      <c r="BS1921" s="198"/>
      <c r="BT1921" s="198"/>
      <c r="BU1921" s="198"/>
      <c r="BV1921" s="198"/>
      <c r="BW1921" s="198"/>
      <c r="BX1921" s="198"/>
      <c r="BY1921" s="198"/>
      <c r="BZ1921" s="198"/>
      <c r="CA1921" s="198"/>
      <c r="CB1921" s="198"/>
      <c r="CC1921" s="198"/>
      <c r="CD1921" s="198"/>
    </row>
    <row r="1922" spans="4:82" x14ac:dyDescent="0.2">
      <c r="D1922" s="173"/>
      <c r="E1922" s="173"/>
      <c r="F1922" s="173"/>
      <c r="G1922" s="173"/>
      <c r="H1922" s="173"/>
      <c r="I1922" s="173"/>
      <c r="J1922" s="173"/>
      <c r="K1922" s="173"/>
      <c r="L1922" s="173"/>
      <c r="M1922" s="173"/>
      <c r="N1922" s="173"/>
      <c r="O1922" s="173"/>
      <c r="P1922" s="173"/>
      <c r="Q1922" s="173"/>
      <c r="R1922" s="173"/>
      <c r="S1922" s="173"/>
      <c r="T1922" s="173"/>
      <c r="U1922" s="173"/>
      <c r="V1922" s="173"/>
      <c r="W1922" s="173"/>
      <c r="X1922" s="173"/>
      <c r="Y1922" s="173"/>
      <c r="Z1922" s="173"/>
      <c r="AA1922" s="173"/>
      <c r="AB1922" s="173"/>
      <c r="AC1922" s="173"/>
      <c r="AD1922" s="173"/>
      <c r="AE1922" s="173"/>
      <c r="AF1922" s="173"/>
      <c r="AG1922" s="173"/>
      <c r="AH1922" s="173"/>
      <c r="AI1922" s="173"/>
      <c r="AJ1922" s="173"/>
      <c r="AK1922" s="173"/>
      <c r="AL1922" s="173"/>
      <c r="AM1922" s="173"/>
      <c r="AN1922" s="173"/>
      <c r="AO1922" s="173"/>
      <c r="AP1922" s="173"/>
      <c r="AQ1922" s="173"/>
      <c r="AR1922" s="173"/>
      <c r="AS1922" s="173"/>
      <c r="AT1922" s="198"/>
      <c r="AU1922" s="198"/>
      <c r="AV1922" s="198"/>
      <c r="AW1922" s="198"/>
      <c r="AX1922" s="198"/>
      <c r="AY1922" s="198"/>
      <c r="AZ1922" s="198"/>
      <c r="BA1922" s="198"/>
      <c r="BB1922" s="198"/>
      <c r="BC1922" s="198"/>
      <c r="BD1922" s="198"/>
      <c r="BE1922" s="198"/>
      <c r="BF1922" s="198"/>
      <c r="BG1922" s="198"/>
      <c r="BH1922" s="198"/>
      <c r="BI1922" s="198"/>
      <c r="BJ1922" s="198"/>
      <c r="BK1922" s="198"/>
      <c r="BL1922" s="198"/>
      <c r="BM1922" s="198"/>
      <c r="BN1922" s="198"/>
      <c r="BO1922" s="198"/>
      <c r="BP1922" s="198"/>
      <c r="BQ1922" s="198"/>
      <c r="BR1922" s="198"/>
      <c r="BS1922" s="198"/>
      <c r="BT1922" s="198"/>
      <c r="BU1922" s="198"/>
      <c r="BV1922" s="198"/>
      <c r="BW1922" s="198"/>
      <c r="BX1922" s="198"/>
      <c r="BY1922" s="198"/>
      <c r="BZ1922" s="198"/>
      <c r="CA1922" s="198"/>
      <c r="CB1922" s="198"/>
      <c r="CC1922" s="198"/>
      <c r="CD1922" s="198"/>
    </row>
    <row r="1923" spans="4:82" x14ac:dyDescent="0.2">
      <c r="D1923" s="173"/>
      <c r="E1923" s="173"/>
      <c r="F1923" s="173"/>
      <c r="G1923" s="173"/>
      <c r="H1923" s="173"/>
      <c r="I1923" s="173"/>
      <c r="J1923" s="173"/>
      <c r="K1923" s="173"/>
      <c r="L1923" s="173"/>
      <c r="M1923" s="173"/>
      <c r="N1923" s="173"/>
      <c r="O1923" s="173"/>
      <c r="P1923" s="173"/>
      <c r="Q1923" s="173"/>
      <c r="R1923" s="173"/>
      <c r="S1923" s="173"/>
      <c r="T1923" s="173"/>
      <c r="U1923" s="173"/>
      <c r="V1923" s="173"/>
      <c r="W1923" s="173"/>
      <c r="X1923" s="173"/>
      <c r="Y1923" s="173"/>
      <c r="Z1923" s="173"/>
      <c r="AA1923" s="173"/>
      <c r="AB1923" s="173"/>
      <c r="AC1923" s="173"/>
      <c r="AD1923" s="173"/>
      <c r="AE1923" s="173"/>
      <c r="AF1923" s="173"/>
      <c r="AG1923" s="173"/>
      <c r="AH1923" s="173"/>
      <c r="AI1923" s="173"/>
      <c r="AJ1923" s="173"/>
      <c r="AK1923" s="173"/>
      <c r="AL1923" s="173"/>
      <c r="AM1923" s="173"/>
      <c r="AN1923" s="173"/>
      <c r="AO1923" s="173"/>
      <c r="AP1923" s="173"/>
      <c r="AQ1923" s="173"/>
      <c r="AR1923" s="173"/>
      <c r="AS1923" s="173"/>
      <c r="AT1923" s="198"/>
      <c r="AU1923" s="198"/>
      <c r="AV1923" s="198"/>
      <c r="AW1923" s="198"/>
      <c r="AX1923" s="198"/>
      <c r="AY1923" s="198"/>
      <c r="AZ1923" s="198"/>
      <c r="BA1923" s="198"/>
      <c r="BB1923" s="198"/>
      <c r="BC1923" s="198"/>
      <c r="BD1923" s="198"/>
      <c r="BE1923" s="198"/>
      <c r="BF1923" s="198"/>
      <c r="BG1923" s="198"/>
      <c r="BH1923" s="198"/>
      <c r="BI1923" s="198"/>
      <c r="BJ1923" s="198"/>
      <c r="BK1923" s="198"/>
      <c r="BL1923" s="198"/>
      <c r="BM1923" s="198"/>
      <c r="BN1923" s="198"/>
      <c r="BO1923" s="198"/>
      <c r="BP1923" s="198"/>
      <c r="BQ1923" s="198"/>
      <c r="BR1923" s="198"/>
      <c r="BS1923" s="198"/>
      <c r="BT1923" s="198"/>
      <c r="BU1923" s="198"/>
      <c r="BV1923" s="198"/>
      <c r="BW1923" s="198"/>
      <c r="BX1923" s="198"/>
      <c r="BY1923" s="198"/>
      <c r="BZ1923" s="198"/>
      <c r="CA1923" s="198"/>
      <c r="CB1923" s="198"/>
      <c r="CC1923" s="198"/>
      <c r="CD1923" s="198"/>
    </row>
    <row r="1924" spans="4:82" x14ac:dyDescent="0.2">
      <c r="D1924" s="173"/>
      <c r="E1924" s="173"/>
      <c r="F1924" s="173"/>
      <c r="G1924" s="173"/>
      <c r="H1924" s="173"/>
      <c r="I1924" s="173"/>
      <c r="J1924" s="173"/>
      <c r="K1924" s="173"/>
      <c r="L1924" s="173"/>
      <c r="M1924" s="173"/>
      <c r="N1924" s="173"/>
      <c r="O1924" s="173"/>
      <c r="P1924" s="173"/>
      <c r="Q1924" s="173"/>
      <c r="R1924" s="173"/>
      <c r="S1924" s="173"/>
      <c r="T1924" s="173"/>
      <c r="U1924" s="173"/>
      <c r="V1924" s="173"/>
      <c r="W1924" s="173"/>
      <c r="X1924" s="173"/>
      <c r="Y1924" s="173"/>
      <c r="Z1924" s="173"/>
      <c r="AA1924" s="173"/>
      <c r="AB1924" s="173"/>
      <c r="AC1924" s="173"/>
      <c r="AD1924" s="173"/>
      <c r="AE1924" s="173"/>
      <c r="AF1924" s="173"/>
      <c r="AG1924" s="173"/>
      <c r="AH1924" s="173"/>
      <c r="AI1924" s="173"/>
      <c r="AJ1924" s="173"/>
      <c r="AK1924" s="173"/>
      <c r="AL1924" s="173"/>
      <c r="AM1924" s="173"/>
      <c r="AN1924" s="173"/>
      <c r="AO1924" s="173"/>
      <c r="AP1924" s="173"/>
      <c r="AQ1924" s="173"/>
      <c r="AR1924" s="173"/>
      <c r="AS1924" s="173"/>
      <c r="AT1924" s="198"/>
      <c r="AU1924" s="198"/>
      <c r="AV1924" s="198"/>
      <c r="AW1924" s="198"/>
      <c r="AX1924" s="198"/>
      <c r="AY1924" s="198"/>
      <c r="AZ1924" s="198"/>
      <c r="BA1924" s="198"/>
      <c r="BB1924" s="198"/>
      <c r="BC1924" s="198"/>
      <c r="BD1924" s="198"/>
      <c r="BE1924" s="198"/>
      <c r="BF1924" s="198"/>
      <c r="BG1924" s="198"/>
      <c r="BH1924" s="198"/>
      <c r="BI1924" s="198"/>
      <c r="BJ1924" s="198"/>
      <c r="BK1924" s="198"/>
      <c r="BL1924" s="198"/>
      <c r="BM1924" s="198"/>
      <c r="BN1924" s="198"/>
      <c r="BO1924" s="198"/>
      <c r="BP1924" s="198"/>
      <c r="BQ1924" s="198"/>
      <c r="BR1924" s="198"/>
      <c r="BS1924" s="198"/>
      <c r="BT1924" s="198"/>
      <c r="BU1924" s="198"/>
      <c r="BV1924" s="198"/>
      <c r="BW1924" s="198"/>
      <c r="BX1924" s="198"/>
      <c r="BY1924" s="198"/>
      <c r="BZ1924" s="198"/>
      <c r="CA1924" s="198"/>
      <c r="CB1924" s="198"/>
      <c r="CC1924" s="198"/>
      <c r="CD1924" s="198"/>
    </row>
    <row r="1925" spans="4:82" x14ac:dyDescent="0.2">
      <c r="D1925" s="173"/>
      <c r="E1925" s="173"/>
      <c r="F1925" s="173"/>
      <c r="G1925" s="173"/>
      <c r="H1925" s="173"/>
      <c r="I1925" s="173"/>
      <c r="J1925" s="173"/>
      <c r="K1925" s="173"/>
      <c r="L1925" s="173"/>
      <c r="M1925" s="173"/>
      <c r="N1925" s="173"/>
      <c r="O1925" s="173"/>
      <c r="P1925" s="173"/>
      <c r="Q1925" s="173"/>
      <c r="R1925" s="173"/>
      <c r="S1925" s="173"/>
      <c r="T1925" s="173"/>
      <c r="U1925" s="173"/>
      <c r="V1925" s="173"/>
      <c r="W1925" s="173"/>
      <c r="X1925" s="173"/>
      <c r="Y1925" s="173"/>
      <c r="Z1925" s="173"/>
      <c r="AA1925" s="173"/>
      <c r="AB1925" s="173"/>
      <c r="AC1925" s="173"/>
      <c r="AD1925" s="173"/>
      <c r="AE1925" s="173"/>
      <c r="AF1925" s="173"/>
      <c r="AG1925" s="173"/>
      <c r="AH1925" s="173"/>
      <c r="AI1925" s="173"/>
      <c r="AJ1925" s="173"/>
      <c r="AK1925" s="173"/>
      <c r="AL1925" s="173"/>
      <c r="AM1925" s="173"/>
      <c r="AN1925" s="173"/>
      <c r="AO1925" s="173"/>
      <c r="AP1925" s="173"/>
      <c r="AQ1925" s="173"/>
      <c r="AR1925" s="173"/>
      <c r="AS1925" s="173"/>
      <c r="AT1925" s="198"/>
      <c r="AU1925" s="198"/>
      <c r="AV1925" s="198"/>
      <c r="AW1925" s="198"/>
      <c r="AX1925" s="198"/>
      <c r="AY1925" s="198"/>
      <c r="AZ1925" s="198"/>
      <c r="BA1925" s="198"/>
      <c r="BB1925" s="198"/>
      <c r="BC1925" s="198"/>
      <c r="BD1925" s="198"/>
      <c r="BE1925" s="198"/>
      <c r="BF1925" s="198"/>
      <c r="BG1925" s="198"/>
      <c r="BH1925" s="198"/>
      <c r="BI1925" s="198"/>
      <c r="BJ1925" s="198"/>
      <c r="BK1925" s="198"/>
      <c r="BL1925" s="198"/>
      <c r="BM1925" s="198"/>
      <c r="BN1925" s="198"/>
      <c r="BO1925" s="198"/>
      <c r="BP1925" s="198"/>
      <c r="BQ1925" s="198"/>
      <c r="BR1925" s="198"/>
      <c r="BS1925" s="198"/>
      <c r="BT1925" s="198"/>
      <c r="BU1925" s="198"/>
      <c r="BV1925" s="198"/>
      <c r="BW1925" s="198"/>
      <c r="BX1925" s="198"/>
      <c r="BY1925" s="198"/>
      <c r="BZ1925" s="198"/>
      <c r="CA1925" s="198"/>
      <c r="CB1925" s="198"/>
      <c r="CC1925" s="198"/>
      <c r="CD1925" s="198"/>
    </row>
    <row r="1926" spans="4:82" x14ac:dyDescent="0.2">
      <c r="D1926" s="173"/>
      <c r="E1926" s="173"/>
      <c r="F1926" s="173"/>
      <c r="G1926" s="173"/>
      <c r="H1926" s="173"/>
      <c r="I1926" s="173"/>
      <c r="J1926" s="173"/>
      <c r="K1926" s="173"/>
      <c r="L1926" s="173"/>
      <c r="M1926" s="173"/>
      <c r="N1926" s="173"/>
      <c r="O1926" s="173"/>
      <c r="P1926" s="173"/>
      <c r="Q1926" s="173"/>
      <c r="R1926" s="173"/>
      <c r="S1926" s="173"/>
      <c r="T1926" s="173"/>
      <c r="U1926" s="173"/>
      <c r="V1926" s="173"/>
      <c r="W1926" s="173"/>
      <c r="X1926" s="173"/>
      <c r="Y1926" s="173"/>
      <c r="Z1926" s="173"/>
      <c r="AA1926" s="173"/>
      <c r="AB1926" s="173"/>
      <c r="AC1926" s="173"/>
      <c r="AD1926" s="173"/>
      <c r="AE1926" s="173"/>
      <c r="AF1926" s="173"/>
      <c r="AG1926" s="173"/>
      <c r="AH1926" s="173"/>
      <c r="AI1926" s="173"/>
      <c r="AJ1926" s="173"/>
      <c r="AK1926" s="173"/>
      <c r="AL1926" s="173"/>
      <c r="AM1926" s="173"/>
      <c r="AN1926" s="173"/>
      <c r="AO1926" s="173"/>
      <c r="AP1926" s="173"/>
      <c r="AQ1926" s="173"/>
      <c r="AR1926" s="173"/>
      <c r="AS1926" s="173"/>
      <c r="AT1926" s="198"/>
      <c r="AU1926" s="198"/>
      <c r="AV1926" s="198"/>
      <c r="AW1926" s="198"/>
      <c r="AX1926" s="198"/>
      <c r="AY1926" s="198"/>
      <c r="AZ1926" s="198"/>
      <c r="BA1926" s="198"/>
      <c r="BB1926" s="198"/>
      <c r="BC1926" s="198"/>
      <c r="BD1926" s="198"/>
      <c r="BE1926" s="198"/>
      <c r="BF1926" s="198"/>
      <c r="BG1926" s="198"/>
      <c r="BH1926" s="198"/>
      <c r="BI1926" s="198"/>
      <c r="BJ1926" s="198"/>
      <c r="BK1926" s="198"/>
      <c r="BL1926" s="198"/>
      <c r="BM1926" s="198"/>
      <c r="BN1926" s="198"/>
      <c r="BO1926" s="198"/>
      <c r="BP1926" s="198"/>
      <c r="BQ1926" s="198"/>
      <c r="BR1926" s="198"/>
      <c r="BS1926" s="198"/>
      <c r="BT1926" s="198"/>
      <c r="BU1926" s="198"/>
      <c r="BV1926" s="198"/>
      <c r="BW1926" s="198"/>
      <c r="BX1926" s="198"/>
      <c r="BY1926" s="198"/>
      <c r="BZ1926" s="198"/>
      <c r="CA1926" s="198"/>
      <c r="CB1926" s="198"/>
      <c r="CC1926" s="198"/>
      <c r="CD1926" s="198"/>
    </row>
    <row r="1927" spans="4:82" x14ac:dyDescent="0.2">
      <c r="D1927" s="173"/>
      <c r="E1927" s="173"/>
      <c r="F1927" s="173"/>
      <c r="G1927" s="173"/>
      <c r="H1927" s="173"/>
      <c r="I1927" s="173"/>
      <c r="J1927" s="173"/>
      <c r="K1927" s="173"/>
      <c r="L1927" s="173"/>
      <c r="M1927" s="173"/>
      <c r="N1927" s="173"/>
      <c r="O1927" s="173"/>
      <c r="P1927" s="173"/>
      <c r="Q1927" s="173"/>
      <c r="R1927" s="173"/>
      <c r="S1927" s="173"/>
      <c r="T1927" s="173"/>
      <c r="U1927" s="173"/>
      <c r="V1927" s="173"/>
      <c r="W1927" s="173"/>
      <c r="X1927" s="173"/>
      <c r="Y1927" s="173"/>
      <c r="Z1927" s="173"/>
      <c r="AA1927" s="173"/>
      <c r="AB1927" s="173"/>
      <c r="AC1927" s="173"/>
      <c r="AD1927" s="173"/>
      <c r="AE1927" s="173"/>
      <c r="AF1927" s="173"/>
      <c r="AG1927" s="173"/>
      <c r="AH1927" s="173"/>
      <c r="AI1927" s="173"/>
      <c r="AJ1927" s="173"/>
      <c r="AK1927" s="173"/>
      <c r="AL1927" s="173"/>
      <c r="AM1927" s="173"/>
      <c r="AN1927" s="173"/>
      <c r="AO1927" s="173"/>
      <c r="AP1927" s="173"/>
      <c r="AQ1927" s="173"/>
      <c r="AR1927" s="173"/>
      <c r="AS1927" s="173"/>
      <c r="AT1927" s="198"/>
      <c r="AU1927" s="198"/>
      <c r="AV1927" s="198"/>
      <c r="AW1927" s="198"/>
      <c r="AX1927" s="198"/>
      <c r="AY1927" s="198"/>
      <c r="AZ1927" s="198"/>
      <c r="BA1927" s="198"/>
      <c r="BB1927" s="198"/>
      <c r="BC1927" s="198"/>
      <c r="BD1927" s="198"/>
      <c r="BE1927" s="198"/>
      <c r="BF1927" s="198"/>
      <c r="BG1927" s="198"/>
      <c r="BH1927" s="198"/>
      <c r="BI1927" s="198"/>
      <c r="BJ1927" s="198"/>
      <c r="BK1927" s="198"/>
      <c r="BL1927" s="198"/>
      <c r="BM1927" s="198"/>
      <c r="BN1927" s="198"/>
      <c r="BO1927" s="198"/>
      <c r="BP1927" s="198"/>
      <c r="BQ1927" s="198"/>
      <c r="BR1927" s="198"/>
      <c r="BS1927" s="198"/>
      <c r="BT1927" s="198"/>
      <c r="BU1927" s="198"/>
      <c r="BV1927" s="198"/>
      <c r="BW1927" s="198"/>
      <c r="BX1927" s="198"/>
      <c r="BY1927" s="198"/>
      <c r="BZ1927" s="198"/>
      <c r="CA1927" s="198"/>
      <c r="CB1927" s="198"/>
      <c r="CC1927" s="198"/>
      <c r="CD1927" s="198"/>
    </row>
    <row r="1928" spans="4:82" x14ac:dyDescent="0.2">
      <c r="D1928" s="173"/>
      <c r="E1928" s="173"/>
      <c r="F1928" s="173"/>
      <c r="G1928" s="173"/>
      <c r="H1928" s="173"/>
      <c r="I1928" s="173"/>
      <c r="J1928" s="173"/>
      <c r="K1928" s="173"/>
      <c r="L1928" s="173"/>
      <c r="M1928" s="173"/>
      <c r="N1928" s="173"/>
      <c r="O1928" s="173"/>
      <c r="P1928" s="173"/>
      <c r="Q1928" s="173"/>
      <c r="R1928" s="173"/>
      <c r="S1928" s="173"/>
      <c r="T1928" s="173"/>
      <c r="U1928" s="173"/>
      <c r="V1928" s="173"/>
      <c r="W1928" s="173"/>
      <c r="X1928" s="173"/>
      <c r="Y1928" s="173"/>
      <c r="Z1928" s="173"/>
      <c r="AA1928" s="173"/>
      <c r="AB1928" s="173"/>
      <c r="AC1928" s="173"/>
      <c r="AD1928" s="173"/>
      <c r="AE1928" s="173"/>
      <c r="AF1928" s="173"/>
      <c r="AG1928" s="173"/>
      <c r="AH1928" s="173"/>
      <c r="AI1928" s="173"/>
      <c r="AJ1928" s="173"/>
      <c r="AK1928" s="173"/>
      <c r="AL1928" s="173"/>
      <c r="AM1928" s="173"/>
      <c r="AN1928" s="173"/>
      <c r="AO1928" s="173"/>
      <c r="AP1928" s="173"/>
      <c r="AQ1928" s="173"/>
      <c r="AR1928" s="173"/>
      <c r="AS1928" s="173"/>
      <c r="AT1928" s="198"/>
      <c r="AU1928" s="198"/>
      <c r="AV1928" s="198"/>
      <c r="AW1928" s="198"/>
      <c r="AX1928" s="198"/>
      <c r="AY1928" s="198"/>
      <c r="AZ1928" s="198"/>
      <c r="BA1928" s="198"/>
      <c r="BB1928" s="198"/>
      <c r="BC1928" s="198"/>
      <c r="BD1928" s="198"/>
      <c r="BE1928" s="198"/>
      <c r="BF1928" s="198"/>
      <c r="BG1928" s="198"/>
      <c r="BH1928" s="198"/>
      <c r="BI1928" s="198"/>
      <c r="BJ1928" s="198"/>
      <c r="BK1928" s="198"/>
      <c r="BL1928" s="198"/>
      <c r="BM1928" s="198"/>
      <c r="BN1928" s="198"/>
      <c r="BO1928" s="198"/>
      <c r="BP1928" s="198"/>
      <c r="BQ1928" s="198"/>
      <c r="BR1928" s="198"/>
      <c r="BS1928" s="198"/>
      <c r="BT1928" s="198"/>
      <c r="BU1928" s="198"/>
      <c r="BV1928" s="198"/>
      <c r="BW1928" s="198"/>
      <c r="BX1928" s="198"/>
      <c r="BY1928" s="198"/>
      <c r="BZ1928" s="198"/>
      <c r="CA1928" s="198"/>
      <c r="CB1928" s="198"/>
      <c r="CC1928" s="198"/>
      <c r="CD1928" s="198"/>
    </row>
    <row r="1929" spans="4:82" x14ac:dyDescent="0.2">
      <c r="D1929" s="173"/>
      <c r="E1929" s="173"/>
      <c r="F1929" s="173"/>
      <c r="G1929" s="173"/>
      <c r="H1929" s="173"/>
      <c r="I1929" s="173"/>
      <c r="J1929" s="173"/>
      <c r="K1929" s="173"/>
      <c r="L1929" s="173"/>
      <c r="M1929" s="173"/>
      <c r="N1929" s="173"/>
      <c r="O1929" s="173"/>
      <c r="P1929" s="173"/>
      <c r="Q1929" s="173"/>
      <c r="R1929" s="173"/>
      <c r="S1929" s="173"/>
      <c r="T1929" s="173"/>
      <c r="U1929" s="173"/>
      <c r="V1929" s="173"/>
      <c r="W1929" s="173"/>
      <c r="X1929" s="173"/>
      <c r="Y1929" s="173"/>
      <c r="Z1929" s="173"/>
      <c r="AA1929" s="173"/>
      <c r="AB1929" s="173"/>
      <c r="AC1929" s="173"/>
      <c r="AD1929" s="173"/>
      <c r="AE1929" s="173"/>
      <c r="AF1929" s="173"/>
      <c r="AG1929" s="173"/>
      <c r="AH1929" s="173"/>
      <c r="AI1929" s="173"/>
      <c r="AJ1929" s="173"/>
      <c r="AK1929" s="173"/>
      <c r="AL1929" s="173"/>
      <c r="AM1929" s="173"/>
      <c r="AN1929" s="173"/>
      <c r="AO1929" s="173"/>
      <c r="AP1929" s="173"/>
      <c r="AQ1929" s="173"/>
      <c r="AR1929" s="173"/>
      <c r="AS1929" s="173"/>
      <c r="AT1929" s="198"/>
      <c r="AU1929" s="198"/>
      <c r="AV1929" s="198"/>
      <c r="AW1929" s="198"/>
      <c r="AX1929" s="198"/>
      <c r="AY1929" s="198"/>
      <c r="AZ1929" s="198"/>
      <c r="BA1929" s="198"/>
      <c r="BB1929" s="198"/>
      <c r="BC1929" s="198"/>
      <c r="BD1929" s="198"/>
      <c r="BE1929" s="198"/>
      <c r="BF1929" s="198"/>
      <c r="BG1929" s="198"/>
      <c r="BH1929" s="198"/>
      <c r="BI1929" s="198"/>
      <c r="BJ1929" s="198"/>
      <c r="BK1929" s="198"/>
      <c r="BL1929" s="198"/>
      <c r="BM1929" s="198"/>
      <c r="BN1929" s="198"/>
      <c r="BO1929" s="198"/>
      <c r="BP1929" s="198"/>
      <c r="BQ1929" s="198"/>
      <c r="BR1929" s="198"/>
      <c r="BS1929" s="198"/>
      <c r="BT1929" s="198"/>
      <c r="BU1929" s="198"/>
      <c r="BV1929" s="198"/>
      <c r="BW1929" s="198"/>
      <c r="BX1929" s="198"/>
      <c r="BY1929" s="198"/>
      <c r="BZ1929" s="198"/>
      <c r="CA1929" s="198"/>
      <c r="CB1929" s="198"/>
      <c r="CC1929" s="198"/>
      <c r="CD1929" s="198"/>
    </row>
    <row r="1930" spans="4:82" x14ac:dyDescent="0.2">
      <c r="D1930" s="173"/>
      <c r="E1930" s="173"/>
      <c r="F1930" s="173"/>
      <c r="G1930" s="173"/>
      <c r="H1930" s="173"/>
      <c r="I1930" s="173"/>
      <c r="J1930" s="173"/>
      <c r="K1930" s="173"/>
      <c r="L1930" s="173"/>
      <c r="M1930" s="173"/>
      <c r="N1930" s="173"/>
      <c r="O1930" s="173"/>
      <c r="P1930" s="173"/>
      <c r="Q1930" s="173"/>
      <c r="R1930" s="173"/>
      <c r="S1930" s="173"/>
      <c r="T1930" s="173"/>
      <c r="U1930" s="173"/>
      <c r="V1930" s="173"/>
      <c r="W1930" s="173"/>
      <c r="X1930" s="173"/>
      <c r="Y1930" s="173"/>
      <c r="Z1930" s="173"/>
      <c r="AA1930" s="173"/>
      <c r="AB1930" s="173"/>
      <c r="AC1930" s="173"/>
      <c r="AD1930" s="173"/>
      <c r="AE1930" s="173"/>
      <c r="AF1930" s="173"/>
      <c r="AG1930" s="173"/>
      <c r="AH1930" s="173"/>
      <c r="AI1930" s="173"/>
      <c r="AJ1930" s="173"/>
      <c r="AK1930" s="173"/>
      <c r="AL1930" s="173"/>
      <c r="AM1930" s="173"/>
      <c r="AN1930" s="173"/>
      <c r="AO1930" s="173"/>
      <c r="AP1930" s="173"/>
      <c r="AQ1930" s="173"/>
      <c r="AR1930" s="173"/>
      <c r="AS1930" s="173"/>
      <c r="AT1930" s="198"/>
      <c r="AU1930" s="198"/>
      <c r="AV1930" s="198"/>
      <c r="AW1930" s="198"/>
      <c r="AX1930" s="198"/>
      <c r="AY1930" s="198"/>
      <c r="AZ1930" s="198"/>
      <c r="BA1930" s="198"/>
      <c r="BB1930" s="198"/>
      <c r="BC1930" s="198"/>
      <c r="BD1930" s="198"/>
      <c r="BE1930" s="198"/>
      <c r="BF1930" s="198"/>
      <c r="BG1930" s="198"/>
      <c r="BH1930" s="198"/>
      <c r="BI1930" s="198"/>
      <c r="BJ1930" s="198"/>
      <c r="BK1930" s="198"/>
      <c r="BL1930" s="198"/>
      <c r="BM1930" s="198"/>
      <c r="BN1930" s="198"/>
      <c r="BO1930" s="198"/>
      <c r="BP1930" s="198"/>
      <c r="BQ1930" s="198"/>
      <c r="BR1930" s="198"/>
      <c r="BS1930" s="198"/>
      <c r="BT1930" s="198"/>
      <c r="BU1930" s="198"/>
      <c r="BV1930" s="198"/>
      <c r="BW1930" s="198"/>
      <c r="BX1930" s="198"/>
      <c r="BY1930" s="198"/>
      <c r="BZ1930" s="198"/>
      <c r="CA1930" s="198"/>
      <c r="CB1930" s="198"/>
      <c r="CC1930" s="198"/>
      <c r="CD1930" s="198"/>
    </row>
    <row r="1931" spans="4:82" x14ac:dyDescent="0.2">
      <c r="D1931" s="173"/>
      <c r="E1931" s="173"/>
      <c r="F1931" s="173"/>
      <c r="G1931" s="173"/>
      <c r="H1931" s="173"/>
      <c r="I1931" s="173"/>
      <c r="J1931" s="173"/>
      <c r="K1931" s="173"/>
      <c r="L1931" s="173"/>
      <c r="M1931" s="173"/>
      <c r="N1931" s="173"/>
      <c r="O1931" s="173"/>
      <c r="P1931" s="173"/>
      <c r="Q1931" s="173"/>
      <c r="R1931" s="173"/>
      <c r="S1931" s="173"/>
      <c r="T1931" s="173"/>
      <c r="U1931" s="173"/>
      <c r="V1931" s="173"/>
      <c r="W1931" s="173"/>
      <c r="X1931" s="173"/>
      <c r="Y1931" s="173"/>
      <c r="Z1931" s="173"/>
      <c r="AA1931" s="173"/>
      <c r="AB1931" s="173"/>
      <c r="AC1931" s="173"/>
      <c r="AD1931" s="173"/>
      <c r="AE1931" s="173"/>
      <c r="AF1931" s="173"/>
      <c r="AG1931" s="173"/>
      <c r="AH1931" s="173"/>
      <c r="AI1931" s="173"/>
      <c r="AJ1931" s="173"/>
      <c r="AK1931" s="173"/>
      <c r="AL1931" s="173"/>
      <c r="AM1931" s="173"/>
      <c r="AN1931" s="173"/>
      <c r="AO1931" s="173"/>
      <c r="AP1931" s="173"/>
      <c r="AQ1931" s="173"/>
      <c r="AR1931" s="173"/>
      <c r="AS1931" s="173"/>
      <c r="AT1931" s="198"/>
      <c r="AU1931" s="198"/>
      <c r="AV1931" s="198"/>
      <c r="AW1931" s="198"/>
      <c r="AX1931" s="198"/>
      <c r="AY1931" s="198"/>
      <c r="AZ1931" s="198"/>
      <c r="BA1931" s="198"/>
      <c r="BB1931" s="198"/>
      <c r="BC1931" s="198"/>
      <c r="BD1931" s="198"/>
      <c r="BE1931" s="198"/>
      <c r="BF1931" s="198"/>
      <c r="BG1931" s="198"/>
      <c r="BH1931" s="198"/>
      <c r="BI1931" s="198"/>
      <c r="BJ1931" s="198"/>
      <c r="BK1931" s="198"/>
      <c r="BL1931" s="198"/>
      <c r="BM1931" s="198"/>
      <c r="BN1931" s="198"/>
      <c r="BO1931" s="198"/>
      <c r="BP1931" s="198"/>
      <c r="BQ1931" s="198"/>
      <c r="BR1931" s="198"/>
      <c r="BS1931" s="198"/>
      <c r="BT1931" s="198"/>
      <c r="BU1931" s="198"/>
      <c r="BV1931" s="198"/>
      <c r="BW1931" s="198"/>
      <c r="BX1931" s="198"/>
      <c r="BY1931" s="198"/>
      <c r="BZ1931" s="198"/>
      <c r="CA1931" s="198"/>
      <c r="CB1931" s="198"/>
      <c r="CC1931" s="198"/>
      <c r="CD1931" s="198"/>
    </row>
    <row r="1932" spans="4:82" x14ac:dyDescent="0.2">
      <c r="D1932" s="173"/>
      <c r="E1932" s="173"/>
      <c r="F1932" s="173"/>
      <c r="G1932" s="173"/>
      <c r="H1932" s="173"/>
      <c r="I1932" s="173"/>
      <c r="J1932" s="173"/>
      <c r="K1932" s="173"/>
      <c r="L1932" s="173"/>
      <c r="M1932" s="173"/>
      <c r="N1932" s="173"/>
      <c r="O1932" s="173"/>
      <c r="P1932" s="173"/>
      <c r="Q1932" s="173"/>
      <c r="R1932" s="173"/>
      <c r="S1932" s="173"/>
      <c r="T1932" s="173"/>
      <c r="U1932" s="173"/>
      <c r="V1932" s="173"/>
      <c r="W1932" s="173"/>
      <c r="X1932" s="173"/>
      <c r="Y1932" s="173"/>
      <c r="Z1932" s="173"/>
      <c r="AA1932" s="173"/>
      <c r="AB1932" s="173"/>
      <c r="AC1932" s="173"/>
      <c r="AD1932" s="173"/>
      <c r="AE1932" s="173"/>
      <c r="AF1932" s="173"/>
      <c r="AG1932" s="173"/>
      <c r="AH1932" s="173"/>
      <c r="AI1932" s="173"/>
      <c r="AJ1932" s="173"/>
      <c r="AK1932" s="173"/>
      <c r="AL1932" s="173"/>
      <c r="AM1932" s="173"/>
      <c r="AN1932" s="173"/>
      <c r="AO1932" s="173"/>
      <c r="AP1932" s="173"/>
      <c r="AQ1932" s="173"/>
      <c r="AR1932" s="173"/>
      <c r="AS1932" s="173"/>
      <c r="AT1932" s="198"/>
      <c r="AU1932" s="198"/>
      <c r="AV1932" s="198"/>
      <c r="AW1932" s="198"/>
      <c r="AX1932" s="198"/>
      <c r="AY1932" s="198"/>
      <c r="AZ1932" s="198"/>
      <c r="BA1932" s="198"/>
      <c r="BB1932" s="198"/>
      <c r="BC1932" s="198"/>
      <c r="BD1932" s="198"/>
      <c r="BE1932" s="198"/>
      <c r="BF1932" s="198"/>
      <c r="BG1932" s="198"/>
      <c r="BH1932" s="198"/>
      <c r="BI1932" s="198"/>
      <c r="BJ1932" s="198"/>
      <c r="BK1932" s="198"/>
      <c r="BL1932" s="198"/>
      <c r="BM1932" s="198"/>
      <c r="BN1932" s="198"/>
      <c r="BO1932" s="198"/>
      <c r="BP1932" s="198"/>
      <c r="BQ1932" s="198"/>
      <c r="BR1932" s="198"/>
      <c r="BS1932" s="198"/>
      <c r="BT1932" s="198"/>
      <c r="BU1932" s="198"/>
      <c r="BV1932" s="198"/>
      <c r="BW1932" s="198"/>
      <c r="BX1932" s="198"/>
      <c r="BY1932" s="198"/>
      <c r="BZ1932" s="198"/>
      <c r="CA1932" s="198"/>
      <c r="CB1932" s="198"/>
      <c r="CC1932" s="198"/>
      <c r="CD1932" s="198"/>
    </row>
    <row r="1933" spans="4:82" x14ac:dyDescent="0.2">
      <c r="D1933" s="173"/>
      <c r="E1933" s="173"/>
      <c r="F1933" s="173"/>
      <c r="G1933" s="173"/>
      <c r="H1933" s="173"/>
      <c r="I1933" s="173"/>
      <c r="J1933" s="173"/>
      <c r="K1933" s="173"/>
      <c r="L1933" s="173"/>
      <c r="M1933" s="173"/>
      <c r="N1933" s="173"/>
      <c r="O1933" s="173"/>
      <c r="P1933" s="173"/>
      <c r="Q1933" s="173"/>
      <c r="R1933" s="173"/>
      <c r="S1933" s="173"/>
      <c r="T1933" s="173"/>
      <c r="U1933" s="173"/>
      <c r="V1933" s="173"/>
      <c r="W1933" s="173"/>
      <c r="X1933" s="173"/>
      <c r="Y1933" s="173"/>
      <c r="Z1933" s="173"/>
      <c r="AA1933" s="173"/>
      <c r="AB1933" s="173"/>
      <c r="AC1933" s="173"/>
      <c r="AD1933" s="173"/>
      <c r="AE1933" s="173"/>
      <c r="AF1933" s="173"/>
      <c r="AG1933" s="173"/>
      <c r="AH1933" s="173"/>
      <c r="AI1933" s="173"/>
      <c r="AJ1933" s="173"/>
      <c r="AK1933" s="173"/>
      <c r="AL1933" s="173"/>
      <c r="AM1933" s="173"/>
      <c r="AN1933" s="173"/>
      <c r="AO1933" s="173"/>
      <c r="AP1933" s="173"/>
      <c r="AQ1933" s="173"/>
      <c r="AR1933" s="173"/>
      <c r="AS1933" s="173"/>
      <c r="AT1933" s="198"/>
      <c r="AU1933" s="198"/>
      <c r="AV1933" s="198"/>
      <c r="AW1933" s="198"/>
      <c r="AX1933" s="198"/>
      <c r="AY1933" s="198"/>
      <c r="AZ1933" s="198"/>
      <c r="BA1933" s="198"/>
      <c r="BB1933" s="198"/>
      <c r="BC1933" s="198"/>
      <c r="BD1933" s="198"/>
      <c r="BE1933" s="198"/>
      <c r="BF1933" s="198"/>
      <c r="BG1933" s="198"/>
      <c r="BH1933" s="198"/>
      <c r="BI1933" s="198"/>
      <c r="BJ1933" s="198"/>
      <c r="BK1933" s="198"/>
      <c r="BL1933" s="198"/>
      <c r="BM1933" s="198"/>
      <c r="BN1933" s="198"/>
      <c r="BO1933" s="198"/>
      <c r="BP1933" s="198"/>
      <c r="BQ1933" s="198"/>
      <c r="BR1933" s="198"/>
      <c r="BS1933" s="198"/>
      <c r="BT1933" s="198"/>
      <c r="BU1933" s="198"/>
      <c r="BV1933" s="198"/>
      <c r="BW1933" s="198"/>
      <c r="BX1933" s="198"/>
      <c r="BY1933" s="198"/>
      <c r="BZ1933" s="198"/>
      <c r="CA1933" s="198"/>
      <c r="CB1933" s="198"/>
      <c r="CC1933" s="198"/>
      <c r="CD1933" s="198"/>
    </row>
    <row r="1934" spans="4:82" x14ac:dyDescent="0.2">
      <c r="D1934" s="173"/>
      <c r="E1934" s="173"/>
      <c r="F1934" s="173"/>
      <c r="G1934" s="173"/>
      <c r="H1934" s="173"/>
      <c r="I1934" s="173"/>
      <c r="J1934" s="173"/>
      <c r="K1934" s="173"/>
      <c r="L1934" s="173"/>
      <c r="M1934" s="173"/>
      <c r="N1934" s="173"/>
      <c r="O1934" s="173"/>
      <c r="P1934" s="173"/>
      <c r="Q1934" s="173"/>
      <c r="R1934" s="173"/>
      <c r="S1934" s="173"/>
      <c r="T1934" s="173"/>
      <c r="U1934" s="173"/>
      <c r="V1934" s="173"/>
      <c r="W1934" s="173"/>
      <c r="X1934" s="173"/>
      <c r="Y1934" s="173"/>
      <c r="Z1934" s="173"/>
      <c r="AA1934" s="173"/>
      <c r="AB1934" s="173"/>
      <c r="AC1934" s="173"/>
      <c r="AD1934" s="173"/>
      <c r="AE1934" s="173"/>
      <c r="AF1934" s="173"/>
      <c r="AG1934" s="173"/>
      <c r="AH1934" s="173"/>
      <c r="AI1934" s="173"/>
      <c r="AJ1934" s="173"/>
      <c r="AK1934" s="173"/>
      <c r="AL1934" s="173"/>
      <c r="AM1934" s="173"/>
      <c r="AN1934" s="173"/>
      <c r="AO1934" s="173"/>
      <c r="AP1934" s="173"/>
      <c r="AQ1934" s="173"/>
      <c r="AR1934" s="173"/>
      <c r="AS1934" s="173"/>
      <c r="AT1934" s="198"/>
      <c r="AU1934" s="198"/>
      <c r="AV1934" s="198"/>
      <c r="AW1934" s="198"/>
      <c r="AX1934" s="198"/>
      <c r="AY1934" s="198"/>
      <c r="AZ1934" s="198"/>
      <c r="BA1934" s="198"/>
      <c r="BB1934" s="198"/>
      <c r="BC1934" s="198"/>
      <c r="BD1934" s="198"/>
      <c r="BE1934" s="198"/>
      <c r="BF1934" s="198"/>
      <c r="BG1934" s="198"/>
      <c r="BH1934" s="198"/>
      <c r="BI1934" s="198"/>
      <c r="BJ1934" s="198"/>
      <c r="BK1934" s="198"/>
      <c r="BL1934" s="198"/>
      <c r="BM1934" s="198"/>
      <c r="BN1934" s="198"/>
      <c r="BO1934" s="198"/>
      <c r="BP1934" s="198"/>
      <c r="BQ1934" s="198"/>
      <c r="BR1934" s="198"/>
      <c r="BS1934" s="198"/>
      <c r="BT1934" s="198"/>
      <c r="BU1934" s="198"/>
      <c r="BV1934" s="198"/>
      <c r="BW1934" s="198"/>
      <c r="BX1934" s="198"/>
      <c r="BY1934" s="198"/>
      <c r="BZ1934" s="198"/>
      <c r="CA1934" s="198"/>
      <c r="CB1934" s="198"/>
      <c r="CC1934" s="198"/>
      <c r="CD1934" s="198"/>
    </row>
    <row r="1935" spans="4:82" x14ac:dyDescent="0.2">
      <c r="D1935" s="173"/>
      <c r="E1935" s="173"/>
      <c r="F1935" s="173"/>
      <c r="G1935" s="173"/>
      <c r="H1935" s="173"/>
      <c r="I1935" s="173"/>
      <c r="J1935" s="173"/>
      <c r="K1935" s="173"/>
      <c r="L1935" s="173"/>
      <c r="M1935" s="173"/>
      <c r="N1935" s="173"/>
      <c r="O1935" s="173"/>
      <c r="P1935" s="173"/>
      <c r="Q1935" s="173"/>
      <c r="R1935" s="173"/>
      <c r="S1935" s="173"/>
      <c r="T1935" s="173"/>
      <c r="U1935" s="173"/>
      <c r="V1935" s="173"/>
      <c r="W1935" s="173"/>
      <c r="X1935" s="173"/>
      <c r="Y1935" s="173"/>
      <c r="Z1935" s="173"/>
      <c r="AA1935" s="173"/>
      <c r="AB1935" s="173"/>
      <c r="AC1935" s="173"/>
      <c r="AD1935" s="173"/>
      <c r="AE1935" s="173"/>
      <c r="AF1935" s="173"/>
      <c r="AG1935" s="173"/>
      <c r="AH1935" s="173"/>
      <c r="AI1935" s="173"/>
      <c r="AJ1935" s="173"/>
      <c r="AK1935" s="173"/>
      <c r="AL1935" s="173"/>
      <c r="AM1935" s="173"/>
      <c r="AN1935" s="173"/>
      <c r="AO1935" s="173"/>
      <c r="AP1935" s="173"/>
      <c r="AQ1935" s="173"/>
      <c r="AR1935" s="173"/>
      <c r="AS1935" s="173"/>
      <c r="AT1935" s="198"/>
      <c r="AU1935" s="198"/>
      <c r="AV1935" s="198"/>
      <c r="AW1935" s="198"/>
      <c r="AX1935" s="198"/>
      <c r="AY1935" s="198"/>
      <c r="AZ1935" s="198"/>
      <c r="BA1935" s="198"/>
      <c r="BB1935" s="198"/>
      <c r="BC1935" s="198"/>
      <c r="BD1935" s="198"/>
      <c r="BE1935" s="198"/>
      <c r="BF1935" s="198"/>
      <c r="BG1935" s="198"/>
      <c r="BH1935" s="198"/>
      <c r="BI1935" s="198"/>
      <c r="BJ1935" s="198"/>
      <c r="BK1935" s="198"/>
      <c r="BL1935" s="198"/>
      <c r="BM1935" s="198"/>
      <c r="BN1935" s="198"/>
      <c r="BO1935" s="198"/>
      <c r="BP1935" s="198"/>
      <c r="BQ1935" s="198"/>
      <c r="BR1935" s="198"/>
      <c r="BS1935" s="198"/>
      <c r="BT1935" s="198"/>
      <c r="BU1935" s="198"/>
      <c r="BV1935" s="198"/>
      <c r="BW1935" s="198"/>
      <c r="BX1935" s="198"/>
      <c r="BY1935" s="198"/>
      <c r="BZ1935" s="198"/>
      <c r="CA1935" s="198"/>
      <c r="CB1935" s="198"/>
      <c r="CC1935" s="198"/>
      <c r="CD1935" s="198"/>
    </row>
    <row r="1936" spans="4:82" x14ac:dyDescent="0.2">
      <c r="D1936" s="173"/>
      <c r="E1936" s="173"/>
      <c r="F1936" s="173"/>
      <c r="G1936" s="173"/>
      <c r="H1936" s="173"/>
      <c r="I1936" s="173"/>
      <c r="J1936" s="173"/>
      <c r="K1936" s="173"/>
      <c r="L1936" s="173"/>
      <c r="M1936" s="173"/>
      <c r="N1936" s="173"/>
      <c r="O1936" s="173"/>
      <c r="P1936" s="173"/>
      <c r="Q1936" s="173"/>
      <c r="R1936" s="173"/>
      <c r="S1936" s="173"/>
      <c r="T1936" s="173"/>
      <c r="U1936" s="173"/>
      <c r="V1936" s="173"/>
      <c r="W1936" s="173"/>
      <c r="X1936" s="173"/>
      <c r="Y1936" s="173"/>
      <c r="Z1936" s="173"/>
      <c r="AA1936" s="173"/>
      <c r="AB1936" s="173"/>
      <c r="AC1936" s="173"/>
      <c r="AD1936" s="173"/>
      <c r="AE1936" s="173"/>
      <c r="AF1936" s="173"/>
      <c r="AG1936" s="173"/>
      <c r="AH1936" s="173"/>
      <c r="AI1936" s="173"/>
      <c r="AJ1936" s="173"/>
      <c r="AK1936" s="173"/>
      <c r="AL1936" s="173"/>
      <c r="AM1936" s="173"/>
      <c r="AN1936" s="173"/>
      <c r="AO1936" s="173"/>
      <c r="AP1936" s="173"/>
      <c r="AQ1936" s="173"/>
      <c r="AR1936" s="173"/>
      <c r="AS1936" s="173"/>
      <c r="AT1936" s="198"/>
      <c r="AU1936" s="198"/>
      <c r="AV1936" s="198"/>
      <c r="AW1936" s="198"/>
      <c r="AX1936" s="198"/>
      <c r="AY1936" s="198"/>
      <c r="AZ1936" s="198"/>
      <c r="BA1936" s="198"/>
      <c r="BB1936" s="198"/>
      <c r="BC1936" s="198"/>
      <c r="BD1936" s="198"/>
      <c r="BE1936" s="198"/>
      <c r="BF1936" s="198"/>
      <c r="BG1936" s="198"/>
      <c r="BH1936" s="198"/>
      <c r="BI1936" s="198"/>
      <c r="BJ1936" s="198"/>
      <c r="BK1936" s="198"/>
      <c r="BL1936" s="198"/>
      <c r="BM1936" s="198"/>
      <c r="BN1936" s="198"/>
      <c r="BO1936" s="198"/>
      <c r="BP1936" s="198"/>
      <c r="BQ1936" s="198"/>
      <c r="BR1936" s="198"/>
      <c r="BS1936" s="198"/>
      <c r="BT1936" s="198"/>
      <c r="BU1936" s="198"/>
      <c r="BV1936" s="198"/>
      <c r="BW1936" s="198"/>
      <c r="BX1936" s="198"/>
      <c r="BY1936" s="198"/>
      <c r="BZ1936" s="198"/>
      <c r="CA1936" s="198"/>
      <c r="CB1936" s="198"/>
      <c r="CC1936" s="198"/>
      <c r="CD1936" s="198"/>
    </row>
    <row r="1937" spans="4:82" x14ac:dyDescent="0.2">
      <c r="D1937" s="173"/>
      <c r="E1937" s="173"/>
      <c r="F1937" s="173"/>
      <c r="G1937" s="173"/>
      <c r="H1937" s="173"/>
      <c r="I1937" s="173"/>
      <c r="J1937" s="173"/>
      <c r="K1937" s="173"/>
      <c r="L1937" s="173"/>
      <c r="M1937" s="173"/>
      <c r="N1937" s="173"/>
      <c r="O1937" s="173"/>
      <c r="P1937" s="173"/>
      <c r="Q1937" s="173"/>
      <c r="R1937" s="173"/>
      <c r="S1937" s="173"/>
      <c r="T1937" s="173"/>
      <c r="U1937" s="173"/>
      <c r="V1937" s="173"/>
      <c r="W1937" s="173"/>
      <c r="X1937" s="173"/>
      <c r="Y1937" s="173"/>
      <c r="Z1937" s="173"/>
      <c r="AA1937" s="173"/>
      <c r="AB1937" s="173"/>
      <c r="AC1937" s="173"/>
      <c r="AD1937" s="173"/>
      <c r="AE1937" s="173"/>
      <c r="AF1937" s="173"/>
      <c r="AG1937" s="173"/>
      <c r="AH1937" s="173"/>
      <c r="AI1937" s="173"/>
      <c r="AJ1937" s="173"/>
      <c r="AK1937" s="173"/>
      <c r="AL1937" s="173"/>
      <c r="AM1937" s="173"/>
      <c r="AN1937" s="173"/>
      <c r="AO1937" s="173"/>
      <c r="AP1937" s="173"/>
      <c r="AQ1937" s="173"/>
      <c r="AR1937" s="173"/>
      <c r="AS1937" s="173"/>
      <c r="AT1937" s="198"/>
      <c r="AU1937" s="198"/>
      <c r="AV1937" s="198"/>
      <c r="AW1937" s="198"/>
      <c r="AX1937" s="198"/>
      <c r="AY1937" s="198"/>
      <c r="AZ1937" s="198"/>
      <c r="BA1937" s="198"/>
      <c r="BB1937" s="198"/>
      <c r="BC1937" s="198"/>
      <c r="BD1937" s="198"/>
      <c r="BE1937" s="198"/>
      <c r="BF1937" s="198"/>
      <c r="BG1937" s="198"/>
      <c r="BH1937" s="198"/>
      <c r="BI1937" s="198"/>
      <c r="BJ1937" s="198"/>
      <c r="BK1937" s="198"/>
      <c r="BL1937" s="198"/>
      <c r="BM1937" s="198"/>
      <c r="BN1937" s="198"/>
      <c r="BO1937" s="198"/>
      <c r="BP1937" s="198"/>
      <c r="BQ1937" s="198"/>
      <c r="BR1937" s="198"/>
      <c r="BS1937" s="198"/>
      <c r="BT1937" s="198"/>
      <c r="BU1937" s="198"/>
      <c r="BV1937" s="198"/>
      <c r="BW1937" s="198"/>
      <c r="BX1937" s="198"/>
      <c r="BY1937" s="198"/>
      <c r="BZ1937" s="198"/>
      <c r="CA1937" s="198"/>
      <c r="CB1937" s="198"/>
      <c r="CC1937" s="198"/>
      <c r="CD1937" s="198"/>
    </row>
    <row r="1938" spans="4:82" x14ac:dyDescent="0.2">
      <c r="D1938" s="173"/>
      <c r="E1938" s="173"/>
      <c r="F1938" s="173"/>
      <c r="G1938" s="173"/>
      <c r="H1938" s="173"/>
      <c r="I1938" s="173"/>
      <c r="J1938" s="173"/>
      <c r="K1938" s="173"/>
      <c r="L1938" s="173"/>
      <c r="M1938" s="173"/>
      <c r="N1938" s="173"/>
      <c r="O1938" s="173"/>
      <c r="P1938" s="173"/>
      <c r="Q1938" s="173"/>
      <c r="R1938" s="173"/>
      <c r="S1938" s="173"/>
      <c r="T1938" s="173"/>
      <c r="U1938" s="173"/>
      <c r="V1938" s="173"/>
      <c r="W1938" s="173"/>
      <c r="X1938" s="173"/>
      <c r="Y1938" s="173"/>
      <c r="Z1938" s="173"/>
      <c r="AA1938" s="173"/>
      <c r="AB1938" s="173"/>
      <c r="AC1938" s="173"/>
      <c r="AD1938" s="173"/>
      <c r="AE1938" s="173"/>
      <c r="AF1938" s="173"/>
      <c r="AG1938" s="173"/>
      <c r="AH1938" s="173"/>
      <c r="AI1938" s="173"/>
      <c r="AJ1938" s="173"/>
      <c r="AK1938" s="173"/>
      <c r="AL1938" s="173"/>
      <c r="AM1938" s="173"/>
      <c r="AN1938" s="173"/>
      <c r="AO1938" s="173"/>
      <c r="AP1938" s="173"/>
      <c r="AQ1938" s="173"/>
      <c r="AR1938" s="173"/>
      <c r="AS1938" s="173"/>
      <c r="AT1938" s="198"/>
      <c r="AU1938" s="198"/>
      <c r="AV1938" s="198"/>
      <c r="AW1938" s="198"/>
      <c r="AX1938" s="198"/>
      <c r="AY1938" s="198"/>
      <c r="AZ1938" s="198"/>
      <c r="BA1938" s="198"/>
      <c r="BB1938" s="198"/>
      <c r="BC1938" s="198"/>
      <c r="BD1938" s="198"/>
      <c r="BE1938" s="198"/>
      <c r="BF1938" s="198"/>
      <c r="BG1938" s="198"/>
      <c r="BH1938" s="198"/>
      <c r="BI1938" s="198"/>
      <c r="BJ1938" s="198"/>
      <c r="BK1938" s="198"/>
      <c r="BL1938" s="198"/>
      <c r="BM1938" s="198"/>
      <c r="BN1938" s="198"/>
      <c r="BO1938" s="198"/>
      <c r="BP1938" s="198"/>
      <c r="BQ1938" s="198"/>
      <c r="BR1938" s="198"/>
      <c r="BS1938" s="198"/>
      <c r="BT1938" s="198"/>
      <c r="BU1938" s="198"/>
      <c r="BV1938" s="198"/>
      <c r="BW1938" s="198"/>
      <c r="BX1938" s="198"/>
      <c r="BY1938" s="198"/>
      <c r="BZ1938" s="198"/>
      <c r="CA1938" s="198"/>
      <c r="CB1938" s="198"/>
      <c r="CC1938" s="198"/>
      <c r="CD1938" s="198"/>
    </row>
    <row r="1939" spans="4:82" x14ac:dyDescent="0.2">
      <c r="D1939" s="173"/>
      <c r="E1939" s="173"/>
      <c r="F1939" s="173"/>
      <c r="G1939" s="173"/>
      <c r="H1939" s="173"/>
      <c r="I1939" s="173"/>
      <c r="J1939" s="173"/>
      <c r="K1939" s="173"/>
      <c r="L1939" s="173"/>
      <c r="M1939" s="173"/>
      <c r="N1939" s="173"/>
      <c r="O1939" s="173"/>
      <c r="P1939" s="173"/>
      <c r="Q1939" s="173"/>
      <c r="R1939" s="173"/>
      <c r="S1939" s="173"/>
      <c r="T1939" s="173"/>
      <c r="U1939" s="173"/>
      <c r="V1939" s="173"/>
      <c r="W1939" s="173"/>
      <c r="X1939" s="173"/>
      <c r="Y1939" s="173"/>
      <c r="Z1939" s="173"/>
      <c r="AA1939" s="173"/>
      <c r="AB1939" s="173"/>
      <c r="AC1939" s="173"/>
      <c r="AD1939" s="173"/>
      <c r="AE1939" s="173"/>
      <c r="AF1939" s="173"/>
      <c r="AG1939" s="173"/>
      <c r="AH1939" s="173"/>
      <c r="AI1939" s="173"/>
      <c r="AJ1939" s="173"/>
      <c r="AK1939" s="173"/>
      <c r="AL1939" s="173"/>
      <c r="AM1939" s="173"/>
      <c r="AN1939" s="173"/>
      <c r="AO1939" s="173"/>
      <c r="AP1939" s="173"/>
      <c r="AQ1939" s="173"/>
      <c r="AR1939" s="173"/>
      <c r="AS1939" s="173"/>
      <c r="AT1939" s="198"/>
      <c r="AU1939" s="198"/>
      <c r="AV1939" s="198"/>
      <c r="AW1939" s="198"/>
      <c r="AX1939" s="198"/>
      <c r="AY1939" s="198"/>
      <c r="AZ1939" s="198"/>
      <c r="BA1939" s="198"/>
      <c r="BB1939" s="198"/>
      <c r="BC1939" s="198"/>
      <c r="BD1939" s="198"/>
      <c r="BE1939" s="198"/>
      <c r="BF1939" s="198"/>
      <c r="BG1939" s="198"/>
      <c r="BH1939" s="198"/>
      <c r="BI1939" s="198"/>
      <c r="BJ1939" s="198"/>
      <c r="BK1939" s="198"/>
      <c r="BL1939" s="198"/>
      <c r="BM1939" s="198"/>
      <c r="BN1939" s="198"/>
      <c r="BO1939" s="198"/>
      <c r="BP1939" s="198"/>
      <c r="BQ1939" s="198"/>
      <c r="BR1939" s="198"/>
      <c r="BS1939" s="198"/>
      <c r="BT1939" s="198"/>
      <c r="BU1939" s="198"/>
      <c r="BV1939" s="198"/>
      <c r="BW1939" s="198"/>
      <c r="BX1939" s="198"/>
      <c r="BY1939" s="198"/>
      <c r="BZ1939" s="198"/>
      <c r="CA1939" s="198"/>
      <c r="CB1939" s="198"/>
      <c r="CC1939" s="198"/>
      <c r="CD1939" s="198"/>
    </row>
    <row r="1940" spans="4:82" x14ac:dyDescent="0.2">
      <c r="D1940" s="173"/>
      <c r="E1940" s="173"/>
      <c r="F1940" s="173"/>
      <c r="G1940" s="173"/>
      <c r="H1940" s="173"/>
      <c r="I1940" s="173"/>
      <c r="J1940" s="173"/>
      <c r="K1940" s="173"/>
      <c r="L1940" s="173"/>
      <c r="M1940" s="173"/>
      <c r="N1940" s="173"/>
      <c r="O1940" s="173"/>
      <c r="P1940" s="173"/>
      <c r="Q1940" s="173"/>
      <c r="R1940" s="173"/>
      <c r="S1940" s="173"/>
      <c r="T1940" s="173"/>
      <c r="U1940" s="173"/>
      <c r="V1940" s="173"/>
      <c r="W1940" s="173"/>
      <c r="X1940" s="173"/>
      <c r="Y1940" s="173"/>
      <c r="Z1940" s="173"/>
      <c r="AA1940" s="173"/>
      <c r="AB1940" s="173"/>
      <c r="AC1940" s="173"/>
      <c r="AD1940" s="173"/>
      <c r="AE1940" s="173"/>
      <c r="AF1940" s="173"/>
      <c r="AG1940" s="173"/>
      <c r="AH1940" s="173"/>
      <c r="AI1940" s="173"/>
      <c r="AJ1940" s="173"/>
      <c r="AK1940" s="173"/>
      <c r="AL1940" s="173"/>
      <c r="AM1940" s="173"/>
      <c r="AN1940" s="173"/>
      <c r="AO1940" s="173"/>
      <c r="AP1940" s="173"/>
      <c r="AQ1940" s="173"/>
      <c r="AR1940" s="173"/>
      <c r="AS1940" s="173"/>
      <c r="AT1940" s="198"/>
      <c r="AU1940" s="198"/>
      <c r="AV1940" s="198"/>
      <c r="AW1940" s="198"/>
      <c r="AX1940" s="198"/>
      <c r="AY1940" s="198"/>
      <c r="AZ1940" s="198"/>
      <c r="BA1940" s="198"/>
      <c r="BB1940" s="198"/>
      <c r="BC1940" s="198"/>
      <c r="BD1940" s="198"/>
      <c r="BE1940" s="198"/>
      <c r="BF1940" s="198"/>
      <c r="BG1940" s="198"/>
      <c r="BH1940" s="198"/>
      <c r="BI1940" s="198"/>
      <c r="BJ1940" s="198"/>
      <c r="BK1940" s="198"/>
      <c r="BL1940" s="198"/>
      <c r="BM1940" s="198"/>
      <c r="BN1940" s="198"/>
      <c r="BO1940" s="198"/>
      <c r="BP1940" s="198"/>
      <c r="BQ1940" s="198"/>
      <c r="BR1940" s="198"/>
      <c r="BS1940" s="198"/>
      <c r="BT1940" s="198"/>
      <c r="BU1940" s="198"/>
      <c r="BV1940" s="198"/>
      <c r="BW1940" s="198"/>
      <c r="BX1940" s="198"/>
      <c r="BY1940" s="198"/>
      <c r="BZ1940" s="198"/>
      <c r="CA1940" s="198"/>
      <c r="CB1940" s="198"/>
      <c r="CC1940" s="198"/>
      <c r="CD1940" s="198"/>
    </row>
    <row r="1941" spans="4:82" x14ac:dyDescent="0.2">
      <c r="D1941" s="173"/>
      <c r="E1941" s="173"/>
      <c r="F1941" s="173"/>
      <c r="G1941" s="173"/>
      <c r="H1941" s="173"/>
      <c r="I1941" s="173"/>
      <c r="J1941" s="173"/>
      <c r="K1941" s="173"/>
      <c r="L1941" s="173"/>
      <c r="M1941" s="173"/>
      <c r="N1941" s="173"/>
      <c r="O1941" s="173"/>
      <c r="P1941" s="173"/>
      <c r="Q1941" s="173"/>
      <c r="R1941" s="173"/>
      <c r="S1941" s="173"/>
      <c r="T1941" s="173"/>
      <c r="U1941" s="173"/>
      <c r="V1941" s="173"/>
      <c r="W1941" s="173"/>
      <c r="X1941" s="173"/>
      <c r="Y1941" s="173"/>
      <c r="Z1941" s="173"/>
      <c r="AA1941" s="173"/>
      <c r="AB1941" s="173"/>
      <c r="AC1941" s="173"/>
      <c r="AD1941" s="173"/>
      <c r="AE1941" s="173"/>
      <c r="AF1941" s="173"/>
      <c r="AG1941" s="173"/>
      <c r="AH1941" s="173"/>
      <c r="AI1941" s="173"/>
      <c r="AJ1941" s="173"/>
      <c r="AK1941" s="173"/>
      <c r="AL1941" s="173"/>
      <c r="AM1941" s="173"/>
      <c r="AN1941" s="173"/>
      <c r="AO1941" s="173"/>
      <c r="AP1941" s="173"/>
      <c r="AQ1941" s="173"/>
      <c r="AR1941" s="173"/>
      <c r="AS1941" s="173"/>
      <c r="AT1941" s="198"/>
      <c r="AU1941" s="198"/>
      <c r="AV1941" s="198"/>
      <c r="AW1941" s="198"/>
      <c r="AX1941" s="198"/>
      <c r="AY1941" s="198"/>
      <c r="AZ1941" s="198"/>
      <c r="BA1941" s="198"/>
      <c r="BB1941" s="198"/>
      <c r="BC1941" s="198"/>
      <c r="BD1941" s="198"/>
      <c r="BE1941" s="198"/>
      <c r="BF1941" s="198"/>
      <c r="BG1941" s="198"/>
      <c r="BH1941" s="198"/>
      <c r="BI1941" s="198"/>
      <c r="BJ1941" s="198"/>
      <c r="BK1941" s="198"/>
      <c r="BL1941" s="198"/>
      <c r="BM1941" s="198"/>
      <c r="BN1941" s="198"/>
      <c r="BO1941" s="198"/>
      <c r="BP1941" s="198"/>
      <c r="BQ1941" s="198"/>
      <c r="BR1941" s="198"/>
      <c r="BS1941" s="198"/>
      <c r="BT1941" s="198"/>
      <c r="BU1941" s="198"/>
      <c r="BV1941" s="198"/>
      <c r="BW1941" s="198"/>
      <c r="BX1941" s="198"/>
      <c r="BY1941" s="198"/>
      <c r="BZ1941" s="198"/>
      <c r="CA1941" s="198"/>
      <c r="CB1941" s="198"/>
      <c r="CC1941" s="198"/>
      <c r="CD1941" s="198"/>
    </row>
    <row r="1942" spans="4:82" x14ac:dyDescent="0.2">
      <c r="D1942" s="173"/>
      <c r="E1942" s="173"/>
      <c r="F1942" s="173"/>
      <c r="G1942" s="173"/>
      <c r="H1942" s="173"/>
      <c r="I1942" s="173"/>
      <c r="J1942" s="173"/>
      <c r="K1942" s="173"/>
      <c r="L1942" s="173"/>
      <c r="M1942" s="173"/>
      <c r="N1942" s="173"/>
      <c r="O1942" s="173"/>
      <c r="P1942" s="173"/>
      <c r="Q1942" s="173"/>
      <c r="R1942" s="173"/>
      <c r="S1942" s="173"/>
      <c r="T1942" s="173"/>
      <c r="U1942" s="173"/>
      <c r="V1942" s="173"/>
      <c r="W1942" s="173"/>
      <c r="X1942" s="173"/>
      <c r="Y1942" s="173"/>
      <c r="Z1942" s="173"/>
      <c r="AA1942" s="173"/>
      <c r="AB1942" s="173"/>
      <c r="AC1942" s="173"/>
      <c r="AD1942" s="173"/>
      <c r="AE1942" s="173"/>
      <c r="AF1942" s="173"/>
      <c r="AG1942" s="173"/>
      <c r="AH1942" s="173"/>
      <c r="AI1942" s="173"/>
      <c r="AJ1942" s="173"/>
      <c r="AK1942" s="173"/>
      <c r="AL1942" s="173"/>
      <c r="AM1942" s="173"/>
      <c r="AN1942" s="173"/>
      <c r="AO1942" s="173"/>
      <c r="AP1942" s="173"/>
      <c r="AQ1942" s="173"/>
      <c r="AR1942" s="173"/>
      <c r="AS1942" s="173"/>
      <c r="AT1942" s="198"/>
      <c r="AU1942" s="198"/>
      <c r="AV1942" s="198"/>
      <c r="AW1942" s="198"/>
      <c r="AX1942" s="198"/>
      <c r="AY1942" s="198"/>
      <c r="AZ1942" s="198"/>
      <c r="BA1942" s="198"/>
      <c r="BB1942" s="198"/>
      <c r="BC1942" s="198"/>
      <c r="BD1942" s="198"/>
      <c r="BE1942" s="198"/>
      <c r="BF1942" s="198"/>
      <c r="BG1942" s="198"/>
      <c r="BH1942" s="198"/>
      <c r="BI1942" s="198"/>
      <c r="BJ1942" s="198"/>
      <c r="BK1942" s="198"/>
      <c r="BL1942" s="198"/>
      <c r="BM1942" s="198"/>
      <c r="BN1942" s="198"/>
      <c r="BO1942" s="198"/>
      <c r="BP1942" s="198"/>
      <c r="BQ1942" s="198"/>
      <c r="BR1942" s="198"/>
      <c r="BS1942" s="198"/>
      <c r="BT1942" s="198"/>
      <c r="BU1942" s="198"/>
      <c r="BV1942" s="198"/>
      <c r="BW1942" s="198"/>
      <c r="BX1942" s="198"/>
      <c r="BY1942" s="198"/>
      <c r="BZ1942" s="198"/>
      <c r="CA1942" s="198"/>
      <c r="CB1942" s="198"/>
      <c r="CC1942" s="198"/>
      <c r="CD1942" s="198"/>
    </row>
    <row r="1943" spans="4:82" x14ac:dyDescent="0.2">
      <c r="D1943" s="173"/>
      <c r="E1943" s="173"/>
      <c r="F1943" s="173"/>
      <c r="G1943" s="173"/>
      <c r="H1943" s="173"/>
      <c r="I1943" s="173"/>
      <c r="J1943" s="173"/>
      <c r="K1943" s="173"/>
      <c r="L1943" s="173"/>
      <c r="M1943" s="173"/>
      <c r="N1943" s="173"/>
      <c r="O1943" s="173"/>
      <c r="P1943" s="173"/>
      <c r="Q1943" s="173"/>
      <c r="R1943" s="173"/>
      <c r="S1943" s="173"/>
      <c r="T1943" s="173"/>
      <c r="U1943" s="173"/>
      <c r="V1943" s="173"/>
      <c r="W1943" s="173"/>
      <c r="X1943" s="173"/>
      <c r="Y1943" s="173"/>
      <c r="Z1943" s="173"/>
      <c r="AA1943" s="173"/>
      <c r="AB1943" s="173"/>
      <c r="AC1943" s="173"/>
      <c r="AD1943" s="173"/>
      <c r="AE1943" s="173"/>
      <c r="AF1943" s="173"/>
      <c r="AG1943" s="173"/>
      <c r="AH1943" s="173"/>
      <c r="AI1943" s="173"/>
      <c r="AJ1943" s="173"/>
      <c r="AK1943" s="173"/>
      <c r="AL1943" s="173"/>
      <c r="AM1943" s="173"/>
      <c r="AN1943" s="173"/>
      <c r="AO1943" s="173"/>
      <c r="AP1943" s="173"/>
      <c r="AQ1943" s="173"/>
      <c r="AR1943" s="173"/>
      <c r="AS1943" s="173"/>
      <c r="AT1943" s="198"/>
      <c r="AU1943" s="198"/>
      <c r="AV1943" s="198"/>
      <c r="AW1943" s="198"/>
      <c r="AX1943" s="198"/>
      <c r="AY1943" s="198"/>
      <c r="AZ1943" s="198"/>
      <c r="BA1943" s="198"/>
      <c r="BB1943" s="198"/>
      <c r="BC1943" s="198"/>
      <c r="BD1943" s="198"/>
      <c r="BE1943" s="198"/>
      <c r="BF1943" s="198"/>
      <c r="BG1943" s="198"/>
      <c r="BH1943" s="198"/>
      <c r="BI1943" s="198"/>
      <c r="BJ1943" s="198"/>
      <c r="BK1943" s="198"/>
      <c r="BL1943" s="198"/>
      <c r="BM1943" s="198"/>
      <c r="BN1943" s="198"/>
      <c r="BO1943" s="198"/>
      <c r="BP1943" s="198"/>
      <c r="BQ1943" s="198"/>
      <c r="BR1943" s="198"/>
      <c r="BS1943" s="198"/>
      <c r="BT1943" s="198"/>
      <c r="BU1943" s="198"/>
      <c r="BV1943" s="198"/>
      <c r="BW1943" s="198"/>
      <c r="BX1943" s="198"/>
      <c r="BY1943" s="198"/>
      <c r="BZ1943" s="198"/>
      <c r="CA1943" s="198"/>
      <c r="CB1943" s="198"/>
      <c r="CC1943" s="198"/>
      <c r="CD1943" s="198"/>
    </row>
    <row r="1944" spans="4:82" x14ac:dyDescent="0.2">
      <c r="D1944" s="173"/>
      <c r="E1944" s="173"/>
      <c r="F1944" s="173"/>
      <c r="G1944" s="173"/>
      <c r="H1944" s="173"/>
      <c r="I1944" s="173"/>
      <c r="J1944" s="173"/>
      <c r="K1944" s="173"/>
      <c r="L1944" s="173"/>
      <c r="M1944" s="173"/>
      <c r="N1944" s="173"/>
      <c r="O1944" s="173"/>
      <c r="P1944" s="173"/>
      <c r="Q1944" s="173"/>
      <c r="R1944" s="173"/>
      <c r="S1944" s="173"/>
      <c r="T1944" s="173"/>
      <c r="U1944" s="173"/>
      <c r="V1944" s="173"/>
      <c r="W1944" s="173"/>
      <c r="X1944" s="173"/>
      <c r="Y1944" s="173"/>
      <c r="Z1944" s="173"/>
      <c r="AA1944" s="173"/>
      <c r="AB1944" s="173"/>
      <c r="AC1944" s="173"/>
      <c r="AD1944" s="173"/>
      <c r="AE1944" s="173"/>
      <c r="AF1944" s="173"/>
      <c r="AG1944" s="173"/>
      <c r="AH1944" s="173"/>
      <c r="AI1944" s="173"/>
      <c r="AJ1944" s="173"/>
      <c r="AK1944" s="173"/>
      <c r="AL1944" s="173"/>
      <c r="AM1944" s="173"/>
      <c r="AN1944" s="173"/>
      <c r="AO1944" s="173"/>
      <c r="AP1944" s="173"/>
      <c r="AQ1944" s="173"/>
      <c r="AR1944" s="173"/>
      <c r="AS1944" s="173"/>
      <c r="AT1944" s="198"/>
      <c r="AU1944" s="198"/>
      <c r="AV1944" s="198"/>
      <c r="AW1944" s="198"/>
      <c r="AX1944" s="198"/>
      <c r="AY1944" s="198"/>
      <c r="AZ1944" s="198"/>
      <c r="BA1944" s="198"/>
      <c r="BB1944" s="198"/>
      <c r="BC1944" s="198"/>
      <c r="BD1944" s="198"/>
      <c r="BE1944" s="198"/>
      <c r="BF1944" s="198"/>
      <c r="BG1944" s="198"/>
      <c r="BH1944" s="198"/>
      <c r="BI1944" s="198"/>
      <c r="BJ1944" s="198"/>
      <c r="BK1944" s="198"/>
      <c r="BL1944" s="198"/>
      <c r="BM1944" s="198"/>
      <c r="BN1944" s="198"/>
      <c r="BO1944" s="198"/>
      <c r="BP1944" s="198"/>
      <c r="BQ1944" s="198"/>
      <c r="BR1944" s="198"/>
      <c r="BS1944" s="198"/>
      <c r="BT1944" s="198"/>
      <c r="BU1944" s="198"/>
      <c r="BV1944" s="198"/>
      <c r="BW1944" s="198"/>
      <c r="BX1944" s="198"/>
      <c r="BY1944" s="198"/>
      <c r="BZ1944" s="198"/>
      <c r="CA1944" s="198"/>
      <c r="CB1944" s="198"/>
      <c r="CC1944" s="198"/>
      <c r="CD1944" s="198"/>
    </row>
    <row r="1945" spans="4:82" x14ac:dyDescent="0.2">
      <c r="D1945" s="173"/>
      <c r="E1945" s="173"/>
      <c r="F1945" s="173"/>
      <c r="G1945" s="173"/>
      <c r="H1945" s="173"/>
      <c r="I1945" s="173"/>
      <c r="J1945" s="173"/>
      <c r="K1945" s="173"/>
      <c r="L1945" s="173"/>
      <c r="M1945" s="173"/>
      <c r="N1945" s="173"/>
      <c r="O1945" s="173"/>
      <c r="P1945" s="173"/>
      <c r="Q1945" s="173"/>
      <c r="R1945" s="173"/>
      <c r="S1945" s="173"/>
      <c r="T1945" s="173"/>
      <c r="U1945" s="173"/>
      <c r="V1945" s="173"/>
      <c r="W1945" s="173"/>
      <c r="X1945" s="173"/>
      <c r="Y1945" s="173"/>
      <c r="Z1945" s="173"/>
      <c r="AA1945" s="173"/>
      <c r="AB1945" s="173"/>
      <c r="AC1945" s="173"/>
      <c r="AD1945" s="173"/>
      <c r="AE1945" s="173"/>
      <c r="AF1945" s="173"/>
      <c r="AG1945" s="173"/>
      <c r="AH1945" s="173"/>
      <c r="AI1945" s="173"/>
      <c r="AJ1945" s="173"/>
      <c r="AK1945" s="173"/>
      <c r="AL1945" s="173"/>
      <c r="AM1945" s="173"/>
      <c r="AN1945" s="173"/>
      <c r="AO1945" s="173"/>
      <c r="AP1945" s="173"/>
      <c r="AQ1945" s="173"/>
      <c r="AR1945" s="173"/>
      <c r="AS1945" s="173"/>
      <c r="AT1945" s="198"/>
      <c r="AU1945" s="198"/>
      <c r="AV1945" s="198"/>
      <c r="AW1945" s="198"/>
      <c r="AX1945" s="198"/>
      <c r="AY1945" s="198"/>
      <c r="AZ1945" s="198"/>
      <c r="BA1945" s="198"/>
      <c r="BB1945" s="198"/>
      <c r="BC1945" s="198"/>
      <c r="BD1945" s="198"/>
      <c r="BE1945" s="198"/>
      <c r="BF1945" s="198"/>
      <c r="BG1945" s="198"/>
      <c r="BH1945" s="198"/>
      <c r="BI1945" s="198"/>
      <c r="BJ1945" s="198"/>
      <c r="BK1945" s="198"/>
      <c r="BL1945" s="198"/>
      <c r="BM1945" s="198"/>
      <c r="BN1945" s="198"/>
      <c r="BO1945" s="198"/>
      <c r="BP1945" s="198"/>
      <c r="BQ1945" s="198"/>
      <c r="BR1945" s="198"/>
      <c r="BS1945" s="198"/>
      <c r="BT1945" s="198"/>
      <c r="BU1945" s="198"/>
      <c r="BV1945" s="198"/>
      <c r="BW1945" s="198"/>
      <c r="BX1945" s="198"/>
      <c r="BY1945" s="198"/>
      <c r="BZ1945" s="198"/>
      <c r="CA1945" s="198"/>
      <c r="CB1945" s="198"/>
      <c r="CC1945" s="198"/>
      <c r="CD1945" s="198"/>
    </row>
    <row r="1946" spans="4:82" x14ac:dyDescent="0.2">
      <c r="D1946" s="173"/>
      <c r="E1946" s="173"/>
      <c r="F1946" s="173"/>
      <c r="G1946" s="173"/>
      <c r="H1946" s="173"/>
      <c r="I1946" s="173"/>
      <c r="J1946" s="173"/>
      <c r="K1946" s="173"/>
      <c r="L1946" s="173"/>
      <c r="M1946" s="173"/>
      <c r="N1946" s="173"/>
      <c r="O1946" s="173"/>
      <c r="P1946" s="173"/>
      <c r="Q1946" s="173"/>
      <c r="R1946" s="173"/>
      <c r="S1946" s="173"/>
      <c r="T1946" s="173"/>
      <c r="U1946" s="173"/>
      <c r="V1946" s="173"/>
      <c r="W1946" s="173"/>
      <c r="X1946" s="173"/>
      <c r="Y1946" s="173"/>
      <c r="Z1946" s="173"/>
      <c r="AA1946" s="173"/>
      <c r="AB1946" s="173"/>
      <c r="AC1946" s="173"/>
      <c r="AD1946" s="173"/>
      <c r="AE1946" s="173"/>
      <c r="AF1946" s="173"/>
      <c r="AG1946" s="173"/>
      <c r="AH1946" s="173"/>
      <c r="AI1946" s="173"/>
      <c r="AJ1946" s="173"/>
      <c r="AK1946" s="173"/>
      <c r="AL1946" s="173"/>
      <c r="AM1946" s="173"/>
      <c r="AN1946" s="173"/>
      <c r="AO1946" s="173"/>
      <c r="AP1946" s="173"/>
      <c r="AQ1946" s="173"/>
      <c r="AR1946" s="173"/>
      <c r="AS1946" s="173"/>
      <c r="AT1946" s="198"/>
      <c r="AU1946" s="198"/>
      <c r="AV1946" s="198"/>
      <c r="AW1946" s="198"/>
      <c r="AX1946" s="198"/>
      <c r="AY1946" s="198"/>
      <c r="AZ1946" s="198"/>
      <c r="BA1946" s="198"/>
      <c r="BB1946" s="198"/>
      <c r="BC1946" s="198"/>
      <c r="BD1946" s="198"/>
      <c r="BE1946" s="198"/>
      <c r="BF1946" s="198"/>
      <c r="BG1946" s="198"/>
      <c r="BH1946" s="198"/>
      <c r="BI1946" s="198"/>
      <c r="BJ1946" s="198"/>
      <c r="BK1946" s="198"/>
      <c r="BL1946" s="198"/>
      <c r="BM1946" s="198"/>
      <c r="BN1946" s="198"/>
      <c r="BO1946" s="198"/>
      <c r="BP1946" s="198"/>
      <c r="BQ1946" s="198"/>
      <c r="BR1946" s="198"/>
      <c r="BS1946" s="198"/>
      <c r="BT1946" s="198"/>
      <c r="BU1946" s="198"/>
      <c r="BV1946" s="198"/>
      <c r="BW1946" s="198"/>
      <c r="BX1946" s="198"/>
      <c r="BY1946" s="198"/>
      <c r="BZ1946" s="198"/>
      <c r="CA1946" s="198"/>
      <c r="CB1946" s="198"/>
      <c r="CC1946" s="198"/>
      <c r="CD1946" s="198"/>
    </row>
    <row r="1947" spans="4:82" x14ac:dyDescent="0.2">
      <c r="D1947" s="173"/>
      <c r="E1947" s="173"/>
      <c r="F1947" s="173"/>
      <c r="G1947" s="173"/>
      <c r="H1947" s="173"/>
      <c r="I1947" s="173"/>
      <c r="J1947" s="173"/>
      <c r="K1947" s="173"/>
      <c r="L1947" s="173"/>
      <c r="M1947" s="173"/>
      <c r="N1947" s="173"/>
      <c r="O1947" s="173"/>
      <c r="P1947" s="173"/>
      <c r="Q1947" s="173"/>
      <c r="R1947" s="173"/>
      <c r="S1947" s="173"/>
      <c r="T1947" s="173"/>
      <c r="U1947" s="173"/>
      <c r="V1947" s="173"/>
      <c r="W1947" s="173"/>
      <c r="X1947" s="173"/>
      <c r="Y1947" s="173"/>
      <c r="Z1947" s="173"/>
      <c r="AA1947" s="173"/>
      <c r="AB1947" s="173"/>
      <c r="AC1947" s="173"/>
      <c r="AD1947" s="173"/>
      <c r="AE1947" s="173"/>
      <c r="AF1947" s="173"/>
      <c r="AG1947" s="173"/>
      <c r="AH1947" s="173"/>
      <c r="AI1947" s="173"/>
      <c r="AJ1947" s="173"/>
      <c r="AK1947" s="173"/>
      <c r="AL1947" s="173"/>
      <c r="AM1947" s="173"/>
      <c r="AN1947" s="173"/>
      <c r="AO1947" s="173"/>
      <c r="AP1947" s="173"/>
      <c r="AQ1947" s="173"/>
      <c r="AR1947" s="173"/>
      <c r="AS1947" s="173"/>
      <c r="AT1947" s="198"/>
      <c r="AU1947" s="198"/>
      <c r="AV1947" s="198"/>
      <c r="AW1947" s="198"/>
      <c r="AX1947" s="198"/>
      <c r="AY1947" s="198"/>
      <c r="AZ1947" s="198"/>
      <c r="BA1947" s="198"/>
      <c r="BB1947" s="198"/>
      <c r="BC1947" s="198"/>
      <c r="BD1947" s="198"/>
      <c r="BE1947" s="198"/>
      <c r="BF1947" s="198"/>
      <c r="BG1947" s="198"/>
      <c r="BH1947" s="198"/>
      <c r="BI1947" s="198"/>
      <c r="BJ1947" s="198"/>
      <c r="BK1947" s="198"/>
      <c r="BL1947" s="198"/>
      <c r="BM1947" s="198"/>
      <c r="BN1947" s="198"/>
      <c r="BO1947" s="198"/>
      <c r="BP1947" s="198"/>
      <c r="BQ1947" s="198"/>
      <c r="BR1947" s="198"/>
      <c r="BS1947" s="198"/>
      <c r="BT1947" s="198"/>
      <c r="BU1947" s="198"/>
      <c r="BV1947" s="198"/>
      <c r="BW1947" s="198"/>
      <c r="BX1947" s="198"/>
      <c r="BY1947" s="198"/>
      <c r="BZ1947" s="198"/>
      <c r="CA1947" s="198"/>
      <c r="CB1947" s="198"/>
      <c r="CC1947" s="198"/>
      <c r="CD1947" s="198"/>
    </row>
    <row r="1948" spans="4:82" x14ac:dyDescent="0.2">
      <c r="D1948" s="173"/>
      <c r="E1948" s="173"/>
      <c r="F1948" s="173"/>
      <c r="G1948" s="173"/>
      <c r="H1948" s="173"/>
      <c r="I1948" s="173"/>
      <c r="J1948" s="173"/>
      <c r="K1948" s="173"/>
      <c r="L1948" s="173"/>
      <c r="M1948" s="173"/>
      <c r="N1948" s="173"/>
      <c r="O1948" s="173"/>
      <c r="P1948" s="173"/>
      <c r="Q1948" s="173"/>
      <c r="R1948" s="173"/>
      <c r="S1948" s="173"/>
      <c r="T1948" s="173"/>
      <c r="U1948" s="173"/>
      <c r="V1948" s="173"/>
      <c r="W1948" s="173"/>
      <c r="X1948" s="173"/>
      <c r="Y1948" s="173"/>
      <c r="Z1948" s="173"/>
      <c r="AA1948" s="173"/>
      <c r="AB1948" s="173"/>
      <c r="AC1948" s="173"/>
      <c r="AD1948" s="173"/>
      <c r="AE1948" s="173"/>
      <c r="AF1948" s="173"/>
      <c r="AG1948" s="173"/>
      <c r="AH1948" s="173"/>
      <c r="AI1948" s="173"/>
      <c r="AJ1948" s="173"/>
      <c r="AK1948" s="173"/>
      <c r="AL1948" s="173"/>
      <c r="AM1948" s="173"/>
      <c r="AN1948" s="173"/>
      <c r="AO1948" s="173"/>
      <c r="AP1948" s="173"/>
      <c r="AQ1948" s="173"/>
      <c r="AR1948" s="173"/>
      <c r="AS1948" s="173"/>
      <c r="AT1948" s="198"/>
      <c r="AU1948" s="198"/>
      <c r="AV1948" s="198"/>
      <c r="AW1948" s="198"/>
      <c r="AX1948" s="198"/>
      <c r="AY1948" s="198"/>
      <c r="AZ1948" s="198"/>
      <c r="BA1948" s="198"/>
      <c r="BB1948" s="198"/>
      <c r="BC1948" s="198"/>
      <c r="BD1948" s="198"/>
      <c r="BE1948" s="198"/>
      <c r="BF1948" s="198"/>
      <c r="BG1948" s="198"/>
      <c r="BH1948" s="198"/>
      <c r="BI1948" s="198"/>
      <c r="BJ1948" s="198"/>
      <c r="BK1948" s="198"/>
      <c r="BL1948" s="198"/>
      <c r="BM1948" s="198"/>
      <c r="BN1948" s="198"/>
      <c r="BO1948" s="198"/>
      <c r="BP1948" s="198"/>
      <c r="BQ1948" s="198"/>
      <c r="BR1948" s="198"/>
      <c r="BS1948" s="198"/>
      <c r="BT1948" s="198"/>
      <c r="BU1948" s="198"/>
      <c r="BV1948" s="198"/>
      <c r="BW1948" s="198"/>
      <c r="BX1948" s="198"/>
      <c r="BY1948" s="198"/>
      <c r="BZ1948" s="198"/>
      <c r="CA1948" s="198"/>
      <c r="CB1948" s="198"/>
      <c r="CC1948" s="198"/>
      <c r="CD1948" s="198"/>
    </row>
    <row r="1949" spans="4:82" x14ac:dyDescent="0.2">
      <c r="D1949" s="173"/>
      <c r="E1949" s="173"/>
      <c r="F1949" s="173"/>
      <c r="G1949" s="173"/>
      <c r="H1949" s="173"/>
      <c r="I1949" s="173"/>
      <c r="J1949" s="173"/>
      <c r="K1949" s="173"/>
      <c r="L1949" s="173"/>
      <c r="M1949" s="173"/>
      <c r="N1949" s="173"/>
      <c r="O1949" s="173"/>
      <c r="P1949" s="173"/>
      <c r="Q1949" s="173"/>
      <c r="R1949" s="173"/>
      <c r="S1949" s="173"/>
      <c r="T1949" s="173"/>
      <c r="U1949" s="173"/>
      <c r="V1949" s="173"/>
      <c r="W1949" s="173"/>
      <c r="X1949" s="173"/>
      <c r="Y1949" s="173"/>
      <c r="Z1949" s="173"/>
      <c r="AA1949" s="173"/>
      <c r="AB1949" s="173"/>
      <c r="AC1949" s="173"/>
      <c r="AD1949" s="173"/>
      <c r="AE1949" s="173"/>
      <c r="AF1949" s="173"/>
      <c r="AG1949" s="173"/>
      <c r="AH1949" s="173"/>
      <c r="AI1949" s="173"/>
      <c r="AJ1949" s="173"/>
      <c r="AK1949" s="173"/>
      <c r="AL1949" s="173"/>
      <c r="AM1949" s="173"/>
      <c r="AN1949" s="173"/>
      <c r="AO1949" s="173"/>
      <c r="AP1949" s="173"/>
      <c r="AQ1949" s="173"/>
      <c r="AR1949" s="173"/>
      <c r="AS1949" s="173"/>
      <c r="AT1949" s="198"/>
      <c r="AU1949" s="198"/>
      <c r="AV1949" s="198"/>
      <c r="AW1949" s="198"/>
      <c r="AX1949" s="198"/>
      <c r="AY1949" s="198"/>
      <c r="AZ1949" s="198"/>
      <c r="BA1949" s="198"/>
      <c r="BB1949" s="198"/>
      <c r="BC1949" s="198"/>
      <c r="BD1949" s="198"/>
      <c r="BE1949" s="198"/>
      <c r="BF1949" s="198"/>
      <c r="BG1949" s="198"/>
      <c r="BH1949" s="198"/>
      <c r="BI1949" s="198"/>
      <c r="BJ1949" s="198"/>
      <c r="BK1949" s="198"/>
      <c r="BL1949" s="198"/>
      <c r="BM1949" s="198"/>
      <c r="BN1949" s="198"/>
      <c r="BO1949" s="198"/>
      <c r="BP1949" s="198"/>
      <c r="BQ1949" s="198"/>
      <c r="BR1949" s="198"/>
      <c r="BS1949" s="198"/>
      <c r="BT1949" s="198"/>
      <c r="BU1949" s="198"/>
      <c r="BV1949" s="198"/>
      <c r="BW1949" s="198"/>
      <c r="BX1949" s="198"/>
      <c r="BY1949" s="198"/>
      <c r="BZ1949" s="198"/>
      <c r="CA1949" s="198"/>
      <c r="CB1949" s="198"/>
      <c r="CC1949" s="198"/>
      <c r="CD1949" s="198"/>
    </row>
    <row r="1950" spans="4:82" x14ac:dyDescent="0.2">
      <c r="D1950" s="173"/>
      <c r="E1950" s="173"/>
      <c r="F1950" s="173"/>
      <c r="G1950" s="173"/>
      <c r="H1950" s="173"/>
      <c r="I1950" s="173"/>
      <c r="J1950" s="173"/>
      <c r="K1950" s="173"/>
      <c r="L1950" s="173"/>
      <c r="M1950" s="173"/>
      <c r="N1950" s="173"/>
      <c r="O1950" s="173"/>
      <c r="P1950" s="173"/>
      <c r="Q1950" s="173"/>
      <c r="R1950" s="173"/>
      <c r="S1950" s="173"/>
      <c r="T1950" s="173"/>
      <c r="U1950" s="173"/>
      <c r="V1950" s="173"/>
      <c r="W1950" s="173"/>
      <c r="X1950" s="173"/>
      <c r="Y1950" s="173"/>
      <c r="Z1950" s="173"/>
      <c r="AA1950" s="173"/>
      <c r="AB1950" s="173"/>
      <c r="AC1950" s="173"/>
      <c r="AD1950" s="173"/>
      <c r="AE1950" s="173"/>
      <c r="AF1950" s="173"/>
      <c r="AG1950" s="173"/>
      <c r="AH1950" s="173"/>
      <c r="AI1950" s="173"/>
      <c r="AJ1950" s="173"/>
      <c r="AK1950" s="173"/>
      <c r="AL1950" s="173"/>
      <c r="AM1950" s="173"/>
      <c r="AN1950" s="173"/>
      <c r="AO1950" s="173"/>
      <c r="AP1950" s="173"/>
      <c r="AQ1950" s="173"/>
      <c r="AR1950" s="173"/>
      <c r="AS1950" s="173"/>
      <c r="AT1950" s="198"/>
      <c r="AU1950" s="198"/>
      <c r="AV1950" s="198"/>
      <c r="AW1950" s="198"/>
      <c r="AX1950" s="198"/>
      <c r="AY1950" s="198"/>
      <c r="AZ1950" s="198"/>
      <c r="BA1950" s="198"/>
      <c r="BB1950" s="198"/>
      <c r="BC1950" s="198"/>
      <c r="BD1950" s="198"/>
      <c r="BE1950" s="198"/>
      <c r="BF1950" s="198"/>
      <c r="BG1950" s="198"/>
      <c r="BH1950" s="198"/>
      <c r="BI1950" s="198"/>
      <c r="BJ1950" s="198"/>
      <c r="BK1950" s="198"/>
      <c r="BL1950" s="198"/>
      <c r="BM1950" s="198"/>
      <c r="BN1950" s="198"/>
      <c r="BO1950" s="198"/>
      <c r="BP1950" s="198"/>
      <c r="BQ1950" s="198"/>
      <c r="BR1950" s="198"/>
      <c r="BS1950" s="198"/>
      <c r="BT1950" s="198"/>
      <c r="BU1950" s="198"/>
      <c r="BV1950" s="198"/>
      <c r="BW1950" s="198"/>
      <c r="BX1950" s="198"/>
      <c r="BY1950" s="198"/>
      <c r="BZ1950" s="198"/>
      <c r="CA1950" s="198"/>
      <c r="CB1950" s="198"/>
      <c r="CC1950" s="198"/>
      <c r="CD1950" s="198"/>
    </row>
    <row r="1951" spans="4:82" x14ac:dyDescent="0.2">
      <c r="D1951" s="173"/>
      <c r="E1951" s="173"/>
      <c r="F1951" s="173"/>
      <c r="G1951" s="173"/>
      <c r="H1951" s="173"/>
      <c r="I1951" s="173"/>
      <c r="J1951" s="173"/>
      <c r="K1951" s="173"/>
      <c r="L1951" s="173"/>
      <c r="M1951" s="173"/>
      <c r="N1951" s="173"/>
      <c r="O1951" s="173"/>
      <c r="P1951" s="173"/>
      <c r="Q1951" s="173"/>
      <c r="R1951" s="173"/>
      <c r="S1951" s="173"/>
      <c r="T1951" s="173"/>
      <c r="U1951" s="173"/>
      <c r="V1951" s="173"/>
      <c r="W1951" s="173"/>
      <c r="X1951" s="173"/>
      <c r="Y1951" s="173"/>
      <c r="Z1951" s="173"/>
      <c r="AA1951" s="173"/>
      <c r="AB1951" s="173"/>
      <c r="AC1951" s="173"/>
      <c r="AD1951" s="173"/>
      <c r="AE1951" s="173"/>
      <c r="AF1951" s="173"/>
      <c r="AG1951" s="173"/>
      <c r="AH1951" s="173"/>
      <c r="AI1951" s="173"/>
      <c r="AJ1951" s="173"/>
      <c r="AK1951" s="173"/>
      <c r="AL1951" s="173"/>
      <c r="AM1951" s="173"/>
      <c r="AN1951" s="173"/>
      <c r="AO1951" s="173"/>
      <c r="AP1951" s="173"/>
      <c r="AQ1951" s="173"/>
      <c r="AR1951" s="173"/>
      <c r="AS1951" s="173"/>
      <c r="AT1951" s="198"/>
      <c r="AU1951" s="198"/>
      <c r="AV1951" s="198"/>
      <c r="AW1951" s="198"/>
      <c r="AX1951" s="198"/>
      <c r="AY1951" s="198"/>
      <c r="AZ1951" s="198"/>
      <c r="BA1951" s="198"/>
      <c r="BB1951" s="198"/>
      <c r="BC1951" s="198"/>
      <c r="BD1951" s="198"/>
      <c r="BE1951" s="198"/>
      <c r="BF1951" s="198"/>
      <c r="BG1951" s="198"/>
      <c r="BH1951" s="198"/>
      <c r="BI1951" s="198"/>
      <c r="BJ1951" s="198"/>
      <c r="BK1951" s="198"/>
      <c r="BL1951" s="198"/>
      <c r="BM1951" s="198"/>
      <c r="BN1951" s="198"/>
      <c r="BO1951" s="198"/>
      <c r="BP1951" s="198"/>
      <c r="BQ1951" s="198"/>
      <c r="BR1951" s="198"/>
      <c r="BS1951" s="198"/>
      <c r="BT1951" s="198"/>
      <c r="BU1951" s="198"/>
      <c r="BV1951" s="198"/>
      <c r="BW1951" s="198"/>
      <c r="BX1951" s="198"/>
      <c r="BY1951" s="198"/>
      <c r="BZ1951" s="198"/>
      <c r="CA1951" s="198"/>
      <c r="CB1951" s="198"/>
      <c r="CC1951" s="198"/>
      <c r="CD1951" s="198"/>
    </row>
    <row r="1952" spans="4:82" x14ac:dyDescent="0.2">
      <c r="D1952" s="173"/>
      <c r="E1952" s="173"/>
      <c r="F1952" s="173"/>
      <c r="G1952" s="173"/>
      <c r="H1952" s="173"/>
      <c r="I1952" s="173"/>
      <c r="J1952" s="173"/>
      <c r="K1952" s="173"/>
      <c r="L1952" s="173"/>
      <c r="M1952" s="173"/>
      <c r="N1952" s="173"/>
      <c r="O1952" s="173"/>
      <c r="P1952" s="173"/>
      <c r="Q1952" s="173"/>
      <c r="R1952" s="173"/>
      <c r="S1952" s="173"/>
      <c r="T1952" s="173"/>
      <c r="U1952" s="173"/>
      <c r="V1952" s="173"/>
      <c r="W1952" s="173"/>
      <c r="X1952" s="173"/>
      <c r="Y1952" s="173"/>
      <c r="Z1952" s="173"/>
      <c r="AA1952" s="173"/>
      <c r="AB1952" s="173"/>
      <c r="AC1952" s="173"/>
      <c r="AD1952" s="173"/>
      <c r="AE1952" s="173"/>
      <c r="AF1952" s="173"/>
      <c r="AG1952" s="173"/>
      <c r="AH1952" s="173"/>
      <c r="AI1952" s="173"/>
      <c r="AJ1952" s="173"/>
      <c r="AK1952" s="173"/>
      <c r="AL1952" s="173"/>
      <c r="AM1952" s="173"/>
      <c r="AN1952" s="173"/>
      <c r="AO1952" s="173"/>
      <c r="AP1952" s="173"/>
      <c r="AQ1952" s="173"/>
      <c r="AR1952" s="173"/>
      <c r="AS1952" s="173"/>
      <c r="AT1952" s="198"/>
      <c r="AU1952" s="198"/>
      <c r="AV1952" s="198"/>
      <c r="AW1952" s="198"/>
      <c r="AX1952" s="198"/>
      <c r="AY1952" s="198"/>
      <c r="AZ1952" s="198"/>
      <c r="BA1952" s="198"/>
      <c r="BB1952" s="198"/>
      <c r="BC1952" s="198"/>
      <c r="BD1952" s="198"/>
      <c r="BE1952" s="198"/>
      <c r="BF1952" s="198"/>
      <c r="BG1952" s="198"/>
      <c r="BH1952" s="198"/>
      <c r="BI1952" s="198"/>
      <c r="BJ1952" s="198"/>
      <c r="BK1952" s="198"/>
      <c r="BL1952" s="198"/>
      <c r="BM1952" s="198"/>
      <c r="BN1952" s="198"/>
      <c r="BO1952" s="198"/>
      <c r="BP1952" s="198"/>
      <c r="BQ1952" s="198"/>
      <c r="BR1952" s="198"/>
      <c r="BS1952" s="198"/>
      <c r="BT1952" s="198"/>
      <c r="BU1952" s="198"/>
      <c r="BV1952" s="198"/>
      <c r="BW1952" s="198"/>
      <c r="BX1952" s="198"/>
      <c r="BY1952" s="198"/>
      <c r="BZ1952" s="198"/>
      <c r="CA1952" s="198"/>
      <c r="CB1952" s="198"/>
      <c r="CC1952" s="198"/>
      <c r="CD1952" s="198"/>
    </row>
    <row r="1953" spans="4:82" x14ac:dyDescent="0.2">
      <c r="D1953" s="173"/>
      <c r="E1953" s="173"/>
      <c r="F1953" s="173"/>
      <c r="G1953" s="173"/>
      <c r="H1953" s="173"/>
      <c r="I1953" s="173"/>
      <c r="J1953" s="173"/>
      <c r="K1953" s="173"/>
      <c r="L1953" s="173"/>
      <c r="M1953" s="173"/>
      <c r="N1953" s="173"/>
      <c r="O1953" s="173"/>
      <c r="P1953" s="173"/>
      <c r="Q1953" s="173"/>
      <c r="R1953" s="173"/>
      <c r="S1953" s="173"/>
      <c r="T1953" s="173"/>
      <c r="U1953" s="173"/>
      <c r="V1953" s="173"/>
      <c r="W1953" s="173"/>
      <c r="X1953" s="173"/>
      <c r="Y1953" s="173"/>
      <c r="Z1953" s="173"/>
      <c r="AA1953" s="173"/>
      <c r="AB1953" s="173"/>
      <c r="AC1953" s="173"/>
      <c r="AD1953" s="173"/>
      <c r="AE1953" s="173"/>
      <c r="AF1953" s="173"/>
      <c r="AG1953" s="173"/>
      <c r="AH1953" s="173"/>
      <c r="AI1953" s="173"/>
      <c r="AJ1953" s="173"/>
      <c r="AK1953" s="173"/>
      <c r="AL1953" s="173"/>
      <c r="AM1953" s="173"/>
      <c r="AN1953" s="173"/>
      <c r="AO1953" s="173"/>
      <c r="AP1953" s="173"/>
      <c r="AQ1953" s="173"/>
      <c r="AR1953" s="173"/>
      <c r="AS1953" s="173"/>
      <c r="AT1953" s="198"/>
      <c r="AU1953" s="198"/>
      <c r="AV1953" s="198"/>
      <c r="AW1953" s="198"/>
      <c r="AX1953" s="198"/>
      <c r="AY1953" s="198"/>
      <c r="AZ1953" s="198"/>
      <c r="BA1953" s="198"/>
      <c r="BB1953" s="198"/>
      <c r="BC1953" s="198"/>
      <c r="BD1953" s="198"/>
      <c r="BE1953" s="198"/>
      <c r="BF1953" s="198"/>
      <c r="BG1953" s="198"/>
      <c r="BH1953" s="198"/>
      <c r="BI1953" s="198"/>
      <c r="BJ1953" s="198"/>
      <c r="BK1953" s="198"/>
      <c r="BL1953" s="198"/>
      <c r="BM1953" s="198"/>
      <c r="BN1953" s="198"/>
      <c r="BO1953" s="198"/>
      <c r="BP1953" s="198"/>
      <c r="BQ1953" s="198"/>
      <c r="BR1953" s="198"/>
      <c r="BS1953" s="198"/>
      <c r="BT1953" s="198"/>
      <c r="BU1953" s="198"/>
      <c r="BV1953" s="198"/>
      <c r="BW1953" s="198"/>
      <c r="BX1953" s="198"/>
      <c r="BY1953" s="198"/>
      <c r="BZ1953" s="198"/>
      <c r="CA1953" s="198"/>
      <c r="CB1953" s="198"/>
      <c r="CC1953" s="198"/>
      <c r="CD1953" s="198"/>
    </row>
    <row r="1954" spans="4:82" x14ac:dyDescent="0.2">
      <c r="D1954" s="173"/>
      <c r="E1954" s="173"/>
      <c r="F1954" s="173"/>
      <c r="G1954" s="173"/>
      <c r="H1954" s="173"/>
      <c r="I1954" s="173"/>
      <c r="J1954" s="173"/>
      <c r="K1954" s="173"/>
      <c r="L1954" s="173"/>
      <c r="M1954" s="173"/>
      <c r="N1954" s="173"/>
      <c r="O1954" s="173"/>
      <c r="P1954" s="173"/>
      <c r="Q1954" s="173"/>
      <c r="R1954" s="173"/>
      <c r="S1954" s="173"/>
      <c r="T1954" s="173"/>
      <c r="U1954" s="173"/>
      <c r="V1954" s="173"/>
      <c r="W1954" s="173"/>
      <c r="X1954" s="173"/>
      <c r="Y1954" s="173"/>
      <c r="Z1954" s="173"/>
      <c r="AA1954" s="173"/>
      <c r="AB1954" s="173"/>
      <c r="AC1954" s="173"/>
      <c r="AD1954" s="173"/>
      <c r="AE1954" s="173"/>
      <c r="AF1954" s="173"/>
      <c r="AG1954" s="173"/>
      <c r="AH1954" s="173"/>
      <c r="AI1954" s="173"/>
      <c r="AJ1954" s="173"/>
      <c r="AK1954" s="173"/>
      <c r="AL1954" s="173"/>
      <c r="AM1954" s="173"/>
      <c r="AN1954" s="173"/>
      <c r="AO1954" s="173"/>
      <c r="AP1954" s="173"/>
      <c r="AQ1954" s="173"/>
      <c r="AR1954" s="173"/>
      <c r="AS1954" s="173"/>
      <c r="AT1954" s="198"/>
      <c r="AU1954" s="198"/>
      <c r="AV1954" s="198"/>
      <c r="AW1954" s="198"/>
      <c r="AX1954" s="198"/>
      <c r="AY1954" s="198"/>
      <c r="AZ1954" s="198"/>
      <c r="BA1954" s="198"/>
      <c r="BB1954" s="198"/>
      <c r="BC1954" s="198"/>
      <c r="BD1954" s="198"/>
      <c r="BE1954" s="198"/>
      <c r="BF1954" s="198"/>
      <c r="BG1954" s="198"/>
      <c r="BH1954" s="198"/>
      <c r="BI1954" s="198"/>
      <c r="BJ1954" s="198"/>
      <c r="BK1954" s="198"/>
      <c r="BL1954" s="198"/>
      <c r="BM1954" s="198"/>
      <c r="BN1954" s="198"/>
      <c r="BO1954" s="198"/>
      <c r="BP1954" s="198"/>
      <c r="BQ1954" s="198"/>
      <c r="BR1954" s="198"/>
      <c r="BS1954" s="198"/>
      <c r="BT1954" s="198"/>
      <c r="BU1954" s="198"/>
      <c r="BV1954" s="198"/>
      <c r="BW1954" s="198"/>
      <c r="BX1954" s="198"/>
      <c r="BY1954" s="198"/>
      <c r="BZ1954" s="198"/>
      <c r="CA1954" s="198"/>
      <c r="CB1954" s="198"/>
      <c r="CC1954" s="198"/>
      <c r="CD1954" s="198"/>
    </row>
    <row r="1955" spans="4:82" x14ac:dyDescent="0.2">
      <c r="D1955" s="173"/>
      <c r="E1955" s="173"/>
      <c r="F1955" s="173"/>
      <c r="G1955" s="173"/>
      <c r="H1955" s="173"/>
      <c r="I1955" s="173"/>
      <c r="J1955" s="173"/>
      <c r="K1955" s="173"/>
      <c r="L1955" s="173"/>
      <c r="M1955" s="173"/>
      <c r="N1955" s="173"/>
      <c r="O1955" s="173"/>
      <c r="P1955" s="173"/>
      <c r="Q1955" s="173"/>
      <c r="R1955" s="173"/>
      <c r="S1955" s="173"/>
      <c r="T1955" s="173"/>
      <c r="U1955" s="173"/>
      <c r="V1955" s="173"/>
      <c r="W1955" s="173"/>
      <c r="X1955" s="173"/>
      <c r="Y1955" s="173"/>
      <c r="Z1955" s="173"/>
      <c r="AA1955" s="173"/>
      <c r="AB1955" s="173"/>
      <c r="AC1955" s="173"/>
      <c r="AD1955" s="173"/>
      <c r="AE1955" s="173"/>
      <c r="AF1955" s="173"/>
      <c r="AG1955" s="173"/>
      <c r="AH1955" s="173"/>
      <c r="AI1955" s="173"/>
      <c r="AJ1955" s="173"/>
      <c r="AK1955" s="173"/>
      <c r="AL1955" s="173"/>
      <c r="AM1955" s="173"/>
      <c r="AN1955" s="173"/>
      <c r="AO1955" s="173"/>
      <c r="AP1955" s="173"/>
      <c r="AQ1955" s="173"/>
      <c r="AR1955" s="173"/>
      <c r="AS1955" s="173"/>
      <c r="AT1955" s="198"/>
      <c r="AU1955" s="198"/>
      <c r="AV1955" s="198"/>
      <c r="AW1955" s="198"/>
      <c r="AX1955" s="198"/>
      <c r="AY1955" s="198"/>
      <c r="AZ1955" s="198"/>
      <c r="BA1955" s="198"/>
      <c r="BB1955" s="198"/>
      <c r="BC1955" s="198"/>
      <c r="BD1955" s="198"/>
      <c r="BE1955" s="198"/>
      <c r="BF1955" s="198"/>
      <c r="BG1955" s="198"/>
      <c r="BH1955" s="198"/>
      <c r="BI1955" s="198"/>
      <c r="BJ1955" s="198"/>
      <c r="BK1955" s="198"/>
      <c r="BL1955" s="198"/>
      <c r="BM1955" s="198"/>
      <c r="BN1955" s="198"/>
      <c r="BO1955" s="198"/>
      <c r="BP1955" s="198"/>
      <c r="BQ1955" s="198"/>
      <c r="BR1955" s="198"/>
      <c r="BS1955" s="198"/>
      <c r="BT1955" s="198"/>
      <c r="BU1955" s="198"/>
      <c r="BV1955" s="198"/>
      <c r="BW1955" s="198"/>
      <c r="BX1955" s="198"/>
      <c r="BY1955" s="198"/>
      <c r="BZ1955" s="198"/>
      <c r="CA1955" s="198"/>
      <c r="CB1955" s="198"/>
      <c r="CC1955" s="198"/>
      <c r="CD1955" s="198"/>
    </row>
    <row r="1956" spans="4:82" x14ac:dyDescent="0.2">
      <c r="D1956" s="173"/>
      <c r="E1956" s="173"/>
      <c r="F1956" s="173"/>
      <c r="G1956" s="173"/>
      <c r="H1956" s="173"/>
      <c r="I1956" s="173"/>
      <c r="J1956" s="173"/>
      <c r="K1956" s="173"/>
      <c r="L1956" s="173"/>
      <c r="M1956" s="173"/>
      <c r="N1956" s="173"/>
      <c r="O1956" s="173"/>
      <c r="P1956" s="173"/>
      <c r="Q1956" s="173"/>
      <c r="R1956" s="173"/>
      <c r="S1956" s="173"/>
      <c r="T1956" s="173"/>
      <c r="U1956" s="173"/>
      <c r="V1956" s="173"/>
      <c r="W1956" s="173"/>
      <c r="X1956" s="173"/>
      <c r="Y1956" s="173"/>
      <c r="Z1956" s="173"/>
      <c r="AA1956" s="173"/>
      <c r="AB1956" s="173"/>
      <c r="AC1956" s="173"/>
      <c r="AD1956" s="173"/>
      <c r="AE1956" s="173"/>
      <c r="AF1956" s="173"/>
      <c r="AG1956" s="173"/>
      <c r="AH1956" s="173"/>
      <c r="AI1956" s="173"/>
      <c r="AJ1956" s="173"/>
      <c r="AK1956" s="173"/>
      <c r="AL1956" s="173"/>
      <c r="AM1956" s="173"/>
      <c r="AN1956" s="173"/>
      <c r="AO1956" s="173"/>
      <c r="AP1956" s="173"/>
      <c r="AQ1956" s="173"/>
      <c r="AR1956" s="173"/>
      <c r="AS1956" s="173"/>
      <c r="AT1956" s="198"/>
      <c r="AU1956" s="198"/>
      <c r="AV1956" s="198"/>
      <c r="AW1956" s="198"/>
      <c r="AX1956" s="198"/>
      <c r="AY1956" s="198"/>
      <c r="AZ1956" s="198"/>
      <c r="BA1956" s="198"/>
      <c r="BB1956" s="198"/>
      <c r="BC1956" s="198"/>
      <c r="BD1956" s="198"/>
      <c r="BE1956" s="198"/>
      <c r="BF1956" s="198"/>
      <c r="BG1956" s="198"/>
      <c r="BH1956" s="198"/>
      <c r="BI1956" s="198"/>
      <c r="BJ1956" s="198"/>
      <c r="BK1956" s="198"/>
      <c r="BL1956" s="198"/>
      <c r="BM1956" s="198"/>
      <c r="BN1956" s="198"/>
      <c r="BO1956" s="198"/>
      <c r="BP1956" s="198"/>
      <c r="BQ1956" s="198"/>
      <c r="BR1956" s="198"/>
      <c r="BS1956" s="198"/>
      <c r="BT1956" s="198"/>
      <c r="BU1956" s="198"/>
      <c r="BV1956" s="198"/>
      <c r="BW1956" s="198"/>
      <c r="BX1956" s="198"/>
      <c r="BY1956" s="198"/>
      <c r="BZ1956" s="198"/>
      <c r="CA1956" s="198"/>
      <c r="CB1956" s="198"/>
      <c r="CC1956" s="198"/>
      <c r="CD1956" s="198"/>
    </row>
    <row r="1957" spans="4:82" x14ac:dyDescent="0.2">
      <c r="D1957" s="173"/>
      <c r="E1957" s="173"/>
      <c r="F1957" s="173"/>
      <c r="G1957" s="173"/>
      <c r="H1957" s="173"/>
      <c r="I1957" s="173"/>
      <c r="J1957" s="173"/>
      <c r="K1957" s="173"/>
      <c r="L1957" s="173"/>
      <c r="M1957" s="173"/>
      <c r="N1957" s="173"/>
      <c r="O1957" s="173"/>
      <c r="P1957" s="173"/>
      <c r="Q1957" s="173"/>
      <c r="R1957" s="173"/>
      <c r="S1957" s="173"/>
      <c r="T1957" s="173"/>
      <c r="U1957" s="173"/>
      <c r="V1957" s="173"/>
      <c r="W1957" s="173"/>
      <c r="X1957" s="173"/>
      <c r="Y1957" s="173"/>
      <c r="Z1957" s="173"/>
      <c r="AA1957" s="173"/>
      <c r="AB1957" s="173"/>
      <c r="AC1957" s="173"/>
      <c r="AD1957" s="173"/>
      <c r="AE1957" s="173"/>
      <c r="AF1957" s="173"/>
      <c r="AG1957" s="173"/>
      <c r="AH1957" s="173"/>
      <c r="AI1957" s="173"/>
      <c r="AJ1957" s="173"/>
      <c r="AK1957" s="173"/>
      <c r="AL1957" s="173"/>
      <c r="AM1957" s="173"/>
      <c r="AN1957" s="173"/>
      <c r="AO1957" s="173"/>
      <c r="AP1957" s="173"/>
      <c r="AQ1957" s="173"/>
      <c r="AR1957" s="173"/>
      <c r="AS1957" s="173"/>
      <c r="AT1957" s="198"/>
      <c r="AU1957" s="198"/>
      <c r="AV1957" s="198"/>
      <c r="AW1957" s="198"/>
      <c r="AX1957" s="198"/>
      <c r="AY1957" s="198"/>
      <c r="AZ1957" s="198"/>
      <c r="BA1957" s="198"/>
      <c r="BB1957" s="198"/>
      <c r="BC1957" s="198"/>
      <c r="BD1957" s="198"/>
      <c r="BE1957" s="198"/>
      <c r="BF1957" s="198"/>
      <c r="BG1957" s="198"/>
      <c r="BH1957" s="198"/>
      <c r="BI1957" s="198"/>
      <c r="BJ1957" s="198"/>
      <c r="BK1957" s="198"/>
      <c r="BL1957" s="198"/>
      <c r="BM1957" s="198"/>
      <c r="BN1957" s="198"/>
      <c r="BO1957" s="198"/>
      <c r="BP1957" s="198"/>
      <c r="BQ1957" s="198"/>
      <c r="BR1957" s="198"/>
      <c r="BS1957" s="198"/>
      <c r="BT1957" s="198"/>
      <c r="BU1957" s="198"/>
      <c r="BV1957" s="198"/>
      <c r="BW1957" s="198"/>
      <c r="BX1957" s="198"/>
      <c r="BY1957" s="198"/>
      <c r="BZ1957" s="198"/>
      <c r="CA1957" s="198"/>
      <c r="CB1957" s="198"/>
      <c r="CC1957" s="198"/>
      <c r="CD1957" s="198"/>
    </row>
    <row r="1958" spans="4:82" x14ac:dyDescent="0.2">
      <c r="D1958" s="173"/>
      <c r="E1958" s="173"/>
      <c r="F1958" s="173"/>
      <c r="G1958" s="173"/>
      <c r="H1958" s="173"/>
      <c r="I1958" s="173"/>
      <c r="J1958" s="173"/>
      <c r="K1958" s="173"/>
      <c r="L1958" s="173"/>
      <c r="M1958" s="173"/>
      <c r="N1958" s="173"/>
      <c r="O1958" s="173"/>
      <c r="P1958" s="173"/>
      <c r="Q1958" s="173"/>
      <c r="R1958" s="173"/>
      <c r="S1958" s="173"/>
      <c r="T1958" s="173"/>
      <c r="U1958" s="173"/>
      <c r="V1958" s="173"/>
      <c r="W1958" s="173"/>
      <c r="X1958" s="173"/>
      <c r="Y1958" s="173"/>
      <c r="Z1958" s="173"/>
      <c r="AA1958" s="173"/>
      <c r="AB1958" s="173"/>
      <c r="AC1958" s="173"/>
      <c r="AD1958" s="173"/>
      <c r="AE1958" s="173"/>
      <c r="AF1958" s="173"/>
      <c r="AG1958" s="173"/>
      <c r="AH1958" s="173"/>
      <c r="AI1958" s="173"/>
      <c r="AJ1958" s="173"/>
      <c r="AK1958" s="173"/>
      <c r="AL1958" s="173"/>
      <c r="AM1958" s="173"/>
      <c r="AN1958" s="173"/>
      <c r="AO1958" s="173"/>
      <c r="AP1958" s="173"/>
      <c r="AQ1958" s="173"/>
      <c r="AR1958" s="173"/>
      <c r="AS1958" s="173"/>
      <c r="AT1958" s="198"/>
      <c r="AU1958" s="198"/>
      <c r="AV1958" s="198"/>
      <c r="AW1958" s="198"/>
      <c r="AX1958" s="198"/>
      <c r="AY1958" s="198"/>
      <c r="AZ1958" s="198"/>
      <c r="BA1958" s="198"/>
      <c r="BB1958" s="198"/>
      <c r="BC1958" s="198"/>
      <c r="BD1958" s="198"/>
      <c r="BE1958" s="198"/>
      <c r="BF1958" s="198"/>
      <c r="BG1958" s="198"/>
      <c r="BH1958" s="198"/>
      <c r="BI1958" s="198"/>
      <c r="BJ1958" s="198"/>
      <c r="BK1958" s="198"/>
      <c r="BL1958" s="198"/>
      <c r="BM1958" s="198"/>
      <c r="BN1958" s="198"/>
      <c r="BO1958" s="198"/>
      <c r="BP1958" s="198"/>
      <c r="BQ1958" s="198"/>
      <c r="BR1958" s="198"/>
      <c r="BS1958" s="198"/>
      <c r="BT1958" s="198"/>
      <c r="BU1958" s="198"/>
      <c r="BV1958" s="198"/>
      <c r="BW1958" s="198"/>
      <c r="BX1958" s="198"/>
      <c r="BY1958" s="198"/>
      <c r="BZ1958" s="198"/>
      <c r="CA1958" s="198"/>
      <c r="CB1958" s="198"/>
      <c r="CC1958" s="198"/>
      <c r="CD1958" s="198"/>
    </row>
    <row r="1959" spans="4:82" x14ac:dyDescent="0.2">
      <c r="D1959" s="173"/>
      <c r="E1959" s="173"/>
      <c r="F1959" s="173"/>
      <c r="G1959" s="173"/>
      <c r="H1959" s="173"/>
      <c r="I1959" s="173"/>
      <c r="J1959" s="173"/>
      <c r="K1959" s="173"/>
      <c r="L1959" s="173"/>
      <c r="M1959" s="173"/>
      <c r="N1959" s="173"/>
      <c r="O1959" s="173"/>
      <c r="P1959" s="173"/>
      <c r="Q1959" s="173"/>
      <c r="R1959" s="173"/>
      <c r="S1959" s="173"/>
      <c r="T1959" s="173"/>
      <c r="U1959" s="173"/>
      <c r="V1959" s="173"/>
      <c r="W1959" s="173"/>
      <c r="X1959" s="173"/>
      <c r="Y1959" s="173"/>
      <c r="Z1959" s="173"/>
      <c r="AA1959" s="173"/>
      <c r="AB1959" s="173"/>
      <c r="AC1959" s="173"/>
      <c r="AD1959" s="173"/>
      <c r="AE1959" s="173"/>
      <c r="AF1959" s="173"/>
      <c r="AG1959" s="173"/>
      <c r="AH1959" s="173"/>
      <c r="AI1959" s="173"/>
      <c r="AJ1959" s="173"/>
      <c r="AK1959" s="173"/>
      <c r="AL1959" s="173"/>
      <c r="AM1959" s="173"/>
      <c r="AN1959" s="173"/>
      <c r="AO1959" s="173"/>
      <c r="AP1959" s="173"/>
      <c r="AQ1959" s="173"/>
      <c r="AR1959" s="173"/>
      <c r="AS1959" s="173"/>
      <c r="AT1959" s="198"/>
      <c r="AU1959" s="198"/>
      <c r="AV1959" s="198"/>
      <c r="AW1959" s="198"/>
      <c r="AX1959" s="198"/>
      <c r="AY1959" s="198"/>
      <c r="AZ1959" s="198"/>
      <c r="BA1959" s="198"/>
      <c r="BB1959" s="198"/>
      <c r="BC1959" s="198"/>
      <c r="BD1959" s="198"/>
      <c r="BE1959" s="198"/>
      <c r="BF1959" s="198"/>
      <c r="BG1959" s="198"/>
      <c r="BH1959" s="198"/>
      <c r="BI1959" s="198"/>
      <c r="BJ1959" s="198"/>
      <c r="BK1959" s="198"/>
      <c r="BL1959" s="198"/>
      <c r="BM1959" s="198"/>
      <c r="BN1959" s="198"/>
      <c r="BO1959" s="198"/>
      <c r="BP1959" s="198"/>
      <c r="BQ1959" s="198"/>
      <c r="BR1959" s="198"/>
      <c r="BS1959" s="198"/>
      <c r="BT1959" s="198"/>
      <c r="BU1959" s="198"/>
      <c r="BV1959" s="198"/>
      <c r="BW1959" s="198"/>
      <c r="BX1959" s="198"/>
      <c r="BY1959" s="198"/>
      <c r="BZ1959" s="198"/>
      <c r="CA1959" s="198"/>
      <c r="CB1959" s="198"/>
      <c r="CC1959" s="198"/>
      <c r="CD1959" s="198"/>
    </row>
    <row r="1960" spans="4:82" x14ac:dyDescent="0.2">
      <c r="D1960" s="173"/>
      <c r="E1960" s="173"/>
      <c r="F1960" s="173"/>
      <c r="G1960" s="173"/>
      <c r="H1960" s="173"/>
      <c r="I1960" s="173"/>
      <c r="J1960" s="173"/>
      <c r="K1960" s="173"/>
      <c r="L1960" s="173"/>
      <c r="M1960" s="173"/>
      <c r="N1960" s="173"/>
      <c r="O1960" s="173"/>
      <c r="P1960" s="173"/>
      <c r="Q1960" s="173"/>
      <c r="R1960" s="173"/>
      <c r="S1960" s="173"/>
      <c r="T1960" s="173"/>
      <c r="U1960" s="173"/>
      <c r="V1960" s="173"/>
      <c r="W1960" s="173"/>
      <c r="X1960" s="173"/>
      <c r="Y1960" s="173"/>
      <c r="Z1960" s="173"/>
      <c r="AA1960" s="173"/>
      <c r="AB1960" s="173"/>
      <c r="AC1960" s="173"/>
      <c r="AD1960" s="173"/>
      <c r="AE1960" s="173"/>
      <c r="AF1960" s="173"/>
      <c r="AG1960" s="173"/>
      <c r="AH1960" s="173"/>
      <c r="AI1960" s="173"/>
      <c r="AJ1960" s="173"/>
      <c r="AK1960" s="173"/>
      <c r="AL1960" s="173"/>
      <c r="AM1960" s="173"/>
      <c r="AN1960" s="173"/>
      <c r="AO1960" s="173"/>
      <c r="AP1960" s="173"/>
      <c r="AQ1960" s="173"/>
      <c r="AR1960" s="173"/>
      <c r="AS1960" s="173"/>
      <c r="AT1960" s="198"/>
      <c r="AU1960" s="198"/>
      <c r="AV1960" s="198"/>
      <c r="AW1960" s="198"/>
      <c r="AX1960" s="198"/>
      <c r="AY1960" s="198"/>
      <c r="AZ1960" s="198"/>
      <c r="BA1960" s="198"/>
      <c r="BB1960" s="198"/>
      <c r="BC1960" s="198"/>
      <c r="BD1960" s="198"/>
      <c r="BE1960" s="198"/>
      <c r="BF1960" s="198"/>
      <c r="BG1960" s="198"/>
      <c r="BH1960" s="198"/>
      <c r="BI1960" s="198"/>
      <c r="BJ1960" s="198"/>
      <c r="BK1960" s="198"/>
      <c r="BL1960" s="198"/>
      <c r="BM1960" s="198"/>
      <c r="BN1960" s="198"/>
      <c r="BO1960" s="198"/>
      <c r="BP1960" s="198"/>
      <c r="BQ1960" s="198"/>
      <c r="BR1960" s="198"/>
      <c r="BS1960" s="198"/>
      <c r="BT1960" s="198"/>
      <c r="BU1960" s="198"/>
      <c r="BV1960" s="198"/>
      <c r="BW1960" s="198"/>
      <c r="BX1960" s="198"/>
      <c r="BY1960" s="198"/>
      <c r="BZ1960" s="198"/>
      <c r="CA1960" s="198"/>
      <c r="CB1960" s="198"/>
      <c r="CC1960" s="198"/>
      <c r="CD1960" s="198"/>
    </row>
    <row r="1961" spans="4:82" x14ac:dyDescent="0.2">
      <c r="D1961" s="173"/>
      <c r="E1961" s="173"/>
      <c r="F1961" s="173"/>
      <c r="G1961" s="173"/>
      <c r="H1961" s="173"/>
      <c r="I1961" s="173"/>
      <c r="J1961" s="173"/>
      <c r="K1961" s="173"/>
      <c r="L1961" s="173"/>
      <c r="M1961" s="173"/>
      <c r="N1961" s="173"/>
      <c r="O1961" s="173"/>
      <c r="P1961" s="173"/>
      <c r="Q1961" s="173"/>
      <c r="R1961" s="173"/>
      <c r="S1961" s="173"/>
      <c r="T1961" s="173"/>
      <c r="U1961" s="173"/>
      <c r="V1961" s="173"/>
      <c r="W1961" s="173"/>
      <c r="X1961" s="173"/>
      <c r="Y1961" s="173"/>
      <c r="Z1961" s="173"/>
      <c r="AA1961" s="173"/>
      <c r="AB1961" s="173"/>
      <c r="AC1961" s="173"/>
      <c r="AD1961" s="173"/>
      <c r="AE1961" s="173"/>
      <c r="AF1961" s="173"/>
      <c r="AG1961" s="173"/>
      <c r="AH1961" s="173"/>
      <c r="AI1961" s="173"/>
      <c r="AJ1961" s="173"/>
      <c r="AK1961" s="173"/>
      <c r="AL1961" s="173"/>
      <c r="AM1961" s="173"/>
      <c r="AN1961" s="173"/>
      <c r="AO1961" s="173"/>
      <c r="AP1961" s="173"/>
      <c r="AQ1961" s="173"/>
      <c r="AR1961" s="173"/>
      <c r="AS1961" s="173"/>
      <c r="AT1961" s="198"/>
      <c r="AU1961" s="198"/>
      <c r="AV1961" s="198"/>
      <c r="AW1961" s="198"/>
      <c r="AX1961" s="198"/>
      <c r="AY1961" s="198"/>
      <c r="AZ1961" s="198"/>
      <c r="BA1961" s="198"/>
      <c r="BB1961" s="198"/>
      <c r="BC1961" s="198"/>
      <c r="BD1961" s="198"/>
      <c r="BE1961" s="198"/>
      <c r="BF1961" s="198"/>
      <c r="BG1961" s="198"/>
      <c r="BH1961" s="198"/>
      <c r="BI1961" s="198"/>
      <c r="BJ1961" s="198"/>
      <c r="BK1961" s="198"/>
      <c r="BL1961" s="198"/>
      <c r="BM1961" s="198"/>
      <c r="BN1961" s="198"/>
      <c r="BO1961" s="198"/>
      <c r="BP1961" s="198"/>
      <c r="BQ1961" s="198"/>
      <c r="BR1961" s="198"/>
      <c r="BS1961" s="198"/>
      <c r="BT1961" s="198"/>
      <c r="BU1961" s="198"/>
      <c r="BV1961" s="198"/>
      <c r="BW1961" s="198"/>
      <c r="BX1961" s="198"/>
      <c r="BY1961" s="198"/>
      <c r="BZ1961" s="198"/>
      <c r="CA1961" s="198"/>
      <c r="CB1961" s="198"/>
      <c r="CC1961" s="198"/>
      <c r="CD1961" s="198"/>
    </row>
    <row r="1962" spans="4:82" x14ac:dyDescent="0.2">
      <c r="D1962" s="173"/>
      <c r="E1962" s="173"/>
      <c r="F1962" s="173"/>
      <c r="G1962" s="173"/>
      <c r="H1962" s="173"/>
      <c r="I1962" s="173"/>
      <c r="J1962" s="173"/>
      <c r="K1962" s="173"/>
      <c r="L1962" s="173"/>
      <c r="M1962" s="173"/>
      <c r="N1962" s="173"/>
      <c r="O1962" s="173"/>
      <c r="P1962" s="173"/>
      <c r="Q1962" s="173"/>
      <c r="R1962" s="173"/>
      <c r="S1962" s="173"/>
      <c r="T1962" s="173"/>
      <c r="U1962" s="173"/>
      <c r="V1962" s="173"/>
      <c r="W1962" s="173"/>
      <c r="X1962" s="173"/>
      <c r="Y1962" s="173"/>
      <c r="Z1962" s="173"/>
      <c r="AA1962" s="173"/>
      <c r="AB1962" s="173"/>
      <c r="AC1962" s="173"/>
      <c r="AD1962" s="173"/>
      <c r="AE1962" s="173"/>
      <c r="AF1962" s="173"/>
      <c r="AG1962" s="173"/>
      <c r="AH1962" s="173"/>
      <c r="AI1962" s="173"/>
      <c r="AJ1962" s="173"/>
      <c r="AK1962" s="173"/>
      <c r="AL1962" s="173"/>
      <c r="AM1962" s="173"/>
      <c r="AN1962" s="173"/>
      <c r="AO1962" s="173"/>
      <c r="AP1962" s="173"/>
      <c r="AQ1962" s="173"/>
      <c r="AR1962" s="173"/>
      <c r="AS1962" s="173"/>
      <c r="AT1962" s="198"/>
      <c r="AU1962" s="198"/>
      <c r="AV1962" s="198"/>
      <c r="AW1962" s="198"/>
      <c r="AX1962" s="198"/>
      <c r="AY1962" s="198"/>
      <c r="AZ1962" s="198"/>
      <c r="BA1962" s="198"/>
      <c r="BB1962" s="198"/>
      <c r="BC1962" s="198"/>
      <c r="BD1962" s="198"/>
      <c r="BE1962" s="198"/>
      <c r="BF1962" s="198"/>
      <c r="BG1962" s="198"/>
      <c r="BH1962" s="198"/>
      <c r="BI1962" s="198"/>
      <c r="BJ1962" s="198"/>
      <c r="BK1962" s="198"/>
      <c r="BL1962" s="198"/>
      <c r="BM1962" s="198"/>
      <c r="BN1962" s="198"/>
      <c r="BO1962" s="198"/>
      <c r="BP1962" s="198"/>
      <c r="BQ1962" s="198"/>
      <c r="BR1962" s="198"/>
      <c r="BS1962" s="198"/>
      <c r="BT1962" s="198"/>
      <c r="BU1962" s="198"/>
      <c r="BV1962" s="198"/>
      <c r="BW1962" s="198"/>
      <c r="BX1962" s="198"/>
      <c r="BY1962" s="198"/>
      <c r="BZ1962" s="198"/>
      <c r="CA1962" s="198"/>
      <c r="CB1962" s="198"/>
      <c r="CC1962" s="198"/>
      <c r="CD1962" s="198"/>
    </row>
    <row r="1963" spans="4:82" x14ac:dyDescent="0.2">
      <c r="D1963" s="173"/>
      <c r="E1963" s="173"/>
      <c r="F1963" s="173"/>
      <c r="G1963" s="173"/>
      <c r="H1963" s="173"/>
      <c r="I1963" s="173"/>
      <c r="J1963" s="173"/>
      <c r="K1963" s="173"/>
      <c r="L1963" s="173"/>
      <c r="M1963" s="173"/>
      <c r="N1963" s="173"/>
      <c r="O1963" s="173"/>
      <c r="P1963" s="173"/>
      <c r="Q1963" s="173"/>
      <c r="R1963" s="173"/>
      <c r="S1963" s="173"/>
      <c r="T1963" s="173"/>
      <c r="U1963" s="173"/>
      <c r="V1963" s="173"/>
      <c r="W1963" s="173"/>
      <c r="X1963" s="173"/>
      <c r="Y1963" s="173"/>
      <c r="Z1963" s="173"/>
      <c r="AA1963" s="173"/>
      <c r="AB1963" s="173"/>
      <c r="AC1963" s="173"/>
      <c r="AD1963" s="173"/>
      <c r="AE1963" s="173"/>
      <c r="AF1963" s="173"/>
      <c r="AG1963" s="173"/>
      <c r="AH1963" s="173"/>
      <c r="AI1963" s="173"/>
      <c r="AJ1963" s="173"/>
      <c r="AK1963" s="173"/>
      <c r="AL1963" s="173"/>
      <c r="AM1963" s="173"/>
      <c r="AN1963" s="173"/>
      <c r="AO1963" s="173"/>
      <c r="AP1963" s="173"/>
      <c r="AQ1963" s="173"/>
      <c r="AR1963" s="173"/>
      <c r="AS1963" s="173"/>
      <c r="AT1963" s="198"/>
      <c r="AU1963" s="198"/>
      <c r="AV1963" s="198"/>
      <c r="AW1963" s="198"/>
      <c r="AX1963" s="198"/>
      <c r="AY1963" s="198"/>
      <c r="AZ1963" s="198"/>
      <c r="BA1963" s="198"/>
      <c r="BB1963" s="198"/>
      <c r="BC1963" s="198"/>
      <c r="BD1963" s="198"/>
      <c r="BE1963" s="198"/>
      <c r="BF1963" s="198"/>
      <c r="BG1963" s="198"/>
      <c r="BH1963" s="198"/>
      <c r="BI1963" s="198"/>
      <c r="BJ1963" s="198"/>
      <c r="BK1963" s="198"/>
      <c r="BL1963" s="198"/>
      <c r="BM1963" s="198"/>
      <c r="BN1963" s="198"/>
      <c r="BO1963" s="198"/>
      <c r="BP1963" s="198"/>
      <c r="BQ1963" s="198"/>
      <c r="BR1963" s="198"/>
      <c r="BS1963" s="198"/>
      <c r="BT1963" s="198"/>
      <c r="BU1963" s="198"/>
      <c r="BV1963" s="198"/>
      <c r="BW1963" s="198"/>
      <c r="BX1963" s="198"/>
      <c r="BY1963" s="198"/>
      <c r="BZ1963" s="198"/>
      <c r="CA1963" s="198"/>
      <c r="CB1963" s="198"/>
      <c r="CC1963" s="198"/>
      <c r="CD1963" s="198"/>
    </row>
    <row r="1964" spans="4:82" x14ac:dyDescent="0.2">
      <c r="D1964" s="173"/>
      <c r="E1964" s="173"/>
      <c r="F1964" s="173"/>
      <c r="G1964" s="173"/>
      <c r="H1964" s="173"/>
      <c r="I1964" s="173"/>
      <c r="J1964" s="173"/>
      <c r="K1964" s="173"/>
      <c r="L1964" s="173"/>
      <c r="M1964" s="173"/>
      <c r="N1964" s="173"/>
      <c r="O1964" s="173"/>
      <c r="P1964" s="173"/>
      <c r="Q1964" s="173"/>
      <c r="R1964" s="173"/>
      <c r="S1964" s="173"/>
      <c r="T1964" s="173"/>
      <c r="U1964" s="173"/>
      <c r="V1964" s="173"/>
      <c r="W1964" s="173"/>
      <c r="X1964" s="173"/>
      <c r="Y1964" s="173"/>
      <c r="Z1964" s="173"/>
      <c r="AA1964" s="173"/>
      <c r="AB1964" s="173"/>
      <c r="AC1964" s="173"/>
      <c r="AD1964" s="173"/>
      <c r="AE1964" s="173"/>
      <c r="AF1964" s="173"/>
      <c r="AG1964" s="173"/>
      <c r="AH1964" s="173"/>
      <c r="AI1964" s="173"/>
      <c r="AJ1964" s="173"/>
      <c r="AK1964" s="173"/>
      <c r="AL1964" s="173"/>
      <c r="AM1964" s="173"/>
      <c r="AN1964" s="173"/>
      <c r="AO1964" s="173"/>
      <c r="AP1964" s="173"/>
      <c r="AQ1964" s="173"/>
      <c r="AR1964" s="173"/>
      <c r="AS1964" s="173"/>
      <c r="AT1964" s="198"/>
      <c r="AU1964" s="198"/>
      <c r="AV1964" s="198"/>
      <c r="AW1964" s="198"/>
      <c r="AX1964" s="198"/>
      <c r="AY1964" s="198"/>
      <c r="AZ1964" s="198"/>
      <c r="BA1964" s="198"/>
      <c r="BB1964" s="198"/>
      <c r="BC1964" s="198"/>
      <c r="BD1964" s="198"/>
      <c r="BE1964" s="198"/>
      <c r="BF1964" s="198"/>
      <c r="BG1964" s="198"/>
      <c r="BH1964" s="198"/>
      <c r="BI1964" s="198"/>
      <c r="BJ1964" s="198"/>
      <c r="BK1964" s="198"/>
      <c r="BL1964" s="198"/>
      <c r="BM1964" s="198"/>
      <c r="BN1964" s="198"/>
      <c r="BO1964" s="198"/>
      <c r="BP1964" s="198"/>
      <c r="BQ1964" s="198"/>
      <c r="BR1964" s="198"/>
      <c r="BS1964" s="198"/>
      <c r="BT1964" s="198"/>
      <c r="BU1964" s="198"/>
      <c r="BV1964" s="198"/>
      <c r="BW1964" s="198"/>
      <c r="BX1964" s="198"/>
      <c r="BY1964" s="198"/>
      <c r="BZ1964" s="198"/>
      <c r="CA1964" s="198"/>
      <c r="CB1964" s="198"/>
      <c r="CC1964" s="198"/>
      <c r="CD1964" s="198"/>
    </row>
    <row r="1965" spans="4:82" x14ac:dyDescent="0.2">
      <c r="D1965" s="173"/>
      <c r="E1965" s="173"/>
      <c r="F1965" s="173"/>
      <c r="G1965" s="173"/>
      <c r="H1965" s="173"/>
      <c r="I1965" s="173"/>
      <c r="J1965" s="173"/>
      <c r="K1965" s="173"/>
      <c r="L1965" s="173"/>
      <c r="M1965" s="173"/>
      <c r="N1965" s="173"/>
      <c r="O1965" s="173"/>
      <c r="P1965" s="173"/>
      <c r="Q1965" s="173"/>
      <c r="R1965" s="173"/>
      <c r="S1965" s="173"/>
      <c r="T1965" s="173"/>
      <c r="U1965" s="173"/>
      <c r="V1965" s="173"/>
      <c r="W1965" s="173"/>
      <c r="X1965" s="173"/>
      <c r="Y1965" s="173"/>
      <c r="Z1965" s="173"/>
      <c r="AA1965" s="173"/>
      <c r="AB1965" s="173"/>
      <c r="AC1965" s="173"/>
      <c r="AD1965" s="173"/>
      <c r="AE1965" s="173"/>
      <c r="AF1965" s="173"/>
      <c r="AG1965" s="173"/>
      <c r="AH1965" s="173"/>
      <c r="AI1965" s="173"/>
      <c r="AJ1965" s="173"/>
      <c r="AK1965" s="173"/>
      <c r="AL1965" s="173"/>
      <c r="AM1965" s="173"/>
      <c r="AN1965" s="173"/>
      <c r="AO1965" s="173"/>
      <c r="AP1965" s="173"/>
      <c r="AQ1965" s="173"/>
      <c r="AR1965" s="173"/>
      <c r="AS1965" s="173"/>
      <c r="AT1965" s="198"/>
      <c r="AU1965" s="198"/>
      <c r="AV1965" s="198"/>
      <c r="AW1965" s="198"/>
      <c r="AX1965" s="198"/>
      <c r="AY1965" s="198"/>
      <c r="AZ1965" s="198"/>
      <c r="BA1965" s="198"/>
      <c r="BB1965" s="198"/>
      <c r="BC1965" s="198"/>
      <c r="BD1965" s="198"/>
      <c r="BE1965" s="198"/>
      <c r="BF1965" s="198"/>
      <c r="BG1965" s="198"/>
      <c r="BH1965" s="198"/>
      <c r="BI1965" s="198"/>
      <c r="BJ1965" s="198"/>
      <c r="BK1965" s="198"/>
      <c r="BL1965" s="198"/>
      <c r="BM1965" s="198"/>
      <c r="BN1965" s="198"/>
      <c r="BO1965" s="198"/>
      <c r="BP1965" s="198"/>
      <c r="BQ1965" s="198"/>
      <c r="BR1965" s="198"/>
      <c r="BS1965" s="198"/>
      <c r="BT1965" s="198"/>
      <c r="BU1965" s="198"/>
      <c r="BV1965" s="198"/>
      <c r="BW1965" s="198"/>
      <c r="BX1965" s="198"/>
      <c r="BY1965" s="198"/>
      <c r="BZ1965" s="198"/>
      <c r="CA1965" s="198"/>
      <c r="CB1965" s="198"/>
      <c r="CC1965" s="198"/>
      <c r="CD1965" s="198"/>
    </row>
    <row r="1966" spans="4:82" x14ac:dyDescent="0.2">
      <c r="D1966" s="173"/>
      <c r="E1966" s="173"/>
      <c r="F1966" s="173"/>
      <c r="G1966" s="173"/>
      <c r="H1966" s="173"/>
      <c r="I1966" s="173"/>
      <c r="J1966" s="173"/>
      <c r="K1966" s="173"/>
      <c r="L1966" s="173"/>
      <c r="M1966" s="173"/>
      <c r="N1966" s="173"/>
      <c r="O1966" s="173"/>
      <c r="P1966" s="173"/>
      <c r="Q1966" s="173"/>
      <c r="R1966" s="173"/>
      <c r="S1966" s="173"/>
      <c r="T1966" s="173"/>
      <c r="U1966" s="173"/>
      <c r="V1966" s="173"/>
      <c r="W1966" s="173"/>
      <c r="X1966" s="173"/>
      <c r="Y1966" s="173"/>
      <c r="Z1966" s="173"/>
      <c r="AA1966" s="173"/>
      <c r="AB1966" s="173"/>
      <c r="AC1966" s="173"/>
      <c r="AD1966" s="173"/>
      <c r="AE1966" s="173"/>
      <c r="AF1966" s="173"/>
      <c r="AG1966" s="173"/>
      <c r="AH1966" s="173"/>
      <c r="AI1966" s="173"/>
      <c r="AJ1966" s="173"/>
      <c r="AK1966" s="173"/>
      <c r="AL1966" s="173"/>
      <c r="AM1966" s="173"/>
      <c r="AN1966" s="173"/>
      <c r="AO1966" s="173"/>
      <c r="AP1966" s="173"/>
      <c r="AQ1966" s="173"/>
      <c r="AR1966" s="173"/>
      <c r="AS1966" s="173"/>
      <c r="AT1966" s="198"/>
      <c r="AU1966" s="198"/>
      <c r="AV1966" s="198"/>
      <c r="AW1966" s="198"/>
      <c r="AX1966" s="198"/>
      <c r="AY1966" s="198"/>
      <c r="AZ1966" s="198"/>
      <c r="BA1966" s="198"/>
      <c r="BB1966" s="198"/>
      <c r="BC1966" s="198"/>
      <c r="BD1966" s="198"/>
      <c r="BE1966" s="198"/>
      <c r="BF1966" s="198"/>
      <c r="BG1966" s="198"/>
      <c r="BH1966" s="198"/>
      <c r="BI1966" s="198"/>
      <c r="BJ1966" s="198"/>
      <c r="BK1966" s="198"/>
      <c r="BL1966" s="198"/>
      <c r="BM1966" s="198"/>
      <c r="BN1966" s="198"/>
      <c r="BO1966" s="198"/>
      <c r="BP1966" s="198"/>
      <c r="BQ1966" s="198"/>
      <c r="BR1966" s="198"/>
      <c r="BS1966" s="198"/>
      <c r="BT1966" s="198"/>
      <c r="BU1966" s="198"/>
      <c r="BV1966" s="198"/>
      <c r="BW1966" s="198"/>
      <c r="BX1966" s="198"/>
      <c r="BY1966" s="198"/>
      <c r="BZ1966" s="198"/>
      <c r="CA1966" s="198"/>
      <c r="CB1966" s="198"/>
      <c r="CC1966" s="198"/>
      <c r="CD1966" s="198"/>
    </row>
    <row r="1967" spans="4:82" x14ac:dyDescent="0.2">
      <c r="D1967" s="173"/>
      <c r="E1967" s="173"/>
      <c r="F1967" s="173"/>
      <c r="G1967" s="173"/>
      <c r="H1967" s="173"/>
      <c r="I1967" s="173"/>
      <c r="J1967" s="173"/>
      <c r="K1967" s="173"/>
      <c r="L1967" s="173"/>
      <c r="M1967" s="173"/>
      <c r="N1967" s="173"/>
      <c r="O1967" s="173"/>
      <c r="P1967" s="173"/>
      <c r="Q1967" s="173"/>
      <c r="R1967" s="173"/>
      <c r="S1967" s="173"/>
      <c r="T1967" s="173"/>
      <c r="U1967" s="173"/>
      <c r="V1967" s="173"/>
      <c r="W1967" s="173"/>
      <c r="X1967" s="173"/>
      <c r="Y1967" s="173"/>
      <c r="Z1967" s="173"/>
      <c r="AA1967" s="173"/>
      <c r="AB1967" s="173"/>
      <c r="AC1967" s="173"/>
      <c r="AD1967" s="173"/>
      <c r="AE1967" s="173"/>
      <c r="AF1967" s="173"/>
      <c r="AG1967" s="173"/>
      <c r="AH1967" s="173"/>
      <c r="AI1967" s="173"/>
      <c r="AJ1967" s="173"/>
      <c r="AK1967" s="173"/>
      <c r="AL1967" s="173"/>
      <c r="AM1967" s="173"/>
      <c r="AN1967" s="173"/>
      <c r="AO1967" s="173"/>
      <c r="AP1967" s="173"/>
      <c r="AQ1967" s="173"/>
      <c r="AR1967" s="173"/>
      <c r="AS1967" s="173"/>
      <c r="AT1967" s="198"/>
      <c r="AU1967" s="198"/>
      <c r="AV1967" s="198"/>
      <c r="AW1967" s="198"/>
      <c r="AX1967" s="198"/>
      <c r="AY1967" s="198"/>
      <c r="AZ1967" s="198"/>
      <c r="BA1967" s="198"/>
      <c r="BB1967" s="198"/>
      <c r="BC1967" s="198"/>
      <c r="BD1967" s="198"/>
      <c r="BE1967" s="198"/>
      <c r="BF1967" s="198"/>
      <c r="BG1967" s="198"/>
      <c r="BH1967" s="198"/>
      <c r="BI1967" s="198"/>
      <c r="BJ1967" s="198"/>
      <c r="BK1967" s="198"/>
      <c r="BL1967" s="198"/>
      <c r="BM1967" s="198"/>
      <c r="BN1967" s="198"/>
      <c r="BO1967" s="198"/>
      <c r="BP1967" s="198"/>
      <c r="BQ1967" s="198"/>
      <c r="BR1967" s="198"/>
      <c r="BS1967" s="198"/>
      <c r="BT1967" s="198"/>
      <c r="BU1967" s="198"/>
      <c r="BV1967" s="198"/>
      <c r="BW1967" s="198"/>
      <c r="BX1967" s="198"/>
      <c r="BY1967" s="198"/>
      <c r="BZ1967" s="198"/>
      <c r="CA1967" s="198"/>
      <c r="CB1967" s="198"/>
      <c r="CC1967" s="198"/>
      <c r="CD1967" s="198"/>
    </row>
    <row r="1968" spans="4:82" x14ac:dyDescent="0.2">
      <c r="D1968" s="173"/>
      <c r="E1968" s="173"/>
      <c r="F1968" s="173"/>
      <c r="G1968" s="173"/>
      <c r="H1968" s="173"/>
      <c r="I1968" s="173"/>
      <c r="J1968" s="173"/>
      <c r="K1968" s="173"/>
      <c r="L1968" s="173"/>
      <c r="M1968" s="173"/>
      <c r="N1968" s="173"/>
      <c r="O1968" s="173"/>
      <c r="P1968" s="173"/>
      <c r="Q1968" s="173"/>
      <c r="R1968" s="173"/>
      <c r="S1968" s="173"/>
      <c r="T1968" s="173"/>
      <c r="U1968" s="173"/>
      <c r="V1968" s="173"/>
      <c r="W1968" s="173"/>
      <c r="X1968" s="173"/>
      <c r="Y1968" s="173"/>
      <c r="Z1968" s="173"/>
      <c r="AA1968" s="173"/>
      <c r="AB1968" s="173"/>
      <c r="AC1968" s="173"/>
      <c r="AD1968" s="173"/>
      <c r="AE1968" s="173"/>
      <c r="AF1968" s="173"/>
      <c r="AG1968" s="173"/>
      <c r="AH1968" s="173"/>
      <c r="AI1968" s="173"/>
      <c r="AJ1968" s="173"/>
      <c r="AK1968" s="173"/>
      <c r="AL1968" s="173"/>
      <c r="AM1968" s="173"/>
      <c r="AN1968" s="173"/>
      <c r="AO1968" s="173"/>
      <c r="AP1968" s="173"/>
      <c r="AQ1968" s="173"/>
      <c r="AR1968" s="173"/>
      <c r="AS1968" s="173"/>
      <c r="AT1968" s="198"/>
      <c r="AU1968" s="198"/>
      <c r="AV1968" s="198"/>
      <c r="AW1968" s="198"/>
      <c r="AX1968" s="198"/>
      <c r="AY1968" s="198"/>
      <c r="AZ1968" s="198"/>
      <c r="BA1968" s="198"/>
      <c r="BB1968" s="198"/>
      <c r="BC1968" s="198"/>
      <c r="BD1968" s="198"/>
      <c r="BE1968" s="198"/>
      <c r="BF1968" s="198"/>
      <c r="BG1968" s="198"/>
      <c r="BH1968" s="198"/>
      <c r="BI1968" s="198"/>
      <c r="BJ1968" s="198"/>
      <c r="BK1968" s="198"/>
      <c r="BL1968" s="198"/>
      <c r="BM1968" s="198"/>
      <c r="BN1968" s="198"/>
      <c r="BO1968" s="198"/>
      <c r="BP1968" s="198"/>
      <c r="BQ1968" s="198"/>
      <c r="BR1968" s="198"/>
      <c r="BS1968" s="198"/>
      <c r="BT1968" s="198"/>
      <c r="BU1968" s="198"/>
      <c r="BV1968" s="198"/>
      <c r="BW1968" s="198"/>
      <c r="BX1968" s="198"/>
      <c r="BY1968" s="198"/>
      <c r="BZ1968" s="198"/>
      <c r="CA1968" s="198"/>
      <c r="CB1968" s="198"/>
      <c r="CC1968" s="198"/>
      <c r="CD1968" s="198"/>
    </row>
    <row r="1969" spans="4:82" x14ac:dyDescent="0.2">
      <c r="D1969" s="173"/>
      <c r="E1969" s="173"/>
      <c r="F1969" s="173"/>
      <c r="G1969" s="173"/>
      <c r="H1969" s="173"/>
      <c r="I1969" s="173"/>
      <c r="J1969" s="173"/>
      <c r="K1969" s="173"/>
      <c r="L1969" s="173"/>
      <c r="M1969" s="173"/>
      <c r="N1969" s="173"/>
      <c r="O1969" s="173"/>
      <c r="P1969" s="173"/>
      <c r="Q1969" s="173"/>
      <c r="R1969" s="173"/>
      <c r="S1969" s="173"/>
      <c r="T1969" s="173"/>
      <c r="U1969" s="173"/>
      <c r="V1969" s="173"/>
      <c r="W1969" s="173"/>
      <c r="X1969" s="173"/>
      <c r="Y1969" s="173"/>
      <c r="Z1969" s="173"/>
      <c r="AA1969" s="173"/>
      <c r="AB1969" s="173"/>
      <c r="AC1969" s="173"/>
      <c r="AD1969" s="173"/>
      <c r="AE1969" s="173"/>
      <c r="AF1969" s="173"/>
      <c r="AG1969" s="173"/>
      <c r="AH1969" s="173"/>
      <c r="AI1969" s="173"/>
      <c r="AJ1969" s="173"/>
      <c r="AK1969" s="173"/>
      <c r="AL1969" s="173"/>
      <c r="AM1969" s="173"/>
      <c r="AN1969" s="173"/>
      <c r="AO1969" s="173"/>
      <c r="AP1969" s="173"/>
      <c r="AQ1969" s="173"/>
      <c r="AR1969" s="173"/>
      <c r="AS1969" s="173"/>
      <c r="AT1969" s="198"/>
      <c r="AU1969" s="198"/>
      <c r="AV1969" s="198"/>
      <c r="AW1969" s="198"/>
      <c r="AX1969" s="198"/>
      <c r="AY1969" s="198"/>
      <c r="AZ1969" s="198"/>
      <c r="BA1969" s="198"/>
      <c r="BB1969" s="198"/>
      <c r="BC1969" s="198"/>
      <c r="BD1969" s="198"/>
      <c r="BE1969" s="198"/>
      <c r="BF1969" s="198"/>
      <c r="BG1969" s="198"/>
      <c r="BH1969" s="198"/>
      <c r="BI1969" s="198"/>
      <c r="BJ1969" s="198"/>
      <c r="BK1969" s="198"/>
      <c r="BL1969" s="198"/>
      <c r="BM1969" s="198"/>
      <c r="BN1969" s="198"/>
      <c r="BO1969" s="198"/>
      <c r="BP1969" s="198"/>
      <c r="BQ1969" s="198"/>
      <c r="BR1969" s="198"/>
      <c r="BS1969" s="198"/>
      <c r="BT1969" s="198"/>
      <c r="BU1969" s="198"/>
      <c r="BV1969" s="198"/>
      <c r="BW1969" s="198"/>
      <c r="BX1969" s="198"/>
      <c r="BY1969" s="198"/>
      <c r="BZ1969" s="198"/>
      <c r="CA1969" s="198"/>
      <c r="CB1969" s="198"/>
      <c r="CC1969" s="198"/>
      <c r="CD1969" s="198"/>
    </row>
    <row r="1970" spans="4:82" x14ac:dyDescent="0.2">
      <c r="D1970" s="173"/>
      <c r="E1970" s="173"/>
      <c r="F1970" s="173"/>
      <c r="G1970" s="173"/>
      <c r="H1970" s="173"/>
      <c r="I1970" s="173"/>
      <c r="J1970" s="173"/>
      <c r="K1970" s="173"/>
      <c r="L1970" s="173"/>
      <c r="M1970" s="173"/>
      <c r="N1970" s="173"/>
      <c r="O1970" s="173"/>
      <c r="P1970" s="173"/>
      <c r="Q1970" s="173"/>
      <c r="R1970" s="173"/>
      <c r="S1970" s="173"/>
      <c r="T1970" s="173"/>
      <c r="U1970" s="173"/>
      <c r="V1970" s="173"/>
      <c r="W1970" s="173"/>
      <c r="X1970" s="173"/>
      <c r="Y1970" s="173"/>
      <c r="Z1970" s="173"/>
      <c r="AA1970" s="173"/>
      <c r="AB1970" s="173"/>
      <c r="AC1970" s="173"/>
      <c r="AD1970" s="173"/>
      <c r="AE1970" s="173"/>
      <c r="AF1970" s="173"/>
      <c r="AG1970" s="173"/>
      <c r="AH1970" s="173"/>
      <c r="AI1970" s="173"/>
      <c r="AJ1970" s="173"/>
      <c r="AK1970" s="173"/>
      <c r="AL1970" s="173"/>
      <c r="AM1970" s="173"/>
      <c r="AN1970" s="173"/>
      <c r="AO1970" s="173"/>
      <c r="AP1970" s="173"/>
      <c r="AQ1970" s="173"/>
      <c r="AR1970" s="173"/>
      <c r="AS1970" s="173"/>
      <c r="AT1970" s="198"/>
      <c r="AU1970" s="198"/>
      <c r="AV1970" s="198"/>
      <c r="AW1970" s="198"/>
      <c r="AX1970" s="198"/>
      <c r="AY1970" s="198"/>
      <c r="AZ1970" s="198"/>
      <c r="BA1970" s="198"/>
      <c r="BB1970" s="198"/>
      <c r="BC1970" s="198"/>
      <c r="BD1970" s="198"/>
      <c r="BE1970" s="198"/>
      <c r="BF1970" s="198"/>
      <c r="BG1970" s="198"/>
      <c r="BH1970" s="198"/>
      <c r="BI1970" s="198"/>
      <c r="BJ1970" s="198"/>
      <c r="BK1970" s="198"/>
      <c r="BL1970" s="198"/>
      <c r="BM1970" s="198"/>
      <c r="BN1970" s="198"/>
      <c r="BO1970" s="198"/>
      <c r="BP1970" s="198"/>
      <c r="BQ1970" s="198"/>
      <c r="BR1970" s="198"/>
      <c r="BS1970" s="198"/>
      <c r="BT1970" s="198"/>
      <c r="BU1970" s="198"/>
      <c r="BV1970" s="198"/>
      <c r="BW1970" s="198"/>
      <c r="BX1970" s="198"/>
      <c r="BY1970" s="198"/>
      <c r="BZ1970" s="198"/>
      <c r="CA1970" s="198"/>
      <c r="CB1970" s="198"/>
      <c r="CC1970" s="198"/>
      <c r="CD1970" s="198"/>
    </row>
    <row r="1971" spans="4:82" x14ac:dyDescent="0.2">
      <c r="D1971" s="173"/>
      <c r="E1971" s="173"/>
      <c r="F1971" s="173"/>
      <c r="G1971" s="173"/>
      <c r="H1971" s="173"/>
      <c r="I1971" s="173"/>
      <c r="J1971" s="173"/>
      <c r="K1971" s="173"/>
      <c r="L1971" s="173"/>
      <c r="M1971" s="173"/>
      <c r="N1971" s="173"/>
      <c r="O1971" s="173"/>
      <c r="P1971" s="173"/>
      <c r="Q1971" s="173"/>
      <c r="R1971" s="173"/>
      <c r="S1971" s="173"/>
      <c r="T1971" s="173"/>
      <c r="U1971" s="173"/>
      <c r="V1971" s="173"/>
      <c r="W1971" s="173"/>
      <c r="X1971" s="173"/>
      <c r="Y1971" s="173"/>
      <c r="Z1971" s="173"/>
      <c r="AA1971" s="173"/>
      <c r="AB1971" s="173"/>
      <c r="AC1971" s="173"/>
      <c r="AD1971" s="173"/>
      <c r="AE1971" s="173"/>
      <c r="AF1971" s="173"/>
      <c r="AG1971" s="173"/>
      <c r="AH1971" s="173"/>
      <c r="AI1971" s="173"/>
      <c r="AJ1971" s="173"/>
      <c r="AK1971" s="173"/>
      <c r="AL1971" s="173"/>
      <c r="AM1971" s="173"/>
      <c r="AN1971" s="173"/>
      <c r="AO1971" s="173"/>
      <c r="AP1971" s="173"/>
      <c r="AQ1971" s="173"/>
      <c r="AR1971" s="173"/>
      <c r="AS1971" s="173"/>
      <c r="AT1971" s="198"/>
      <c r="AU1971" s="198"/>
      <c r="AV1971" s="198"/>
      <c r="AW1971" s="198"/>
      <c r="AX1971" s="198"/>
      <c r="AY1971" s="198"/>
      <c r="AZ1971" s="198"/>
      <c r="BA1971" s="198"/>
      <c r="BB1971" s="198"/>
      <c r="BC1971" s="198"/>
      <c r="BD1971" s="198"/>
      <c r="BE1971" s="198"/>
      <c r="BF1971" s="198"/>
      <c r="BG1971" s="198"/>
      <c r="BH1971" s="198"/>
      <c r="BI1971" s="198"/>
      <c r="BJ1971" s="198"/>
      <c r="BK1971" s="198"/>
      <c r="BL1971" s="198"/>
      <c r="BM1971" s="198"/>
      <c r="BN1971" s="198"/>
      <c r="BO1971" s="198"/>
      <c r="BP1971" s="198"/>
      <c r="BQ1971" s="198"/>
      <c r="BR1971" s="198"/>
      <c r="BS1971" s="198"/>
      <c r="BT1971" s="198"/>
      <c r="BU1971" s="198"/>
      <c r="BV1971" s="198"/>
      <c r="BW1971" s="198"/>
      <c r="BX1971" s="198"/>
      <c r="BY1971" s="198"/>
      <c r="BZ1971" s="198"/>
      <c r="CA1971" s="198"/>
      <c r="CB1971" s="198"/>
      <c r="CC1971" s="198"/>
      <c r="CD1971" s="198"/>
    </row>
    <row r="1972" spans="4:82" x14ac:dyDescent="0.2">
      <c r="D1972" s="173"/>
      <c r="E1972" s="173"/>
      <c r="F1972" s="173"/>
      <c r="G1972" s="173"/>
      <c r="H1972" s="173"/>
      <c r="I1972" s="173"/>
      <c r="J1972" s="173"/>
      <c r="K1972" s="173"/>
      <c r="L1972" s="173"/>
      <c r="M1972" s="173"/>
      <c r="N1972" s="173"/>
      <c r="O1972" s="173"/>
      <c r="P1972" s="173"/>
      <c r="Q1972" s="173"/>
      <c r="R1972" s="173"/>
      <c r="S1972" s="173"/>
      <c r="T1972" s="173"/>
      <c r="U1972" s="173"/>
      <c r="V1972" s="173"/>
      <c r="W1972" s="173"/>
      <c r="X1972" s="173"/>
      <c r="Y1972" s="173"/>
      <c r="Z1972" s="173"/>
      <c r="AA1972" s="173"/>
      <c r="AB1972" s="173"/>
      <c r="AC1972" s="173"/>
      <c r="AD1972" s="173"/>
      <c r="AE1972" s="173"/>
      <c r="AF1972" s="173"/>
      <c r="AG1972" s="173"/>
      <c r="AH1972" s="173"/>
      <c r="AI1972" s="173"/>
      <c r="AJ1972" s="173"/>
      <c r="AK1972" s="173"/>
      <c r="AL1972" s="173"/>
      <c r="AM1972" s="173"/>
      <c r="AN1972" s="173"/>
      <c r="AO1972" s="173"/>
      <c r="AP1972" s="173"/>
      <c r="AQ1972" s="173"/>
      <c r="AR1972" s="173"/>
      <c r="AS1972" s="173"/>
      <c r="AT1972" s="198"/>
      <c r="AU1972" s="198"/>
      <c r="AV1972" s="198"/>
      <c r="AW1972" s="198"/>
      <c r="AX1972" s="198"/>
      <c r="AY1972" s="198"/>
      <c r="AZ1972" s="198"/>
      <c r="BA1972" s="198"/>
      <c r="BB1972" s="198"/>
      <c r="BC1972" s="198"/>
      <c r="BD1972" s="198"/>
      <c r="BE1972" s="198"/>
      <c r="BF1972" s="198"/>
      <c r="BG1972" s="198"/>
      <c r="BH1972" s="198"/>
      <c r="BI1972" s="198"/>
      <c r="BJ1972" s="198"/>
      <c r="BK1972" s="198"/>
      <c r="BL1972" s="198"/>
      <c r="BM1972" s="198"/>
      <c r="BN1972" s="198"/>
      <c r="BO1972" s="198"/>
      <c r="BP1972" s="198"/>
      <c r="BQ1972" s="198"/>
      <c r="BR1972" s="198"/>
      <c r="BS1972" s="198"/>
      <c r="BT1972" s="198"/>
      <c r="BU1972" s="198"/>
      <c r="BV1972" s="198"/>
      <c r="BW1972" s="198"/>
      <c r="BX1972" s="198"/>
      <c r="BY1972" s="198"/>
      <c r="BZ1972" s="198"/>
      <c r="CA1972" s="198"/>
      <c r="CB1972" s="198"/>
      <c r="CC1972" s="198"/>
      <c r="CD1972" s="198"/>
    </row>
    <row r="1973" spans="4:82" x14ac:dyDescent="0.2">
      <c r="D1973" s="173"/>
      <c r="E1973" s="173"/>
      <c r="F1973" s="173"/>
      <c r="G1973" s="173"/>
      <c r="H1973" s="173"/>
      <c r="I1973" s="173"/>
      <c r="J1973" s="173"/>
      <c r="K1973" s="173"/>
      <c r="L1973" s="173"/>
      <c r="M1973" s="173"/>
      <c r="N1973" s="173"/>
      <c r="O1973" s="173"/>
      <c r="P1973" s="173"/>
      <c r="Q1973" s="173"/>
      <c r="R1973" s="173"/>
      <c r="S1973" s="173"/>
      <c r="T1973" s="173"/>
      <c r="U1973" s="173"/>
      <c r="V1973" s="173"/>
      <c r="W1973" s="173"/>
      <c r="X1973" s="173"/>
      <c r="Y1973" s="173"/>
      <c r="Z1973" s="173"/>
      <c r="AA1973" s="173"/>
      <c r="AB1973" s="173"/>
      <c r="AC1973" s="173"/>
      <c r="AD1973" s="173"/>
      <c r="AE1973" s="173"/>
      <c r="AF1973" s="173"/>
      <c r="AG1973" s="173"/>
      <c r="AH1973" s="173"/>
      <c r="AI1973" s="173"/>
      <c r="AJ1973" s="173"/>
      <c r="AK1973" s="173"/>
      <c r="AL1973" s="173"/>
      <c r="AM1973" s="173"/>
      <c r="AN1973" s="173"/>
      <c r="AO1973" s="173"/>
      <c r="AP1973" s="173"/>
      <c r="AQ1973" s="173"/>
      <c r="AR1973" s="173"/>
      <c r="AS1973" s="173"/>
      <c r="AT1973" s="198"/>
      <c r="AU1973" s="198"/>
      <c r="AV1973" s="198"/>
      <c r="AW1973" s="198"/>
      <c r="AX1973" s="198"/>
      <c r="AY1973" s="198"/>
      <c r="AZ1973" s="198"/>
      <c r="BA1973" s="198"/>
      <c r="BB1973" s="198"/>
      <c r="BC1973" s="198"/>
      <c r="BD1973" s="198"/>
      <c r="BE1973" s="198"/>
      <c r="BF1973" s="198"/>
      <c r="BG1973" s="198"/>
      <c r="BH1973" s="198"/>
      <c r="BI1973" s="198"/>
      <c r="BJ1973" s="198"/>
      <c r="BK1973" s="198"/>
      <c r="BL1973" s="198"/>
      <c r="BM1973" s="198"/>
      <c r="BN1973" s="198"/>
      <c r="BO1973" s="198"/>
      <c r="BP1973" s="198"/>
      <c r="BQ1973" s="198"/>
      <c r="BR1973" s="198"/>
      <c r="BS1973" s="198"/>
      <c r="BT1973" s="198"/>
      <c r="BU1973" s="198"/>
      <c r="BV1973" s="198"/>
      <c r="BW1973" s="198"/>
      <c r="BX1973" s="198"/>
      <c r="BY1973" s="198"/>
      <c r="BZ1973" s="198"/>
      <c r="CA1973" s="198"/>
      <c r="CB1973" s="198"/>
      <c r="CC1973" s="198"/>
      <c r="CD1973" s="198"/>
    </row>
    <row r="1974" spans="4:82" x14ac:dyDescent="0.2">
      <c r="D1974" s="173"/>
      <c r="E1974" s="173"/>
      <c r="F1974" s="173"/>
      <c r="G1974" s="173"/>
      <c r="H1974" s="173"/>
      <c r="I1974" s="173"/>
      <c r="J1974" s="173"/>
      <c r="K1974" s="173"/>
      <c r="L1974" s="173"/>
      <c r="M1974" s="173"/>
      <c r="N1974" s="173"/>
      <c r="O1974" s="173"/>
      <c r="P1974" s="173"/>
      <c r="Q1974" s="173"/>
      <c r="R1974" s="173"/>
      <c r="S1974" s="173"/>
      <c r="T1974" s="173"/>
      <c r="U1974" s="173"/>
      <c r="V1974" s="173"/>
      <c r="W1974" s="173"/>
      <c r="X1974" s="173"/>
      <c r="Y1974" s="173"/>
      <c r="Z1974" s="173"/>
      <c r="AA1974" s="173"/>
      <c r="AB1974" s="173"/>
      <c r="AC1974" s="173"/>
      <c r="AD1974" s="173"/>
      <c r="AE1974" s="173"/>
      <c r="AF1974" s="173"/>
      <c r="AG1974" s="173"/>
      <c r="AH1974" s="173"/>
      <c r="AI1974" s="173"/>
      <c r="AJ1974" s="173"/>
      <c r="AK1974" s="173"/>
      <c r="AL1974" s="173"/>
      <c r="AM1974" s="173"/>
      <c r="AN1974" s="173"/>
      <c r="AO1974" s="173"/>
      <c r="AP1974" s="173"/>
      <c r="AQ1974" s="173"/>
      <c r="AR1974" s="173"/>
      <c r="AS1974" s="173"/>
      <c r="AT1974" s="198"/>
      <c r="AU1974" s="198"/>
      <c r="AV1974" s="198"/>
      <c r="AW1974" s="198"/>
      <c r="AX1974" s="198"/>
      <c r="AY1974" s="198"/>
      <c r="AZ1974" s="198"/>
      <c r="BA1974" s="198"/>
      <c r="BB1974" s="198"/>
      <c r="BC1974" s="198"/>
      <c r="BD1974" s="198"/>
      <c r="BE1974" s="198"/>
      <c r="BF1974" s="198"/>
      <c r="BG1974" s="198"/>
      <c r="BH1974" s="198"/>
      <c r="BI1974" s="198"/>
      <c r="BJ1974" s="198"/>
      <c r="BK1974" s="198"/>
      <c r="BL1974" s="198"/>
      <c r="BM1974" s="198"/>
      <c r="BN1974" s="198"/>
      <c r="BO1974" s="198"/>
      <c r="BP1974" s="198"/>
      <c r="BQ1974" s="198"/>
      <c r="BR1974" s="198"/>
      <c r="BS1974" s="198"/>
      <c r="BT1974" s="198"/>
      <c r="BU1974" s="198"/>
      <c r="BV1974" s="198"/>
      <c r="BW1974" s="198"/>
      <c r="BX1974" s="198"/>
      <c r="BY1974" s="198"/>
      <c r="BZ1974" s="198"/>
      <c r="CA1974" s="198"/>
      <c r="CB1974" s="198"/>
      <c r="CC1974" s="198"/>
      <c r="CD1974" s="198"/>
    </row>
    <row r="1975" spans="4:82" x14ac:dyDescent="0.2">
      <c r="D1975" s="173"/>
      <c r="E1975" s="173"/>
      <c r="F1975" s="173"/>
      <c r="G1975" s="173"/>
      <c r="H1975" s="173"/>
      <c r="I1975" s="173"/>
      <c r="J1975" s="173"/>
      <c r="K1975" s="173"/>
      <c r="L1975" s="173"/>
      <c r="M1975" s="173"/>
      <c r="N1975" s="173"/>
      <c r="O1975" s="173"/>
      <c r="P1975" s="173"/>
      <c r="Q1975" s="173"/>
      <c r="R1975" s="173"/>
      <c r="S1975" s="173"/>
      <c r="T1975" s="173"/>
      <c r="U1975" s="173"/>
      <c r="V1975" s="173"/>
      <c r="W1975" s="173"/>
      <c r="X1975" s="173"/>
      <c r="Y1975" s="173"/>
      <c r="Z1975" s="173"/>
      <c r="AA1975" s="173"/>
      <c r="AB1975" s="173"/>
      <c r="AC1975" s="173"/>
      <c r="AD1975" s="173"/>
      <c r="AE1975" s="173"/>
      <c r="AF1975" s="173"/>
      <c r="AG1975" s="173"/>
      <c r="AH1975" s="173"/>
      <c r="AI1975" s="173"/>
      <c r="AJ1975" s="173"/>
      <c r="AK1975" s="173"/>
      <c r="AL1975" s="173"/>
      <c r="AM1975" s="173"/>
      <c r="AN1975" s="173"/>
      <c r="AO1975" s="173"/>
      <c r="AP1975" s="173"/>
      <c r="AQ1975" s="173"/>
      <c r="AR1975" s="173"/>
      <c r="AS1975" s="173"/>
      <c r="AT1975" s="198"/>
      <c r="AU1975" s="198"/>
      <c r="AV1975" s="198"/>
      <c r="AW1975" s="198"/>
      <c r="AX1975" s="198"/>
      <c r="AY1975" s="198"/>
      <c r="AZ1975" s="198"/>
      <c r="BA1975" s="198"/>
      <c r="BB1975" s="198"/>
      <c r="BC1975" s="198"/>
      <c r="BD1975" s="198"/>
      <c r="BE1975" s="198"/>
      <c r="BF1975" s="198"/>
      <c r="BG1975" s="198"/>
      <c r="BH1975" s="198"/>
      <c r="BI1975" s="198"/>
      <c r="BJ1975" s="198"/>
      <c r="BK1975" s="198"/>
      <c r="BL1975" s="198"/>
      <c r="BM1975" s="198"/>
      <c r="BN1975" s="198"/>
      <c r="BO1975" s="198"/>
      <c r="BP1975" s="198"/>
      <c r="BQ1975" s="198"/>
      <c r="BR1975" s="198"/>
      <c r="BS1975" s="198"/>
      <c r="BT1975" s="198"/>
      <c r="BU1975" s="198"/>
      <c r="BV1975" s="198"/>
      <c r="BW1975" s="198"/>
      <c r="BX1975" s="198"/>
      <c r="BY1975" s="198"/>
      <c r="BZ1975" s="198"/>
      <c r="CA1975" s="198"/>
      <c r="CB1975" s="198"/>
      <c r="CC1975" s="198"/>
      <c r="CD1975" s="198"/>
    </row>
    <row r="1976" spans="4:82" x14ac:dyDescent="0.2">
      <c r="D1976" s="173"/>
      <c r="E1976" s="173"/>
      <c r="F1976" s="173"/>
      <c r="G1976" s="173"/>
      <c r="H1976" s="173"/>
      <c r="I1976" s="173"/>
      <c r="J1976" s="173"/>
      <c r="K1976" s="173"/>
      <c r="L1976" s="173"/>
      <c r="M1976" s="173"/>
      <c r="N1976" s="173"/>
      <c r="O1976" s="173"/>
      <c r="P1976" s="173"/>
      <c r="Q1976" s="173"/>
      <c r="R1976" s="173"/>
      <c r="S1976" s="173"/>
      <c r="T1976" s="173"/>
      <c r="U1976" s="173"/>
      <c r="V1976" s="173"/>
      <c r="W1976" s="173"/>
      <c r="X1976" s="173"/>
      <c r="Y1976" s="173"/>
      <c r="Z1976" s="173"/>
      <c r="AA1976" s="173"/>
      <c r="AB1976" s="173"/>
      <c r="AC1976" s="173"/>
      <c r="AD1976" s="173"/>
      <c r="AE1976" s="173"/>
      <c r="AF1976" s="173"/>
      <c r="AG1976" s="173"/>
      <c r="AH1976" s="173"/>
      <c r="AI1976" s="173"/>
      <c r="AJ1976" s="173"/>
      <c r="AK1976" s="173"/>
      <c r="AL1976" s="173"/>
      <c r="AM1976" s="173"/>
      <c r="AN1976" s="173"/>
      <c r="AO1976" s="173"/>
      <c r="AP1976" s="173"/>
      <c r="AQ1976" s="173"/>
      <c r="AR1976" s="173"/>
      <c r="AS1976" s="173"/>
      <c r="AT1976" s="198"/>
      <c r="AU1976" s="198"/>
      <c r="AV1976" s="198"/>
      <c r="AW1976" s="198"/>
      <c r="AX1976" s="198"/>
      <c r="AY1976" s="198"/>
      <c r="AZ1976" s="198"/>
      <c r="BA1976" s="198"/>
      <c r="BB1976" s="198"/>
      <c r="BC1976" s="198"/>
      <c r="BD1976" s="198"/>
      <c r="BE1976" s="198"/>
      <c r="BF1976" s="198"/>
      <c r="BG1976" s="198"/>
      <c r="BH1976" s="198"/>
      <c r="BI1976" s="198"/>
      <c r="BJ1976" s="198"/>
      <c r="BK1976" s="198"/>
      <c r="BL1976" s="198"/>
      <c r="BM1976" s="198"/>
      <c r="BN1976" s="198"/>
      <c r="BO1976" s="198"/>
      <c r="BP1976" s="198"/>
      <c r="BQ1976" s="198"/>
      <c r="BR1976" s="198"/>
      <c r="BS1976" s="198"/>
      <c r="BT1976" s="198"/>
      <c r="BU1976" s="198"/>
      <c r="BV1976" s="198"/>
      <c r="BW1976" s="198"/>
      <c r="BX1976" s="198"/>
      <c r="BY1976" s="198"/>
      <c r="BZ1976" s="198"/>
      <c r="CA1976" s="198"/>
      <c r="CB1976" s="198"/>
      <c r="CC1976" s="198"/>
      <c r="CD1976" s="198"/>
    </row>
    <row r="1977" spans="4:82" x14ac:dyDescent="0.2">
      <c r="D1977" s="173"/>
      <c r="E1977" s="173"/>
      <c r="F1977" s="173"/>
      <c r="G1977" s="173"/>
      <c r="H1977" s="173"/>
      <c r="I1977" s="173"/>
      <c r="J1977" s="173"/>
      <c r="K1977" s="173"/>
      <c r="L1977" s="173"/>
      <c r="M1977" s="173"/>
      <c r="N1977" s="173"/>
      <c r="O1977" s="173"/>
      <c r="P1977" s="173"/>
      <c r="Q1977" s="173"/>
      <c r="R1977" s="173"/>
      <c r="S1977" s="173"/>
      <c r="T1977" s="173"/>
      <c r="U1977" s="173"/>
      <c r="V1977" s="173"/>
      <c r="W1977" s="173"/>
      <c r="X1977" s="173"/>
      <c r="Y1977" s="173"/>
      <c r="Z1977" s="173"/>
      <c r="AA1977" s="173"/>
      <c r="AB1977" s="173"/>
      <c r="AC1977" s="173"/>
      <c r="AD1977" s="173"/>
      <c r="AE1977" s="173"/>
      <c r="AF1977" s="173"/>
      <c r="AG1977" s="173"/>
      <c r="AH1977" s="173"/>
      <c r="AI1977" s="173"/>
      <c r="AJ1977" s="173"/>
      <c r="AK1977" s="173"/>
      <c r="AL1977" s="173"/>
      <c r="AM1977" s="173"/>
      <c r="AN1977" s="173"/>
      <c r="AO1977" s="173"/>
      <c r="AP1977" s="173"/>
      <c r="AQ1977" s="173"/>
      <c r="AR1977" s="173"/>
      <c r="AS1977" s="173"/>
      <c r="AT1977" s="198"/>
      <c r="AU1977" s="198"/>
      <c r="AV1977" s="198"/>
      <c r="AW1977" s="198"/>
      <c r="AX1977" s="198"/>
      <c r="AY1977" s="198"/>
      <c r="AZ1977" s="198"/>
      <c r="BA1977" s="198"/>
      <c r="BB1977" s="198"/>
      <c r="BC1977" s="198"/>
      <c r="BD1977" s="198"/>
      <c r="BE1977" s="198"/>
      <c r="BF1977" s="198"/>
      <c r="BG1977" s="198"/>
      <c r="BH1977" s="198"/>
      <c r="BI1977" s="198"/>
      <c r="BJ1977" s="198"/>
      <c r="BK1977" s="198"/>
      <c r="BL1977" s="198"/>
      <c r="BM1977" s="198"/>
      <c r="BN1977" s="198"/>
      <c r="BO1977" s="198"/>
      <c r="BP1977" s="198"/>
      <c r="BQ1977" s="198"/>
      <c r="BR1977" s="198"/>
      <c r="BS1977" s="198"/>
      <c r="BT1977" s="198"/>
      <c r="BU1977" s="198"/>
      <c r="BV1977" s="198"/>
      <c r="BW1977" s="198"/>
      <c r="BX1977" s="198"/>
      <c r="BY1977" s="198"/>
      <c r="BZ1977" s="198"/>
      <c r="CA1977" s="198"/>
      <c r="CB1977" s="198"/>
      <c r="CC1977" s="198"/>
      <c r="CD1977" s="198"/>
    </row>
    <row r="1978" spans="4:82" x14ac:dyDescent="0.2">
      <c r="D1978" s="173"/>
      <c r="E1978" s="173"/>
      <c r="F1978" s="173"/>
      <c r="G1978" s="173"/>
      <c r="H1978" s="173"/>
      <c r="I1978" s="173"/>
      <c r="J1978" s="173"/>
      <c r="K1978" s="173"/>
      <c r="L1978" s="173"/>
      <c r="M1978" s="173"/>
      <c r="N1978" s="173"/>
      <c r="O1978" s="173"/>
      <c r="P1978" s="173"/>
      <c r="Q1978" s="173"/>
      <c r="R1978" s="173"/>
      <c r="S1978" s="173"/>
      <c r="T1978" s="173"/>
      <c r="U1978" s="173"/>
      <c r="V1978" s="173"/>
      <c r="W1978" s="173"/>
      <c r="X1978" s="173"/>
      <c r="Y1978" s="173"/>
      <c r="Z1978" s="173"/>
      <c r="AA1978" s="173"/>
      <c r="AB1978" s="173"/>
      <c r="AC1978" s="173"/>
      <c r="AD1978" s="173"/>
      <c r="AE1978" s="173"/>
      <c r="AF1978" s="173"/>
      <c r="AG1978" s="173"/>
      <c r="AH1978" s="173"/>
      <c r="AI1978" s="173"/>
      <c r="AJ1978" s="173"/>
      <c r="AK1978" s="173"/>
      <c r="AL1978" s="173"/>
      <c r="AM1978" s="173"/>
      <c r="AN1978" s="173"/>
      <c r="AO1978" s="173"/>
      <c r="AP1978" s="173"/>
      <c r="AQ1978" s="173"/>
      <c r="AR1978" s="173"/>
      <c r="AS1978" s="173"/>
      <c r="AT1978" s="198"/>
      <c r="AU1978" s="198"/>
      <c r="AV1978" s="198"/>
      <c r="AW1978" s="198"/>
      <c r="AX1978" s="198"/>
      <c r="AY1978" s="198"/>
      <c r="AZ1978" s="198"/>
      <c r="BA1978" s="198"/>
      <c r="BB1978" s="198"/>
      <c r="BC1978" s="198"/>
      <c r="BD1978" s="198"/>
      <c r="BE1978" s="198"/>
      <c r="BF1978" s="198"/>
      <c r="BG1978" s="198"/>
      <c r="BH1978" s="198"/>
      <c r="BI1978" s="198"/>
      <c r="BJ1978" s="198"/>
      <c r="BK1978" s="198"/>
      <c r="BL1978" s="198"/>
      <c r="BM1978" s="198"/>
      <c r="BN1978" s="198"/>
      <c r="BO1978" s="198"/>
      <c r="BP1978" s="198"/>
      <c r="BQ1978" s="198"/>
      <c r="BR1978" s="198"/>
      <c r="BS1978" s="198"/>
      <c r="BT1978" s="198"/>
      <c r="BU1978" s="198"/>
      <c r="BV1978" s="198"/>
      <c r="BW1978" s="198"/>
      <c r="BX1978" s="198"/>
      <c r="BY1978" s="198"/>
      <c r="BZ1978" s="198"/>
      <c r="CA1978" s="198"/>
      <c r="CB1978" s="198"/>
      <c r="CC1978" s="198"/>
      <c r="CD1978" s="198"/>
    </row>
    <row r="1979" spans="4:82" x14ac:dyDescent="0.2">
      <c r="D1979" s="173"/>
      <c r="E1979" s="173"/>
      <c r="F1979" s="173"/>
      <c r="G1979" s="173"/>
      <c r="H1979" s="173"/>
      <c r="I1979" s="173"/>
      <c r="J1979" s="173"/>
      <c r="K1979" s="173"/>
      <c r="L1979" s="173"/>
      <c r="M1979" s="173"/>
      <c r="N1979" s="173"/>
      <c r="O1979" s="173"/>
      <c r="P1979" s="173"/>
      <c r="Q1979" s="173"/>
      <c r="R1979" s="173"/>
      <c r="S1979" s="173"/>
      <c r="T1979" s="173"/>
      <c r="U1979" s="173"/>
      <c r="V1979" s="173"/>
      <c r="W1979" s="173"/>
      <c r="X1979" s="173"/>
      <c r="Y1979" s="173"/>
      <c r="Z1979" s="173"/>
      <c r="AA1979" s="173"/>
      <c r="AB1979" s="173"/>
      <c r="AC1979" s="173"/>
      <c r="AD1979" s="173"/>
      <c r="AE1979" s="173"/>
      <c r="AF1979" s="173"/>
      <c r="AG1979" s="173"/>
      <c r="AH1979" s="173"/>
      <c r="AI1979" s="173"/>
      <c r="AJ1979" s="173"/>
      <c r="AK1979" s="173"/>
      <c r="AL1979" s="173"/>
      <c r="AM1979" s="173"/>
      <c r="AN1979" s="173"/>
      <c r="AO1979" s="173"/>
      <c r="AP1979" s="173"/>
      <c r="AQ1979" s="173"/>
      <c r="AR1979" s="173"/>
      <c r="AS1979" s="173"/>
      <c r="AT1979" s="198"/>
      <c r="AU1979" s="198"/>
      <c r="AV1979" s="198"/>
      <c r="AW1979" s="198"/>
      <c r="AX1979" s="198"/>
      <c r="AY1979" s="198"/>
      <c r="AZ1979" s="198"/>
      <c r="BA1979" s="198"/>
      <c r="BB1979" s="198"/>
      <c r="BC1979" s="198"/>
      <c r="BD1979" s="198"/>
      <c r="BE1979" s="198"/>
      <c r="BF1979" s="198"/>
      <c r="BG1979" s="198"/>
      <c r="BH1979" s="198"/>
      <c r="BI1979" s="198"/>
      <c r="BJ1979" s="198"/>
      <c r="BK1979" s="198"/>
      <c r="BL1979" s="198"/>
      <c r="BM1979" s="198"/>
      <c r="BN1979" s="198"/>
      <c r="BO1979" s="198"/>
      <c r="BP1979" s="198"/>
      <c r="BQ1979" s="198"/>
      <c r="BR1979" s="198"/>
      <c r="BS1979" s="198"/>
      <c r="BT1979" s="198"/>
      <c r="BU1979" s="198"/>
      <c r="BV1979" s="198"/>
      <c r="BW1979" s="198"/>
      <c r="BX1979" s="198"/>
      <c r="BY1979" s="198"/>
      <c r="BZ1979" s="198"/>
      <c r="CA1979" s="198"/>
      <c r="CB1979" s="198"/>
      <c r="CC1979" s="198"/>
      <c r="CD1979" s="198"/>
    </row>
    <row r="1980" spans="4:82" x14ac:dyDescent="0.2">
      <c r="D1980" s="173"/>
      <c r="E1980" s="173"/>
      <c r="F1980" s="173"/>
      <c r="G1980" s="173"/>
      <c r="H1980" s="173"/>
      <c r="I1980" s="173"/>
      <c r="J1980" s="173"/>
      <c r="K1980" s="173"/>
      <c r="L1980" s="173"/>
      <c r="M1980" s="173"/>
      <c r="N1980" s="173"/>
      <c r="O1980" s="173"/>
      <c r="P1980" s="173"/>
      <c r="Q1980" s="173"/>
      <c r="R1980" s="173"/>
      <c r="S1980" s="173"/>
      <c r="T1980" s="173"/>
      <c r="U1980" s="173"/>
      <c r="V1980" s="173"/>
      <c r="W1980" s="173"/>
      <c r="X1980" s="173"/>
      <c r="Y1980" s="173"/>
      <c r="Z1980" s="173"/>
      <c r="AA1980" s="173"/>
      <c r="AB1980" s="173"/>
      <c r="AC1980" s="173"/>
      <c r="AD1980" s="173"/>
      <c r="AE1980" s="173"/>
      <c r="AF1980" s="173"/>
      <c r="AG1980" s="173"/>
      <c r="AH1980" s="173"/>
      <c r="AI1980" s="173"/>
      <c r="AJ1980" s="173"/>
      <c r="AK1980" s="173"/>
      <c r="AL1980" s="173"/>
      <c r="AM1980" s="173"/>
      <c r="AN1980" s="173"/>
      <c r="AO1980" s="173"/>
      <c r="AP1980" s="173"/>
      <c r="AQ1980" s="173"/>
      <c r="AR1980" s="173"/>
      <c r="AS1980" s="173"/>
      <c r="AT1980" s="198"/>
      <c r="AU1980" s="198"/>
      <c r="AV1980" s="198"/>
      <c r="AW1980" s="198"/>
      <c r="AX1980" s="198"/>
      <c r="AY1980" s="198"/>
      <c r="AZ1980" s="198"/>
      <c r="BA1980" s="198"/>
      <c r="BB1980" s="198"/>
      <c r="BC1980" s="198"/>
      <c r="BD1980" s="198"/>
      <c r="BE1980" s="198"/>
      <c r="BF1980" s="198"/>
      <c r="BG1980" s="198"/>
      <c r="BH1980" s="198"/>
      <c r="BI1980" s="198"/>
      <c r="BJ1980" s="198"/>
      <c r="BK1980" s="198"/>
      <c r="BL1980" s="198"/>
      <c r="BM1980" s="198"/>
      <c r="BN1980" s="198"/>
      <c r="BO1980" s="198"/>
      <c r="BP1980" s="198"/>
      <c r="BQ1980" s="198"/>
      <c r="BR1980" s="198"/>
      <c r="BS1980" s="198"/>
      <c r="BT1980" s="198"/>
      <c r="BU1980" s="198"/>
      <c r="BV1980" s="198"/>
      <c r="BW1980" s="198"/>
      <c r="BX1980" s="198"/>
      <c r="BY1980" s="198"/>
      <c r="BZ1980" s="198"/>
      <c r="CA1980" s="198"/>
      <c r="CB1980" s="198"/>
      <c r="CC1980" s="198"/>
      <c r="CD1980" s="198"/>
    </row>
    <row r="1981" spans="4:82" x14ac:dyDescent="0.2">
      <c r="D1981" s="173"/>
      <c r="E1981" s="173"/>
      <c r="F1981" s="173"/>
      <c r="G1981" s="173"/>
      <c r="H1981" s="173"/>
      <c r="I1981" s="173"/>
      <c r="J1981" s="173"/>
      <c r="K1981" s="173"/>
      <c r="L1981" s="173"/>
      <c r="M1981" s="173"/>
      <c r="N1981" s="173"/>
      <c r="O1981" s="173"/>
      <c r="P1981" s="173"/>
      <c r="Q1981" s="173"/>
      <c r="R1981" s="173"/>
      <c r="S1981" s="173"/>
      <c r="T1981" s="173"/>
      <c r="U1981" s="173"/>
      <c r="V1981" s="173"/>
      <c r="W1981" s="173"/>
      <c r="X1981" s="173"/>
      <c r="Y1981" s="173"/>
      <c r="Z1981" s="173"/>
      <c r="AA1981" s="173"/>
      <c r="AB1981" s="173"/>
      <c r="AC1981" s="173"/>
      <c r="AD1981" s="173"/>
      <c r="AE1981" s="173"/>
      <c r="AF1981" s="173"/>
      <c r="AG1981" s="173"/>
      <c r="AH1981" s="173"/>
      <c r="AI1981" s="173"/>
      <c r="AJ1981" s="173"/>
      <c r="AK1981" s="173"/>
      <c r="AL1981" s="173"/>
      <c r="AM1981" s="173"/>
      <c r="AN1981" s="173"/>
      <c r="AO1981" s="173"/>
      <c r="AP1981" s="173"/>
      <c r="AQ1981" s="173"/>
      <c r="AR1981" s="173"/>
      <c r="AS1981" s="173"/>
      <c r="AT1981" s="198"/>
      <c r="AU1981" s="198"/>
      <c r="AV1981" s="198"/>
      <c r="AW1981" s="198"/>
      <c r="AX1981" s="198"/>
      <c r="AY1981" s="198"/>
      <c r="AZ1981" s="198"/>
      <c r="BA1981" s="198"/>
      <c r="BB1981" s="198"/>
      <c r="BC1981" s="198"/>
      <c r="BD1981" s="198"/>
      <c r="BE1981" s="198"/>
      <c r="BF1981" s="198"/>
      <c r="BG1981" s="198"/>
      <c r="BH1981" s="198"/>
      <c r="BI1981" s="198"/>
      <c r="BJ1981" s="198"/>
      <c r="BK1981" s="198"/>
      <c r="BL1981" s="198"/>
      <c r="BM1981" s="198"/>
      <c r="BN1981" s="198"/>
      <c r="BO1981" s="198"/>
      <c r="BP1981" s="198"/>
      <c r="BQ1981" s="198"/>
      <c r="BR1981" s="198"/>
      <c r="BS1981" s="198"/>
      <c r="BT1981" s="198"/>
      <c r="BU1981" s="198"/>
      <c r="BV1981" s="198"/>
      <c r="BW1981" s="198"/>
      <c r="BX1981" s="198"/>
      <c r="BY1981" s="198"/>
      <c r="BZ1981" s="198"/>
      <c r="CA1981" s="198"/>
      <c r="CB1981" s="198"/>
      <c r="CC1981" s="198"/>
      <c r="CD1981" s="198"/>
    </row>
    <row r="1982" spans="4:82" x14ac:dyDescent="0.2">
      <c r="D1982" s="173"/>
      <c r="E1982" s="173"/>
      <c r="F1982" s="173"/>
      <c r="G1982" s="173"/>
      <c r="H1982" s="173"/>
      <c r="I1982" s="173"/>
      <c r="J1982" s="173"/>
      <c r="K1982" s="173"/>
      <c r="L1982" s="173"/>
      <c r="M1982" s="173"/>
      <c r="N1982" s="173"/>
      <c r="O1982" s="173"/>
      <c r="P1982" s="173"/>
      <c r="Q1982" s="173"/>
      <c r="R1982" s="173"/>
      <c r="S1982" s="173"/>
      <c r="T1982" s="173"/>
      <c r="U1982" s="173"/>
      <c r="V1982" s="173"/>
      <c r="W1982" s="173"/>
      <c r="X1982" s="173"/>
      <c r="Y1982" s="173"/>
      <c r="Z1982" s="173"/>
      <c r="AA1982" s="173"/>
      <c r="AB1982" s="173"/>
      <c r="AC1982" s="173"/>
      <c r="AD1982" s="173"/>
      <c r="AE1982" s="173"/>
      <c r="AF1982" s="173"/>
      <c r="AG1982" s="173"/>
      <c r="AH1982" s="173"/>
      <c r="AI1982" s="173"/>
      <c r="AJ1982" s="173"/>
      <c r="AK1982" s="173"/>
      <c r="AL1982" s="173"/>
      <c r="AM1982" s="173"/>
      <c r="AN1982" s="173"/>
      <c r="AO1982" s="173"/>
      <c r="AP1982" s="173"/>
      <c r="AQ1982" s="173"/>
      <c r="AR1982" s="173"/>
      <c r="AS1982" s="173"/>
      <c r="AT1982" s="198"/>
      <c r="AU1982" s="198"/>
      <c r="AV1982" s="198"/>
      <c r="AW1982" s="198"/>
      <c r="AX1982" s="198"/>
      <c r="AY1982" s="198"/>
      <c r="AZ1982" s="198"/>
      <c r="BA1982" s="198"/>
      <c r="BB1982" s="198"/>
      <c r="BC1982" s="198"/>
      <c r="BD1982" s="198"/>
      <c r="BE1982" s="198"/>
      <c r="BF1982" s="198"/>
      <c r="BG1982" s="198"/>
      <c r="BH1982" s="198"/>
      <c r="BI1982" s="198"/>
      <c r="BJ1982" s="198"/>
      <c r="BK1982" s="198"/>
      <c r="BL1982" s="198"/>
      <c r="BM1982" s="198"/>
      <c r="BN1982" s="198"/>
      <c r="BO1982" s="198"/>
      <c r="BP1982" s="198"/>
      <c r="BQ1982" s="198"/>
      <c r="BR1982" s="198"/>
      <c r="BS1982" s="198"/>
      <c r="BT1982" s="198"/>
      <c r="BU1982" s="198"/>
      <c r="BV1982" s="198"/>
      <c r="BW1982" s="198"/>
      <c r="BX1982" s="198"/>
      <c r="BY1982" s="198"/>
      <c r="BZ1982" s="198"/>
      <c r="CA1982" s="198"/>
      <c r="CB1982" s="198"/>
      <c r="CC1982" s="198"/>
      <c r="CD1982" s="198"/>
    </row>
    <row r="1983" spans="4:82" x14ac:dyDescent="0.2">
      <c r="D1983" s="173"/>
      <c r="E1983" s="173"/>
      <c r="F1983" s="173"/>
      <c r="G1983" s="173"/>
      <c r="H1983" s="173"/>
      <c r="I1983" s="173"/>
      <c r="J1983" s="173"/>
      <c r="K1983" s="173"/>
      <c r="L1983" s="173"/>
      <c r="M1983" s="173"/>
      <c r="N1983" s="173"/>
      <c r="O1983" s="173"/>
      <c r="P1983" s="173"/>
      <c r="Q1983" s="173"/>
      <c r="R1983" s="173"/>
      <c r="S1983" s="173"/>
      <c r="T1983" s="173"/>
      <c r="U1983" s="173"/>
      <c r="V1983" s="173"/>
      <c r="W1983" s="173"/>
      <c r="X1983" s="173"/>
      <c r="Y1983" s="173"/>
      <c r="Z1983" s="173"/>
      <c r="AA1983" s="173"/>
      <c r="AB1983" s="173"/>
      <c r="AC1983" s="173"/>
      <c r="AD1983" s="173"/>
      <c r="AE1983" s="173"/>
      <c r="AF1983" s="173"/>
      <c r="AG1983" s="173"/>
      <c r="AH1983" s="173"/>
      <c r="AI1983" s="173"/>
      <c r="AJ1983" s="173"/>
      <c r="AK1983" s="173"/>
      <c r="AL1983" s="173"/>
      <c r="AM1983" s="173"/>
      <c r="AN1983" s="173"/>
      <c r="AO1983" s="173"/>
      <c r="AP1983" s="173"/>
      <c r="AQ1983" s="173"/>
      <c r="AR1983" s="173"/>
      <c r="AS1983" s="173"/>
      <c r="AT1983" s="198"/>
      <c r="AU1983" s="198"/>
      <c r="AV1983" s="198"/>
      <c r="AW1983" s="198"/>
      <c r="AX1983" s="198"/>
      <c r="AY1983" s="198"/>
      <c r="AZ1983" s="198"/>
      <c r="BA1983" s="198"/>
      <c r="BB1983" s="198"/>
      <c r="BC1983" s="198"/>
      <c r="BD1983" s="198"/>
      <c r="BE1983" s="198"/>
      <c r="BF1983" s="198"/>
      <c r="BG1983" s="198"/>
      <c r="BH1983" s="198"/>
      <c r="BI1983" s="198"/>
      <c r="BJ1983" s="198"/>
      <c r="BK1983" s="198"/>
      <c r="BL1983" s="198"/>
      <c r="BM1983" s="198"/>
      <c r="BN1983" s="198"/>
      <c r="BO1983" s="198"/>
      <c r="BP1983" s="198"/>
      <c r="BQ1983" s="198"/>
      <c r="BR1983" s="198"/>
      <c r="BS1983" s="198"/>
      <c r="BT1983" s="198"/>
      <c r="BU1983" s="198"/>
      <c r="BV1983" s="198"/>
      <c r="BW1983" s="198"/>
      <c r="BX1983" s="198"/>
      <c r="BY1983" s="198"/>
      <c r="BZ1983" s="198"/>
      <c r="CA1983" s="198"/>
      <c r="CB1983" s="198"/>
      <c r="CC1983" s="198"/>
      <c r="CD1983" s="198"/>
    </row>
    <row r="1984" spans="4:82" x14ac:dyDescent="0.2">
      <c r="D1984" s="173"/>
      <c r="E1984" s="173"/>
      <c r="F1984" s="173"/>
      <c r="G1984" s="173"/>
      <c r="H1984" s="173"/>
      <c r="I1984" s="173"/>
      <c r="J1984" s="173"/>
      <c r="K1984" s="173"/>
      <c r="L1984" s="173"/>
      <c r="M1984" s="173"/>
      <c r="N1984" s="173"/>
      <c r="O1984" s="173"/>
      <c r="P1984" s="173"/>
      <c r="Q1984" s="173"/>
      <c r="R1984" s="173"/>
      <c r="S1984" s="173"/>
      <c r="T1984" s="173"/>
      <c r="U1984" s="173"/>
      <c r="V1984" s="173"/>
      <c r="W1984" s="173"/>
      <c r="X1984" s="173"/>
      <c r="Y1984" s="173"/>
      <c r="Z1984" s="173"/>
      <c r="AA1984" s="173"/>
      <c r="AB1984" s="173"/>
      <c r="AC1984" s="173"/>
      <c r="AD1984" s="173"/>
      <c r="AE1984" s="173"/>
      <c r="AF1984" s="173"/>
      <c r="AG1984" s="173"/>
      <c r="AH1984" s="173"/>
      <c r="AI1984" s="173"/>
      <c r="AJ1984" s="173"/>
      <c r="AK1984" s="173"/>
      <c r="AL1984" s="173"/>
      <c r="AM1984" s="173"/>
      <c r="AN1984" s="173"/>
      <c r="AO1984" s="173"/>
      <c r="AP1984" s="173"/>
      <c r="AQ1984" s="173"/>
      <c r="AR1984" s="173"/>
      <c r="AS1984" s="173"/>
      <c r="AT1984" s="198"/>
      <c r="AU1984" s="198"/>
      <c r="AV1984" s="198"/>
      <c r="AW1984" s="198"/>
      <c r="AX1984" s="198"/>
      <c r="AY1984" s="198"/>
      <c r="AZ1984" s="198"/>
      <c r="BA1984" s="198"/>
      <c r="BB1984" s="198"/>
      <c r="BC1984" s="198"/>
      <c r="BD1984" s="198"/>
      <c r="BE1984" s="198"/>
      <c r="BF1984" s="198"/>
      <c r="BG1984" s="198"/>
      <c r="BH1984" s="198"/>
      <c r="BI1984" s="198"/>
      <c r="BJ1984" s="198"/>
      <c r="BK1984" s="198"/>
      <c r="BL1984" s="198"/>
      <c r="BM1984" s="198"/>
      <c r="BN1984" s="198"/>
      <c r="BO1984" s="198"/>
      <c r="BP1984" s="198"/>
      <c r="BQ1984" s="198"/>
      <c r="BR1984" s="198"/>
      <c r="BS1984" s="198"/>
      <c r="BT1984" s="198"/>
      <c r="BU1984" s="198"/>
      <c r="BV1984" s="198"/>
      <c r="BW1984" s="198"/>
      <c r="BX1984" s="198"/>
      <c r="BY1984" s="198"/>
      <c r="BZ1984" s="198"/>
      <c r="CA1984" s="198"/>
      <c r="CB1984" s="198"/>
      <c r="CC1984" s="198"/>
      <c r="CD1984" s="198"/>
    </row>
    <row r="1985" spans="4:82" x14ac:dyDescent="0.2">
      <c r="D1985" s="173"/>
      <c r="E1985" s="173"/>
      <c r="F1985" s="173"/>
      <c r="G1985" s="173"/>
      <c r="H1985" s="173"/>
      <c r="I1985" s="173"/>
      <c r="J1985" s="173"/>
      <c r="K1985" s="173"/>
      <c r="L1985" s="173"/>
      <c r="M1985" s="173"/>
      <c r="N1985" s="173"/>
      <c r="O1985" s="173"/>
      <c r="P1985" s="173"/>
      <c r="Q1985" s="173"/>
      <c r="R1985" s="173"/>
      <c r="S1985" s="173"/>
      <c r="T1985" s="173"/>
      <c r="U1985" s="173"/>
      <c r="V1985" s="173"/>
      <c r="W1985" s="173"/>
      <c r="X1985" s="173"/>
      <c r="Y1985" s="173"/>
      <c r="Z1985" s="173"/>
      <c r="AA1985" s="173"/>
      <c r="AB1985" s="173"/>
      <c r="AC1985" s="173"/>
      <c r="AD1985" s="173"/>
      <c r="AE1985" s="173"/>
      <c r="AF1985" s="173"/>
      <c r="AG1985" s="173"/>
      <c r="AH1985" s="173"/>
      <c r="AI1985" s="173"/>
      <c r="AJ1985" s="173"/>
      <c r="AK1985" s="173"/>
      <c r="AL1985" s="173"/>
      <c r="AM1985" s="173"/>
      <c r="AN1985" s="173"/>
      <c r="AO1985" s="173"/>
      <c r="AP1985" s="173"/>
      <c r="AQ1985" s="173"/>
      <c r="AR1985" s="173"/>
      <c r="AS1985" s="173"/>
      <c r="AT1985" s="198"/>
      <c r="AU1985" s="198"/>
      <c r="AV1985" s="198"/>
      <c r="AW1985" s="198"/>
      <c r="AX1985" s="198"/>
      <c r="AY1985" s="198"/>
      <c r="AZ1985" s="198"/>
      <c r="BA1985" s="198"/>
      <c r="BB1985" s="198"/>
      <c r="BC1985" s="198"/>
      <c r="BD1985" s="198"/>
      <c r="BE1985" s="198"/>
      <c r="BF1985" s="198"/>
      <c r="BG1985" s="198"/>
      <c r="BH1985" s="198"/>
      <c r="BI1985" s="198"/>
      <c r="BJ1985" s="198"/>
      <c r="BK1985" s="198"/>
      <c r="BL1985" s="198"/>
      <c r="BM1985" s="198"/>
      <c r="BN1985" s="198"/>
      <c r="BO1985" s="198"/>
      <c r="BP1985" s="198"/>
      <c r="BQ1985" s="198"/>
      <c r="BR1985" s="198"/>
      <c r="BS1985" s="198"/>
      <c r="BT1985" s="198"/>
      <c r="BU1985" s="198"/>
      <c r="BV1985" s="198"/>
      <c r="BW1985" s="198"/>
      <c r="BX1985" s="198"/>
      <c r="BY1985" s="198"/>
      <c r="BZ1985" s="198"/>
      <c r="CA1985" s="198"/>
      <c r="CB1985" s="198"/>
      <c r="CC1985" s="198"/>
      <c r="CD1985" s="198"/>
    </row>
    <row r="1986" spans="4:82" x14ac:dyDescent="0.2">
      <c r="D1986" s="173"/>
      <c r="E1986" s="173"/>
      <c r="F1986" s="173"/>
      <c r="G1986" s="173"/>
      <c r="H1986" s="173"/>
      <c r="I1986" s="173"/>
      <c r="J1986" s="173"/>
      <c r="K1986" s="173"/>
      <c r="L1986" s="173"/>
      <c r="M1986" s="173"/>
      <c r="N1986" s="173"/>
      <c r="O1986" s="173"/>
      <c r="P1986" s="173"/>
      <c r="Q1986" s="173"/>
      <c r="R1986" s="173"/>
      <c r="S1986" s="173"/>
      <c r="T1986" s="173"/>
      <c r="U1986" s="173"/>
      <c r="V1986" s="173"/>
      <c r="W1986" s="173"/>
      <c r="X1986" s="173"/>
      <c r="Y1986" s="173"/>
      <c r="Z1986" s="173"/>
      <c r="AA1986" s="173"/>
      <c r="AB1986" s="173"/>
      <c r="AC1986" s="173"/>
      <c r="AD1986" s="173"/>
      <c r="AE1986" s="173"/>
      <c r="AF1986" s="173"/>
      <c r="AG1986" s="173"/>
      <c r="AH1986" s="173"/>
      <c r="AI1986" s="173"/>
      <c r="AJ1986" s="173"/>
      <c r="AK1986" s="173"/>
      <c r="AL1986" s="173"/>
      <c r="AM1986" s="173"/>
      <c r="AN1986" s="173"/>
      <c r="AO1986" s="173"/>
      <c r="AP1986" s="173"/>
      <c r="AQ1986" s="173"/>
      <c r="AR1986" s="173"/>
      <c r="AS1986" s="173"/>
      <c r="AT1986" s="198"/>
      <c r="AU1986" s="198"/>
      <c r="AV1986" s="198"/>
      <c r="AW1986" s="198"/>
      <c r="AX1986" s="198"/>
      <c r="AY1986" s="198"/>
      <c r="AZ1986" s="198"/>
      <c r="BA1986" s="198"/>
      <c r="BB1986" s="198"/>
      <c r="BC1986" s="198"/>
      <c r="BD1986" s="198"/>
      <c r="BE1986" s="198"/>
      <c r="BF1986" s="198"/>
      <c r="BG1986" s="198"/>
      <c r="BH1986" s="198"/>
      <c r="BI1986" s="198"/>
      <c r="BJ1986" s="198"/>
      <c r="BK1986" s="198"/>
      <c r="BL1986" s="198"/>
      <c r="BM1986" s="198"/>
      <c r="BN1986" s="198"/>
      <c r="BO1986" s="198"/>
      <c r="BP1986" s="198"/>
      <c r="BQ1986" s="198"/>
      <c r="BR1986" s="198"/>
      <c r="BS1986" s="198"/>
      <c r="BT1986" s="198"/>
      <c r="BU1986" s="198"/>
      <c r="BV1986" s="198"/>
      <c r="BW1986" s="198"/>
      <c r="BX1986" s="198"/>
      <c r="BY1986" s="198"/>
      <c r="BZ1986" s="198"/>
      <c r="CA1986" s="198"/>
      <c r="CB1986" s="198"/>
      <c r="CC1986" s="198"/>
      <c r="CD1986" s="198"/>
    </row>
    <row r="1987" spans="4:82" x14ac:dyDescent="0.2">
      <c r="D1987" s="173"/>
      <c r="E1987" s="173"/>
      <c r="F1987" s="173"/>
      <c r="G1987" s="173"/>
      <c r="H1987" s="173"/>
      <c r="I1987" s="173"/>
      <c r="J1987" s="173"/>
      <c r="K1987" s="173"/>
      <c r="L1987" s="173"/>
      <c r="M1987" s="173"/>
      <c r="N1987" s="173"/>
      <c r="O1987" s="173"/>
      <c r="P1987" s="173"/>
      <c r="Q1987" s="173"/>
      <c r="R1987" s="173"/>
      <c r="S1987" s="173"/>
      <c r="T1987" s="173"/>
      <c r="U1987" s="173"/>
      <c r="V1987" s="173"/>
      <c r="W1987" s="173"/>
      <c r="X1987" s="173"/>
      <c r="Y1987" s="173"/>
      <c r="Z1987" s="173"/>
      <c r="AA1987" s="173"/>
      <c r="AB1987" s="173"/>
      <c r="AC1987" s="173"/>
      <c r="AD1987" s="173"/>
      <c r="AE1987" s="173"/>
      <c r="AF1987" s="173"/>
      <c r="AG1987" s="173"/>
      <c r="AH1987" s="173"/>
      <c r="AI1987" s="173"/>
      <c r="AJ1987" s="173"/>
      <c r="AK1987" s="173"/>
      <c r="AL1987" s="173"/>
      <c r="AM1987" s="173"/>
      <c r="AN1987" s="173"/>
      <c r="AO1987" s="173"/>
      <c r="AP1987" s="173"/>
      <c r="AQ1987" s="173"/>
      <c r="AR1987" s="173"/>
      <c r="AS1987" s="173"/>
      <c r="AT1987" s="198"/>
      <c r="AU1987" s="198"/>
      <c r="AV1987" s="198"/>
      <c r="AW1987" s="198"/>
      <c r="AX1987" s="198"/>
      <c r="AY1987" s="198"/>
      <c r="AZ1987" s="198"/>
      <c r="BA1987" s="198"/>
      <c r="BB1987" s="198"/>
      <c r="BC1987" s="198"/>
      <c r="BD1987" s="198"/>
      <c r="BE1987" s="198"/>
      <c r="BF1987" s="198"/>
      <c r="BG1987" s="198"/>
      <c r="BH1987" s="198"/>
      <c r="BI1987" s="198"/>
      <c r="BJ1987" s="198"/>
      <c r="BK1987" s="198"/>
      <c r="BL1987" s="198"/>
      <c r="BM1987" s="198"/>
      <c r="BN1987" s="198"/>
      <c r="BO1987" s="198"/>
      <c r="BP1987" s="198"/>
      <c r="BQ1987" s="198"/>
      <c r="BR1987" s="198"/>
      <c r="BS1987" s="198"/>
      <c r="BT1987" s="198"/>
      <c r="BU1987" s="198"/>
      <c r="BV1987" s="198"/>
      <c r="BW1987" s="198"/>
      <c r="BX1987" s="198"/>
      <c r="BY1987" s="198"/>
      <c r="BZ1987" s="198"/>
      <c r="CA1987" s="198"/>
      <c r="CB1987" s="198"/>
      <c r="CC1987" s="198"/>
      <c r="CD1987" s="198"/>
    </row>
    <row r="1988" spans="4:82" x14ac:dyDescent="0.2">
      <c r="D1988" s="173"/>
      <c r="E1988" s="173"/>
      <c r="F1988" s="173"/>
      <c r="G1988" s="173"/>
      <c r="H1988" s="173"/>
      <c r="I1988" s="173"/>
      <c r="J1988" s="173"/>
      <c r="K1988" s="173"/>
      <c r="L1988" s="173"/>
      <c r="M1988" s="173"/>
      <c r="N1988" s="173"/>
      <c r="O1988" s="173"/>
      <c r="P1988" s="173"/>
      <c r="Q1988" s="173"/>
      <c r="R1988" s="173"/>
      <c r="S1988" s="173"/>
      <c r="T1988" s="173"/>
      <c r="U1988" s="173"/>
      <c r="V1988" s="173"/>
      <c r="W1988" s="173"/>
      <c r="X1988" s="173"/>
      <c r="Y1988" s="173"/>
      <c r="Z1988" s="173"/>
      <c r="AA1988" s="173"/>
      <c r="AB1988" s="173"/>
      <c r="AC1988" s="173"/>
      <c r="AD1988" s="173"/>
      <c r="AE1988" s="173"/>
      <c r="AF1988" s="173"/>
      <c r="AG1988" s="173"/>
      <c r="AH1988" s="173"/>
      <c r="AI1988" s="173"/>
      <c r="AJ1988" s="173"/>
      <c r="AK1988" s="173"/>
      <c r="AL1988" s="173"/>
      <c r="AM1988" s="173"/>
      <c r="AN1988" s="173"/>
      <c r="AO1988" s="173"/>
      <c r="AP1988" s="173"/>
      <c r="AQ1988" s="173"/>
      <c r="AR1988" s="173"/>
      <c r="AS1988" s="173"/>
      <c r="AT1988" s="198"/>
      <c r="AU1988" s="198"/>
      <c r="AV1988" s="198"/>
      <c r="AW1988" s="198"/>
      <c r="AX1988" s="198"/>
      <c r="AY1988" s="198"/>
      <c r="AZ1988" s="198"/>
      <c r="BA1988" s="198"/>
      <c r="BB1988" s="198"/>
      <c r="BC1988" s="198"/>
      <c r="BD1988" s="198"/>
      <c r="BE1988" s="198"/>
      <c r="BF1988" s="198"/>
      <c r="BG1988" s="198"/>
      <c r="BH1988" s="198"/>
      <c r="BI1988" s="198"/>
      <c r="BJ1988" s="198"/>
      <c r="BK1988" s="198"/>
      <c r="BL1988" s="198"/>
      <c r="BM1988" s="198"/>
      <c r="BN1988" s="198"/>
      <c r="BO1988" s="198"/>
      <c r="BP1988" s="198"/>
      <c r="BQ1988" s="198"/>
      <c r="BR1988" s="198"/>
      <c r="BS1988" s="198"/>
      <c r="BT1988" s="198"/>
      <c r="BU1988" s="198"/>
      <c r="BV1988" s="198"/>
      <c r="BW1988" s="198"/>
      <c r="BX1988" s="198"/>
      <c r="BY1988" s="198"/>
      <c r="BZ1988" s="198"/>
      <c r="CA1988" s="198"/>
      <c r="CB1988" s="198"/>
      <c r="CC1988" s="198"/>
      <c r="CD1988" s="198"/>
    </row>
    <row r="1989" spans="4:82" x14ac:dyDescent="0.2">
      <c r="D1989" s="173"/>
      <c r="E1989" s="173"/>
      <c r="F1989" s="173"/>
      <c r="G1989" s="173"/>
      <c r="H1989" s="173"/>
      <c r="I1989" s="173"/>
      <c r="J1989" s="173"/>
      <c r="K1989" s="173"/>
      <c r="L1989" s="173"/>
      <c r="M1989" s="173"/>
      <c r="N1989" s="173"/>
      <c r="O1989" s="173"/>
      <c r="P1989" s="173"/>
      <c r="Q1989" s="173"/>
      <c r="R1989" s="173"/>
      <c r="S1989" s="173"/>
      <c r="T1989" s="173"/>
      <c r="U1989" s="173"/>
      <c r="V1989" s="173"/>
      <c r="W1989" s="173"/>
      <c r="X1989" s="173"/>
      <c r="Y1989" s="173"/>
      <c r="Z1989" s="173"/>
      <c r="AA1989" s="173"/>
      <c r="AB1989" s="173"/>
      <c r="AC1989" s="173"/>
      <c r="AD1989" s="173"/>
      <c r="AE1989" s="173"/>
      <c r="AF1989" s="173"/>
      <c r="AG1989" s="173"/>
      <c r="AH1989" s="173"/>
      <c r="AI1989" s="173"/>
      <c r="AJ1989" s="173"/>
      <c r="AK1989" s="173"/>
      <c r="AL1989" s="173"/>
      <c r="AM1989" s="173"/>
      <c r="AN1989" s="173"/>
      <c r="AO1989" s="173"/>
      <c r="AP1989" s="173"/>
      <c r="AQ1989" s="173"/>
      <c r="AR1989" s="173"/>
      <c r="AS1989" s="173"/>
      <c r="AT1989" s="198"/>
      <c r="AU1989" s="198"/>
      <c r="AV1989" s="198"/>
      <c r="AW1989" s="198"/>
      <c r="AX1989" s="198"/>
      <c r="AY1989" s="198"/>
      <c r="AZ1989" s="198"/>
      <c r="BA1989" s="198"/>
      <c r="BB1989" s="198"/>
      <c r="BC1989" s="198"/>
      <c r="BD1989" s="198"/>
      <c r="BE1989" s="198"/>
      <c r="BF1989" s="198"/>
      <c r="BG1989" s="198"/>
      <c r="BH1989" s="198"/>
      <c r="BI1989" s="198"/>
      <c r="BJ1989" s="198"/>
      <c r="BK1989" s="198"/>
      <c r="BL1989" s="198"/>
      <c r="BM1989" s="198"/>
      <c r="BN1989" s="198"/>
      <c r="BO1989" s="198"/>
      <c r="BP1989" s="198"/>
      <c r="BQ1989" s="198"/>
      <c r="BR1989" s="198"/>
      <c r="BS1989" s="198"/>
      <c r="BT1989" s="198"/>
      <c r="BU1989" s="198"/>
      <c r="BV1989" s="198"/>
      <c r="BW1989" s="198"/>
      <c r="BX1989" s="198"/>
      <c r="BY1989" s="198"/>
      <c r="BZ1989" s="198"/>
      <c r="CA1989" s="198"/>
      <c r="CB1989" s="198"/>
      <c r="CC1989" s="198"/>
      <c r="CD1989" s="198"/>
    </row>
    <row r="1990" spans="4:82" x14ac:dyDescent="0.2">
      <c r="D1990" s="173"/>
      <c r="E1990" s="173"/>
      <c r="F1990" s="173"/>
      <c r="G1990" s="173"/>
      <c r="H1990" s="173"/>
      <c r="I1990" s="173"/>
      <c r="J1990" s="173"/>
      <c r="K1990" s="173"/>
      <c r="L1990" s="173"/>
      <c r="M1990" s="173"/>
      <c r="N1990" s="173"/>
      <c r="O1990" s="173"/>
      <c r="P1990" s="173"/>
      <c r="Q1990" s="173"/>
      <c r="R1990" s="173"/>
      <c r="S1990" s="173"/>
      <c r="T1990" s="173"/>
      <c r="U1990" s="173"/>
      <c r="V1990" s="173"/>
      <c r="W1990" s="173"/>
      <c r="X1990" s="173"/>
      <c r="Y1990" s="173"/>
      <c r="Z1990" s="173"/>
      <c r="AA1990" s="173"/>
      <c r="AB1990" s="173"/>
      <c r="AC1990" s="173"/>
      <c r="AD1990" s="173"/>
      <c r="AE1990" s="173"/>
      <c r="AF1990" s="173"/>
      <c r="AG1990" s="173"/>
      <c r="AH1990" s="173"/>
      <c r="AI1990" s="173"/>
      <c r="AJ1990" s="173"/>
      <c r="AK1990" s="173"/>
      <c r="AL1990" s="173"/>
      <c r="AM1990" s="173"/>
      <c r="AN1990" s="173"/>
      <c r="AO1990" s="173"/>
      <c r="AP1990" s="173"/>
      <c r="AQ1990" s="173"/>
      <c r="AR1990" s="173"/>
      <c r="AS1990" s="173"/>
      <c r="AT1990" s="198"/>
      <c r="AU1990" s="198"/>
      <c r="AV1990" s="198"/>
      <c r="AW1990" s="198"/>
      <c r="AX1990" s="198"/>
      <c r="AY1990" s="198"/>
      <c r="AZ1990" s="198"/>
      <c r="BA1990" s="198"/>
      <c r="BB1990" s="198"/>
      <c r="BC1990" s="198"/>
      <c r="BD1990" s="198"/>
      <c r="BE1990" s="198"/>
      <c r="BF1990" s="198"/>
      <c r="BG1990" s="198"/>
      <c r="BH1990" s="198"/>
      <c r="BI1990" s="198"/>
      <c r="BJ1990" s="198"/>
      <c r="BK1990" s="198"/>
      <c r="BL1990" s="198"/>
      <c r="BM1990" s="198"/>
      <c r="BN1990" s="198"/>
      <c r="BO1990" s="198"/>
      <c r="BP1990" s="198"/>
      <c r="BQ1990" s="198"/>
      <c r="BR1990" s="198"/>
      <c r="BS1990" s="198"/>
      <c r="BT1990" s="198"/>
      <c r="BU1990" s="198"/>
      <c r="BV1990" s="198"/>
      <c r="BW1990" s="198"/>
      <c r="BX1990" s="198"/>
      <c r="BY1990" s="198"/>
      <c r="BZ1990" s="198"/>
      <c r="CA1990" s="198"/>
      <c r="CB1990" s="198"/>
      <c r="CC1990" s="198"/>
      <c r="CD1990" s="198"/>
    </row>
    <row r="1991" spans="4:82" x14ac:dyDescent="0.2">
      <c r="D1991" s="173"/>
      <c r="E1991" s="173"/>
      <c r="F1991" s="173"/>
      <c r="G1991" s="173"/>
      <c r="H1991" s="173"/>
      <c r="I1991" s="173"/>
      <c r="J1991" s="173"/>
      <c r="K1991" s="173"/>
      <c r="L1991" s="173"/>
      <c r="M1991" s="173"/>
      <c r="N1991" s="173"/>
      <c r="O1991" s="173"/>
      <c r="P1991" s="173"/>
      <c r="Q1991" s="173"/>
      <c r="R1991" s="173"/>
      <c r="S1991" s="173"/>
      <c r="T1991" s="173"/>
      <c r="U1991" s="173"/>
      <c r="V1991" s="173"/>
      <c r="W1991" s="173"/>
      <c r="X1991" s="173"/>
      <c r="Y1991" s="173"/>
      <c r="Z1991" s="173"/>
      <c r="AA1991" s="173"/>
      <c r="AB1991" s="173"/>
      <c r="AC1991" s="173"/>
      <c r="AD1991" s="173"/>
      <c r="AE1991" s="173"/>
      <c r="AF1991" s="173"/>
      <c r="AG1991" s="173"/>
      <c r="AH1991" s="173"/>
      <c r="AI1991" s="173"/>
      <c r="AJ1991" s="173"/>
      <c r="AK1991" s="173"/>
      <c r="AL1991" s="173"/>
      <c r="AM1991" s="173"/>
      <c r="AN1991" s="173"/>
      <c r="AO1991" s="173"/>
      <c r="AP1991" s="173"/>
      <c r="AQ1991" s="173"/>
      <c r="AR1991" s="173"/>
      <c r="AS1991" s="173"/>
      <c r="AT1991" s="198"/>
      <c r="AU1991" s="198"/>
      <c r="AV1991" s="198"/>
      <c r="AW1991" s="198"/>
      <c r="AX1991" s="198"/>
      <c r="AY1991" s="198"/>
      <c r="AZ1991" s="198"/>
      <c r="BA1991" s="198"/>
      <c r="BB1991" s="198"/>
      <c r="BC1991" s="198"/>
      <c r="BD1991" s="198"/>
      <c r="BE1991" s="198"/>
      <c r="BF1991" s="198"/>
      <c r="BG1991" s="198"/>
      <c r="BH1991" s="198"/>
      <c r="BI1991" s="198"/>
      <c r="BJ1991" s="198"/>
      <c r="BK1991" s="198"/>
      <c r="BL1991" s="198"/>
      <c r="BM1991" s="198"/>
      <c r="BN1991" s="198"/>
      <c r="BO1991" s="198"/>
      <c r="BP1991" s="198"/>
      <c r="BQ1991" s="198"/>
      <c r="BR1991" s="198"/>
      <c r="BS1991" s="198"/>
      <c r="BT1991" s="198"/>
      <c r="BU1991" s="198"/>
      <c r="BV1991" s="198"/>
      <c r="BW1991" s="198"/>
      <c r="BX1991" s="198"/>
      <c r="BY1991" s="198"/>
      <c r="BZ1991" s="198"/>
      <c r="CA1991" s="198"/>
      <c r="CB1991" s="198"/>
      <c r="CC1991" s="198"/>
      <c r="CD1991" s="198"/>
    </row>
    <row r="1992" spans="4:82" x14ac:dyDescent="0.2">
      <c r="D1992" s="173"/>
      <c r="E1992" s="173"/>
      <c r="F1992" s="173"/>
      <c r="G1992" s="173"/>
      <c r="H1992" s="173"/>
      <c r="I1992" s="173"/>
      <c r="J1992" s="173"/>
      <c r="K1992" s="173"/>
      <c r="L1992" s="173"/>
      <c r="M1992" s="173"/>
      <c r="N1992" s="173"/>
      <c r="O1992" s="173"/>
      <c r="P1992" s="173"/>
      <c r="Q1992" s="173"/>
      <c r="R1992" s="173"/>
      <c r="S1992" s="173"/>
      <c r="T1992" s="173"/>
      <c r="U1992" s="173"/>
      <c r="V1992" s="173"/>
      <c r="W1992" s="173"/>
      <c r="X1992" s="173"/>
      <c r="Y1992" s="173"/>
      <c r="Z1992" s="173"/>
      <c r="AA1992" s="173"/>
      <c r="AB1992" s="173"/>
      <c r="AC1992" s="173"/>
      <c r="AD1992" s="173"/>
      <c r="AE1992" s="173"/>
      <c r="AF1992" s="173"/>
      <c r="AG1992" s="173"/>
      <c r="AH1992" s="173"/>
      <c r="AI1992" s="173"/>
      <c r="AJ1992" s="173"/>
      <c r="AK1992" s="173"/>
      <c r="AL1992" s="173"/>
      <c r="AM1992" s="173"/>
      <c r="AN1992" s="173"/>
      <c r="AO1992" s="173"/>
      <c r="AP1992" s="173"/>
      <c r="AQ1992" s="173"/>
      <c r="AR1992" s="173"/>
      <c r="AS1992" s="173"/>
      <c r="AT1992" s="198"/>
      <c r="AU1992" s="198"/>
      <c r="AV1992" s="198"/>
      <c r="AW1992" s="198"/>
      <c r="AX1992" s="198"/>
      <c r="AY1992" s="198"/>
      <c r="AZ1992" s="198"/>
      <c r="BA1992" s="198"/>
      <c r="BB1992" s="198"/>
      <c r="BC1992" s="198"/>
      <c r="BD1992" s="198"/>
      <c r="BE1992" s="198"/>
      <c r="BF1992" s="198"/>
      <c r="BG1992" s="198"/>
      <c r="BH1992" s="198"/>
      <c r="BI1992" s="198"/>
      <c r="BJ1992" s="198"/>
      <c r="BK1992" s="198"/>
      <c r="BL1992" s="198"/>
      <c r="BM1992" s="198"/>
      <c r="BN1992" s="198"/>
      <c r="BO1992" s="198"/>
      <c r="BP1992" s="198"/>
      <c r="BQ1992" s="198"/>
      <c r="BR1992" s="198"/>
      <c r="BS1992" s="198"/>
      <c r="BT1992" s="198"/>
      <c r="BU1992" s="198"/>
      <c r="BV1992" s="198"/>
      <c r="BW1992" s="198"/>
      <c r="BX1992" s="198"/>
      <c r="BY1992" s="198"/>
      <c r="BZ1992" s="198"/>
      <c r="CA1992" s="198"/>
      <c r="CB1992" s="198"/>
      <c r="CC1992" s="198"/>
      <c r="CD1992" s="198"/>
    </row>
    <row r="1993" spans="4:82" x14ac:dyDescent="0.2">
      <c r="D1993" s="173"/>
      <c r="E1993" s="173"/>
      <c r="F1993" s="173"/>
      <c r="G1993" s="173"/>
      <c r="H1993" s="173"/>
      <c r="I1993" s="173"/>
      <c r="J1993" s="173"/>
      <c r="K1993" s="173"/>
      <c r="L1993" s="173"/>
      <c r="M1993" s="173"/>
      <c r="N1993" s="173"/>
      <c r="O1993" s="173"/>
      <c r="P1993" s="173"/>
      <c r="Q1993" s="173"/>
      <c r="R1993" s="173"/>
      <c r="S1993" s="173"/>
      <c r="T1993" s="173"/>
      <c r="U1993" s="173"/>
      <c r="V1993" s="173"/>
      <c r="W1993" s="173"/>
      <c r="X1993" s="173"/>
      <c r="Y1993" s="173"/>
      <c r="Z1993" s="173"/>
      <c r="AA1993" s="173"/>
      <c r="AB1993" s="173"/>
      <c r="AC1993" s="173"/>
      <c r="AD1993" s="173"/>
      <c r="AE1993" s="173"/>
      <c r="AF1993" s="173"/>
      <c r="AG1993" s="173"/>
      <c r="AH1993" s="173"/>
      <c r="AI1993" s="173"/>
      <c r="AJ1993" s="173"/>
      <c r="AK1993" s="173"/>
      <c r="AL1993" s="173"/>
      <c r="AM1993" s="173"/>
      <c r="AN1993" s="173"/>
      <c r="AO1993" s="173"/>
      <c r="AP1993" s="173"/>
      <c r="AQ1993" s="173"/>
      <c r="AR1993" s="173"/>
      <c r="AS1993" s="173"/>
      <c r="AT1993" s="198"/>
      <c r="AU1993" s="198"/>
      <c r="AV1993" s="198"/>
      <c r="AW1993" s="198"/>
      <c r="AX1993" s="198"/>
      <c r="AY1993" s="198"/>
      <c r="AZ1993" s="198"/>
      <c r="BA1993" s="198"/>
      <c r="BB1993" s="198"/>
      <c r="BC1993" s="198"/>
      <c r="BD1993" s="198"/>
      <c r="BE1993" s="198"/>
      <c r="BF1993" s="198"/>
      <c r="BG1993" s="198"/>
      <c r="BH1993" s="198"/>
      <c r="BI1993" s="198"/>
      <c r="BJ1993" s="198"/>
      <c r="BK1993" s="198"/>
      <c r="BL1993" s="198"/>
      <c r="BM1993" s="198"/>
      <c r="BN1993" s="198"/>
      <c r="BO1993" s="198"/>
      <c r="BP1993" s="198"/>
      <c r="BQ1993" s="198"/>
      <c r="BR1993" s="198"/>
      <c r="BS1993" s="198"/>
      <c r="BT1993" s="198"/>
      <c r="BU1993" s="198"/>
      <c r="BV1993" s="198"/>
      <c r="BW1993" s="198"/>
      <c r="BX1993" s="198"/>
      <c r="BY1993" s="198"/>
      <c r="BZ1993" s="198"/>
      <c r="CA1993" s="198"/>
      <c r="CB1993" s="198"/>
      <c r="CC1993" s="198"/>
      <c r="CD1993" s="198"/>
    </row>
    <row r="1994" spans="4:82" x14ac:dyDescent="0.2">
      <c r="D1994" s="173"/>
      <c r="E1994" s="173"/>
      <c r="F1994" s="173"/>
      <c r="G1994" s="173"/>
      <c r="H1994" s="173"/>
      <c r="I1994" s="173"/>
      <c r="J1994" s="173"/>
      <c r="K1994" s="173"/>
      <c r="L1994" s="173"/>
      <c r="M1994" s="173"/>
      <c r="N1994" s="173"/>
      <c r="O1994" s="173"/>
      <c r="P1994" s="173"/>
      <c r="Q1994" s="173"/>
      <c r="R1994" s="173"/>
      <c r="S1994" s="173"/>
      <c r="T1994" s="173"/>
      <c r="U1994" s="173"/>
      <c r="V1994" s="173"/>
      <c r="W1994" s="173"/>
      <c r="X1994" s="173"/>
      <c r="Y1994" s="173"/>
      <c r="Z1994" s="173"/>
      <c r="AA1994" s="173"/>
      <c r="AB1994" s="173"/>
      <c r="AC1994" s="173"/>
      <c r="AD1994" s="173"/>
      <c r="AE1994" s="173"/>
      <c r="AF1994" s="173"/>
      <c r="AG1994" s="173"/>
      <c r="AH1994" s="173"/>
      <c r="AI1994" s="173"/>
      <c r="AJ1994" s="173"/>
      <c r="AK1994" s="173"/>
      <c r="AL1994" s="173"/>
      <c r="AM1994" s="173"/>
      <c r="AN1994" s="173"/>
      <c r="AO1994" s="173"/>
      <c r="AP1994" s="173"/>
      <c r="AQ1994" s="173"/>
      <c r="AR1994" s="173"/>
      <c r="AS1994" s="173"/>
      <c r="AT1994" s="198"/>
      <c r="AU1994" s="198"/>
      <c r="AV1994" s="198"/>
      <c r="AW1994" s="198"/>
      <c r="AX1994" s="198"/>
      <c r="AY1994" s="198"/>
      <c r="AZ1994" s="198"/>
      <c r="BA1994" s="198"/>
      <c r="BB1994" s="198"/>
      <c r="BC1994" s="198"/>
      <c r="BD1994" s="198"/>
      <c r="BE1994" s="198"/>
      <c r="BF1994" s="198"/>
      <c r="BG1994" s="198"/>
      <c r="BH1994" s="198"/>
      <c r="BI1994" s="198"/>
      <c r="BJ1994" s="198"/>
      <c r="BK1994" s="198"/>
      <c r="BL1994" s="198"/>
      <c r="BM1994" s="198"/>
      <c r="BN1994" s="198"/>
      <c r="BO1994" s="198"/>
      <c r="BP1994" s="198"/>
      <c r="BQ1994" s="198"/>
      <c r="BR1994" s="198"/>
      <c r="BS1994" s="198"/>
      <c r="BT1994" s="198"/>
      <c r="BU1994" s="198"/>
      <c r="BV1994" s="198"/>
      <c r="BW1994" s="198"/>
      <c r="BX1994" s="198"/>
      <c r="BY1994" s="198"/>
      <c r="BZ1994" s="198"/>
      <c r="CA1994" s="198"/>
      <c r="CB1994" s="198"/>
      <c r="CC1994" s="198"/>
      <c r="CD1994" s="198"/>
    </row>
    <row r="1995" spans="4:82" x14ac:dyDescent="0.2">
      <c r="D1995" s="173"/>
      <c r="E1995" s="173"/>
      <c r="F1995" s="173"/>
      <c r="G1995" s="173"/>
      <c r="H1995" s="173"/>
      <c r="I1995" s="173"/>
      <c r="J1995" s="173"/>
      <c r="K1995" s="173"/>
      <c r="L1995" s="173"/>
      <c r="M1995" s="173"/>
      <c r="N1995" s="173"/>
      <c r="O1995" s="173"/>
      <c r="P1995" s="173"/>
      <c r="Q1995" s="173"/>
      <c r="R1995" s="173"/>
      <c r="S1995" s="173"/>
      <c r="T1995" s="173"/>
      <c r="U1995" s="173"/>
      <c r="V1995" s="173"/>
      <c r="W1995" s="173"/>
      <c r="X1995" s="173"/>
      <c r="Y1995" s="173"/>
      <c r="Z1995" s="173"/>
      <c r="AA1995" s="173"/>
      <c r="AB1995" s="173"/>
      <c r="AC1995" s="173"/>
      <c r="AD1995" s="173"/>
      <c r="AE1995" s="173"/>
      <c r="AF1995" s="173"/>
      <c r="AG1995" s="173"/>
      <c r="AH1995" s="173"/>
      <c r="AI1995" s="173"/>
      <c r="AJ1995" s="173"/>
      <c r="AK1995" s="173"/>
      <c r="AL1995" s="173"/>
      <c r="AM1995" s="173"/>
      <c r="AN1995" s="173"/>
      <c r="AO1995" s="173"/>
      <c r="AP1995" s="173"/>
      <c r="AQ1995" s="173"/>
      <c r="AR1995" s="173"/>
      <c r="AS1995" s="173"/>
      <c r="AT1995" s="198"/>
      <c r="AU1995" s="198"/>
      <c r="AV1995" s="198"/>
      <c r="AW1995" s="198"/>
      <c r="AX1995" s="198"/>
      <c r="AY1995" s="198"/>
      <c r="AZ1995" s="198"/>
      <c r="BA1995" s="198"/>
      <c r="BB1995" s="198"/>
      <c r="BC1995" s="198"/>
      <c r="BD1995" s="198"/>
      <c r="BE1995" s="198"/>
      <c r="BF1995" s="198"/>
      <c r="BG1995" s="198"/>
      <c r="BH1995" s="198"/>
      <c r="BI1995" s="198"/>
      <c r="BJ1995" s="198"/>
      <c r="BK1995" s="198"/>
      <c r="BL1995" s="198"/>
      <c r="BM1995" s="198"/>
      <c r="BN1995" s="198"/>
      <c r="BO1995" s="198"/>
      <c r="BP1995" s="198"/>
      <c r="BQ1995" s="198"/>
      <c r="BR1995" s="198"/>
      <c r="BS1995" s="198"/>
      <c r="BT1995" s="198"/>
      <c r="BU1995" s="198"/>
      <c r="BV1995" s="198"/>
      <c r="BW1995" s="198"/>
      <c r="BX1995" s="198"/>
      <c r="BY1995" s="198"/>
      <c r="BZ1995" s="198"/>
      <c r="CA1995" s="198"/>
      <c r="CB1995" s="198"/>
      <c r="CC1995" s="198"/>
      <c r="CD1995" s="198"/>
    </row>
    <row r="1996" spans="4:82" x14ac:dyDescent="0.2">
      <c r="D1996" s="173"/>
      <c r="E1996" s="173"/>
      <c r="F1996" s="173"/>
      <c r="G1996" s="173"/>
      <c r="H1996" s="173"/>
      <c r="I1996" s="173"/>
      <c r="J1996" s="173"/>
      <c r="K1996" s="173"/>
      <c r="L1996" s="173"/>
      <c r="M1996" s="173"/>
      <c r="N1996" s="173"/>
      <c r="O1996" s="173"/>
      <c r="P1996" s="173"/>
      <c r="Q1996" s="173"/>
      <c r="R1996" s="173"/>
      <c r="S1996" s="173"/>
      <c r="T1996" s="173"/>
      <c r="U1996" s="173"/>
      <c r="V1996" s="173"/>
      <c r="W1996" s="173"/>
      <c r="X1996" s="173"/>
      <c r="Y1996" s="173"/>
      <c r="Z1996" s="173"/>
      <c r="AA1996" s="173"/>
      <c r="AB1996" s="173"/>
      <c r="AC1996" s="173"/>
      <c r="AD1996" s="173"/>
      <c r="AE1996" s="173"/>
      <c r="AF1996" s="173"/>
      <c r="AG1996" s="173"/>
      <c r="AH1996" s="173"/>
      <c r="AI1996" s="173"/>
      <c r="AJ1996" s="173"/>
      <c r="AK1996" s="173"/>
      <c r="AL1996" s="173"/>
      <c r="AM1996" s="173"/>
      <c r="AN1996" s="173"/>
      <c r="AO1996" s="173"/>
      <c r="AP1996" s="173"/>
      <c r="AQ1996" s="173"/>
      <c r="AR1996" s="173"/>
      <c r="AS1996" s="173"/>
      <c r="AT1996" s="198"/>
      <c r="AU1996" s="198"/>
      <c r="AV1996" s="198"/>
      <c r="AW1996" s="198"/>
      <c r="AX1996" s="198"/>
      <c r="AY1996" s="198"/>
      <c r="AZ1996" s="198"/>
      <c r="BA1996" s="198"/>
      <c r="BB1996" s="198"/>
      <c r="BC1996" s="198"/>
      <c r="BD1996" s="198"/>
      <c r="BE1996" s="198"/>
      <c r="BF1996" s="198"/>
      <c r="BG1996" s="198"/>
      <c r="BH1996" s="198"/>
      <c r="BI1996" s="198"/>
      <c r="BJ1996" s="198"/>
      <c r="BK1996" s="198"/>
      <c r="BL1996" s="198"/>
      <c r="BM1996" s="198"/>
      <c r="BN1996" s="198"/>
      <c r="BO1996" s="198"/>
      <c r="BP1996" s="198"/>
      <c r="BQ1996" s="198"/>
      <c r="BR1996" s="198"/>
      <c r="BS1996" s="198"/>
      <c r="BT1996" s="198"/>
      <c r="BU1996" s="198"/>
      <c r="BV1996" s="198"/>
      <c r="BW1996" s="198"/>
      <c r="BX1996" s="198"/>
      <c r="BY1996" s="198"/>
      <c r="BZ1996" s="198"/>
      <c r="CA1996" s="198"/>
      <c r="CB1996" s="198"/>
      <c r="CC1996" s="198"/>
      <c r="CD1996" s="198"/>
    </row>
    <row r="1997" spans="4:82" x14ac:dyDescent="0.2">
      <c r="D1997" s="173"/>
      <c r="E1997" s="173"/>
      <c r="F1997" s="173"/>
      <c r="G1997" s="173"/>
      <c r="H1997" s="173"/>
      <c r="I1997" s="173"/>
      <c r="J1997" s="173"/>
      <c r="K1997" s="173"/>
      <c r="L1997" s="173"/>
      <c r="M1997" s="173"/>
      <c r="N1997" s="173"/>
      <c r="O1997" s="173"/>
      <c r="P1997" s="173"/>
      <c r="Q1997" s="173"/>
      <c r="R1997" s="173"/>
      <c r="S1997" s="173"/>
      <c r="T1997" s="173"/>
      <c r="U1997" s="173"/>
      <c r="V1997" s="173"/>
      <c r="W1997" s="173"/>
      <c r="X1997" s="173"/>
      <c r="Y1997" s="173"/>
      <c r="Z1997" s="173"/>
      <c r="AA1997" s="173"/>
      <c r="AB1997" s="173"/>
      <c r="AC1997" s="173"/>
      <c r="AD1997" s="173"/>
      <c r="AE1997" s="173"/>
      <c r="AF1997" s="173"/>
      <c r="AG1997" s="173"/>
      <c r="AH1997" s="173"/>
      <c r="AI1997" s="173"/>
      <c r="AJ1997" s="173"/>
      <c r="AK1997" s="173"/>
      <c r="AL1997" s="173"/>
      <c r="AM1997" s="173"/>
      <c r="AN1997" s="173"/>
      <c r="AO1997" s="173"/>
      <c r="AP1997" s="173"/>
      <c r="AQ1997" s="173"/>
      <c r="AR1997" s="173"/>
      <c r="AS1997" s="173"/>
      <c r="AT1997" s="198"/>
      <c r="AU1997" s="198"/>
      <c r="AV1997" s="198"/>
      <c r="AW1997" s="198"/>
      <c r="AX1997" s="198"/>
      <c r="AY1997" s="198"/>
      <c r="AZ1997" s="198"/>
      <c r="BA1997" s="198"/>
      <c r="BB1997" s="198"/>
      <c r="BC1997" s="198"/>
      <c r="BD1997" s="198"/>
      <c r="BE1997" s="198"/>
      <c r="BF1997" s="198"/>
      <c r="BG1997" s="198"/>
      <c r="BH1997" s="198"/>
      <c r="BI1997" s="198"/>
      <c r="BJ1997" s="198"/>
      <c r="BK1997" s="198"/>
      <c r="BL1997" s="198"/>
      <c r="BM1997" s="198"/>
      <c r="BN1997" s="198"/>
      <c r="BO1997" s="198"/>
      <c r="BP1997" s="198"/>
      <c r="BQ1997" s="198"/>
      <c r="BR1997" s="198"/>
      <c r="BS1997" s="198"/>
      <c r="BT1997" s="198"/>
      <c r="BU1997" s="198"/>
      <c r="BV1997" s="198"/>
      <c r="BW1997" s="198"/>
      <c r="BX1997" s="198"/>
      <c r="BY1997" s="198"/>
      <c r="BZ1997" s="198"/>
      <c r="CA1997" s="198"/>
      <c r="CB1997" s="198"/>
      <c r="CC1997" s="198"/>
      <c r="CD1997" s="198"/>
    </row>
    <row r="1998" spans="4:82" x14ac:dyDescent="0.2">
      <c r="D1998" s="173"/>
      <c r="E1998" s="173"/>
      <c r="F1998" s="173"/>
      <c r="G1998" s="173"/>
      <c r="H1998" s="173"/>
      <c r="I1998" s="173"/>
      <c r="J1998" s="173"/>
      <c r="K1998" s="173"/>
      <c r="L1998" s="173"/>
      <c r="M1998" s="173"/>
      <c r="N1998" s="173"/>
      <c r="O1998" s="173"/>
      <c r="P1998" s="173"/>
      <c r="Q1998" s="173"/>
      <c r="R1998" s="173"/>
      <c r="S1998" s="173"/>
      <c r="T1998" s="173"/>
      <c r="U1998" s="173"/>
      <c r="V1998" s="173"/>
      <c r="W1998" s="173"/>
      <c r="X1998" s="173"/>
      <c r="Y1998" s="173"/>
      <c r="Z1998" s="173"/>
      <c r="AA1998" s="173"/>
      <c r="AB1998" s="173"/>
      <c r="AC1998" s="173"/>
      <c r="AD1998" s="173"/>
      <c r="AE1998" s="173"/>
      <c r="AF1998" s="173"/>
      <c r="AG1998" s="173"/>
      <c r="AH1998" s="173"/>
      <c r="AI1998" s="173"/>
      <c r="AJ1998" s="173"/>
      <c r="AK1998" s="173"/>
      <c r="AL1998" s="173"/>
      <c r="AM1998" s="173"/>
      <c r="AN1998" s="173"/>
      <c r="AO1998" s="173"/>
      <c r="AP1998" s="173"/>
      <c r="AQ1998" s="173"/>
      <c r="AR1998" s="173"/>
      <c r="AS1998" s="173"/>
      <c r="AT1998" s="198"/>
      <c r="AU1998" s="198"/>
      <c r="AV1998" s="198"/>
      <c r="AW1998" s="198"/>
      <c r="AX1998" s="198"/>
      <c r="AY1998" s="198"/>
      <c r="AZ1998" s="198"/>
      <c r="BA1998" s="198"/>
      <c r="BB1998" s="198"/>
      <c r="BC1998" s="198"/>
      <c r="BD1998" s="198"/>
      <c r="BE1998" s="198"/>
      <c r="BF1998" s="198"/>
      <c r="BG1998" s="198"/>
      <c r="BH1998" s="198"/>
      <c r="BI1998" s="198"/>
      <c r="BJ1998" s="198"/>
      <c r="BK1998" s="198"/>
      <c r="BL1998" s="198"/>
      <c r="BM1998" s="198"/>
      <c r="BN1998" s="198"/>
      <c r="BO1998" s="198"/>
      <c r="BP1998" s="198"/>
      <c r="BQ1998" s="198"/>
      <c r="BR1998" s="198"/>
      <c r="BS1998" s="198"/>
      <c r="BT1998" s="198"/>
      <c r="BU1998" s="198"/>
      <c r="BV1998" s="198"/>
      <c r="BW1998" s="198"/>
      <c r="BX1998" s="198"/>
      <c r="BY1998" s="198"/>
      <c r="BZ1998" s="198"/>
      <c r="CA1998" s="198"/>
      <c r="CB1998" s="198"/>
      <c r="CC1998" s="198"/>
      <c r="CD1998" s="198"/>
    </row>
    <row r="1999" spans="4:82" x14ac:dyDescent="0.2">
      <c r="D1999" s="173"/>
      <c r="E1999" s="173"/>
      <c r="F1999" s="173"/>
      <c r="G1999" s="173"/>
      <c r="H1999" s="173"/>
      <c r="I1999" s="173"/>
      <c r="J1999" s="173"/>
      <c r="K1999" s="173"/>
      <c r="L1999" s="173"/>
      <c r="M1999" s="173"/>
      <c r="N1999" s="173"/>
      <c r="O1999" s="173"/>
      <c r="P1999" s="173"/>
      <c r="Q1999" s="173"/>
      <c r="R1999" s="173"/>
      <c r="S1999" s="173"/>
      <c r="T1999" s="173"/>
      <c r="U1999" s="173"/>
      <c r="V1999" s="173"/>
      <c r="W1999" s="173"/>
      <c r="X1999" s="173"/>
      <c r="Y1999" s="173"/>
      <c r="Z1999" s="173"/>
      <c r="AA1999" s="173"/>
      <c r="AB1999" s="173"/>
      <c r="AC1999" s="173"/>
      <c r="AD1999" s="173"/>
      <c r="AE1999" s="173"/>
      <c r="AF1999" s="173"/>
      <c r="AG1999" s="173"/>
      <c r="AH1999" s="173"/>
      <c r="AI1999" s="173"/>
      <c r="AJ1999" s="173"/>
      <c r="AK1999" s="173"/>
      <c r="AL1999" s="173"/>
      <c r="AM1999" s="173"/>
      <c r="AN1999" s="173"/>
      <c r="AO1999" s="173"/>
      <c r="AP1999" s="173"/>
      <c r="AQ1999" s="173"/>
      <c r="AR1999" s="173"/>
      <c r="AS1999" s="173"/>
      <c r="AT1999" s="198"/>
      <c r="AU1999" s="198"/>
      <c r="AV1999" s="198"/>
      <c r="AW1999" s="198"/>
      <c r="AX1999" s="198"/>
      <c r="AY1999" s="198"/>
      <c r="AZ1999" s="198"/>
      <c r="BA1999" s="198"/>
      <c r="BB1999" s="198"/>
      <c r="BC1999" s="198"/>
      <c r="BD1999" s="198"/>
      <c r="BE1999" s="198"/>
      <c r="BF1999" s="198"/>
      <c r="BG1999" s="198"/>
      <c r="BH1999" s="198"/>
      <c r="BI1999" s="198"/>
      <c r="BJ1999" s="198"/>
      <c r="BK1999" s="198"/>
      <c r="BL1999" s="198"/>
      <c r="BM1999" s="198"/>
      <c r="BN1999" s="198"/>
      <c r="BO1999" s="198"/>
      <c r="BP1999" s="198"/>
      <c r="BQ1999" s="198"/>
      <c r="BR1999" s="198"/>
      <c r="BS1999" s="198"/>
      <c r="BT1999" s="198"/>
      <c r="BU1999" s="198"/>
      <c r="BV1999" s="198"/>
      <c r="BW1999" s="198"/>
      <c r="BX1999" s="198"/>
      <c r="BY1999" s="198"/>
      <c r="BZ1999" s="198"/>
      <c r="CA1999" s="198"/>
      <c r="CB1999" s="198"/>
      <c r="CC1999" s="198"/>
      <c r="CD1999" s="198"/>
    </row>
    <row r="2000" spans="4:82" x14ac:dyDescent="0.2">
      <c r="D2000" s="173"/>
      <c r="E2000" s="173"/>
      <c r="F2000" s="173"/>
      <c r="G2000" s="173"/>
      <c r="H2000" s="173"/>
      <c r="I2000" s="173"/>
      <c r="J2000" s="173"/>
      <c r="K2000" s="173"/>
      <c r="L2000" s="173"/>
      <c r="M2000" s="173"/>
      <c r="N2000" s="173"/>
      <c r="O2000" s="173"/>
      <c r="P2000" s="173"/>
      <c r="Q2000" s="173"/>
      <c r="R2000" s="173"/>
      <c r="S2000" s="173"/>
      <c r="T2000" s="173"/>
      <c r="U2000" s="173"/>
      <c r="V2000" s="173"/>
      <c r="W2000" s="173"/>
      <c r="X2000" s="173"/>
      <c r="Y2000" s="173"/>
      <c r="Z2000" s="173"/>
      <c r="AA2000" s="173"/>
      <c r="AB2000" s="173"/>
      <c r="AC2000" s="173"/>
      <c r="AD2000" s="173"/>
      <c r="AE2000" s="173"/>
      <c r="AF2000" s="173"/>
      <c r="AG2000" s="173"/>
      <c r="AH2000" s="173"/>
      <c r="AI2000" s="173"/>
      <c r="AJ2000" s="173"/>
      <c r="AK2000" s="173"/>
      <c r="AL2000" s="173"/>
      <c r="AM2000" s="173"/>
      <c r="AN2000" s="173"/>
      <c r="AO2000" s="173"/>
      <c r="AP2000" s="173"/>
      <c r="AQ2000" s="173"/>
      <c r="AR2000" s="173"/>
      <c r="AS2000" s="173"/>
      <c r="AT2000" s="198"/>
      <c r="AU2000" s="198"/>
      <c r="AV2000" s="198"/>
      <c r="AW2000" s="198"/>
      <c r="AX2000" s="198"/>
      <c r="AY2000" s="198"/>
      <c r="AZ2000" s="198"/>
      <c r="BA2000" s="198"/>
      <c r="BB2000" s="198"/>
      <c r="BC2000" s="198"/>
      <c r="BD2000" s="198"/>
      <c r="BE2000" s="198"/>
      <c r="BF2000" s="198"/>
      <c r="BG2000" s="198"/>
      <c r="BH2000" s="198"/>
      <c r="BI2000" s="198"/>
      <c r="BJ2000" s="198"/>
      <c r="BK2000" s="198"/>
      <c r="BL2000" s="198"/>
      <c r="BM2000" s="198"/>
      <c r="BN2000" s="198"/>
      <c r="BO2000" s="198"/>
      <c r="BP2000" s="198"/>
      <c r="BQ2000" s="198"/>
      <c r="BR2000" s="198"/>
      <c r="BS2000" s="198"/>
      <c r="BT2000" s="198"/>
      <c r="BU2000" s="198"/>
      <c r="BV2000" s="198"/>
      <c r="BW2000" s="198"/>
      <c r="BX2000" s="198"/>
      <c r="BY2000" s="198"/>
      <c r="BZ2000" s="198"/>
      <c r="CA2000" s="198"/>
      <c r="CB2000" s="198"/>
      <c r="CC2000" s="198"/>
      <c r="CD2000" s="198"/>
    </row>
    <row r="2001" spans="4:82" x14ac:dyDescent="0.2">
      <c r="D2001" s="173"/>
      <c r="E2001" s="173"/>
      <c r="F2001" s="173"/>
      <c r="G2001" s="173"/>
      <c r="H2001" s="173"/>
      <c r="I2001" s="173"/>
      <c r="J2001" s="173"/>
      <c r="K2001" s="173"/>
      <c r="L2001" s="173"/>
      <c r="M2001" s="173"/>
      <c r="N2001" s="173"/>
      <c r="O2001" s="173"/>
      <c r="P2001" s="173"/>
      <c r="Q2001" s="173"/>
      <c r="R2001" s="173"/>
      <c r="S2001" s="173"/>
      <c r="T2001" s="173"/>
      <c r="U2001" s="173"/>
      <c r="V2001" s="173"/>
      <c r="W2001" s="173"/>
      <c r="X2001" s="173"/>
      <c r="Y2001" s="173"/>
      <c r="Z2001" s="173"/>
      <c r="AA2001" s="173"/>
      <c r="AB2001" s="173"/>
      <c r="AC2001" s="173"/>
      <c r="AD2001" s="173"/>
      <c r="AE2001" s="173"/>
      <c r="AF2001" s="173"/>
      <c r="AG2001" s="173"/>
      <c r="AH2001" s="173"/>
      <c r="AI2001" s="173"/>
      <c r="AJ2001" s="173"/>
      <c r="AK2001" s="173"/>
      <c r="AL2001" s="173"/>
      <c r="AM2001" s="173"/>
      <c r="AN2001" s="173"/>
      <c r="AO2001" s="173"/>
      <c r="AP2001" s="173"/>
      <c r="AQ2001" s="173"/>
      <c r="AR2001" s="173"/>
      <c r="AS2001" s="173"/>
      <c r="AT2001" s="198"/>
      <c r="AU2001" s="198"/>
      <c r="AV2001" s="198"/>
      <c r="AW2001" s="198"/>
      <c r="AX2001" s="198"/>
      <c r="AY2001" s="198"/>
      <c r="AZ2001" s="198"/>
      <c r="BA2001" s="198"/>
      <c r="BB2001" s="198"/>
      <c r="BC2001" s="198"/>
      <c r="BD2001" s="198"/>
      <c r="BE2001" s="198"/>
      <c r="BF2001" s="198"/>
      <c r="BG2001" s="198"/>
      <c r="BH2001" s="198"/>
      <c r="BI2001" s="198"/>
      <c r="BJ2001" s="198"/>
      <c r="BK2001" s="198"/>
      <c r="BL2001" s="198"/>
      <c r="BM2001" s="198"/>
      <c r="BN2001" s="198"/>
      <c r="BO2001" s="198"/>
      <c r="BP2001" s="198"/>
      <c r="BQ2001" s="198"/>
      <c r="BR2001" s="198"/>
      <c r="BS2001" s="198"/>
      <c r="BT2001" s="198"/>
      <c r="BU2001" s="198"/>
      <c r="BV2001" s="198"/>
      <c r="BW2001" s="198"/>
      <c r="BX2001" s="198"/>
      <c r="BY2001" s="198"/>
      <c r="BZ2001" s="198"/>
      <c r="CA2001" s="198"/>
      <c r="CB2001" s="198"/>
      <c r="CC2001" s="198"/>
      <c r="CD2001" s="198"/>
    </row>
    <row r="2002" spans="4:82" x14ac:dyDescent="0.2">
      <c r="D2002" s="173"/>
      <c r="E2002" s="173"/>
      <c r="F2002" s="173"/>
      <c r="G2002" s="173"/>
      <c r="H2002" s="173"/>
      <c r="I2002" s="173"/>
      <c r="J2002" s="173"/>
      <c r="K2002" s="173"/>
      <c r="L2002" s="173"/>
      <c r="M2002" s="173"/>
      <c r="N2002" s="173"/>
      <c r="O2002" s="173"/>
      <c r="P2002" s="173"/>
      <c r="Q2002" s="173"/>
      <c r="R2002" s="173"/>
      <c r="S2002" s="173"/>
      <c r="T2002" s="173"/>
      <c r="U2002" s="173"/>
      <c r="V2002" s="173"/>
      <c r="W2002" s="173"/>
      <c r="X2002" s="173"/>
      <c r="Y2002" s="173"/>
      <c r="Z2002" s="173"/>
      <c r="AA2002" s="173"/>
      <c r="AB2002" s="173"/>
      <c r="AC2002" s="173"/>
      <c r="AD2002" s="173"/>
      <c r="AE2002" s="173"/>
      <c r="AF2002" s="173"/>
      <c r="AG2002" s="173"/>
      <c r="AH2002" s="173"/>
      <c r="AI2002" s="173"/>
      <c r="AJ2002" s="173"/>
      <c r="AK2002" s="173"/>
      <c r="AL2002" s="173"/>
      <c r="AM2002" s="173"/>
      <c r="AN2002" s="173"/>
      <c r="AO2002" s="173"/>
      <c r="AP2002" s="173"/>
      <c r="AQ2002" s="173"/>
      <c r="AR2002" s="173"/>
      <c r="AS2002" s="173"/>
      <c r="AT2002" s="198"/>
      <c r="AU2002" s="198"/>
      <c r="AV2002" s="198"/>
      <c r="AW2002" s="198"/>
      <c r="AX2002" s="198"/>
      <c r="AY2002" s="198"/>
      <c r="AZ2002" s="198"/>
      <c r="BA2002" s="198"/>
      <c r="BB2002" s="198"/>
      <c r="BC2002" s="198"/>
      <c r="BD2002" s="198"/>
      <c r="BE2002" s="198"/>
      <c r="BF2002" s="198"/>
      <c r="BG2002" s="198"/>
      <c r="BH2002" s="198"/>
      <c r="BI2002" s="198"/>
      <c r="BJ2002" s="198"/>
      <c r="BK2002" s="198"/>
      <c r="BL2002" s="198"/>
      <c r="BM2002" s="198"/>
      <c r="BN2002" s="198"/>
      <c r="BO2002" s="198"/>
      <c r="BP2002" s="198"/>
      <c r="BQ2002" s="198"/>
      <c r="BR2002" s="198"/>
      <c r="BS2002" s="198"/>
      <c r="BT2002" s="198"/>
      <c r="BU2002" s="198"/>
      <c r="BV2002" s="198"/>
      <c r="BW2002" s="198"/>
      <c r="BX2002" s="198"/>
      <c r="BY2002" s="198"/>
      <c r="BZ2002" s="198"/>
      <c r="CA2002" s="198"/>
      <c r="CB2002" s="198"/>
      <c r="CC2002" s="198"/>
      <c r="CD2002" s="198"/>
    </row>
    <row r="2003" spans="4:82" x14ac:dyDescent="0.2">
      <c r="D2003" s="173"/>
      <c r="E2003" s="173"/>
      <c r="F2003" s="173"/>
      <c r="G2003" s="173"/>
      <c r="H2003" s="173"/>
      <c r="I2003" s="173"/>
      <c r="J2003" s="173"/>
      <c r="K2003" s="173"/>
      <c r="L2003" s="173"/>
      <c r="M2003" s="173"/>
      <c r="N2003" s="173"/>
      <c r="O2003" s="173"/>
      <c r="P2003" s="173"/>
      <c r="Q2003" s="173"/>
      <c r="R2003" s="173"/>
      <c r="S2003" s="173"/>
      <c r="T2003" s="173"/>
      <c r="U2003" s="173"/>
      <c r="V2003" s="173"/>
      <c r="W2003" s="173"/>
      <c r="X2003" s="173"/>
      <c r="Y2003" s="173"/>
      <c r="Z2003" s="173"/>
      <c r="AA2003" s="173"/>
      <c r="AB2003" s="173"/>
      <c r="AC2003" s="173"/>
      <c r="AD2003" s="173"/>
      <c r="AE2003" s="173"/>
      <c r="AF2003" s="173"/>
      <c r="AG2003" s="173"/>
      <c r="AH2003" s="173"/>
      <c r="AI2003" s="173"/>
      <c r="AJ2003" s="173"/>
      <c r="AK2003" s="173"/>
      <c r="AL2003" s="173"/>
      <c r="AM2003" s="173"/>
      <c r="AN2003" s="173"/>
      <c r="AO2003" s="173"/>
      <c r="AP2003" s="173"/>
      <c r="AQ2003" s="173"/>
      <c r="AR2003" s="173"/>
      <c r="AS2003" s="173"/>
      <c r="AT2003" s="198"/>
      <c r="AU2003" s="198"/>
      <c r="AV2003" s="198"/>
      <c r="AW2003" s="198"/>
      <c r="AX2003" s="198"/>
      <c r="AY2003" s="198"/>
      <c r="AZ2003" s="198"/>
      <c r="BA2003" s="198"/>
      <c r="BB2003" s="198"/>
      <c r="BC2003" s="198"/>
      <c r="BD2003" s="198"/>
      <c r="BE2003" s="198"/>
      <c r="BF2003" s="198"/>
      <c r="BG2003" s="198"/>
      <c r="BH2003" s="198"/>
      <c r="BI2003" s="198"/>
      <c r="BJ2003" s="198"/>
      <c r="BK2003" s="198"/>
      <c r="BL2003" s="198"/>
      <c r="BM2003" s="198"/>
      <c r="BN2003" s="198"/>
      <c r="BO2003" s="198"/>
      <c r="BP2003" s="198"/>
      <c r="BQ2003" s="198"/>
      <c r="BR2003" s="198"/>
      <c r="BS2003" s="198"/>
      <c r="BT2003" s="198"/>
      <c r="BU2003" s="198"/>
      <c r="BV2003" s="198"/>
      <c r="BW2003" s="198"/>
      <c r="BX2003" s="198"/>
      <c r="BY2003" s="198"/>
      <c r="BZ2003" s="198"/>
      <c r="CA2003" s="198"/>
      <c r="CB2003" s="198"/>
      <c r="CC2003" s="198"/>
      <c r="CD2003" s="198"/>
    </row>
    <row r="2004" spans="4:82" x14ac:dyDescent="0.2">
      <c r="D2004" s="173"/>
      <c r="E2004" s="173"/>
      <c r="F2004" s="173"/>
      <c r="G2004" s="173"/>
      <c r="H2004" s="173"/>
      <c r="I2004" s="173"/>
      <c r="J2004" s="173"/>
      <c r="K2004" s="173"/>
      <c r="L2004" s="173"/>
      <c r="M2004" s="173"/>
      <c r="N2004" s="173"/>
      <c r="O2004" s="173"/>
      <c r="P2004" s="173"/>
      <c r="Q2004" s="173"/>
      <c r="R2004" s="173"/>
      <c r="S2004" s="173"/>
      <c r="T2004" s="173"/>
      <c r="U2004" s="173"/>
      <c r="V2004" s="173"/>
      <c r="W2004" s="173"/>
      <c r="X2004" s="173"/>
      <c r="Y2004" s="173"/>
      <c r="Z2004" s="173"/>
      <c r="AA2004" s="173"/>
      <c r="AB2004" s="173"/>
      <c r="AC2004" s="173"/>
      <c r="AD2004" s="173"/>
      <c r="AE2004" s="173"/>
      <c r="AF2004" s="173"/>
      <c r="AG2004" s="173"/>
      <c r="AH2004" s="173"/>
      <c r="AI2004" s="173"/>
      <c r="AJ2004" s="173"/>
      <c r="AK2004" s="173"/>
      <c r="AL2004" s="173"/>
      <c r="AM2004" s="173"/>
      <c r="AN2004" s="173"/>
      <c r="AO2004" s="173"/>
      <c r="AP2004" s="173"/>
      <c r="AQ2004" s="173"/>
      <c r="AR2004" s="173"/>
      <c r="AS2004" s="173"/>
      <c r="AT2004" s="198"/>
      <c r="AU2004" s="198"/>
      <c r="AV2004" s="198"/>
      <c r="AW2004" s="198"/>
      <c r="AX2004" s="198"/>
      <c r="AY2004" s="198"/>
      <c r="AZ2004" s="198"/>
      <c r="BA2004" s="198"/>
      <c r="BB2004" s="198"/>
      <c r="BC2004" s="198"/>
      <c r="BD2004" s="198"/>
      <c r="BE2004" s="198"/>
      <c r="BF2004" s="198"/>
      <c r="BG2004" s="198"/>
      <c r="BH2004" s="198"/>
      <c r="BI2004" s="198"/>
      <c r="BJ2004" s="198"/>
      <c r="BK2004" s="198"/>
      <c r="BL2004" s="198"/>
      <c r="BM2004" s="198"/>
      <c r="BN2004" s="198"/>
      <c r="BO2004" s="198"/>
      <c r="BP2004" s="198"/>
      <c r="BQ2004" s="198"/>
      <c r="BR2004" s="198"/>
      <c r="BS2004" s="198"/>
      <c r="BT2004" s="198"/>
      <c r="BU2004" s="198"/>
      <c r="BV2004" s="198"/>
      <c r="BW2004" s="198"/>
      <c r="BX2004" s="198"/>
      <c r="BY2004" s="198"/>
      <c r="BZ2004" s="198"/>
      <c r="CA2004" s="198"/>
      <c r="CB2004" s="198"/>
      <c r="CC2004" s="198"/>
      <c r="CD2004" s="198"/>
    </row>
    <row r="2005" spans="4:82" x14ac:dyDescent="0.2">
      <c r="D2005" s="173"/>
      <c r="E2005" s="173"/>
      <c r="F2005" s="173"/>
      <c r="G2005" s="173"/>
      <c r="H2005" s="173"/>
      <c r="I2005" s="173"/>
      <c r="J2005" s="173"/>
      <c r="K2005" s="173"/>
      <c r="L2005" s="173"/>
      <c r="M2005" s="173"/>
      <c r="N2005" s="173"/>
      <c r="O2005" s="173"/>
      <c r="P2005" s="173"/>
      <c r="Q2005" s="173"/>
      <c r="R2005" s="173"/>
      <c r="S2005" s="173"/>
      <c r="T2005" s="173"/>
      <c r="U2005" s="173"/>
      <c r="V2005" s="173"/>
      <c r="W2005" s="173"/>
      <c r="X2005" s="173"/>
      <c r="Y2005" s="173"/>
      <c r="Z2005" s="173"/>
      <c r="AA2005" s="173"/>
      <c r="AB2005" s="173"/>
      <c r="AC2005" s="173"/>
      <c r="AD2005" s="173"/>
      <c r="AE2005" s="173"/>
      <c r="AF2005" s="173"/>
      <c r="AG2005" s="173"/>
      <c r="AH2005" s="173"/>
      <c r="AI2005" s="173"/>
      <c r="AJ2005" s="173"/>
      <c r="AK2005" s="173"/>
      <c r="AL2005" s="173"/>
      <c r="AM2005" s="173"/>
      <c r="AN2005" s="173"/>
      <c r="AO2005" s="173"/>
      <c r="AP2005" s="173"/>
      <c r="AQ2005" s="173"/>
      <c r="AR2005" s="173"/>
      <c r="AS2005" s="173"/>
      <c r="AT2005" s="198"/>
      <c r="AU2005" s="198"/>
      <c r="AV2005" s="198"/>
      <c r="AW2005" s="198"/>
      <c r="AX2005" s="198"/>
      <c r="AY2005" s="198"/>
      <c r="AZ2005" s="198"/>
      <c r="BA2005" s="198"/>
      <c r="BB2005" s="198"/>
      <c r="BC2005" s="198"/>
      <c r="BD2005" s="198"/>
      <c r="BE2005" s="198"/>
      <c r="BF2005" s="198"/>
      <c r="BG2005" s="198"/>
      <c r="BH2005" s="198"/>
      <c r="BI2005" s="198"/>
      <c r="BJ2005" s="198"/>
      <c r="BK2005" s="198"/>
      <c r="BL2005" s="198"/>
      <c r="BM2005" s="198"/>
      <c r="BN2005" s="198"/>
      <c r="BO2005" s="198"/>
      <c r="BP2005" s="198"/>
      <c r="BQ2005" s="198"/>
      <c r="BR2005" s="198"/>
      <c r="BS2005" s="198"/>
      <c r="BT2005" s="198"/>
      <c r="BU2005" s="198"/>
      <c r="BV2005" s="198"/>
      <c r="BW2005" s="198"/>
      <c r="BX2005" s="198"/>
      <c r="BY2005" s="198"/>
      <c r="BZ2005" s="198"/>
      <c r="CA2005" s="198"/>
      <c r="CB2005" s="198"/>
      <c r="CC2005" s="198"/>
      <c r="CD2005" s="198"/>
    </row>
    <row r="2006" spans="4:82" x14ac:dyDescent="0.2">
      <c r="D2006" s="173"/>
      <c r="E2006" s="173"/>
      <c r="F2006" s="173"/>
      <c r="G2006" s="173"/>
      <c r="H2006" s="173"/>
      <c r="I2006" s="173"/>
      <c r="J2006" s="173"/>
      <c r="K2006" s="173"/>
      <c r="L2006" s="173"/>
      <c r="M2006" s="173"/>
      <c r="N2006" s="173"/>
      <c r="O2006" s="173"/>
      <c r="P2006" s="173"/>
      <c r="Q2006" s="173"/>
      <c r="R2006" s="173"/>
      <c r="S2006" s="173"/>
      <c r="T2006" s="173"/>
      <c r="U2006" s="173"/>
      <c r="V2006" s="173"/>
      <c r="W2006" s="173"/>
      <c r="X2006" s="173"/>
      <c r="Y2006" s="173"/>
      <c r="Z2006" s="173"/>
      <c r="AA2006" s="173"/>
      <c r="AB2006" s="173"/>
      <c r="AC2006" s="173"/>
      <c r="AD2006" s="173"/>
      <c r="AE2006" s="173"/>
      <c r="AF2006" s="173"/>
      <c r="AG2006" s="173"/>
      <c r="AH2006" s="173"/>
      <c r="AI2006" s="173"/>
      <c r="AJ2006" s="173"/>
      <c r="AK2006" s="173"/>
      <c r="AL2006" s="173"/>
      <c r="AM2006" s="173"/>
      <c r="AN2006" s="173"/>
      <c r="AO2006" s="173"/>
      <c r="AP2006" s="173"/>
      <c r="AQ2006" s="173"/>
      <c r="AR2006" s="173"/>
      <c r="AS2006" s="173"/>
      <c r="AT2006" s="198"/>
      <c r="AU2006" s="198"/>
      <c r="AV2006" s="198"/>
      <c r="AW2006" s="198"/>
      <c r="AX2006" s="198"/>
      <c r="AY2006" s="198"/>
      <c r="AZ2006" s="198"/>
      <c r="BA2006" s="198"/>
      <c r="BB2006" s="198"/>
      <c r="BC2006" s="198"/>
      <c r="BD2006" s="198"/>
      <c r="BE2006" s="198"/>
      <c r="BF2006" s="198"/>
      <c r="BG2006" s="198"/>
      <c r="BH2006" s="198"/>
      <c r="BI2006" s="198"/>
      <c r="BJ2006" s="198"/>
      <c r="BK2006" s="198"/>
      <c r="BL2006" s="198"/>
      <c r="BM2006" s="198"/>
      <c r="BN2006" s="198"/>
      <c r="BO2006" s="198"/>
      <c r="BP2006" s="198"/>
      <c r="BQ2006" s="198"/>
      <c r="BR2006" s="198"/>
      <c r="BS2006" s="198"/>
      <c r="BT2006" s="198"/>
      <c r="BU2006" s="198"/>
      <c r="BV2006" s="198"/>
      <c r="BW2006" s="198"/>
      <c r="BX2006" s="198"/>
      <c r="BY2006" s="198"/>
      <c r="BZ2006" s="198"/>
      <c r="CA2006" s="198"/>
      <c r="CB2006" s="198"/>
      <c r="CC2006" s="198"/>
      <c r="CD2006" s="198"/>
    </row>
    <row r="2007" spans="4:82" x14ac:dyDescent="0.2">
      <c r="D2007" s="173"/>
      <c r="E2007" s="173"/>
      <c r="F2007" s="173"/>
      <c r="G2007" s="173"/>
      <c r="H2007" s="173"/>
      <c r="I2007" s="173"/>
      <c r="J2007" s="173"/>
      <c r="K2007" s="173"/>
      <c r="L2007" s="173"/>
      <c r="M2007" s="173"/>
      <c r="N2007" s="173"/>
      <c r="O2007" s="173"/>
      <c r="P2007" s="173"/>
      <c r="Q2007" s="173"/>
      <c r="R2007" s="173"/>
      <c r="S2007" s="173"/>
      <c r="T2007" s="173"/>
      <c r="U2007" s="173"/>
      <c r="V2007" s="173"/>
      <c r="W2007" s="173"/>
      <c r="X2007" s="173"/>
      <c r="Y2007" s="173"/>
      <c r="Z2007" s="173"/>
      <c r="AA2007" s="173"/>
      <c r="AB2007" s="173"/>
      <c r="AC2007" s="173"/>
      <c r="AD2007" s="173"/>
      <c r="AE2007" s="173"/>
      <c r="AF2007" s="173"/>
      <c r="AG2007" s="173"/>
      <c r="AH2007" s="173"/>
      <c r="AI2007" s="173"/>
      <c r="AJ2007" s="173"/>
      <c r="AK2007" s="173"/>
      <c r="AL2007" s="173"/>
      <c r="AM2007" s="173"/>
      <c r="AN2007" s="173"/>
      <c r="AO2007" s="173"/>
      <c r="AP2007" s="173"/>
      <c r="AQ2007" s="173"/>
      <c r="AR2007" s="173"/>
      <c r="AS2007" s="173"/>
      <c r="AT2007" s="198"/>
      <c r="AU2007" s="198"/>
      <c r="AV2007" s="198"/>
      <c r="AW2007" s="198"/>
      <c r="AX2007" s="198"/>
      <c r="AY2007" s="198"/>
      <c r="AZ2007" s="198"/>
      <c r="BA2007" s="198"/>
      <c r="BB2007" s="198"/>
      <c r="BC2007" s="198"/>
      <c r="BD2007" s="198"/>
      <c r="BE2007" s="198"/>
      <c r="BF2007" s="198"/>
      <c r="BG2007" s="198"/>
      <c r="BH2007" s="198"/>
      <c r="BI2007" s="198"/>
      <c r="BJ2007" s="198"/>
      <c r="BK2007" s="198"/>
      <c r="BL2007" s="198"/>
      <c r="BM2007" s="198"/>
      <c r="BN2007" s="198"/>
      <c r="BO2007" s="198"/>
      <c r="BP2007" s="198"/>
      <c r="BQ2007" s="198"/>
      <c r="BR2007" s="198"/>
      <c r="BS2007" s="198"/>
      <c r="BT2007" s="198"/>
      <c r="BU2007" s="198"/>
      <c r="BV2007" s="198"/>
      <c r="BW2007" s="198"/>
      <c r="BX2007" s="198"/>
      <c r="BY2007" s="198"/>
      <c r="BZ2007" s="198"/>
      <c r="CA2007" s="198"/>
      <c r="CB2007" s="198"/>
      <c r="CC2007" s="198"/>
      <c r="CD2007" s="198"/>
    </row>
    <row r="2008" spans="4:82" x14ac:dyDescent="0.2">
      <c r="D2008" s="173"/>
      <c r="E2008" s="173"/>
      <c r="F2008" s="173"/>
      <c r="G2008" s="173"/>
      <c r="H2008" s="173"/>
      <c r="I2008" s="173"/>
      <c r="J2008" s="173"/>
      <c r="K2008" s="173"/>
      <c r="L2008" s="173"/>
      <c r="M2008" s="173"/>
      <c r="N2008" s="173"/>
      <c r="O2008" s="173"/>
      <c r="P2008" s="173"/>
      <c r="Q2008" s="173"/>
      <c r="R2008" s="173"/>
      <c r="S2008" s="173"/>
      <c r="T2008" s="173"/>
      <c r="U2008" s="173"/>
      <c r="V2008" s="173"/>
      <c r="W2008" s="173"/>
      <c r="X2008" s="173"/>
      <c r="Y2008" s="173"/>
      <c r="Z2008" s="173"/>
      <c r="AA2008" s="173"/>
      <c r="AB2008" s="173"/>
      <c r="AC2008" s="173"/>
      <c r="AD2008" s="173"/>
      <c r="AE2008" s="173"/>
      <c r="AF2008" s="173"/>
      <c r="AG2008" s="173"/>
      <c r="AH2008" s="173"/>
      <c r="AI2008" s="173"/>
      <c r="AJ2008" s="173"/>
      <c r="AK2008" s="173"/>
      <c r="AL2008" s="173"/>
      <c r="AM2008" s="173"/>
      <c r="AN2008" s="173"/>
      <c r="AO2008" s="173"/>
      <c r="AP2008" s="173"/>
      <c r="AQ2008" s="173"/>
      <c r="AR2008" s="173"/>
      <c r="AS2008" s="173"/>
      <c r="AT2008" s="198"/>
      <c r="AU2008" s="198"/>
      <c r="AV2008" s="198"/>
      <c r="AW2008" s="198"/>
      <c r="AX2008" s="198"/>
      <c r="AY2008" s="198"/>
      <c r="AZ2008" s="198"/>
      <c r="BA2008" s="198"/>
      <c r="BB2008" s="198"/>
      <c r="BC2008" s="198"/>
      <c r="BD2008" s="198"/>
      <c r="BE2008" s="198"/>
      <c r="BF2008" s="198"/>
      <c r="BG2008" s="198"/>
      <c r="BH2008" s="198"/>
      <c r="BI2008" s="198"/>
      <c r="BJ2008" s="198"/>
      <c r="BK2008" s="198"/>
      <c r="BL2008" s="198"/>
      <c r="BM2008" s="198"/>
      <c r="BN2008" s="198"/>
      <c r="BO2008" s="198"/>
      <c r="BP2008" s="198"/>
      <c r="BQ2008" s="198"/>
      <c r="BR2008" s="198"/>
      <c r="BS2008" s="198"/>
      <c r="BT2008" s="198"/>
      <c r="BU2008" s="198"/>
      <c r="BV2008" s="198"/>
      <c r="BW2008" s="198"/>
      <c r="BX2008" s="198"/>
      <c r="BY2008" s="198"/>
      <c r="BZ2008" s="198"/>
      <c r="CA2008" s="198"/>
      <c r="CB2008" s="198"/>
      <c r="CC2008" s="198"/>
      <c r="CD2008" s="198"/>
    </row>
    <row r="2009" spans="4:82" x14ac:dyDescent="0.2">
      <c r="D2009" s="173"/>
      <c r="E2009" s="173"/>
      <c r="F2009" s="173"/>
      <c r="G2009" s="173"/>
      <c r="H2009" s="173"/>
      <c r="I2009" s="173"/>
      <c r="J2009" s="173"/>
      <c r="K2009" s="173"/>
      <c r="L2009" s="173"/>
      <c r="M2009" s="173"/>
      <c r="N2009" s="173"/>
      <c r="O2009" s="173"/>
      <c r="P2009" s="173"/>
      <c r="Q2009" s="173"/>
      <c r="R2009" s="173"/>
      <c r="S2009" s="173"/>
      <c r="T2009" s="173"/>
      <c r="U2009" s="173"/>
      <c r="V2009" s="173"/>
      <c r="W2009" s="173"/>
      <c r="X2009" s="173"/>
      <c r="Y2009" s="173"/>
      <c r="Z2009" s="173"/>
      <c r="AA2009" s="173"/>
      <c r="AB2009" s="173"/>
      <c r="AC2009" s="173"/>
      <c r="AD2009" s="173"/>
      <c r="AE2009" s="173"/>
      <c r="AF2009" s="173"/>
      <c r="AG2009" s="173"/>
      <c r="AH2009" s="173"/>
      <c r="AI2009" s="173"/>
      <c r="AJ2009" s="173"/>
      <c r="AK2009" s="173"/>
      <c r="AL2009" s="173"/>
      <c r="AM2009" s="173"/>
      <c r="AN2009" s="173"/>
      <c r="AO2009" s="173"/>
      <c r="AP2009" s="173"/>
      <c r="AQ2009" s="173"/>
      <c r="AR2009" s="173"/>
      <c r="AS2009" s="173"/>
      <c r="AT2009" s="198"/>
      <c r="AU2009" s="198"/>
      <c r="AV2009" s="198"/>
      <c r="AW2009" s="198"/>
      <c r="AX2009" s="198"/>
      <c r="AY2009" s="198"/>
      <c r="AZ2009" s="198"/>
      <c r="BA2009" s="198"/>
      <c r="BB2009" s="198"/>
      <c r="BC2009" s="198"/>
      <c r="BD2009" s="198"/>
      <c r="BE2009" s="198"/>
      <c r="BF2009" s="198"/>
      <c r="BG2009" s="198"/>
      <c r="BH2009" s="198"/>
      <c r="BI2009" s="198"/>
      <c r="BJ2009" s="198"/>
      <c r="BK2009" s="198"/>
      <c r="BL2009" s="198"/>
      <c r="BM2009" s="198"/>
      <c r="BN2009" s="198"/>
      <c r="BO2009" s="198"/>
      <c r="BP2009" s="198"/>
      <c r="BQ2009" s="198"/>
      <c r="BR2009" s="198"/>
      <c r="BS2009" s="198"/>
      <c r="BT2009" s="198"/>
      <c r="BU2009" s="198"/>
      <c r="BV2009" s="198"/>
      <c r="BW2009" s="198"/>
      <c r="BX2009" s="198"/>
      <c r="BY2009" s="198"/>
      <c r="BZ2009" s="198"/>
      <c r="CA2009" s="198"/>
      <c r="CB2009" s="198"/>
      <c r="CC2009" s="198"/>
      <c r="CD2009" s="198"/>
    </row>
    <row r="2010" spans="4:82" x14ac:dyDescent="0.2">
      <c r="D2010" s="173"/>
      <c r="E2010" s="173"/>
      <c r="F2010" s="173"/>
      <c r="G2010" s="173"/>
      <c r="H2010" s="173"/>
      <c r="I2010" s="173"/>
      <c r="J2010" s="173"/>
      <c r="K2010" s="173"/>
      <c r="L2010" s="173"/>
      <c r="M2010" s="173"/>
      <c r="N2010" s="173"/>
      <c r="O2010" s="173"/>
      <c r="P2010" s="173"/>
      <c r="Q2010" s="173"/>
      <c r="R2010" s="173"/>
      <c r="S2010" s="173"/>
      <c r="T2010" s="173"/>
      <c r="U2010" s="173"/>
      <c r="V2010" s="173"/>
      <c r="W2010" s="173"/>
      <c r="X2010" s="173"/>
      <c r="Y2010" s="173"/>
      <c r="Z2010" s="173"/>
      <c r="AA2010" s="173"/>
      <c r="AB2010" s="173"/>
      <c r="AC2010" s="173"/>
      <c r="AD2010" s="173"/>
      <c r="AE2010" s="173"/>
      <c r="AF2010" s="173"/>
      <c r="AG2010" s="173"/>
      <c r="AH2010" s="173"/>
      <c r="AI2010" s="173"/>
      <c r="AJ2010" s="173"/>
      <c r="AK2010" s="173"/>
      <c r="AL2010" s="173"/>
      <c r="AM2010" s="173"/>
      <c r="AN2010" s="173"/>
      <c r="AO2010" s="173"/>
      <c r="AP2010" s="173"/>
      <c r="AQ2010" s="173"/>
      <c r="AR2010" s="173"/>
      <c r="AS2010" s="173"/>
      <c r="AT2010" s="198"/>
      <c r="AU2010" s="198"/>
      <c r="AV2010" s="198"/>
      <c r="AW2010" s="198"/>
      <c r="AX2010" s="198"/>
      <c r="AY2010" s="198"/>
      <c r="AZ2010" s="198"/>
      <c r="BA2010" s="198"/>
      <c r="BB2010" s="198"/>
      <c r="BC2010" s="198"/>
      <c r="BD2010" s="198"/>
      <c r="BE2010" s="198"/>
      <c r="BF2010" s="198"/>
      <c r="BG2010" s="198"/>
      <c r="BH2010" s="198"/>
      <c r="BI2010" s="198"/>
      <c r="BJ2010" s="198"/>
      <c r="BK2010" s="198"/>
      <c r="BL2010" s="198"/>
      <c r="BM2010" s="198"/>
      <c r="BN2010" s="198"/>
      <c r="BO2010" s="198"/>
      <c r="BP2010" s="198"/>
      <c r="BQ2010" s="198"/>
      <c r="BR2010" s="198"/>
      <c r="BS2010" s="198"/>
      <c r="BT2010" s="198"/>
      <c r="BU2010" s="198"/>
      <c r="BV2010" s="198"/>
      <c r="BW2010" s="198"/>
      <c r="BX2010" s="198"/>
      <c r="BY2010" s="198"/>
      <c r="BZ2010" s="198"/>
      <c r="CA2010" s="198"/>
      <c r="CB2010" s="198"/>
      <c r="CC2010" s="198"/>
      <c r="CD2010" s="198"/>
    </row>
    <row r="2011" spans="4:82" x14ac:dyDescent="0.2">
      <c r="D2011" s="173"/>
      <c r="E2011" s="173"/>
      <c r="F2011" s="173"/>
      <c r="G2011" s="173"/>
      <c r="H2011" s="173"/>
      <c r="I2011" s="173"/>
      <c r="J2011" s="173"/>
      <c r="K2011" s="173"/>
      <c r="L2011" s="173"/>
      <c r="M2011" s="173"/>
      <c r="N2011" s="173"/>
      <c r="O2011" s="173"/>
      <c r="P2011" s="173"/>
      <c r="Q2011" s="173"/>
      <c r="R2011" s="173"/>
      <c r="S2011" s="173"/>
      <c r="T2011" s="173"/>
      <c r="U2011" s="173"/>
      <c r="V2011" s="173"/>
      <c r="W2011" s="173"/>
      <c r="X2011" s="173"/>
      <c r="Y2011" s="173"/>
      <c r="Z2011" s="173"/>
      <c r="AA2011" s="173"/>
      <c r="AB2011" s="173"/>
      <c r="AC2011" s="173"/>
      <c r="AD2011" s="173"/>
      <c r="AE2011" s="173"/>
      <c r="AF2011" s="173"/>
      <c r="AG2011" s="173"/>
      <c r="AH2011" s="173"/>
      <c r="AI2011" s="173"/>
      <c r="AJ2011" s="173"/>
      <c r="AK2011" s="173"/>
      <c r="AL2011" s="173"/>
      <c r="AM2011" s="173"/>
      <c r="AN2011" s="173"/>
      <c r="AO2011" s="173"/>
      <c r="AP2011" s="173"/>
      <c r="AQ2011" s="173"/>
      <c r="AR2011" s="173"/>
      <c r="AS2011" s="173"/>
      <c r="AT2011" s="198"/>
      <c r="AU2011" s="198"/>
      <c r="AV2011" s="198"/>
      <c r="AW2011" s="198"/>
      <c r="AX2011" s="198"/>
      <c r="AY2011" s="198"/>
      <c r="AZ2011" s="198"/>
      <c r="BA2011" s="198"/>
      <c r="BB2011" s="198"/>
      <c r="BC2011" s="198"/>
      <c r="BD2011" s="198"/>
      <c r="BE2011" s="198"/>
      <c r="BF2011" s="198"/>
      <c r="BG2011" s="198"/>
      <c r="BH2011" s="198"/>
      <c r="BI2011" s="198"/>
      <c r="BJ2011" s="198"/>
      <c r="BK2011" s="198"/>
      <c r="BL2011" s="198"/>
      <c r="BM2011" s="198"/>
      <c r="BN2011" s="198"/>
      <c r="BO2011" s="198"/>
      <c r="BP2011" s="198"/>
      <c r="BQ2011" s="198"/>
      <c r="BR2011" s="198"/>
      <c r="BS2011" s="198"/>
      <c r="BT2011" s="198"/>
      <c r="BU2011" s="198"/>
      <c r="BV2011" s="198"/>
      <c r="BW2011" s="198"/>
      <c r="BX2011" s="198"/>
      <c r="BY2011" s="198"/>
      <c r="BZ2011" s="198"/>
      <c r="CA2011" s="198"/>
      <c r="CB2011" s="198"/>
      <c r="CC2011" s="198"/>
      <c r="CD2011" s="198"/>
    </row>
    <row r="2012" spans="4:82" x14ac:dyDescent="0.2">
      <c r="D2012" s="173"/>
      <c r="E2012" s="173"/>
      <c r="F2012" s="173"/>
      <c r="G2012" s="173"/>
      <c r="H2012" s="173"/>
      <c r="I2012" s="173"/>
      <c r="J2012" s="173"/>
      <c r="K2012" s="173"/>
      <c r="L2012" s="173"/>
      <c r="M2012" s="173"/>
      <c r="N2012" s="173"/>
      <c r="O2012" s="173"/>
      <c r="P2012" s="173"/>
      <c r="Q2012" s="173"/>
      <c r="R2012" s="173"/>
      <c r="S2012" s="173"/>
      <c r="T2012" s="173"/>
      <c r="U2012" s="173"/>
      <c r="V2012" s="173"/>
      <c r="W2012" s="173"/>
      <c r="X2012" s="173"/>
      <c r="Y2012" s="173"/>
      <c r="Z2012" s="173"/>
      <c r="AA2012" s="173"/>
      <c r="AB2012" s="173"/>
      <c r="AC2012" s="173"/>
      <c r="AD2012" s="173"/>
      <c r="AE2012" s="173"/>
      <c r="AF2012" s="173"/>
      <c r="AG2012" s="173"/>
      <c r="AH2012" s="173"/>
      <c r="AI2012" s="173"/>
      <c r="AJ2012" s="173"/>
      <c r="AK2012" s="173"/>
      <c r="AL2012" s="173"/>
      <c r="AM2012" s="173"/>
      <c r="AN2012" s="173"/>
      <c r="AO2012" s="173"/>
      <c r="AP2012" s="173"/>
      <c r="AQ2012" s="173"/>
      <c r="AR2012" s="173"/>
      <c r="AS2012" s="173"/>
      <c r="AT2012" s="198"/>
      <c r="AU2012" s="198"/>
      <c r="AV2012" s="198"/>
      <c r="AW2012" s="198"/>
      <c r="AX2012" s="198"/>
      <c r="AY2012" s="198"/>
      <c r="AZ2012" s="198"/>
      <c r="BA2012" s="198"/>
      <c r="BB2012" s="198"/>
      <c r="BC2012" s="198"/>
      <c r="BD2012" s="198"/>
      <c r="BE2012" s="198"/>
      <c r="BF2012" s="198"/>
      <c r="BG2012" s="198"/>
      <c r="BH2012" s="198"/>
      <c r="BI2012" s="198"/>
      <c r="BJ2012" s="198"/>
      <c r="BK2012" s="198"/>
      <c r="BL2012" s="198"/>
      <c r="BM2012" s="198"/>
      <c r="BN2012" s="198"/>
      <c r="BO2012" s="198"/>
      <c r="BP2012" s="198"/>
      <c r="BQ2012" s="198"/>
      <c r="BR2012" s="198"/>
      <c r="BS2012" s="198"/>
      <c r="BT2012" s="198"/>
      <c r="BU2012" s="198"/>
      <c r="BV2012" s="198"/>
      <c r="BW2012" s="198"/>
      <c r="BX2012" s="198"/>
      <c r="BY2012" s="198"/>
      <c r="BZ2012" s="198"/>
      <c r="CA2012" s="198"/>
      <c r="CB2012" s="198"/>
      <c r="CC2012" s="198"/>
      <c r="CD2012" s="198"/>
    </row>
    <row r="2013" spans="4:82" x14ac:dyDescent="0.2">
      <c r="D2013" s="173"/>
      <c r="E2013" s="173"/>
      <c r="F2013" s="173"/>
      <c r="G2013" s="173"/>
      <c r="H2013" s="173"/>
      <c r="I2013" s="173"/>
      <c r="J2013" s="173"/>
      <c r="K2013" s="173"/>
      <c r="L2013" s="173"/>
      <c r="M2013" s="173"/>
      <c r="N2013" s="173"/>
      <c r="O2013" s="173"/>
      <c r="P2013" s="173"/>
      <c r="Q2013" s="173"/>
      <c r="R2013" s="173"/>
      <c r="S2013" s="173"/>
      <c r="T2013" s="173"/>
      <c r="U2013" s="173"/>
      <c r="V2013" s="173"/>
      <c r="W2013" s="173"/>
      <c r="X2013" s="173"/>
      <c r="Y2013" s="173"/>
      <c r="Z2013" s="173"/>
      <c r="AA2013" s="173"/>
      <c r="AB2013" s="173"/>
      <c r="AC2013" s="173"/>
      <c r="AD2013" s="173"/>
      <c r="AE2013" s="173"/>
      <c r="AF2013" s="173"/>
      <c r="AG2013" s="173"/>
      <c r="AH2013" s="173"/>
      <c r="AI2013" s="173"/>
      <c r="AJ2013" s="173"/>
      <c r="AK2013" s="173"/>
      <c r="AL2013" s="173"/>
      <c r="AM2013" s="173"/>
      <c r="AN2013" s="173"/>
      <c r="AO2013" s="173"/>
      <c r="AP2013" s="173"/>
      <c r="AQ2013" s="173"/>
      <c r="AR2013" s="173"/>
      <c r="AS2013" s="173"/>
      <c r="AT2013" s="198"/>
      <c r="AU2013" s="198"/>
      <c r="AV2013" s="198"/>
      <c r="AW2013" s="198"/>
      <c r="AX2013" s="198"/>
      <c r="AY2013" s="198"/>
      <c r="AZ2013" s="198"/>
      <c r="BA2013" s="198"/>
      <c r="BB2013" s="198"/>
      <c r="BC2013" s="198"/>
      <c r="BD2013" s="198"/>
      <c r="BE2013" s="198"/>
      <c r="BF2013" s="198"/>
      <c r="BG2013" s="198"/>
      <c r="BH2013" s="198"/>
      <c r="BI2013" s="198"/>
      <c r="BJ2013" s="198"/>
      <c r="BK2013" s="198"/>
      <c r="BL2013" s="198"/>
      <c r="BM2013" s="198"/>
      <c r="BN2013" s="198"/>
      <c r="BO2013" s="198"/>
      <c r="BP2013" s="198"/>
      <c r="BQ2013" s="198"/>
      <c r="BR2013" s="198"/>
      <c r="BS2013" s="198"/>
      <c r="BT2013" s="198"/>
      <c r="BU2013" s="198"/>
      <c r="BV2013" s="198"/>
      <c r="BW2013" s="198"/>
      <c r="BX2013" s="198"/>
      <c r="BY2013" s="198"/>
      <c r="BZ2013" s="198"/>
      <c r="CA2013" s="198"/>
      <c r="CB2013" s="198"/>
      <c r="CC2013" s="198"/>
      <c r="CD2013" s="198"/>
    </row>
    <row r="2014" spans="4:82" x14ac:dyDescent="0.2">
      <c r="D2014" s="173"/>
      <c r="E2014" s="173"/>
      <c r="F2014" s="173"/>
      <c r="G2014" s="173"/>
      <c r="H2014" s="173"/>
      <c r="I2014" s="173"/>
      <c r="J2014" s="173"/>
      <c r="K2014" s="173"/>
      <c r="L2014" s="173"/>
      <c r="M2014" s="173"/>
      <c r="N2014" s="173"/>
      <c r="O2014" s="173"/>
      <c r="P2014" s="173"/>
      <c r="Q2014" s="173"/>
      <c r="R2014" s="173"/>
      <c r="S2014" s="173"/>
      <c r="T2014" s="173"/>
      <c r="U2014" s="173"/>
      <c r="V2014" s="173"/>
      <c r="W2014" s="173"/>
      <c r="X2014" s="173"/>
      <c r="Y2014" s="173"/>
      <c r="Z2014" s="173"/>
      <c r="AA2014" s="173"/>
      <c r="AB2014" s="173"/>
      <c r="AC2014" s="173"/>
      <c r="AD2014" s="173"/>
      <c r="AE2014" s="173"/>
      <c r="AF2014" s="173"/>
      <c r="AG2014" s="173"/>
      <c r="AH2014" s="173"/>
      <c r="AI2014" s="173"/>
      <c r="AJ2014" s="173"/>
      <c r="AK2014" s="173"/>
      <c r="AL2014" s="173"/>
      <c r="AM2014" s="173"/>
      <c r="AN2014" s="173"/>
      <c r="AO2014" s="173"/>
      <c r="AP2014" s="173"/>
      <c r="AQ2014" s="173"/>
      <c r="AR2014" s="173"/>
      <c r="AS2014" s="173"/>
      <c r="AT2014" s="198"/>
      <c r="AU2014" s="198"/>
      <c r="AV2014" s="198"/>
      <c r="AW2014" s="198"/>
      <c r="AX2014" s="198"/>
      <c r="AY2014" s="198"/>
      <c r="AZ2014" s="198"/>
      <c r="BA2014" s="198"/>
      <c r="BB2014" s="198"/>
      <c r="BC2014" s="198"/>
      <c r="BD2014" s="198"/>
      <c r="BE2014" s="198"/>
      <c r="BF2014" s="198"/>
      <c r="BG2014" s="198"/>
      <c r="BH2014" s="198"/>
      <c r="BI2014" s="198"/>
      <c r="BJ2014" s="198"/>
      <c r="BK2014" s="198"/>
      <c r="BL2014" s="198"/>
      <c r="BM2014" s="198"/>
      <c r="BN2014" s="198"/>
      <c r="BO2014" s="198"/>
      <c r="BP2014" s="198"/>
      <c r="BQ2014" s="198"/>
      <c r="BR2014" s="198"/>
      <c r="BS2014" s="198"/>
      <c r="BT2014" s="198"/>
      <c r="BU2014" s="198"/>
      <c r="BV2014" s="198"/>
      <c r="BW2014" s="198"/>
      <c r="BX2014" s="198"/>
      <c r="BY2014" s="198"/>
      <c r="BZ2014" s="198"/>
      <c r="CA2014" s="198"/>
      <c r="CB2014" s="198"/>
      <c r="CC2014" s="198"/>
      <c r="CD2014" s="198"/>
    </row>
    <row r="2015" spans="4:82" x14ac:dyDescent="0.2">
      <c r="D2015" s="173"/>
      <c r="E2015" s="173"/>
      <c r="F2015" s="173"/>
      <c r="G2015" s="173"/>
      <c r="H2015" s="173"/>
      <c r="I2015" s="173"/>
      <c r="J2015" s="173"/>
      <c r="K2015" s="173"/>
      <c r="L2015" s="173"/>
      <c r="M2015" s="173"/>
      <c r="N2015" s="173"/>
      <c r="O2015" s="173"/>
      <c r="P2015" s="173"/>
      <c r="Q2015" s="173"/>
      <c r="R2015" s="173"/>
      <c r="S2015" s="173"/>
      <c r="T2015" s="173"/>
      <c r="U2015" s="173"/>
      <c r="V2015" s="173"/>
      <c r="W2015" s="173"/>
      <c r="X2015" s="173"/>
      <c r="Y2015" s="173"/>
      <c r="Z2015" s="173"/>
      <c r="AA2015" s="173"/>
      <c r="AB2015" s="173"/>
      <c r="AC2015" s="173"/>
      <c r="AD2015" s="173"/>
      <c r="AE2015" s="173"/>
      <c r="AF2015" s="173"/>
      <c r="AG2015" s="173"/>
      <c r="AH2015" s="173"/>
      <c r="AI2015" s="173"/>
      <c r="AJ2015" s="173"/>
      <c r="AK2015" s="173"/>
      <c r="AL2015" s="173"/>
      <c r="AM2015" s="173"/>
      <c r="AN2015" s="173"/>
      <c r="AO2015" s="173"/>
      <c r="AP2015" s="173"/>
      <c r="AQ2015" s="173"/>
      <c r="AR2015" s="173"/>
      <c r="AS2015" s="173"/>
      <c r="AT2015" s="198"/>
      <c r="AU2015" s="198"/>
      <c r="AV2015" s="198"/>
      <c r="AW2015" s="198"/>
      <c r="AX2015" s="198"/>
      <c r="AY2015" s="198"/>
      <c r="AZ2015" s="198"/>
      <c r="BA2015" s="198"/>
      <c r="BB2015" s="198"/>
      <c r="BC2015" s="198"/>
      <c r="BD2015" s="198"/>
      <c r="BE2015" s="198"/>
      <c r="BF2015" s="198"/>
      <c r="BG2015" s="198"/>
      <c r="BH2015" s="198"/>
      <c r="BI2015" s="198"/>
      <c r="BJ2015" s="198"/>
      <c r="BK2015" s="198"/>
      <c r="BL2015" s="198"/>
      <c r="BM2015" s="198"/>
      <c r="BN2015" s="198"/>
      <c r="BO2015" s="198"/>
      <c r="BP2015" s="198"/>
      <c r="BQ2015" s="198"/>
      <c r="BR2015" s="198"/>
      <c r="BS2015" s="198"/>
      <c r="BT2015" s="198"/>
      <c r="BU2015" s="198"/>
      <c r="BV2015" s="198"/>
      <c r="BW2015" s="198"/>
      <c r="BX2015" s="198"/>
      <c r="BY2015" s="198"/>
      <c r="BZ2015" s="198"/>
      <c r="CA2015" s="198"/>
      <c r="CB2015" s="198"/>
      <c r="CC2015" s="198"/>
      <c r="CD2015" s="198"/>
    </row>
    <row r="2016" spans="4:82" x14ac:dyDescent="0.2">
      <c r="D2016" s="173"/>
      <c r="E2016" s="173"/>
      <c r="F2016" s="173"/>
      <c r="G2016" s="173"/>
      <c r="H2016" s="173"/>
      <c r="I2016" s="173"/>
      <c r="J2016" s="173"/>
      <c r="K2016" s="173"/>
      <c r="L2016" s="173"/>
      <c r="M2016" s="173"/>
      <c r="N2016" s="173"/>
      <c r="O2016" s="173"/>
      <c r="P2016" s="173"/>
      <c r="Q2016" s="173"/>
      <c r="R2016" s="173"/>
      <c r="S2016" s="173"/>
      <c r="T2016" s="173"/>
      <c r="U2016" s="173"/>
      <c r="V2016" s="173"/>
      <c r="W2016" s="173"/>
      <c r="X2016" s="173"/>
      <c r="Y2016" s="173"/>
      <c r="Z2016" s="173"/>
      <c r="AA2016" s="173"/>
      <c r="AB2016" s="173"/>
      <c r="AC2016" s="173"/>
      <c r="AD2016" s="173"/>
      <c r="AE2016" s="173"/>
      <c r="AF2016" s="173"/>
      <c r="AG2016" s="173"/>
      <c r="AH2016" s="173"/>
      <c r="AI2016" s="173"/>
      <c r="AJ2016" s="173"/>
      <c r="AK2016" s="173"/>
      <c r="AL2016" s="173"/>
      <c r="AM2016" s="173"/>
      <c r="AN2016" s="173"/>
      <c r="AO2016" s="173"/>
      <c r="AP2016" s="173"/>
      <c r="AQ2016" s="173"/>
      <c r="AR2016" s="173"/>
      <c r="AS2016" s="173"/>
      <c r="AT2016" s="198"/>
      <c r="AU2016" s="198"/>
      <c r="AV2016" s="198"/>
      <c r="AW2016" s="198"/>
      <c r="AX2016" s="198"/>
      <c r="AY2016" s="198"/>
      <c r="AZ2016" s="198"/>
      <c r="BA2016" s="198"/>
      <c r="BB2016" s="198"/>
      <c r="BC2016" s="198"/>
      <c r="BD2016" s="198"/>
      <c r="BE2016" s="198"/>
      <c r="BF2016" s="198"/>
      <c r="BG2016" s="198"/>
      <c r="BH2016" s="198"/>
      <c r="BI2016" s="198"/>
      <c r="BJ2016" s="198"/>
      <c r="BK2016" s="198"/>
      <c r="BL2016" s="198"/>
      <c r="BM2016" s="198"/>
      <c r="BN2016" s="198"/>
      <c r="BO2016" s="198"/>
      <c r="BP2016" s="198"/>
      <c r="BQ2016" s="198"/>
      <c r="BR2016" s="198"/>
      <c r="BS2016" s="198"/>
      <c r="BT2016" s="198"/>
      <c r="BU2016" s="198"/>
      <c r="BV2016" s="198"/>
      <c r="BW2016" s="198"/>
      <c r="BX2016" s="198"/>
      <c r="BY2016" s="198"/>
      <c r="BZ2016" s="198"/>
      <c r="CA2016" s="198"/>
      <c r="CB2016" s="198"/>
      <c r="CC2016" s="198"/>
      <c r="CD2016" s="198"/>
    </row>
    <row r="2017" spans="4:82" x14ac:dyDescent="0.2">
      <c r="D2017" s="173"/>
      <c r="E2017" s="173"/>
      <c r="F2017" s="173"/>
      <c r="G2017" s="173"/>
      <c r="H2017" s="173"/>
      <c r="I2017" s="173"/>
      <c r="J2017" s="173"/>
      <c r="K2017" s="173"/>
      <c r="L2017" s="173"/>
      <c r="M2017" s="173"/>
      <c r="N2017" s="173"/>
      <c r="O2017" s="173"/>
      <c r="P2017" s="173"/>
      <c r="Q2017" s="173"/>
      <c r="R2017" s="173"/>
      <c r="S2017" s="173"/>
      <c r="T2017" s="173"/>
      <c r="U2017" s="173"/>
      <c r="V2017" s="173"/>
      <c r="W2017" s="173"/>
      <c r="X2017" s="173"/>
      <c r="Y2017" s="173"/>
      <c r="Z2017" s="173"/>
      <c r="AA2017" s="173"/>
      <c r="AB2017" s="173"/>
      <c r="AC2017" s="173"/>
      <c r="AD2017" s="173"/>
      <c r="AE2017" s="173"/>
      <c r="AF2017" s="173"/>
      <c r="AG2017" s="173"/>
      <c r="AH2017" s="173"/>
      <c r="AI2017" s="173"/>
      <c r="AJ2017" s="173"/>
      <c r="AK2017" s="173"/>
      <c r="AL2017" s="173"/>
      <c r="AM2017" s="173"/>
      <c r="AN2017" s="173"/>
      <c r="AO2017" s="173"/>
      <c r="AP2017" s="173"/>
      <c r="AQ2017" s="173"/>
      <c r="AR2017" s="173"/>
      <c r="AS2017" s="173"/>
      <c r="AT2017" s="198"/>
      <c r="AU2017" s="198"/>
      <c r="AV2017" s="198"/>
      <c r="AW2017" s="198"/>
      <c r="AX2017" s="198"/>
      <c r="AY2017" s="198"/>
      <c r="AZ2017" s="198"/>
      <c r="BA2017" s="198"/>
      <c r="BB2017" s="198"/>
      <c r="BC2017" s="198"/>
      <c r="BD2017" s="198"/>
      <c r="BE2017" s="198"/>
      <c r="BF2017" s="198"/>
      <c r="BG2017" s="198"/>
      <c r="BH2017" s="198"/>
      <c r="BI2017" s="198"/>
      <c r="BJ2017" s="198"/>
      <c r="BK2017" s="198"/>
      <c r="BL2017" s="198"/>
      <c r="BM2017" s="198"/>
      <c r="BN2017" s="198"/>
      <c r="BO2017" s="198"/>
      <c r="BP2017" s="198"/>
      <c r="BQ2017" s="198"/>
      <c r="BR2017" s="198"/>
      <c r="BS2017" s="198"/>
      <c r="BT2017" s="198"/>
      <c r="BU2017" s="198"/>
      <c r="BV2017" s="198"/>
      <c r="BW2017" s="198"/>
      <c r="BX2017" s="198"/>
      <c r="BY2017" s="198"/>
      <c r="BZ2017" s="198"/>
      <c r="CA2017" s="198"/>
      <c r="CB2017" s="198"/>
      <c r="CC2017" s="198"/>
      <c r="CD2017" s="198"/>
    </row>
    <row r="2018" spans="4:82" x14ac:dyDescent="0.2">
      <c r="D2018" s="173"/>
      <c r="E2018" s="173"/>
      <c r="F2018" s="173"/>
      <c r="G2018" s="173"/>
      <c r="H2018" s="173"/>
      <c r="I2018" s="173"/>
      <c r="J2018" s="173"/>
      <c r="K2018" s="173"/>
      <c r="L2018" s="173"/>
      <c r="M2018" s="173"/>
      <c r="N2018" s="173"/>
      <c r="O2018" s="173"/>
      <c r="P2018" s="173"/>
      <c r="Q2018" s="173"/>
      <c r="R2018" s="173"/>
      <c r="S2018" s="173"/>
      <c r="T2018" s="173"/>
      <c r="U2018" s="173"/>
      <c r="V2018" s="173"/>
      <c r="W2018" s="173"/>
      <c r="X2018" s="173"/>
      <c r="Y2018" s="173"/>
      <c r="Z2018" s="173"/>
      <c r="AA2018" s="173"/>
      <c r="AB2018" s="173"/>
      <c r="AC2018" s="173"/>
      <c r="AD2018" s="173"/>
      <c r="AE2018" s="173"/>
      <c r="AF2018" s="173"/>
      <c r="AG2018" s="173"/>
      <c r="AH2018" s="173"/>
      <c r="AI2018" s="173"/>
      <c r="AJ2018" s="173"/>
      <c r="AK2018" s="173"/>
      <c r="AL2018" s="173"/>
      <c r="AM2018" s="173"/>
      <c r="AN2018" s="173"/>
      <c r="AO2018" s="173"/>
      <c r="AP2018" s="173"/>
      <c r="AQ2018" s="173"/>
      <c r="AR2018" s="173"/>
      <c r="AS2018" s="173"/>
      <c r="AT2018" s="198"/>
      <c r="AU2018" s="198"/>
      <c r="AV2018" s="198"/>
      <c r="AW2018" s="198"/>
      <c r="AX2018" s="198"/>
      <c r="AY2018" s="198"/>
      <c r="AZ2018" s="198"/>
      <c r="BA2018" s="198"/>
      <c r="BB2018" s="198"/>
      <c r="BC2018" s="198"/>
      <c r="BD2018" s="198"/>
      <c r="BE2018" s="198"/>
      <c r="BF2018" s="198"/>
      <c r="BG2018" s="198"/>
      <c r="BH2018" s="198"/>
      <c r="BI2018" s="198"/>
      <c r="BJ2018" s="198"/>
      <c r="BK2018" s="198"/>
      <c r="BL2018" s="198"/>
      <c r="BM2018" s="198"/>
      <c r="BN2018" s="198"/>
      <c r="BO2018" s="198"/>
      <c r="BP2018" s="198"/>
      <c r="BQ2018" s="198"/>
      <c r="BR2018" s="198"/>
      <c r="BS2018" s="198"/>
      <c r="BT2018" s="198"/>
      <c r="BU2018" s="198"/>
      <c r="BV2018" s="198"/>
      <c r="BW2018" s="198"/>
      <c r="BX2018" s="198"/>
      <c r="BY2018" s="198"/>
      <c r="BZ2018" s="198"/>
      <c r="CA2018" s="198"/>
      <c r="CB2018" s="198"/>
      <c r="CC2018" s="198"/>
      <c r="CD2018" s="198"/>
    </row>
    <row r="2019" spans="4:82" x14ac:dyDescent="0.2">
      <c r="D2019" s="173"/>
      <c r="E2019" s="173"/>
      <c r="F2019" s="173"/>
      <c r="G2019" s="173"/>
      <c r="H2019" s="173"/>
      <c r="I2019" s="173"/>
      <c r="J2019" s="173"/>
      <c r="K2019" s="173"/>
      <c r="L2019" s="173"/>
      <c r="M2019" s="173"/>
      <c r="N2019" s="173"/>
      <c r="O2019" s="173"/>
      <c r="P2019" s="173"/>
      <c r="Q2019" s="173"/>
      <c r="R2019" s="173"/>
      <c r="S2019" s="173"/>
      <c r="T2019" s="173"/>
      <c r="U2019" s="173"/>
      <c r="V2019" s="173"/>
      <c r="W2019" s="173"/>
      <c r="X2019" s="173"/>
      <c r="Y2019" s="173"/>
      <c r="Z2019" s="173"/>
      <c r="AA2019" s="173"/>
      <c r="AB2019" s="173"/>
      <c r="AC2019" s="173"/>
      <c r="AD2019" s="173"/>
      <c r="AE2019" s="173"/>
      <c r="AF2019" s="173"/>
      <c r="AG2019" s="173"/>
      <c r="AH2019" s="173"/>
      <c r="AI2019" s="173"/>
      <c r="AJ2019" s="173"/>
      <c r="AK2019" s="173"/>
      <c r="AL2019" s="173"/>
      <c r="AM2019" s="173"/>
      <c r="AN2019" s="173"/>
      <c r="AO2019" s="173"/>
      <c r="AP2019" s="173"/>
      <c r="AQ2019" s="173"/>
      <c r="AR2019" s="173"/>
      <c r="AS2019" s="173"/>
      <c r="AT2019" s="198"/>
      <c r="AU2019" s="198"/>
      <c r="AV2019" s="198"/>
      <c r="AW2019" s="198"/>
      <c r="AX2019" s="198"/>
      <c r="AY2019" s="198"/>
      <c r="AZ2019" s="198"/>
      <c r="BA2019" s="198"/>
      <c r="BB2019" s="198"/>
      <c r="BC2019" s="198"/>
      <c r="BD2019" s="198"/>
      <c r="BE2019" s="198"/>
      <c r="BF2019" s="198"/>
      <c r="BG2019" s="198"/>
      <c r="BH2019" s="198"/>
      <c r="BI2019" s="198"/>
      <c r="BJ2019" s="198"/>
      <c r="BK2019" s="198"/>
      <c r="BL2019" s="198"/>
      <c r="BM2019" s="198"/>
      <c r="BN2019" s="198"/>
      <c r="BO2019" s="198"/>
      <c r="BP2019" s="198"/>
      <c r="BQ2019" s="198"/>
      <c r="BR2019" s="198"/>
      <c r="BS2019" s="198"/>
      <c r="BT2019" s="198"/>
      <c r="BU2019" s="198"/>
      <c r="BV2019" s="198"/>
      <c r="BW2019" s="198"/>
      <c r="BX2019" s="198"/>
      <c r="BY2019" s="198"/>
      <c r="BZ2019" s="198"/>
      <c r="CA2019" s="198"/>
      <c r="CB2019" s="198"/>
      <c r="CC2019" s="198"/>
      <c r="CD2019" s="198"/>
    </row>
    <row r="2020" spans="4:82" x14ac:dyDescent="0.2">
      <c r="D2020" s="173"/>
      <c r="E2020" s="173"/>
      <c r="F2020" s="173"/>
      <c r="G2020" s="173"/>
      <c r="H2020" s="173"/>
      <c r="I2020" s="173"/>
      <c r="J2020" s="173"/>
      <c r="K2020" s="173"/>
      <c r="L2020" s="173"/>
      <c r="M2020" s="173"/>
      <c r="N2020" s="173"/>
      <c r="O2020" s="173"/>
      <c r="P2020" s="173"/>
      <c r="Q2020" s="173"/>
      <c r="R2020" s="173"/>
      <c r="S2020" s="173"/>
      <c r="T2020" s="173"/>
      <c r="U2020" s="173"/>
      <c r="V2020" s="173"/>
      <c r="W2020" s="173"/>
      <c r="X2020" s="173"/>
      <c r="Y2020" s="173"/>
      <c r="Z2020" s="173"/>
      <c r="AA2020" s="173"/>
      <c r="AB2020" s="173"/>
      <c r="AC2020" s="173"/>
      <c r="AD2020" s="173"/>
      <c r="AE2020" s="173"/>
      <c r="AF2020" s="173"/>
      <c r="AG2020" s="173"/>
      <c r="AH2020" s="173"/>
      <c r="AI2020" s="173"/>
      <c r="AJ2020" s="173"/>
      <c r="AK2020" s="173"/>
      <c r="AL2020" s="173"/>
      <c r="AM2020" s="173"/>
      <c r="AN2020" s="173"/>
      <c r="AO2020" s="173"/>
      <c r="AP2020" s="173"/>
      <c r="AQ2020" s="173"/>
      <c r="AR2020" s="173"/>
      <c r="AS2020" s="173"/>
      <c r="AT2020" s="198"/>
      <c r="AU2020" s="198"/>
      <c r="AV2020" s="198"/>
      <c r="AW2020" s="198"/>
      <c r="AX2020" s="198"/>
      <c r="AY2020" s="198"/>
      <c r="AZ2020" s="198"/>
      <c r="BA2020" s="198"/>
      <c r="BB2020" s="198"/>
      <c r="BC2020" s="198"/>
      <c r="BD2020" s="198"/>
      <c r="BE2020" s="198"/>
      <c r="BF2020" s="198"/>
      <c r="BG2020" s="198"/>
      <c r="BH2020" s="198"/>
      <c r="BI2020" s="198"/>
      <c r="BJ2020" s="198"/>
      <c r="BK2020" s="198"/>
      <c r="BL2020" s="198"/>
      <c r="BM2020" s="198"/>
      <c r="BN2020" s="198"/>
      <c r="BO2020" s="198"/>
      <c r="BP2020" s="198"/>
      <c r="BQ2020" s="198"/>
      <c r="BR2020" s="198"/>
      <c r="BS2020" s="198"/>
      <c r="BT2020" s="198"/>
      <c r="BU2020" s="198"/>
      <c r="BV2020" s="198"/>
      <c r="BW2020" s="198"/>
      <c r="BX2020" s="198"/>
      <c r="BY2020" s="198"/>
      <c r="BZ2020" s="198"/>
      <c r="CA2020" s="198"/>
      <c r="CB2020" s="198"/>
      <c r="CC2020" s="198"/>
      <c r="CD2020" s="198"/>
    </row>
    <row r="2021" spans="4:82" x14ac:dyDescent="0.2">
      <c r="D2021" s="173"/>
      <c r="E2021" s="173"/>
      <c r="F2021" s="173"/>
      <c r="G2021" s="173"/>
      <c r="H2021" s="173"/>
      <c r="I2021" s="173"/>
      <c r="J2021" s="173"/>
      <c r="K2021" s="173"/>
      <c r="L2021" s="173"/>
      <c r="M2021" s="173"/>
      <c r="N2021" s="173"/>
      <c r="O2021" s="173"/>
      <c r="P2021" s="173"/>
      <c r="Q2021" s="173"/>
      <c r="R2021" s="173"/>
      <c r="S2021" s="173"/>
      <c r="T2021" s="173"/>
      <c r="U2021" s="173"/>
      <c r="V2021" s="173"/>
      <c r="W2021" s="173"/>
      <c r="X2021" s="173"/>
      <c r="Y2021" s="173"/>
      <c r="Z2021" s="173"/>
      <c r="AA2021" s="173"/>
      <c r="AB2021" s="173"/>
      <c r="AC2021" s="173"/>
      <c r="AD2021" s="173"/>
      <c r="AE2021" s="173"/>
      <c r="AF2021" s="173"/>
      <c r="AG2021" s="173"/>
      <c r="AH2021" s="173"/>
      <c r="AI2021" s="173"/>
      <c r="AJ2021" s="173"/>
      <c r="AK2021" s="173"/>
      <c r="AL2021" s="173"/>
      <c r="AM2021" s="173"/>
      <c r="AN2021" s="173"/>
      <c r="AO2021" s="173"/>
      <c r="AP2021" s="173"/>
      <c r="AQ2021" s="173"/>
      <c r="AR2021" s="173"/>
      <c r="AS2021" s="173"/>
      <c r="AT2021" s="198"/>
      <c r="AU2021" s="198"/>
      <c r="AV2021" s="198"/>
      <c r="AW2021" s="198"/>
      <c r="AX2021" s="198"/>
      <c r="AY2021" s="198"/>
      <c r="AZ2021" s="198"/>
      <c r="BA2021" s="198"/>
      <c r="BB2021" s="198"/>
      <c r="BC2021" s="198"/>
      <c r="BD2021" s="198"/>
      <c r="BE2021" s="198"/>
      <c r="BF2021" s="198"/>
      <c r="BG2021" s="198"/>
      <c r="BH2021" s="198"/>
      <c r="BI2021" s="198"/>
      <c r="BJ2021" s="198"/>
      <c r="BK2021" s="198"/>
      <c r="BL2021" s="198"/>
      <c r="BM2021" s="198"/>
      <c r="BN2021" s="198"/>
      <c r="BO2021" s="198"/>
      <c r="BP2021" s="198"/>
      <c r="BQ2021" s="198"/>
      <c r="BR2021" s="198"/>
      <c r="BS2021" s="198"/>
      <c r="BT2021" s="198"/>
      <c r="BU2021" s="198"/>
      <c r="BV2021" s="198"/>
      <c r="BW2021" s="198"/>
      <c r="BX2021" s="198"/>
      <c r="BY2021" s="198"/>
      <c r="BZ2021" s="198"/>
      <c r="CA2021" s="198"/>
      <c r="CB2021" s="198"/>
      <c r="CC2021" s="198"/>
      <c r="CD2021" s="198"/>
    </row>
    <row r="2022" spans="4:82" x14ac:dyDescent="0.2">
      <c r="D2022" s="173"/>
      <c r="E2022" s="173"/>
      <c r="F2022" s="173"/>
      <c r="G2022" s="173"/>
      <c r="H2022" s="173"/>
      <c r="I2022" s="173"/>
      <c r="J2022" s="173"/>
      <c r="K2022" s="173"/>
      <c r="L2022" s="173"/>
      <c r="M2022" s="173"/>
      <c r="N2022" s="173"/>
      <c r="O2022" s="173"/>
      <c r="P2022" s="173"/>
      <c r="Q2022" s="173"/>
      <c r="R2022" s="173"/>
      <c r="S2022" s="173"/>
      <c r="T2022" s="173"/>
      <c r="U2022" s="173"/>
      <c r="V2022" s="173"/>
      <c r="W2022" s="173"/>
      <c r="X2022" s="173"/>
      <c r="Y2022" s="173"/>
      <c r="Z2022" s="173"/>
      <c r="AA2022" s="173"/>
      <c r="AB2022" s="173"/>
      <c r="AC2022" s="173"/>
      <c r="AD2022" s="173"/>
      <c r="AE2022" s="173"/>
      <c r="AF2022" s="173"/>
      <c r="AG2022" s="173"/>
      <c r="AH2022" s="173"/>
      <c r="AI2022" s="173"/>
      <c r="AJ2022" s="173"/>
      <c r="AK2022" s="173"/>
      <c r="AL2022" s="173"/>
      <c r="AM2022" s="173"/>
      <c r="AN2022" s="173"/>
      <c r="AO2022" s="173"/>
      <c r="AP2022" s="173"/>
      <c r="AQ2022" s="173"/>
      <c r="AR2022" s="173"/>
      <c r="AS2022" s="173"/>
      <c r="AT2022" s="198"/>
      <c r="AU2022" s="198"/>
      <c r="AV2022" s="198"/>
      <c r="AW2022" s="198"/>
      <c r="AX2022" s="198"/>
      <c r="AY2022" s="198"/>
      <c r="AZ2022" s="198"/>
      <c r="BA2022" s="198"/>
      <c r="BB2022" s="198"/>
      <c r="BC2022" s="198"/>
      <c r="BD2022" s="198"/>
      <c r="BE2022" s="198"/>
      <c r="BF2022" s="198"/>
      <c r="BG2022" s="198"/>
      <c r="BH2022" s="198"/>
      <c r="BI2022" s="198"/>
      <c r="BJ2022" s="198"/>
      <c r="BK2022" s="198"/>
      <c r="BL2022" s="198"/>
      <c r="BM2022" s="198"/>
      <c r="BN2022" s="198"/>
      <c r="BO2022" s="198"/>
      <c r="BP2022" s="198"/>
      <c r="BQ2022" s="198"/>
      <c r="BR2022" s="198"/>
      <c r="BS2022" s="198"/>
      <c r="BT2022" s="198"/>
      <c r="BU2022" s="198"/>
      <c r="BV2022" s="198"/>
      <c r="BW2022" s="198"/>
      <c r="BX2022" s="198"/>
      <c r="BY2022" s="198"/>
      <c r="BZ2022" s="198"/>
      <c r="CA2022" s="198"/>
      <c r="CB2022" s="198"/>
      <c r="CC2022" s="198"/>
      <c r="CD2022" s="198"/>
    </row>
    <row r="2023" spans="4:82" x14ac:dyDescent="0.2">
      <c r="D2023" s="173"/>
      <c r="E2023" s="173"/>
      <c r="F2023" s="173"/>
      <c r="G2023" s="173"/>
      <c r="H2023" s="173"/>
      <c r="I2023" s="173"/>
      <c r="J2023" s="173"/>
      <c r="K2023" s="173"/>
      <c r="L2023" s="173"/>
      <c r="M2023" s="173"/>
      <c r="N2023" s="173"/>
      <c r="O2023" s="173"/>
      <c r="P2023" s="173"/>
      <c r="Q2023" s="173"/>
      <c r="R2023" s="173"/>
      <c r="S2023" s="173"/>
      <c r="T2023" s="173"/>
      <c r="U2023" s="173"/>
      <c r="V2023" s="173"/>
      <c r="W2023" s="173"/>
      <c r="X2023" s="173"/>
      <c r="Y2023" s="173"/>
      <c r="Z2023" s="173"/>
      <c r="AA2023" s="173"/>
      <c r="AB2023" s="173"/>
      <c r="AC2023" s="173"/>
      <c r="AD2023" s="173"/>
      <c r="AE2023" s="173"/>
      <c r="AF2023" s="173"/>
      <c r="AG2023" s="173"/>
      <c r="AH2023" s="173"/>
      <c r="AI2023" s="173"/>
      <c r="AJ2023" s="173"/>
      <c r="AK2023" s="173"/>
      <c r="AL2023" s="173"/>
      <c r="AM2023" s="173"/>
      <c r="AN2023" s="173"/>
      <c r="AO2023" s="173"/>
      <c r="AP2023" s="173"/>
      <c r="AQ2023" s="173"/>
      <c r="AR2023" s="173"/>
      <c r="AS2023" s="173"/>
      <c r="AT2023" s="198"/>
      <c r="AU2023" s="198"/>
      <c r="AV2023" s="198"/>
      <c r="AW2023" s="198"/>
      <c r="AX2023" s="198"/>
      <c r="AY2023" s="198"/>
      <c r="AZ2023" s="198"/>
      <c r="BA2023" s="198"/>
      <c r="BB2023" s="198"/>
      <c r="BC2023" s="198"/>
      <c r="BD2023" s="198"/>
      <c r="BE2023" s="198"/>
      <c r="BF2023" s="198"/>
      <c r="BG2023" s="198"/>
      <c r="BH2023" s="198"/>
      <c r="BI2023" s="198"/>
      <c r="BJ2023" s="198"/>
      <c r="BK2023" s="198"/>
      <c r="BL2023" s="198"/>
      <c r="BM2023" s="198"/>
      <c r="BN2023" s="198"/>
      <c r="BO2023" s="198"/>
      <c r="BP2023" s="198"/>
      <c r="BQ2023" s="198"/>
      <c r="BR2023" s="198"/>
      <c r="BS2023" s="198"/>
      <c r="BT2023" s="198"/>
      <c r="BU2023" s="198"/>
      <c r="BV2023" s="198"/>
      <c r="BW2023" s="198"/>
      <c r="BX2023" s="198"/>
      <c r="BY2023" s="198"/>
      <c r="BZ2023" s="198"/>
      <c r="CA2023" s="198"/>
      <c r="CB2023" s="198"/>
      <c r="CC2023" s="198"/>
      <c r="CD2023" s="198"/>
    </row>
    <row r="2024" spans="4:82" x14ac:dyDescent="0.2">
      <c r="D2024" s="173"/>
      <c r="E2024" s="173"/>
      <c r="F2024" s="173"/>
      <c r="G2024" s="173"/>
      <c r="H2024" s="173"/>
      <c r="I2024" s="173"/>
      <c r="J2024" s="173"/>
      <c r="K2024" s="173"/>
      <c r="L2024" s="173"/>
      <c r="M2024" s="173"/>
      <c r="N2024" s="173"/>
      <c r="O2024" s="173"/>
      <c r="P2024" s="173"/>
      <c r="Q2024" s="173"/>
      <c r="R2024" s="173"/>
      <c r="S2024" s="173"/>
      <c r="T2024" s="173"/>
      <c r="U2024" s="173"/>
      <c r="V2024" s="173"/>
      <c r="W2024" s="173"/>
      <c r="X2024" s="173"/>
      <c r="Y2024" s="173"/>
      <c r="Z2024" s="173"/>
      <c r="AA2024" s="173"/>
      <c r="AB2024" s="173"/>
      <c r="AC2024" s="173"/>
      <c r="AD2024" s="173"/>
      <c r="AE2024" s="173"/>
      <c r="AF2024" s="173"/>
      <c r="AG2024" s="173"/>
      <c r="AH2024" s="173"/>
      <c r="AI2024" s="173"/>
      <c r="AJ2024" s="173"/>
      <c r="AK2024" s="173"/>
      <c r="AL2024" s="173"/>
      <c r="AM2024" s="173"/>
      <c r="AN2024" s="173"/>
      <c r="AO2024" s="173"/>
      <c r="AP2024" s="173"/>
      <c r="AQ2024" s="173"/>
      <c r="AR2024" s="173"/>
      <c r="AS2024" s="173"/>
      <c r="AT2024" s="198"/>
      <c r="AU2024" s="198"/>
      <c r="AV2024" s="198"/>
      <c r="AW2024" s="198"/>
      <c r="AX2024" s="198"/>
      <c r="AY2024" s="198"/>
      <c r="AZ2024" s="198"/>
      <c r="BA2024" s="198"/>
      <c r="BB2024" s="198"/>
      <c r="BC2024" s="198"/>
      <c r="BD2024" s="198"/>
      <c r="BE2024" s="198"/>
      <c r="BF2024" s="198"/>
      <c r="BG2024" s="198"/>
      <c r="BH2024" s="198"/>
      <c r="BI2024" s="198"/>
      <c r="BJ2024" s="198"/>
      <c r="BK2024" s="198"/>
      <c r="BL2024" s="198"/>
      <c r="BM2024" s="198"/>
      <c r="BN2024" s="198"/>
      <c r="BO2024" s="198"/>
      <c r="BP2024" s="198"/>
      <c r="BQ2024" s="198"/>
      <c r="BR2024" s="198"/>
      <c r="BS2024" s="198"/>
      <c r="BT2024" s="198"/>
      <c r="BU2024" s="198"/>
      <c r="BV2024" s="198"/>
      <c r="BW2024" s="198"/>
      <c r="BX2024" s="198"/>
      <c r="BY2024" s="198"/>
      <c r="BZ2024" s="198"/>
      <c r="CA2024" s="198"/>
      <c r="CB2024" s="198"/>
      <c r="CC2024" s="198"/>
      <c r="CD2024" s="198"/>
    </row>
    <row r="2025" spans="4:82" x14ac:dyDescent="0.2">
      <c r="D2025" s="173"/>
      <c r="E2025" s="173"/>
      <c r="F2025" s="173"/>
      <c r="G2025" s="173"/>
      <c r="H2025" s="173"/>
      <c r="I2025" s="173"/>
      <c r="J2025" s="173"/>
      <c r="K2025" s="173"/>
      <c r="L2025" s="173"/>
      <c r="M2025" s="173"/>
      <c r="N2025" s="173"/>
      <c r="O2025" s="173"/>
      <c r="P2025" s="173"/>
      <c r="Q2025" s="173"/>
      <c r="R2025" s="173"/>
      <c r="S2025" s="173"/>
      <c r="T2025" s="173"/>
      <c r="U2025" s="173"/>
      <c r="V2025" s="173"/>
      <c r="W2025" s="173"/>
      <c r="X2025" s="173"/>
      <c r="Y2025" s="173"/>
      <c r="Z2025" s="173"/>
      <c r="AA2025" s="173"/>
      <c r="AB2025" s="173"/>
      <c r="AC2025" s="173"/>
      <c r="AD2025" s="173"/>
      <c r="AE2025" s="173"/>
      <c r="AF2025" s="173"/>
      <c r="AG2025" s="173"/>
      <c r="AH2025" s="173"/>
      <c r="AI2025" s="173"/>
      <c r="AJ2025" s="173"/>
      <c r="AK2025" s="173"/>
      <c r="AL2025" s="173"/>
      <c r="AM2025" s="173"/>
      <c r="AN2025" s="173"/>
      <c r="AO2025" s="173"/>
      <c r="AP2025" s="173"/>
      <c r="AQ2025" s="173"/>
      <c r="AR2025" s="173"/>
      <c r="AS2025" s="173"/>
      <c r="AT2025" s="198"/>
      <c r="AU2025" s="198"/>
      <c r="AV2025" s="198"/>
      <c r="AW2025" s="198"/>
      <c r="AX2025" s="198"/>
      <c r="AY2025" s="198"/>
      <c r="AZ2025" s="198"/>
      <c r="BA2025" s="198"/>
      <c r="BB2025" s="198"/>
      <c r="BC2025" s="198"/>
      <c r="BD2025" s="198"/>
      <c r="BE2025" s="198"/>
      <c r="BF2025" s="198"/>
      <c r="BG2025" s="198"/>
      <c r="BH2025" s="198"/>
      <c r="BI2025" s="198"/>
      <c r="BJ2025" s="198"/>
      <c r="BK2025" s="198"/>
      <c r="BL2025" s="198"/>
      <c r="BM2025" s="198"/>
      <c r="BN2025" s="198"/>
      <c r="BO2025" s="198"/>
      <c r="BP2025" s="198"/>
      <c r="BQ2025" s="198"/>
      <c r="BR2025" s="198"/>
      <c r="BS2025" s="198"/>
      <c r="BT2025" s="198"/>
      <c r="BU2025" s="198"/>
      <c r="BV2025" s="198"/>
      <c r="BW2025" s="198"/>
      <c r="BX2025" s="198"/>
      <c r="BY2025" s="198"/>
      <c r="BZ2025" s="198"/>
      <c r="CA2025" s="198"/>
      <c r="CB2025" s="198"/>
      <c r="CC2025" s="198"/>
      <c r="CD2025" s="198"/>
    </row>
    <row r="2026" spans="4:82" x14ac:dyDescent="0.2">
      <c r="D2026" s="173"/>
      <c r="E2026" s="173"/>
      <c r="F2026" s="173"/>
      <c r="G2026" s="173"/>
      <c r="H2026" s="173"/>
      <c r="I2026" s="173"/>
      <c r="J2026" s="173"/>
      <c r="K2026" s="173"/>
      <c r="L2026" s="173"/>
      <c r="M2026" s="173"/>
      <c r="N2026" s="173"/>
      <c r="O2026" s="173"/>
      <c r="P2026" s="173"/>
      <c r="Q2026" s="173"/>
      <c r="R2026" s="173"/>
      <c r="S2026" s="173"/>
      <c r="T2026" s="173"/>
      <c r="U2026" s="173"/>
      <c r="V2026" s="173"/>
      <c r="W2026" s="173"/>
      <c r="X2026" s="173"/>
      <c r="Y2026" s="173"/>
      <c r="Z2026" s="173"/>
      <c r="AA2026" s="173"/>
      <c r="AB2026" s="173"/>
      <c r="AC2026" s="173"/>
      <c r="AD2026" s="173"/>
      <c r="AE2026" s="173"/>
      <c r="AF2026" s="173"/>
      <c r="AG2026" s="173"/>
      <c r="AH2026" s="173"/>
      <c r="AI2026" s="173"/>
      <c r="AJ2026" s="173"/>
      <c r="AK2026" s="173"/>
      <c r="AL2026" s="173"/>
      <c r="AM2026" s="173"/>
      <c r="AN2026" s="173"/>
      <c r="AO2026" s="173"/>
      <c r="AP2026" s="173"/>
      <c r="AQ2026" s="173"/>
      <c r="AR2026" s="173"/>
      <c r="AS2026" s="173"/>
      <c r="AT2026" s="198"/>
      <c r="AU2026" s="198"/>
      <c r="AV2026" s="198"/>
      <c r="AW2026" s="198"/>
      <c r="AX2026" s="198"/>
      <c r="AY2026" s="198"/>
      <c r="AZ2026" s="198"/>
      <c r="BA2026" s="198"/>
      <c r="BB2026" s="198"/>
      <c r="BC2026" s="198"/>
      <c r="BD2026" s="198"/>
      <c r="BE2026" s="198"/>
      <c r="BF2026" s="198"/>
      <c r="BG2026" s="198"/>
      <c r="BH2026" s="198"/>
      <c r="BI2026" s="198"/>
      <c r="BJ2026" s="198"/>
      <c r="BK2026" s="198"/>
      <c r="BL2026" s="198"/>
      <c r="BM2026" s="198"/>
      <c r="BN2026" s="198"/>
      <c r="BO2026" s="198"/>
      <c r="BP2026" s="198"/>
      <c r="BQ2026" s="198"/>
      <c r="BR2026" s="198"/>
      <c r="BS2026" s="198"/>
      <c r="BT2026" s="198"/>
      <c r="BU2026" s="198"/>
      <c r="BV2026" s="198"/>
      <c r="BW2026" s="198"/>
      <c r="BX2026" s="198"/>
      <c r="BY2026" s="198"/>
      <c r="BZ2026" s="198"/>
      <c r="CA2026" s="198"/>
      <c r="CB2026" s="198"/>
      <c r="CC2026" s="198"/>
      <c r="CD2026" s="198"/>
    </row>
    <row r="2027" spans="4:82" x14ac:dyDescent="0.2">
      <c r="D2027" s="173"/>
      <c r="E2027" s="173"/>
      <c r="F2027" s="173"/>
      <c r="G2027" s="173"/>
      <c r="H2027" s="173"/>
      <c r="I2027" s="173"/>
      <c r="J2027" s="173"/>
      <c r="K2027" s="173"/>
      <c r="L2027" s="173"/>
      <c r="M2027" s="173"/>
      <c r="N2027" s="173"/>
      <c r="O2027" s="173"/>
      <c r="P2027" s="173"/>
      <c r="Q2027" s="173"/>
      <c r="R2027" s="173"/>
      <c r="S2027" s="173"/>
      <c r="T2027" s="173"/>
      <c r="U2027" s="173"/>
      <c r="V2027" s="173"/>
      <c r="W2027" s="173"/>
      <c r="X2027" s="173"/>
      <c r="Y2027" s="173"/>
      <c r="Z2027" s="173"/>
      <c r="AA2027" s="173"/>
      <c r="AB2027" s="173"/>
      <c r="AC2027" s="173"/>
      <c r="AD2027" s="173"/>
      <c r="AE2027" s="173"/>
      <c r="AF2027" s="173"/>
      <c r="AG2027" s="173"/>
      <c r="AH2027" s="173"/>
      <c r="AI2027" s="173"/>
      <c r="AJ2027" s="173"/>
      <c r="AK2027" s="173"/>
      <c r="AL2027" s="173"/>
      <c r="AM2027" s="173"/>
      <c r="AN2027" s="173"/>
      <c r="AO2027" s="173"/>
      <c r="AP2027" s="173"/>
      <c r="AQ2027" s="173"/>
      <c r="AR2027" s="173"/>
      <c r="AS2027" s="173"/>
      <c r="AT2027" s="198"/>
      <c r="AU2027" s="198"/>
      <c r="AV2027" s="198"/>
      <c r="AW2027" s="198"/>
      <c r="AX2027" s="198"/>
      <c r="AY2027" s="198"/>
      <c r="AZ2027" s="198"/>
      <c r="BA2027" s="198"/>
      <c r="BB2027" s="198"/>
      <c r="BC2027" s="198"/>
      <c r="BD2027" s="198"/>
      <c r="BE2027" s="198"/>
      <c r="BF2027" s="198"/>
      <c r="BG2027" s="198"/>
      <c r="BH2027" s="198"/>
      <c r="BI2027" s="198"/>
      <c r="BJ2027" s="198"/>
      <c r="BK2027" s="198"/>
      <c r="BL2027" s="198"/>
      <c r="BM2027" s="198"/>
      <c r="BN2027" s="198"/>
      <c r="BO2027" s="198"/>
      <c r="BP2027" s="198"/>
      <c r="BQ2027" s="198"/>
      <c r="BR2027" s="198"/>
      <c r="BS2027" s="198"/>
      <c r="BT2027" s="198"/>
      <c r="BU2027" s="198"/>
      <c r="BV2027" s="198"/>
      <c r="BW2027" s="198"/>
      <c r="BX2027" s="198"/>
      <c r="BY2027" s="198"/>
      <c r="BZ2027" s="198"/>
      <c r="CA2027" s="198"/>
      <c r="CB2027" s="198"/>
      <c r="CC2027" s="198"/>
      <c r="CD2027" s="198"/>
    </row>
    <row r="2028" spans="4:82" x14ac:dyDescent="0.2">
      <c r="D2028" s="173"/>
      <c r="E2028" s="173"/>
      <c r="F2028" s="173"/>
      <c r="G2028" s="173"/>
      <c r="H2028" s="173"/>
      <c r="I2028" s="173"/>
      <c r="J2028" s="173"/>
      <c r="K2028" s="173"/>
      <c r="L2028" s="173"/>
      <c r="M2028" s="173"/>
      <c r="N2028" s="173"/>
      <c r="O2028" s="173"/>
      <c r="P2028" s="173"/>
      <c r="Q2028" s="173"/>
      <c r="R2028" s="173"/>
      <c r="S2028" s="173"/>
      <c r="T2028" s="173"/>
      <c r="U2028" s="173"/>
      <c r="V2028" s="173"/>
      <c r="W2028" s="173"/>
      <c r="X2028" s="173"/>
      <c r="Y2028" s="173"/>
      <c r="Z2028" s="173"/>
      <c r="AA2028" s="173"/>
      <c r="AB2028" s="173"/>
      <c r="AC2028" s="173"/>
      <c r="AD2028" s="173"/>
      <c r="AE2028" s="173"/>
      <c r="AF2028" s="173"/>
      <c r="AG2028" s="173"/>
      <c r="AH2028" s="173"/>
      <c r="AI2028" s="173"/>
      <c r="AJ2028" s="173"/>
      <c r="AK2028" s="173"/>
      <c r="AL2028" s="173"/>
      <c r="AM2028" s="173"/>
      <c r="AN2028" s="173"/>
      <c r="AO2028" s="173"/>
      <c r="AP2028" s="173"/>
      <c r="AQ2028" s="173"/>
      <c r="AR2028" s="173"/>
      <c r="AS2028" s="173"/>
      <c r="AT2028" s="198"/>
      <c r="AU2028" s="198"/>
      <c r="AV2028" s="198"/>
      <c r="AW2028" s="198"/>
      <c r="AX2028" s="198"/>
      <c r="AY2028" s="198"/>
      <c r="AZ2028" s="198"/>
      <c r="BA2028" s="198"/>
      <c r="BB2028" s="198"/>
      <c r="BC2028" s="198"/>
      <c r="BD2028" s="198"/>
      <c r="BE2028" s="198"/>
      <c r="BF2028" s="198"/>
      <c r="BG2028" s="198"/>
      <c r="BH2028" s="198"/>
      <c r="BI2028" s="198"/>
      <c r="BJ2028" s="198"/>
      <c r="BK2028" s="198"/>
      <c r="BL2028" s="198"/>
      <c r="BM2028" s="198"/>
      <c r="BN2028" s="198"/>
      <c r="BO2028" s="198"/>
      <c r="BP2028" s="198"/>
      <c r="BQ2028" s="198"/>
      <c r="BR2028" s="198"/>
      <c r="BS2028" s="198"/>
      <c r="BT2028" s="198"/>
      <c r="BU2028" s="198"/>
      <c r="BV2028" s="198"/>
      <c r="BW2028" s="198"/>
      <c r="BX2028" s="198"/>
      <c r="BY2028" s="198"/>
      <c r="BZ2028" s="198"/>
      <c r="CA2028" s="198"/>
      <c r="CB2028" s="198"/>
      <c r="CC2028" s="198"/>
      <c r="CD2028" s="198"/>
    </row>
    <row r="2029" spans="4:82" x14ac:dyDescent="0.2">
      <c r="D2029" s="173"/>
      <c r="E2029" s="173"/>
      <c r="F2029" s="173"/>
      <c r="G2029" s="173"/>
      <c r="H2029" s="173"/>
      <c r="I2029" s="173"/>
      <c r="J2029" s="173"/>
      <c r="K2029" s="173"/>
      <c r="L2029" s="173"/>
      <c r="M2029" s="173"/>
      <c r="N2029" s="173"/>
      <c r="O2029" s="173"/>
      <c r="P2029" s="173"/>
      <c r="Q2029" s="173"/>
      <c r="R2029" s="173"/>
      <c r="S2029" s="173"/>
      <c r="T2029" s="173"/>
      <c r="U2029" s="173"/>
      <c r="V2029" s="173"/>
      <c r="W2029" s="173"/>
      <c r="X2029" s="173"/>
      <c r="Y2029" s="173"/>
      <c r="Z2029" s="173"/>
      <c r="AA2029" s="173"/>
      <c r="AB2029" s="173"/>
      <c r="AC2029" s="173"/>
      <c r="AD2029" s="173"/>
      <c r="AE2029" s="173"/>
      <c r="AF2029" s="173"/>
      <c r="AG2029" s="173"/>
      <c r="AH2029" s="173"/>
      <c r="AI2029" s="173"/>
      <c r="AJ2029" s="173"/>
      <c r="AK2029" s="173"/>
      <c r="AL2029" s="173"/>
      <c r="AM2029" s="173"/>
      <c r="AN2029" s="173"/>
      <c r="AO2029" s="173"/>
      <c r="AP2029" s="173"/>
      <c r="AQ2029" s="173"/>
      <c r="AR2029" s="173"/>
      <c r="AS2029" s="173"/>
      <c r="AT2029" s="198"/>
      <c r="AU2029" s="198"/>
      <c r="AV2029" s="198"/>
      <c r="AW2029" s="198"/>
      <c r="AX2029" s="198"/>
      <c r="AY2029" s="198"/>
      <c r="AZ2029" s="198"/>
      <c r="BA2029" s="198"/>
      <c r="BB2029" s="198"/>
      <c r="BC2029" s="198"/>
      <c r="BD2029" s="198"/>
      <c r="BE2029" s="198"/>
      <c r="BF2029" s="198"/>
      <c r="BG2029" s="198"/>
      <c r="BH2029" s="198"/>
      <c r="BI2029" s="198"/>
      <c r="BJ2029" s="198"/>
      <c r="BK2029" s="198"/>
      <c r="BL2029" s="198"/>
      <c r="BM2029" s="198"/>
      <c r="BN2029" s="198"/>
      <c r="BO2029" s="198"/>
      <c r="BP2029" s="198"/>
      <c r="BQ2029" s="198"/>
      <c r="BR2029" s="198"/>
      <c r="BS2029" s="198"/>
      <c r="BT2029" s="198"/>
      <c r="BU2029" s="198"/>
      <c r="BV2029" s="198"/>
      <c r="BW2029" s="198"/>
      <c r="BX2029" s="198"/>
      <c r="BY2029" s="198"/>
      <c r="BZ2029" s="198"/>
      <c r="CA2029" s="198"/>
      <c r="CB2029" s="198"/>
      <c r="CC2029" s="198"/>
      <c r="CD2029" s="198"/>
    </row>
    <row r="2030" spans="4:82" x14ac:dyDescent="0.2">
      <c r="D2030" s="173"/>
      <c r="E2030" s="173"/>
      <c r="F2030" s="173"/>
      <c r="G2030" s="173"/>
      <c r="H2030" s="173"/>
      <c r="I2030" s="173"/>
      <c r="J2030" s="173"/>
      <c r="K2030" s="173"/>
      <c r="L2030" s="173"/>
      <c r="M2030" s="173"/>
      <c r="N2030" s="173"/>
      <c r="O2030" s="173"/>
      <c r="P2030" s="173"/>
      <c r="Q2030" s="173"/>
      <c r="R2030" s="173"/>
      <c r="S2030" s="173"/>
      <c r="T2030" s="173"/>
      <c r="U2030" s="173"/>
      <c r="V2030" s="173"/>
      <c r="W2030" s="173"/>
      <c r="X2030" s="173"/>
      <c r="Y2030" s="173"/>
      <c r="Z2030" s="173"/>
      <c r="AA2030" s="173"/>
      <c r="AB2030" s="173"/>
      <c r="AC2030" s="173"/>
      <c r="AD2030" s="173"/>
      <c r="AE2030" s="173"/>
      <c r="AF2030" s="173"/>
      <c r="AG2030" s="173"/>
      <c r="AH2030" s="173"/>
      <c r="AI2030" s="173"/>
      <c r="AJ2030" s="173"/>
      <c r="AK2030" s="173"/>
      <c r="AL2030" s="173"/>
      <c r="AM2030" s="173"/>
      <c r="AN2030" s="173"/>
      <c r="AO2030" s="173"/>
      <c r="AP2030" s="173"/>
      <c r="AQ2030" s="173"/>
      <c r="AR2030" s="173"/>
      <c r="AS2030" s="173"/>
      <c r="AT2030" s="198"/>
      <c r="AU2030" s="198"/>
      <c r="AV2030" s="198"/>
      <c r="AW2030" s="198"/>
      <c r="AX2030" s="198"/>
      <c r="AY2030" s="198"/>
      <c r="AZ2030" s="198"/>
      <c r="BA2030" s="198"/>
      <c r="BB2030" s="198"/>
      <c r="BC2030" s="198"/>
      <c r="BD2030" s="198"/>
      <c r="BE2030" s="198"/>
      <c r="BF2030" s="198"/>
      <c r="BG2030" s="198"/>
      <c r="BH2030" s="198"/>
      <c r="BI2030" s="198"/>
      <c r="BJ2030" s="198"/>
      <c r="BK2030" s="198"/>
      <c r="BL2030" s="198"/>
      <c r="BM2030" s="198"/>
      <c r="BN2030" s="198"/>
      <c r="BO2030" s="198"/>
      <c r="BP2030" s="198"/>
      <c r="BQ2030" s="198"/>
      <c r="BR2030" s="198"/>
      <c r="BS2030" s="198"/>
      <c r="BT2030" s="198"/>
      <c r="BU2030" s="198"/>
      <c r="BV2030" s="198"/>
      <c r="BW2030" s="198"/>
      <c r="BX2030" s="198"/>
      <c r="BY2030" s="198"/>
      <c r="BZ2030" s="198"/>
      <c r="CA2030" s="198"/>
      <c r="CB2030" s="198"/>
      <c r="CC2030" s="198"/>
      <c r="CD2030" s="198"/>
    </row>
    <row r="2031" spans="4:82" x14ac:dyDescent="0.2">
      <c r="D2031" s="173"/>
      <c r="E2031" s="173"/>
      <c r="F2031" s="173"/>
      <c r="G2031" s="173"/>
      <c r="H2031" s="173"/>
      <c r="I2031" s="173"/>
      <c r="J2031" s="173"/>
      <c r="K2031" s="173"/>
      <c r="L2031" s="173"/>
      <c r="M2031" s="173"/>
      <c r="N2031" s="173"/>
      <c r="O2031" s="173"/>
      <c r="P2031" s="173"/>
      <c r="Q2031" s="173"/>
      <c r="R2031" s="173"/>
      <c r="S2031" s="173"/>
      <c r="T2031" s="173"/>
      <c r="U2031" s="173"/>
      <c r="V2031" s="173"/>
      <c r="W2031" s="173"/>
      <c r="X2031" s="173"/>
      <c r="Y2031" s="173"/>
      <c r="Z2031" s="173"/>
      <c r="AA2031" s="173"/>
      <c r="AB2031" s="173"/>
      <c r="AC2031" s="173"/>
      <c r="AD2031" s="173"/>
      <c r="AE2031" s="173"/>
      <c r="AF2031" s="173"/>
      <c r="AG2031" s="173"/>
      <c r="AH2031" s="173"/>
      <c r="AI2031" s="173"/>
      <c r="AJ2031" s="173"/>
      <c r="AK2031" s="173"/>
      <c r="AL2031" s="173"/>
      <c r="AM2031" s="173"/>
      <c r="AN2031" s="173"/>
      <c r="AO2031" s="173"/>
      <c r="AP2031" s="173"/>
      <c r="AQ2031" s="173"/>
      <c r="AR2031" s="173"/>
      <c r="AS2031" s="173"/>
      <c r="AT2031" s="198"/>
      <c r="AU2031" s="198"/>
      <c r="AV2031" s="198"/>
      <c r="AW2031" s="198"/>
      <c r="AX2031" s="198"/>
      <c r="AY2031" s="198"/>
      <c r="AZ2031" s="198"/>
      <c r="BA2031" s="198"/>
      <c r="BB2031" s="198"/>
      <c r="BC2031" s="198"/>
      <c r="BD2031" s="198"/>
      <c r="BE2031" s="198"/>
      <c r="BF2031" s="198"/>
      <c r="BG2031" s="198"/>
      <c r="BH2031" s="198"/>
      <c r="BI2031" s="198"/>
      <c r="BJ2031" s="198"/>
      <c r="BK2031" s="198"/>
      <c r="BL2031" s="198"/>
      <c r="BM2031" s="198"/>
      <c r="BN2031" s="198"/>
      <c r="BO2031" s="198"/>
      <c r="BP2031" s="198"/>
      <c r="BQ2031" s="198"/>
      <c r="BR2031" s="198"/>
      <c r="BS2031" s="198"/>
      <c r="BT2031" s="198"/>
      <c r="BU2031" s="198"/>
      <c r="BV2031" s="198"/>
      <c r="BW2031" s="198"/>
      <c r="BX2031" s="198"/>
      <c r="BY2031" s="198"/>
      <c r="BZ2031" s="198"/>
      <c r="CA2031" s="198"/>
      <c r="CB2031" s="198"/>
      <c r="CC2031" s="198"/>
      <c r="CD2031" s="198"/>
    </row>
    <row r="2032" spans="4:82" x14ac:dyDescent="0.2">
      <c r="D2032" s="173"/>
      <c r="E2032" s="173"/>
      <c r="F2032" s="173"/>
      <c r="G2032" s="173"/>
      <c r="H2032" s="173"/>
      <c r="I2032" s="173"/>
      <c r="J2032" s="173"/>
      <c r="K2032" s="173"/>
      <c r="L2032" s="173"/>
      <c r="M2032" s="173"/>
      <c r="N2032" s="173"/>
      <c r="O2032" s="173"/>
      <c r="P2032" s="173"/>
      <c r="Q2032" s="173"/>
      <c r="R2032" s="173"/>
      <c r="S2032" s="173"/>
      <c r="T2032" s="173"/>
      <c r="U2032" s="173"/>
      <c r="V2032" s="173"/>
      <c r="W2032" s="173"/>
      <c r="X2032" s="173"/>
      <c r="Y2032" s="173"/>
      <c r="Z2032" s="173"/>
      <c r="AA2032" s="173"/>
      <c r="AB2032" s="173"/>
      <c r="AC2032" s="173"/>
      <c r="AD2032" s="173"/>
      <c r="AE2032" s="173"/>
      <c r="AF2032" s="173"/>
      <c r="AG2032" s="173"/>
      <c r="AH2032" s="173"/>
      <c r="AI2032" s="173"/>
      <c r="AJ2032" s="173"/>
      <c r="AK2032" s="173"/>
      <c r="AL2032" s="173"/>
      <c r="AM2032" s="173"/>
      <c r="AN2032" s="173"/>
      <c r="AO2032" s="173"/>
      <c r="AP2032" s="173"/>
      <c r="AQ2032" s="173"/>
      <c r="AR2032" s="173"/>
      <c r="AS2032" s="173"/>
      <c r="AT2032" s="198"/>
      <c r="AU2032" s="198"/>
      <c r="AV2032" s="198"/>
      <c r="AW2032" s="198"/>
      <c r="AX2032" s="198"/>
      <c r="AY2032" s="198"/>
      <c r="AZ2032" s="198"/>
      <c r="BA2032" s="198"/>
      <c r="BB2032" s="198"/>
      <c r="BC2032" s="198"/>
      <c r="BD2032" s="198"/>
      <c r="BE2032" s="198"/>
      <c r="BF2032" s="198"/>
      <c r="BG2032" s="198"/>
      <c r="BH2032" s="198"/>
      <c r="BI2032" s="198"/>
      <c r="BJ2032" s="198"/>
      <c r="BK2032" s="198"/>
      <c r="BL2032" s="198"/>
      <c r="BM2032" s="198"/>
      <c r="BN2032" s="198"/>
      <c r="BO2032" s="198"/>
      <c r="BP2032" s="198"/>
      <c r="BQ2032" s="198"/>
      <c r="BR2032" s="198"/>
      <c r="BS2032" s="198"/>
      <c r="BT2032" s="198"/>
      <c r="BU2032" s="198"/>
      <c r="BV2032" s="198"/>
      <c r="BW2032" s="198"/>
      <c r="BX2032" s="198"/>
      <c r="BY2032" s="198"/>
      <c r="BZ2032" s="198"/>
      <c r="CA2032" s="198"/>
      <c r="CB2032" s="198"/>
      <c r="CC2032" s="198"/>
      <c r="CD2032" s="198"/>
    </row>
    <row r="2033" spans="4:82" x14ac:dyDescent="0.2">
      <c r="D2033" s="173"/>
      <c r="E2033" s="173"/>
      <c r="F2033" s="173"/>
      <c r="G2033" s="173"/>
      <c r="H2033" s="173"/>
      <c r="I2033" s="173"/>
      <c r="J2033" s="173"/>
      <c r="K2033" s="173"/>
      <c r="L2033" s="173"/>
      <c r="M2033" s="173"/>
      <c r="N2033" s="173"/>
      <c r="O2033" s="173"/>
      <c r="P2033" s="173"/>
      <c r="Q2033" s="173"/>
      <c r="R2033" s="173"/>
      <c r="S2033" s="173"/>
      <c r="T2033" s="173"/>
      <c r="U2033" s="173"/>
      <c r="V2033" s="173"/>
      <c r="W2033" s="173"/>
      <c r="X2033" s="173"/>
      <c r="Y2033" s="173"/>
      <c r="Z2033" s="173"/>
      <c r="AA2033" s="173"/>
      <c r="AB2033" s="173"/>
      <c r="AC2033" s="173"/>
      <c r="AD2033" s="173"/>
      <c r="AE2033" s="173"/>
      <c r="AF2033" s="173"/>
      <c r="AG2033" s="173"/>
      <c r="AH2033" s="173"/>
      <c r="AI2033" s="173"/>
      <c r="AJ2033" s="173"/>
      <c r="AK2033" s="173"/>
      <c r="AL2033" s="173"/>
      <c r="AM2033" s="173"/>
      <c r="AN2033" s="173"/>
      <c r="AO2033" s="173"/>
      <c r="AP2033" s="173"/>
      <c r="AQ2033" s="173"/>
      <c r="AR2033" s="173"/>
      <c r="AS2033" s="173"/>
      <c r="AT2033" s="198"/>
      <c r="AU2033" s="198"/>
      <c r="AV2033" s="198"/>
      <c r="AW2033" s="198"/>
      <c r="AX2033" s="198"/>
      <c r="AY2033" s="198"/>
      <c r="AZ2033" s="198"/>
      <c r="BA2033" s="198"/>
      <c r="BB2033" s="198"/>
      <c r="BC2033" s="198"/>
      <c r="BD2033" s="198"/>
      <c r="BE2033" s="198"/>
      <c r="BF2033" s="198"/>
      <c r="BG2033" s="198"/>
      <c r="BH2033" s="198"/>
      <c r="BI2033" s="198"/>
      <c r="BJ2033" s="198"/>
      <c r="BK2033" s="198"/>
      <c r="BL2033" s="198"/>
      <c r="BM2033" s="198"/>
      <c r="BN2033" s="198"/>
      <c r="BO2033" s="198"/>
      <c r="BP2033" s="198"/>
      <c r="BQ2033" s="198"/>
      <c r="BR2033" s="198"/>
      <c r="BS2033" s="198"/>
      <c r="BT2033" s="198"/>
      <c r="BU2033" s="198"/>
      <c r="BV2033" s="198"/>
      <c r="BW2033" s="198"/>
      <c r="BX2033" s="198"/>
      <c r="BY2033" s="198"/>
      <c r="BZ2033" s="198"/>
      <c r="CA2033" s="198"/>
      <c r="CB2033" s="198"/>
      <c r="CC2033" s="198"/>
      <c r="CD2033" s="198"/>
    </row>
    <row r="2034" spans="4:82" x14ac:dyDescent="0.2">
      <c r="D2034" s="173"/>
      <c r="E2034" s="173"/>
      <c r="F2034" s="173"/>
      <c r="G2034" s="173"/>
      <c r="H2034" s="173"/>
      <c r="I2034" s="173"/>
      <c r="J2034" s="173"/>
      <c r="K2034" s="173"/>
      <c r="L2034" s="173"/>
      <c r="M2034" s="173"/>
      <c r="N2034" s="173"/>
      <c r="O2034" s="173"/>
      <c r="P2034" s="173"/>
      <c r="Q2034" s="173"/>
      <c r="R2034" s="173"/>
      <c r="S2034" s="173"/>
      <c r="T2034" s="173"/>
      <c r="U2034" s="173"/>
      <c r="V2034" s="173"/>
      <c r="W2034" s="173"/>
      <c r="X2034" s="173"/>
      <c r="Y2034" s="173"/>
      <c r="Z2034" s="173"/>
      <c r="AA2034" s="173"/>
      <c r="AB2034" s="173"/>
      <c r="AC2034" s="173"/>
      <c r="AD2034" s="173"/>
      <c r="AE2034" s="173"/>
      <c r="AF2034" s="173"/>
      <c r="AG2034" s="173"/>
      <c r="AH2034" s="173"/>
      <c r="AI2034" s="173"/>
      <c r="AJ2034" s="173"/>
      <c r="AK2034" s="173"/>
      <c r="AL2034" s="173"/>
      <c r="AM2034" s="173"/>
      <c r="AN2034" s="173"/>
      <c r="AO2034" s="173"/>
      <c r="AP2034" s="173"/>
      <c r="AQ2034" s="173"/>
      <c r="AR2034" s="173"/>
      <c r="AS2034" s="173"/>
      <c r="AT2034" s="198"/>
      <c r="AU2034" s="198"/>
      <c r="AV2034" s="198"/>
      <c r="AW2034" s="198"/>
      <c r="AX2034" s="198"/>
      <c r="AY2034" s="198"/>
      <c r="AZ2034" s="198"/>
      <c r="BA2034" s="198"/>
      <c r="BB2034" s="198"/>
      <c r="BC2034" s="198"/>
      <c r="BD2034" s="198"/>
      <c r="BE2034" s="198"/>
      <c r="BF2034" s="198"/>
      <c r="BG2034" s="198"/>
      <c r="BH2034" s="198"/>
      <c r="BI2034" s="198"/>
      <c r="BJ2034" s="198"/>
      <c r="BK2034" s="198"/>
      <c r="BL2034" s="198"/>
      <c r="BM2034" s="198"/>
      <c r="BN2034" s="198"/>
      <c r="BO2034" s="198"/>
      <c r="BP2034" s="198"/>
      <c r="BQ2034" s="198"/>
      <c r="BR2034" s="198"/>
      <c r="BS2034" s="198"/>
      <c r="BT2034" s="198"/>
      <c r="BU2034" s="198"/>
      <c r="BV2034" s="198"/>
      <c r="BW2034" s="198"/>
      <c r="BX2034" s="198"/>
      <c r="BY2034" s="198"/>
      <c r="BZ2034" s="198"/>
      <c r="CA2034" s="198"/>
      <c r="CB2034" s="198"/>
      <c r="CC2034" s="198"/>
      <c r="CD2034" s="198"/>
    </row>
    <row r="2035" spans="4:82" x14ac:dyDescent="0.2">
      <c r="D2035" s="173"/>
      <c r="E2035" s="173"/>
      <c r="F2035" s="173"/>
      <c r="G2035" s="173"/>
      <c r="H2035" s="173"/>
      <c r="I2035" s="173"/>
      <c r="J2035" s="173"/>
      <c r="K2035" s="173"/>
      <c r="L2035" s="173"/>
      <c r="M2035" s="173"/>
      <c r="N2035" s="173"/>
      <c r="O2035" s="173"/>
      <c r="P2035" s="173"/>
      <c r="Q2035" s="173"/>
      <c r="R2035" s="173"/>
      <c r="S2035" s="173"/>
      <c r="T2035" s="173"/>
      <c r="U2035" s="173"/>
      <c r="V2035" s="173"/>
      <c r="W2035" s="173"/>
      <c r="X2035" s="173"/>
      <c r="Y2035" s="173"/>
      <c r="Z2035" s="173"/>
      <c r="AA2035" s="173"/>
      <c r="AB2035" s="173"/>
      <c r="AC2035" s="173"/>
      <c r="AD2035" s="173"/>
      <c r="AE2035" s="173"/>
      <c r="AF2035" s="173"/>
      <c r="AG2035" s="173"/>
      <c r="AH2035" s="173"/>
      <c r="AI2035" s="173"/>
      <c r="AJ2035" s="173"/>
      <c r="AK2035" s="173"/>
      <c r="AL2035" s="173"/>
      <c r="AM2035" s="173"/>
      <c r="AN2035" s="173"/>
      <c r="AO2035" s="173"/>
      <c r="AP2035" s="173"/>
      <c r="AQ2035" s="173"/>
      <c r="AR2035" s="173"/>
      <c r="AS2035" s="173"/>
      <c r="AT2035" s="198"/>
      <c r="AU2035" s="198"/>
      <c r="AV2035" s="198"/>
      <c r="AW2035" s="198"/>
      <c r="AX2035" s="198"/>
      <c r="AY2035" s="198"/>
      <c r="AZ2035" s="198"/>
      <c r="BA2035" s="198"/>
      <c r="BB2035" s="198"/>
      <c r="BC2035" s="198"/>
      <c r="BD2035" s="198"/>
      <c r="BE2035" s="198"/>
      <c r="BF2035" s="198"/>
      <c r="BG2035" s="198"/>
      <c r="BH2035" s="198"/>
      <c r="BI2035" s="198"/>
      <c r="BJ2035" s="198"/>
      <c r="BK2035" s="198"/>
      <c r="BL2035" s="198"/>
      <c r="BM2035" s="198"/>
      <c r="BN2035" s="198"/>
      <c r="BO2035" s="198"/>
      <c r="BP2035" s="198"/>
      <c r="BQ2035" s="198"/>
      <c r="BR2035" s="198"/>
      <c r="BS2035" s="198"/>
      <c r="BT2035" s="198"/>
      <c r="BU2035" s="198"/>
      <c r="BV2035" s="198"/>
      <c r="BW2035" s="198"/>
      <c r="BX2035" s="198"/>
      <c r="BY2035" s="198"/>
      <c r="BZ2035" s="198"/>
      <c r="CA2035" s="198"/>
      <c r="CB2035" s="198"/>
      <c r="CC2035" s="198"/>
      <c r="CD2035" s="198"/>
    </row>
    <row r="2036" spans="4:82" x14ac:dyDescent="0.2">
      <c r="D2036" s="173"/>
      <c r="E2036" s="173"/>
      <c r="F2036" s="173"/>
      <c r="G2036" s="173"/>
      <c r="H2036" s="173"/>
      <c r="I2036" s="173"/>
      <c r="J2036" s="173"/>
      <c r="K2036" s="173"/>
      <c r="L2036" s="173"/>
      <c r="M2036" s="173"/>
      <c r="N2036" s="173"/>
      <c r="O2036" s="173"/>
      <c r="P2036" s="173"/>
      <c r="Q2036" s="173"/>
      <c r="R2036" s="173"/>
      <c r="S2036" s="173"/>
      <c r="T2036" s="173"/>
      <c r="U2036" s="173"/>
      <c r="V2036" s="173"/>
      <c r="W2036" s="173"/>
      <c r="X2036" s="173"/>
      <c r="Y2036" s="173"/>
      <c r="Z2036" s="173"/>
      <c r="AA2036" s="173"/>
      <c r="AB2036" s="173"/>
      <c r="AC2036" s="173"/>
      <c r="AD2036" s="173"/>
      <c r="AE2036" s="173"/>
      <c r="AF2036" s="173"/>
      <c r="AG2036" s="173"/>
      <c r="AH2036" s="173"/>
      <c r="AI2036" s="173"/>
      <c r="AJ2036" s="173"/>
      <c r="AK2036" s="173"/>
      <c r="AL2036" s="173"/>
      <c r="AM2036" s="173"/>
      <c r="AN2036" s="173"/>
      <c r="AO2036" s="173"/>
      <c r="AP2036" s="173"/>
      <c r="AQ2036" s="173"/>
      <c r="AR2036" s="173"/>
      <c r="AS2036" s="173"/>
      <c r="AT2036" s="198"/>
      <c r="AU2036" s="198"/>
      <c r="AV2036" s="198"/>
      <c r="AW2036" s="198"/>
      <c r="AX2036" s="198"/>
      <c r="AY2036" s="198"/>
      <c r="AZ2036" s="198"/>
      <c r="BA2036" s="198"/>
      <c r="BB2036" s="198"/>
      <c r="BC2036" s="198"/>
      <c r="BD2036" s="198"/>
      <c r="BE2036" s="198"/>
      <c r="BF2036" s="198"/>
      <c r="BG2036" s="198"/>
      <c r="BH2036" s="198"/>
      <c r="BI2036" s="198"/>
      <c r="BJ2036" s="198"/>
      <c r="BK2036" s="198"/>
      <c r="BL2036" s="198"/>
      <c r="BM2036" s="198"/>
      <c r="BN2036" s="198"/>
      <c r="BO2036" s="198"/>
      <c r="BP2036" s="198"/>
      <c r="BQ2036" s="198"/>
      <c r="BR2036" s="198"/>
      <c r="BS2036" s="198"/>
      <c r="BT2036" s="198"/>
      <c r="BU2036" s="198"/>
      <c r="BV2036" s="198"/>
      <c r="BW2036" s="198"/>
      <c r="BX2036" s="198"/>
      <c r="BY2036" s="198"/>
      <c r="BZ2036" s="198"/>
      <c r="CA2036" s="198"/>
      <c r="CB2036" s="198"/>
      <c r="CC2036" s="198"/>
      <c r="CD2036" s="198"/>
    </row>
    <row r="2037" spans="4:82" x14ac:dyDescent="0.2">
      <c r="D2037" s="173"/>
      <c r="E2037" s="173"/>
      <c r="F2037" s="173"/>
      <c r="G2037" s="173"/>
      <c r="H2037" s="173"/>
      <c r="I2037" s="173"/>
      <c r="J2037" s="173"/>
      <c r="K2037" s="173"/>
      <c r="L2037" s="173"/>
      <c r="M2037" s="173"/>
      <c r="N2037" s="173"/>
      <c r="O2037" s="173"/>
      <c r="P2037" s="173"/>
      <c r="Q2037" s="173"/>
      <c r="R2037" s="173"/>
      <c r="S2037" s="173"/>
      <c r="T2037" s="173"/>
      <c r="U2037" s="173"/>
      <c r="V2037" s="173"/>
      <c r="W2037" s="173"/>
      <c r="X2037" s="173"/>
      <c r="Y2037" s="173"/>
      <c r="Z2037" s="173"/>
      <c r="AA2037" s="173"/>
      <c r="AB2037" s="173"/>
      <c r="AC2037" s="173"/>
      <c r="AD2037" s="173"/>
      <c r="AE2037" s="173"/>
      <c r="AF2037" s="173"/>
      <c r="AG2037" s="173"/>
      <c r="AH2037" s="173"/>
      <c r="AI2037" s="173"/>
      <c r="AJ2037" s="173"/>
      <c r="AK2037" s="173"/>
      <c r="AL2037" s="173"/>
      <c r="AM2037" s="173"/>
      <c r="AN2037" s="173"/>
      <c r="AO2037" s="173"/>
      <c r="AP2037" s="173"/>
      <c r="AQ2037" s="173"/>
      <c r="AR2037" s="173"/>
      <c r="AS2037" s="173"/>
      <c r="AT2037" s="198"/>
      <c r="AU2037" s="198"/>
      <c r="AV2037" s="198"/>
      <c r="AW2037" s="198"/>
      <c r="AX2037" s="198"/>
      <c r="AY2037" s="198"/>
      <c r="AZ2037" s="198"/>
      <c r="BA2037" s="198"/>
      <c r="BB2037" s="198"/>
      <c r="BC2037" s="198"/>
      <c r="BD2037" s="198"/>
      <c r="BE2037" s="198"/>
      <c r="BF2037" s="198"/>
      <c r="BG2037" s="198"/>
      <c r="BH2037" s="198"/>
      <c r="BI2037" s="198"/>
      <c r="BJ2037" s="198"/>
      <c r="BK2037" s="198"/>
      <c r="BL2037" s="198"/>
      <c r="BM2037" s="198"/>
      <c r="BN2037" s="198"/>
      <c r="BO2037" s="198"/>
      <c r="BP2037" s="198"/>
      <c r="BQ2037" s="198"/>
      <c r="BR2037" s="198"/>
      <c r="BS2037" s="198"/>
      <c r="BT2037" s="198"/>
      <c r="BU2037" s="198"/>
      <c r="BV2037" s="198"/>
      <c r="BW2037" s="198"/>
      <c r="BX2037" s="198"/>
      <c r="BY2037" s="198"/>
      <c r="BZ2037" s="198"/>
      <c r="CA2037" s="198"/>
      <c r="CB2037" s="198"/>
      <c r="CC2037" s="198"/>
      <c r="CD2037" s="198"/>
    </row>
    <row r="2038" spans="4:82" x14ac:dyDescent="0.2">
      <c r="D2038" s="173"/>
      <c r="E2038" s="173"/>
      <c r="F2038" s="173"/>
      <c r="G2038" s="173"/>
      <c r="H2038" s="173"/>
      <c r="I2038" s="173"/>
      <c r="J2038" s="173"/>
      <c r="K2038" s="173"/>
      <c r="L2038" s="173"/>
      <c r="M2038" s="173"/>
      <c r="N2038" s="173"/>
      <c r="O2038" s="173"/>
      <c r="P2038" s="173"/>
      <c r="Q2038" s="173"/>
      <c r="R2038" s="173"/>
      <c r="S2038" s="173"/>
      <c r="T2038" s="173"/>
      <c r="U2038" s="173"/>
      <c r="V2038" s="173"/>
      <c r="W2038" s="173"/>
      <c r="X2038" s="173"/>
      <c r="Y2038" s="173"/>
      <c r="Z2038" s="173"/>
      <c r="AA2038" s="173"/>
      <c r="AB2038" s="173"/>
      <c r="AC2038" s="173"/>
      <c r="AD2038" s="173"/>
      <c r="AE2038" s="173"/>
      <c r="AF2038" s="173"/>
      <c r="AG2038" s="173"/>
      <c r="AH2038" s="173"/>
      <c r="AI2038" s="173"/>
      <c r="AJ2038" s="173"/>
      <c r="AK2038" s="173"/>
      <c r="AL2038" s="173"/>
      <c r="AM2038" s="173"/>
      <c r="AN2038" s="173"/>
      <c r="AO2038" s="173"/>
      <c r="AP2038" s="173"/>
      <c r="AQ2038" s="173"/>
      <c r="AR2038" s="173"/>
      <c r="AS2038" s="173"/>
      <c r="AT2038" s="198"/>
      <c r="AU2038" s="198"/>
      <c r="AV2038" s="198"/>
      <c r="AW2038" s="198"/>
      <c r="AX2038" s="198"/>
      <c r="AY2038" s="198"/>
      <c r="AZ2038" s="198"/>
      <c r="BA2038" s="198"/>
      <c r="BB2038" s="198"/>
      <c r="BC2038" s="198"/>
      <c r="BD2038" s="198"/>
      <c r="BE2038" s="198"/>
      <c r="BF2038" s="198"/>
      <c r="BG2038" s="198"/>
      <c r="BH2038" s="198"/>
      <c r="BI2038" s="198"/>
      <c r="BJ2038" s="198"/>
      <c r="BK2038" s="198"/>
      <c r="BL2038" s="198"/>
      <c r="BM2038" s="198"/>
      <c r="BN2038" s="198"/>
      <c r="BO2038" s="198"/>
      <c r="BP2038" s="198"/>
      <c r="BQ2038" s="198"/>
      <c r="BR2038" s="198"/>
      <c r="BS2038" s="198"/>
      <c r="BT2038" s="198"/>
      <c r="BU2038" s="198"/>
      <c r="BV2038" s="198"/>
      <c r="BW2038" s="198"/>
      <c r="BX2038" s="198"/>
      <c r="BY2038" s="198"/>
      <c r="BZ2038" s="198"/>
      <c r="CA2038" s="198"/>
      <c r="CB2038" s="198"/>
      <c r="CC2038" s="198"/>
      <c r="CD2038" s="198"/>
    </row>
    <row r="2039" spans="4:82" x14ac:dyDescent="0.2">
      <c r="D2039" s="173"/>
      <c r="E2039" s="173"/>
      <c r="F2039" s="173"/>
      <c r="G2039" s="173"/>
      <c r="H2039" s="173"/>
      <c r="I2039" s="173"/>
      <c r="J2039" s="173"/>
      <c r="K2039" s="173"/>
      <c r="L2039" s="173"/>
      <c r="M2039" s="173"/>
      <c r="N2039" s="173"/>
      <c r="O2039" s="173"/>
      <c r="P2039" s="173"/>
      <c r="Q2039" s="173"/>
      <c r="R2039" s="173"/>
      <c r="S2039" s="173"/>
      <c r="T2039" s="173"/>
      <c r="U2039" s="173"/>
      <c r="V2039" s="173"/>
      <c r="W2039" s="173"/>
      <c r="X2039" s="173"/>
      <c r="Y2039" s="173"/>
      <c r="Z2039" s="173"/>
      <c r="AA2039" s="173"/>
      <c r="AB2039" s="173"/>
      <c r="AC2039" s="173"/>
      <c r="AD2039" s="173"/>
      <c r="AE2039" s="173"/>
      <c r="AF2039" s="173"/>
      <c r="AG2039" s="173"/>
      <c r="AH2039" s="173"/>
      <c r="AI2039" s="173"/>
      <c r="AJ2039" s="173"/>
      <c r="AK2039" s="173"/>
      <c r="AL2039" s="173"/>
      <c r="AM2039" s="173"/>
      <c r="AN2039" s="173"/>
      <c r="AO2039" s="173"/>
      <c r="AP2039" s="173"/>
      <c r="AQ2039" s="173"/>
      <c r="AR2039" s="173"/>
      <c r="AS2039" s="173"/>
      <c r="AT2039" s="198"/>
      <c r="AU2039" s="198"/>
      <c r="AV2039" s="198"/>
      <c r="AW2039" s="198"/>
      <c r="AX2039" s="198"/>
      <c r="AY2039" s="198"/>
      <c r="AZ2039" s="198"/>
      <c r="BA2039" s="198"/>
      <c r="BB2039" s="198"/>
      <c r="BC2039" s="198"/>
      <c r="BD2039" s="198"/>
      <c r="BE2039" s="198"/>
      <c r="BF2039" s="198"/>
      <c r="BG2039" s="198"/>
      <c r="BH2039" s="198"/>
      <c r="BI2039" s="198"/>
      <c r="BJ2039" s="198"/>
      <c r="BK2039" s="198"/>
      <c r="BL2039" s="198"/>
      <c r="BM2039" s="198"/>
      <c r="BN2039" s="198"/>
      <c r="BO2039" s="198"/>
      <c r="BP2039" s="198"/>
      <c r="BQ2039" s="198"/>
      <c r="BR2039" s="198"/>
      <c r="BS2039" s="198"/>
      <c r="BT2039" s="198"/>
      <c r="BU2039" s="198"/>
      <c r="BV2039" s="198"/>
      <c r="BW2039" s="198"/>
      <c r="BX2039" s="198"/>
      <c r="BY2039" s="198"/>
      <c r="BZ2039" s="198"/>
      <c r="CA2039" s="198"/>
      <c r="CB2039" s="198"/>
      <c r="CC2039" s="198"/>
      <c r="CD2039" s="198"/>
    </row>
    <row r="2040" spans="4:82" x14ac:dyDescent="0.2">
      <c r="D2040" s="173"/>
      <c r="E2040" s="173"/>
      <c r="F2040" s="173"/>
      <c r="G2040" s="173"/>
      <c r="H2040" s="173"/>
      <c r="I2040" s="173"/>
      <c r="J2040" s="173"/>
      <c r="K2040" s="173"/>
      <c r="L2040" s="173"/>
      <c r="M2040" s="173"/>
      <c r="N2040" s="173"/>
      <c r="O2040" s="173"/>
      <c r="P2040" s="173"/>
      <c r="Q2040" s="173"/>
      <c r="R2040" s="173"/>
      <c r="S2040" s="173"/>
      <c r="T2040" s="173"/>
      <c r="U2040" s="173"/>
      <c r="V2040" s="173"/>
      <c r="W2040" s="173"/>
      <c r="X2040" s="173"/>
      <c r="Y2040" s="173"/>
      <c r="Z2040" s="173"/>
      <c r="AA2040" s="173"/>
      <c r="AB2040" s="173"/>
      <c r="AC2040" s="173"/>
      <c r="AD2040" s="173"/>
      <c r="AE2040" s="173"/>
      <c r="AF2040" s="173"/>
      <c r="AG2040" s="173"/>
      <c r="AH2040" s="173"/>
      <c r="AI2040" s="173"/>
      <c r="AJ2040" s="173"/>
      <c r="AK2040" s="173"/>
      <c r="AL2040" s="173"/>
      <c r="AM2040" s="173"/>
      <c r="AN2040" s="173"/>
      <c r="AO2040" s="173"/>
      <c r="AP2040" s="173"/>
      <c r="AQ2040" s="173"/>
      <c r="AR2040" s="173"/>
      <c r="AS2040" s="173"/>
      <c r="AT2040" s="198"/>
      <c r="AU2040" s="198"/>
      <c r="AV2040" s="198"/>
      <c r="AW2040" s="198"/>
      <c r="AX2040" s="198"/>
      <c r="AY2040" s="198"/>
      <c r="AZ2040" s="198"/>
      <c r="BA2040" s="198"/>
      <c r="BB2040" s="198"/>
      <c r="BC2040" s="198"/>
      <c r="BD2040" s="198"/>
      <c r="BE2040" s="198"/>
      <c r="BF2040" s="198"/>
      <c r="BG2040" s="198"/>
      <c r="BH2040" s="198"/>
      <c r="BI2040" s="198"/>
      <c r="BJ2040" s="198"/>
      <c r="BK2040" s="198"/>
      <c r="BL2040" s="198"/>
      <c r="BM2040" s="198"/>
      <c r="BN2040" s="198"/>
      <c r="BO2040" s="198"/>
      <c r="BP2040" s="198"/>
      <c r="BQ2040" s="198"/>
      <c r="BR2040" s="198"/>
      <c r="BS2040" s="198"/>
      <c r="BT2040" s="198"/>
      <c r="BU2040" s="198"/>
      <c r="BV2040" s="198"/>
      <c r="BW2040" s="198"/>
      <c r="BX2040" s="198"/>
      <c r="BY2040" s="198"/>
      <c r="BZ2040" s="198"/>
      <c r="CA2040" s="198"/>
      <c r="CB2040" s="198"/>
      <c r="CC2040" s="198"/>
      <c r="CD2040" s="198"/>
    </row>
    <row r="2041" spans="4:82" x14ac:dyDescent="0.2">
      <c r="D2041" s="173"/>
      <c r="E2041" s="173"/>
      <c r="F2041" s="173"/>
      <c r="G2041" s="173"/>
      <c r="H2041" s="173"/>
      <c r="I2041" s="173"/>
      <c r="J2041" s="173"/>
      <c r="K2041" s="173"/>
      <c r="L2041" s="173"/>
      <c r="M2041" s="173"/>
      <c r="N2041" s="173"/>
      <c r="O2041" s="173"/>
      <c r="P2041" s="173"/>
      <c r="Q2041" s="173"/>
      <c r="R2041" s="173"/>
      <c r="S2041" s="173"/>
      <c r="T2041" s="173"/>
      <c r="U2041" s="173"/>
      <c r="V2041" s="173"/>
      <c r="W2041" s="173"/>
      <c r="X2041" s="173"/>
      <c r="Y2041" s="173"/>
      <c r="Z2041" s="173"/>
      <c r="AA2041" s="173"/>
      <c r="AB2041" s="173"/>
      <c r="AC2041" s="173"/>
      <c r="AD2041" s="173"/>
      <c r="AE2041" s="173"/>
      <c r="AF2041" s="173"/>
      <c r="AG2041" s="173"/>
      <c r="AH2041" s="173"/>
      <c r="AI2041" s="173"/>
      <c r="AJ2041" s="173"/>
      <c r="AK2041" s="173"/>
      <c r="AL2041" s="173"/>
      <c r="AM2041" s="173"/>
      <c r="AN2041" s="173"/>
      <c r="AO2041" s="173"/>
      <c r="AP2041" s="173"/>
      <c r="AQ2041" s="173"/>
      <c r="AR2041" s="173"/>
      <c r="AS2041" s="173"/>
      <c r="AT2041" s="198"/>
      <c r="AU2041" s="198"/>
      <c r="AV2041" s="198"/>
      <c r="AW2041" s="198"/>
      <c r="AX2041" s="198"/>
      <c r="AY2041" s="198"/>
      <c r="AZ2041" s="198"/>
      <c r="BA2041" s="198"/>
      <c r="BB2041" s="198"/>
      <c r="BC2041" s="198"/>
      <c r="BD2041" s="198"/>
      <c r="BE2041" s="198"/>
      <c r="BF2041" s="198"/>
      <c r="BG2041" s="198"/>
      <c r="BH2041" s="198"/>
      <c r="BI2041" s="198"/>
      <c r="BJ2041" s="198"/>
      <c r="BK2041" s="198"/>
      <c r="BL2041" s="198"/>
      <c r="BM2041" s="198"/>
      <c r="BN2041" s="198"/>
      <c r="BO2041" s="198"/>
      <c r="BP2041" s="198"/>
      <c r="BQ2041" s="198"/>
      <c r="BR2041" s="198"/>
      <c r="BS2041" s="198"/>
      <c r="BT2041" s="198"/>
      <c r="BU2041" s="198"/>
      <c r="BV2041" s="198"/>
      <c r="BW2041" s="198"/>
      <c r="BX2041" s="198"/>
      <c r="BY2041" s="198"/>
      <c r="BZ2041" s="198"/>
      <c r="CA2041" s="198"/>
      <c r="CB2041" s="198"/>
      <c r="CC2041" s="198"/>
      <c r="CD2041" s="198"/>
    </row>
    <row r="2042" spans="4:82" x14ac:dyDescent="0.2">
      <c r="D2042" s="173"/>
      <c r="E2042" s="173"/>
      <c r="F2042" s="173"/>
      <c r="G2042" s="173"/>
      <c r="H2042" s="173"/>
      <c r="I2042" s="173"/>
      <c r="J2042" s="173"/>
      <c r="K2042" s="173"/>
      <c r="L2042" s="173"/>
      <c r="M2042" s="173"/>
      <c r="N2042" s="173"/>
      <c r="O2042" s="173"/>
      <c r="P2042" s="173"/>
      <c r="Q2042" s="173"/>
      <c r="R2042" s="173"/>
      <c r="S2042" s="173"/>
      <c r="T2042" s="173"/>
      <c r="U2042" s="173"/>
      <c r="V2042" s="173"/>
      <c r="W2042" s="173"/>
      <c r="X2042" s="173"/>
      <c r="Y2042" s="173"/>
      <c r="Z2042" s="173"/>
      <c r="AA2042" s="173"/>
      <c r="AB2042" s="173"/>
      <c r="AC2042" s="173"/>
      <c r="AD2042" s="173"/>
      <c r="AE2042" s="173"/>
      <c r="AF2042" s="173"/>
      <c r="AG2042" s="173"/>
      <c r="AH2042" s="173"/>
      <c r="AI2042" s="173"/>
      <c r="AJ2042" s="173"/>
      <c r="AK2042" s="173"/>
      <c r="AL2042" s="173"/>
      <c r="AM2042" s="173"/>
      <c r="AN2042" s="173"/>
      <c r="AO2042" s="173"/>
      <c r="AP2042" s="173"/>
      <c r="AQ2042" s="173"/>
      <c r="AR2042" s="173"/>
      <c r="AS2042" s="173"/>
      <c r="AT2042" s="198"/>
      <c r="AU2042" s="198"/>
      <c r="AV2042" s="198"/>
      <c r="AW2042" s="198"/>
      <c r="AX2042" s="198"/>
      <c r="AY2042" s="198"/>
      <c r="AZ2042" s="198"/>
      <c r="BA2042" s="198"/>
      <c r="BB2042" s="198"/>
      <c r="BC2042" s="198"/>
      <c r="BD2042" s="198"/>
      <c r="BE2042" s="198"/>
      <c r="BF2042" s="198"/>
      <c r="BG2042" s="198"/>
      <c r="BH2042" s="198"/>
      <c r="BI2042" s="198"/>
      <c r="BJ2042" s="198"/>
      <c r="BK2042" s="198"/>
      <c r="BL2042" s="198"/>
      <c r="BM2042" s="198"/>
      <c r="BN2042" s="198"/>
      <c r="BO2042" s="198"/>
      <c r="BP2042" s="198"/>
      <c r="BQ2042" s="198"/>
      <c r="BR2042" s="198"/>
      <c r="BS2042" s="198"/>
      <c r="BT2042" s="198"/>
      <c r="BU2042" s="198"/>
      <c r="BV2042" s="198"/>
      <c r="BW2042" s="198"/>
      <c r="BX2042" s="198"/>
      <c r="BY2042" s="198"/>
      <c r="BZ2042" s="198"/>
      <c r="CA2042" s="198"/>
      <c r="CB2042" s="198"/>
      <c r="CC2042" s="198"/>
      <c r="CD2042" s="198"/>
    </row>
    <row r="2043" spans="4:82" x14ac:dyDescent="0.2">
      <c r="D2043" s="173"/>
      <c r="E2043" s="173"/>
      <c r="F2043" s="173"/>
      <c r="G2043" s="173"/>
      <c r="H2043" s="173"/>
      <c r="I2043" s="173"/>
      <c r="J2043" s="173"/>
      <c r="K2043" s="173"/>
      <c r="L2043" s="173"/>
      <c r="M2043" s="173"/>
      <c r="N2043" s="173"/>
      <c r="O2043" s="173"/>
      <c r="P2043" s="173"/>
      <c r="Q2043" s="173"/>
      <c r="R2043" s="173"/>
      <c r="S2043" s="173"/>
      <c r="T2043" s="173"/>
      <c r="U2043" s="173"/>
      <c r="V2043" s="173"/>
      <c r="W2043" s="173"/>
      <c r="X2043" s="173"/>
      <c r="Y2043" s="173"/>
      <c r="Z2043" s="173"/>
      <c r="AA2043" s="173"/>
      <c r="AB2043" s="173"/>
      <c r="AC2043" s="173"/>
      <c r="AD2043" s="173"/>
      <c r="AE2043" s="173"/>
      <c r="AF2043" s="173"/>
      <c r="AG2043" s="173"/>
      <c r="AH2043" s="173"/>
      <c r="AI2043" s="173"/>
      <c r="AJ2043" s="173"/>
      <c r="AK2043" s="173"/>
      <c r="AL2043" s="173"/>
      <c r="AM2043" s="173"/>
      <c r="AN2043" s="173"/>
      <c r="AO2043" s="173"/>
      <c r="AP2043" s="173"/>
      <c r="AQ2043" s="173"/>
      <c r="AR2043" s="173"/>
      <c r="AS2043" s="173"/>
      <c r="AT2043" s="198"/>
      <c r="AU2043" s="198"/>
      <c r="AV2043" s="198"/>
      <c r="AW2043" s="198"/>
      <c r="AX2043" s="198"/>
      <c r="AY2043" s="198"/>
      <c r="AZ2043" s="198"/>
      <c r="BA2043" s="198"/>
      <c r="BB2043" s="198"/>
      <c r="BC2043" s="198"/>
      <c r="BD2043" s="198"/>
      <c r="BE2043" s="198"/>
      <c r="BF2043" s="198"/>
      <c r="BG2043" s="198"/>
      <c r="BH2043" s="198"/>
      <c r="BI2043" s="198"/>
      <c r="BJ2043" s="198"/>
      <c r="BK2043" s="198"/>
      <c r="BL2043" s="198"/>
      <c r="BM2043" s="198"/>
      <c r="BN2043" s="198"/>
      <c r="BO2043" s="198"/>
      <c r="BP2043" s="198"/>
      <c r="BQ2043" s="198"/>
      <c r="BR2043" s="198"/>
      <c r="BS2043" s="198"/>
      <c r="BT2043" s="198"/>
      <c r="BU2043" s="198"/>
      <c r="BV2043" s="198"/>
      <c r="BW2043" s="198"/>
      <c r="BX2043" s="198"/>
      <c r="BY2043" s="198"/>
      <c r="BZ2043" s="198"/>
      <c r="CA2043" s="198"/>
      <c r="CB2043" s="198"/>
      <c r="CC2043" s="198"/>
      <c r="CD2043" s="198"/>
    </row>
    <row r="2044" spans="4:82" x14ac:dyDescent="0.2">
      <c r="D2044" s="173"/>
      <c r="E2044" s="173"/>
      <c r="F2044" s="173"/>
      <c r="G2044" s="173"/>
      <c r="H2044" s="173"/>
      <c r="I2044" s="173"/>
      <c r="J2044" s="173"/>
      <c r="K2044" s="173"/>
      <c r="L2044" s="173"/>
      <c r="M2044" s="173"/>
      <c r="N2044" s="173"/>
      <c r="O2044" s="173"/>
      <c r="P2044" s="173"/>
      <c r="Q2044" s="173"/>
      <c r="R2044" s="173"/>
      <c r="S2044" s="173"/>
      <c r="T2044" s="173"/>
      <c r="U2044" s="173"/>
      <c r="V2044" s="173"/>
      <c r="W2044" s="173"/>
      <c r="X2044" s="173"/>
      <c r="Y2044" s="173"/>
      <c r="Z2044" s="173"/>
      <c r="AA2044" s="173"/>
      <c r="AB2044" s="173"/>
      <c r="AC2044" s="173"/>
      <c r="AD2044" s="173"/>
      <c r="AE2044" s="173"/>
      <c r="AF2044" s="173"/>
      <c r="AG2044" s="173"/>
      <c r="AH2044" s="173"/>
      <c r="AI2044" s="173"/>
      <c r="AJ2044" s="173"/>
      <c r="AK2044" s="173"/>
      <c r="AL2044" s="173"/>
      <c r="AM2044" s="173"/>
      <c r="AN2044" s="173"/>
      <c r="AO2044" s="173"/>
      <c r="AP2044" s="173"/>
      <c r="AQ2044" s="173"/>
      <c r="AR2044" s="173"/>
      <c r="AS2044" s="173"/>
      <c r="AT2044" s="198"/>
      <c r="AU2044" s="198"/>
      <c r="AV2044" s="198"/>
      <c r="AW2044" s="198"/>
      <c r="AX2044" s="198"/>
      <c r="AY2044" s="198"/>
      <c r="AZ2044" s="198"/>
      <c r="BA2044" s="198"/>
      <c r="BB2044" s="198"/>
      <c r="BC2044" s="198"/>
      <c r="BD2044" s="198"/>
      <c r="BE2044" s="198"/>
      <c r="BF2044" s="198"/>
      <c r="BG2044" s="198"/>
      <c r="BH2044" s="198"/>
      <c r="BI2044" s="198"/>
      <c r="BJ2044" s="198"/>
      <c r="BK2044" s="198"/>
      <c r="BL2044" s="198"/>
      <c r="BM2044" s="198"/>
      <c r="BN2044" s="198"/>
      <c r="BO2044" s="198"/>
      <c r="BP2044" s="198"/>
      <c r="BQ2044" s="198"/>
      <c r="BR2044" s="198"/>
      <c r="BS2044" s="198"/>
      <c r="BT2044" s="198"/>
      <c r="BU2044" s="198"/>
      <c r="BV2044" s="198"/>
      <c r="BW2044" s="198"/>
      <c r="BX2044" s="198"/>
      <c r="BY2044" s="198"/>
      <c r="BZ2044" s="198"/>
      <c r="CA2044" s="198"/>
      <c r="CB2044" s="198"/>
      <c r="CC2044" s="198"/>
      <c r="CD2044" s="198"/>
    </row>
    <row r="2045" spans="4:82" x14ac:dyDescent="0.2">
      <c r="D2045" s="173"/>
      <c r="E2045" s="173"/>
      <c r="F2045" s="173"/>
      <c r="G2045" s="173"/>
      <c r="H2045" s="173"/>
      <c r="I2045" s="173"/>
      <c r="J2045" s="173"/>
      <c r="K2045" s="173"/>
      <c r="L2045" s="173"/>
      <c r="M2045" s="173"/>
      <c r="N2045" s="173"/>
      <c r="O2045" s="173"/>
      <c r="P2045" s="173"/>
      <c r="Q2045" s="173"/>
      <c r="R2045" s="173"/>
      <c r="S2045" s="173"/>
      <c r="T2045" s="173"/>
      <c r="U2045" s="173"/>
      <c r="V2045" s="173"/>
      <c r="W2045" s="173"/>
      <c r="X2045" s="173"/>
      <c r="Y2045" s="173"/>
      <c r="Z2045" s="173"/>
      <c r="AA2045" s="173"/>
      <c r="AB2045" s="173"/>
      <c r="AC2045" s="173"/>
      <c r="AD2045" s="173"/>
      <c r="AE2045" s="173"/>
      <c r="AF2045" s="173"/>
      <c r="AG2045" s="173"/>
      <c r="AH2045" s="173"/>
      <c r="AI2045" s="173"/>
      <c r="AJ2045" s="173"/>
      <c r="AK2045" s="173"/>
      <c r="AL2045" s="173"/>
      <c r="AM2045" s="173"/>
      <c r="AN2045" s="173"/>
      <c r="AO2045" s="173"/>
      <c r="AP2045" s="173"/>
      <c r="AQ2045" s="173"/>
      <c r="AR2045" s="173"/>
      <c r="AS2045" s="173"/>
      <c r="AT2045" s="198"/>
      <c r="AU2045" s="198"/>
      <c r="AV2045" s="198"/>
      <c r="AW2045" s="198"/>
      <c r="AX2045" s="198"/>
      <c r="AY2045" s="198"/>
      <c r="AZ2045" s="198"/>
      <c r="BA2045" s="198"/>
      <c r="BB2045" s="198"/>
      <c r="BC2045" s="198"/>
      <c r="BD2045" s="198"/>
      <c r="BE2045" s="198"/>
      <c r="BF2045" s="198"/>
      <c r="BG2045" s="198"/>
      <c r="BH2045" s="198"/>
      <c r="BI2045" s="198"/>
      <c r="BJ2045" s="198"/>
      <c r="BK2045" s="198"/>
      <c r="BL2045" s="198"/>
      <c r="BM2045" s="198"/>
      <c r="BN2045" s="198"/>
      <c r="BO2045" s="198"/>
      <c r="BP2045" s="198"/>
      <c r="BQ2045" s="198"/>
      <c r="BR2045" s="198"/>
      <c r="BS2045" s="198"/>
      <c r="BT2045" s="198"/>
      <c r="BU2045" s="198"/>
      <c r="BV2045" s="198"/>
      <c r="BW2045" s="198"/>
      <c r="BX2045" s="198"/>
      <c r="BY2045" s="198"/>
      <c r="BZ2045" s="198"/>
      <c r="CA2045" s="198"/>
      <c r="CB2045" s="198"/>
      <c r="CC2045" s="198"/>
      <c r="CD2045" s="198"/>
    </row>
    <row r="2046" spans="4:82" x14ac:dyDescent="0.2">
      <c r="D2046" s="173"/>
      <c r="E2046" s="173"/>
      <c r="F2046" s="173"/>
      <c r="G2046" s="173"/>
      <c r="H2046" s="173"/>
      <c r="I2046" s="173"/>
      <c r="J2046" s="173"/>
      <c r="K2046" s="173"/>
      <c r="L2046" s="173"/>
      <c r="M2046" s="173"/>
      <c r="N2046" s="173"/>
      <c r="O2046" s="173"/>
      <c r="P2046" s="173"/>
      <c r="Q2046" s="173"/>
      <c r="R2046" s="173"/>
      <c r="S2046" s="173"/>
      <c r="T2046" s="173"/>
      <c r="U2046" s="173"/>
      <c r="V2046" s="173"/>
      <c r="W2046" s="173"/>
      <c r="X2046" s="173"/>
      <c r="Y2046" s="173"/>
      <c r="Z2046" s="173"/>
      <c r="AA2046" s="173"/>
      <c r="AB2046" s="173"/>
      <c r="AC2046" s="173"/>
      <c r="AD2046" s="173"/>
      <c r="AE2046" s="173"/>
      <c r="AF2046" s="173"/>
      <c r="AG2046" s="173"/>
      <c r="AH2046" s="173"/>
      <c r="AI2046" s="173"/>
      <c r="AJ2046" s="173"/>
      <c r="AK2046" s="173"/>
      <c r="AL2046" s="173"/>
      <c r="AM2046" s="173"/>
      <c r="AN2046" s="173"/>
      <c r="AO2046" s="173"/>
      <c r="AP2046" s="173"/>
      <c r="AQ2046" s="173"/>
      <c r="AR2046" s="173"/>
      <c r="AS2046" s="173"/>
      <c r="AT2046" s="198"/>
      <c r="AU2046" s="198"/>
      <c r="AV2046" s="198"/>
      <c r="AW2046" s="198"/>
      <c r="AX2046" s="198"/>
      <c r="AY2046" s="198"/>
      <c r="AZ2046" s="198"/>
      <c r="BA2046" s="198"/>
      <c r="BB2046" s="198"/>
      <c r="BC2046" s="198"/>
      <c r="BD2046" s="198"/>
      <c r="BE2046" s="198"/>
      <c r="BF2046" s="198"/>
      <c r="BG2046" s="198"/>
      <c r="BH2046" s="198"/>
      <c r="BI2046" s="198"/>
      <c r="BJ2046" s="198"/>
      <c r="BK2046" s="198"/>
      <c r="BL2046" s="198"/>
      <c r="BM2046" s="198"/>
      <c r="BN2046" s="198"/>
      <c r="BO2046" s="198"/>
      <c r="BP2046" s="198"/>
      <c r="BQ2046" s="198"/>
      <c r="BR2046" s="198"/>
      <c r="BS2046" s="198"/>
      <c r="BT2046" s="198"/>
      <c r="BU2046" s="198"/>
      <c r="BV2046" s="198"/>
      <c r="BW2046" s="198"/>
      <c r="BX2046" s="198"/>
      <c r="BY2046" s="198"/>
      <c r="BZ2046" s="198"/>
      <c r="CA2046" s="198"/>
      <c r="CB2046" s="198"/>
      <c r="CC2046" s="198"/>
      <c r="CD2046" s="198"/>
    </row>
    <row r="2047" spans="4:82" x14ac:dyDescent="0.2">
      <c r="D2047" s="173"/>
      <c r="E2047" s="173"/>
      <c r="F2047" s="173"/>
      <c r="G2047" s="173"/>
      <c r="H2047" s="173"/>
      <c r="I2047" s="173"/>
      <c r="J2047" s="173"/>
      <c r="K2047" s="173"/>
      <c r="L2047" s="173"/>
      <c r="M2047" s="173"/>
      <c r="N2047" s="173"/>
      <c r="O2047" s="173"/>
      <c r="P2047" s="173"/>
      <c r="Q2047" s="173"/>
      <c r="R2047" s="173"/>
      <c r="S2047" s="173"/>
      <c r="T2047" s="173"/>
      <c r="U2047" s="173"/>
      <c r="V2047" s="173"/>
      <c r="W2047" s="173"/>
      <c r="X2047" s="173"/>
      <c r="Y2047" s="173"/>
      <c r="Z2047" s="173"/>
      <c r="AA2047" s="173"/>
      <c r="AB2047" s="173"/>
      <c r="AC2047" s="173"/>
      <c r="AD2047" s="173"/>
      <c r="AE2047" s="173"/>
      <c r="AF2047" s="173"/>
      <c r="AG2047" s="173"/>
      <c r="AH2047" s="173"/>
      <c r="AI2047" s="173"/>
      <c r="AJ2047" s="173"/>
      <c r="AK2047" s="173"/>
      <c r="AL2047" s="173"/>
      <c r="AM2047" s="173"/>
      <c r="AN2047" s="173"/>
      <c r="AO2047" s="173"/>
      <c r="AP2047" s="173"/>
      <c r="AQ2047" s="173"/>
      <c r="AR2047" s="173"/>
      <c r="AS2047" s="173"/>
      <c r="AT2047" s="198"/>
      <c r="AU2047" s="198"/>
      <c r="AV2047" s="198"/>
      <c r="AW2047" s="198"/>
      <c r="AX2047" s="198"/>
      <c r="AY2047" s="198"/>
      <c r="AZ2047" s="198"/>
      <c r="BA2047" s="198"/>
      <c r="BB2047" s="198"/>
      <c r="BC2047" s="198"/>
      <c r="BD2047" s="198"/>
      <c r="BE2047" s="198"/>
      <c r="BF2047" s="198"/>
      <c r="BG2047" s="198"/>
      <c r="BH2047" s="198"/>
      <c r="BI2047" s="198"/>
      <c r="BJ2047" s="198"/>
      <c r="BK2047" s="198"/>
      <c r="BL2047" s="198"/>
      <c r="BM2047" s="198"/>
      <c r="BN2047" s="198"/>
      <c r="BO2047" s="198"/>
      <c r="BP2047" s="198"/>
      <c r="BQ2047" s="198"/>
      <c r="BR2047" s="198"/>
      <c r="BS2047" s="198"/>
      <c r="BT2047" s="198"/>
      <c r="BU2047" s="198"/>
      <c r="BV2047" s="198"/>
      <c r="BW2047" s="198"/>
      <c r="BX2047" s="198"/>
      <c r="BY2047" s="198"/>
      <c r="BZ2047" s="198"/>
      <c r="CA2047" s="198"/>
      <c r="CB2047" s="198"/>
      <c r="CC2047" s="198"/>
      <c r="CD2047" s="198"/>
    </row>
    <row r="2048" spans="4:82" x14ac:dyDescent="0.2">
      <c r="D2048" s="173"/>
      <c r="E2048" s="173"/>
      <c r="F2048" s="173"/>
      <c r="G2048" s="173"/>
      <c r="H2048" s="173"/>
      <c r="I2048" s="173"/>
      <c r="J2048" s="173"/>
      <c r="K2048" s="173"/>
      <c r="L2048" s="173"/>
      <c r="M2048" s="173"/>
      <c r="N2048" s="173"/>
      <c r="O2048" s="173"/>
      <c r="P2048" s="173"/>
      <c r="Q2048" s="173"/>
      <c r="R2048" s="173"/>
      <c r="S2048" s="173"/>
      <c r="T2048" s="173"/>
      <c r="U2048" s="173"/>
      <c r="V2048" s="173"/>
      <c r="W2048" s="173"/>
      <c r="X2048" s="173"/>
      <c r="Y2048" s="173"/>
      <c r="Z2048" s="173"/>
      <c r="AA2048" s="173"/>
      <c r="AB2048" s="173"/>
      <c r="AC2048" s="173"/>
      <c r="AD2048" s="173"/>
      <c r="AE2048" s="173"/>
      <c r="AF2048" s="173"/>
      <c r="AG2048" s="173"/>
      <c r="AH2048" s="173"/>
      <c r="AI2048" s="173"/>
      <c r="AJ2048" s="173"/>
      <c r="AK2048" s="173"/>
      <c r="AL2048" s="173"/>
      <c r="AM2048" s="173"/>
      <c r="AN2048" s="173"/>
      <c r="AO2048" s="173"/>
      <c r="AP2048" s="173"/>
      <c r="AQ2048" s="173"/>
      <c r="AR2048" s="173"/>
      <c r="AS2048" s="173"/>
      <c r="AT2048" s="198"/>
      <c r="AU2048" s="198"/>
      <c r="AV2048" s="198"/>
      <c r="AW2048" s="198"/>
      <c r="AX2048" s="198"/>
      <c r="AY2048" s="198"/>
      <c r="AZ2048" s="198"/>
      <c r="BA2048" s="198"/>
      <c r="BB2048" s="198"/>
      <c r="BC2048" s="198"/>
      <c r="BD2048" s="198"/>
      <c r="BE2048" s="198"/>
      <c r="BF2048" s="198"/>
      <c r="BG2048" s="198"/>
      <c r="BH2048" s="198"/>
      <c r="BI2048" s="198"/>
      <c r="BJ2048" s="198"/>
      <c r="BK2048" s="198"/>
      <c r="BL2048" s="198"/>
      <c r="BM2048" s="198"/>
      <c r="BN2048" s="198"/>
      <c r="BO2048" s="198"/>
      <c r="BP2048" s="198"/>
      <c r="BQ2048" s="198"/>
      <c r="BR2048" s="198"/>
      <c r="BS2048" s="198"/>
      <c r="BT2048" s="198"/>
      <c r="BU2048" s="198"/>
      <c r="BV2048" s="198"/>
      <c r="BW2048" s="198"/>
      <c r="BX2048" s="198"/>
      <c r="BY2048" s="198"/>
      <c r="BZ2048" s="198"/>
      <c r="CA2048" s="198"/>
      <c r="CB2048" s="198"/>
      <c r="CC2048" s="198"/>
      <c r="CD2048" s="198"/>
    </row>
    <row r="2049" spans="4:82" x14ac:dyDescent="0.2">
      <c r="D2049" s="173"/>
      <c r="E2049" s="173"/>
      <c r="F2049" s="173"/>
      <c r="G2049" s="173"/>
      <c r="H2049" s="173"/>
      <c r="I2049" s="173"/>
      <c r="J2049" s="173"/>
      <c r="K2049" s="173"/>
      <c r="L2049" s="173"/>
      <c r="M2049" s="173"/>
      <c r="N2049" s="173"/>
      <c r="O2049" s="173"/>
      <c r="P2049" s="173"/>
      <c r="Q2049" s="173"/>
      <c r="R2049" s="173"/>
      <c r="S2049" s="173"/>
      <c r="T2049" s="173"/>
      <c r="U2049" s="173"/>
      <c r="V2049" s="173"/>
      <c r="W2049" s="173"/>
      <c r="X2049" s="173"/>
      <c r="Y2049" s="173"/>
      <c r="Z2049" s="173"/>
      <c r="AA2049" s="173"/>
      <c r="AB2049" s="173"/>
      <c r="AC2049" s="173"/>
      <c r="AD2049" s="173"/>
      <c r="AE2049" s="173"/>
      <c r="AF2049" s="173"/>
      <c r="AG2049" s="173"/>
      <c r="AH2049" s="173"/>
      <c r="AI2049" s="173"/>
      <c r="AJ2049" s="173"/>
      <c r="AK2049" s="173"/>
      <c r="AL2049" s="173"/>
      <c r="AM2049" s="173"/>
      <c r="AN2049" s="173"/>
      <c r="AO2049" s="173"/>
      <c r="AP2049" s="173"/>
      <c r="AQ2049" s="173"/>
      <c r="AR2049" s="173"/>
      <c r="AS2049" s="173"/>
      <c r="AT2049" s="198"/>
      <c r="AU2049" s="198"/>
      <c r="AV2049" s="198"/>
      <c r="AW2049" s="198"/>
      <c r="AX2049" s="198"/>
      <c r="AY2049" s="198"/>
      <c r="AZ2049" s="198"/>
      <c r="BA2049" s="198"/>
      <c r="BB2049" s="198"/>
      <c r="BC2049" s="198"/>
      <c r="BD2049" s="198"/>
      <c r="BE2049" s="198"/>
      <c r="BF2049" s="198"/>
      <c r="BG2049" s="198"/>
      <c r="BH2049" s="198"/>
      <c r="BI2049" s="198"/>
      <c r="BJ2049" s="198"/>
      <c r="BK2049" s="198"/>
      <c r="BL2049" s="198"/>
      <c r="BM2049" s="198"/>
      <c r="BN2049" s="198"/>
      <c r="BO2049" s="198"/>
      <c r="BP2049" s="198"/>
      <c r="BQ2049" s="198"/>
      <c r="BR2049" s="198"/>
      <c r="BS2049" s="198"/>
      <c r="BT2049" s="198"/>
      <c r="BU2049" s="198"/>
      <c r="BV2049" s="198"/>
      <c r="BW2049" s="198"/>
      <c r="BX2049" s="198"/>
      <c r="BY2049" s="198"/>
      <c r="BZ2049" s="198"/>
      <c r="CA2049" s="198"/>
      <c r="CB2049" s="198"/>
      <c r="CC2049" s="198"/>
      <c r="CD2049" s="198"/>
    </row>
    <row r="2050" spans="4:82" x14ac:dyDescent="0.2">
      <c r="D2050" s="173"/>
      <c r="E2050" s="173"/>
      <c r="F2050" s="173"/>
      <c r="G2050" s="173"/>
      <c r="H2050" s="173"/>
      <c r="I2050" s="173"/>
      <c r="J2050" s="173"/>
      <c r="K2050" s="173"/>
      <c r="L2050" s="173"/>
      <c r="M2050" s="173"/>
      <c r="N2050" s="173"/>
      <c r="O2050" s="173"/>
      <c r="P2050" s="173"/>
      <c r="Q2050" s="173"/>
      <c r="R2050" s="173"/>
      <c r="S2050" s="173"/>
      <c r="T2050" s="173"/>
      <c r="U2050" s="173"/>
      <c r="V2050" s="173"/>
      <c r="W2050" s="173"/>
      <c r="X2050" s="173"/>
      <c r="Y2050" s="173"/>
      <c r="Z2050" s="173"/>
      <c r="AA2050" s="173"/>
      <c r="AB2050" s="173"/>
      <c r="AC2050" s="173"/>
      <c r="AD2050" s="173"/>
      <c r="AE2050" s="173"/>
      <c r="AF2050" s="173"/>
      <c r="AG2050" s="173"/>
      <c r="AH2050" s="173"/>
      <c r="AI2050" s="173"/>
      <c r="AJ2050" s="173"/>
      <c r="AK2050" s="173"/>
      <c r="AL2050" s="173"/>
      <c r="AM2050" s="173"/>
      <c r="AN2050" s="173"/>
      <c r="AO2050" s="173"/>
      <c r="AP2050" s="173"/>
      <c r="AQ2050" s="173"/>
      <c r="AR2050" s="173"/>
      <c r="AS2050" s="173"/>
      <c r="AT2050" s="198"/>
      <c r="AU2050" s="198"/>
      <c r="AV2050" s="198"/>
      <c r="AW2050" s="198"/>
      <c r="AX2050" s="198"/>
      <c r="AY2050" s="198"/>
      <c r="AZ2050" s="198"/>
      <c r="BA2050" s="198"/>
      <c r="BB2050" s="198"/>
      <c r="BC2050" s="198"/>
      <c r="BD2050" s="198"/>
      <c r="BE2050" s="198"/>
      <c r="BF2050" s="198"/>
      <c r="BG2050" s="198"/>
      <c r="BH2050" s="198"/>
      <c r="BI2050" s="198"/>
      <c r="BJ2050" s="198"/>
      <c r="BK2050" s="198"/>
      <c r="BL2050" s="198"/>
      <c r="BM2050" s="198"/>
      <c r="BN2050" s="198"/>
      <c r="BO2050" s="198"/>
      <c r="BP2050" s="198"/>
      <c r="BQ2050" s="198"/>
      <c r="BR2050" s="198"/>
      <c r="BS2050" s="198"/>
      <c r="BT2050" s="198"/>
      <c r="BU2050" s="198"/>
      <c r="BV2050" s="198"/>
      <c r="BW2050" s="198"/>
      <c r="BX2050" s="198"/>
      <c r="BY2050" s="198"/>
      <c r="BZ2050" s="198"/>
      <c r="CA2050" s="198"/>
      <c r="CB2050" s="198"/>
      <c r="CC2050" s="198"/>
      <c r="CD2050" s="198"/>
    </row>
    <row r="2051" spans="4:82" x14ac:dyDescent="0.2">
      <c r="D2051" s="173"/>
      <c r="E2051" s="173"/>
      <c r="F2051" s="173"/>
      <c r="G2051" s="173"/>
      <c r="H2051" s="173"/>
      <c r="I2051" s="173"/>
      <c r="J2051" s="173"/>
      <c r="K2051" s="173"/>
      <c r="L2051" s="173"/>
      <c r="M2051" s="173"/>
      <c r="N2051" s="173"/>
      <c r="O2051" s="173"/>
      <c r="P2051" s="173"/>
      <c r="Q2051" s="173"/>
      <c r="R2051" s="173"/>
      <c r="S2051" s="173"/>
      <c r="T2051" s="173"/>
      <c r="U2051" s="173"/>
      <c r="V2051" s="173"/>
      <c r="W2051" s="173"/>
      <c r="X2051" s="173"/>
      <c r="Y2051" s="173"/>
      <c r="Z2051" s="173"/>
      <c r="AA2051" s="173"/>
      <c r="AB2051" s="173"/>
      <c r="AC2051" s="173"/>
      <c r="AD2051" s="173"/>
      <c r="AE2051" s="173"/>
      <c r="AF2051" s="173"/>
      <c r="AG2051" s="173"/>
      <c r="AH2051" s="173"/>
      <c r="AI2051" s="173"/>
      <c r="AJ2051" s="173"/>
      <c r="AK2051" s="173"/>
      <c r="AL2051" s="173"/>
      <c r="AM2051" s="173"/>
      <c r="AN2051" s="173"/>
      <c r="AO2051" s="173"/>
      <c r="AP2051" s="173"/>
      <c r="AQ2051" s="173"/>
      <c r="AR2051" s="173"/>
      <c r="AS2051" s="173"/>
      <c r="AT2051" s="198"/>
      <c r="AU2051" s="198"/>
      <c r="AV2051" s="198"/>
      <c r="AW2051" s="198"/>
      <c r="AX2051" s="198"/>
      <c r="AY2051" s="198"/>
      <c r="AZ2051" s="198"/>
      <c r="BA2051" s="198"/>
      <c r="BB2051" s="198"/>
      <c r="BC2051" s="198"/>
      <c r="BD2051" s="198"/>
      <c r="BE2051" s="198"/>
      <c r="BF2051" s="198"/>
      <c r="BG2051" s="198"/>
      <c r="BH2051" s="198"/>
      <c r="BI2051" s="198"/>
      <c r="BJ2051" s="198"/>
      <c r="BK2051" s="198"/>
      <c r="BL2051" s="198"/>
      <c r="BM2051" s="198"/>
      <c r="BN2051" s="198"/>
      <c r="BO2051" s="198"/>
      <c r="BP2051" s="198"/>
      <c r="BQ2051" s="198"/>
      <c r="BR2051" s="198"/>
      <c r="BS2051" s="198"/>
      <c r="BT2051" s="198"/>
      <c r="BU2051" s="198"/>
      <c r="BV2051" s="198"/>
      <c r="BW2051" s="198"/>
      <c r="BX2051" s="198"/>
      <c r="BY2051" s="198"/>
      <c r="BZ2051" s="198"/>
      <c r="CA2051" s="198"/>
      <c r="CB2051" s="198"/>
      <c r="CC2051" s="198"/>
      <c r="CD2051" s="198"/>
    </row>
    <row r="2052" spans="4:82" x14ac:dyDescent="0.2">
      <c r="D2052" s="173"/>
      <c r="E2052" s="173"/>
      <c r="F2052" s="173"/>
      <c r="G2052" s="173"/>
      <c r="H2052" s="173"/>
      <c r="I2052" s="173"/>
      <c r="J2052" s="173"/>
      <c r="K2052" s="173"/>
      <c r="L2052" s="173"/>
      <c r="M2052" s="173"/>
      <c r="N2052" s="173"/>
      <c r="O2052" s="173"/>
      <c r="P2052" s="173"/>
      <c r="Q2052" s="173"/>
      <c r="R2052" s="173"/>
      <c r="S2052" s="173"/>
      <c r="T2052" s="173"/>
      <c r="U2052" s="173"/>
      <c r="V2052" s="173"/>
      <c r="W2052" s="173"/>
      <c r="X2052" s="173"/>
      <c r="Y2052" s="173"/>
      <c r="Z2052" s="173"/>
      <c r="AA2052" s="173"/>
      <c r="AB2052" s="173"/>
      <c r="AC2052" s="173"/>
      <c r="AD2052" s="173"/>
      <c r="AE2052" s="173"/>
      <c r="AF2052" s="173"/>
      <c r="AG2052" s="173"/>
      <c r="AH2052" s="173"/>
      <c r="AI2052" s="173"/>
      <c r="AJ2052" s="173"/>
      <c r="AK2052" s="173"/>
      <c r="AL2052" s="173"/>
      <c r="AM2052" s="173"/>
      <c r="AN2052" s="173"/>
      <c r="AO2052" s="173"/>
      <c r="AP2052" s="173"/>
      <c r="AQ2052" s="173"/>
      <c r="AR2052" s="173"/>
      <c r="AS2052" s="173"/>
      <c r="AT2052" s="198"/>
      <c r="AU2052" s="198"/>
      <c r="AV2052" s="198"/>
      <c r="AW2052" s="198"/>
      <c r="AX2052" s="198"/>
      <c r="AY2052" s="198"/>
      <c r="AZ2052" s="198"/>
      <c r="BA2052" s="198"/>
      <c r="BB2052" s="198"/>
      <c r="BC2052" s="198"/>
      <c r="BD2052" s="198"/>
      <c r="BE2052" s="198"/>
      <c r="BF2052" s="198"/>
      <c r="BG2052" s="198"/>
      <c r="BH2052" s="198"/>
      <c r="BI2052" s="198"/>
      <c r="BJ2052" s="198"/>
      <c r="BK2052" s="198"/>
      <c r="BL2052" s="198"/>
      <c r="BM2052" s="198"/>
      <c r="BN2052" s="198"/>
      <c r="BO2052" s="198"/>
      <c r="BP2052" s="198"/>
      <c r="BQ2052" s="198"/>
      <c r="BR2052" s="198"/>
      <c r="BS2052" s="198"/>
      <c r="BT2052" s="198"/>
      <c r="BU2052" s="198"/>
      <c r="BV2052" s="198"/>
      <c r="BW2052" s="198"/>
      <c r="BX2052" s="198"/>
      <c r="BY2052" s="198"/>
      <c r="BZ2052" s="198"/>
      <c r="CA2052" s="198"/>
      <c r="CB2052" s="198"/>
      <c r="CC2052" s="198"/>
      <c r="CD2052" s="198"/>
    </row>
    <row r="2053" spans="4:82" x14ac:dyDescent="0.2">
      <c r="D2053" s="173"/>
      <c r="E2053" s="173"/>
      <c r="F2053" s="173"/>
      <c r="G2053" s="173"/>
      <c r="H2053" s="173"/>
      <c r="I2053" s="173"/>
      <c r="J2053" s="173"/>
      <c r="K2053" s="173"/>
      <c r="L2053" s="173"/>
      <c r="M2053" s="173"/>
      <c r="N2053" s="173"/>
      <c r="O2053" s="173"/>
      <c r="P2053" s="173"/>
      <c r="Q2053" s="173"/>
      <c r="R2053" s="173"/>
      <c r="S2053" s="173"/>
      <c r="T2053" s="173"/>
      <c r="U2053" s="173"/>
      <c r="V2053" s="173"/>
      <c r="W2053" s="173"/>
      <c r="X2053" s="173"/>
      <c r="Y2053" s="173"/>
      <c r="Z2053" s="173"/>
      <c r="AA2053" s="173"/>
      <c r="AB2053" s="173"/>
      <c r="AC2053" s="173"/>
      <c r="AD2053" s="173"/>
      <c r="AE2053" s="173"/>
      <c r="AF2053" s="173"/>
      <c r="AG2053" s="173"/>
      <c r="AH2053" s="173"/>
      <c r="AI2053" s="173"/>
      <c r="AJ2053" s="173"/>
      <c r="AK2053" s="173"/>
      <c r="AL2053" s="173"/>
      <c r="AM2053" s="173"/>
      <c r="AN2053" s="173"/>
      <c r="AO2053" s="173"/>
      <c r="AP2053" s="173"/>
      <c r="AQ2053" s="173"/>
      <c r="AR2053" s="173"/>
      <c r="AS2053" s="173"/>
      <c r="AT2053" s="198"/>
      <c r="AU2053" s="198"/>
      <c r="AV2053" s="198"/>
      <c r="AW2053" s="198"/>
      <c r="AX2053" s="198"/>
      <c r="AY2053" s="198"/>
      <c r="AZ2053" s="198"/>
      <c r="BA2053" s="198"/>
      <c r="BB2053" s="198"/>
      <c r="BC2053" s="198"/>
      <c r="BD2053" s="198"/>
      <c r="BE2053" s="198"/>
      <c r="BF2053" s="198"/>
      <c r="BG2053" s="198"/>
      <c r="BH2053" s="198"/>
      <c r="BI2053" s="198"/>
      <c r="BJ2053" s="198"/>
      <c r="BK2053" s="198"/>
      <c r="BL2053" s="198"/>
      <c r="BM2053" s="198"/>
      <c r="BN2053" s="198"/>
      <c r="BO2053" s="198"/>
      <c r="BP2053" s="198"/>
      <c r="BQ2053" s="198"/>
      <c r="BR2053" s="198"/>
      <c r="BS2053" s="198"/>
      <c r="BT2053" s="198"/>
      <c r="BU2053" s="198"/>
      <c r="BV2053" s="198"/>
      <c r="BW2053" s="198"/>
      <c r="BX2053" s="198"/>
      <c r="BY2053" s="198"/>
      <c r="BZ2053" s="198"/>
      <c r="CA2053" s="198"/>
      <c r="CB2053" s="198"/>
      <c r="CC2053" s="198"/>
      <c r="CD2053" s="198"/>
    </row>
    <row r="2054" spans="4:82" x14ac:dyDescent="0.2">
      <c r="D2054" s="173"/>
      <c r="E2054" s="173"/>
      <c r="F2054" s="173"/>
      <c r="G2054" s="173"/>
      <c r="H2054" s="173"/>
      <c r="I2054" s="173"/>
      <c r="J2054" s="173"/>
      <c r="K2054" s="173"/>
      <c r="L2054" s="173"/>
      <c r="M2054" s="173"/>
      <c r="N2054" s="173"/>
      <c r="O2054" s="173"/>
      <c r="P2054" s="173"/>
      <c r="Q2054" s="173"/>
      <c r="R2054" s="173"/>
      <c r="S2054" s="173"/>
      <c r="T2054" s="173"/>
      <c r="U2054" s="173"/>
      <c r="V2054" s="173"/>
      <c r="W2054" s="173"/>
      <c r="X2054" s="173"/>
      <c r="Y2054" s="173"/>
      <c r="Z2054" s="173"/>
      <c r="AA2054" s="173"/>
      <c r="AB2054" s="173"/>
      <c r="AC2054" s="173"/>
      <c r="AD2054" s="173"/>
      <c r="AE2054" s="173"/>
      <c r="AF2054" s="173"/>
      <c r="AG2054" s="173"/>
      <c r="AH2054" s="173"/>
      <c r="AI2054" s="173"/>
      <c r="AJ2054" s="173"/>
      <c r="AK2054" s="173"/>
      <c r="AL2054" s="173"/>
      <c r="AM2054" s="173"/>
      <c r="AN2054" s="173"/>
      <c r="AO2054" s="173"/>
      <c r="AP2054" s="173"/>
      <c r="AQ2054" s="173"/>
      <c r="AR2054" s="173"/>
      <c r="AS2054" s="173"/>
      <c r="AT2054" s="198"/>
      <c r="AU2054" s="198"/>
      <c r="AV2054" s="198"/>
      <c r="AW2054" s="198"/>
      <c r="AX2054" s="198"/>
      <c r="AY2054" s="198"/>
      <c r="AZ2054" s="198"/>
      <c r="BA2054" s="198"/>
      <c r="BB2054" s="198"/>
      <c r="BC2054" s="198"/>
      <c r="BD2054" s="198"/>
      <c r="BE2054" s="198"/>
      <c r="BF2054" s="198"/>
      <c r="BG2054" s="198"/>
      <c r="BH2054" s="198"/>
      <c r="BI2054" s="198"/>
      <c r="BJ2054" s="198"/>
      <c r="BK2054" s="198"/>
      <c r="BL2054" s="198"/>
      <c r="BM2054" s="198"/>
      <c r="BN2054" s="198"/>
      <c r="BO2054" s="198"/>
      <c r="BP2054" s="198"/>
      <c r="BQ2054" s="198"/>
      <c r="BR2054" s="198"/>
      <c r="BS2054" s="198"/>
      <c r="BT2054" s="198"/>
      <c r="BU2054" s="198"/>
      <c r="BV2054" s="198"/>
      <c r="BW2054" s="198"/>
      <c r="BX2054" s="198"/>
      <c r="BY2054" s="198"/>
      <c r="BZ2054" s="198"/>
      <c r="CA2054" s="198"/>
      <c r="CB2054" s="198"/>
      <c r="CC2054" s="198"/>
      <c r="CD2054" s="198"/>
    </row>
    <row r="2055" spans="4:82" x14ac:dyDescent="0.2">
      <c r="D2055" s="173"/>
      <c r="E2055" s="173"/>
      <c r="F2055" s="173"/>
      <c r="G2055" s="173"/>
      <c r="H2055" s="173"/>
      <c r="I2055" s="173"/>
      <c r="J2055" s="173"/>
      <c r="K2055" s="173"/>
      <c r="L2055" s="173"/>
      <c r="M2055" s="173"/>
      <c r="N2055" s="173"/>
      <c r="O2055" s="173"/>
      <c r="P2055" s="173"/>
      <c r="Q2055" s="173"/>
      <c r="R2055" s="173"/>
      <c r="S2055" s="173"/>
      <c r="T2055" s="173"/>
      <c r="U2055" s="173"/>
      <c r="V2055" s="173"/>
      <c r="W2055" s="173"/>
      <c r="X2055" s="173"/>
      <c r="Y2055" s="173"/>
      <c r="Z2055" s="173"/>
      <c r="AA2055" s="173"/>
      <c r="AB2055" s="173"/>
      <c r="AC2055" s="173"/>
      <c r="AD2055" s="173"/>
      <c r="AE2055" s="173"/>
      <c r="AF2055" s="173"/>
      <c r="AG2055" s="173"/>
      <c r="AH2055" s="173"/>
      <c r="AI2055" s="173"/>
      <c r="AJ2055" s="173"/>
      <c r="AK2055" s="173"/>
      <c r="AL2055" s="173"/>
      <c r="AM2055" s="173"/>
      <c r="AN2055" s="173"/>
      <c r="AO2055" s="173"/>
      <c r="AP2055" s="173"/>
      <c r="AQ2055" s="173"/>
      <c r="AR2055" s="173"/>
      <c r="AS2055" s="173"/>
      <c r="AT2055" s="198"/>
      <c r="AU2055" s="198"/>
      <c r="AV2055" s="198"/>
      <c r="AW2055" s="198"/>
      <c r="AX2055" s="198"/>
      <c r="AY2055" s="198"/>
      <c r="AZ2055" s="198"/>
      <c r="BA2055" s="198"/>
      <c r="BB2055" s="198"/>
      <c r="BC2055" s="198"/>
      <c r="BD2055" s="198"/>
      <c r="BE2055" s="198"/>
      <c r="BF2055" s="198"/>
      <c r="BG2055" s="198"/>
      <c r="BH2055" s="198"/>
      <c r="BI2055" s="198"/>
      <c r="BJ2055" s="198"/>
      <c r="BK2055" s="198"/>
      <c r="BL2055" s="198"/>
      <c r="BM2055" s="198"/>
      <c r="BN2055" s="198"/>
      <c r="BO2055" s="198"/>
      <c r="BP2055" s="198"/>
      <c r="BQ2055" s="198"/>
      <c r="BR2055" s="198"/>
      <c r="BS2055" s="198"/>
      <c r="BT2055" s="198"/>
      <c r="BU2055" s="198"/>
      <c r="BV2055" s="198"/>
      <c r="BW2055" s="198"/>
      <c r="BX2055" s="198"/>
      <c r="BY2055" s="198"/>
      <c r="BZ2055" s="198"/>
      <c r="CA2055" s="198"/>
      <c r="CB2055" s="198"/>
      <c r="CC2055" s="198"/>
      <c r="CD2055" s="198"/>
    </row>
    <row r="2056" spans="4:82" x14ac:dyDescent="0.2">
      <c r="D2056" s="173"/>
      <c r="E2056" s="173"/>
      <c r="F2056" s="173"/>
      <c r="G2056" s="173"/>
      <c r="H2056" s="173"/>
      <c r="I2056" s="173"/>
      <c r="J2056" s="173"/>
      <c r="K2056" s="173"/>
      <c r="L2056" s="173"/>
      <c r="M2056" s="173"/>
      <c r="N2056" s="173"/>
      <c r="O2056" s="173"/>
      <c r="P2056" s="173"/>
      <c r="Q2056" s="173"/>
      <c r="R2056" s="173"/>
      <c r="S2056" s="173"/>
      <c r="T2056" s="173"/>
      <c r="U2056" s="173"/>
      <c r="V2056" s="173"/>
      <c r="W2056" s="173"/>
      <c r="X2056" s="173"/>
      <c r="Y2056" s="173"/>
      <c r="Z2056" s="173"/>
      <c r="AA2056" s="173"/>
      <c r="AB2056" s="173"/>
      <c r="AC2056" s="173"/>
      <c r="AD2056" s="173"/>
      <c r="AE2056" s="173"/>
      <c r="AF2056" s="173"/>
      <c r="AG2056" s="173"/>
      <c r="AH2056" s="173"/>
      <c r="AI2056" s="173"/>
      <c r="AJ2056" s="173"/>
      <c r="AK2056" s="173"/>
      <c r="AL2056" s="173"/>
      <c r="AM2056" s="173"/>
      <c r="AN2056" s="173"/>
      <c r="AO2056" s="173"/>
      <c r="AP2056" s="173"/>
      <c r="AQ2056" s="173"/>
      <c r="AR2056" s="173"/>
      <c r="AS2056" s="173"/>
      <c r="AT2056" s="198"/>
      <c r="AU2056" s="198"/>
      <c r="AV2056" s="198"/>
      <c r="AW2056" s="198"/>
      <c r="AX2056" s="198"/>
      <c r="AY2056" s="198"/>
      <c r="AZ2056" s="198"/>
      <c r="BA2056" s="198"/>
      <c r="BB2056" s="198"/>
      <c r="BC2056" s="198"/>
      <c r="BD2056" s="198"/>
      <c r="BE2056" s="198"/>
      <c r="BF2056" s="198"/>
      <c r="BG2056" s="198"/>
      <c r="BH2056" s="198"/>
      <c r="BI2056" s="198"/>
      <c r="BJ2056" s="198"/>
      <c r="BK2056" s="198"/>
      <c r="BL2056" s="198"/>
      <c r="BM2056" s="198"/>
      <c r="BN2056" s="198"/>
      <c r="BO2056" s="198"/>
      <c r="BP2056" s="198"/>
      <c r="BQ2056" s="198"/>
      <c r="BR2056" s="198"/>
      <c r="BS2056" s="198"/>
      <c r="BT2056" s="198"/>
      <c r="BU2056" s="198"/>
      <c r="BV2056" s="198"/>
      <c r="BW2056" s="198"/>
      <c r="BX2056" s="198"/>
      <c r="BY2056" s="198"/>
      <c r="BZ2056" s="198"/>
      <c r="CA2056" s="198"/>
      <c r="CB2056" s="198"/>
      <c r="CC2056" s="198"/>
      <c r="CD2056" s="198"/>
    </row>
    <row r="2057" spans="4:82" x14ac:dyDescent="0.2">
      <c r="D2057" s="173"/>
      <c r="E2057" s="173"/>
      <c r="F2057" s="173"/>
      <c r="G2057" s="173"/>
      <c r="H2057" s="173"/>
      <c r="I2057" s="173"/>
      <c r="J2057" s="173"/>
      <c r="K2057" s="173"/>
      <c r="L2057" s="173"/>
      <c r="M2057" s="173"/>
      <c r="N2057" s="173"/>
      <c r="O2057" s="173"/>
      <c r="P2057" s="173"/>
      <c r="Q2057" s="173"/>
      <c r="R2057" s="173"/>
      <c r="S2057" s="173"/>
      <c r="T2057" s="173"/>
      <c r="U2057" s="173"/>
      <c r="V2057" s="173"/>
      <c r="W2057" s="173"/>
      <c r="X2057" s="173"/>
      <c r="Y2057" s="173"/>
      <c r="Z2057" s="173"/>
      <c r="AA2057" s="173"/>
      <c r="AB2057" s="173"/>
      <c r="AC2057" s="173"/>
      <c r="AD2057" s="173"/>
      <c r="AE2057" s="173"/>
      <c r="AF2057" s="173"/>
      <c r="AG2057" s="173"/>
      <c r="AH2057" s="173"/>
      <c r="AI2057" s="173"/>
      <c r="AJ2057" s="173"/>
      <c r="AK2057" s="173"/>
      <c r="AL2057" s="173"/>
      <c r="AM2057" s="173"/>
      <c r="AN2057" s="173"/>
      <c r="AO2057" s="173"/>
      <c r="AP2057" s="173"/>
      <c r="AQ2057" s="173"/>
      <c r="AR2057" s="173"/>
      <c r="AS2057" s="173"/>
      <c r="AT2057" s="198"/>
      <c r="AU2057" s="198"/>
      <c r="AV2057" s="198"/>
      <c r="AW2057" s="198"/>
      <c r="AX2057" s="198"/>
      <c r="AY2057" s="198"/>
      <c r="AZ2057" s="198"/>
      <c r="BA2057" s="198"/>
      <c r="BB2057" s="198"/>
      <c r="BC2057" s="198"/>
      <c r="BD2057" s="198"/>
      <c r="BE2057" s="198"/>
      <c r="BF2057" s="198"/>
      <c r="BG2057" s="198"/>
      <c r="BH2057" s="198"/>
      <c r="BI2057" s="198"/>
      <c r="BJ2057" s="198"/>
      <c r="BK2057" s="198"/>
      <c r="BL2057" s="198"/>
      <c r="BM2057" s="198"/>
      <c r="BN2057" s="198"/>
      <c r="BO2057" s="198"/>
      <c r="BP2057" s="198"/>
      <c r="BQ2057" s="198"/>
      <c r="BR2057" s="198"/>
      <c r="BS2057" s="198"/>
      <c r="BT2057" s="198"/>
      <c r="BU2057" s="198"/>
      <c r="BV2057" s="198"/>
      <c r="BW2057" s="198"/>
      <c r="BX2057" s="198"/>
      <c r="BY2057" s="198"/>
      <c r="BZ2057" s="198"/>
      <c r="CA2057" s="198"/>
      <c r="CB2057" s="198"/>
      <c r="CC2057" s="198"/>
      <c r="CD2057" s="198"/>
    </row>
    <row r="2058" spans="4:82" x14ac:dyDescent="0.2">
      <c r="D2058" s="173"/>
      <c r="E2058" s="173"/>
      <c r="F2058" s="173"/>
      <c r="G2058" s="173"/>
      <c r="H2058" s="173"/>
      <c r="I2058" s="173"/>
      <c r="J2058" s="173"/>
      <c r="K2058" s="173"/>
      <c r="L2058" s="173"/>
      <c r="M2058" s="173"/>
      <c r="N2058" s="173"/>
      <c r="O2058" s="173"/>
      <c r="P2058" s="173"/>
      <c r="Q2058" s="173"/>
      <c r="R2058" s="173"/>
      <c r="S2058" s="173"/>
      <c r="T2058" s="173"/>
      <c r="U2058" s="173"/>
      <c r="V2058" s="173"/>
      <c r="W2058" s="173"/>
      <c r="X2058" s="173"/>
      <c r="Y2058" s="173"/>
      <c r="Z2058" s="173"/>
      <c r="AA2058" s="173"/>
      <c r="AB2058" s="173"/>
      <c r="AC2058" s="173"/>
      <c r="AD2058" s="173"/>
      <c r="AE2058" s="173"/>
      <c r="AF2058" s="173"/>
      <c r="AG2058" s="173"/>
      <c r="AH2058" s="173"/>
      <c r="AI2058" s="173"/>
      <c r="AJ2058" s="173"/>
      <c r="AK2058" s="173"/>
      <c r="AL2058" s="173"/>
      <c r="AM2058" s="173"/>
      <c r="AN2058" s="173"/>
      <c r="AO2058" s="173"/>
      <c r="AP2058" s="173"/>
      <c r="AQ2058" s="173"/>
      <c r="AR2058" s="173"/>
      <c r="AS2058" s="173"/>
      <c r="AT2058" s="198"/>
      <c r="AU2058" s="198"/>
      <c r="AV2058" s="198"/>
      <c r="AW2058" s="198"/>
      <c r="AX2058" s="198"/>
      <c r="AY2058" s="198"/>
      <c r="AZ2058" s="198"/>
      <c r="BA2058" s="198"/>
      <c r="BB2058" s="198"/>
      <c r="BC2058" s="198"/>
      <c r="BD2058" s="198"/>
      <c r="BE2058" s="198"/>
      <c r="BF2058" s="198"/>
      <c r="BG2058" s="198"/>
      <c r="BH2058" s="198"/>
      <c r="BI2058" s="198"/>
      <c r="BJ2058" s="198"/>
      <c r="BK2058" s="198"/>
      <c r="BL2058" s="198"/>
      <c r="BM2058" s="198"/>
      <c r="BN2058" s="198"/>
      <c r="BO2058" s="198"/>
      <c r="BP2058" s="198"/>
      <c r="BQ2058" s="198"/>
      <c r="BR2058" s="198"/>
      <c r="BS2058" s="198"/>
      <c r="BT2058" s="198"/>
      <c r="BU2058" s="198"/>
      <c r="BV2058" s="198"/>
      <c r="BW2058" s="198"/>
      <c r="BX2058" s="198"/>
      <c r="BY2058" s="198"/>
      <c r="BZ2058" s="198"/>
      <c r="CA2058" s="198"/>
      <c r="CB2058" s="198"/>
      <c r="CC2058" s="198"/>
      <c r="CD2058" s="198"/>
    </row>
    <row r="2059" spans="4:82" x14ac:dyDescent="0.2">
      <c r="D2059" s="173"/>
      <c r="E2059" s="173"/>
      <c r="F2059" s="173"/>
      <c r="G2059" s="173"/>
      <c r="H2059" s="173"/>
      <c r="I2059" s="173"/>
      <c r="J2059" s="173"/>
      <c r="K2059" s="173"/>
      <c r="L2059" s="173"/>
      <c r="M2059" s="173"/>
      <c r="N2059" s="173"/>
      <c r="O2059" s="173"/>
      <c r="P2059" s="173"/>
      <c r="Q2059" s="173"/>
      <c r="R2059" s="173"/>
      <c r="S2059" s="173"/>
      <c r="T2059" s="173"/>
      <c r="U2059" s="173"/>
      <c r="V2059" s="173"/>
      <c r="W2059" s="173"/>
      <c r="X2059" s="173"/>
      <c r="Y2059" s="173"/>
      <c r="Z2059" s="173"/>
      <c r="AA2059" s="173"/>
      <c r="AB2059" s="173"/>
      <c r="AC2059" s="173"/>
      <c r="AD2059" s="173"/>
      <c r="AE2059" s="173"/>
      <c r="AF2059" s="173"/>
      <c r="AG2059" s="173"/>
      <c r="AH2059" s="173"/>
      <c r="AI2059" s="173"/>
      <c r="AJ2059" s="173"/>
      <c r="AK2059" s="173"/>
      <c r="AL2059" s="173"/>
      <c r="AM2059" s="173"/>
      <c r="AN2059" s="173"/>
      <c r="AO2059" s="173"/>
      <c r="AP2059" s="173"/>
      <c r="AQ2059" s="173"/>
      <c r="AR2059" s="173"/>
      <c r="AS2059" s="173"/>
      <c r="AT2059" s="198"/>
      <c r="AU2059" s="198"/>
      <c r="AV2059" s="198"/>
      <c r="AW2059" s="198"/>
      <c r="AX2059" s="198"/>
      <c r="AY2059" s="198"/>
      <c r="AZ2059" s="198"/>
      <c r="BA2059" s="198"/>
      <c r="BB2059" s="198"/>
      <c r="BC2059" s="198"/>
      <c r="BD2059" s="198"/>
      <c r="BE2059" s="198"/>
      <c r="BF2059" s="198"/>
      <c r="BG2059" s="198"/>
      <c r="BH2059" s="198"/>
      <c r="BI2059" s="198"/>
      <c r="BJ2059" s="198"/>
      <c r="BK2059" s="198"/>
      <c r="BL2059" s="198"/>
      <c r="BM2059" s="198"/>
      <c r="BN2059" s="198"/>
      <c r="BO2059" s="198"/>
      <c r="BP2059" s="198"/>
      <c r="BQ2059" s="198"/>
      <c r="BR2059" s="198"/>
      <c r="BS2059" s="198"/>
      <c r="BT2059" s="198"/>
      <c r="BU2059" s="198"/>
      <c r="BV2059" s="198"/>
      <c r="BW2059" s="198"/>
      <c r="BX2059" s="198"/>
      <c r="BY2059" s="198"/>
      <c r="BZ2059" s="198"/>
      <c r="CA2059" s="198"/>
      <c r="CB2059" s="198"/>
      <c r="CC2059" s="198"/>
      <c r="CD2059" s="198"/>
    </row>
    <row r="2060" spans="4:82" x14ac:dyDescent="0.2">
      <c r="D2060" s="173"/>
      <c r="E2060" s="173"/>
      <c r="F2060" s="173"/>
      <c r="G2060" s="173"/>
      <c r="H2060" s="173"/>
      <c r="I2060" s="173"/>
      <c r="J2060" s="173"/>
      <c r="K2060" s="173"/>
      <c r="L2060" s="173"/>
      <c r="M2060" s="173"/>
      <c r="N2060" s="173"/>
      <c r="O2060" s="173"/>
      <c r="P2060" s="173"/>
      <c r="Q2060" s="173"/>
      <c r="R2060" s="173"/>
      <c r="S2060" s="173"/>
      <c r="T2060" s="173"/>
      <c r="U2060" s="173"/>
      <c r="V2060" s="173"/>
      <c r="W2060" s="173"/>
      <c r="X2060" s="173"/>
      <c r="Y2060" s="173"/>
      <c r="Z2060" s="173"/>
      <c r="AA2060" s="173"/>
      <c r="AB2060" s="173"/>
      <c r="AC2060" s="173"/>
      <c r="AD2060" s="173"/>
      <c r="AE2060" s="173"/>
      <c r="AF2060" s="173"/>
      <c r="AG2060" s="173"/>
      <c r="AH2060" s="173"/>
      <c r="AI2060" s="173"/>
      <c r="AJ2060" s="173"/>
      <c r="AK2060" s="173"/>
      <c r="AL2060" s="173"/>
      <c r="AM2060" s="173"/>
      <c r="AN2060" s="173"/>
      <c r="AO2060" s="173"/>
      <c r="AP2060" s="173"/>
      <c r="AQ2060" s="173"/>
      <c r="AR2060" s="173"/>
      <c r="AS2060" s="173"/>
      <c r="AT2060" s="198"/>
      <c r="AU2060" s="198"/>
      <c r="AV2060" s="198"/>
      <c r="AW2060" s="198"/>
      <c r="AX2060" s="198"/>
      <c r="AY2060" s="198"/>
      <c r="AZ2060" s="198"/>
      <c r="BA2060" s="198"/>
      <c r="BB2060" s="198"/>
      <c r="BC2060" s="198"/>
      <c r="BD2060" s="198"/>
      <c r="BE2060" s="198"/>
      <c r="BF2060" s="198"/>
      <c r="BG2060" s="198"/>
      <c r="BH2060" s="198"/>
      <c r="BI2060" s="198"/>
      <c r="BJ2060" s="198"/>
      <c r="BK2060" s="198"/>
      <c r="BL2060" s="198"/>
      <c r="BM2060" s="198"/>
      <c r="BN2060" s="198"/>
      <c r="BO2060" s="198"/>
      <c r="BP2060" s="198"/>
      <c r="BQ2060" s="198"/>
      <c r="BR2060" s="198"/>
      <c r="BS2060" s="198"/>
      <c r="BT2060" s="198"/>
      <c r="BU2060" s="198"/>
      <c r="BV2060" s="198"/>
      <c r="BW2060" s="198"/>
      <c r="BX2060" s="198"/>
      <c r="BY2060" s="198"/>
      <c r="BZ2060" s="198"/>
      <c r="CA2060" s="198"/>
      <c r="CB2060" s="198"/>
      <c r="CC2060" s="198"/>
      <c r="CD2060" s="198"/>
    </row>
    <row r="2061" spans="4:82" x14ac:dyDescent="0.2">
      <c r="D2061" s="173"/>
      <c r="E2061" s="173"/>
      <c r="F2061" s="173"/>
      <c r="G2061" s="173"/>
      <c r="H2061" s="173"/>
      <c r="I2061" s="173"/>
      <c r="J2061" s="173"/>
      <c r="K2061" s="173"/>
      <c r="L2061" s="173"/>
      <c r="M2061" s="173"/>
      <c r="N2061" s="173"/>
      <c r="O2061" s="173"/>
      <c r="P2061" s="173"/>
      <c r="Q2061" s="173"/>
      <c r="R2061" s="173"/>
      <c r="S2061" s="173"/>
      <c r="T2061" s="173"/>
      <c r="U2061" s="173"/>
      <c r="V2061" s="173"/>
      <c r="W2061" s="173"/>
      <c r="X2061" s="173"/>
      <c r="Y2061" s="173"/>
      <c r="Z2061" s="173"/>
      <c r="AA2061" s="173"/>
      <c r="AB2061" s="173"/>
      <c r="AC2061" s="173"/>
      <c r="AD2061" s="173"/>
      <c r="AE2061" s="173"/>
      <c r="AF2061" s="173"/>
      <c r="AG2061" s="173"/>
      <c r="AH2061" s="173"/>
      <c r="AI2061" s="173"/>
      <c r="AJ2061" s="173"/>
      <c r="AK2061" s="173"/>
      <c r="AL2061" s="173"/>
      <c r="AM2061" s="173"/>
      <c r="AN2061" s="173"/>
      <c r="AO2061" s="173"/>
      <c r="AP2061" s="173"/>
      <c r="AQ2061" s="173"/>
      <c r="AR2061" s="173"/>
      <c r="AS2061" s="173"/>
      <c r="AT2061" s="198"/>
      <c r="AU2061" s="198"/>
      <c r="AV2061" s="198"/>
      <c r="AW2061" s="198"/>
      <c r="AX2061" s="198"/>
      <c r="AY2061" s="198"/>
      <c r="AZ2061" s="198"/>
      <c r="BA2061" s="198"/>
      <c r="BB2061" s="198"/>
      <c r="BC2061" s="198"/>
      <c r="BD2061" s="198"/>
      <c r="BE2061" s="198"/>
      <c r="BF2061" s="198"/>
      <c r="BG2061" s="198"/>
      <c r="BH2061" s="198"/>
      <c r="BI2061" s="198"/>
      <c r="BJ2061" s="198"/>
      <c r="BK2061" s="198"/>
      <c r="BL2061" s="198"/>
      <c r="BM2061" s="198"/>
      <c r="BN2061" s="198"/>
      <c r="BO2061" s="198"/>
      <c r="BP2061" s="198"/>
      <c r="BQ2061" s="198"/>
      <c r="BR2061" s="198"/>
      <c r="BS2061" s="198"/>
      <c r="BT2061" s="198"/>
      <c r="BU2061" s="198"/>
      <c r="BV2061" s="198"/>
      <c r="BW2061" s="198"/>
      <c r="BX2061" s="198"/>
      <c r="BY2061" s="198"/>
      <c r="BZ2061" s="198"/>
      <c r="CA2061" s="198"/>
      <c r="CB2061" s="198"/>
      <c r="CC2061" s="198"/>
      <c r="CD2061" s="198"/>
    </row>
    <row r="2062" spans="4:82" x14ac:dyDescent="0.2">
      <c r="D2062" s="173"/>
      <c r="E2062" s="173"/>
      <c r="F2062" s="173"/>
      <c r="G2062" s="173"/>
      <c r="H2062" s="173"/>
      <c r="I2062" s="173"/>
      <c r="J2062" s="173"/>
      <c r="K2062" s="173"/>
      <c r="L2062" s="173"/>
      <c r="M2062" s="173"/>
      <c r="N2062" s="173"/>
      <c r="O2062" s="173"/>
      <c r="P2062" s="173"/>
      <c r="Q2062" s="173"/>
      <c r="R2062" s="173"/>
      <c r="S2062" s="173"/>
      <c r="T2062" s="173"/>
      <c r="U2062" s="173"/>
      <c r="V2062" s="173"/>
      <c r="W2062" s="173"/>
      <c r="X2062" s="173"/>
      <c r="Y2062" s="173"/>
      <c r="Z2062" s="173"/>
      <c r="AA2062" s="173"/>
      <c r="AB2062" s="173"/>
      <c r="AC2062" s="173"/>
      <c r="AD2062" s="173"/>
      <c r="AE2062" s="173"/>
      <c r="AF2062" s="173"/>
      <c r="AG2062" s="173"/>
      <c r="AH2062" s="173"/>
      <c r="AI2062" s="173"/>
      <c r="AJ2062" s="173"/>
      <c r="AK2062" s="173"/>
      <c r="AL2062" s="173"/>
      <c r="AM2062" s="173"/>
      <c r="AN2062" s="173"/>
      <c r="AO2062" s="173"/>
      <c r="AP2062" s="173"/>
      <c r="AQ2062" s="173"/>
      <c r="AR2062" s="173"/>
      <c r="AS2062" s="173"/>
      <c r="AT2062" s="198"/>
      <c r="AU2062" s="198"/>
      <c r="AV2062" s="198"/>
      <c r="AW2062" s="198"/>
      <c r="AX2062" s="198"/>
      <c r="AY2062" s="198"/>
      <c r="AZ2062" s="198"/>
      <c r="BA2062" s="198"/>
      <c r="BB2062" s="198"/>
      <c r="BC2062" s="198"/>
      <c r="BD2062" s="198"/>
      <c r="BE2062" s="198"/>
      <c r="BF2062" s="198"/>
      <c r="BG2062" s="198"/>
      <c r="BH2062" s="198"/>
      <c r="BI2062" s="198"/>
      <c r="BJ2062" s="198"/>
      <c r="BK2062" s="198"/>
      <c r="BL2062" s="198"/>
      <c r="BM2062" s="198"/>
      <c r="BN2062" s="198"/>
      <c r="BO2062" s="198"/>
      <c r="BP2062" s="198"/>
      <c r="BQ2062" s="198"/>
      <c r="BR2062" s="198"/>
      <c r="BS2062" s="198"/>
      <c r="BT2062" s="198"/>
      <c r="BU2062" s="198"/>
      <c r="BV2062" s="198"/>
      <c r="BW2062" s="198"/>
      <c r="BX2062" s="198"/>
      <c r="BY2062" s="198"/>
      <c r="BZ2062" s="198"/>
      <c r="CA2062" s="198"/>
      <c r="CB2062" s="198"/>
      <c r="CC2062" s="198"/>
      <c r="CD2062" s="198"/>
    </row>
    <row r="2063" spans="4:82" x14ac:dyDescent="0.2">
      <c r="D2063" s="173"/>
      <c r="E2063" s="173"/>
      <c r="F2063" s="173"/>
      <c r="G2063" s="173"/>
      <c r="H2063" s="173"/>
      <c r="I2063" s="173"/>
      <c r="J2063" s="173"/>
      <c r="K2063" s="173"/>
      <c r="L2063" s="173"/>
      <c r="M2063" s="173"/>
      <c r="N2063" s="173"/>
      <c r="O2063" s="173"/>
      <c r="P2063" s="173"/>
      <c r="Q2063" s="173"/>
      <c r="R2063" s="173"/>
      <c r="S2063" s="173"/>
      <c r="T2063" s="173"/>
      <c r="U2063" s="173"/>
      <c r="V2063" s="173"/>
      <c r="W2063" s="173"/>
      <c r="X2063" s="173"/>
      <c r="Y2063" s="173"/>
      <c r="Z2063" s="173"/>
      <c r="AA2063" s="173"/>
      <c r="AB2063" s="173"/>
      <c r="AC2063" s="173"/>
      <c r="AD2063" s="173"/>
      <c r="AE2063" s="173"/>
      <c r="AF2063" s="173"/>
      <c r="AG2063" s="173"/>
      <c r="AH2063" s="173"/>
      <c r="AI2063" s="173"/>
      <c r="AJ2063" s="173"/>
      <c r="AK2063" s="173"/>
      <c r="AL2063" s="173"/>
      <c r="AM2063" s="173"/>
      <c r="AN2063" s="173"/>
      <c r="AO2063" s="173"/>
      <c r="AP2063" s="173"/>
      <c r="AQ2063" s="173"/>
      <c r="AR2063" s="173"/>
      <c r="AS2063" s="173"/>
      <c r="AT2063" s="198"/>
      <c r="AU2063" s="198"/>
      <c r="AV2063" s="198"/>
      <c r="AW2063" s="198"/>
      <c r="AX2063" s="198"/>
      <c r="AY2063" s="198"/>
      <c r="AZ2063" s="198"/>
      <c r="BA2063" s="198"/>
      <c r="BB2063" s="198"/>
      <c r="BC2063" s="198"/>
      <c r="BD2063" s="198"/>
      <c r="BE2063" s="198"/>
      <c r="BF2063" s="198"/>
      <c r="BG2063" s="198"/>
      <c r="BH2063" s="198"/>
      <c r="BI2063" s="198"/>
      <c r="BJ2063" s="198"/>
      <c r="BK2063" s="198"/>
      <c r="BL2063" s="198"/>
      <c r="BM2063" s="198"/>
      <c r="BN2063" s="198"/>
      <c r="BO2063" s="198"/>
      <c r="BP2063" s="198"/>
      <c r="BQ2063" s="198"/>
      <c r="BR2063" s="198"/>
      <c r="BS2063" s="198"/>
      <c r="BT2063" s="198"/>
      <c r="BU2063" s="198"/>
      <c r="BV2063" s="198"/>
      <c r="BW2063" s="198"/>
      <c r="BX2063" s="198"/>
      <c r="BY2063" s="198"/>
      <c r="BZ2063" s="198"/>
      <c r="CA2063" s="198"/>
      <c r="CB2063" s="198"/>
      <c r="CC2063" s="198"/>
      <c r="CD2063" s="198"/>
    </row>
    <row r="2064" spans="4:82" x14ac:dyDescent="0.2">
      <c r="D2064" s="173"/>
      <c r="E2064" s="173"/>
      <c r="F2064" s="173"/>
      <c r="G2064" s="173"/>
      <c r="H2064" s="173"/>
      <c r="I2064" s="173"/>
      <c r="J2064" s="173"/>
      <c r="K2064" s="173"/>
      <c r="L2064" s="173"/>
      <c r="M2064" s="173"/>
      <c r="N2064" s="173"/>
      <c r="O2064" s="173"/>
      <c r="P2064" s="173"/>
      <c r="Q2064" s="173"/>
      <c r="R2064" s="173"/>
      <c r="S2064" s="173"/>
      <c r="T2064" s="173"/>
      <c r="U2064" s="173"/>
      <c r="V2064" s="173"/>
      <c r="W2064" s="173"/>
      <c r="X2064" s="173"/>
      <c r="Y2064" s="173"/>
      <c r="Z2064" s="173"/>
      <c r="AA2064" s="173"/>
      <c r="AB2064" s="173"/>
      <c r="AC2064" s="173"/>
      <c r="AD2064" s="173"/>
      <c r="AE2064" s="173"/>
      <c r="AF2064" s="173"/>
      <c r="AG2064" s="173"/>
      <c r="AH2064" s="173"/>
      <c r="AI2064" s="173"/>
      <c r="AJ2064" s="173"/>
      <c r="AK2064" s="173"/>
      <c r="AL2064" s="173"/>
      <c r="AM2064" s="173"/>
      <c r="AN2064" s="173"/>
      <c r="AO2064" s="173"/>
      <c r="AP2064" s="173"/>
      <c r="AQ2064" s="173"/>
      <c r="AR2064" s="173"/>
      <c r="AS2064" s="173"/>
      <c r="AT2064" s="198"/>
      <c r="AU2064" s="198"/>
      <c r="AV2064" s="198"/>
      <c r="AW2064" s="198"/>
      <c r="AX2064" s="198"/>
      <c r="AY2064" s="198"/>
      <c r="AZ2064" s="198"/>
      <c r="BA2064" s="198"/>
      <c r="BB2064" s="198"/>
      <c r="BC2064" s="198"/>
      <c r="BD2064" s="198"/>
      <c r="BE2064" s="198"/>
      <c r="BF2064" s="198"/>
      <c r="BG2064" s="198"/>
      <c r="BH2064" s="198"/>
      <c r="BI2064" s="198"/>
      <c r="BJ2064" s="198"/>
      <c r="BK2064" s="198"/>
      <c r="BL2064" s="198"/>
      <c r="BM2064" s="198"/>
      <c r="BN2064" s="198"/>
      <c r="BO2064" s="198"/>
      <c r="BP2064" s="198"/>
      <c r="BQ2064" s="198"/>
      <c r="BR2064" s="198"/>
      <c r="BS2064" s="198"/>
      <c r="BT2064" s="198"/>
      <c r="BU2064" s="198"/>
      <c r="BV2064" s="198"/>
      <c r="BW2064" s="198"/>
      <c r="BX2064" s="198"/>
      <c r="BY2064" s="198"/>
      <c r="BZ2064" s="198"/>
      <c r="CA2064" s="198"/>
      <c r="CB2064" s="198"/>
      <c r="CC2064" s="198"/>
      <c r="CD2064" s="198"/>
    </row>
    <row r="2065" spans="4:82" x14ac:dyDescent="0.2">
      <c r="D2065" s="173"/>
      <c r="E2065" s="173"/>
      <c r="F2065" s="173"/>
      <c r="G2065" s="173"/>
      <c r="H2065" s="173"/>
      <c r="I2065" s="173"/>
      <c r="J2065" s="173"/>
      <c r="K2065" s="173"/>
      <c r="L2065" s="173"/>
      <c r="M2065" s="173"/>
      <c r="N2065" s="173"/>
      <c r="O2065" s="173"/>
      <c r="P2065" s="173"/>
      <c r="Q2065" s="173"/>
      <c r="R2065" s="173"/>
      <c r="S2065" s="173"/>
      <c r="T2065" s="173"/>
      <c r="U2065" s="173"/>
      <c r="V2065" s="173"/>
      <c r="W2065" s="173"/>
      <c r="X2065" s="173"/>
      <c r="Y2065" s="173"/>
      <c r="Z2065" s="173"/>
      <c r="AA2065" s="173"/>
      <c r="AB2065" s="173"/>
      <c r="AC2065" s="173"/>
      <c r="AD2065" s="173"/>
      <c r="AE2065" s="173"/>
      <c r="AF2065" s="173"/>
      <c r="AG2065" s="173"/>
      <c r="AH2065" s="173"/>
      <c r="AI2065" s="173"/>
      <c r="AJ2065" s="173"/>
      <c r="AK2065" s="173"/>
      <c r="AL2065" s="173"/>
      <c r="AM2065" s="173"/>
      <c r="AN2065" s="173"/>
      <c r="AO2065" s="173"/>
      <c r="AP2065" s="173"/>
      <c r="AQ2065" s="173"/>
      <c r="AR2065" s="173"/>
      <c r="AS2065" s="173"/>
      <c r="AT2065" s="198"/>
      <c r="AU2065" s="198"/>
      <c r="AV2065" s="198"/>
      <c r="AW2065" s="198"/>
      <c r="AX2065" s="198"/>
      <c r="AY2065" s="198"/>
      <c r="AZ2065" s="198"/>
      <c r="BA2065" s="198"/>
      <c r="BB2065" s="198"/>
      <c r="BC2065" s="198"/>
      <c r="BD2065" s="198"/>
      <c r="BE2065" s="198"/>
      <c r="BF2065" s="198"/>
      <c r="BG2065" s="198"/>
      <c r="BH2065" s="198"/>
      <c r="BI2065" s="198"/>
      <c r="BJ2065" s="198"/>
      <c r="BK2065" s="198"/>
      <c r="BL2065" s="198"/>
      <c r="BM2065" s="198"/>
      <c r="BN2065" s="198"/>
      <c r="BO2065" s="198"/>
      <c r="BP2065" s="198"/>
      <c r="BQ2065" s="198"/>
      <c r="BR2065" s="198"/>
      <c r="BS2065" s="198"/>
      <c r="BT2065" s="198"/>
      <c r="BU2065" s="198"/>
      <c r="BV2065" s="198"/>
      <c r="BW2065" s="198"/>
      <c r="BX2065" s="198"/>
      <c r="BY2065" s="198"/>
      <c r="BZ2065" s="198"/>
      <c r="CA2065" s="198"/>
      <c r="CB2065" s="198"/>
      <c r="CC2065" s="198"/>
      <c r="CD2065" s="198"/>
    </row>
    <row r="2066" spans="4:82" x14ac:dyDescent="0.2">
      <c r="D2066" s="173"/>
      <c r="E2066" s="173"/>
      <c r="F2066" s="173"/>
      <c r="G2066" s="173"/>
      <c r="H2066" s="173"/>
      <c r="I2066" s="173"/>
      <c r="J2066" s="173"/>
      <c r="K2066" s="173"/>
      <c r="L2066" s="173"/>
      <c r="M2066" s="173"/>
      <c r="N2066" s="173"/>
      <c r="O2066" s="173"/>
      <c r="P2066" s="173"/>
      <c r="Q2066" s="173"/>
      <c r="R2066" s="173"/>
      <c r="S2066" s="173"/>
      <c r="T2066" s="173"/>
      <c r="U2066" s="173"/>
      <c r="V2066" s="173"/>
      <c r="W2066" s="173"/>
      <c r="X2066" s="173"/>
      <c r="Y2066" s="173"/>
      <c r="Z2066" s="173"/>
      <c r="AA2066" s="173"/>
      <c r="AB2066" s="173"/>
      <c r="AC2066" s="173"/>
      <c r="AD2066" s="173"/>
      <c r="AE2066" s="173"/>
      <c r="AF2066" s="173"/>
      <c r="AG2066" s="173"/>
      <c r="AH2066" s="173"/>
      <c r="AI2066" s="173"/>
      <c r="AJ2066" s="173"/>
      <c r="AK2066" s="173"/>
      <c r="AL2066" s="173"/>
      <c r="AM2066" s="173"/>
      <c r="AN2066" s="173"/>
      <c r="AO2066" s="173"/>
      <c r="AP2066" s="173"/>
      <c r="AQ2066" s="173"/>
      <c r="AR2066" s="173"/>
      <c r="AS2066" s="173"/>
      <c r="AT2066" s="198"/>
      <c r="AU2066" s="198"/>
      <c r="AV2066" s="198"/>
      <c r="AW2066" s="198"/>
      <c r="AX2066" s="198"/>
      <c r="AY2066" s="198"/>
      <c r="AZ2066" s="198"/>
      <c r="BA2066" s="198"/>
      <c r="BB2066" s="198"/>
      <c r="BC2066" s="198"/>
      <c r="BD2066" s="198"/>
      <c r="BE2066" s="198"/>
      <c r="BF2066" s="198"/>
      <c r="BG2066" s="198"/>
      <c r="BH2066" s="198"/>
      <c r="BI2066" s="198"/>
      <c r="BJ2066" s="198"/>
      <c r="BK2066" s="198"/>
      <c r="BL2066" s="198"/>
      <c r="BM2066" s="198"/>
      <c r="BN2066" s="198"/>
      <c r="BO2066" s="198"/>
      <c r="BP2066" s="198"/>
      <c r="BQ2066" s="198"/>
      <c r="BR2066" s="198"/>
      <c r="BS2066" s="198"/>
      <c r="BT2066" s="198"/>
      <c r="BU2066" s="198"/>
      <c r="BV2066" s="198"/>
      <c r="BW2066" s="198"/>
      <c r="BX2066" s="198"/>
      <c r="BY2066" s="198"/>
      <c r="BZ2066" s="198"/>
      <c r="CA2066" s="198"/>
      <c r="CB2066" s="198"/>
      <c r="CC2066" s="198"/>
      <c r="CD2066" s="198"/>
    </row>
    <row r="2067" spans="4:82" x14ac:dyDescent="0.2">
      <c r="D2067" s="173"/>
      <c r="E2067" s="173"/>
      <c r="F2067" s="173"/>
      <c r="G2067" s="173"/>
      <c r="H2067" s="173"/>
      <c r="I2067" s="173"/>
      <c r="J2067" s="173"/>
      <c r="K2067" s="173"/>
      <c r="L2067" s="173"/>
      <c r="M2067" s="173"/>
      <c r="N2067" s="173"/>
      <c r="O2067" s="173"/>
      <c r="P2067" s="173"/>
      <c r="Q2067" s="173"/>
      <c r="R2067" s="173"/>
      <c r="S2067" s="173"/>
      <c r="T2067" s="173"/>
      <c r="U2067" s="173"/>
      <c r="V2067" s="173"/>
      <c r="W2067" s="173"/>
      <c r="X2067" s="173"/>
      <c r="Y2067" s="173"/>
      <c r="Z2067" s="173"/>
      <c r="AA2067" s="173"/>
      <c r="AB2067" s="173"/>
      <c r="AC2067" s="173"/>
      <c r="AD2067" s="173"/>
      <c r="AE2067" s="173"/>
      <c r="AF2067" s="173"/>
      <c r="AG2067" s="173"/>
      <c r="AH2067" s="173"/>
      <c r="AI2067" s="173"/>
      <c r="AJ2067" s="173"/>
      <c r="AK2067" s="173"/>
      <c r="AL2067" s="173"/>
      <c r="AM2067" s="173"/>
      <c r="AN2067" s="173"/>
      <c r="AO2067" s="173"/>
      <c r="AP2067" s="173"/>
      <c r="AQ2067" s="173"/>
      <c r="AR2067" s="173"/>
      <c r="AS2067" s="173"/>
      <c r="AT2067" s="198"/>
      <c r="AU2067" s="198"/>
      <c r="AV2067" s="198"/>
      <c r="AW2067" s="198"/>
      <c r="AX2067" s="198"/>
      <c r="AY2067" s="198"/>
      <c r="AZ2067" s="198"/>
      <c r="BA2067" s="198"/>
      <c r="BB2067" s="198"/>
      <c r="BC2067" s="198"/>
      <c r="BD2067" s="198"/>
      <c r="BE2067" s="198"/>
      <c r="BF2067" s="198"/>
      <c r="BG2067" s="198"/>
      <c r="BH2067" s="198"/>
      <c r="BI2067" s="198"/>
      <c r="BJ2067" s="198"/>
      <c r="BK2067" s="198"/>
      <c r="BL2067" s="198"/>
      <c r="BM2067" s="198"/>
      <c r="BN2067" s="198"/>
      <c r="BO2067" s="198"/>
      <c r="BP2067" s="198"/>
      <c r="BQ2067" s="198"/>
      <c r="BR2067" s="198"/>
      <c r="BS2067" s="198"/>
      <c r="BT2067" s="198"/>
      <c r="BU2067" s="198"/>
      <c r="BV2067" s="198"/>
      <c r="BW2067" s="198"/>
      <c r="BX2067" s="198"/>
      <c r="BY2067" s="198"/>
      <c r="BZ2067" s="198"/>
      <c r="CA2067" s="198"/>
      <c r="CB2067" s="198"/>
      <c r="CC2067" s="198"/>
      <c r="CD2067" s="198"/>
    </row>
    <row r="2068" spans="4:82" x14ac:dyDescent="0.2">
      <c r="D2068" s="173"/>
      <c r="E2068" s="173"/>
      <c r="F2068" s="173"/>
      <c r="G2068" s="173"/>
      <c r="H2068" s="173"/>
      <c r="I2068" s="173"/>
      <c r="J2068" s="173"/>
      <c r="K2068" s="173"/>
      <c r="L2068" s="173"/>
      <c r="M2068" s="173"/>
      <c r="N2068" s="173"/>
      <c r="O2068" s="173"/>
      <c r="P2068" s="173"/>
      <c r="Q2068" s="173"/>
      <c r="R2068" s="173"/>
      <c r="S2068" s="173"/>
      <c r="T2068" s="173"/>
      <c r="U2068" s="173"/>
      <c r="V2068" s="173"/>
      <c r="W2068" s="173"/>
      <c r="X2068" s="173"/>
      <c r="Y2068" s="173"/>
      <c r="Z2068" s="173"/>
      <c r="AA2068" s="173"/>
      <c r="AB2068" s="173"/>
      <c r="AC2068" s="173"/>
      <c r="AD2068" s="173"/>
      <c r="AE2068" s="173"/>
      <c r="AF2068" s="173"/>
      <c r="AG2068" s="173"/>
      <c r="AH2068" s="173"/>
      <c r="AI2068" s="173"/>
      <c r="AJ2068" s="173"/>
      <c r="AK2068" s="173"/>
      <c r="AL2068" s="173"/>
      <c r="AM2068" s="173"/>
      <c r="AN2068" s="173"/>
      <c r="AO2068" s="173"/>
      <c r="AP2068" s="173"/>
      <c r="AQ2068" s="173"/>
      <c r="AR2068" s="173"/>
      <c r="AS2068" s="173"/>
      <c r="AT2068" s="198"/>
      <c r="AU2068" s="198"/>
      <c r="AV2068" s="198"/>
      <c r="AW2068" s="198"/>
      <c r="AX2068" s="198"/>
      <c r="AY2068" s="198"/>
      <c r="AZ2068" s="198"/>
      <c r="BA2068" s="198"/>
      <c r="BB2068" s="198"/>
      <c r="BC2068" s="198"/>
      <c r="BD2068" s="198"/>
      <c r="BE2068" s="198"/>
      <c r="BF2068" s="198"/>
      <c r="BG2068" s="198"/>
      <c r="BH2068" s="198"/>
      <c r="BI2068" s="198"/>
      <c r="BJ2068" s="198"/>
      <c r="BK2068" s="198"/>
      <c r="BL2068" s="198"/>
      <c r="BM2068" s="198"/>
      <c r="BN2068" s="198"/>
      <c r="BO2068" s="198"/>
      <c r="BP2068" s="198"/>
      <c r="BQ2068" s="198"/>
      <c r="BR2068" s="198"/>
      <c r="BS2068" s="198"/>
      <c r="BT2068" s="198"/>
      <c r="BU2068" s="198"/>
      <c r="BV2068" s="198"/>
      <c r="BW2068" s="198"/>
      <c r="BX2068" s="198"/>
      <c r="BY2068" s="198"/>
      <c r="BZ2068" s="198"/>
      <c r="CA2068" s="198"/>
      <c r="CB2068" s="198"/>
      <c r="CC2068" s="198"/>
      <c r="CD2068" s="198"/>
    </row>
    <row r="2069" spans="4:82" x14ac:dyDescent="0.2">
      <c r="D2069" s="173"/>
      <c r="E2069" s="173"/>
      <c r="F2069" s="173"/>
      <c r="G2069" s="173"/>
      <c r="H2069" s="173"/>
      <c r="I2069" s="173"/>
      <c r="J2069" s="173"/>
      <c r="K2069" s="173"/>
      <c r="L2069" s="173"/>
      <c r="M2069" s="173"/>
      <c r="N2069" s="173"/>
      <c r="O2069" s="173"/>
      <c r="P2069" s="173"/>
      <c r="Q2069" s="173"/>
      <c r="R2069" s="173"/>
      <c r="S2069" s="173"/>
      <c r="T2069" s="173"/>
      <c r="U2069" s="173"/>
      <c r="V2069" s="173"/>
      <c r="W2069" s="173"/>
      <c r="X2069" s="173"/>
      <c r="Y2069" s="173"/>
      <c r="Z2069" s="173"/>
      <c r="AA2069" s="173"/>
      <c r="AB2069" s="173"/>
      <c r="AC2069" s="173"/>
      <c r="AD2069" s="173"/>
      <c r="AE2069" s="173"/>
      <c r="AF2069" s="173"/>
      <c r="AG2069" s="173"/>
      <c r="AH2069" s="173"/>
      <c r="AI2069" s="173"/>
      <c r="AJ2069" s="173"/>
      <c r="AK2069" s="173"/>
      <c r="AL2069" s="173"/>
      <c r="AM2069" s="173"/>
      <c r="AN2069" s="173"/>
      <c r="AO2069" s="173"/>
      <c r="AP2069" s="173"/>
      <c r="AQ2069" s="173"/>
      <c r="AR2069" s="173"/>
      <c r="AS2069" s="173"/>
      <c r="AT2069" s="198"/>
      <c r="AU2069" s="198"/>
      <c r="AV2069" s="198"/>
      <c r="AW2069" s="198"/>
      <c r="AX2069" s="198"/>
      <c r="AY2069" s="198"/>
      <c r="AZ2069" s="198"/>
      <c r="BA2069" s="198"/>
      <c r="BB2069" s="198"/>
      <c r="BC2069" s="198"/>
      <c r="BD2069" s="198"/>
      <c r="BE2069" s="198"/>
      <c r="BF2069" s="198"/>
      <c r="BG2069" s="198"/>
      <c r="BH2069" s="198"/>
      <c r="BI2069" s="198"/>
      <c r="BJ2069" s="198"/>
      <c r="BK2069" s="198"/>
      <c r="BL2069" s="198"/>
      <c r="BM2069" s="198"/>
      <c r="BN2069" s="198"/>
      <c r="BO2069" s="198"/>
      <c r="BP2069" s="198"/>
      <c r="BQ2069" s="198"/>
      <c r="BR2069" s="198"/>
      <c r="BS2069" s="198"/>
      <c r="BT2069" s="198"/>
      <c r="BU2069" s="198"/>
      <c r="BV2069" s="198"/>
      <c r="BW2069" s="198"/>
      <c r="BX2069" s="198"/>
      <c r="BY2069" s="198"/>
      <c r="BZ2069" s="198"/>
      <c r="CA2069" s="198"/>
      <c r="CB2069" s="198"/>
      <c r="CC2069" s="198"/>
      <c r="CD2069" s="198"/>
    </row>
    <row r="2070" spans="4:82" x14ac:dyDescent="0.2">
      <c r="D2070" s="173"/>
      <c r="E2070" s="173"/>
      <c r="F2070" s="173"/>
      <c r="G2070" s="173"/>
      <c r="H2070" s="173"/>
      <c r="I2070" s="173"/>
      <c r="J2070" s="173"/>
      <c r="K2070" s="173"/>
      <c r="L2070" s="173"/>
      <c r="M2070" s="173"/>
      <c r="N2070" s="173"/>
      <c r="O2070" s="173"/>
      <c r="P2070" s="173"/>
      <c r="Q2070" s="173"/>
      <c r="R2070" s="173"/>
      <c r="S2070" s="173"/>
      <c r="T2070" s="173"/>
      <c r="U2070" s="173"/>
      <c r="V2070" s="173"/>
      <c r="W2070" s="173"/>
      <c r="X2070" s="173"/>
      <c r="Y2070" s="173"/>
      <c r="Z2070" s="173"/>
      <c r="AA2070" s="173"/>
      <c r="AB2070" s="173"/>
      <c r="AC2070" s="173"/>
      <c r="AD2070" s="173"/>
      <c r="AE2070" s="173"/>
      <c r="AF2070" s="173"/>
      <c r="AG2070" s="173"/>
      <c r="AH2070" s="173"/>
      <c r="AI2070" s="173"/>
      <c r="AJ2070" s="173"/>
      <c r="AK2070" s="173"/>
      <c r="AL2070" s="173"/>
      <c r="AM2070" s="173"/>
      <c r="AN2070" s="173"/>
      <c r="AO2070" s="173"/>
      <c r="AP2070" s="173"/>
      <c r="AQ2070" s="173"/>
      <c r="AR2070" s="173"/>
      <c r="AS2070" s="173"/>
      <c r="AT2070" s="198"/>
      <c r="AU2070" s="198"/>
      <c r="AV2070" s="198"/>
      <c r="AW2070" s="198"/>
      <c r="AX2070" s="198"/>
      <c r="AY2070" s="198"/>
      <c r="AZ2070" s="198"/>
      <c r="BA2070" s="198"/>
      <c r="BB2070" s="198"/>
      <c r="BC2070" s="198"/>
      <c r="BD2070" s="198"/>
      <c r="BE2070" s="198"/>
      <c r="BF2070" s="198"/>
      <c r="BG2070" s="198"/>
      <c r="BH2070" s="198"/>
      <c r="BI2070" s="198"/>
      <c r="BJ2070" s="198"/>
      <c r="BK2070" s="198"/>
      <c r="BL2070" s="198"/>
      <c r="BM2070" s="198"/>
      <c r="BN2070" s="198"/>
      <c r="BO2070" s="198"/>
      <c r="BP2070" s="198"/>
      <c r="BQ2070" s="198"/>
      <c r="BR2070" s="198"/>
      <c r="BS2070" s="198"/>
      <c r="BT2070" s="198"/>
      <c r="BU2070" s="198"/>
      <c r="BV2070" s="198"/>
      <c r="BW2070" s="198"/>
      <c r="BX2070" s="198"/>
      <c r="BY2070" s="198"/>
      <c r="BZ2070" s="198"/>
      <c r="CA2070" s="198"/>
      <c r="CB2070" s="198"/>
      <c r="CC2070" s="198"/>
      <c r="CD2070" s="198"/>
    </row>
    <row r="2071" spans="4:82" x14ac:dyDescent="0.2">
      <c r="D2071" s="173"/>
      <c r="E2071" s="173"/>
      <c r="F2071" s="173"/>
      <c r="G2071" s="173"/>
      <c r="H2071" s="173"/>
      <c r="I2071" s="173"/>
      <c r="J2071" s="173"/>
      <c r="K2071" s="173"/>
      <c r="L2071" s="173"/>
      <c r="M2071" s="173"/>
      <c r="N2071" s="173"/>
      <c r="O2071" s="173"/>
      <c r="P2071" s="173"/>
      <c r="Q2071" s="173"/>
      <c r="R2071" s="173"/>
      <c r="S2071" s="173"/>
      <c r="T2071" s="173"/>
      <c r="U2071" s="173"/>
      <c r="V2071" s="173"/>
      <c r="W2071" s="173"/>
      <c r="X2071" s="173"/>
      <c r="Y2071" s="173"/>
      <c r="Z2071" s="173"/>
      <c r="AA2071" s="173"/>
      <c r="AB2071" s="173"/>
      <c r="AC2071" s="173"/>
      <c r="AD2071" s="173"/>
      <c r="AE2071" s="173"/>
      <c r="AF2071" s="173"/>
      <c r="AG2071" s="173"/>
      <c r="AH2071" s="173"/>
      <c r="AI2071" s="173"/>
      <c r="AJ2071" s="173"/>
      <c r="AK2071" s="173"/>
      <c r="AL2071" s="173"/>
      <c r="AM2071" s="173"/>
      <c r="AN2071" s="173"/>
      <c r="AO2071" s="173"/>
      <c r="AP2071" s="173"/>
      <c r="AQ2071" s="173"/>
      <c r="AR2071" s="173"/>
      <c r="AS2071" s="173"/>
      <c r="AT2071" s="198"/>
      <c r="AU2071" s="198"/>
      <c r="AV2071" s="198"/>
      <c r="AW2071" s="198"/>
      <c r="AX2071" s="198"/>
      <c r="AY2071" s="198"/>
      <c r="AZ2071" s="198"/>
      <c r="BA2071" s="198"/>
      <c r="BB2071" s="198"/>
      <c r="BC2071" s="198"/>
      <c r="BD2071" s="198"/>
      <c r="BE2071" s="198"/>
      <c r="BF2071" s="198"/>
      <c r="BG2071" s="198"/>
      <c r="BH2071" s="198"/>
      <c r="BI2071" s="198"/>
      <c r="BJ2071" s="198"/>
      <c r="BK2071" s="198"/>
      <c r="BL2071" s="198"/>
      <c r="BM2071" s="198"/>
      <c r="BN2071" s="198"/>
      <c r="BO2071" s="198"/>
      <c r="BP2071" s="198"/>
      <c r="BQ2071" s="198"/>
      <c r="BR2071" s="198"/>
      <c r="BS2071" s="198"/>
      <c r="BT2071" s="198"/>
      <c r="BU2071" s="198"/>
      <c r="BV2071" s="198"/>
      <c r="BW2071" s="198"/>
      <c r="BX2071" s="198"/>
      <c r="BY2071" s="198"/>
      <c r="BZ2071" s="198"/>
      <c r="CA2071" s="198"/>
      <c r="CB2071" s="198"/>
      <c r="CC2071" s="198"/>
      <c r="CD2071" s="198"/>
    </row>
    <row r="2072" spans="4:82" x14ac:dyDescent="0.2">
      <c r="D2072" s="173"/>
      <c r="E2072" s="173"/>
      <c r="F2072" s="173"/>
      <c r="G2072" s="173"/>
      <c r="H2072" s="173"/>
      <c r="I2072" s="173"/>
      <c r="J2072" s="173"/>
      <c r="K2072" s="173"/>
      <c r="L2072" s="173"/>
      <c r="M2072" s="173"/>
      <c r="N2072" s="173"/>
      <c r="O2072" s="173"/>
      <c r="P2072" s="173"/>
      <c r="Q2072" s="173"/>
      <c r="R2072" s="173"/>
      <c r="S2072" s="173"/>
      <c r="T2072" s="173"/>
      <c r="U2072" s="173"/>
      <c r="V2072" s="173"/>
      <c r="W2072" s="173"/>
      <c r="X2072" s="173"/>
      <c r="Y2072" s="173"/>
      <c r="Z2072" s="173"/>
      <c r="AA2072" s="173"/>
      <c r="AB2072" s="173"/>
      <c r="AC2072" s="173"/>
      <c r="AD2072" s="173"/>
      <c r="AE2072" s="173"/>
      <c r="AF2072" s="173"/>
      <c r="AG2072" s="173"/>
      <c r="AH2072" s="173"/>
      <c r="AI2072" s="173"/>
      <c r="AJ2072" s="173"/>
      <c r="AK2072" s="173"/>
      <c r="AL2072" s="173"/>
      <c r="AM2072" s="173"/>
      <c r="AN2072" s="173"/>
      <c r="AO2072" s="173"/>
      <c r="AP2072" s="173"/>
      <c r="AQ2072" s="173"/>
      <c r="AR2072" s="173"/>
      <c r="AS2072" s="173"/>
      <c r="AT2072" s="198"/>
      <c r="AU2072" s="198"/>
      <c r="AV2072" s="198"/>
      <c r="AW2072" s="198"/>
      <c r="AX2072" s="198"/>
      <c r="AY2072" s="198"/>
      <c r="AZ2072" s="198"/>
      <c r="BA2072" s="198"/>
      <c r="BB2072" s="198"/>
      <c r="BC2072" s="198"/>
      <c r="BD2072" s="198"/>
      <c r="BE2072" s="198"/>
      <c r="BF2072" s="198"/>
      <c r="BG2072" s="198"/>
      <c r="BH2072" s="198"/>
      <c r="BI2072" s="198"/>
      <c r="BJ2072" s="198"/>
      <c r="BK2072" s="198"/>
      <c r="BL2072" s="198"/>
      <c r="BM2072" s="198"/>
      <c r="BN2072" s="198"/>
      <c r="BO2072" s="198"/>
      <c r="BP2072" s="198"/>
      <c r="BQ2072" s="198"/>
      <c r="BR2072" s="198"/>
      <c r="BS2072" s="198"/>
      <c r="BT2072" s="198"/>
      <c r="BU2072" s="198"/>
      <c r="BV2072" s="198"/>
      <c r="BW2072" s="198"/>
      <c r="BX2072" s="198"/>
      <c r="BY2072" s="198"/>
      <c r="BZ2072" s="198"/>
      <c r="CA2072" s="198"/>
      <c r="CB2072" s="198"/>
      <c r="CC2072" s="198"/>
      <c r="CD2072" s="198"/>
    </row>
    <row r="2073" spans="4:82" x14ac:dyDescent="0.2">
      <c r="D2073" s="173"/>
      <c r="E2073" s="173"/>
      <c r="F2073" s="173"/>
      <c r="G2073" s="173"/>
      <c r="H2073" s="173"/>
      <c r="I2073" s="173"/>
      <c r="J2073" s="173"/>
      <c r="K2073" s="173"/>
      <c r="L2073" s="173"/>
      <c r="M2073" s="173"/>
      <c r="N2073" s="173"/>
      <c r="O2073" s="173"/>
      <c r="P2073" s="173"/>
      <c r="Q2073" s="173"/>
      <c r="R2073" s="173"/>
      <c r="S2073" s="173"/>
      <c r="T2073" s="173"/>
      <c r="U2073" s="173"/>
      <c r="V2073" s="173"/>
      <c r="W2073" s="173"/>
      <c r="X2073" s="173"/>
      <c r="Y2073" s="173"/>
      <c r="Z2073" s="173"/>
      <c r="AA2073" s="173"/>
      <c r="AB2073" s="173"/>
      <c r="AC2073" s="173"/>
      <c r="AD2073" s="173"/>
      <c r="AE2073" s="173"/>
      <c r="AF2073" s="173"/>
      <c r="AG2073" s="173"/>
      <c r="AH2073" s="173"/>
      <c r="AI2073" s="173"/>
      <c r="AJ2073" s="173"/>
      <c r="AK2073" s="173"/>
      <c r="AL2073" s="173"/>
      <c r="AM2073" s="173"/>
      <c r="AN2073" s="173"/>
      <c r="AO2073" s="173"/>
      <c r="AP2073" s="173"/>
      <c r="AQ2073" s="173"/>
      <c r="AR2073" s="173"/>
      <c r="AS2073" s="173"/>
      <c r="AT2073" s="198"/>
      <c r="AU2073" s="198"/>
      <c r="AV2073" s="198"/>
      <c r="AW2073" s="198"/>
      <c r="AX2073" s="198"/>
      <c r="AY2073" s="198"/>
      <c r="AZ2073" s="198"/>
      <c r="BA2073" s="198"/>
      <c r="BB2073" s="198"/>
      <c r="BC2073" s="198"/>
      <c r="BD2073" s="198"/>
      <c r="BE2073" s="198"/>
      <c r="BF2073" s="198"/>
      <c r="BG2073" s="198"/>
      <c r="BH2073" s="198"/>
      <c r="BI2073" s="198"/>
      <c r="BJ2073" s="198"/>
      <c r="BK2073" s="198"/>
      <c r="BL2073" s="198"/>
      <c r="BM2073" s="198"/>
      <c r="BN2073" s="198"/>
      <c r="BO2073" s="198"/>
      <c r="BP2073" s="198"/>
      <c r="BQ2073" s="198"/>
      <c r="BR2073" s="198"/>
      <c r="BS2073" s="198"/>
      <c r="BT2073" s="198"/>
      <c r="BU2073" s="198"/>
      <c r="BV2073" s="198"/>
      <c r="BW2073" s="198"/>
      <c r="BX2073" s="198"/>
      <c r="BY2073" s="198"/>
      <c r="BZ2073" s="198"/>
      <c r="CA2073" s="198"/>
      <c r="CB2073" s="198"/>
      <c r="CC2073" s="198"/>
      <c r="CD2073" s="198"/>
    </row>
    <row r="2074" spans="4:82" x14ac:dyDescent="0.2">
      <c r="D2074" s="173"/>
      <c r="E2074" s="173"/>
      <c r="F2074" s="173"/>
      <c r="G2074" s="173"/>
      <c r="H2074" s="173"/>
      <c r="I2074" s="173"/>
      <c r="J2074" s="173"/>
      <c r="K2074" s="173"/>
      <c r="L2074" s="173"/>
      <c r="M2074" s="173"/>
      <c r="N2074" s="173"/>
      <c r="O2074" s="173"/>
      <c r="P2074" s="173"/>
      <c r="Q2074" s="173"/>
      <c r="R2074" s="173"/>
      <c r="S2074" s="173"/>
      <c r="T2074" s="173"/>
      <c r="U2074" s="173"/>
      <c r="V2074" s="173"/>
      <c r="W2074" s="173"/>
      <c r="X2074" s="173"/>
      <c r="Y2074" s="173"/>
      <c r="Z2074" s="173"/>
      <c r="AA2074" s="173"/>
      <c r="AB2074" s="173"/>
      <c r="AC2074" s="173"/>
      <c r="AD2074" s="173"/>
      <c r="AE2074" s="173"/>
      <c r="AF2074" s="173"/>
      <c r="AG2074" s="173"/>
      <c r="AH2074" s="173"/>
      <c r="AI2074" s="173"/>
      <c r="AJ2074" s="173"/>
      <c r="AK2074" s="173"/>
      <c r="AL2074" s="173"/>
      <c r="AM2074" s="173"/>
      <c r="AN2074" s="173"/>
      <c r="AO2074" s="173"/>
      <c r="AP2074" s="173"/>
      <c r="AQ2074" s="173"/>
      <c r="AR2074" s="173"/>
      <c r="AS2074" s="173"/>
      <c r="AT2074" s="198"/>
      <c r="AU2074" s="198"/>
      <c r="AV2074" s="198"/>
      <c r="AW2074" s="198"/>
      <c r="AX2074" s="198"/>
      <c r="AY2074" s="198"/>
      <c r="AZ2074" s="198"/>
      <c r="BA2074" s="198"/>
      <c r="BB2074" s="198"/>
      <c r="BC2074" s="198"/>
      <c r="BD2074" s="198"/>
      <c r="BE2074" s="198"/>
      <c r="BF2074" s="198"/>
      <c r="BG2074" s="198"/>
      <c r="BH2074" s="198"/>
      <c r="BI2074" s="198"/>
      <c r="BJ2074" s="198"/>
      <c r="BK2074" s="198"/>
      <c r="BL2074" s="198"/>
      <c r="BM2074" s="198"/>
      <c r="BN2074" s="198"/>
      <c r="BO2074" s="198"/>
      <c r="BP2074" s="198"/>
      <c r="BQ2074" s="198"/>
      <c r="BR2074" s="198"/>
      <c r="BS2074" s="198"/>
      <c r="BT2074" s="198"/>
      <c r="BU2074" s="198"/>
      <c r="BV2074" s="198"/>
      <c r="BW2074" s="198"/>
      <c r="BX2074" s="198"/>
      <c r="BY2074" s="198"/>
      <c r="BZ2074" s="198"/>
      <c r="CA2074" s="198"/>
      <c r="CB2074" s="198"/>
      <c r="CC2074" s="198"/>
      <c r="CD2074" s="198"/>
    </row>
    <row r="2075" spans="4:82" x14ac:dyDescent="0.2">
      <c r="D2075" s="173"/>
      <c r="E2075" s="173"/>
      <c r="F2075" s="173"/>
      <c r="G2075" s="173"/>
      <c r="H2075" s="173"/>
      <c r="I2075" s="173"/>
      <c r="J2075" s="173"/>
      <c r="K2075" s="173"/>
      <c r="L2075" s="173"/>
      <c r="M2075" s="173"/>
      <c r="N2075" s="173"/>
      <c r="O2075" s="173"/>
      <c r="P2075" s="173"/>
      <c r="Q2075" s="173"/>
      <c r="R2075" s="173"/>
      <c r="S2075" s="173"/>
      <c r="T2075" s="173"/>
      <c r="U2075" s="173"/>
      <c r="V2075" s="173"/>
      <c r="W2075" s="173"/>
      <c r="X2075" s="173"/>
      <c r="Y2075" s="173"/>
      <c r="Z2075" s="173"/>
      <c r="AA2075" s="173"/>
      <c r="AB2075" s="173"/>
      <c r="AC2075" s="173"/>
      <c r="AD2075" s="173"/>
      <c r="AE2075" s="173"/>
      <c r="AF2075" s="173"/>
      <c r="AG2075" s="173"/>
      <c r="AH2075" s="173"/>
      <c r="AI2075" s="173"/>
      <c r="AJ2075" s="173"/>
      <c r="AK2075" s="173"/>
      <c r="AL2075" s="173"/>
      <c r="AM2075" s="173"/>
      <c r="AN2075" s="173"/>
      <c r="AO2075" s="173"/>
      <c r="AP2075" s="173"/>
      <c r="AQ2075" s="173"/>
      <c r="AR2075" s="173"/>
      <c r="AS2075" s="173"/>
      <c r="AT2075" s="198"/>
      <c r="AU2075" s="198"/>
      <c r="AV2075" s="198"/>
      <c r="AW2075" s="198"/>
      <c r="AX2075" s="198"/>
      <c r="AY2075" s="198"/>
      <c r="AZ2075" s="198"/>
      <c r="BA2075" s="198"/>
      <c r="BB2075" s="198"/>
      <c r="BC2075" s="198"/>
      <c r="BD2075" s="198"/>
      <c r="BE2075" s="198"/>
      <c r="BF2075" s="198"/>
      <c r="BG2075" s="198"/>
      <c r="BH2075" s="198"/>
      <c r="BI2075" s="198"/>
      <c r="BJ2075" s="198"/>
      <c r="BK2075" s="198"/>
      <c r="BL2075" s="198"/>
      <c r="BM2075" s="198"/>
      <c r="BN2075" s="198"/>
      <c r="BO2075" s="198"/>
      <c r="BP2075" s="198"/>
      <c r="BQ2075" s="198"/>
      <c r="BR2075" s="198"/>
      <c r="BS2075" s="198"/>
      <c r="BT2075" s="198"/>
      <c r="BU2075" s="198"/>
      <c r="BV2075" s="198"/>
      <c r="BW2075" s="198"/>
      <c r="BX2075" s="198"/>
      <c r="BY2075" s="198"/>
      <c r="BZ2075" s="198"/>
      <c r="CA2075" s="198"/>
      <c r="CB2075" s="198"/>
      <c r="CC2075" s="198"/>
      <c r="CD2075" s="198"/>
    </row>
    <row r="2076" spans="4:82" x14ac:dyDescent="0.2">
      <c r="D2076" s="173"/>
      <c r="E2076" s="173"/>
      <c r="F2076" s="173"/>
      <c r="G2076" s="173"/>
      <c r="H2076" s="173"/>
      <c r="I2076" s="173"/>
      <c r="J2076" s="173"/>
      <c r="K2076" s="173"/>
      <c r="L2076" s="173"/>
      <c r="M2076" s="173"/>
      <c r="N2076" s="173"/>
      <c r="O2076" s="173"/>
      <c r="P2076" s="173"/>
      <c r="Q2076" s="173"/>
      <c r="R2076" s="173"/>
      <c r="S2076" s="173"/>
      <c r="T2076" s="173"/>
      <c r="U2076" s="173"/>
      <c r="V2076" s="173"/>
      <c r="W2076" s="173"/>
      <c r="X2076" s="173"/>
      <c r="Y2076" s="173"/>
      <c r="Z2076" s="173"/>
      <c r="AA2076" s="173"/>
      <c r="AB2076" s="173"/>
      <c r="AC2076" s="173"/>
      <c r="AD2076" s="173"/>
      <c r="AE2076" s="173"/>
      <c r="AF2076" s="173"/>
      <c r="AG2076" s="173"/>
      <c r="AH2076" s="173"/>
      <c r="AI2076" s="173"/>
      <c r="AJ2076" s="173"/>
      <c r="AK2076" s="173"/>
      <c r="AL2076" s="173"/>
      <c r="AM2076" s="173"/>
      <c r="AN2076" s="173"/>
      <c r="AO2076" s="173"/>
      <c r="AP2076" s="173"/>
      <c r="AQ2076" s="173"/>
      <c r="AR2076" s="173"/>
      <c r="AS2076" s="173"/>
      <c r="AT2076" s="198"/>
      <c r="AU2076" s="198"/>
      <c r="AV2076" s="198"/>
      <c r="AW2076" s="198"/>
      <c r="AX2076" s="198"/>
      <c r="AY2076" s="198"/>
      <c r="AZ2076" s="198"/>
      <c r="BA2076" s="198"/>
      <c r="BB2076" s="198"/>
      <c r="BC2076" s="198"/>
      <c r="BD2076" s="198"/>
      <c r="BE2076" s="198"/>
      <c r="BF2076" s="198"/>
      <c r="BG2076" s="198"/>
      <c r="BH2076" s="198"/>
      <c r="BI2076" s="198"/>
      <c r="BJ2076" s="198"/>
      <c r="BK2076" s="198"/>
      <c r="BL2076" s="198"/>
      <c r="BM2076" s="198"/>
      <c r="BN2076" s="198"/>
      <c r="BO2076" s="198"/>
      <c r="BP2076" s="198"/>
      <c r="BQ2076" s="198"/>
      <c r="BR2076" s="198"/>
      <c r="BS2076" s="198"/>
      <c r="BT2076" s="198"/>
      <c r="BU2076" s="198"/>
      <c r="BV2076" s="198"/>
      <c r="BW2076" s="198"/>
      <c r="BX2076" s="198"/>
      <c r="BY2076" s="198"/>
      <c r="BZ2076" s="198"/>
      <c r="CA2076" s="198"/>
      <c r="CB2076" s="198"/>
      <c r="CC2076" s="198"/>
      <c r="CD2076" s="198"/>
    </row>
    <row r="2077" spans="4:82" x14ac:dyDescent="0.2">
      <c r="D2077" s="173"/>
      <c r="E2077" s="173"/>
      <c r="F2077" s="173"/>
      <c r="G2077" s="173"/>
      <c r="H2077" s="173"/>
      <c r="I2077" s="173"/>
      <c r="J2077" s="173"/>
      <c r="K2077" s="173"/>
      <c r="L2077" s="173"/>
      <c r="M2077" s="173"/>
      <c r="N2077" s="173"/>
      <c r="O2077" s="173"/>
      <c r="P2077" s="173"/>
      <c r="Q2077" s="173"/>
      <c r="R2077" s="173"/>
      <c r="S2077" s="173"/>
      <c r="T2077" s="173"/>
      <c r="U2077" s="173"/>
      <c r="V2077" s="173"/>
      <c r="W2077" s="173"/>
      <c r="X2077" s="173"/>
      <c r="Y2077" s="173"/>
      <c r="Z2077" s="173"/>
      <c r="AA2077" s="173"/>
      <c r="AB2077" s="173"/>
      <c r="AC2077" s="173"/>
      <c r="AD2077" s="173"/>
      <c r="AE2077" s="173"/>
      <c r="AF2077" s="173"/>
      <c r="AG2077" s="173"/>
      <c r="AH2077" s="173"/>
      <c r="AI2077" s="173"/>
      <c r="AJ2077" s="173"/>
      <c r="AK2077" s="173"/>
      <c r="AL2077" s="173"/>
      <c r="AM2077" s="173"/>
      <c r="AN2077" s="173"/>
      <c r="AO2077" s="173"/>
      <c r="AP2077" s="173"/>
      <c r="AQ2077" s="173"/>
      <c r="AR2077" s="173"/>
      <c r="AS2077" s="173"/>
      <c r="AT2077" s="198"/>
      <c r="AU2077" s="198"/>
      <c r="AV2077" s="198"/>
      <c r="AW2077" s="198"/>
      <c r="AX2077" s="198"/>
      <c r="AY2077" s="198"/>
      <c r="AZ2077" s="198"/>
      <c r="BA2077" s="198"/>
      <c r="BB2077" s="198"/>
      <c r="BC2077" s="198"/>
      <c r="BD2077" s="198"/>
      <c r="BE2077" s="198"/>
      <c r="BF2077" s="198"/>
      <c r="BG2077" s="198"/>
      <c r="BH2077" s="198"/>
      <c r="BI2077" s="198"/>
      <c r="BJ2077" s="198"/>
      <c r="BK2077" s="198"/>
      <c r="BL2077" s="198"/>
      <c r="BM2077" s="198"/>
      <c r="BN2077" s="198"/>
      <c r="BO2077" s="198"/>
      <c r="BP2077" s="198"/>
      <c r="BQ2077" s="198"/>
      <c r="BR2077" s="198"/>
      <c r="BS2077" s="198"/>
      <c r="BT2077" s="198"/>
      <c r="BU2077" s="198"/>
      <c r="BV2077" s="198"/>
      <c r="BW2077" s="198"/>
      <c r="BX2077" s="198"/>
      <c r="BY2077" s="198"/>
      <c r="BZ2077" s="198"/>
      <c r="CA2077" s="198"/>
      <c r="CB2077" s="198"/>
      <c r="CC2077" s="198"/>
      <c r="CD2077" s="198"/>
    </row>
    <row r="2078" spans="4:82" x14ac:dyDescent="0.2">
      <c r="D2078" s="173"/>
      <c r="E2078" s="173"/>
      <c r="F2078" s="173"/>
      <c r="G2078" s="173"/>
      <c r="H2078" s="173"/>
      <c r="I2078" s="173"/>
      <c r="J2078" s="173"/>
      <c r="K2078" s="173"/>
      <c r="L2078" s="173"/>
      <c r="M2078" s="173"/>
      <c r="N2078" s="173"/>
      <c r="O2078" s="173"/>
      <c r="P2078" s="173"/>
      <c r="Q2078" s="173"/>
      <c r="R2078" s="173"/>
      <c r="S2078" s="173"/>
      <c r="T2078" s="173"/>
      <c r="U2078" s="173"/>
      <c r="V2078" s="173"/>
      <c r="W2078" s="173"/>
      <c r="X2078" s="173"/>
      <c r="Y2078" s="173"/>
      <c r="Z2078" s="173"/>
      <c r="AA2078" s="173"/>
      <c r="AB2078" s="173"/>
      <c r="AC2078" s="173"/>
      <c r="AD2078" s="173"/>
      <c r="AE2078" s="173"/>
      <c r="AF2078" s="173"/>
      <c r="AG2078" s="173"/>
      <c r="AH2078" s="173"/>
      <c r="AI2078" s="173"/>
      <c r="AJ2078" s="173"/>
      <c r="AK2078" s="173"/>
      <c r="AL2078" s="173"/>
      <c r="AM2078" s="173"/>
      <c r="AN2078" s="173"/>
      <c r="AO2078" s="173"/>
      <c r="AP2078" s="173"/>
      <c r="AQ2078" s="173"/>
      <c r="AR2078" s="173"/>
      <c r="AS2078" s="173"/>
      <c r="AT2078" s="198"/>
      <c r="AU2078" s="198"/>
      <c r="AV2078" s="198"/>
      <c r="AW2078" s="198"/>
      <c r="AX2078" s="198"/>
      <c r="AY2078" s="198"/>
      <c r="AZ2078" s="198"/>
      <c r="BA2078" s="198"/>
      <c r="BB2078" s="198"/>
      <c r="BC2078" s="198"/>
      <c r="BD2078" s="198"/>
      <c r="BE2078" s="198"/>
      <c r="BF2078" s="198"/>
      <c r="BG2078" s="198"/>
      <c r="BH2078" s="198"/>
      <c r="BI2078" s="198"/>
      <c r="BJ2078" s="198"/>
      <c r="BK2078" s="198"/>
      <c r="BL2078" s="198"/>
      <c r="BM2078" s="198"/>
      <c r="BN2078" s="198"/>
      <c r="BO2078" s="198"/>
      <c r="BP2078" s="198"/>
      <c r="BQ2078" s="198"/>
      <c r="BR2078" s="198"/>
      <c r="BS2078" s="198"/>
      <c r="BT2078" s="198"/>
      <c r="BU2078" s="198"/>
      <c r="BV2078" s="198"/>
      <c r="BW2078" s="198"/>
      <c r="BX2078" s="198"/>
      <c r="BY2078" s="198"/>
      <c r="BZ2078" s="198"/>
      <c r="CA2078" s="198"/>
      <c r="CB2078" s="198"/>
      <c r="CC2078" s="198"/>
      <c r="CD2078" s="198"/>
    </row>
    <row r="2079" spans="4:82" x14ac:dyDescent="0.2">
      <c r="D2079" s="173"/>
      <c r="E2079" s="173"/>
      <c r="F2079" s="173"/>
      <c r="G2079" s="173"/>
      <c r="H2079" s="173"/>
      <c r="I2079" s="173"/>
      <c r="J2079" s="173"/>
      <c r="K2079" s="173"/>
      <c r="L2079" s="173"/>
      <c r="M2079" s="173"/>
      <c r="N2079" s="173"/>
      <c r="O2079" s="173"/>
      <c r="P2079" s="173"/>
      <c r="Q2079" s="173"/>
      <c r="R2079" s="173"/>
      <c r="S2079" s="173"/>
      <c r="T2079" s="173"/>
      <c r="U2079" s="173"/>
      <c r="V2079" s="173"/>
      <c r="W2079" s="173"/>
      <c r="X2079" s="173"/>
      <c r="Y2079" s="173"/>
      <c r="Z2079" s="173"/>
      <c r="AA2079" s="173"/>
      <c r="AB2079" s="173"/>
      <c r="AC2079" s="173"/>
      <c r="AD2079" s="173"/>
      <c r="AE2079" s="173"/>
      <c r="AF2079" s="173"/>
      <c r="AG2079" s="173"/>
      <c r="AH2079" s="173"/>
      <c r="AI2079" s="173"/>
      <c r="AJ2079" s="173"/>
      <c r="AK2079" s="173"/>
      <c r="AL2079" s="173"/>
      <c r="AM2079" s="173"/>
      <c r="AN2079" s="173"/>
      <c r="AO2079" s="173"/>
      <c r="AP2079" s="173"/>
      <c r="AQ2079" s="173"/>
      <c r="AR2079" s="173"/>
      <c r="AS2079" s="173"/>
      <c r="AT2079" s="198"/>
      <c r="AU2079" s="198"/>
      <c r="AV2079" s="198"/>
      <c r="AW2079" s="198"/>
      <c r="AX2079" s="198"/>
      <c r="AY2079" s="198"/>
      <c r="AZ2079" s="198"/>
      <c r="BA2079" s="198"/>
      <c r="BB2079" s="198"/>
      <c r="BC2079" s="198"/>
      <c r="BD2079" s="198"/>
      <c r="BE2079" s="198"/>
      <c r="BF2079" s="198"/>
      <c r="BG2079" s="198"/>
      <c r="BH2079" s="198"/>
      <c r="BI2079" s="198"/>
      <c r="BJ2079" s="198"/>
      <c r="BK2079" s="198"/>
      <c r="BL2079" s="198"/>
      <c r="BM2079" s="198"/>
      <c r="BN2079" s="198"/>
      <c r="BO2079" s="198"/>
      <c r="BP2079" s="198"/>
      <c r="BQ2079" s="198"/>
      <c r="BR2079" s="198"/>
      <c r="BS2079" s="198"/>
      <c r="BT2079" s="198"/>
      <c r="BU2079" s="198"/>
      <c r="BV2079" s="198"/>
      <c r="BW2079" s="198"/>
      <c r="BX2079" s="198"/>
      <c r="BY2079" s="198"/>
      <c r="BZ2079" s="198"/>
      <c r="CA2079" s="198"/>
      <c r="CB2079" s="198"/>
      <c r="CC2079" s="198"/>
      <c r="CD2079" s="198"/>
    </row>
    <row r="2080" spans="4:82" x14ac:dyDescent="0.2">
      <c r="D2080" s="173"/>
      <c r="E2080" s="173"/>
      <c r="F2080" s="173"/>
      <c r="G2080" s="173"/>
      <c r="H2080" s="173"/>
      <c r="I2080" s="173"/>
      <c r="J2080" s="173"/>
      <c r="K2080" s="173"/>
      <c r="L2080" s="173"/>
      <c r="M2080" s="173"/>
      <c r="N2080" s="173"/>
      <c r="O2080" s="173"/>
      <c r="P2080" s="173"/>
      <c r="Q2080" s="173"/>
      <c r="R2080" s="173"/>
      <c r="S2080" s="173"/>
      <c r="T2080" s="173"/>
      <c r="U2080" s="173"/>
      <c r="V2080" s="173"/>
      <c r="W2080" s="173"/>
      <c r="X2080" s="173"/>
      <c r="Y2080" s="173"/>
      <c r="Z2080" s="173"/>
      <c r="AA2080" s="173"/>
      <c r="AB2080" s="173"/>
      <c r="AC2080" s="173"/>
      <c r="AD2080" s="173"/>
      <c r="AE2080" s="173"/>
      <c r="AF2080" s="173"/>
      <c r="AG2080" s="173"/>
      <c r="AH2080" s="173"/>
      <c r="AI2080" s="173"/>
      <c r="AJ2080" s="173"/>
      <c r="AK2080" s="173"/>
      <c r="AL2080" s="173"/>
      <c r="AM2080" s="173"/>
      <c r="AN2080" s="173"/>
      <c r="AO2080" s="173"/>
      <c r="AP2080" s="173"/>
      <c r="AQ2080" s="173"/>
      <c r="AR2080" s="173"/>
      <c r="AS2080" s="173"/>
      <c r="AT2080" s="198"/>
      <c r="AU2080" s="198"/>
      <c r="AV2080" s="198"/>
      <c r="AW2080" s="198"/>
      <c r="AX2080" s="198"/>
      <c r="AY2080" s="198"/>
      <c r="AZ2080" s="198"/>
      <c r="BA2080" s="198"/>
      <c r="BB2080" s="198"/>
      <c r="BC2080" s="198"/>
      <c r="BD2080" s="198"/>
      <c r="BE2080" s="198"/>
      <c r="BF2080" s="198"/>
      <c r="BG2080" s="198"/>
      <c r="BH2080" s="198"/>
      <c r="BI2080" s="198"/>
      <c r="BJ2080" s="198"/>
      <c r="BK2080" s="198"/>
      <c r="BL2080" s="198"/>
      <c r="BM2080" s="198"/>
      <c r="BN2080" s="198"/>
      <c r="BO2080" s="198"/>
      <c r="BP2080" s="198"/>
      <c r="BQ2080" s="198"/>
      <c r="BR2080" s="198"/>
      <c r="BS2080" s="198"/>
      <c r="BT2080" s="198"/>
      <c r="BU2080" s="198"/>
      <c r="BV2080" s="198"/>
      <c r="BW2080" s="198"/>
      <c r="BX2080" s="198"/>
      <c r="BY2080" s="198"/>
      <c r="BZ2080" s="198"/>
      <c r="CA2080" s="198"/>
      <c r="CB2080" s="198"/>
      <c r="CC2080" s="198"/>
      <c r="CD2080" s="198"/>
    </row>
    <row r="2081" spans="4:82" x14ac:dyDescent="0.2">
      <c r="D2081" s="173"/>
      <c r="E2081" s="173"/>
      <c r="F2081" s="173"/>
      <c r="G2081" s="173"/>
      <c r="H2081" s="173"/>
      <c r="I2081" s="173"/>
      <c r="J2081" s="173"/>
      <c r="K2081" s="173"/>
      <c r="L2081" s="173"/>
      <c r="M2081" s="173"/>
      <c r="N2081" s="173"/>
      <c r="O2081" s="173"/>
      <c r="P2081" s="173"/>
      <c r="Q2081" s="173"/>
      <c r="R2081" s="173"/>
      <c r="S2081" s="173"/>
      <c r="T2081" s="173"/>
      <c r="U2081" s="173"/>
      <c r="V2081" s="173"/>
      <c r="W2081" s="173"/>
      <c r="X2081" s="173"/>
      <c r="Y2081" s="173"/>
      <c r="Z2081" s="173"/>
      <c r="AA2081" s="173"/>
      <c r="AB2081" s="173"/>
      <c r="AC2081" s="173"/>
      <c r="AD2081" s="173"/>
      <c r="AE2081" s="173"/>
      <c r="AF2081" s="173"/>
      <c r="AG2081" s="173"/>
      <c r="AH2081" s="173"/>
      <c r="AI2081" s="173"/>
      <c r="AJ2081" s="173"/>
      <c r="AK2081" s="173"/>
      <c r="AL2081" s="173"/>
      <c r="AM2081" s="173"/>
      <c r="AN2081" s="173"/>
      <c r="AO2081" s="173"/>
      <c r="AP2081" s="173"/>
      <c r="AQ2081" s="173"/>
      <c r="AR2081" s="173"/>
      <c r="AS2081" s="173"/>
      <c r="AT2081" s="198"/>
      <c r="AU2081" s="198"/>
      <c r="AV2081" s="198"/>
      <c r="AW2081" s="198"/>
      <c r="AX2081" s="198"/>
      <c r="AY2081" s="198"/>
      <c r="AZ2081" s="198"/>
      <c r="BA2081" s="198"/>
      <c r="BB2081" s="198"/>
      <c r="BC2081" s="198"/>
      <c r="BD2081" s="198"/>
      <c r="BE2081" s="198"/>
      <c r="BF2081" s="198"/>
      <c r="BG2081" s="198"/>
      <c r="BH2081" s="198"/>
      <c r="BI2081" s="198"/>
      <c r="BJ2081" s="198"/>
      <c r="BK2081" s="198"/>
      <c r="BL2081" s="198"/>
      <c r="BM2081" s="198"/>
      <c r="BN2081" s="198"/>
      <c r="BO2081" s="198"/>
      <c r="BP2081" s="198"/>
      <c r="BQ2081" s="198"/>
      <c r="BR2081" s="198"/>
      <c r="BS2081" s="198"/>
      <c r="BT2081" s="198"/>
      <c r="BU2081" s="198"/>
      <c r="BV2081" s="198"/>
      <c r="BW2081" s="198"/>
      <c r="BX2081" s="198"/>
      <c r="BY2081" s="198"/>
      <c r="BZ2081" s="198"/>
      <c r="CA2081" s="198"/>
      <c r="CB2081" s="198"/>
      <c r="CC2081" s="198"/>
      <c r="CD2081" s="198"/>
    </row>
    <row r="2082" spans="4:82" x14ac:dyDescent="0.2">
      <c r="D2082" s="173"/>
      <c r="E2082" s="173"/>
      <c r="F2082" s="173"/>
      <c r="G2082" s="173"/>
      <c r="H2082" s="173"/>
      <c r="I2082" s="173"/>
      <c r="J2082" s="173"/>
      <c r="K2082" s="173"/>
      <c r="L2082" s="173"/>
      <c r="M2082" s="173"/>
      <c r="N2082" s="173"/>
      <c r="O2082" s="173"/>
      <c r="P2082" s="173"/>
      <c r="Q2082" s="173"/>
      <c r="R2082" s="173"/>
      <c r="S2082" s="173"/>
      <c r="T2082" s="173"/>
      <c r="U2082" s="173"/>
      <c r="V2082" s="173"/>
      <c r="W2082" s="173"/>
      <c r="X2082" s="173"/>
      <c r="Y2082" s="173"/>
      <c r="Z2082" s="173"/>
      <c r="AA2082" s="173"/>
      <c r="AB2082" s="173"/>
      <c r="AC2082" s="173"/>
      <c r="AD2082" s="173"/>
      <c r="AE2082" s="173"/>
      <c r="AF2082" s="173"/>
      <c r="AG2082" s="173"/>
      <c r="AH2082" s="173"/>
      <c r="AI2082" s="173"/>
      <c r="AJ2082" s="173"/>
      <c r="AK2082" s="173"/>
      <c r="AL2082" s="173"/>
      <c r="AM2082" s="173"/>
      <c r="AN2082" s="173"/>
      <c r="AO2082" s="173"/>
      <c r="AP2082" s="173"/>
      <c r="AQ2082" s="173"/>
      <c r="AR2082" s="173"/>
      <c r="AS2082" s="173"/>
      <c r="AT2082" s="198"/>
      <c r="AU2082" s="198"/>
      <c r="AV2082" s="198"/>
      <c r="AW2082" s="198"/>
      <c r="AX2082" s="198"/>
      <c r="AY2082" s="198"/>
      <c r="AZ2082" s="198"/>
      <c r="BA2082" s="198"/>
      <c r="BB2082" s="198"/>
      <c r="BC2082" s="198"/>
      <c r="BD2082" s="198"/>
      <c r="BE2082" s="198"/>
      <c r="BF2082" s="198"/>
      <c r="BG2082" s="198"/>
      <c r="BH2082" s="198"/>
      <c r="BI2082" s="198"/>
      <c r="BJ2082" s="198"/>
      <c r="BK2082" s="198"/>
      <c r="BL2082" s="198"/>
      <c r="BM2082" s="198"/>
      <c r="BN2082" s="198"/>
      <c r="BO2082" s="198"/>
      <c r="BP2082" s="198"/>
      <c r="BQ2082" s="198"/>
      <c r="BR2082" s="198"/>
      <c r="BS2082" s="198"/>
      <c r="BT2082" s="198"/>
      <c r="BU2082" s="198"/>
      <c r="BV2082" s="198"/>
      <c r="BW2082" s="198"/>
      <c r="BX2082" s="198"/>
      <c r="BY2082" s="198"/>
      <c r="BZ2082" s="198"/>
      <c r="CA2082" s="198"/>
      <c r="CB2082" s="198"/>
      <c r="CC2082" s="198"/>
      <c r="CD2082" s="198"/>
    </row>
    <row r="2083" spans="4:82" x14ac:dyDescent="0.2">
      <c r="D2083" s="173"/>
      <c r="E2083" s="173"/>
      <c r="F2083" s="173"/>
      <c r="G2083" s="173"/>
      <c r="H2083" s="173"/>
      <c r="I2083" s="173"/>
      <c r="J2083" s="173"/>
      <c r="K2083" s="173"/>
      <c r="L2083" s="173"/>
      <c r="M2083" s="173"/>
      <c r="N2083" s="173"/>
      <c r="O2083" s="173"/>
      <c r="P2083" s="173"/>
      <c r="Q2083" s="173"/>
      <c r="R2083" s="173"/>
      <c r="S2083" s="173"/>
      <c r="T2083" s="173"/>
      <c r="U2083" s="173"/>
      <c r="V2083" s="173"/>
      <c r="W2083" s="173"/>
      <c r="X2083" s="173"/>
      <c r="Y2083" s="173"/>
      <c r="Z2083" s="173"/>
      <c r="AA2083" s="173"/>
      <c r="AB2083" s="173"/>
      <c r="AC2083" s="173"/>
      <c r="AD2083" s="173"/>
      <c r="AE2083" s="173"/>
      <c r="AF2083" s="173"/>
      <c r="AG2083" s="173"/>
      <c r="AH2083" s="173"/>
      <c r="AI2083" s="173"/>
      <c r="AJ2083" s="173"/>
      <c r="AK2083" s="173"/>
      <c r="AL2083" s="173"/>
      <c r="AM2083" s="173"/>
      <c r="AN2083" s="173"/>
      <c r="AO2083" s="173"/>
      <c r="AP2083" s="173"/>
      <c r="AQ2083" s="173"/>
      <c r="AR2083" s="173"/>
      <c r="AS2083" s="173"/>
      <c r="AT2083" s="198"/>
      <c r="AU2083" s="198"/>
      <c r="AV2083" s="198"/>
      <c r="AW2083" s="198"/>
      <c r="AX2083" s="198"/>
      <c r="AY2083" s="198"/>
      <c r="AZ2083" s="198"/>
      <c r="BA2083" s="198"/>
      <c r="BB2083" s="198"/>
      <c r="BC2083" s="198"/>
      <c r="BD2083" s="198"/>
      <c r="BE2083" s="198"/>
      <c r="BF2083" s="198"/>
      <c r="BG2083" s="198"/>
      <c r="BH2083" s="198"/>
      <c r="BI2083" s="198"/>
      <c r="BJ2083" s="198"/>
      <c r="BK2083" s="198"/>
      <c r="BL2083" s="198"/>
      <c r="BM2083" s="198"/>
      <c r="BN2083" s="198"/>
      <c r="BO2083" s="198"/>
      <c r="BP2083" s="198"/>
      <c r="BQ2083" s="198"/>
      <c r="BR2083" s="198"/>
      <c r="BS2083" s="198"/>
      <c r="BT2083" s="198"/>
      <c r="BU2083" s="198"/>
      <c r="BV2083" s="198"/>
      <c r="BW2083" s="198"/>
      <c r="BX2083" s="198"/>
      <c r="BY2083" s="198"/>
      <c r="BZ2083" s="198"/>
      <c r="CA2083" s="198"/>
      <c r="CB2083" s="198"/>
      <c r="CC2083" s="198"/>
      <c r="CD2083" s="198"/>
    </row>
    <row r="2084" spans="4:82" x14ac:dyDescent="0.2">
      <c r="D2084" s="173"/>
      <c r="E2084" s="173"/>
      <c r="F2084" s="173"/>
      <c r="G2084" s="173"/>
      <c r="H2084" s="173"/>
      <c r="I2084" s="173"/>
      <c r="J2084" s="173"/>
      <c r="K2084" s="173"/>
      <c r="L2084" s="173"/>
      <c r="M2084" s="173"/>
      <c r="N2084" s="173"/>
      <c r="O2084" s="173"/>
      <c r="P2084" s="173"/>
      <c r="Q2084" s="173"/>
      <c r="R2084" s="173"/>
      <c r="S2084" s="173"/>
      <c r="T2084" s="173"/>
      <c r="U2084" s="173"/>
      <c r="V2084" s="173"/>
      <c r="W2084" s="173"/>
      <c r="X2084" s="173"/>
      <c r="Y2084" s="173"/>
      <c r="Z2084" s="173"/>
      <c r="AA2084" s="173"/>
      <c r="AB2084" s="173"/>
      <c r="AC2084" s="173"/>
      <c r="AD2084" s="173"/>
      <c r="AE2084" s="173"/>
      <c r="AF2084" s="173"/>
      <c r="AG2084" s="173"/>
      <c r="AH2084" s="173"/>
      <c r="AI2084" s="173"/>
      <c r="AJ2084" s="173"/>
      <c r="AK2084" s="173"/>
      <c r="AL2084" s="173"/>
      <c r="AM2084" s="173"/>
      <c r="AN2084" s="173"/>
      <c r="AO2084" s="173"/>
      <c r="AP2084" s="173"/>
      <c r="AQ2084" s="173"/>
      <c r="AR2084" s="173"/>
      <c r="AS2084" s="173"/>
      <c r="AT2084" s="198"/>
      <c r="AU2084" s="198"/>
      <c r="AV2084" s="198"/>
      <c r="AW2084" s="198"/>
      <c r="AX2084" s="198"/>
      <c r="AY2084" s="198"/>
      <c r="AZ2084" s="198"/>
      <c r="BA2084" s="198"/>
      <c r="BB2084" s="198"/>
      <c r="BC2084" s="198"/>
      <c r="BD2084" s="198"/>
      <c r="BE2084" s="198"/>
      <c r="BF2084" s="198"/>
      <c r="BG2084" s="198"/>
      <c r="BH2084" s="198"/>
      <c r="BI2084" s="198"/>
      <c r="BJ2084" s="198"/>
      <c r="BK2084" s="198"/>
      <c r="BL2084" s="198"/>
      <c r="BM2084" s="198"/>
      <c r="BN2084" s="198"/>
      <c r="BO2084" s="198"/>
      <c r="BP2084" s="198"/>
      <c r="BQ2084" s="198"/>
      <c r="BR2084" s="198"/>
      <c r="BS2084" s="198"/>
      <c r="BT2084" s="198"/>
      <c r="BU2084" s="198"/>
      <c r="BV2084" s="198"/>
      <c r="BW2084" s="198"/>
      <c r="BX2084" s="198"/>
      <c r="BY2084" s="198"/>
      <c r="BZ2084" s="198"/>
      <c r="CA2084" s="198"/>
      <c r="CB2084" s="198"/>
      <c r="CC2084" s="198"/>
      <c r="CD2084" s="198"/>
    </row>
    <row r="2085" spans="4:82" x14ac:dyDescent="0.2">
      <c r="D2085" s="173"/>
      <c r="E2085" s="173"/>
      <c r="F2085" s="173"/>
      <c r="G2085" s="173"/>
      <c r="H2085" s="173"/>
      <c r="I2085" s="173"/>
      <c r="J2085" s="173"/>
      <c r="K2085" s="173"/>
      <c r="L2085" s="173"/>
      <c r="M2085" s="173"/>
      <c r="N2085" s="173"/>
      <c r="O2085" s="173"/>
      <c r="P2085" s="173"/>
      <c r="Q2085" s="173"/>
      <c r="R2085" s="173"/>
      <c r="S2085" s="173"/>
      <c r="T2085" s="173"/>
      <c r="U2085" s="173"/>
      <c r="V2085" s="173"/>
      <c r="W2085" s="173"/>
      <c r="X2085" s="173"/>
      <c r="Y2085" s="173"/>
      <c r="Z2085" s="173"/>
      <c r="AA2085" s="173"/>
      <c r="AB2085" s="173"/>
      <c r="AC2085" s="173"/>
      <c r="AD2085" s="173"/>
      <c r="AE2085" s="173"/>
      <c r="AF2085" s="173"/>
      <c r="AG2085" s="173"/>
      <c r="AH2085" s="173"/>
      <c r="AI2085" s="173"/>
      <c r="AJ2085" s="173"/>
      <c r="AK2085" s="173"/>
      <c r="AL2085" s="173"/>
      <c r="AM2085" s="173"/>
      <c r="AN2085" s="173"/>
      <c r="AO2085" s="173"/>
      <c r="AP2085" s="173"/>
      <c r="AQ2085" s="173"/>
      <c r="AR2085" s="173"/>
      <c r="AS2085" s="173"/>
      <c r="AT2085" s="198"/>
      <c r="AU2085" s="198"/>
      <c r="AV2085" s="198"/>
      <c r="AW2085" s="198"/>
      <c r="AX2085" s="198"/>
      <c r="AY2085" s="198"/>
      <c r="AZ2085" s="198"/>
      <c r="BA2085" s="198"/>
      <c r="BB2085" s="198"/>
      <c r="BC2085" s="198"/>
      <c r="BD2085" s="198"/>
      <c r="BE2085" s="198"/>
      <c r="BF2085" s="198"/>
      <c r="BG2085" s="198"/>
      <c r="BH2085" s="198"/>
      <c r="BI2085" s="198"/>
      <c r="BJ2085" s="198"/>
      <c r="BK2085" s="198"/>
      <c r="BL2085" s="198"/>
      <c r="BM2085" s="198"/>
      <c r="BN2085" s="198"/>
      <c r="BO2085" s="198"/>
      <c r="BP2085" s="198"/>
      <c r="BQ2085" s="198"/>
      <c r="BR2085" s="198"/>
      <c r="BS2085" s="198"/>
      <c r="BT2085" s="198"/>
      <c r="BU2085" s="198"/>
      <c r="BV2085" s="198"/>
      <c r="BW2085" s="198"/>
      <c r="BX2085" s="198"/>
      <c r="BY2085" s="198"/>
      <c r="BZ2085" s="198"/>
      <c r="CA2085" s="198"/>
      <c r="CB2085" s="198"/>
      <c r="CC2085" s="198"/>
      <c r="CD2085" s="198"/>
    </row>
    <row r="2086" spans="4:82" x14ac:dyDescent="0.2">
      <c r="D2086" s="173"/>
      <c r="E2086" s="173"/>
      <c r="F2086" s="173"/>
      <c r="G2086" s="173"/>
      <c r="H2086" s="173"/>
      <c r="I2086" s="173"/>
      <c r="J2086" s="173"/>
      <c r="K2086" s="173"/>
      <c r="L2086" s="173"/>
      <c r="M2086" s="173"/>
      <c r="N2086" s="173"/>
      <c r="O2086" s="173"/>
      <c r="P2086" s="173"/>
      <c r="Q2086" s="173"/>
      <c r="R2086" s="173"/>
      <c r="S2086" s="173"/>
      <c r="T2086" s="173"/>
      <c r="U2086" s="173"/>
      <c r="V2086" s="173"/>
      <c r="W2086" s="173"/>
      <c r="X2086" s="173"/>
      <c r="Y2086" s="173"/>
      <c r="Z2086" s="173"/>
      <c r="AA2086" s="173"/>
      <c r="AB2086" s="173"/>
      <c r="AC2086" s="173"/>
      <c r="AD2086" s="173"/>
      <c r="AE2086" s="173"/>
      <c r="AF2086" s="173"/>
      <c r="AG2086" s="173"/>
      <c r="AH2086" s="173"/>
      <c r="AI2086" s="173"/>
      <c r="AJ2086" s="173"/>
      <c r="AK2086" s="173"/>
      <c r="AL2086" s="173"/>
      <c r="AM2086" s="173"/>
      <c r="AN2086" s="173"/>
      <c r="AO2086" s="173"/>
      <c r="AP2086" s="173"/>
      <c r="AQ2086" s="173"/>
      <c r="AR2086" s="173"/>
      <c r="AS2086" s="173"/>
      <c r="AT2086" s="198"/>
      <c r="AU2086" s="198"/>
      <c r="AV2086" s="198"/>
      <c r="AW2086" s="198"/>
      <c r="AX2086" s="198"/>
      <c r="AY2086" s="198"/>
      <c r="AZ2086" s="198"/>
      <c r="BA2086" s="198"/>
      <c r="BB2086" s="198"/>
      <c r="BC2086" s="198"/>
      <c r="BD2086" s="198"/>
      <c r="BE2086" s="198"/>
      <c r="BF2086" s="198"/>
      <c r="BG2086" s="198"/>
      <c r="BH2086" s="198"/>
      <c r="BI2086" s="198"/>
      <c r="BJ2086" s="198"/>
      <c r="BK2086" s="198"/>
      <c r="BL2086" s="198"/>
      <c r="BM2086" s="198"/>
      <c r="BN2086" s="198"/>
      <c r="BO2086" s="198"/>
      <c r="BP2086" s="198"/>
      <c r="BQ2086" s="198"/>
      <c r="BR2086" s="198"/>
      <c r="BS2086" s="198"/>
      <c r="BT2086" s="198"/>
      <c r="BU2086" s="198"/>
      <c r="BV2086" s="198"/>
      <c r="BW2086" s="198"/>
      <c r="BX2086" s="198"/>
      <c r="BY2086" s="198"/>
      <c r="BZ2086" s="198"/>
      <c r="CA2086" s="198"/>
      <c r="CB2086" s="198"/>
      <c r="CC2086" s="198"/>
      <c r="CD2086" s="198"/>
    </row>
    <row r="2087" spans="4:82" x14ac:dyDescent="0.2">
      <c r="D2087" s="173"/>
      <c r="E2087" s="173"/>
      <c r="F2087" s="173"/>
      <c r="G2087" s="173"/>
      <c r="H2087" s="173"/>
      <c r="I2087" s="173"/>
      <c r="J2087" s="173"/>
      <c r="K2087" s="173"/>
      <c r="L2087" s="173"/>
      <c r="M2087" s="173"/>
      <c r="N2087" s="173"/>
      <c r="O2087" s="173"/>
      <c r="P2087" s="173"/>
      <c r="Q2087" s="173"/>
      <c r="R2087" s="173"/>
      <c r="S2087" s="173"/>
      <c r="T2087" s="173"/>
      <c r="U2087" s="173"/>
      <c r="V2087" s="173"/>
      <c r="W2087" s="173"/>
      <c r="X2087" s="173"/>
      <c r="Y2087" s="173"/>
      <c r="Z2087" s="173"/>
      <c r="AA2087" s="173"/>
      <c r="AB2087" s="173"/>
      <c r="AC2087" s="173"/>
      <c r="AD2087" s="173"/>
      <c r="AE2087" s="173"/>
      <c r="AF2087" s="173"/>
      <c r="AG2087" s="173"/>
      <c r="AH2087" s="173"/>
      <c r="AI2087" s="173"/>
      <c r="AJ2087" s="173"/>
      <c r="AK2087" s="173"/>
      <c r="AL2087" s="173"/>
      <c r="AM2087" s="173"/>
      <c r="AN2087" s="173"/>
      <c r="AO2087" s="173"/>
      <c r="AP2087" s="173"/>
      <c r="AQ2087" s="173"/>
      <c r="AR2087" s="173"/>
      <c r="AS2087" s="173"/>
      <c r="AT2087" s="198"/>
      <c r="AU2087" s="198"/>
      <c r="AV2087" s="198"/>
      <c r="AW2087" s="198"/>
      <c r="AX2087" s="198"/>
      <c r="AY2087" s="198"/>
      <c r="AZ2087" s="198"/>
      <c r="BA2087" s="198"/>
      <c r="BB2087" s="198"/>
      <c r="BC2087" s="198"/>
      <c r="BD2087" s="198"/>
      <c r="BE2087" s="198"/>
      <c r="BF2087" s="198"/>
      <c r="BG2087" s="198"/>
      <c r="BH2087" s="198"/>
      <c r="BI2087" s="198"/>
      <c r="BJ2087" s="198"/>
      <c r="BK2087" s="198"/>
      <c r="BL2087" s="198"/>
      <c r="BM2087" s="198"/>
      <c r="BN2087" s="198"/>
      <c r="BO2087" s="198"/>
      <c r="BP2087" s="198"/>
      <c r="BQ2087" s="198"/>
      <c r="BR2087" s="198"/>
      <c r="BS2087" s="198"/>
      <c r="BT2087" s="198"/>
      <c r="BU2087" s="198"/>
      <c r="BV2087" s="198"/>
      <c r="BW2087" s="198"/>
      <c r="BX2087" s="198"/>
      <c r="BY2087" s="198"/>
      <c r="BZ2087" s="198"/>
      <c r="CA2087" s="198"/>
      <c r="CB2087" s="198"/>
      <c r="CC2087" s="198"/>
      <c r="CD2087" s="198"/>
    </row>
    <row r="2088" spans="4:82" x14ac:dyDescent="0.2">
      <c r="D2088" s="173"/>
      <c r="E2088" s="173"/>
      <c r="F2088" s="173"/>
      <c r="G2088" s="173"/>
      <c r="H2088" s="173"/>
      <c r="I2088" s="173"/>
      <c r="J2088" s="173"/>
      <c r="K2088" s="173"/>
      <c r="L2088" s="173"/>
      <c r="M2088" s="173"/>
      <c r="N2088" s="173"/>
      <c r="O2088" s="173"/>
      <c r="P2088" s="173"/>
      <c r="Q2088" s="173"/>
      <c r="R2088" s="173"/>
      <c r="S2088" s="173"/>
      <c r="T2088" s="173"/>
      <c r="U2088" s="173"/>
      <c r="V2088" s="173"/>
      <c r="W2088" s="173"/>
      <c r="X2088" s="173"/>
      <c r="Y2088" s="173"/>
      <c r="Z2088" s="173"/>
      <c r="AA2088" s="173"/>
      <c r="AB2088" s="173"/>
      <c r="AC2088" s="173"/>
      <c r="AD2088" s="173"/>
      <c r="AE2088" s="173"/>
      <c r="AF2088" s="173"/>
      <c r="AG2088" s="173"/>
      <c r="AH2088" s="173"/>
      <c r="AI2088" s="173"/>
      <c r="AJ2088" s="173"/>
      <c r="AK2088" s="173"/>
      <c r="AL2088" s="173"/>
      <c r="AM2088" s="173"/>
      <c r="AN2088" s="173"/>
      <c r="AO2088" s="173"/>
      <c r="AP2088" s="173"/>
      <c r="AQ2088" s="173"/>
      <c r="AR2088" s="173"/>
      <c r="AS2088" s="173"/>
      <c r="AT2088" s="198"/>
      <c r="AU2088" s="198"/>
      <c r="AV2088" s="198"/>
      <c r="AW2088" s="198"/>
      <c r="AX2088" s="198"/>
      <c r="AY2088" s="198"/>
      <c r="AZ2088" s="198"/>
      <c r="BA2088" s="198"/>
      <c r="BB2088" s="198"/>
      <c r="BC2088" s="198"/>
      <c r="BD2088" s="198"/>
      <c r="BE2088" s="198"/>
      <c r="BF2088" s="198"/>
      <c r="BG2088" s="198"/>
      <c r="BH2088" s="198"/>
      <c r="BI2088" s="198"/>
      <c r="BJ2088" s="198"/>
      <c r="BK2088" s="198"/>
      <c r="BL2088" s="198"/>
      <c r="BM2088" s="198"/>
      <c r="BN2088" s="198"/>
      <c r="BO2088" s="198"/>
      <c r="BP2088" s="198"/>
      <c r="BQ2088" s="198"/>
      <c r="BR2088" s="198"/>
      <c r="BS2088" s="198"/>
      <c r="BT2088" s="198"/>
      <c r="BU2088" s="198"/>
      <c r="BV2088" s="198"/>
      <c r="BW2088" s="198"/>
      <c r="BX2088" s="198"/>
      <c r="BY2088" s="198"/>
      <c r="BZ2088" s="198"/>
      <c r="CA2088" s="198"/>
      <c r="CB2088" s="198"/>
      <c r="CC2088" s="198"/>
      <c r="CD2088" s="198"/>
    </row>
    <row r="2089" spans="4:82" x14ac:dyDescent="0.2">
      <c r="D2089" s="173"/>
      <c r="E2089" s="173"/>
      <c r="F2089" s="173"/>
      <c r="G2089" s="173"/>
      <c r="H2089" s="173"/>
      <c r="I2089" s="173"/>
      <c r="J2089" s="173"/>
      <c r="K2089" s="173"/>
      <c r="L2089" s="173"/>
      <c r="M2089" s="173"/>
      <c r="N2089" s="173"/>
      <c r="O2089" s="173"/>
      <c r="P2089" s="173"/>
      <c r="Q2089" s="173"/>
      <c r="R2089" s="173"/>
      <c r="S2089" s="173"/>
      <c r="T2089" s="173"/>
      <c r="U2089" s="173"/>
      <c r="V2089" s="173"/>
      <c r="W2089" s="173"/>
      <c r="X2089" s="173"/>
      <c r="Y2089" s="173"/>
      <c r="Z2089" s="173"/>
      <c r="AA2089" s="173"/>
      <c r="AB2089" s="173"/>
      <c r="AC2089" s="173"/>
      <c r="AD2089" s="173"/>
      <c r="AE2089" s="173"/>
      <c r="AF2089" s="173"/>
      <c r="AG2089" s="173"/>
      <c r="AH2089" s="173"/>
      <c r="AI2089" s="173"/>
      <c r="AJ2089" s="173"/>
      <c r="AK2089" s="173"/>
      <c r="AL2089" s="173"/>
      <c r="AM2089" s="173"/>
      <c r="AN2089" s="173"/>
      <c r="AO2089" s="173"/>
      <c r="AP2089" s="173"/>
      <c r="AQ2089" s="173"/>
      <c r="AR2089" s="173"/>
      <c r="AS2089" s="173"/>
      <c r="AT2089" s="198"/>
      <c r="AU2089" s="198"/>
      <c r="AV2089" s="198"/>
      <c r="AW2089" s="198"/>
      <c r="AX2089" s="198"/>
      <c r="AY2089" s="198"/>
      <c r="AZ2089" s="198"/>
      <c r="BA2089" s="198"/>
      <c r="BB2089" s="198"/>
      <c r="BC2089" s="198"/>
      <c r="BD2089" s="198"/>
      <c r="BE2089" s="198"/>
      <c r="BF2089" s="198"/>
      <c r="BG2089" s="198"/>
      <c r="BH2089" s="198"/>
      <c r="BI2089" s="198"/>
      <c r="BJ2089" s="198"/>
      <c r="BK2089" s="198"/>
      <c r="BL2089" s="198"/>
      <c r="BM2089" s="198"/>
      <c r="BN2089" s="198"/>
      <c r="BO2089" s="198"/>
      <c r="BP2089" s="198"/>
      <c r="BQ2089" s="198"/>
      <c r="BR2089" s="198"/>
      <c r="BS2089" s="198"/>
      <c r="BT2089" s="198"/>
      <c r="BU2089" s="198"/>
      <c r="BV2089" s="198"/>
      <c r="BW2089" s="198"/>
      <c r="BX2089" s="198"/>
      <c r="BY2089" s="198"/>
      <c r="BZ2089" s="198"/>
      <c r="CA2089" s="198"/>
      <c r="CB2089" s="198"/>
      <c r="CC2089" s="198"/>
      <c r="CD2089" s="198"/>
    </row>
    <row r="2090" spans="4:82" x14ac:dyDescent="0.2">
      <c r="D2090" s="173"/>
      <c r="E2090" s="173"/>
      <c r="F2090" s="173"/>
      <c r="G2090" s="173"/>
      <c r="H2090" s="173"/>
      <c r="I2090" s="173"/>
      <c r="J2090" s="173"/>
      <c r="K2090" s="173"/>
      <c r="L2090" s="173"/>
      <c r="M2090" s="173"/>
      <c r="N2090" s="173"/>
      <c r="O2090" s="173"/>
      <c r="P2090" s="173"/>
      <c r="Q2090" s="173"/>
      <c r="R2090" s="173"/>
      <c r="S2090" s="173"/>
      <c r="T2090" s="173"/>
      <c r="U2090" s="173"/>
      <c r="V2090" s="173"/>
      <c r="W2090" s="173"/>
      <c r="X2090" s="173"/>
      <c r="Y2090" s="173"/>
      <c r="Z2090" s="173"/>
      <c r="AA2090" s="173"/>
      <c r="AB2090" s="173"/>
      <c r="AC2090" s="173"/>
      <c r="AD2090" s="173"/>
      <c r="AE2090" s="173"/>
      <c r="AF2090" s="173"/>
      <c r="AG2090" s="173"/>
      <c r="AH2090" s="173"/>
      <c r="AI2090" s="173"/>
      <c r="AJ2090" s="173"/>
      <c r="AK2090" s="173"/>
      <c r="AL2090" s="173"/>
      <c r="AM2090" s="173"/>
      <c r="AN2090" s="173"/>
      <c r="AO2090" s="173"/>
      <c r="AP2090" s="173"/>
      <c r="AQ2090" s="173"/>
      <c r="AR2090" s="173"/>
      <c r="AS2090" s="173"/>
      <c r="AT2090" s="198"/>
      <c r="AU2090" s="198"/>
      <c r="AV2090" s="198"/>
      <c r="AW2090" s="198"/>
      <c r="AX2090" s="198"/>
      <c r="AY2090" s="198"/>
      <c r="AZ2090" s="198"/>
      <c r="BA2090" s="198"/>
      <c r="BB2090" s="198"/>
      <c r="BC2090" s="198"/>
      <c r="BD2090" s="198"/>
      <c r="BE2090" s="198"/>
      <c r="BF2090" s="198"/>
      <c r="BG2090" s="198"/>
      <c r="BH2090" s="198"/>
      <c r="BI2090" s="198"/>
      <c r="BJ2090" s="198"/>
      <c r="BK2090" s="198"/>
      <c r="BL2090" s="198"/>
      <c r="BM2090" s="198"/>
      <c r="BN2090" s="198"/>
      <c r="BO2090" s="198"/>
      <c r="BP2090" s="198"/>
      <c r="BQ2090" s="198"/>
      <c r="BR2090" s="198"/>
      <c r="BS2090" s="198"/>
      <c r="BT2090" s="198"/>
      <c r="BU2090" s="198"/>
      <c r="BV2090" s="198"/>
      <c r="BW2090" s="198"/>
      <c r="BX2090" s="198"/>
      <c r="BY2090" s="198"/>
      <c r="BZ2090" s="198"/>
      <c r="CA2090" s="198"/>
      <c r="CB2090" s="198"/>
      <c r="CC2090" s="198"/>
      <c r="CD2090" s="198"/>
    </row>
    <row r="2091" spans="4:82" x14ac:dyDescent="0.2">
      <c r="D2091" s="173"/>
      <c r="E2091" s="173"/>
      <c r="F2091" s="173"/>
      <c r="G2091" s="173"/>
      <c r="H2091" s="173"/>
      <c r="I2091" s="173"/>
      <c r="J2091" s="173"/>
      <c r="K2091" s="173"/>
      <c r="L2091" s="173"/>
      <c r="M2091" s="173"/>
      <c r="N2091" s="173"/>
      <c r="O2091" s="173"/>
      <c r="P2091" s="173"/>
      <c r="Q2091" s="173"/>
      <c r="R2091" s="173"/>
      <c r="S2091" s="173"/>
      <c r="T2091" s="173"/>
      <c r="U2091" s="173"/>
      <c r="V2091" s="173"/>
      <c r="W2091" s="173"/>
      <c r="X2091" s="173"/>
      <c r="Y2091" s="173"/>
      <c r="Z2091" s="173"/>
      <c r="AA2091" s="173"/>
      <c r="AB2091" s="173"/>
      <c r="AC2091" s="173"/>
      <c r="AD2091" s="173"/>
      <c r="AE2091" s="173"/>
      <c r="AF2091" s="173"/>
      <c r="AG2091" s="173"/>
      <c r="AH2091" s="173"/>
      <c r="AI2091" s="173"/>
      <c r="AJ2091" s="173"/>
      <c r="AK2091" s="173"/>
      <c r="AL2091" s="173"/>
      <c r="AM2091" s="173"/>
      <c r="AN2091" s="173"/>
      <c r="AO2091" s="173"/>
      <c r="AP2091" s="173"/>
      <c r="AQ2091" s="173"/>
      <c r="AR2091" s="173"/>
      <c r="AS2091" s="173"/>
      <c r="AT2091" s="198"/>
      <c r="AU2091" s="198"/>
      <c r="AV2091" s="198"/>
      <c r="AW2091" s="198"/>
      <c r="AX2091" s="198"/>
      <c r="AY2091" s="198"/>
      <c r="AZ2091" s="198"/>
      <c r="BA2091" s="198"/>
      <c r="BB2091" s="198"/>
      <c r="BC2091" s="198"/>
      <c r="BD2091" s="198"/>
      <c r="BE2091" s="198"/>
      <c r="BF2091" s="198"/>
      <c r="BG2091" s="198"/>
      <c r="BH2091" s="198"/>
      <c r="BI2091" s="198"/>
      <c r="BJ2091" s="198"/>
      <c r="BK2091" s="198"/>
      <c r="BL2091" s="198"/>
      <c r="BM2091" s="198"/>
      <c r="BN2091" s="198"/>
      <c r="BO2091" s="198"/>
      <c r="BP2091" s="198"/>
      <c r="BQ2091" s="198"/>
      <c r="BR2091" s="198"/>
      <c r="BS2091" s="198"/>
      <c r="BT2091" s="198"/>
      <c r="BU2091" s="198"/>
      <c r="BV2091" s="198"/>
      <c r="BW2091" s="198"/>
      <c r="BX2091" s="198"/>
      <c r="BY2091" s="198"/>
      <c r="BZ2091" s="198"/>
      <c r="CA2091" s="198"/>
      <c r="CB2091" s="198"/>
      <c r="CC2091" s="198"/>
      <c r="CD2091" s="198"/>
    </row>
    <row r="2092" spans="4:82" x14ac:dyDescent="0.2">
      <c r="D2092" s="173"/>
      <c r="E2092" s="173"/>
      <c r="F2092" s="173"/>
      <c r="G2092" s="173"/>
      <c r="H2092" s="173"/>
      <c r="I2092" s="173"/>
      <c r="J2092" s="173"/>
      <c r="K2092" s="173"/>
      <c r="L2092" s="173"/>
      <c r="M2092" s="173"/>
      <c r="N2092" s="173"/>
      <c r="O2092" s="173"/>
      <c r="P2092" s="173"/>
      <c r="Q2092" s="173"/>
      <c r="R2092" s="173"/>
      <c r="S2092" s="173"/>
      <c r="T2092" s="173"/>
      <c r="U2092" s="173"/>
      <c r="V2092" s="173"/>
      <c r="W2092" s="173"/>
      <c r="X2092" s="173"/>
      <c r="Y2092" s="173"/>
      <c r="Z2092" s="173"/>
      <c r="AA2092" s="173"/>
      <c r="AB2092" s="173"/>
      <c r="AC2092" s="173"/>
      <c r="AD2092" s="173"/>
      <c r="AE2092" s="173"/>
      <c r="AF2092" s="173"/>
      <c r="AG2092" s="173"/>
      <c r="AH2092" s="173"/>
      <c r="AI2092" s="173"/>
      <c r="AJ2092" s="173"/>
      <c r="AK2092" s="173"/>
      <c r="AL2092" s="173"/>
      <c r="AM2092" s="173"/>
      <c r="AN2092" s="173"/>
      <c r="AO2092" s="173"/>
      <c r="AP2092" s="173"/>
      <c r="AQ2092" s="173"/>
      <c r="AR2092" s="173"/>
      <c r="AS2092" s="173"/>
      <c r="AT2092" s="198"/>
      <c r="AU2092" s="198"/>
      <c r="AV2092" s="198"/>
      <c r="AW2092" s="198"/>
      <c r="AX2092" s="198"/>
      <c r="AY2092" s="198"/>
      <c r="AZ2092" s="198"/>
      <c r="BA2092" s="198"/>
      <c r="BB2092" s="198"/>
      <c r="BC2092" s="198"/>
      <c r="BD2092" s="198"/>
      <c r="BE2092" s="198"/>
      <c r="BF2092" s="198"/>
      <c r="BG2092" s="198"/>
      <c r="BH2092" s="198"/>
      <c r="BI2092" s="198"/>
      <c r="BJ2092" s="198"/>
      <c r="BK2092" s="198"/>
      <c r="BL2092" s="198"/>
      <c r="BM2092" s="198"/>
      <c r="BN2092" s="198"/>
      <c r="BO2092" s="198"/>
      <c r="BP2092" s="198"/>
      <c r="BQ2092" s="198"/>
      <c r="BR2092" s="198"/>
      <c r="BS2092" s="198"/>
      <c r="BT2092" s="198"/>
      <c r="BU2092" s="198"/>
      <c r="BV2092" s="198"/>
      <c r="BW2092" s="198"/>
      <c r="BX2092" s="198"/>
      <c r="BY2092" s="198"/>
      <c r="BZ2092" s="198"/>
      <c r="CA2092" s="198"/>
      <c r="CB2092" s="198"/>
      <c r="CC2092" s="198"/>
      <c r="CD2092" s="198"/>
    </row>
    <row r="2093" spans="4:82" x14ac:dyDescent="0.2">
      <c r="D2093" s="173"/>
      <c r="E2093" s="173"/>
      <c r="F2093" s="173"/>
      <c r="G2093" s="173"/>
      <c r="H2093" s="173"/>
      <c r="I2093" s="173"/>
      <c r="J2093" s="173"/>
      <c r="K2093" s="173"/>
      <c r="L2093" s="173"/>
      <c r="M2093" s="173"/>
      <c r="N2093" s="173"/>
      <c r="O2093" s="173"/>
      <c r="P2093" s="173"/>
      <c r="Q2093" s="173"/>
      <c r="R2093" s="173"/>
      <c r="S2093" s="173"/>
      <c r="T2093" s="173"/>
      <c r="U2093" s="173"/>
      <c r="V2093" s="173"/>
      <c r="W2093" s="173"/>
      <c r="X2093" s="173"/>
      <c r="Y2093" s="173"/>
      <c r="Z2093" s="173"/>
      <c r="AA2093" s="173"/>
      <c r="AB2093" s="173"/>
      <c r="AC2093" s="173"/>
      <c r="AD2093" s="173"/>
      <c r="AE2093" s="173"/>
      <c r="AF2093" s="173"/>
      <c r="AG2093" s="173"/>
      <c r="AH2093" s="173"/>
      <c r="AI2093" s="173"/>
      <c r="AJ2093" s="173"/>
      <c r="AK2093" s="173"/>
      <c r="AL2093" s="173"/>
      <c r="AM2093" s="173"/>
      <c r="AN2093" s="173"/>
      <c r="AO2093" s="173"/>
      <c r="AP2093" s="173"/>
      <c r="AQ2093" s="173"/>
      <c r="AR2093" s="173"/>
      <c r="AS2093" s="173"/>
      <c r="AT2093" s="198"/>
      <c r="AU2093" s="198"/>
      <c r="AV2093" s="198"/>
      <c r="AW2093" s="198"/>
      <c r="AX2093" s="198"/>
      <c r="AY2093" s="198"/>
      <c r="AZ2093" s="198"/>
      <c r="BA2093" s="198"/>
      <c r="BB2093" s="198"/>
      <c r="BC2093" s="198"/>
      <c r="BD2093" s="198"/>
      <c r="BE2093" s="198"/>
      <c r="BF2093" s="198"/>
      <c r="BG2093" s="198"/>
      <c r="BH2093" s="198"/>
      <c r="BI2093" s="198"/>
      <c r="BJ2093" s="198"/>
      <c r="BK2093" s="198"/>
      <c r="BL2093" s="198"/>
      <c r="BM2093" s="198"/>
      <c r="BN2093" s="198"/>
      <c r="BO2093" s="198"/>
      <c r="BP2093" s="198"/>
      <c r="BQ2093" s="198"/>
      <c r="BR2093" s="198"/>
      <c r="BS2093" s="198"/>
      <c r="BT2093" s="198"/>
      <c r="BU2093" s="198"/>
      <c r="BV2093" s="198"/>
      <c r="BW2093" s="198"/>
      <c r="BX2093" s="198"/>
      <c r="BY2093" s="198"/>
      <c r="BZ2093" s="198"/>
      <c r="CA2093" s="198"/>
      <c r="CB2093" s="198"/>
      <c r="CC2093" s="198"/>
      <c r="CD2093" s="198"/>
    </row>
    <row r="2094" spans="4:82" x14ac:dyDescent="0.2">
      <c r="D2094" s="173"/>
      <c r="E2094" s="173"/>
      <c r="F2094" s="173"/>
      <c r="G2094" s="173"/>
      <c r="H2094" s="173"/>
      <c r="I2094" s="173"/>
      <c r="J2094" s="173"/>
      <c r="K2094" s="173"/>
      <c r="L2094" s="173"/>
      <c r="M2094" s="173"/>
      <c r="N2094" s="173"/>
      <c r="O2094" s="173"/>
      <c r="P2094" s="173"/>
      <c r="Q2094" s="173"/>
      <c r="R2094" s="173"/>
      <c r="S2094" s="173"/>
      <c r="T2094" s="173"/>
      <c r="U2094" s="173"/>
      <c r="V2094" s="173"/>
      <c r="W2094" s="173"/>
      <c r="X2094" s="173"/>
      <c r="Y2094" s="173"/>
      <c r="Z2094" s="173"/>
      <c r="AA2094" s="173"/>
      <c r="AB2094" s="173"/>
      <c r="AC2094" s="173"/>
      <c r="AD2094" s="173"/>
      <c r="AE2094" s="173"/>
      <c r="AF2094" s="173"/>
      <c r="AG2094" s="173"/>
      <c r="AH2094" s="173"/>
      <c r="AI2094" s="173"/>
      <c r="AJ2094" s="173"/>
      <c r="AK2094" s="173"/>
      <c r="AL2094" s="173"/>
      <c r="AM2094" s="173"/>
      <c r="AN2094" s="173"/>
      <c r="AO2094" s="173"/>
      <c r="AP2094" s="173"/>
      <c r="AQ2094" s="173"/>
      <c r="AR2094" s="173"/>
      <c r="AS2094" s="173"/>
      <c r="AT2094" s="198"/>
      <c r="AU2094" s="198"/>
      <c r="AV2094" s="198"/>
      <c r="AW2094" s="198"/>
      <c r="AX2094" s="198"/>
      <c r="AY2094" s="198"/>
      <c r="AZ2094" s="198"/>
      <c r="BA2094" s="198"/>
      <c r="BB2094" s="198"/>
      <c r="BC2094" s="198"/>
      <c r="BD2094" s="198"/>
      <c r="BE2094" s="198"/>
      <c r="BF2094" s="198"/>
      <c r="BG2094" s="198"/>
      <c r="BH2094" s="198"/>
      <c r="BI2094" s="198"/>
      <c r="BJ2094" s="198"/>
      <c r="BK2094" s="198"/>
      <c r="BL2094" s="198"/>
      <c r="BM2094" s="198"/>
      <c r="BN2094" s="198"/>
      <c r="BO2094" s="198"/>
      <c r="BP2094" s="198"/>
      <c r="BQ2094" s="198"/>
      <c r="BR2094" s="198"/>
      <c r="BS2094" s="198"/>
      <c r="BT2094" s="198"/>
      <c r="BU2094" s="198"/>
      <c r="BV2094" s="198"/>
      <c r="BW2094" s="198"/>
      <c r="BX2094" s="198"/>
      <c r="BY2094" s="198"/>
      <c r="BZ2094" s="198"/>
      <c r="CA2094" s="198"/>
      <c r="CB2094" s="198"/>
      <c r="CC2094" s="198"/>
      <c r="CD2094" s="198"/>
    </row>
    <row r="2095" spans="4:82" x14ac:dyDescent="0.2">
      <c r="D2095" s="173"/>
      <c r="E2095" s="173"/>
      <c r="F2095" s="173"/>
      <c r="G2095" s="173"/>
      <c r="H2095" s="173"/>
      <c r="I2095" s="173"/>
      <c r="J2095" s="173"/>
      <c r="K2095" s="173"/>
      <c r="L2095" s="173"/>
      <c r="M2095" s="173"/>
      <c r="N2095" s="173"/>
      <c r="O2095" s="173"/>
      <c r="P2095" s="173"/>
      <c r="Q2095" s="173"/>
      <c r="R2095" s="173"/>
      <c r="S2095" s="173"/>
      <c r="T2095" s="173"/>
      <c r="U2095" s="173"/>
      <c r="V2095" s="173"/>
      <c r="W2095" s="173"/>
      <c r="X2095" s="173"/>
      <c r="Y2095" s="173"/>
      <c r="Z2095" s="173"/>
      <c r="AA2095" s="173"/>
      <c r="AB2095" s="173"/>
      <c r="AC2095" s="173"/>
      <c r="AD2095" s="173"/>
      <c r="AE2095" s="173"/>
      <c r="AF2095" s="173"/>
      <c r="AG2095" s="173"/>
      <c r="AH2095" s="173"/>
      <c r="AI2095" s="173"/>
      <c r="AJ2095" s="173"/>
      <c r="AK2095" s="173"/>
      <c r="AL2095" s="173"/>
      <c r="AM2095" s="173"/>
      <c r="AN2095" s="173"/>
      <c r="AO2095" s="173"/>
      <c r="AP2095" s="173"/>
      <c r="AQ2095" s="173"/>
      <c r="AR2095" s="173"/>
      <c r="AS2095" s="173"/>
      <c r="AT2095" s="198"/>
      <c r="AU2095" s="198"/>
      <c r="AV2095" s="198"/>
      <c r="AW2095" s="198"/>
      <c r="AX2095" s="198"/>
      <c r="AY2095" s="198"/>
      <c r="AZ2095" s="198"/>
      <c r="BA2095" s="198"/>
      <c r="BB2095" s="198"/>
      <c r="BC2095" s="198"/>
      <c r="BD2095" s="198"/>
      <c r="BE2095" s="198"/>
      <c r="BF2095" s="198"/>
      <c r="BG2095" s="198"/>
      <c r="BH2095" s="198"/>
      <c r="BI2095" s="198"/>
      <c r="BJ2095" s="198"/>
      <c r="BK2095" s="198"/>
      <c r="BL2095" s="198"/>
      <c r="BM2095" s="198"/>
      <c r="BN2095" s="198"/>
      <c r="BO2095" s="198"/>
      <c r="BP2095" s="198"/>
      <c r="BQ2095" s="198"/>
      <c r="BR2095" s="198"/>
      <c r="BS2095" s="198"/>
      <c r="BT2095" s="198"/>
      <c r="BU2095" s="198"/>
      <c r="BV2095" s="198"/>
      <c r="BW2095" s="198"/>
      <c r="BX2095" s="198"/>
      <c r="BY2095" s="198"/>
      <c r="BZ2095" s="198"/>
      <c r="CA2095" s="198"/>
      <c r="CB2095" s="198"/>
      <c r="CC2095" s="198"/>
      <c r="CD2095" s="198"/>
    </row>
    <row r="2096" spans="4:82" x14ac:dyDescent="0.2">
      <c r="D2096" s="173"/>
      <c r="E2096" s="173"/>
      <c r="F2096" s="173"/>
      <c r="G2096" s="173"/>
      <c r="H2096" s="173"/>
      <c r="I2096" s="173"/>
      <c r="J2096" s="173"/>
      <c r="K2096" s="173"/>
      <c r="L2096" s="173"/>
      <c r="M2096" s="173"/>
      <c r="N2096" s="173"/>
      <c r="O2096" s="173"/>
      <c r="P2096" s="173"/>
      <c r="Q2096" s="173"/>
      <c r="R2096" s="173"/>
      <c r="S2096" s="173"/>
      <c r="T2096" s="173"/>
      <c r="U2096" s="173"/>
      <c r="V2096" s="173"/>
      <c r="W2096" s="173"/>
      <c r="X2096" s="173"/>
      <c r="Y2096" s="173"/>
      <c r="Z2096" s="173"/>
      <c r="AA2096" s="173"/>
      <c r="AB2096" s="173"/>
      <c r="AC2096" s="173"/>
      <c r="AD2096" s="173"/>
      <c r="AE2096" s="173"/>
      <c r="AF2096" s="173"/>
      <c r="AG2096" s="173"/>
      <c r="AH2096" s="173"/>
      <c r="AI2096" s="173"/>
      <c r="AJ2096" s="173"/>
      <c r="AK2096" s="173"/>
      <c r="AL2096" s="173"/>
      <c r="AM2096" s="173"/>
      <c r="AN2096" s="173"/>
      <c r="AO2096" s="173"/>
      <c r="AP2096" s="173"/>
      <c r="AQ2096" s="173"/>
      <c r="AR2096" s="173"/>
      <c r="AS2096" s="173"/>
      <c r="AT2096" s="198"/>
      <c r="AU2096" s="198"/>
      <c r="AV2096" s="198"/>
      <c r="AW2096" s="198"/>
      <c r="AX2096" s="198"/>
      <c r="AY2096" s="198"/>
      <c r="AZ2096" s="198"/>
      <c r="BA2096" s="198"/>
      <c r="BB2096" s="198"/>
      <c r="BC2096" s="198"/>
      <c r="BD2096" s="198"/>
      <c r="BE2096" s="198"/>
      <c r="BF2096" s="198"/>
      <c r="BG2096" s="198"/>
      <c r="BH2096" s="198"/>
      <c r="BI2096" s="198"/>
      <c r="BJ2096" s="198"/>
      <c r="BK2096" s="198"/>
      <c r="BL2096" s="198"/>
      <c r="BM2096" s="198"/>
      <c r="BN2096" s="198"/>
      <c r="BO2096" s="198"/>
      <c r="BP2096" s="198"/>
      <c r="BQ2096" s="198"/>
      <c r="BR2096" s="198"/>
      <c r="BS2096" s="198"/>
      <c r="BT2096" s="198"/>
      <c r="BU2096" s="198"/>
      <c r="BV2096" s="198"/>
      <c r="BW2096" s="198"/>
      <c r="BX2096" s="198"/>
      <c r="BY2096" s="198"/>
      <c r="BZ2096" s="198"/>
      <c r="CA2096" s="198"/>
      <c r="CB2096" s="198"/>
      <c r="CC2096" s="198"/>
      <c r="CD2096" s="198"/>
    </row>
    <row r="2097" spans="4:82" x14ac:dyDescent="0.2">
      <c r="D2097" s="173"/>
      <c r="E2097" s="173"/>
      <c r="F2097" s="173"/>
      <c r="G2097" s="173"/>
      <c r="H2097" s="173"/>
      <c r="I2097" s="173"/>
      <c r="J2097" s="173"/>
      <c r="K2097" s="173"/>
      <c r="L2097" s="173"/>
      <c r="M2097" s="173"/>
      <c r="N2097" s="173"/>
      <c r="O2097" s="173"/>
      <c r="P2097" s="173"/>
      <c r="Q2097" s="173"/>
      <c r="R2097" s="173"/>
      <c r="S2097" s="173"/>
      <c r="T2097" s="173"/>
      <c r="U2097" s="173"/>
      <c r="V2097" s="173"/>
      <c r="W2097" s="173"/>
      <c r="X2097" s="173"/>
      <c r="Y2097" s="173"/>
      <c r="Z2097" s="173"/>
      <c r="AA2097" s="173"/>
      <c r="AB2097" s="173"/>
      <c r="AC2097" s="173"/>
      <c r="AD2097" s="173"/>
      <c r="AE2097" s="173"/>
      <c r="AF2097" s="173"/>
      <c r="AG2097" s="173"/>
      <c r="AH2097" s="173"/>
      <c r="AI2097" s="173"/>
      <c r="AJ2097" s="173"/>
      <c r="AK2097" s="173"/>
      <c r="AL2097" s="173"/>
      <c r="AM2097" s="173"/>
      <c r="AN2097" s="173"/>
      <c r="AO2097" s="173"/>
      <c r="AP2097" s="173"/>
      <c r="AQ2097" s="173"/>
      <c r="AR2097" s="173"/>
      <c r="AS2097" s="173"/>
      <c r="AT2097" s="198"/>
      <c r="AU2097" s="198"/>
      <c r="AV2097" s="198"/>
      <c r="AW2097" s="198"/>
      <c r="AX2097" s="198"/>
      <c r="AY2097" s="198"/>
      <c r="AZ2097" s="198"/>
      <c r="BA2097" s="198"/>
      <c r="BB2097" s="198"/>
      <c r="BC2097" s="198"/>
      <c r="BD2097" s="198"/>
      <c r="BE2097" s="198"/>
      <c r="BF2097" s="198"/>
      <c r="BG2097" s="198"/>
      <c r="BH2097" s="198"/>
      <c r="BI2097" s="198"/>
      <c r="BJ2097" s="198"/>
      <c r="BK2097" s="198"/>
      <c r="BL2097" s="198"/>
      <c r="BM2097" s="198"/>
      <c r="BN2097" s="198"/>
      <c r="BO2097" s="198"/>
      <c r="BP2097" s="198"/>
      <c r="BQ2097" s="198"/>
      <c r="BR2097" s="198"/>
      <c r="BS2097" s="198"/>
      <c r="BT2097" s="198"/>
      <c r="BU2097" s="198"/>
      <c r="BV2097" s="198"/>
      <c r="BW2097" s="198"/>
      <c r="BX2097" s="198"/>
      <c r="BY2097" s="198"/>
      <c r="BZ2097" s="198"/>
      <c r="CA2097" s="198"/>
      <c r="CB2097" s="198"/>
      <c r="CC2097" s="198"/>
      <c r="CD2097" s="198"/>
    </row>
    <row r="2098" spans="4:82" x14ac:dyDescent="0.2">
      <c r="D2098" s="173"/>
      <c r="E2098" s="173"/>
      <c r="F2098" s="173"/>
      <c r="G2098" s="173"/>
      <c r="H2098" s="173"/>
      <c r="I2098" s="173"/>
      <c r="J2098" s="173"/>
      <c r="K2098" s="173"/>
      <c r="L2098" s="173"/>
      <c r="M2098" s="173"/>
      <c r="N2098" s="173"/>
      <c r="O2098" s="173"/>
      <c r="P2098" s="173"/>
      <c r="Q2098" s="173"/>
      <c r="R2098" s="173"/>
      <c r="S2098" s="173"/>
      <c r="T2098" s="173"/>
      <c r="U2098" s="173"/>
      <c r="V2098" s="173"/>
      <c r="W2098" s="173"/>
      <c r="X2098" s="173"/>
      <c r="Y2098" s="173"/>
      <c r="Z2098" s="173"/>
      <c r="AA2098" s="173"/>
      <c r="AB2098" s="173"/>
      <c r="AC2098" s="173"/>
      <c r="AD2098" s="173"/>
      <c r="AE2098" s="173"/>
      <c r="AF2098" s="173"/>
      <c r="AG2098" s="173"/>
      <c r="AH2098" s="173"/>
      <c r="AI2098" s="173"/>
      <c r="AJ2098" s="173"/>
      <c r="AK2098" s="173"/>
      <c r="AL2098" s="173"/>
      <c r="AM2098" s="173"/>
      <c r="AN2098" s="173"/>
      <c r="AO2098" s="173"/>
      <c r="AP2098" s="173"/>
      <c r="AQ2098" s="173"/>
      <c r="AR2098" s="173"/>
      <c r="AS2098" s="173"/>
      <c r="AT2098" s="198"/>
      <c r="AU2098" s="198"/>
      <c r="AV2098" s="198"/>
      <c r="AW2098" s="198"/>
      <c r="AX2098" s="198"/>
      <c r="AY2098" s="198"/>
      <c r="AZ2098" s="198"/>
      <c r="BA2098" s="198"/>
      <c r="BB2098" s="198"/>
      <c r="BC2098" s="198"/>
      <c r="BD2098" s="198"/>
      <c r="BE2098" s="198"/>
      <c r="BF2098" s="198"/>
      <c r="BG2098" s="198"/>
      <c r="BH2098" s="198"/>
      <c r="BI2098" s="198"/>
      <c r="BJ2098" s="198"/>
      <c r="BK2098" s="198"/>
      <c r="BL2098" s="198"/>
      <c r="BM2098" s="198"/>
      <c r="BN2098" s="198"/>
      <c r="BO2098" s="198"/>
      <c r="BP2098" s="198"/>
      <c r="BQ2098" s="198"/>
      <c r="BR2098" s="198"/>
      <c r="BS2098" s="198"/>
      <c r="BT2098" s="198"/>
      <c r="BU2098" s="198"/>
      <c r="BV2098" s="198"/>
      <c r="BW2098" s="198"/>
      <c r="BX2098" s="198"/>
      <c r="BY2098" s="198"/>
      <c r="BZ2098" s="198"/>
      <c r="CA2098" s="198"/>
      <c r="CB2098" s="198"/>
      <c r="CC2098" s="198"/>
      <c r="CD2098" s="198"/>
    </row>
    <row r="2099" spans="4:82" x14ac:dyDescent="0.2">
      <c r="D2099" s="173"/>
      <c r="E2099" s="173"/>
      <c r="F2099" s="173"/>
      <c r="G2099" s="173"/>
      <c r="H2099" s="173"/>
      <c r="I2099" s="173"/>
      <c r="J2099" s="173"/>
      <c r="K2099" s="173"/>
      <c r="L2099" s="173"/>
      <c r="M2099" s="173"/>
      <c r="N2099" s="173"/>
      <c r="O2099" s="173"/>
      <c r="P2099" s="173"/>
      <c r="Q2099" s="173"/>
      <c r="R2099" s="173"/>
      <c r="S2099" s="173"/>
      <c r="T2099" s="173"/>
      <c r="U2099" s="173"/>
      <c r="V2099" s="173"/>
      <c r="W2099" s="173"/>
      <c r="X2099" s="173"/>
      <c r="Y2099" s="173"/>
      <c r="Z2099" s="173"/>
      <c r="AA2099" s="173"/>
      <c r="AB2099" s="173"/>
      <c r="AC2099" s="173"/>
      <c r="AD2099" s="173"/>
      <c r="AE2099" s="173"/>
      <c r="AF2099" s="173"/>
      <c r="AG2099" s="173"/>
      <c r="AH2099" s="173"/>
      <c r="AI2099" s="173"/>
      <c r="AJ2099" s="173"/>
      <c r="AK2099" s="173"/>
      <c r="AL2099" s="173"/>
      <c r="AM2099" s="173"/>
      <c r="AN2099" s="173"/>
      <c r="AO2099" s="173"/>
      <c r="AP2099" s="173"/>
      <c r="AQ2099" s="173"/>
      <c r="AR2099" s="173"/>
      <c r="AS2099" s="173"/>
      <c r="AT2099" s="198"/>
      <c r="AU2099" s="198"/>
      <c r="AV2099" s="198"/>
      <c r="AW2099" s="198"/>
      <c r="AX2099" s="198"/>
      <c r="AY2099" s="198"/>
      <c r="AZ2099" s="198"/>
      <c r="BA2099" s="198"/>
      <c r="BB2099" s="198"/>
      <c r="BC2099" s="198"/>
      <c r="BD2099" s="198"/>
      <c r="BE2099" s="198"/>
      <c r="BF2099" s="198"/>
      <c r="BG2099" s="198"/>
      <c r="BH2099" s="198"/>
      <c r="BI2099" s="198"/>
      <c r="BJ2099" s="198"/>
      <c r="BK2099" s="198"/>
      <c r="BL2099" s="198"/>
      <c r="BM2099" s="198"/>
      <c r="BN2099" s="198"/>
      <c r="BO2099" s="198"/>
      <c r="BP2099" s="198"/>
      <c r="BQ2099" s="198"/>
      <c r="BR2099" s="198"/>
      <c r="BS2099" s="198"/>
      <c r="BT2099" s="198"/>
      <c r="BU2099" s="198"/>
      <c r="BV2099" s="198"/>
      <c r="BW2099" s="198"/>
      <c r="BX2099" s="198"/>
      <c r="BY2099" s="198"/>
      <c r="BZ2099" s="198"/>
      <c r="CA2099" s="198"/>
      <c r="CB2099" s="198"/>
      <c r="CC2099" s="198"/>
      <c r="CD2099" s="198"/>
    </row>
    <row r="2100" spans="4:82" x14ac:dyDescent="0.2">
      <c r="D2100" s="173"/>
      <c r="E2100" s="173"/>
      <c r="F2100" s="173"/>
      <c r="G2100" s="173"/>
      <c r="H2100" s="173"/>
      <c r="I2100" s="173"/>
      <c r="J2100" s="173"/>
      <c r="K2100" s="173"/>
      <c r="L2100" s="173"/>
      <c r="M2100" s="173"/>
      <c r="N2100" s="173"/>
      <c r="O2100" s="173"/>
      <c r="P2100" s="173"/>
      <c r="Q2100" s="173"/>
      <c r="R2100" s="173"/>
      <c r="S2100" s="173"/>
      <c r="T2100" s="173"/>
      <c r="U2100" s="173"/>
      <c r="V2100" s="173"/>
      <c r="W2100" s="173"/>
      <c r="X2100" s="173"/>
      <c r="Y2100" s="173"/>
      <c r="Z2100" s="173"/>
      <c r="AA2100" s="173"/>
      <c r="AB2100" s="173"/>
      <c r="AC2100" s="173"/>
      <c r="AD2100" s="173"/>
      <c r="AE2100" s="173"/>
      <c r="AF2100" s="173"/>
      <c r="AG2100" s="173"/>
      <c r="AH2100" s="173"/>
      <c r="AI2100" s="173"/>
      <c r="AJ2100" s="173"/>
      <c r="AK2100" s="173"/>
      <c r="AL2100" s="173"/>
      <c r="AM2100" s="173"/>
      <c r="AN2100" s="173"/>
      <c r="AO2100" s="173"/>
      <c r="AP2100" s="173"/>
      <c r="AQ2100" s="173"/>
      <c r="AR2100" s="173"/>
      <c r="AS2100" s="173"/>
      <c r="AT2100" s="198"/>
      <c r="AU2100" s="198"/>
      <c r="AV2100" s="198"/>
      <c r="AW2100" s="198"/>
      <c r="AX2100" s="198"/>
      <c r="AY2100" s="198"/>
      <c r="AZ2100" s="198"/>
      <c r="BA2100" s="198"/>
      <c r="BB2100" s="198"/>
      <c r="BC2100" s="198"/>
      <c r="BD2100" s="198"/>
      <c r="BE2100" s="198"/>
      <c r="BF2100" s="198"/>
      <c r="BG2100" s="198"/>
      <c r="BH2100" s="198"/>
      <c r="BI2100" s="198"/>
      <c r="BJ2100" s="198"/>
      <c r="BK2100" s="198"/>
      <c r="BL2100" s="198"/>
      <c r="BM2100" s="198"/>
      <c r="BN2100" s="198"/>
      <c r="BO2100" s="198"/>
      <c r="BP2100" s="198"/>
      <c r="BQ2100" s="198"/>
      <c r="BR2100" s="198"/>
      <c r="BS2100" s="198"/>
      <c r="BT2100" s="198"/>
      <c r="BU2100" s="198"/>
      <c r="BV2100" s="198"/>
      <c r="BW2100" s="198"/>
      <c r="BX2100" s="198"/>
      <c r="BY2100" s="198"/>
      <c r="BZ2100" s="198"/>
      <c r="CA2100" s="198"/>
      <c r="CB2100" s="198"/>
      <c r="CC2100" s="198"/>
      <c r="CD2100" s="198"/>
    </row>
    <row r="2101" spans="4:82" x14ac:dyDescent="0.2">
      <c r="D2101" s="173"/>
      <c r="E2101" s="173"/>
      <c r="F2101" s="173"/>
      <c r="G2101" s="173"/>
      <c r="H2101" s="173"/>
      <c r="I2101" s="173"/>
      <c r="J2101" s="173"/>
      <c r="K2101" s="173"/>
      <c r="L2101" s="173"/>
      <c r="M2101" s="173"/>
      <c r="N2101" s="173"/>
      <c r="O2101" s="173"/>
      <c r="P2101" s="173"/>
      <c r="Q2101" s="173"/>
      <c r="R2101" s="173"/>
      <c r="S2101" s="173"/>
      <c r="T2101" s="173"/>
      <c r="U2101" s="173"/>
      <c r="V2101" s="173"/>
      <c r="W2101" s="173"/>
      <c r="X2101" s="173"/>
      <c r="Y2101" s="173"/>
      <c r="Z2101" s="173"/>
      <c r="AA2101" s="173"/>
      <c r="AB2101" s="173"/>
      <c r="AC2101" s="173"/>
      <c r="AD2101" s="173"/>
      <c r="AE2101" s="173"/>
      <c r="AF2101" s="173"/>
      <c r="AG2101" s="173"/>
      <c r="AH2101" s="173"/>
      <c r="AI2101" s="173"/>
      <c r="AJ2101" s="173"/>
      <c r="AK2101" s="173"/>
      <c r="AL2101" s="173"/>
      <c r="AM2101" s="173"/>
      <c r="AN2101" s="173"/>
      <c r="AO2101" s="173"/>
      <c r="AP2101" s="173"/>
      <c r="AQ2101" s="173"/>
      <c r="AR2101" s="173"/>
      <c r="AS2101" s="173"/>
      <c r="AT2101" s="198"/>
      <c r="AU2101" s="198"/>
      <c r="AV2101" s="198"/>
      <c r="AW2101" s="198"/>
      <c r="AX2101" s="198"/>
      <c r="AY2101" s="198"/>
      <c r="AZ2101" s="198"/>
      <c r="BA2101" s="198"/>
      <c r="BB2101" s="198"/>
      <c r="BC2101" s="198"/>
      <c r="BD2101" s="198"/>
      <c r="BE2101" s="198"/>
      <c r="BF2101" s="198"/>
      <c r="BG2101" s="198"/>
      <c r="BH2101" s="198"/>
      <c r="BI2101" s="198"/>
      <c r="BJ2101" s="198"/>
      <c r="BK2101" s="198"/>
      <c r="BL2101" s="198"/>
      <c r="BM2101" s="198"/>
      <c r="BN2101" s="198"/>
      <c r="BO2101" s="198"/>
      <c r="BP2101" s="198"/>
      <c r="BQ2101" s="198"/>
      <c r="BR2101" s="198"/>
      <c r="BS2101" s="198"/>
      <c r="BT2101" s="198"/>
      <c r="BU2101" s="198"/>
      <c r="BV2101" s="198"/>
      <c r="BW2101" s="198"/>
      <c r="BX2101" s="198"/>
      <c r="BY2101" s="198"/>
      <c r="BZ2101" s="198"/>
      <c r="CA2101" s="198"/>
      <c r="CB2101" s="198"/>
      <c r="CC2101" s="198"/>
      <c r="CD2101" s="198"/>
    </row>
    <row r="2102" spans="4:82" x14ac:dyDescent="0.2">
      <c r="D2102" s="173"/>
      <c r="E2102" s="173"/>
      <c r="F2102" s="173"/>
      <c r="G2102" s="173"/>
      <c r="H2102" s="173"/>
      <c r="I2102" s="173"/>
      <c r="J2102" s="173"/>
      <c r="K2102" s="173"/>
      <c r="L2102" s="173"/>
      <c r="M2102" s="173"/>
      <c r="N2102" s="173"/>
      <c r="O2102" s="173"/>
      <c r="P2102" s="173"/>
      <c r="Q2102" s="173"/>
      <c r="R2102" s="173"/>
      <c r="S2102" s="173"/>
      <c r="T2102" s="173"/>
      <c r="U2102" s="173"/>
      <c r="V2102" s="173"/>
      <c r="W2102" s="173"/>
      <c r="X2102" s="173"/>
      <c r="Y2102" s="173"/>
      <c r="Z2102" s="173"/>
      <c r="AA2102" s="173"/>
      <c r="AB2102" s="173"/>
      <c r="AC2102" s="173"/>
      <c r="AD2102" s="173"/>
      <c r="AE2102" s="173"/>
      <c r="AF2102" s="173"/>
      <c r="AG2102" s="173"/>
      <c r="AH2102" s="173"/>
      <c r="AI2102" s="173"/>
      <c r="AJ2102" s="173"/>
      <c r="AK2102" s="173"/>
      <c r="AL2102" s="173"/>
      <c r="AM2102" s="173"/>
      <c r="AN2102" s="173"/>
      <c r="AO2102" s="173"/>
      <c r="AP2102" s="173"/>
      <c r="AQ2102" s="173"/>
      <c r="AR2102" s="173"/>
      <c r="AS2102" s="173"/>
      <c r="AT2102" s="198"/>
      <c r="AU2102" s="198"/>
      <c r="AV2102" s="198"/>
      <c r="AW2102" s="198"/>
      <c r="AX2102" s="198"/>
      <c r="AY2102" s="198"/>
      <c r="AZ2102" s="198"/>
      <c r="BA2102" s="198"/>
      <c r="BB2102" s="198"/>
      <c r="BC2102" s="198"/>
      <c r="BD2102" s="198"/>
      <c r="BE2102" s="198"/>
      <c r="BF2102" s="198"/>
      <c r="BG2102" s="198"/>
      <c r="BH2102" s="198"/>
      <c r="BI2102" s="198"/>
      <c r="BJ2102" s="198"/>
      <c r="BK2102" s="198"/>
      <c r="BL2102" s="198"/>
      <c r="BM2102" s="198"/>
      <c r="BN2102" s="198"/>
      <c r="BO2102" s="198"/>
      <c r="BP2102" s="198"/>
      <c r="BQ2102" s="198"/>
      <c r="BR2102" s="198"/>
      <c r="BS2102" s="198"/>
      <c r="BT2102" s="198"/>
      <c r="BU2102" s="198"/>
      <c r="BV2102" s="198"/>
      <c r="BW2102" s="198"/>
      <c r="BX2102" s="198"/>
      <c r="BY2102" s="198"/>
      <c r="BZ2102" s="198"/>
      <c r="CA2102" s="198"/>
      <c r="CB2102" s="198"/>
      <c r="CC2102" s="198"/>
      <c r="CD2102" s="198"/>
    </row>
    <row r="2103" spans="4:82" x14ac:dyDescent="0.2">
      <c r="D2103" s="173"/>
      <c r="E2103" s="173"/>
      <c r="F2103" s="173"/>
      <c r="G2103" s="173"/>
      <c r="H2103" s="173"/>
      <c r="I2103" s="173"/>
      <c r="J2103" s="173"/>
      <c r="K2103" s="173"/>
      <c r="L2103" s="173"/>
      <c r="M2103" s="173"/>
      <c r="N2103" s="173"/>
      <c r="O2103" s="173"/>
      <c r="P2103" s="173"/>
      <c r="Q2103" s="173"/>
      <c r="R2103" s="173"/>
      <c r="S2103" s="173"/>
      <c r="T2103" s="173"/>
      <c r="U2103" s="173"/>
      <c r="V2103" s="173"/>
      <c r="W2103" s="173"/>
      <c r="X2103" s="173"/>
      <c r="Y2103" s="173"/>
      <c r="Z2103" s="173"/>
      <c r="AA2103" s="173"/>
      <c r="AB2103" s="173"/>
      <c r="AC2103" s="173"/>
      <c r="AD2103" s="173"/>
      <c r="AE2103" s="173"/>
      <c r="AF2103" s="173"/>
      <c r="AG2103" s="173"/>
      <c r="AH2103" s="173"/>
      <c r="AI2103" s="173"/>
      <c r="AJ2103" s="173"/>
      <c r="AK2103" s="173"/>
      <c r="AL2103" s="173"/>
      <c r="AM2103" s="173"/>
      <c r="AN2103" s="173"/>
      <c r="AO2103" s="173"/>
      <c r="AP2103" s="173"/>
      <c r="AQ2103" s="173"/>
      <c r="AR2103" s="173"/>
      <c r="AS2103" s="173"/>
      <c r="AT2103" s="198"/>
      <c r="AU2103" s="198"/>
      <c r="AV2103" s="198"/>
      <c r="AW2103" s="198"/>
      <c r="AX2103" s="198"/>
      <c r="AY2103" s="198"/>
      <c r="AZ2103" s="198"/>
      <c r="BA2103" s="198"/>
      <c r="BB2103" s="198"/>
      <c r="BC2103" s="198"/>
      <c r="BD2103" s="198"/>
      <c r="BE2103" s="198"/>
      <c r="BF2103" s="198"/>
      <c r="BG2103" s="198"/>
      <c r="BH2103" s="198"/>
      <c r="BI2103" s="198"/>
      <c r="BJ2103" s="198"/>
      <c r="BK2103" s="198"/>
      <c r="BL2103" s="198"/>
      <c r="BM2103" s="198"/>
      <c r="BN2103" s="198"/>
      <c r="BO2103" s="198"/>
      <c r="BP2103" s="198"/>
      <c r="BQ2103" s="198"/>
      <c r="BR2103" s="198"/>
      <c r="BS2103" s="198"/>
      <c r="BT2103" s="198"/>
      <c r="BU2103" s="198"/>
      <c r="BV2103" s="198"/>
      <c r="BW2103" s="198"/>
      <c r="BX2103" s="198"/>
      <c r="BY2103" s="198"/>
      <c r="BZ2103" s="198"/>
      <c r="CA2103" s="198"/>
      <c r="CB2103" s="198"/>
      <c r="CC2103" s="198"/>
      <c r="CD2103" s="198"/>
    </row>
    <row r="2104" spans="4:82" x14ac:dyDescent="0.2">
      <c r="D2104" s="173"/>
      <c r="E2104" s="173"/>
      <c r="F2104" s="173"/>
      <c r="G2104" s="173"/>
      <c r="H2104" s="173"/>
      <c r="I2104" s="173"/>
      <c r="J2104" s="173"/>
      <c r="K2104" s="173"/>
      <c r="L2104" s="173"/>
      <c r="M2104" s="173"/>
      <c r="N2104" s="173"/>
      <c r="O2104" s="173"/>
      <c r="P2104" s="173"/>
      <c r="Q2104" s="173"/>
      <c r="R2104" s="173"/>
      <c r="S2104" s="173"/>
      <c r="T2104" s="173"/>
      <c r="U2104" s="173"/>
      <c r="V2104" s="173"/>
      <c r="W2104" s="173"/>
      <c r="X2104" s="173"/>
      <c r="Y2104" s="173"/>
      <c r="Z2104" s="173"/>
      <c r="AA2104" s="173"/>
      <c r="AB2104" s="173"/>
      <c r="AC2104" s="173"/>
      <c r="AD2104" s="173"/>
      <c r="AE2104" s="173"/>
      <c r="AF2104" s="173"/>
      <c r="AG2104" s="173"/>
      <c r="AH2104" s="173"/>
      <c r="AI2104" s="173"/>
      <c r="AJ2104" s="173"/>
      <c r="AK2104" s="173"/>
      <c r="AL2104" s="173"/>
      <c r="AM2104" s="173"/>
      <c r="AN2104" s="173"/>
      <c r="AO2104" s="173"/>
      <c r="AP2104" s="173"/>
      <c r="AQ2104" s="173"/>
      <c r="AR2104" s="173"/>
      <c r="AS2104" s="173"/>
      <c r="AT2104" s="198"/>
      <c r="AU2104" s="198"/>
      <c r="AV2104" s="198"/>
      <c r="AW2104" s="198"/>
      <c r="AX2104" s="198"/>
      <c r="AY2104" s="198"/>
      <c r="AZ2104" s="198"/>
      <c r="BA2104" s="198"/>
      <c r="BB2104" s="198"/>
      <c r="BC2104" s="198"/>
      <c r="BD2104" s="198"/>
      <c r="BE2104" s="198"/>
      <c r="BF2104" s="198"/>
      <c r="BG2104" s="198"/>
      <c r="BH2104" s="198"/>
      <c r="BI2104" s="198"/>
      <c r="BJ2104" s="198"/>
      <c r="BK2104" s="198"/>
      <c r="BL2104" s="198"/>
      <c r="BM2104" s="198"/>
      <c r="BN2104" s="198"/>
      <c r="BO2104" s="198"/>
      <c r="BP2104" s="198"/>
      <c r="BQ2104" s="198"/>
      <c r="BR2104" s="198"/>
      <c r="BS2104" s="198"/>
      <c r="BT2104" s="198"/>
      <c r="BU2104" s="198"/>
      <c r="BV2104" s="198"/>
      <c r="BW2104" s="198"/>
      <c r="BX2104" s="198"/>
      <c r="BY2104" s="198"/>
      <c r="BZ2104" s="198"/>
      <c r="CA2104" s="198"/>
      <c r="CB2104" s="198"/>
      <c r="CC2104" s="198"/>
      <c r="CD2104" s="198"/>
    </row>
    <row r="2105" spans="4:82" x14ac:dyDescent="0.2">
      <c r="D2105" s="173"/>
      <c r="E2105" s="173"/>
      <c r="F2105" s="173"/>
      <c r="G2105" s="173"/>
      <c r="H2105" s="173"/>
      <c r="I2105" s="173"/>
      <c r="J2105" s="173"/>
      <c r="K2105" s="173"/>
      <c r="L2105" s="173"/>
      <c r="M2105" s="173"/>
      <c r="N2105" s="173"/>
      <c r="O2105" s="173"/>
      <c r="P2105" s="173"/>
      <c r="Q2105" s="173"/>
      <c r="R2105" s="173"/>
      <c r="S2105" s="173"/>
      <c r="T2105" s="173"/>
      <c r="U2105" s="173"/>
      <c r="V2105" s="173"/>
      <c r="W2105" s="173"/>
      <c r="X2105" s="173"/>
      <c r="Y2105" s="173"/>
      <c r="Z2105" s="173"/>
      <c r="AA2105" s="173"/>
      <c r="AB2105" s="173"/>
      <c r="AC2105" s="173"/>
      <c r="AD2105" s="173"/>
      <c r="AE2105" s="173"/>
      <c r="AF2105" s="173"/>
      <c r="AG2105" s="173"/>
      <c r="AH2105" s="173"/>
      <c r="AI2105" s="173"/>
      <c r="AJ2105" s="173"/>
      <c r="AK2105" s="173"/>
      <c r="AL2105" s="173"/>
      <c r="AM2105" s="173"/>
      <c r="AN2105" s="173"/>
      <c r="AO2105" s="173"/>
      <c r="AP2105" s="173"/>
      <c r="AQ2105" s="173"/>
      <c r="AR2105" s="173"/>
      <c r="AS2105" s="173"/>
      <c r="AT2105" s="198"/>
      <c r="AU2105" s="198"/>
      <c r="AV2105" s="198"/>
      <c r="AW2105" s="198"/>
      <c r="AX2105" s="198"/>
      <c r="AY2105" s="198"/>
      <c r="AZ2105" s="198"/>
      <c r="BA2105" s="198"/>
      <c r="BB2105" s="198"/>
      <c r="BC2105" s="198"/>
      <c r="BD2105" s="198"/>
      <c r="BE2105" s="198"/>
      <c r="BF2105" s="198"/>
      <c r="BG2105" s="198"/>
      <c r="BH2105" s="198"/>
      <c r="BI2105" s="198"/>
      <c r="BJ2105" s="198"/>
      <c r="BK2105" s="198"/>
      <c r="BL2105" s="198"/>
      <c r="BM2105" s="198"/>
      <c r="BN2105" s="198"/>
      <c r="BO2105" s="198"/>
      <c r="BP2105" s="198"/>
      <c r="BQ2105" s="198"/>
      <c r="BR2105" s="198"/>
      <c r="BS2105" s="198"/>
      <c r="BT2105" s="198"/>
      <c r="BU2105" s="198"/>
      <c r="BV2105" s="198"/>
      <c r="BW2105" s="198"/>
      <c r="BX2105" s="198"/>
      <c r="BY2105" s="198"/>
      <c r="BZ2105" s="198"/>
      <c r="CA2105" s="198"/>
      <c r="CB2105" s="198"/>
      <c r="CC2105" s="198"/>
      <c r="CD2105" s="198"/>
    </row>
    <row r="2106" spans="4:82" x14ac:dyDescent="0.2">
      <c r="D2106" s="173"/>
      <c r="E2106" s="173"/>
      <c r="F2106" s="173"/>
      <c r="G2106" s="173"/>
      <c r="H2106" s="173"/>
      <c r="I2106" s="173"/>
      <c r="J2106" s="173"/>
      <c r="K2106" s="173"/>
      <c r="L2106" s="173"/>
      <c r="M2106" s="173"/>
      <c r="N2106" s="173"/>
      <c r="O2106" s="173"/>
      <c r="P2106" s="173"/>
      <c r="Q2106" s="173"/>
      <c r="R2106" s="173"/>
      <c r="S2106" s="173"/>
      <c r="T2106" s="173"/>
      <c r="U2106" s="173"/>
      <c r="V2106" s="173"/>
      <c r="W2106" s="173"/>
      <c r="X2106" s="173"/>
      <c r="Y2106" s="173"/>
      <c r="Z2106" s="173"/>
      <c r="AA2106" s="173"/>
      <c r="AB2106" s="173"/>
      <c r="AC2106" s="173"/>
      <c r="AD2106" s="173"/>
      <c r="AE2106" s="173"/>
      <c r="AF2106" s="173"/>
      <c r="AG2106" s="173"/>
      <c r="AH2106" s="173"/>
      <c r="AI2106" s="173"/>
      <c r="AJ2106" s="173"/>
      <c r="AK2106" s="173"/>
      <c r="AL2106" s="173"/>
      <c r="AM2106" s="173"/>
      <c r="AN2106" s="173"/>
      <c r="AO2106" s="173"/>
      <c r="AP2106" s="173"/>
      <c r="AQ2106" s="173"/>
      <c r="AR2106" s="173"/>
      <c r="AS2106" s="173"/>
      <c r="AT2106" s="198"/>
      <c r="AU2106" s="198"/>
      <c r="AV2106" s="198"/>
      <c r="AW2106" s="198"/>
      <c r="AX2106" s="198"/>
      <c r="AY2106" s="198"/>
      <c r="AZ2106" s="198"/>
      <c r="BA2106" s="198"/>
      <c r="BB2106" s="198"/>
      <c r="BC2106" s="198"/>
      <c r="BD2106" s="198"/>
      <c r="BE2106" s="198"/>
      <c r="BF2106" s="198"/>
      <c r="BG2106" s="198"/>
      <c r="BH2106" s="198"/>
      <c r="BI2106" s="198"/>
      <c r="BJ2106" s="198"/>
      <c r="BK2106" s="198"/>
      <c r="BL2106" s="198"/>
      <c r="BM2106" s="198"/>
      <c r="BN2106" s="198"/>
      <c r="BO2106" s="198"/>
      <c r="BP2106" s="198"/>
      <c r="BQ2106" s="198"/>
      <c r="BR2106" s="198"/>
      <c r="BS2106" s="198"/>
      <c r="BT2106" s="198"/>
      <c r="BU2106" s="198"/>
      <c r="BV2106" s="198"/>
      <c r="BW2106" s="198"/>
      <c r="BX2106" s="198"/>
      <c r="BY2106" s="198"/>
      <c r="BZ2106" s="198"/>
      <c r="CA2106" s="198"/>
      <c r="CB2106" s="198"/>
      <c r="CC2106" s="198"/>
      <c r="CD2106" s="198"/>
    </row>
    <row r="2107" spans="4:82" x14ac:dyDescent="0.2">
      <c r="D2107" s="173"/>
      <c r="E2107" s="173"/>
      <c r="F2107" s="173"/>
      <c r="G2107" s="173"/>
      <c r="H2107" s="173"/>
      <c r="I2107" s="173"/>
      <c r="J2107" s="173"/>
      <c r="K2107" s="173"/>
      <c r="L2107" s="173"/>
      <c r="M2107" s="173"/>
      <c r="N2107" s="173"/>
      <c r="O2107" s="173"/>
      <c r="P2107" s="173"/>
      <c r="Q2107" s="173"/>
      <c r="R2107" s="173"/>
      <c r="S2107" s="173"/>
      <c r="T2107" s="173"/>
      <c r="U2107" s="173"/>
      <c r="V2107" s="173"/>
      <c r="W2107" s="173"/>
      <c r="X2107" s="173"/>
      <c r="Y2107" s="173"/>
      <c r="Z2107" s="173"/>
      <c r="AA2107" s="173"/>
      <c r="AB2107" s="173"/>
      <c r="AC2107" s="173"/>
      <c r="AD2107" s="173"/>
      <c r="AE2107" s="173"/>
      <c r="AF2107" s="173"/>
      <c r="AG2107" s="173"/>
      <c r="AH2107" s="173"/>
      <c r="AI2107" s="173"/>
      <c r="AJ2107" s="173"/>
      <c r="AK2107" s="173"/>
      <c r="AL2107" s="173"/>
      <c r="AM2107" s="173"/>
      <c r="AN2107" s="173"/>
      <c r="AO2107" s="173"/>
      <c r="AP2107" s="173"/>
      <c r="AQ2107" s="173"/>
      <c r="AR2107" s="173"/>
      <c r="AS2107" s="173"/>
      <c r="AT2107" s="198"/>
      <c r="AU2107" s="198"/>
      <c r="AV2107" s="198"/>
      <c r="AW2107" s="198"/>
      <c r="AX2107" s="198"/>
      <c r="AY2107" s="198"/>
      <c r="AZ2107" s="198"/>
      <c r="BA2107" s="198"/>
      <c r="BB2107" s="198"/>
      <c r="BC2107" s="198"/>
      <c r="BD2107" s="198"/>
      <c r="BE2107" s="198"/>
      <c r="BF2107" s="198"/>
      <c r="BG2107" s="198"/>
      <c r="BH2107" s="198"/>
      <c r="BI2107" s="198"/>
      <c r="BJ2107" s="198"/>
      <c r="BK2107" s="198"/>
      <c r="BL2107" s="198"/>
      <c r="BM2107" s="198"/>
      <c r="BN2107" s="198"/>
      <c r="BO2107" s="198"/>
      <c r="BP2107" s="198"/>
      <c r="BQ2107" s="198"/>
      <c r="BR2107" s="198"/>
      <c r="BS2107" s="198"/>
      <c r="BT2107" s="198"/>
      <c r="BU2107" s="198"/>
      <c r="BV2107" s="198"/>
      <c r="BW2107" s="198"/>
      <c r="BX2107" s="198"/>
      <c r="BY2107" s="198"/>
      <c r="BZ2107" s="198"/>
      <c r="CA2107" s="198"/>
      <c r="CB2107" s="198"/>
      <c r="CC2107" s="198"/>
      <c r="CD2107" s="198"/>
    </row>
    <row r="2108" spans="4:82" x14ac:dyDescent="0.2">
      <c r="D2108" s="173"/>
      <c r="E2108" s="173"/>
      <c r="F2108" s="173"/>
      <c r="G2108" s="173"/>
      <c r="H2108" s="173"/>
      <c r="I2108" s="173"/>
      <c r="J2108" s="173"/>
      <c r="K2108" s="173"/>
      <c r="L2108" s="173"/>
      <c r="M2108" s="173"/>
      <c r="N2108" s="173"/>
      <c r="O2108" s="173"/>
      <c r="P2108" s="173"/>
      <c r="Q2108" s="173"/>
      <c r="R2108" s="173"/>
      <c r="S2108" s="173"/>
      <c r="T2108" s="173"/>
      <c r="U2108" s="173"/>
      <c r="V2108" s="173"/>
      <c r="W2108" s="173"/>
      <c r="X2108" s="173"/>
      <c r="Y2108" s="173"/>
      <c r="Z2108" s="173"/>
      <c r="AA2108" s="173"/>
      <c r="AB2108" s="173"/>
      <c r="AC2108" s="173"/>
      <c r="AD2108" s="173"/>
      <c r="AE2108" s="173"/>
      <c r="AF2108" s="173"/>
      <c r="AG2108" s="173"/>
      <c r="AH2108" s="173"/>
      <c r="AI2108" s="173"/>
      <c r="AJ2108" s="173"/>
      <c r="AK2108" s="173"/>
      <c r="AL2108" s="173"/>
      <c r="AM2108" s="173"/>
      <c r="AN2108" s="173"/>
      <c r="AO2108" s="173"/>
      <c r="AP2108" s="173"/>
      <c r="AQ2108" s="173"/>
      <c r="AR2108" s="173"/>
      <c r="AS2108" s="173"/>
      <c r="AT2108" s="198"/>
      <c r="AU2108" s="198"/>
      <c r="AV2108" s="198"/>
      <c r="AW2108" s="198"/>
      <c r="AX2108" s="198"/>
      <c r="AY2108" s="198"/>
      <c r="AZ2108" s="198"/>
      <c r="BA2108" s="198"/>
      <c r="BB2108" s="198"/>
      <c r="BC2108" s="198"/>
      <c r="BD2108" s="198"/>
      <c r="BE2108" s="198"/>
      <c r="BF2108" s="198"/>
      <c r="BG2108" s="198"/>
      <c r="BH2108" s="198"/>
      <c r="BI2108" s="198"/>
      <c r="BJ2108" s="198"/>
      <c r="BK2108" s="198"/>
      <c r="BL2108" s="198"/>
      <c r="BM2108" s="198"/>
      <c r="BN2108" s="198"/>
      <c r="BO2108" s="198"/>
      <c r="BP2108" s="198"/>
      <c r="BQ2108" s="198"/>
      <c r="BR2108" s="198"/>
      <c r="BS2108" s="198"/>
      <c r="BT2108" s="198"/>
      <c r="BU2108" s="198"/>
      <c r="BV2108" s="198"/>
      <c r="BW2108" s="198"/>
      <c r="BX2108" s="198"/>
      <c r="BY2108" s="198"/>
      <c r="BZ2108" s="198"/>
      <c r="CA2108" s="198"/>
      <c r="CB2108" s="198"/>
      <c r="CC2108" s="198"/>
      <c r="CD2108" s="198"/>
    </row>
    <row r="2109" spans="4:82" x14ac:dyDescent="0.2">
      <c r="D2109" s="173"/>
      <c r="E2109" s="173"/>
      <c r="F2109" s="173"/>
      <c r="G2109" s="173"/>
      <c r="H2109" s="173"/>
      <c r="I2109" s="173"/>
      <c r="J2109" s="173"/>
      <c r="K2109" s="173"/>
      <c r="L2109" s="173"/>
      <c r="M2109" s="173"/>
      <c r="N2109" s="173"/>
      <c r="O2109" s="173"/>
      <c r="P2109" s="173"/>
      <c r="Q2109" s="173"/>
      <c r="R2109" s="173"/>
      <c r="S2109" s="173"/>
      <c r="T2109" s="173"/>
      <c r="U2109" s="173"/>
      <c r="V2109" s="173"/>
      <c r="W2109" s="173"/>
      <c r="X2109" s="173"/>
      <c r="Y2109" s="173"/>
      <c r="Z2109" s="173"/>
      <c r="AA2109" s="173"/>
      <c r="AB2109" s="173"/>
      <c r="AC2109" s="173"/>
      <c r="AD2109" s="173"/>
      <c r="AE2109" s="173"/>
      <c r="AF2109" s="173"/>
      <c r="AG2109" s="173"/>
      <c r="AH2109" s="173"/>
      <c r="AI2109" s="173"/>
      <c r="AJ2109" s="173"/>
      <c r="AK2109" s="173"/>
      <c r="AL2109" s="173"/>
      <c r="AM2109" s="173"/>
      <c r="AN2109" s="173"/>
      <c r="AO2109" s="173"/>
      <c r="AP2109" s="173"/>
      <c r="AQ2109" s="173"/>
      <c r="AR2109" s="173"/>
      <c r="AS2109" s="173"/>
      <c r="AT2109" s="198"/>
      <c r="AU2109" s="198"/>
      <c r="AV2109" s="198"/>
      <c r="AW2109" s="198"/>
      <c r="AX2109" s="198"/>
      <c r="AY2109" s="198"/>
      <c r="AZ2109" s="198"/>
      <c r="BA2109" s="198"/>
      <c r="BB2109" s="198"/>
      <c r="BC2109" s="198"/>
      <c r="BD2109" s="198"/>
      <c r="BE2109" s="198"/>
      <c r="BF2109" s="198"/>
      <c r="BG2109" s="198"/>
      <c r="BH2109" s="198"/>
      <c r="BI2109" s="198"/>
      <c r="BJ2109" s="198"/>
      <c r="BK2109" s="198"/>
      <c r="BL2109" s="198"/>
      <c r="BM2109" s="198"/>
      <c r="BN2109" s="198"/>
      <c r="BO2109" s="198"/>
      <c r="BP2109" s="198"/>
      <c r="BQ2109" s="198"/>
      <c r="BR2109" s="198"/>
      <c r="BS2109" s="198"/>
      <c r="BT2109" s="198"/>
      <c r="BU2109" s="198"/>
      <c r="BV2109" s="198"/>
      <c r="BW2109" s="198"/>
      <c r="BX2109" s="198"/>
      <c r="BY2109" s="198"/>
      <c r="BZ2109" s="198"/>
      <c r="CA2109" s="198"/>
      <c r="CB2109" s="198"/>
      <c r="CC2109" s="198"/>
      <c r="CD2109" s="198"/>
    </row>
    <row r="2110" spans="4:82" x14ac:dyDescent="0.2">
      <c r="D2110" s="173"/>
      <c r="E2110" s="173"/>
      <c r="F2110" s="173"/>
      <c r="G2110" s="173"/>
      <c r="H2110" s="173"/>
      <c r="I2110" s="173"/>
      <c r="J2110" s="173"/>
      <c r="K2110" s="173"/>
      <c r="L2110" s="173"/>
      <c r="M2110" s="173"/>
      <c r="N2110" s="173"/>
      <c r="O2110" s="173"/>
      <c r="P2110" s="173"/>
      <c r="Q2110" s="173"/>
      <c r="R2110" s="173"/>
      <c r="S2110" s="173"/>
      <c r="T2110" s="173"/>
      <c r="U2110" s="173"/>
      <c r="V2110" s="173"/>
      <c r="W2110" s="173"/>
      <c r="X2110" s="173"/>
      <c r="Y2110" s="173"/>
      <c r="Z2110" s="173"/>
      <c r="AA2110" s="173"/>
      <c r="AB2110" s="173"/>
      <c r="AC2110" s="173"/>
      <c r="AD2110" s="173"/>
      <c r="AE2110" s="173"/>
      <c r="AF2110" s="173"/>
      <c r="AG2110" s="173"/>
      <c r="AH2110" s="173"/>
      <c r="AI2110" s="173"/>
      <c r="AJ2110" s="173"/>
      <c r="AK2110" s="173"/>
      <c r="AL2110" s="173"/>
      <c r="AM2110" s="173"/>
      <c r="AN2110" s="173"/>
      <c r="AO2110" s="173"/>
      <c r="AP2110" s="173"/>
      <c r="AQ2110" s="173"/>
      <c r="AR2110" s="173"/>
      <c r="AS2110" s="173"/>
      <c r="AT2110" s="198"/>
      <c r="AU2110" s="198"/>
      <c r="AV2110" s="198"/>
      <c r="AW2110" s="198"/>
      <c r="AX2110" s="198"/>
      <c r="AY2110" s="198"/>
      <c r="AZ2110" s="198"/>
      <c r="BA2110" s="198"/>
      <c r="BB2110" s="198"/>
      <c r="BC2110" s="198"/>
      <c r="BD2110" s="198"/>
      <c r="BE2110" s="198"/>
      <c r="BF2110" s="198"/>
      <c r="BG2110" s="198"/>
      <c r="BH2110" s="198"/>
      <c r="BI2110" s="198"/>
      <c r="BJ2110" s="198"/>
      <c r="BK2110" s="198"/>
      <c r="BL2110" s="198"/>
      <c r="BM2110" s="198"/>
      <c r="BN2110" s="198"/>
      <c r="BO2110" s="198"/>
      <c r="BP2110" s="198"/>
      <c r="BQ2110" s="198"/>
      <c r="BR2110" s="198"/>
      <c r="BS2110" s="198"/>
      <c r="BT2110" s="198"/>
      <c r="BU2110" s="198"/>
      <c r="BV2110" s="198"/>
      <c r="BW2110" s="198"/>
      <c r="BX2110" s="198"/>
      <c r="BY2110" s="198"/>
      <c r="BZ2110" s="198"/>
      <c r="CA2110" s="198"/>
      <c r="CB2110" s="198"/>
      <c r="CC2110" s="198"/>
      <c r="CD2110" s="198"/>
    </row>
    <row r="2111" spans="4:82" x14ac:dyDescent="0.2">
      <c r="D2111" s="173"/>
      <c r="E2111" s="173"/>
      <c r="F2111" s="173"/>
      <c r="G2111" s="173"/>
      <c r="H2111" s="173"/>
      <c r="I2111" s="173"/>
      <c r="J2111" s="173"/>
      <c r="K2111" s="173"/>
      <c r="L2111" s="173"/>
      <c r="M2111" s="173"/>
      <c r="N2111" s="173"/>
      <c r="O2111" s="173"/>
      <c r="P2111" s="173"/>
      <c r="Q2111" s="173"/>
      <c r="R2111" s="173"/>
      <c r="S2111" s="173"/>
      <c r="T2111" s="173"/>
      <c r="U2111" s="173"/>
      <c r="V2111" s="173"/>
      <c r="W2111" s="173"/>
      <c r="X2111" s="173"/>
      <c r="Y2111" s="173"/>
      <c r="Z2111" s="173"/>
      <c r="AA2111" s="173"/>
      <c r="AB2111" s="173"/>
      <c r="AC2111" s="173"/>
      <c r="AD2111" s="173"/>
      <c r="AE2111" s="173"/>
      <c r="AF2111" s="173"/>
      <c r="AG2111" s="173"/>
      <c r="AH2111" s="173"/>
      <c r="AI2111" s="173"/>
      <c r="AJ2111" s="173"/>
      <c r="AK2111" s="173"/>
      <c r="AL2111" s="173"/>
      <c r="AM2111" s="173"/>
      <c r="AN2111" s="173"/>
      <c r="AO2111" s="173"/>
      <c r="AP2111" s="173"/>
      <c r="AQ2111" s="173"/>
      <c r="AR2111" s="173"/>
      <c r="AS2111" s="173"/>
      <c r="AT2111" s="198"/>
      <c r="AU2111" s="198"/>
      <c r="AV2111" s="198"/>
      <c r="AW2111" s="198"/>
      <c r="AX2111" s="198"/>
      <c r="AY2111" s="198"/>
      <c r="AZ2111" s="198"/>
      <c r="BA2111" s="198"/>
      <c r="BB2111" s="198"/>
      <c r="BC2111" s="198"/>
      <c r="BD2111" s="198"/>
      <c r="BE2111" s="198"/>
      <c r="BF2111" s="198"/>
      <c r="BG2111" s="198"/>
      <c r="BH2111" s="198"/>
      <c r="BI2111" s="198"/>
      <c r="BJ2111" s="198"/>
      <c r="BK2111" s="198"/>
      <c r="BL2111" s="198"/>
      <c r="BM2111" s="198"/>
      <c r="BN2111" s="198"/>
      <c r="BO2111" s="198"/>
      <c r="BP2111" s="198"/>
      <c r="BQ2111" s="198"/>
      <c r="BR2111" s="198"/>
      <c r="BS2111" s="198"/>
      <c r="BT2111" s="198"/>
      <c r="BU2111" s="198"/>
      <c r="BV2111" s="198"/>
      <c r="BW2111" s="198"/>
      <c r="BX2111" s="198"/>
      <c r="BY2111" s="198"/>
      <c r="BZ2111" s="198"/>
      <c r="CA2111" s="198"/>
      <c r="CB2111" s="198"/>
      <c r="CC2111" s="198"/>
      <c r="CD2111" s="198"/>
    </row>
    <row r="2112" spans="4:82" x14ac:dyDescent="0.2">
      <c r="D2112" s="173"/>
      <c r="E2112" s="173"/>
      <c r="F2112" s="173"/>
      <c r="G2112" s="173"/>
      <c r="H2112" s="173"/>
      <c r="I2112" s="173"/>
      <c r="J2112" s="173"/>
      <c r="K2112" s="173"/>
      <c r="L2112" s="173"/>
      <c r="M2112" s="173"/>
      <c r="N2112" s="173"/>
      <c r="O2112" s="173"/>
      <c r="P2112" s="173"/>
      <c r="Q2112" s="173"/>
      <c r="R2112" s="173"/>
      <c r="S2112" s="173"/>
      <c r="T2112" s="173"/>
      <c r="U2112" s="173"/>
      <c r="V2112" s="173"/>
      <c r="W2112" s="173"/>
      <c r="X2112" s="173"/>
      <c r="Y2112" s="173"/>
      <c r="Z2112" s="173"/>
      <c r="AA2112" s="173"/>
      <c r="AB2112" s="173"/>
      <c r="AC2112" s="173"/>
      <c r="AD2112" s="173"/>
      <c r="AE2112" s="173"/>
      <c r="AF2112" s="173"/>
      <c r="AG2112" s="173"/>
      <c r="AH2112" s="173"/>
      <c r="AI2112" s="173"/>
      <c r="AJ2112" s="173"/>
      <c r="AK2112" s="173"/>
      <c r="AL2112" s="173"/>
      <c r="AM2112" s="173"/>
      <c r="AN2112" s="173"/>
      <c r="AO2112" s="173"/>
      <c r="AP2112" s="173"/>
      <c r="AQ2112" s="173"/>
      <c r="AR2112" s="173"/>
      <c r="AS2112" s="173"/>
      <c r="AT2112" s="198"/>
      <c r="AU2112" s="198"/>
      <c r="AV2112" s="198"/>
      <c r="AW2112" s="198"/>
      <c r="AX2112" s="198"/>
      <c r="AY2112" s="198"/>
      <c r="AZ2112" s="198"/>
      <c r="BA2112" s="198"/>
      <c r="BB2112" s="198"/>
      <c r="BC2112" s="198"/>
      <c r="BD2112" s="198"/>
      <c r="BE2112" s="198"/>
      <c r="BF2112" s="198"/>
      <c r="BG2112" s="198"/>
      <c r="BH2112" s="198"/>
      <c r="BI2112" s="198"/>
      <c r="BJ2112" s="198"/>
      <c r="BK2112" s="198"/>
      <c r="BL2112" s="198"/>
      <c r="BM2112" s="198"/>
      <c r="BN2112" s="198"/>
      <c r="BO2112" s="198"/>
      <c r="BP2112" s="198"/>
      <c r="BQ2112" s="198"/>
      <c r="BR2112" s="198"/>
      <c r="BS2112" s="198"/>
      <c r="BT2112" s="198"/>
      <c r="BU2112" s="198"/>
      <c r="BV2112" s="198"/>
      <c r="BW2112" s="198"/>
      <c r="BX2112" s="198"/>
      <c r="BY2112" s="198"/>
      <c r="BZ2112" s="198"/>
      <c r="CA2112" s="198"/>
      <c r="CB2112" s="198"/>
      <c r="CC2112" s="198"/>
      <c r="CD2112" s="198"/>
    </row>
    <row r="2113" spans="4:82" x14ac:dyDescent="0.2">
      <c r="D2113" s="173"/>
      <c r="E2113" s="173"/>
      <c r="F2113" s="173"/>
      <c r="G2113" s="173"/>
      <c r="H2113" s="173"/>
      <c r="I2113" s="173"/>
      <c r="J2113" s="173"/>
      <c r="K2113" s="173"/>
      <c r="L2113" s="173"/>
      <c r="M2113" s="173"/>
      <c r="N2113" s="173"/>
      <c r="O2113" s="173"/>
      <c r="P2113" s="173"/>
      <c r="Q2113" s="173"/>
      <c r="R2113" s="173"/>
      <c r="S2113" s="173"/>
      <c r="T2113" s="173"/>
      <c r="U2113" s="173"/>
      <c r="V2113" s="173"/>
      <c r="W2113" s="173"/>
      <c r="X2113" s="173"/>
      <c r="Y2113" s="173"/>
      <c r="Z2113" s="173"/>
      <c r="AA2113" s="173"/>
      <c r="AB2113" s="173"/>
      <c r="AC2113" s="173"/>
      <c r="AD2113" s="173"/>
      <c r="AE2113" s="173"/>
      <c r="AF2113" s="173"/>
      <c r="AG2113" s="173"/>
      <c r="AH2113" s="173"/>
      <c r="AI2113" s="173"/>
      <c r="AJ2113" s="173"/>
      <c r="AK2113" s="173"/>
      <c r="AL2113" s="173"/>
      <c r="AM2113" s="173"/>
      <c r="AN2113" s="173"/>
      <c r="AO2113" s="173"/>
      <c r="AP2113" s="173"/>
      <c r="AQ2113" s="173"/>
      <c r="AR2113" s="173"/>
      <c r="AS2113" s="173"/>
      <c r="AT2113" s="198"/>
      <c r="AU2113" s="198"/>
      <c r="AV2113" s="198"/>
      <c r="AW2113" s="198"/>
      <c r="AX2113" s="198"/>
      <c r="AY2113" s="198"/>
      <c r="AZ2113" s="198"/>
      <c r="BA2113" s="198"/>
      <c r="BB2113" s="198"/>
      <c r="BC2113" s="198"/>
      <c r="BD2113" s="198"/>
      <c r="BE2113" s="198"/>
      <c r="BF2113" s="198"/>
      <c r="BG2113" s="198"/>
      <c r="BH2113" s="198"/>
      <c r="BI2113" s="198"/>
      <c r="BJ2113" s="198"/>
      <c r="BK2113" s="198"/>
      <c r="BL2113" s="198"/>
      <c r="BM2113" s="198"/>
      <c r="BN2113" s="198"/>
      <c r="BO2113" s="198"/>
      <c r="BP2113" s="198"/>
      <c r="BQ2113" s="198"/>
      <c r="BR2113" s="198"/>
      <c r="BS2113" s="198"/>
      <c r="BT2113" s="198"/>
      <c r="BU2113" s="198"/>
      <c r="BV2113" s="198"/>
      <c r="BW2113" s="198"/>
      <c r="BX2113" s="198"/>
      <c r="BY2113" s="198"/>
      <c r="BZ2113" s="198"/>
      <c r="CA2113" s="198"/>
      <c r="CB2113" s="198"/>
      <c r="CC2113" s="198"/>
      <c r="CD2113" s="198"/>
    </row>
    <row r="2114" spans="4:82" x14ac:dyDescent="0.2">
      <c r="D2114" s="173"/>
      <c r="E2114" s="173"/>
      <c r="F2114" s="173"/>
      <c r="G2114" s="173"/>
      <c r="H2114" s="173"/>
      <c r="I2114" s="173"/>
      <c r="J2114" s="173"/>
      <c r="K2114" s="173"/>
      <c r="L2114" s="173"/>
      <c r="M2114" s="173"/>
      <c r="N2114" s="173"/>
      <c r="O2114" s="173"/>
      <c r="P2114" s="173"/>
      <c r="Q2114" s="173"/>
      <c r="R2114" s="173"/>
      <c r="S2114" s="173"/>
      <c r="T2114" s="173"/>
      <c r="U2114" s="173"/>
      <c r="V2114" s="173"/>
      <c r="W2114" s="173"/>
      <c r="X2114" s="173"/>
      <c r="Y2114" s="173"/>
      <c r="Z2114" s="173"/>
      <c r="AA2114" s="173"/>
      <c r="AB2114" s="173"/>
      <c r="AC2114" s="173"/>
      <c r="AD2114" s="173"/>
      <c r="AE2114" s="173"/>
      <c r="AF2114" s="173"/>
      <c r="AG2114" s="173"/>
      <c r="AH2114" s="173"/>
      <c r="AI2114" s="173"/>
      <c r="AJ2114" s="173"/>
      <c r="AK2114" s="173"/>
      <c r="AL2114" s="173"/>
      <c r="AM2114" s="173"/>
      <c r="AN2114" s="173"/>
      <c r="AO2114" s="173"/>
      <c r="AP2114" s="173"/>
      <c r="AQ2114" s="173"/>
      <c r="AR2114" s="173"/>
      <c r="AS2114" s="173"/>
      <c r="AT2114" s="198"/>
      <c r="AU2114" s="198"/>
      <c r="AV2114" s="198"/>
      <c r="AW2114" s="198"/>
      <c r="AX2114" s="198"/>
      <c r="AY2114" s="198"/>
      <c r="AZ2114" s="198"/>
      <c r="BA2114" s="198"/>
      <c r="BB2114" s="198"/>
      <c r="BC2114" s="198"/>
      <c r="BD2114" s="198"/>
      <c r="BE2114" s="198"/>
      <c r="BF2114" s="198"/>
      <c r="BG2114" s="198"/>
      <c r="BH2114" s="198"/>
      <c r="BI2114" s="198"/>
      <c r="BJ2114" s="198"/>
      <c r="BK2114" s="198"/>
      <c r="BL2114" s="198"/>
      <c r="BM2114" s="198"/>
      <c r="BN2114" s="198"/>
      <c r="BO2114" s="198"/>
      <c r="BP2114" s="198"/>
      <c r="BQ2114" s="198"/>
      <c r="BR2114" s="198"/>
      <c r="BS2114" s="198"/>
      <c r="BT2114" s="198"/>
      <c r="BU2114" s="198"/>
      <c r="BV2114" s="198"/>
      <c r="BW2114" s="198"/>
      <c r="BX2114" s="198"/>
      <c r="BY2114" s="198"/>
      <c r="BZ2114" s="198"/>
      <c r="CA2114" s="198"/>
      <c r="CB2114" s="198"/>
      <c r="CC2114" s="198"/>
      <c r="CD2114" s="198"/>
    </row>
    <row r="2115" spans="4:82" x14ac:dyDescent="0.2">
      <c r="D2115" s="173"/>
      <c r="E2115" s="173"/>
      <c r="F2115" s="173"/>
      <c r="G2115" s="173"/>
      <c r="H2115" s="173"/>
      <c r="I2115" s="173"/>
      <c r="J2115" s="173"/>
      <c r="K2115" s="173"/>
      <c r="L2115" s="173"/>
      <c r="M2115" s="173"/>
      <c r="N2115" s="173"/>
      <c r="O2115" s="173"/>
      <c r="P2115" s="173"/>
      <c r="Q2115" s="173"/>
      <c r="R2115" s="173"/>
      <c r="S2115" s="173"/>
      <c r="T2115" s="173"/>
      <c r="U2115" s="173"/>
      <c r="V2115" s="173"/>
      <c r="W2115" s="173"/>
      <c r="X2115" s="173"/>
      <c r="Y2115" s="173"/>
      <c r="Z2115" s="173"/>
      <c r="AA2115" s="173"/>
      <c r="AB2115" s="173"/>
      <c r="AC2115" s="173"/>
      <c r="AD2115" s="173"/>
      <c r="AE2115" s="173"/>
      <c r="AF2115" s="173"/>
      <c r="AG2115" s="173"/>
      <c r="AH2115" s="173"/>
      <c r="AI2115" s="173"/>
      <c r="AJ2115" s="173"/>
      <c r="AK2115" s="173"/>
      <c r="AL2115" s="173"/>
      <c r="AM2115" s="173"/>
      <c r="AN2115" s="173"/>
      <c r="AO2115" s="173"/>
      <c r="AP2115" s="173"/>
      <c r="AQ2115" s="173"/>
      <c r="AR2115" s="173"/>
      <c r="AS2115" s="173"/>
      <c r="AT2115" s="198"/>
      <c r="AU2115" s="198"/>
      <c r="AV2115" s="198"/>
      <c r="AW2115" s="198"/>
      <c r="AX2115" s="198"/>
      <c r="AY2115" s="198"/>
      <c r="AZ2115" s="198"/>
      <c r="BA2115" s="198"/>
      <c r="BB2115" s="198"/>
      <c r="BC2115" s="198"/>
      <c r="BD2115" s="198"/>
      <c r="BE2115" s="198"/>
      <c r="BF2115" s="198"/>
      <c r="BG2115" s="198"/>
      <c r="BH2115" s="198"/>
      <c r="BI2115" s="198"/>
      <c r="BJ2115" s="198"/>
      <c r="BK2115" s="198"/>
      <c r="BL2115" s="198"/>
      <c r="BM2115" s="198"/>
      <c r="BN2115" s="198"/>
      <c r="BO2115" s="198"/>
      <c r="BP2115" s="198"/>
      <c r="BQ2115" s="198"/>
      <c r="BR2115" s="198"/>
      <c r="BS2115" s="198"/>
      <c r="BT2115" s="198"/>
      <c r="BU2115" s="198"/>
      <c r="BV2115" s="198"/>
      <c r="BW2115" s="198"/>
      <c r="BX2115" s="198"/>
      <c r="BY2115" s="198"/>
      <c r="BZ2115" s="198"/>
      <c r="CA2115" s="198"/>
      <c r="CB2115" s="198"/>
      <c r="CC2115" s="198"/>
      <c r="CD2115" s="198"/>
    </row>
    <row r="2116" spans="4:82" x14ac:dyDescent="0.2">
      <c r="D2116" s="173"/>
      <c r="E2116" s="173"/>
      <c r="F2116" s="173"/>
      <c r="G2116" s="173"/>
      <c r="H2116" s="173"/>
      <c r="I2116" s="173"/>
      <c r="J2116" s="173"/>
      <c r="K2116" s="173"/>
      <c r="L2116" s="173"/>
      <c r="M2116" s="173"/>
      <c r="N2116" s="173"/>
      <c r="O2116" s="173"/>
      <c r="P2116" s="173"/>
      <c r="Q2116" s="173"/>
      <c r="R2116" s="173"/>
      <c r="S2116" s="173"/>
      <c r="T2116" s="173"/>
      <c r="U2116" s="173"/>
      <c r="V2116" s="173"/>
      <c r="W2116" s="173"/>
      <c r="X2116" s="173"/>
      <c r="Y2116" s="173"/>
      <c r="Z2116" s="173"/>
      <c r="AA2116" s="173"/>
      <c r="AB2116" s="173"/>
      <c r="AC2116" s="173"/>
      <c r="AD2116" s="173"/>
      <c r="AE2116" s="173"/>
      <c r="AF2116" s="173"/>
      <c r="AG2116" s="173"/>
      <c r="AH2116" s="173"/>
      <c r="AI2116" s="173"/>
      <c r="AJ2116" s="173"/>
      <c r="AK2116" s="173"/>
      <c r="AL2116" s="173"/>
      <c r="AM2116" s="173"/>
      <c r="AN2116" s="173"/>
      <c r="AO2116" s="173"/>
      <c r="AP2116" s="173"/>
      <c r="AQ2116" s="173"/>
      <c r="AR2116" s="173"/>
      <c r="AS2116" s="173"/>
      <c r="AT2116" s="198"/>
      <c r="AU2116" s="198"/>
      <c r="AV2116" s="198"/>
      <c r="AW2116" s="198"/>
      <c r="AX2116" s="198"/>
      <c r="AY2116" s="198"/>
      <c r="AZ2116" s="198"/>
      <c r="BA2116" s="198"/>
      <c r="BB2116" s="198"/>
      <c r="BC2116" s="198"/>
      <c r="BD2116" s="198"/>
      <c r="BE2116" s="198"/>
      <c r="BF2116" s="198"/>
      <c r="BG2116" s="198"/>
      <c r="BH2116" s="198"/>
      <c r="BI2116" s="198"/>
      <c r="BJ2116" s="198"/>
      <c r="BK2116" s="198"/>
      <c r="BL2116" s="198"/>
      <c r="BM2116" s="198"/>
      <c r="BN2116" s="198"/>
      <c r="BO2116" s="198"/>
      <c r="BP2116" s="198"/>
      <c r="BQ2116" s="198"/>
      <c r="BR2116" s="198"/>
      <c r="BS2116" s="198"/>
      <c r="BT2116" s="198"/>
      <c r="BU2116" s="198"/>
      <c r="BV2116" s="198"/>
      <c r="BW2116" s="198"/>
      <c r="BX2116" s="198"/>
      <c r="BY2116" s="198"/>
      <c r="BZ2116" s="198"/>
      <c r="CA2116" s="198"/>
      <c r="CB2116" s="198"/>
      <c r="CC2116" s="198"/>
      <c r="CD2116" s="198"/>
    </row>
    <row r="2117" spans="4:82" x14ac:dyDescent="0.2">
      <c r="D2117" s="173"/>
      <c r="E2117" s="173"/>
      <c r="F2117" s="173"/>
      <c r="G2117" s="173"/>
      <c r="H2117" s="173"/>
      <c r="I2117" s="173"/>
      <c r="J2117" s="173"/>
      <c r="K2117" s="173"/>
      <c r="L2117" s="173"/>
      <c r="M2117" s="173"/>
      <c r="N2117" s="173"/>
      <c r="O2117" s="173"/>
      <c r="P2117" s="173"/>
      <c r="Q2117" s="173"/>
      <c r="R2117" s="173"/>
      <c r="S2117" s="173"/>
      <c r="T2117" s="173"/>
      <c r="U2117" s="173"/>
      <c r="V2117" s="173"/>
      <c r="W2117" s="173"/>
      <c r="X2117" s="173"/>
      <c r="Y2117" s="173"/>
      <c r="Z2117" s="173"/>
      <c r="AA2117" s="173"/>
      <c r="AB2117" s="173"/>
      <c r="AC2117" s="173"/>
      <c r="AD2117" s="173"/>
      <c r="AE2117" s="173"/>
      <c r="AF2117" s="173"/>
      <c r="AG2117" s="173"/>
      <c r="AH2117" s="173"/>
      <c r="AI2117" s="173"/>
      <c r="AJ2117" s="173"/>
      <c r="AK2117" s="173"/>
      <c r="AL2117" s="173"/>
      <c r="AM2117" s="173"/>
      <c r="AN2117" s="173"/>
      <c r="AO2117" s="173"/>
      <c r="AP2117" s="173"/>
      <c r="AQ2117" s="173"/>
      <c r="AR2117" s="173"/>
      <c r="AS2117" s="173"/>
      <c r="AT2117" s="198"/>
      <c r="AU2117" s="198"/>
      <c r="AV2117" s="198"/>
      <c r="AW2117" s="198"/>
      <c r="AX2117" s="198"/>
      <c r="AY2117" s="198"/>
      <c r="AZ2117" s="198"/>
      <c r="BA2117" s="198"/>
      <c r="BB2117" s="198"/>
      <c r="BC2117" s="198"/>
      <c r="BD2117" s="198"/>
      <c r="BE2117" s="198"/>
      <c r="BF2117" s="198"/>
      <c r="BG2117" s="198"/>
      <c r="BH2117" s="198"/>
      <c r="BI2117" s="198"/>
      <c r="BJ2117" s="198"/>
      <c r="BK2117" s="198"/>
      <c r="BL2117" s="198"/>
      <c r="BM2117" s="198"/>
      <c r="BN2117" s="198"/>
      <c r="BO2117" s="198"/>
      <c r="BP2117" s="198"/>
      <c r="BQ2117" s="198"/>
      <c r="BR2117" s="198"/>
      <c r="BS2117" s="198"/>
      <c r="BT2117" s="198"/>
      <c r="BU2117" s="198"/>
      <c r="BV2117" s="198"/>
      <c r="BW2117" s="198"/>
      <c r="BX2117" s="198"/>
      <c r="BY2117" s="198"/>
      <c r="BZ2117" s="198"/>
      <c r="CA2117" s="198"/>
      <c r="CB2117" s="198"/>
      <c r="CC2117" s="198"/>
      <c r="CD2117" s="198"/>
    </row>
    <row r="2118" spans="4:82" x14ac:dyDescent="0.2">
      <c r="D2118" s="173"/>
      <c r="E2118" s="173"/>
      <c r="F2118" s="173"/>
      <c r="G2118" s="173"/>
      <c r="H2118" s="173"/>
      <c r="I2118" s="173"/>
      <c r="J2118" s="173"/>
      <c r="K2118" s="173"/>
      <c r="L2118" s="173"/>
      <c r="M2118" s="173"/>
      <c r="N2118" s="173"/>
      <c r="O2118" s="173"/>
      <c r="P2118" s="173"/>
      <c r="Q2118" s="173"/>
      <c r="R2118" s="173"/>
      <c r="S2118" s="173"/>
      <c r="T2118" s="173"/>
      <c r="U2118" s="173"/>
      <c r="V2118" s="173"/>
      <c r="W2118" s="173"/>
      <c r="X2118" s="173"/>
      <c r="Y2118" s="173"/>
      <c r="Z2118" s="173"/>
      <c r="AA2118" s="173"/>
      <c r="AB2118" s="173"/>
      <c r="AC2118" s="173"/>
      <c r="AD2118" s="173"/>
      <c r="AE2118" s="173"/>
      <c r="AF2118" s="173"/>
      <c r="AG2118" s="173"/>
      <c r="AH2118" s="173"/>
      <c r="AI2118" s="173"/>
      <c r="AJ2118" s="173"/>
      <c r="AK2118" s="173"/>
      <c r="AL2118" s="173"/>
      <c r="AM2118" s="173"/>
      <c r="AN2118" s="173"/>
      <c r="AO2118" s="173"/>
      <c r="AP2118" s="173"/>
      <c r="AQ2118" s="173"/>
      <c r="AR2118" s="173"/>
      <c r="AS2118" s="173"/>
      <c r="AT2118" s="198"/>
      <c r="AU2118" s="198"/>
      <c r="AV2118" s="198"/>
      <c r="AW2118" s="198"/>
      <c r="AX2118" s="198"/>
      <c r="AY2118" s="198"/>
      <c r="AZ2118" s="198"/>
      <c r="BA2118" s="198"/>
      <c r="BB2118" s="198"/>
      <c r="BC2118" s="198"/>
      <c r="BD2118" s="198"/>
      <c r="BE2118" s="198"/>
      <c r="BF2118" s="198"/>
      <c r="BG2118" s="198"/>
      <c r="BH2118" s="198"/>
      <c r="BI2118" s="198"/>
      <c r="BJ2118" s="198"/>
      <c r="BK2118" s="198"/>
      <c r="BL2118" s="198"/>
      <c r="BM2118" s="198"/>
      <c r="BN2118" s="198"/>
      <c r="BO2118" s="198"/>
      <c r="BP2118" s="198"/>
      <c r="BQ2118" s="198"/>
      <c r="BR2118" s="198"/>
      <c r="BS2118" s="198"/>
      <c r="BT2118" s="198"/>
      <c r="BU2118" s="198"/>
      <c r="BV2118" s="198"/>
      <c r="BW2118" s="198"/>
      <c r="BX2118" s="198"/>
      <c r="BY2118" s="198"/>
      <c r="BZ2118" s="198"/>
      <c r="CA2118" s="198"/>
      <c r="CB2118" s="198"/>
      <c r="CC2118" s="198"/>
      <c r="CD2118" s="198"/>
    </row>
    <row r="2119" spans="4:82" x14ac:dyDescent="0.2">
      <c r="D2119" s="173"/>
      <c r="E2119" s="173"/>
      <c r="F2119" s="173"/>
      <c r="G2119" s="173"/>
      <c r="H2119" s="173"/>
      <c r="I2119" s="173"/>
      <c r="J2119" s="173"/>
      <c r="K2119" s="173"/>
      <c r="L2119" s="173"/>
      <c r="M2119" s="173"/>
      <c r="N2119" s="173"/>
      <c r="O2119" s="173"/>
      <c r="P2119" s="173"/>
      <c r="Q2119" s="173"/>
      <c r="R2119" s="173"/>
      <c r="S2119" s="173"/>
      <c r="T2119" s="173"/>
      <c r="U2119" s="173"/>
      <c r="V2119" s="173"/>
      <c r="W2119" s="173"/>
      <c r="X2119" s="173"/>
      <c r="Y2119" s="173"/>
      <c r="Z2119" s="173"/>
      <c r="AA2119" s="173"/>
      <c r="AB2119" s="173"/>
      <c r="AC2119" s="173"/>
      <c r="AD2119" s="173"/>
      <c r="AE2119" s="173"/>
      <c r="AF2119" s="173"/>
      <c r="AG2119" s="173"/>
      <c r="AH2119" s="173"/>
      <c r="AI2119" s="173"/>
      <c r="AJ2119" s="173"/>
      <c r="AK2119" s="173"/>
      <c r="AL2119" s="173"/>
      <c r="AM2119" s="173"/>
      <c r="AN2119" s="173"/>
      <c r="AO2119" s="173"/>
      <c r="AP2119" s="173"/>
      <c r="AQ2119" s="173"/>
      <c r="AR2119" s="173"/>
      <c r="AS2119" s="173"/>
      <c r="AT2119" s="198"/>
      <c r="AU2119" s="198"/>
      <c r="AV2119" s="198"/>
      <c r="AW2119" s="198"/>
      <c r="AX2119" s="198"/>
      <c r="AY2119" s="198"/>
      <c r="AZ2119" s="198"/>
      <c r="BA2119" s="198"/>
      <c r="BB2119" s="198"/>
      <c r="BC2119" s="198"/>
      <c r="BD2119" s="198"/>
      <c r="BE2119" s="198"/>
      <c r="BF2119" s="198"/>
      <c r="BG2119" s="198"/>
      <c r="BH2119" s="198"/>
      <c r="BI2119" s="198"/>
      <c r="BJ2119" s="198"/>
      <c r="BK2119" s="198"/>
      <c r="BL2119" s="198"/>
      <c r="BM2119" s="198"/>
      <c r="BN2119" s="198"/>
      <c r="BO2119" s="198"/>
      <c r="BP2119" s="198"/>
      <c r="BQ2119" s="198"/>
      <c r="BR2119" s="198"/>
      <c r="BS2119" s="198"/>
      <c r="BT2119" s="198"/>
      <c r="BU2119" s="198"/>
      <c r="BV2119" s="198"/>
      <c r="BW2119" s="198"/>
      <c r="BX2119" s="198"/>
      <c r="BY2119" s="198"/>
      <c r="BZ2119" s="198"/>
      <c r="CA2119" s="198"/>
      <c r="CB2119" s="198"/>
      <c r="CC2119" s="198"/>
      <c r="CD2119" s="198"/>
    </row>
    <row r="2120" spans="4:82" x14ac:dyDescent="0.2">
      <c r="D2120" s="173"/>
      <c r="E2120" s="173"/>
      <c r="F2120" s="173"/>
      <c r="G2120" s="173"/>
      <c r="H2120" s="173"/>
      <c r="I2120" s="173"/>
      <c r="J2120" s="173"/>
      <c r="K2120" s="173"/>
      <c r="L2120" s="173"/>
      <c r="M2120" s="173"/>
      <c r="N2120" s="173"/>
      <c r="O2120" s="173"/>
      <c r="P2120" s="173"/>
      <c r="Q2120" s="173"/>
      <c r="R2120" s="173"/>
      <c r="S2120" s="173"/>
      <c r="T2120" s="173"/>
      <c r="U2120" s="173"/>
      <c r="V2120" s="173"/>
      <c r="W2120" s="173"/>
      <c r="X2120" s="173"/>
      <c r="Y2120" s="173"/>
      <c r="Z2120" s="173"/>
      <c r="AA2120" s="173"/>
      <c r="AB2120" s="173"/>
      <c r="AC2120" s="173"/>
      <c r="AD2120" s="173"/>
      <c r="AE2120" s="173"/>
      <c r="AF2120" s="173"/>
      <c r="AG2120" s="173"/>
      <c r="AH2120" s="173"/>
      <c r="AI2120" s="173"/>
      <c r="AJ2120" s="173"/>
      <c r="AK2120" s="173"/>
      <c r="AL2120" s="173"/>
      <c r="AM2120" s="173"/>
      <c r="AN2120" s="173"/>
      <c r="AO2120" s="173"/>
      <c r="AP2120" s="173"/>
      <c r="AQ2120" s="173"/>
      <c r="AR2120" s="173"/>
      <c r="AS2120" s="173"/>
      <c r="AT2120" s="198"/>
      <c r="AU2120" s="198"/>
      <c r="AV2120" s="198"/>
      <c r="AW2120" s="198"/>
      <c r="AX2120" s="198"/>
      <c r="AY2120" s="198"/>
      <c r="AZ2120" s="198"/>
      <c r="BA2120" s="198"/>
      <c r="BB2120" s="198"/>
      <c r="BC2120" s="198"/>
      <c r="BD2120" s="198"/>
      <c r="BE2120" s="198"/>
      <c r="BF2120" s="198"/>
      <c r="BG2120" s="198"/>
      <c r="BH2120" s="198"/>
      <c r="BI2120" s="198"/>
      <c r="BJ2120" s="198"/>
      <c r="BK2120" s="198"/>
      <c r="BL2120" s="198"/>
      <c r="BM2120" s="198"/>
      <c r="BN2120" s="198"/>
      <c r="BO2120" s="198"/>
      <c r="BP2120" s="198"/>
      <c r="BQ2120" s="198"/>
      <c r="BR2120" s="198"/>
      <c r="BS2120" s="198"/>
      <c r="BT2120" s="198"/>
      <c r="BU2120" s="198"/>
      <c r="BV2120" s="198"/>
      <c r="BW2120" s="198"/>
      <c r="BX2120" s="198"/>
      <c r="BY2120" s="198"/>
      <c r="BZ2120" s="198"/>
      <c r="CA2120" s="198"/>
      <c r="CB2120" s="198"/>
      <c r="CC2120" s="198"/>
      <c r="CD2120" s="198"/>
    </row>
    <row r="2121" spans="4:82" x14ac:dyDescent="0.2">
      <c r="D2121" s="173"/>
      <c r="E2121" s="173"/>
      <c r="F2121" s="173"/>
      <c r="G2121" s="173"/>
      <c r="H2121" s="173"/>
      <c r="I2121" s="173"/>
      <c r="J2121" s="173"/>
      <c r="K2121" s="173"/>
      <c r="L2121" s="173"/>
      <c r="M2121" s="173"/>
      <c r="N2121" s="173"/>
      <c r="O2121" s="173"/>
      <c r="P2121" s="173"/>
      <c r="Q2121" s="173"/>
      <c r="R2121" s="173"/>
      <c r="S2121" s="173"/>
      <c r="T2121" s="173"/>
      <c r="U2121" s="173"/>
      <c r="V2121" s="173"/>
      <c r="W2121" s="173"/>
      <c r="X2121" s="173"/>
      <c r="Y2121" s="173"/>
      <c r="Z2121" s="173"/>
      <c r="AA2121" s="173"/>
      <c r="AB2121" s="173"/>
      <c r="AC2121" s="173"/>
      <c r="AD2121" s="173"/>
      <c r="AE2121" s="173"/>
      <c r="AF2121" s="173"/>
      <c r="AG2121" s="173"/>
      <c r="AH2121" s="173"/>
      <c r="AI2121" s="173"/>
      <c r="AJ2121" s="173"/>
      <c r="AK2121" s="173"/>
      <c r="AL2121" s="173"/>
      <c r="AM2121" s="173"/>
      <c r="AN2121" s="173"/>
      <c r="AO2121" s="173"/>
      <c r="AP2121" s="173"/>
      <c r="AQ2121" s="173"/>
      <c r="AR2121" s="173"/>
      <c r="AS2121" s="173"/>
      <c r="AT2121" s="198"/>
      <c r="AU2121" s="198"/>
      <c r="AV2121" s="198"/>
      <c r="AW2121" s="198"/>
      <c r="AX2121" s="198"/>
      <c r="AY2121" s="198"/>
      <c r="AZ2121" s="198"/>
      <c r="BA2121" s="198"/>
      <c r="BB2121" s="198"/>
      <c r="BC2121" s="198"/>
      <c r="BD2121" s="198"/>
      <c r="BE2121" s="198"/>
      <c r="BF2121" s="198"/>
      <c r="BG2121" s="198"/>
      <c r="BH2121" s="198"/>
      <c r="BI2121" s="198"/>
      <c r="BJ2121" s="198"/>
      <c r="BK2121" s="198"/>
      <c r="BL2121" s="198"/>
      <c r="BM2121" s="198"/>
      <c r="BN2121" s="198"/>
      <c r="BO2121" s="198"/>
      <c r="BP2121" s="198"/>
      <c r="BQ2121" s="198"/>
      <c r="BR2121" s="198"/>
      <c r="BS2121" s="198"/>
      <c r="BT2121" s="198"/>
      <c r="BU2121" s="198"/>
      <c r="BV2121" s="198"/>
      <c r="BW2121" s="198"/>
      <c r="BX2121" s="198"/>
      <c r="BY2121" s="198"/>
      <c r="BZ2121" s="198"/>
      <c r="CA2121" s="198"/>
      <c r="CB2121" s="198"/>
      <c r="CC2121" s="198"/>
      <c r="CD2121" s="198"/>
    </row>
    <row r="2122" spans="4:82" x14ac:dyDescent="0.2">
      <c r="D2122" s="173"/>
      <c r="E2122" s="173"/>
      <c r="F2122" s="173"/>
      <c r="G2122" s="173"/>
      <c r="H2122" s="173"/>
      <c r="I2122" s="173"/>
      <c r="J2122" s="173"/>
      <c r="K2122" s="173"/>
      <c r="L2122" s="173"/>
      <c r="M2122" s="173"/>
      <c r="N2122" s="173"/>
      <c r="O2122" s="173"/>
      <c r="P2122" s="173"/>
      <c r="Q2122" s="173"/>
      <c r="R2122" s="173"/>
      <c r="S2122" s="173"/>
      <c r="T2122" s="173"/>
      <c r="U2122" s="173"/>
      <c r="V2122" s="173"/>
      <c r="W2122" s="173"/>
      <c r="X2122" s="173"/>
      <c r="Y2122" s="173"/>
      <c r="Z2122" s="173"/>
      <c r="AA2122" s="173"/>
      <c r="AB2122" s="173"/>
      <c r="AC2122" s="173"/>
      <c r="AD2122" s="173"/>
      <c r="AE2122" s="173"/>
      <c r="AF2122" s="173"/>
      <c r="AG2122" s="173"/>
      <c r="AH2122" s="173"/>
      <c r="AI2122" s="173"/>
      <c r="AJ2122" s="173"/>
      <c r="AK2122" s="173"/>
      <c r="AL2122" s="173"/>
      <c r="AM2122" s="173"/>
      <c r="AN2122" s="173"/>
      <c r="AO2122" s="173"/>
      <c r="AP2122" s="173"/>
      <c r="AQ2122" s="173"/>
      <c r="AR2122" s="173"/>
      <c r="AS2122" s="173"/>
      <c r="AT2122" s="198"/>
      <c r="AU2122" s="198"/>
      <c r="AV2122" s="198"/>
      <c r="AW2122" s="198"/>
      <c r="AX2122" s="198"/>
      <c r="AY2122" s="198"/>
      <c r="AZ2122" s="198"/>
      <c r="BA2122" s="198"/>
      <c r="BB2122" s="198"/>
      <c r="BC2122" s="198"/>
      <c r="BD2122" s="198"/>
      <c r="BE2122" s="198"/>
      <c r="BF2122" s="198"/>
      <c r="BG2122" s="198"/>
      <c r="BH2122" s="198"/>
      <c r="BI2122" s="198"/>
      <c r="BJ2122" s="198"/>
      <c r="BK2122" s="198"/>
      <c r="BL2122" s="198"/>
      <c r="BM2122" s="198"/>
      <c r="BN2122" s="198"/>
      <c r="BO2122" s="198"/>
      <c r="BP2122" s="198"/>
      <c r="BQ2122" s="198"/>
      <c r="BR2122" s="198"/>
      <c r="BS2122" s="198"/>
      <c r="BT2122" s="198"/>
      <c r="BU2122" s="198"/>
      <c r="BV2122" s="198"/>
      <c r="BW2122" s="198"/>
      <c r="BX2122" s="198"/>
      <c r="BY2122" s="198"/>
      <c r="BZ2122" s="198"/>
      <c r="CA2122" s="198"/>
      <c r="CB2122" s="198"/>
      <c r="CC2122" s="198"/>
      <c r="CD2122" s="198"/>
    </row>
    <row r="2123" spans="4:82" x14ac:dyDescent="0.2">
      <c r="D2123" s="173"/>
      <c r="E2123" s="173"/>
      <c r="F2123" s="173"/>
      <c r="G2123" s="173"/>
      <c r="H2123" s="173"/>
      <c r="I2123" s="173"/>
      <c r="J2123" s="173"/>
      <c r="K2123" s="173"/>
      <c r="L2123" s="173"/>
      <c r="M2123" s="173"/>
      <c r="N2123" s="173"/>
      <c r="O2123" s="173"/>
      <c r="P2123" s="173"/>
      <c r="Q2123" s="173"/>
      <c r="R2123" s="173"/>
      <c r="S2123" s="173"/>
      <c r="T2123" s="173"/>
      <c r="U2123" s="173"/>
      <c r="V2123" s="173"/>
      <c r="W2123" s="173"/>
      <c r="X2123" s="173"/>
      <c r="Y2123" s="173"/>
      <c r="Z2123" s="173"/>
      <c r="AA2123" s="173"/>
      <c r="AB2123" s="173"/>
      <c r="AC2123" s="173"/>
      <c r="AD2123" s="173"/>
      <c r="AE2123" s="173"/>
      <c r="AF2123" s="173"/>
      <c r="AG2123" s="173"/>
      <c r="AH2123" s="173"/>
      <c r="AI2123" s="173"/>
      <c r="AJ2123" s="173"/>
      <c r="AK2123" s="173"/>
      <c r="AL2123" s="173"/>
      <c r="AM2123" s="173"/>
      <c r="AN2123" s="173"/>
      <c r="AO2123" s="173"/>
      <c r="AP2123" s="173"/>
      <c r="AQ2123" s="173"/>
      <c r="AR2123" s="173"/>
      <c r="AS2123" s="173"/>
      <c r="AT2123" s="198"/>
      <c r="AU2123" s="198"/>
      <c r="AV2123" s="198"/>
      <c r="AW2123" s="198"/>
      <c r="AX2123" s="198"/>
      <c r="AY2123" s="198"/>
      <c r="AZ2123" s="198"/>
      <c r="BA2123" s="198"/>
      <c r="BB2123" s="198"/>
      <c r="BC2123" s="198"/>
      <c r="BD2123" s="198"/>
      <c r="BE2123" s="198"/>
      <c r="BF2123" s="198"/>
      <c r="BG2123" s="198"/>
      <c r="BH2123" s="198"/>
      <c r="BI2123" s="198"/>
      <c r="BJ2123" s="198"/>
      <c r="BK2123" s="198"/>
      <c r="BL2123" s="198"/>
      <c r="BM2123" s="198"/>
      <c r="BN2123" s="198"/>
      <c r="BO2123" s="198"/>
      <c r="BP2123" s="198"/>
      <c r="BQ2123" s="198"/>
      <c r="BR2123" s="198"/>
      <c r="BS2123" s="198"/>
      <c r="BT2123" s="198"/>
      <c r="BU2123" s="198"/>
      <c r="BV2123" s="198"/>
      <c r="BW2123" s="198"/>
      <c r="BX2123" s="198"/>
      <c r="BY2123" s="198"/>
      <c r="BZ2123" s="198"/>
      <c r="CA2123" s="198"/>
      <c r="CB2123" s="198"/>
      <c r="CC2123" s="198"/>
      <c r="CD2123" s="198"/>
    </row>
    <row r="2124" spans="4:82" x14ac:dyDescent="0.2">
      <c r="D2124" s="173"/>
      <c r="E2124" s="173"/>
      <c r="F2124" s="173"/>
      <c r="G2124" s="173"/>
      <c r="H2124" s="173"/>
      <c r="I2124" s="173"/>
      <c r="J2124" s="173"/>
      <c r="K2124" s="173"/>
      <c r="L2124" s="173"/>
      <c r="M2124" s="173"/>
      <c r="N2124" s="173"/>
      <c r="O2124" s="173"/>
      <c r="P2124" s="173"/>
      <c r="Q2124" s="173"/>
      <c r="R2124" s="173"/>
      <c r="S2124" s="173"/>
      <c r="T2124" s="173"/>
      <c r="U2124" s="173"/>
      <c r="V2124" s="173"/>
      <c r="W2124" s="173"/>
      <c r="X2124" s="173"/>
      <c r="Y2124" s="173"/>
      <c r="Z2124" s="173"/>
      <c r="AA2124" s="173"/>
      <c r="AB2124" s="173"/>
      <c r="AC2124" s="173"/>
      <c r="AD2124" s="173"/>
      <c r="AE2124" s="173"/>
      <c r="AF2124" s="173"/>
      <c r="AG2124" s="173"/>
      <c r="AH2124" s="173"/>
      <c r="AI2124" s="173"/>
      <c r="AJ2124" s="173"/>
      <c r="AK2124" s="173"/>
      <c r="AL2124" s="173"/>
      <c r="AM2124" s="173"/>
      <c r="AN2124" s="173"/>
      <c r="AO2124" s="173"/>
      <c r="AP2124" s="173"/>
      <c r="AQ2124" s="173"/>
      <c r="AR2124" s="173"/>
      <c r="AS2124" s="173"/>
      <c r="AT2124" s="198"/>
      <c r="AU2124" s="198"/>
      <c r="AV2124" s="198"/>
      <c r="AW2124" s="198"/>
      <c r="AX2124" s="198"/>
      <c r="AY2124" s="198"/>
      <c r="AZ2124" s="198"/>
      <c r="BA2124" s="198"/>
      <c r="BB2124" s="198"/>
      <c r="BC2124" s="198"/>
      <c r="BD2124" s="198"/>
      <c r="BE2124" s="198"/>
      <c r="BF2124" s="198"/>
      <c r="BG2124" s="198"/>
      <c r="BH2124" s="198"/>
      <c r="BI2124" s="198"/>
      <c r="BJ2124" s="198"/>
      <c r="BK2124" s="198"/>
      <c r="BL2124" s="198"/>
      <c r="BM2124" s="198"/>
      <c r="BN2124" s="198"/>
      <c r="BO2124" s="198"/>
      <c r="BP2124" s="198"/>
      <c r="BQ2124" s="198"/>
      <c r="BR2124" s="198"/>
      <c r="BS2124" s="198"/>
      <c r="BT2124" s="198"/>
      <c r="BU2124" s="198"/>
      <c r="BV2124" s="198"/>
      <c r="BW2124" s="198"/>
      <c r="BX2124" s="198"/>
      <c r="BY2124" s="198"/>
      <c r="BZ2124" s="198"/>
      <c r="CA2124" s="198"/>
      <c r="CB2124" s="198"/>
      <c r="CC2124" s="198"/>
      <c r="CD2124" s="198"/>
    </row>
    <row r="2125" spans="4:82" x14ac:dyDescent="0.2">
      <c r="D2125" s="173"/>
      <c r="E2125" s="173"/>
      <c r="F2125" s="173"/>
      <c r="G2125" s="173"/>
      <c r="H2125" s="173"/>
      <c r="I2125" s="173"/>
      <c r="J2125" s="173"/>
      <c r="K2125" s="173"/>
      <c r="L2125" s="173"/>
      <c r="M2125" s="173"/>
      <c r="N2125" s="173"/>
      <c r="O2125" s="173"/>
      <c r="P2125" s="173"/>
      <c r="Q2125" s="173"/>
      <c r="R2125" s="173"/>
      <c r="S2125" s="173"/>
      <c r="T2125" s="173"/>
      <c r="U2125" s="173"/>
      <c r="V2125" s="173"/>
      <c r="W2125" s="173"/>
      <c r="X2125" s="173"/>
      <c r="Y2125" s="173"/>
      <c r="Z2125" s="173"/>
      <c r="AA2125" s="173"/>
      <c r="AB2125" s="173"/>
      <c r="AC2125" s="173"/>
      <c r="AD2125" s="173"/>
      <c r="AE2125" s="173"/>
      <c r="AF2125" s="173"/>
      <c r="AG2125" s="173"/>
      <c r="AH2125" s="173"/>
      <c r="AI2125" s="173"/>
      <c r="AJ2125" s="173"/>
      <c r="AK2125" s="173"/>
      <c r="AL2125" s="173"/>
      <c r="AM2125" s="173"/>
      <c r="AN2125" s="173"/>
      <c r="AO2125" s="173"/>
      <c r="AP2125" s="173"/>
      <c r="AQ2125" s="173"/>
      <c r="AR2125" s="173"/>
      <c r="AS2125" s="173"/>
      <c r="AT2125" s="198"/>
      <c r="AU2125" s="198"/>
      <c r="AV2125" s="198"/>
      <c r="AW2125" s="198"/>
      <c r="AX2125" s="198"/>
      <c r="AY2125" s="198"/>
      <c r="AZ2125" s="198"/>
      <c r="BA2125" s="198"/>
      <c r="BB2125" s="198"/>
      <c r="BC2125" s="198"/>
      <c r="BD2125" s="198"/>
      <c r="BE2125" s="198"/>
      <c r="BF2125" s="198"/>
      <c r="BG2125" s="198"/>
      <c r="BH2125" s="198"/>
      <c r="BI2125" s="198"/>
      <c r="BJ2125" s="198"/>
      <c r="BK2125" s="198"/>
      <c r="BL2125" s="198"/>
      <c r="BM2125" s="198"/>
      <c r="BN2125" s="198"/>
      <c r="BO2125" s="198"/>
      <c r="BP2125" s="198"/>
      <c r="BQ2125" s="198"/>
      <c r="BR2125" s="198"/>
      <c r="BS2125" s="198"/>
      <c r="BT2125" s="198"/>
      <c r="BU2125" s="198"/>
      <c r="BV2125" s="198"/>
      <c r="BW2125" s="198"/>
      <c r="BX2125" s="198"/>
      <c r="BY2125" s="198"/>
      <c r="BZ2125" s="198"/>
      <c r="CA2125" s="198"/>
      <c r="CB2125" s="198"/>
      <c r="CC2125" s="198"/>
      <c r="CD2125" s="198"/>
    </row>
    <row r="2126" spans="4:82" x14ac:dyDescent="0.2">
      <c r="D2126" s="173"/>
      <c r="E2126" s="173"/>
      <c r="F2126" s="173"/>
      <c r="G2126" s="173"/>
      <c r="H2126" s="173"/>
      <c r="I2126" s="173"/>
      <c r="J2126" s="173"/>
      <c r="K2126" s="173"/>
      <c r="L2126" s="173"/>
      <c r="M2126" s="173"/>
      <c r="N2126" s="173"/>
      <c r="O2126" s="173"/>
      <c r="P2126" s="173"/>
      <c r="Q2126" s="173"/>
      <c r="R2126" s="173"/>
      <c r="S2126" s="173"/>
      <c r="T2126" s="173"/>
      <c r="U2126" s="173"/>
      <c r="V2126" s="173"/>
      <c r="W2126" s="173"/>
      <c r="X2126" s="173"/>
      <c r="Y2126" s="173"/>
      <c r="Z2126" s="173"/>
      <c r="AA2126" s="173"/>
      <c r="AB2126" s="173"/>
      <c r="AC2126" s="173"/>
      <c r="AD2126" s="173"/>
      <c r="AE2126" s="173"/>
      <c r="AF2126" s="173"/>
      <c r="AG2126" s="173"/>
      <c r="AH2126" s="173"/>
      <c r="AI2126" s="173"/>
      <c r="AJ2126" s="173"/>
      <c r="AK2126" s="173"/>
      <c r="AL2126" s="173"/>
      <c r="AM2126" s="173"/>
      <c r="AN2126" s="173"/>
      <c r="AO2126" s="173"/>
      <c r="AP2126" s="173"/>
      <c r="AQ2126" s="173"/>
      <c r="AR2126" s="173"/>
      <c r="AS2126" s="173"/>
      <c r="AT2126" s="198"/>
      <c r="AU2126" s="198"/>
      <c r="AV2126" s="198"/>
      <c r="AW2126" s="198"/>
      <c r="AX2126" s="198"/>
      <c r="AY2126" s="198"/>
      <c r="AZ2126" s="198"/>
      <c r="BA2126" s="198"/>
      <c r="BB2126" s="198"/>
      <c r="BC2126" s="198"/>
      <c r="BD2126" s="198"/>
      <c r="BE2126" s="198"/>
      <c r="BF2126" s="198"/>
      <c r="BG2126" s="198"/>
      <c r="BH2126" s="198"/>
      <c r="BI2126" s="198"/>
      <c r="BJ2126" s="198"/>
      <c r="BK2126" s="198"/>
      <c r="BL2126" s="198"/>
      <c r="BM2126" s="198"/>
      <c r="BN2126" s="198"/>
      <c r="BO2126" s="198"/>
      <c r="BP2126" s="198"/>
      <c r="BQ2126" s="198"/>
      <c r="BR2126" s="198"/>
      <c r="BS2126" s="198"/>
      <c r="BT2126" s="198"/>
      <c r="BU2126" s="198"/>
      <c r="BV2126" s="198"/>
      <c r="BW2126" s="198"/>
      <c r="BX2126" s="198"/>
      <c r="BY2126" s="198"/>
      <c r="BZ2126" s="198"/>
      <c r="CA2126" s="198"/>
      <c r="CB2126" s="198"/>
      <c r="CC2126" s="198"/>
      <c r="CD2126" s="198"/>
    </row>
    <row r="2127" spans="4:82" x14ac:dyDescent="0.2">
      <c r="D2127" s="173"/>
      <c r="E2127" s="173"/>
      <c r="F2127" s="173"/>
      <c r="G2127" s="173"/>
      <c r="H2127" s="173"/>
      <c r="I2127" s="173"/>
      <c r="J2127" s="173"/>
      <c r="K2127" s="173"/>
      <c r="L2127" s="173"/>
      <c r="M2127" s="173"/>
      <c r="N2127" s="173"/>
      <c r="O2127" s="173"/>
      <c r="P2127" s="173"/>
      <c r="Q2127" s="173"/>
      <c r="R2127" s="173"/>
      <c r="S2127" s="173"/>
      <c r="T2127" s="173"/>
      <c r="U2127" s="173"/>
      <c r="V2127" s="173"/>
      <c r="W2127" s="173"/>
      <c r="X2127" s="173"/>
      <c r="Y2127" s="173"/>
      <c r="Z2127" s="173"/>
      <c r="AA2127" s="173"/>
      <c r="AB2127" s="173"/>
      <c r="AC2127" s="173"/>
      <c r="AD2127" s="173"/>
      <c r="AE2127" s="173"/>
      <c r="AF2127" s="173"/>
      <c r="AG2127" s="173"/>
      <c r="AH2127" s="173"/>
      <c r="AI2127" s="173"/>
      <c r="AJ2127" s="173"/>
      <c r="AK2127" s="173"/>
      <c r="AL2127" s="173"/>
      <c r="AM2127" s="173"/>
      <c r="AN2127" s="173"/>
      <c r="AO2127" s="173"/>
      <c r="AP2127" s="173"/>
      <c r="AQ2127" s="173"/>
      <c r="AR2127" s="173"/>
      <c r="AS2127" s="173"/>
      <c r="AT2127" s="198"/>
      <c r="AU2127" s="198"/>
      <c r="AV2127" s="198"/>
      <c r="AW2127" s="198"/>
      <c r="AX2127" s="198"/>
      <c r="AY2127" s="198"/>
      <c r="AZ2127" s="198"/>
      <c r="BA2127" s="198"/>
      <c r="BB2127" s="198"/>
      <c r="BC2127" s="198"/>
      <c r="BD2127" s="198"/>
      <c r="BE2127" s="198"/>
      <c r="BF2127" s="198"/>
      <c r="BG2127" s="198"/>
      <c r="BH2127" s="198"/>
      <c r="BI2127" s="198"/>
      <c r="BJ2127" s="198"/>
      <c r="BK2127" s="198"/>
      <c r="BL2127" s="198"/>
      <c r="BM2127" s="198"/>
      <c r="BN2127" s="198"/>
      <c r="BO2127" s="198"/>
      <c r="BP2127" s="198"/>
      <c r="BQ2127" s="198"/>
      <c r="BR2127" s="198"/>
      <c r="BS2127" s="198"/>
      <c r="BT2127" s="198"/>
      <c r="BU2127" s="198"/>
      <c r="BV2127" s="198"/>
      <c r="BW2127" s="198"/>
      <c r="BX2127" s="198"/>
      <c r="BY2127" s="198"/>
      <c r="BZ2127" s="198"/>
      <c r="CA2127" s="198"/>
      <c r="CB2127" s="198"/>
      <c r="CC2127" s="198"/>
      <c r="CD2127" s="198"/>
    </row>
    <row r="2128" spans="4:82" x14ac:dyDescent="0.2">
      <c r="D2128" s="173"/>
      <c r="E2128" s="173"/>
      <c r="F2128" s="173"/>
      <c r="G2128" s="173"/>
      <c r="H2128" s="173"/>
      <c r="I2128" s="173"/>
      <c r="J2128" s="173"/>
      <c r="K2128" s="173"/>
      <c r="L2128" s="173"/>
      <c r="M2128" s="173"/>
      <c r="N2128" s="173"/>
      <c r="O2128" s="173"/>
      <c r="P2128" s="173"/>
      <c r="Q2128" s="173"/>
      <c r="R2128" s="173"/>
      <c r="S2128" s="173"/>
      <c r="T2128" s="173"/>
      <c r="U2128" s="173"/>
      <c r="V2128" s="173"/>
      <c r="W2128" s="173"/>
      <c r="X2128" s="173"/>
      <c r="Y2128" s="173"/>
      <c r="Z2128" s="173"/>
      <c r="AA2128" s="173"/>
      <c r="AB2128" s="173"/>
      <c r="AC2128" s="173"/>
      <c r="AD2128" s="173"/>
      <c r="AE2128" s="173"/>
      <c r="AF2128" s="173"/>
      <c r="AG2128" s="173"/>
      <c r="AH2128" s="173"/>
      <c r="AI2128" s="173"/>
      <c r="AJ2128" s="173"/>
      <c r="AK2128" s="173"/>
      <c r="AL2128" s="173"/>
      <c r="AM2128" s="173"/>
      <c r="AN2128" s="173"/>
      <c r="AO2128" s="173"/>
      <c r="AP2128" s="173"/>
      <c r="AQ2128" s="173"/>
      <c r="AR2128" s="173"/>
      <c r="AS2128" s="173"/>
      <c r="AT2128" s="198"/>
      <c r="AU2128" s="198"/>
      <c r="AV2128" s="198"/>
      <c r="AW2128" s="198"/>
      <c r="AX2128" s="198"/>
      <c r="AY2128" s="198"/>
      <c r="AZ2128" s="198"/>
      <c r="BA2128" s="198"/>
      <c r="BB2128" s="198"/>
      <c r="BC2128" s="198"/>
      <c r="BD2128" s="198"/>
      <c r="BE2128" s="198"/>
      <c r="BF2128" s="198"/>
      <c r="BG2128" s="198"/>
      <c r="BH2128" s="198"/>
      <c r="BI2128" s="198"/>
      <c r="BJ2128" s="198"/>
      <c r="BK2128" s="198"/>
      <c r="BL2128" s="198"/>
      <c r="BM2128" s="198"/>
      <c r="BN2128" s="198"/>
      <c r="BO2128" s="198"/>
      <c r="BP2128" s="198"/>
      <c r="BQ2128" s="198"/>
      <c r="BR2128" s="198"/>
      <c r="BS2128" s="198"/>
      <c r="BT2128" s="198"/>
      <c r="BU2128" s="198"/>
      <c r="BV2128" s="198"/>
      <c r="BW2128" s="198"/>
      <c r="BX2128" s="198"/>
      <c r="BY2128" s="198"/>
      <c r="BZ2128" s="198"/>
      <c r="CA2128" s="198"/>
      <c r="CB2128" s="198"/>
      <c r="CC2128" s="198"/>
      <c r="CD2128" s="198"/>
    </row>
    <row r="2129" spans="4:82" x14ac:dyDescent="0.2">
      <c r="D2129" s="173"/>
      <c r="E2129" s="173"/>
      <c r="F2129" s="173"/>
      <c r="G2129" s="173"/>
      <c r="H2129" s="173"/>
      <c r="I2129" s="173"/>
      <c r="J2129" s="173"/>
      <c r="K2129" s="173"/>
      <c r="L2129" s="173"/>
      <c r="M2129" s="173"/>
      <c r="N2129" s="173"/>
      <c r="O2129" s="173"/>
      <c r="P2129" s="173"/>
      <c r="Q2129" s="173"/>
      <c r="R2129" s="173"/>
      <c r="S2129" s="173"/>
      <c r="T2129" s="173"/>
      <c r="U2129" s="173"/>
      <c r="V2129" s="173"/>
      <c r="W2129" s="173"/>
      <c r="X2129" s="173"/>
      <c r="Y2129" s="173"/>
      <c r="Z2129" s="173"/>
      <c r="AA2129" s="173"/>
      <c r="AB2129" s="173"/>
      <c r="AC2129" s="173"/>
      <c r="AD2129" s="173"/>
      <c r="AE2129" s="173"/>
      <c r="AF2129" s="173"/>
      <c r="AG2129" s="173"/>
      <c r="AH2129" s="173"/>
      <c r="AI2129" s="173"/>
      <c r="AJ2129" s="173"/>
      <c r="AK2129" s="173"/>
      <c r="AL2129" s="173"/>
      <c r="AM2129" s="173"/>
      <c r="AN2129" s="173"/>
      <c r="AO2129" s="173"/>
      <c r="AP2129" s="173"/>
      <c r="AQ2129" s="173"/>
      <c r="AR2129" s="173"/>
      <c r="AS2129" s="173"/>
      <c r="AT2129" s="198"/>
      <c r="AU2129" s="198"/>
      <c r="AV2129" s="198"/>
      <c r="AW2129" s="198"/>
      <c r="AX2129" s="198"/>
      <c r="AY2129" s="198"/>
      <c r="AZ2129" s="198"/>
      <c r="BA2129" s="198"/>
      <c r="BB2129" s="198"/>
      <c r="BC2129" s="198"/>
      <c r="BD2129" s="198"/>
      <c r="BE2129" s="198"/>
      <c r="BF2129" s="198"/>
      <c r="BG2129" s="198"/>
      <c r="BH2129" s="198"/>
      <c r="BI2129" s="198"/>
      <c r="BJ2129" s="198"/>
      <c r="BK2129" s="198"/>
      <c r="BL2129" s="198"/>
      <c r="BM2129" s="198"/>
      <c r="BN2129" s="198"/>
      <c r="BO2129" s="198"/>
      <c r="BP2129" s="198"/>
      <c r="BQ2129" s="198"/>
      <c r="BR2129" s="198"/>
      <c r="BS2129" s="198"/>
      <c r="BT2129" s="198"/>
      <c r="BU2129" s="198"/>
      <c r="BV2129" s="198"/>
      <c r="BW2129" s="198"/>
      <c r="BX2129" s="198"/>
      <c r="BY2129" s="198"/>
      <c r="BZ2129" s="198"/>
      <c r="CA2129" s="198"/>
      <c r="CB2129" s="198"/>
      <c r="CC2129" s="198"/>
      <c r="CD2129" s="198"/>
    </row>
    <row r="2130" spans="4:82" x14ac:dyDescent="0.2">
      <c r="D2130" s="173"/>
      <c r="E2130" s="173"/>
      <c r="F2130" s="173"/>
      <c r="G2130" s="173"/>
      <c r="H2130" s="173"/>
      <c r="I2130" s="173"/>
      <c r="J2130" s="173"/>
      <c r="K2130" s="173"/>
      <c r="L2130" s="173"/>
      <c r="M2130" s="173"/>
      <c r="N2130" s="173"/>
      <c r="O2130" s="173"/>
      <c r="P2130" s="173"/>
      <c r="Q2130" s="173"/>
      <c r="R2130" s="173"/>
      <c r="S2130" s="173"/>
      <c r="T2130" s="173"/>
      <c r="U2130" s="173"/>
      <c r="V2130" s="173"/>
      <c r="W2130" s="173"/>
      <c r="X2130" s="173"/>
      <c r="Y2130" s="173"/>
      <c r="Z2130" s="173"/>
      <c r="AA2130" s="173"/>
      <c r="AB2130" s="173"/>
      <c r="AC2130" s="173"/>
      <c r="AD2130" s="173"/>
      <c r="AE2130" s="173"/>
      <c r="AF2130" s="173"/>
      <c r="AG2130" s="173"/>
      <c r="AH2130" s="173"/>
      <c r="AI2130" s="173"/>
      <c r="AJ2130" s="173"/>
      <c r="AK2130" s="173"/>
      <c r="AL2130" s="173"/>
      <c r="AM2130" s="173"/>
      <c r="AN2130" s="173"/>
      <c r="AO2130" s="173"/>
      <c r="AP2130" s="173"/>
      <c r="AQ2130" s="173"/>
      <c r="AR2130" s="173"/>
      <c r="AS2130" s="173"/>
      <c r="AT2130" s="198"/>
      <c r="AU2130" s="198"/>
      <c r="AV2130" s="198"/>
      <c r="AW2130" s="198"/>
      <c r="AX2130" s="198"/>
      <c r="AY2130" s="198"/>
      <c r="AZ2130" s="198"/>
      <c r="BA2130" s="198"/>
      <c r="BB2130" s="198"/>
      <c r="BC2130" s="198"/>
      <c r="BD2130" s="198"/>
      <c r="BE2130" s="198"/>
      <c r="BF2130" s="198"/>
      <c r="BG2130" s="198"/>
      <c r="BH2130" s="198"/>
      <c r="BI2130" s="198"/>
      <c r="BJ2130" s="198"/>
      <c r="BK2130" s="198"/>
      <c r="BL2130" s="198"/>
      <c r="BM2130" s="198"/>
      <c r="BN2130" s="198"/>
      <c r="BO2130" s="198"/>
      <c r="BP2130" s="198"/>
      <c r="BQ2130" s="198"/>
      <c r="BR2130" s="198"/>
      <c r="BS2130" s="198"/>
      <c r="BT2130" s="198"/>
      <c r="BU2130" s="198"/>
      <c r="BV2130" s="198"/>
      <c r="BW2130" s="198"/>
      <c r="BX2130" s="198"/>
      <c r="BY2130" s="198"/>
      <c r="BZ2130" s="198"/>
      <c r="CA2130" s="198"/>
      <c r="CB2130" s="198"/>
      <c r="CC2130" s="198"/>
      <c r="CD2130" s="198"/>
    </row>
    <row r="2131" spans="4:82" x14ac:dyDescent="0.2">
      <c r="D2131" s="173"/>
      <c r="E2131" s="173"/>
      <c r="F2131" s="173"/>
      <c r="G2131" s="173"/>
      <c r="H2131" s="173"/>
      <c r="I2131" s="173"/>
      <c r="J2131" s="173"/>
      <c r="K2131" s="173"/>
      <c r="L2131" s="173"/>
      <c r="M2131" s="173"/>
      <c r="N2131" s="173"/>
      <c r="O2131" s="173"/>
      <c r="P2131" s="173"/>
      <c r="Q2131" s="173"/>
      <c r="R2131" s="173"/>
      <c r="S2131" s="173"/>
      <c r="T2131" s="173"/>
      <c r="U2131" s="173"/>
      <c r="V2131" s="173"/>
      <c r="W2131" s="173"/>
      <c r="X2131" s="173"/>
      <c r="Y2131" s="173"/>
      <c r="Z2131" s="173"/>
      <c r="AA2131" s="173"/>
      <c r="AB2131" s="173"/>
      <c r="AC2131" s="173"/>
      <c r="AD2131" s="173"/>
      <c r="AE2131" s="173"/>
      <c r="AF2131" s="173"/>
      <c r="AG2131" s="173"/>
      <c r="AH2131" s="173"/>
      <c r="AI2131" s="173"/>
      <c r="AJ2131" s="173"/>
      <c r="AK2131" s="173"/>
      <c r="AL2131" s="173"/>
      <c r="AM2131" s="173"/>
      <c r="AN2131" s="173"/>
      <c r="AO2131" s="173"/>
      <c r="AP2131" s="173"/>
      <c r="AQ2131" s="173"/>
      <c r="AR2131" s="173"/>
      <c r="AS2131" s="173"/>
      <c r="AT2131" s="198"/>
      <c r="AU2131" s="198"/>
      <c r="AV2131" s="198"/>
      <c r="AW2131" s="198"/>
      <c r="AX2131" s="198"/>
      <c r="AY2131" s="198"/>
      <c r="AZ2131" s="198"/>
      <c r="BA2131" s="198"/>
      <c r="BB2131" s="198"/>
      <c r="BC2131" s="198"/>
      <c r="BD2131" s="198"/>
      <c r="BE2131" s="198"/>
      <c r="BF2131" s="198"/>
      <c r="BG2131" s="198"/>
      <c r="BH2131" s="198"/>
      <c r="BI2131" s="198"/>
      <c r="BJ2131" s="198"/>
      <c r="BK2131" s="198"/>
      <c r="BL2131" s="198"/>
      <c r="BM2131" s="198"/>
      <c r="BN2131" s="198"/>
      <c r="BO2131" s="198"/>
      <c r="BP2131" s="198"/>
      <c r="BQ2131" s="198"/>
      <c r="BR2131" s="198"/>
      <c r="BS2131" s="198"/>
      <c r="BT2131" s="198"/>
      <c r="BU2131" s="198"/>
      <c r="BV2131" s="198"/>
      <c r="BW2131" s="198"/>
      <c r="BX2131" s="198"/>
      <c r="BY2131" s="198"/>
      <c r="BZ2131" s="198"/>
      <c r="CA2131" s="198"/>
      <c r="CB2131" s="198"/>
      <c r="CC2131" s="198"/>
      <c r="CD2131" s="198"/>
    </row>
    <row r="2132" spans="4:82" x14ac:dyDescent="0.2">
      <c r="D2132" s="173"/>
      <c r="E2132" s="173"/>
      <c r="F2132" s="173"/>
      <c r="G2132" s="173"/>
      <c r="H2132" s="173"/>
      <c r="I2132" s="173"/>
      <c r="J2132" s="173"/>
      <c r="K2132" s="173"/>
      <c r="L2132" s="173"/>
      <c r="M2132" s="173"/>
      <c r="N2132" s="173"/>
      <c r="O2132" s="173"/>
      <c r="P2132" s="173"/>
      <c r="Q2132" s="173"/>
      <c r="R2132" s="173"/>
      <c r="S2132" s="173"/>
      <c r="T2132" s="173"/>
      <c r="U2132" s="173"/>
      <c r="V2132" s="173"/>
      <c r="W2132" s="173"/>
      <c r="X2132" s="173"/>
      <c r="Y2132" s="173"/>
      <c r="Z2132" s="173"/>
      <c r="AA2132" s="173"/>
      <c r="AB2132" s="173"/>
      <c r="AC2132" s="173"/>
      <c r="AD2132" s="173"/>
      <c r="AE2132" s="173"/>
      <c r="AF2132" s="173"/>
      <c r="AG2132" s="173"/>
      <c r="AH2132" s="173"/>
      <c r="AI2132" s="173"/>
      <c r="AJ2132" s="173"/>
      <c r="AK2132" s="173"/>
      <c r="AL2132" s="173"/>
      <c r="AM2132" s="173"/>
      <c r="AN2132" s="173"/>
      <c r="AO2132" s="173"/>
      <c r="AP2132" s="173"/>
      <c r="AQ2132" s="173"/>
      <c r="AR2132" s="173"/>
      <c r="AS2132" s="173"/>
      <c r="AT2132" s="198"/>
      <c r="AU2132" s="198"/>
      <c r="AV2132" s="198"/>
      <c r="AW2132" s="198"/>
      <c r="AX2132" s="198"/>
      <c r="AY2132" s="198"/>
      <c r="AZ2132" s="198"/>
      <c r="BA2132" s="198"/>
      <c r="BB2132" s="198"/>
      <c r="BC2132" s="198"/>
      <c r="BD2132" s="198"/>
      <c r="BE2132" s="198"/>
      <c r="BF2132" s="198"/>
      <c r="BG2132" s="198"/>
      <c r="BH2132" s="198"/>
      <c r="BI2132" s="198"/>
      <c r="BJ2132" s="198"/>
      <c r="BK2132" s="198"/>
      <c r="BL2132" s="198"/>
      <c r="BM2132" s="198"/>
      <c r="BN2132" s="198"/>
      <c r="BO2132" s="198"/>
      <c r="BP2132" s="198"/>
      <c r="BQ2132" s="198"/>
      <c r="BR2132" s="198"/>
      <c r="BS2132" s="198"/>
      <c r="BT2132" s="198"/>
      <c r="BU2132" s="198"/>
      <c r="BV2132" s="198"/>
      <c r="BW2132" s="198"/>
      <c r="BX2132" s="198"/>
      <c r="BY2132" s="198"/>
      <c r="BZ2132" s="198"/>
      <c r="CA2132" s="198"/>
      <c r="CB2132" s="198"/>
      <c r="CC2132" s="198"/>
      <c r="CD2132" s="198"/>
    </row>
    <row r="2133" spans="4:82" x14ac:dyDescent="0.2">
      <c r="D2133" s="173"/>
      <c r="E2133" s="173"/>
      <c r="F2133" s="173"/>
      <c r="G2133" s="173"/>
      <c r="H2133" s="173"/>
      <c r="I2133" s="173"/>
      <c r="J2133" s="173"/>
      <c r="K2133" s="173"/>
      <c r="L2133" s="173"/>
      <c r="M2133" s="173"/>
      <c r="N2133" s="173"/>
      <c r="O2133" s="173"/>
      <c r="P2133" s="173"/>
      <c r="Q2133" s="173"/>
      <c r="R2133" s="173"/>
      <c r="S2133" s="173"/>
      <c r="T2133" s="173"/>
      <c r="U2133" s="173"/>
      <c r="V2133" s="173"/>
      <c r="W2133" s="173"/>
      <c r="X2133" s="173"/>
      <c r="Y2133" s="173"/>
      <c r="Z2133" s="173"/>
      <c r="AA2133" s="173"/>
      <c r="AB2133" s="173"/>
      <c r="AC2133" s="173"/>
      <c r="AD2133" s="173"/>
      <c r="AE2133" s="173"/>
      <c r="AF2133" s="173"/>
      <c r="AG2133" s="173"/>
      <c r="AH2133" s="173"/>
      <c r="AI2133" s="173"/>
      <c r="AJ2133" s="173"/>
      <c r="AK2133" s="173"/>
      <c r="AL2133" s="173"/>
      <c r="AM2133" s="173"/>
      <c r="AN2133" s="173"/>
      <c r="AO2133" s="173"/>
      <c r="AP2133" s="173"/>
      <c r="AQ2133" s="173"/>
      <c r="AR2133" s="173"/>
      <c r="AS2133" s="173"/>
      <c r="AT2133" s="198"/>
      <c r="AU2133" s="198"/>
      <c r="AV2133" s="198"/>
      <c r="AW2133" s="198"/>
      <c r="AX2133" s="198"/>
      <c r="AY2133" s="198"/>
      <c r="AZ2133" s="198"/>
      <c r="BA2133" s="198"/>
      <c r="BB2133" s="198"/>
      <c r="BC2133" s="198"/>
      <c r="BD2133" s="198"/>
      <c r="BE2133" s="198"/>
      <c r="BF2133" s="198"/>
      <c r="BG2133" s="198"/>
      <c r="BH2133" s="198"/>
      <c r="BI2133" s="198"/>
      <c r="BJ2133" s="198"/>
      <c r="BK2133" s="198"/>
      <c r="BL2133" s="198"/>
      <c r="BM2133" s="198"/>
      <c r="BN2133" s="198"/>
      <c r="BO2133" s="198"/>
      <c r="BP2133" s="198"/>
      <c r="BQ2133" s="198"/>
      <c r="BR2133" s="198"/>
      <c r="BS2133" s="198"/>
      <c r="BT2133" s="198"/>
      <c r="BU2133" s="198"/>
      <c r="BV2133" s="198"/>
      <c r="BW2133" s="198"/>
      <c r="BX2133" s="198"/>
      <c r="BY2133" s="198"/>
      <c r="BZ2133" s="198"/>
      <c r="CA2133" s="198"/>
      <c r="CB2133" s="198"/>
      <c r="CC2133" s="198"/>
      <c r="CD2133" s="198"/>
    </row>
    <row r="2134" spans="4:82" x14ac:dyDescent="0.2">
      <c r="D2134" s="173"/>
      <c r="E2134" s="173"/>
      <c r="F2134" s="173"/>
      <c r="G2134" s="173"/>
      <c r="H2134" s="173"/>
      <c r="I2134" s="173"/>
      <c r="J2134" s="173"/>
      <c r="K2134" s="173"/>
      <c r="L2134" s="173"/>
      <c r="M2134" s="173"/>
      <c r="N2134" s="173"/>
      <c r="O2134" s="173"/>
      <c r="P2134" s="173"/>
      <c r="Q2134" s="173"/>
      <c r="R2134" s="173"/>
      <c r="S2134" s="173"/>
      <c r="T2134" s="173"/>
      <c r="U2134" s="173"/>
      <c r="V2134" s="173"/>
      <c r="W2134" s="173"/>
      <c r="X2134" s="173"/>
      <c r="Y2134" s="173"/>
      <c r="Z2134" s="173"/>
      <c r="AA2134" s="173"/>
      <c r="AB2134" s="173"/>
      <c r="AC2134" s="173"/>
      <c r="AD2134" s="173"/>
      <c r="AE2134" s="173"/>
      <c r="AF2134" s="173"/>
      <c r="AG2134" s="173"/>
      <c r="AH2134" s="173"/>
      <c r="AI2134" s="173"/>
      <c r="AJ2134" s="173"/>
      <c r="AK2134" s="173"/>
      <c r="AL2134" s="173"/>
      <c r="AM2134" s="173"/>
      <c r="AN2134" s="173"/>
      <c r="AO2134" s="173"/>
      <c r="AP2134" s="173"/>
      <c r="AQ2134" s="173"/>
      <c r="AR2134" s="173"/>
      <c r="AS2134" s="173"/>
      <c r="AT2134" s="198"/>
      <c r="AU2134" s="198"/>
      <c r="AV2134" s="198"/>
      <c r="AW2134" s="198"/>
      <c r="AX2134" s="198"/>
      <c r="AY2134" s="198"/>
      <c r="AZ2134" s="198"/>
      <c r="BA2134" s="198"/>
      <c r="BB2134" s="198"/>
      <c r="BC2134" s="198"/>
      <c r="BD2134" s="198"/>
      <c r="BE2134" s="198"/>
      <c r="BF2134" s="198"/>
      <c r="BG2134" s="198"/>
      <c r="BH2134" s="198"/>
      <c r="BI2134" s="198"/>
      <c r="BJ2134" s="198"/>
      <c r="BK2134" s="198"/>
      <c r="BL2134" s="198"/>
      <c r="BM2134" s="198"/>
      <c r="BN2134" s="198"/>
      <c r="BO2134" s="198"/>
      <c r="BP2134" s="198"/>
      <c r="BQ2134" s="198"/>
      <c r="BR2134" s="198"/>
      <c r="BS2134" s="198"/>
      <c r="BT2134" s="198"/>
      <c r="BU2134" s="198"/>
      <c r="BV2134" s="198"/>
      <c r="BW2134" s="198"/>
      <c r="BX2134" s="198"/>
      <c r="BY2134" s="198"/>
      <c r="BZ2134" s="198"/>
      <c r="CA2134" s="198"/>
      <c r="CB2134" s="198"/>
      <c r="CC2134" s="198"/>
      <c r="CD2134" s="198"/>
    </row>
    <row r="2135" spans="4:82" x14ac:dyDescent="0.2">
      <c r="D2135" s="173"/>
      <c r="E2135" s="173"/>
      <c r="F2135" s="173"/>
      <c r="G2135" s="173"/>
      <c r="H2135" s="173"/>
      <c r="I2135" s="173"/>
      <c r="J2135" s="173"/>
      <c r="K2135" s="173"/>
      <c r="L2135" s="173"/>
      <c r="M2135" s="173"/>
      <c r="N2135" s="173"/>
      <c r="O2135" s="173"/>
      <c r="P2135" s="173"/>
      <c r="Q2135" s="173"/>
      <c r="R2135" s="173"/>
      <c r="S2135" s="173"/>
      <c r="T2135" s="173"/>
      <c r="U2135" s="173"/>
      <c r="V2135" s="173"/>
      <c r="W2135" s="173"/>
      <c r="X2135" s="173"/>
      <c r="Y2135" s="173"/>
      <c r="Z2135" s="173"/>
      <c r="AA2135" s="173"/>
      <c r="AB2135" s="173"/>
      <c r="AC2135" s="173"/>
      <c r="AD2135" s="173"/>
      <c r="AE2135" s="173"/>
      <c r="AF2135" s="173"/>
      <c r="AG2135" s="173"/>
      <c r="AH2135" s="173"/>
      <c r="AI2135" s="173"/>
      <c r="AJ2135" s="173"/>
      <c r="AK2135" s="173"/>
      <c r="AL2135" s="173"/>
      <c r="AM2135" s="173"/>
      <c r="AN2135" s="173"/>
      <c r="AO2135" s="173"/>
      <c r="AP2135" s="173"/>
      <c r="AQ2135" s="173"/>
      <c r="AR2135" s="173"/>
      <c r="AS2135" s="173"/>
      <c r="AT2135" s="198"/>
      <c r="AU2135" s="198"/>
      <c r="AV2135" s="198"/>
      <c r="AW2135" s="198"/>
      <c r="AX2135" s="198"/>
      <c r="AY2135" s="198"/>
      <c r="AZ2135" s="198"/>
      <c r="BA2135" s="198"/>
      <c r="BB2135" s="198"/>
      <c r="BC2135" s="198"/>
      <c r="BD2135" s="198"/>
      <c r="BE2135" s="198"/>
      <c r="BF2135" s="198"/>
      <c r="BG2135" s="198"/>
      <c r="BH2135" s="198"/>
      <c r="BI2135" s="198"/>
      <c r="BJ2135" s="198"/>
      <c r="BK2135" s="198"/>
      <c r="BL2135" s="198"/>
      <c r="BM2135" s="198"/>
      <c r="BN2135" s="198"/>
      <c r="BO2135" s="198"/>
      <c r="BP2135" s="198"/>
      <c r="BQ2135" s="198"/>
      <c r="BR2135" s="198"/>
      <c r="BS2135" s="198"/>
      <c r="BT2135" s="198"/>
      <c r="BU2135" s="198"/>
      <c r="BV2135" s="198"/>
      <c r="BW2135" s="198"/>
      <c r="BX2135" s="198"/>
      <c r="BY2135" s="198"/>
      <c r="BZ2135" s="198"/>
      <c r="CA2135" s="198"/>
      <c r="CB2135" s="198"/>
      <c r="CC2135" s="198"/>
      <c r="CD2135" s="198"/>
    </row>
    <row r="2136" spans="4:82" x14ac:dyDescent="0.2">
      <c r="D2136" s="173"/>
      <c r="E2136" s="173"/>
      <c r="F2136" s="173"/>
      <c r="G2136" s="173"/>
      <c r="H2136" s="173"/>
      <c r="I2136" s="173"/>
      <c r="J2136" s="173"/>
      <c r="K2136" s="173"/>
      <c r="L2136" s="173"/>
      <c r="M2136" s="173"/>
      <c r="N2136" s="173"/>
      <c r="O2136" s="173"/>
      <c r="P2136" s="173"/>
      <c r="Q2136" s="173"/>
      <c r="R2136" s="173"/>
      <c r="S2136" s="173"/>
      <c r="T2136" s="173"/>
      <c r="U2136" s="173"/>
      <c r="V2136" s="173"/>
      <c r="W2136" s="173"/>
      <c r="X2136" s="173"/>
      <c r="Y2136" s="173"/>
      <c r="Z2136" s="173"/>
      <c r="AA2136" s="173"/>
      <c r="AB2136" s="173"/>
      <c r="AC2136" s="173"/>
      <c r="AD2136" s="173"/>
      <c r="AE2136" s="173"/>
      <c r="AF2136" s="173"/>
      <c r="AG2136" s="173"/>
      <c r="AH2136" s="173"/>
      <c r="AI2136" s="173"/>
      <c r="AJ2136" s="173"/>
      <c r="AK2136" s="173"/>
      <c r="AL2136" s="173"/>
      <c r="AM2136" s="173"/>
      <c r="AN2136" s="173"/>
      <c r="AO2136" s="173"/>
      <c r="AP2136" s="173"/>
      <c r="AQ2136" s="173"/>
      <c r="AR2136" s="173"/>
      <c r="AS2136" s="173"/>
      <c r="AT2136" s="198"/>
      <c r="AU2136" s="198"/>
      <c r="AV2136" s="198"/>
      <c r="AW2136" s="198"/>
      <c r="AX2136" s="198"/>
      <c r="AY2136" s="198"/>
      <c r="AZ2136" s="198"/>
      <c r="BA2136" s="198"/>
      <c r="BB2136" s="198"/>
      <c r="BC2136" s="198"/>
      <c r="BD2136" s="198"/>
      <c r="BE2136" s="198"/>
      <c r="BF2136" s="198"/>
      <c r="BG2136" s="198"/>
      <c r="BH2136" s="198"/>
      <c r="BI2136" s="198"/>
      <c r="BJ2136" s="198"/>
      <c r="BK2136" s="198"/>
      <c r="BL2136" s="198"/>
      <c r="BM2136" s="198"/>
      <c r="BN2136" s="198"/>
      <c r="BO2136" s="198"/>
      <c r="BP2136" s="198"/>
      <c r="BQ2136" s="198"/>
      <c r="BR2136" s="198"/>
      <c r="BS2136" s="198"/>
      <c r="BT2136" s="198"/>
      <c r="BU2136" s="198"/>
      <c r="BV2136" s="198"/>
      <c r="BW2136" s="198"/>
      <c r="BX2136" s="198"/>
      <c r="BY2136" s="198"/>
      <c r="BZ2136" s="198"/>
      <c r="CA2136" s="198"/>
      <c r="CB2136" s="198"/>
      <c r="CC2136" s="198"/>
      <c r="CD2136" s="198"/>
    </row>
    <row r="2137" spans="4:82" x14ac:dyDescent="0.2">
      <c r="D2137" s="173"/>
      <c r="E2137" s="173"/>
      <c r="F2137" s="173"/>
      <c r="G2137" s="173"/>
      <c r="H2137" s="173"/>
      <c r="I2137" s="173"/>
      <c r="J2137" s="173"/>
      <c r="K2137" s="173"/>
      <c r="L2137" s="173"/>
      <c r="M2137" s="173"/>
      <c r="N2137" s="173"/>
      <c r="O2137" s="173"/>
      <c r="P2137" s="173"/>
      <c r="Q2137" s="173"/>
      <c r="R2137" s="173"/>
      <c r="S2137" s="173"/>
      <c r="T2137" s="173"/>
      <c r="U2137" s="173"/>
      <c r="V2137" s="173"/>
      <c r="W2137" s="173"/>
      <c r="X2137" s="173"/>
      <c r="Y2137" s="173"/>
      <c r="Z2137" s="173"/>
      <c r="AA2137" s="173"/>
      <c r="AB2137" s="173"/>
      <c r="AC2137" s="173"/>
      <c r="AD2137" s="173"/>
      <c r="AE2137" s="173"/>
      <c r="AF2137" s="173"/>
      <c r="AG2137" s="173"/>
      <c r="AH2137" s="173"/>
      <c r="AI2137" s="173"/>
      <c r="AJ2137" s="173"/>
      <c r="AK2137" s="173"/>
      <c r="AL2137" s="173"/>
      <c r="AM2137" s="173"/>
      <c r="AN2137" s="173"/>
      <c r="AO2137" s="173"/>
      <c r="AP2137" s="173"/>
      <c r="AQ2137" s="173"/>
      <c r="AR2137" s="173"/>
      <c r="AS2137" s="173"/>
      <c r="AT2137" s="198"/>
      <c r="AU2137" s="198"/>
      <c r="AV2137" s="198"/>
      <c r="AW2137" s="198"/>
      <c r="AX2137" s="198"/>
      <c r="AY2137" s="198"/>
      <c r="AZ2137" s="198"/>
      <c r="BA2137" s="198"/>
      <c r="BB2137" s="198"/>
      <c r="BC2137" s="198"/>
      <c r="BD2137" s="198"/>
      <c r="BE2137" s="198"/>
      <c r="BF2137" s="198"/>
      <c r="BG2137" s="198"/>
      <c r="BH2137" s="198"/>
      <c r="BI2137" s="198"/>
      <c r="BJ2137" s="198"/>
      <c r="BK2137" s="198"/>
      <c r="BL2137" s="198"/>
      <c r="BM2137" s="198"/>
      <c r="BN2137" s="198"/>
      <c r="BO2137" s="198"/>
      <c r="BP2137" s="198"/>
      <c r="BQ2137" s="198"/>
      <c r="BR2137" s="198"/>
      <c r="BS2137" s="198"/>
      <c r="BT2137" s="198"/>
      <c r="BU2137" s="198"/>
      <c r="BV2137" s="198"/>
      <c r="BW2137" s="198"/>
      <c r="BX2137" s="198"/>
      <c r="BY2137" s="198"/>
      <c r="BZ2137" s="198"/>
      <c r="CA2137" s="198"/>
      <c r="CB2137" s="198"/>
      <c r="CC2137" s="198"/>
      <c r="CD2137" s="198"/>
    </row>
    <row r="2138" spans="4:82" x14ac:dyDescent="0.2">
      <c r="D2138" s="173"/>
      <c r="E2138" s="173"/>
      <c r="F2138" s="173"/>
      <c r="G2138" s="173"/>
      <c r="H2138" s="173"/>
      <c r="I2138" s="173"/>
      <c r="J2138" s="173"/>
      <c r="K2138" s="173"/>
      <c r="L2138" s="173"/>
      <c r="M2138" s="173"/>
      <c r="N2138" s="173"/>
      <c r="O2138" s="173"/>
      <c r="P2138" s="173"/>
      <c r="Q2138" s="173"/>
      <c r="R2138" s="173"/>
      <c r="S2138" s="173"/>
      <c r="T2138" s="173"/>
      <c r="U2138" s="173"/>
      <c r="V2138" s="173"/>
      <c r="W2138" s="173"/>
      <c r="X2138" s="173"/>
      <c r="Y2138" s="173"/>
      <c r="Z2138" s="173"/>
      <c r="AA2138" s="173"/>
      <c r="AB2138" s="173"/>
      <c r="AC2138" s="173"/>
      <c r="AD2138" s="173"/>
      <c r="AE2138" s="173"/>
      <c r="AF2138" s="173"/>
      <c r="AG2138" s="173"/>
      <c r="AH2138" s="173"/>
      <c r="AI2138" s="173"/>
      <c r="AJ2138" s="173"/>
      <c r="AK2138" s="173"/>
      <c r="AL2138" s="173"/>
      <c r="AM2138" s="173"/>
      <c r="AN2138" s="173"/>
      <c r="AO2138" s="173"/>
      <c r="AP2138" s="173"/>
      <c r="AQ2138" s="173"/>
      <c r="AR2138" s="173"/>
      <c r="AS2138" s="173"/>
      <c r="AT2138" s="198"/>
      <c r="AU2138" s="198"/>
      <c r="AV2138" s="198"/>
      <c r="AW2138" s="198"/>
      <c r="AX2138" s="198"/>
      <c r="AY2138" s="198"/>
      <c r="AZ2138" s="198"/>
      <c r="BA2138" s="198"/>
      <c r="BB2138" s="198"/>
      <c r="BC2138" s="198"/>
      <c r="BD2138" s="198"/>
      <c r="BE2138" s="198"/>
      <c r="BF2138" s="198"/>
      <c r="BG2138" s="198"/>
      <c r="BH2138" s="198"/>
      <c r="BI2138" s="198"/>
      <c r="BJ2138" s="198"/>
      <c r="BK2138" s="198"/>
      <c r="BL2138" s="198"/>
      <c r="BM2138" s="198"/>
      <c r="BN2138" s="198"/>
      <c r="BO2138" s="198"/>
      <c r="BP2138" s="198"/>
      <c r="BQ2138" s="198"/>
      <c r="BR2138" s="198"/>
      <c r="BS2138" s="198"/>
      <c r="BT2138" s="198"/>
      <c r="BU2138" s="198"/>
      <c r="BV2138" s="198"/>
      <c r="BW2138" s="198"/>
      <c r="BX2138" s="198"/>
      <c r="BY2138" s="198"/>
      <c r="BZ2138" s="198"/>
      <c r="CA2138" s="198"/>
      <c r="CB2138" s="198"/>
      <c r="CC2138" s="198"/>
      <c r="CD2138" s="198"/>
    </row>
    <row r="2139" spans="4:82" x14ac:dyDescent="0.2">
      <c r="D2139" s="173"/>
      <c r="E2139" s="173"/>
      <c r="F2139" s="173"/>
      <c r="G2139" s="173"/>
      <c r="H2139" s="173"/>
      <c r="I2139" s="173"/>
      <c r="J2139" s="173"/>
      <c r="K2139" s="173"/>
      <c r="L2139" s="173"/>
      <c r="M2139" s="173"/>
      <c r="N2139" s="173"/>
      <c r="O2139" s="173"/>
      <c r="P2139" s="173"/>
      <c r="Q2139" s="173"/>
      <c r="R2139" s="173"/>
      <c r="S2139" s="173"/>
      <c r="T2139" s="173"/>
      <c r="U2139" s="173"/>
      <c r="V2139" s="173"/>
      <c r="W2139" s="173"/>
      <c r="X2139" s="173"/>
      <c r="Y2139" s="173"/>
      <c r="Z2139" s="173"/>
      <c r="AA2139" s="173"/>
      <c r="AB2139" s="173"/>
      <c r="AC2139" s="173"/>
      <c r="AD2139" s="173"/>
      <c r="AE2139" s="173"/>
      <c r="AF2139" s="173"/>
      <c r="AG2139" s="173"/>
      <c r="AH2139" s="173"/>
      <c r="AI2139" s="173"/>
      <c r="AJ2139" s="173"/>
      <c r="AK2139" s="173"/>
      <c r="AL2139" s="173"/>
      <c r="AM2139" s="173"/>
      <c r="AN2139" s="173"/>
      <c r="AO2139" s="173"/>
      <c r="AP2139" s="173"/>
      <c r="AQ2139" s="173"/>
      <c r="AR2139" s="173"/>
      <c r="AS2139" s="173"/>
      <c r="AT2139" s="198"/>
      <c r="AU2139" s="198"/>
      <c r="AV2139" s="198"/>
      <c r="AW2139" s="198"/>
      <c r="AX2139" s="198"/>
      <c r="AY2139" s="198"/>
      <c r="AZ2139" s="198"/>
      <c r="BA2139" s="198"/>
      <c r="BB2139" s="198"/>
      <c r="BC2139" s="198"/>
      <c r="BD2139" s="198"/>
      <c r="BE2139" s="198"/>
      <c r="BF2139" s="198"/>
      <c r="BG2139" s="198"/>
      <c r="BH2139" s="198"/>
      <c r="BI2139" s="198"/>
      <c r="BJ2139" s="198"/>
      <c r="BK2139" s="198"/>
      <c r="BL2139" s="198"/>
      <c r="BM2139" s="198"/>
      <c r="BN2139" s="198"/>
      <c r="BO2139" s="198"/>
      <c r="BP2139" s="198"/>
      <c r="BQ2139" s="198"/>
      <c r="BR2139" s="198"/>
      <c r="BS2139" s="198"/>
      <c r="BT2139" s="198"/>
      <c r="BU2139" s="198"/>
      <c r="BV2139" s="198"/>
      <c r="BW2139" s="198"/>
      <c r="BX2139" s="198"/>
      <c r="BY2139" s="198"/>
      <c r="BZ2139" s="198"/>
      <c r="CA2139" s="198"/>
      <c r="CB2139" s="198"/>
      <c r="CC2139" s="198"/>
      <c r="CD2139" s="198"/>
    </row>
    <row r="2140" spans="4:82" x14ac:dyDescent="0.2">
      <c r="D2140" s="173"/>
      <c r="E2140" s="173"/>
      <c r="F2140" s="173"/>
      <c r="G2140" s="173"/>
      <c r="H2140" s="173"/>
      <c r="I2140" s="173"/>
      <c r="J2140" s="173"/>
      <c r="K2140" s="173"/>
      <c r="L2140" s="173"/>
      <c r="M2140" s="173"/>
      <c r="N2140" s="173"/>
      <c r="O2140" s="173"/>
      <c r="P2140" s="173"/>
      <c r="Q2140" s="173"/>
      <c r="R2140" s="173"/>
      <c r="S2140" s="173"/>
      <c r="T2140" s="173"/>
      <c r="U2140" s="173"/>
      <c r="V2140" s="173"/>
      <c r="W2140" s="173"/>
      <c r="X2140" s="173"/>
      <c r="Y2140" s="173"/>
      <c r="Z2140" s="173"/>
      <c r="AA2140" s="173"/>
      <c r="AB2140" s="173"/>
      <c r="AC2140" s="173"/>
      <c r="AD2140" s="173"/>
      <c r="AE2140" s="173"/>
      <c r="AF2140" s="173"/>
      <c r="AG2140" s="173"/>
      <c r="AH2140" s="173"/>
      <c r="AI2140" s="173"/>
      <c r="AJ2140" s="173"/>
      <c r="AK2140" s="173"/>
      <c r="AL2140" s="173"/>
      <c r="AM2140" s="173"/>
      <c r="AN2140" s="173"/>
      <c r="AO2140" s="173"/>
      <c r="AP2140" s="173"/>
      <c r="AQ2140" s="173"/>
      <c r="AR2140" s="173"/>
      <c r="AS2140" s="173"/>
      <c r="AT2140" s="198"/>
      <c r="AU2140" s="198"/>
      <c r="AV2140" s="198"/>
      <c r="AW2140" s="198"/>
      <c r="AX2140" s="198"/>
      <c r="AY2140" s="198"/>
      <c r="AZ2140" s="198"/>
      <c r="BA2140" s="198"/>
      <c r="BB2140" s="198"/>
      <c r="BC2140" s="198"/>
      <c r="BD2140" s="198"/>
      <c r="BE2140" s="198"/>
      <c r="BF2140" s="198"/>
      <c r="BG2140" s="198"/>
      <c r="BH2140" s="198"/>
      <c r="BI2140" s="198"/>
      <c r="BJ2140" s="198"/>
      <c r="BK2140" s="198"/>
      <c r="BL2140" s="198"/>
      <c r="BM2140" s="198"/>
      <c r="BN2140" s="198"/>
      <c r="BO2140" s="198"/>
      <c r="BP2140" s="198"/>
      <c r="BQ2140" s="198"/>
      <c r="BR2140" s="198"/>
      <c r="BS2140" s="198"/>
      <c r="BT2140" s="198"/>
      <c r="BU2140" s="198"/>
      <c r="BV2140" s="198"/>
      <c r="BW2140" s="198"/>
      <c r="BX2140" s="198"/>
      <c r="BY2140" s="198"/>
      <c r="BZ2140" s="198"/>
      <c r="CA2140" s="198"/>
      <c r="CB2140" s="198"/>
      <c r="CC2140" s="198"/>
      <c r="CD2140" s="198"/>
    </row>
    <row r="2141" spans="4:82" x14ac:dyDescent="0.2">
      <c r="D2141" s="173"/>
      <c r="E2141" s="173"/>
      <c r="F2141" s="173"/>
      <c r="G2141" s="173"/>
      <c r="H2141" s="173"/>
      <c r="I2141" s="173"/>
      <c r="J2141" s="173"/>
      <c r="K2141" s="173"/>
      <c r="L2141" s="173"/>
      <c r="M2141" s="173"/>
      <c r="N2141" s="173"/>
      <c r="O2141" s="173"/>
      <c r="P2141" s="173"/>
      <c r="Q2141" s="173"/>
      <c r="R2141" s="173"/>
      <c r="S2141" s="173"/>
      <c r="T2141" s="173"/>
      <c r="U2141" s="173"/>
      <c r="V2141" s="173"/>
      <c r="W2141" s="173"/>
      <c r="X2141" s="173"/>
      <c r="Y2141" s="173"/>
      <c r="Z2141" s="173"/>
      <c r="AA2141" s="173"/>
      <c r="AB2141" s="173"/>
      <c r="AC2141" s="173"/>
      <c r="AD2141" s="173"/>
      <c r="AE2141" s="173"/>
      <c r="AF2141" s="173"/>
      <c r="AG2141" s="173"/>
      <c r="AH2141" s="173"/>
      <c r="AI2141" s="173"/>
      <c r="AJ2141" s="173"/>
      <c r="AK2141" s="173"/>
      <c r="AL2141" s="173"/>
      <c r="AM2141" s="173"/>
      <c r="AN2141" s="173"/>
      <c r="AO2141" s="173"/>
      <c r="AP2141" s="173"/>
      <c r="AQ2141" s="173"/>
      <c r="AR2141" s="173"/>
      <c r="AS2141" s="173"/>
      <c r="AT2141" s="198"/>
      <c r="AU2141" s="198"/>
      <c r="AV2141" s="198"/>
      <c r="AW2141" s="198"/>
      <c r="AX2141" s="198"/>
      <c r="AY2141" s="198"/>
      <c r="AZ2141" s="198"/>
      <c r="BA2141" s="198"/>
      <c r="BB2141" s="198"/>
      <c r="BC2141" s="198"/>
      <c r="BD2141" s="198"/>
      <c r="BE2141" s="198"/>
      <c r="BF2141" s="198"/>
      <c r="BG2141" s="198"/>
      <c r="BH2141" s="198"/>
      <c r="BI2141" s="198"/>
      <c r="BJ2141" s="198"/>
      <c r="BK2141" s="198"/>
      <c r="BL2141" s="198"/>
      <c r="BM2141" s="198"/>
      <c r="BN2141" s="198"/>
      <c r="BO2141" s="198"/>
      <c r="BP2141" s="198"/>
      <c r="BQ2141" s="198"/>
      <c r="BR2141" s="198"/>
      <c r="BS2141" s="198"/>
      <c r="BT2141" s="198"/>
      <c r="BU2141" s="198"/>
      <c r="BV2141" s="198"/>
      <c r="BW2141" s="198"/>
      <c r="BX2141" s="198"/>
      <c r="BY2141" s="198"/>
      <c r="BZ2141" s="198"/>
      <c r="CA2141" s="198"/>
      <c r="CB2141" s="198"/>
      <c r="CC2141" s="198"/>
      <c r="CD2141" s="198"/>
    </row>
    <row r="2142" spans="4:82" x14ac:dyDescent="0.2">
      <c r="D2142" s="173"/>
      <c r="E2142" s="173"/>
      <c r="F2142" s="173"/>
      <c r="G2142" s="173"/>
      <c r="H2142" s="173"/>
      <c r="I2142" s="173"/>
      <c r="J2142" s="173"/>
      <c r="K2142" s="173"/>
      <c r="L2142" s="173"/>
      <c r="M2142" s="173"/>
      <c r="N2142" s="173"/>
      <c r="O2142" s="173"/>
      <c r="P2142" s="173"/>
      <c r="Q2142" s="173"/>
      <c r="R2142" s="173"/>
      <c r="S2142" s="173"/>
      <c r="T2142" s="173"/>
      <c r="U2142" s="173"/>
      <c r="V2142" s="173"/>
      <c r="W2142" s="173"/>
      <c r="X2142" s="173"/>
      <c r="Y2142" s="173"/>
      <c r="Z2142" s="173"/>
      <c r="AA2142" s="173"/>
      <c r="AB2142" s="173"/>
      <c r="AC2142" s="173"/>
      <c r="AD2142" s="173"/>
      <c r="AE2142" s="173"/>
      <c r="AF2142" s="173"/>
      <c r="AG2142" s="173"/>
      <c r="AH2142" s="173"/>
      <c r="AI2142" s="173"/>
      <c r="AJ2142" s="173"/>
      <c r="AK2142" s="173"/>
      <c r="AL2142" s="173"/>
      <c r="AM2142" s="173"/>
      <c r="AN2142" s="173"/>
      <c r="AO2142" s="173"/>
      <c r="AP2142" s="173"/>
      <c r="AQ2142" s="173"/>
      <c r="AR2142" s="173"/>
      <c r="AS2142" s="173"/>
      <c r="AT2142" s="198"/>
      <c r="AU2142" s="198"/>
      <c r="AV2142" s="198"/>
      <c r="AW2142" s="198"/>
      <c r="AX2142" s="198"/>
      <c r="AY2142" s="198"/>
      <c r="AZ2142" s="198"/>
      <c r="BA2142" s="198"/>
      <c r="BB2142" s="198"/>
      <c r="BC2142" s="198"/>
      <c r="BD2142" s="198"/>
      <c r="BE2142" s="198"/>
      <c r="BF2142" s="198"/>
      <c r="BG2142" s="198"/>
      <c r="BH2142" s="198"/>
      <c r="BI2142" s="198"/>
      <c r="BJ2142" s="198"/>
      <c r="BK2142" s="198"/>
      <c r="BL2142" s="198"/>
      <c r="BM2142" s="198"/>
      <c r="BN2142" s="198"/>
      <c r="BO2142" s="198"/>
      <c r="BP2142" s="198"/>
      <c r="BQ2142" s="198"/>
      <c r="BR2142" s="198"/>
      <c r="BS2142" s="198"/>
      <c r="BT2142" s="198"/>
      <c r="BU2142" s="198"/>
      <c r="BV2142" s="198"/>
      <c r="BW2142" s="198"/>
      <c r="BX2142" s="198"/>
      <c r="BY2142" s="198"/>
      <c r="BZ2142" s="198"/>
      <c r="CA2142" s="198"/>
      <c r="CB2142" s="198"/>
      <c r="CC2142" s="198"/>
      <c r="CD2142" s="198"/>
    </row>
    <row r="2143" spans="4:82" x14ac:dyDescent="0.2">
      <c r="D2143" s="173"/>
      <c r="E2143" s="173"/>
      <c r="F2143" s="173"/>
      <c r="G2143" s="173"/>
      <c r="H2143" s="173"/>
      <c r="I2143" s="173"/>
      <c r="J2143" s="173"/>
      <c r="K2143" s="173"/>
      <c r="L2143" s="173"/>
      <c r="M2143" s="173"/>
      <c r="N2143" s="173"/>
      <c r="O2143" s="173"/>
      <c r="P2143" s="173"/>
      <c r="Q2143" s="173"/>
      <c r="R2143" s="173"/>
      <c r="S2143" s="173"/>
      <c r="T2143" s="173"/>
      <c r="U2143" s="173"/>
      <c r="V2143" s="173"/>
      <c r="W2143" s="173"/>
      <c r="X2143" s="173"/>
      <c r="Y2143" s="173"/>
      <c r="Z2143" s="173"/>
      <c r="AA2143" s="173"/>
      <c r="AB2143" s="173"/>
      <c r="AC2143" s="173"/>
      <c r="AD2143" s="173"/>
      <c r="AE2143" s="173"/>
      <c r="AF2143" s="173"/>
      <c r="AG2143" s="173"/>
      <c r="AH2143" s="173"/>
      <c r="AI2143" s="173"/>
      <c r="AJ2143" s="173"/>
      <c r="AK2143" s="173"/>
      <c r="AL2143" s="173"/>
      <c r="AM2143" s="173"/>
      <c r="AN2143" s="173"/>
      <c r="AO2143" s="173"/>
      <c r="AP2143" s="173"/>
      <c r="AQ2143" s="173"/>
      <c r="AR2143" s="173"/>
      <c r="AS2143" s="173"/>
      <c r="AT2143" s="198"/>
      <c r="AU2143" s="198"/>
      <c r="AV2143" s="198"/>
      <c r="AW2143" s="198"/>
      <c r="AX2143" s="198"/>
      <c r="AY2143" s="198"/>
      <c r="AZ2143" s="198"/>
      <c r="BA2143" s="198"/>
      <c r="BB2143" s="198"/>
      <c r="BC2143" s="198"/>
      <c r="BD2143" s="198"/>
      <c r="BE2143" s="198"/>
      <c r="BF2143" s="198"/>
      <c r="BG2143" s="198"/>
      <c r="BH2143" s="198"/>
      <c r="BI2143" s="198"/>
      <c r="BJ2143" s="198"/>
      <c r="BK2143" s="198"/>
      <c r="BL2143" s="198"/>
      <c r="BM2143" s="198"/>
      <c r="BN2143" s="198"/>
      <c r="BO2143" s="198"/>
      <c r="BP2143" s="198"/>
      <c r="BQ2143" s="198"/>
      <c r="BR2143" s="198"/>
      <c r="BS2143" s="198"/>
      <c r="BT2143" s="198"/>
      <c r="BU2143" s="198"/>
      <c r="BV2143" s="198"/>
      <c r="BW2143" s="198"/>
      <c r="BX2143" s="198"/>
      <c r="BY2143" s="198"/>
      <c r="BZ2143" s="198"/>
      <c r="CA2143" s="198"/>
      <c r="CB2143" s="198"/>
      <c r="CC2143" s="198"/>
      <c r="CD2143" s="198"/>
    </row>
    <row r="2144" spans="4:82" x14ac:dyDescent="0.2">
      <c r="D2144" s="173"/>
      <c r="E2144" s="173"/>
      <c r="F2144" s="173"/>
      <c r="G2144" s="173"/>
      <c r="H2144" s="173"/>
      <c r="I2144" s="173"/>
      <c r="J2144" s="173"/>
      <c r="K2144" s="173"/>
      <c r="L2144" s="173"/>
      <c r="M2144" s="173"/>
      <c r="N2144" s="173"/>
      <c r="O2144" s="173"/>
      <c r="P2144" s="173"/>
      <c r="Q2144" s="173"/>
      <c r="R2144" s="173"/>
      <c r="S2144" s="173"/>
      <c r="T2144" s="173"/>
      <c r="U2144" s="173"/>
      <c r="V2144" s="173"/>
      <c r="W2144" s="173"/>
      <c r="X2144" s="173"/>
      <c r="Y2144" s="173"/>
      <c r="Z2144" s="173"/>
      <c r="AA2144" s="173"/>
      <c r="AB2144" s="173"/>
      <c r="AC2144" s="173"/>
      <c r="AD2144" s="173"/>
      <c r="AE2144" s="173"/>
      <c r="AF2144" s="173"/>
      <c r="AG2144" s="173"/>
      <c r="AH2144" s="173"/>
      <c r="AI2144" s="173"/>
      <c r="AJ2144" s="173"/>
      <c r="AK2144" s="173"/>
      <c r="AL2144" s="173"/>
      <c r="AM2144" s="173"/>
      <c r="AN2144" s="173"/>
      <c r="AO2144" s="173"/>
      <c r="AP2144" s="173"/>
      <c r="AQ2144" s="173"/>
      <c r="AR2144" s="173"/>
      <c r="AS2144" s="173"/>
      <c r="AT2144" s="198"/>
      <c r="AU2144" s="198"/>
      <c r="AV2144" s="198"/>
      <c r="AW2144" s="198"/>
      <c r="AX2144" s="198"/>
      <c r="AY2144" s="198"/>
      <c r="AZ2144" s="198"/>
      <c r="BA2144" s="198"/>
      <c r="BB2144" s="198"/>
      <c r="BC2144" s="198"/>
      <c r="BD2144" s="198"/>
      <c r="BE2144" s="198"/>
      <c r="BF2144" s="198"/>
      <c r="BG2144" s="198"/>
      <c r="BH2144" s="198"/>
      <c r="BI2144" s="198"/>
      <c r="BJ2144" s="198"/>
      <c r="BK2144" s="198"/>
      <c r="BL2144" s="198"/>
      <c r="BM2144" s="198"/>
      <c r="BN2144" s="198"/>
      <c r="BO2144" s="198"/>
      <c r="BP2144" s="198"/>
      <c r="BQ2144" s="198"/>
      <c r="BR2144" s="198"/>
      <c r="BS2144" s="198"/>
      <c r="BT2144" s="198"/>
      <c r="BU2144" s="198"/>
      <c r="BV2144" s="198"/>
      <c r="BW2144" s="198"/>
      <c r="BX2144" s="198"/>
      <c r="BY2144" s="198"/>
      <c r="BZ2144" s="198"/>
      <c r="CA2144" s="198"/>
      <c r="CB2144" s="198"/>
      <c r="CC2144" s="198"/>
      <c r="CD2144" s="198"/>
    </row>
    <row r="2145" spans="4:82" x14ac:dyDescent="0.2">
      <c r="D2145" s="173"/>
      <c r="E2145" s="173"/>
      <c r="F2145" s="173"/>
      <c r="G2145" s="173"/>
      <c r="H2145" s="173"/>
      <c r="I2145" s="173"/>
      <c r="J2145" s="173"/>
      <c r="K2145" s="173"/>
      <c r="L2145" s="173"/>
      <c r="M2145" s="173"/>
      <c r="N2145" s="173"/>
      <c r="O2145" s="173"/>
      <c r="P2145" s="173"/>
      <c r="Q2145" s="173"/>
      <c r="R2145" s="173"/>
      <c r="S2145" s="173"/>
      <c r="T2145" s="173"/>
      <c r="U2145" s="173"/>
      <c r="V2145" s="173"/>
      <c r="W2145" s="173"/>
      <c r="X2145" s="173"/>
      <c r="Y2145" s="173"/>
      <c r="Z2145" s="173"/>
      <c r="AA2145" s="173"/>
      <c r="AB2145" s="173"/>
      <c r="AC2145" s="173"/>
      <c r="AD2145" s="173"/>
      <c r="AE2145" s="173"/>
      <c r="AF2145" s="173"/>
      <c r="AG2145" s="173"/>
      <c r="AH2145" s="173"/>
      <c r="AI2145" s="173"/>
      <c r="AJ2145" s="173"/>
      <c r="AK2145" s="173"/>
      <c r="AL2145" s="173"/>
      <c r="AM2145" s="173"/>
      <c r="AN2145" s="173"/>
      <c r="AO2145" s="173"/>
      <c r="AP2145" s="173"/>
      <c r="AQ2145" s="173"/>
      <c r="AR2145" s="173"/>
      <c r="AS2145" s="173"/>
      <c r="AT2145" s="198"/>
      <c r="AU2145" s="198"/>
      <c r="AV2145" s="198"/>
      <c r="AW2145" s="198"/>
      <c r="AX2145" s="198"/>
      <c r="AY2145" s="198"/>
      <c r="AZ2145" s="198"/>
      <c r="BA2145" s="198"/>
      <c r="BB2145" s="198"/>
      <c r="BC2145" s="198"/>
      <c r="BD2145" s="198"/>
      <c r="BE2145" s="198"/>
      <c r="BF2145" s="198"/>
      <c r="BG2145" s="198"/>
      <c r="BH2145" s="198"/>
      <c r="BI2145" s="198"/>
      <c r="BJ2145" s="198"/>
      <c r="BK2145" s="198"/>
      <c r="BL2145" s="198"/>
      <c r="BM2145" s="198"/>
      <c r="BN2145" s="198"/>
      <c r="BO2145" s="198"/>
      <c r="BP2145" s="198"/>
      <c r="BQ2145" s="198"/>
      <c r="BR2145" s="198"/>
      <c r="BS2145" s="198"/>
      <c r="BT2145" s="198"/>
      <c r="BU2145" s="198"/>
      <c r="BV2145" s="198"/>
      <c r="BW2145" s="198"/>
      <c r="BX2145" s="198"/>
      <c r="BY2145" s="198"/>
      <c r="BZ2145" s="198"/>
      <c r="CA2145" s="198"/>
      <c r="CB2145" s="198"/>
      <c r="CC2145" s="198"/>
      <c r="CD2145" s="198"/>
    </row>
    <row r="2146" spans="4:82" x14ac:dyDescent="0.2">
      <c r="D2146" s="173"/>
      <c r="E2146" s="173"/>
      <c r="F2146" s="173"/>
      <c r="G2146" s="173"/>
      <c r="H2146" s="173"/>
      <c r="I2146" s="173"/>
      <c r="J2146" s="173"/>
      <c r="K2146" s="173"/>
      <c r="L2146" s="173"/>
      <c r="M2146" s="173"/>
      <c r="N2146" s="173"/>
      <c r="O2146" s="173"/>
      <c r="P2146" s="173"/>
      <c r="Q2146" s="173"/>
      <c r="R2146" s="173"/>
      <c r="S2146" s="173"/>
      <c r="T2146" s="173"/>
      <c r="U2146" s="173"/>
      <c r="V2146" s="173"/>
      <c r="W2146" s="173"/>
      <c r="X2146" s="173"/>
      <c r="Y2146" s="173"/>
      <c r="Z2146" s="173"/>
      <c r="AA2146" s="173"/>
      <c r="AB2146" s="173"/>
      <c r="AC2146" s="173"/>
      <c r="AD2146" s="173"/>
      <c r="AE2146" s="173"/>
      <c r="AF2146" s="173"/>
      <c r="AG2146" s="173"/>
      <c r="AH2146" s="173"/>
      <c r="AI2146" s="173"/>
      <c r="AJ2146" s="173"/>
      <c r="AK2146" s="173"/>
      <c r="AL2146" s="173"/>
      <c r="AM2146" s="173"/>
      <c r="AN2146" s="173"/>
      <c r="AO2146" s="173"/>
      <c r="AP2146" s="173"/>
      <c r="AQ2146" s="173"/>
      <c r="AR2146" s="173"/>
      <c r="AS2146" s="173"/>
      <c r="AT2146" s="198"/>
      <c r="AU2146" s="198"/>
      <c r="AV2146" s="198"/>
      <c r="AW2146" s="198"/>
      <c r="AX2146" s="198"/>
      <c r="AY2146" s="198"/>
      <c r="AZ2146" s="198"/>
      <c r="BA2146" s="198"/>
      <c r="BB2146" s="198"/>
      <c r="BC2146" s="198"/>
      <c r="BD2146" s="198"/>
      <c r="BE2146" s="198"/>
      <c r="BF2146" s="198"/>
      <c r="BG2146" s="198"/>
      <c r="BH2146" s="198"/>
      <c r="BI2146" s="198"/>
      <c r="BJ2146" s="198"/>
      <c r="BK2146" s="198"/>
      <c r="BL2146" s="198"/>
      <c r="BM2146" s="198"/>
      <c r="BN2146" s="198"/>
      <c r="BO2146" s="198"/>
      <c r="BP2146" s="198"/>
      <c r="BQ2146" s="198"/>
      <c r="BR2146" s="198"/>
      <c r="BS2146" s="198"/>
      <c r="BT2146" s="198"/>
      <c r="BU2146" s="198"/>
      <c r="BV2146" s="198"/>
      <c r="BW2146" s="198"/>
      <c r="BX2146" s="198"/>
      <c r="BY2146" s="198"/>
      <c r="BZ2146" s="198"/>
      <c r="CA2146" s="198"/>
      <c r="CB2146" s="198"/>
      <c r="CC2146" s="198"/>
      <c r="CD2146" s="198"/>
    </row>
    <row r="2147" spans="4:82" x14ac:dyDescent="0.2">
      <c r="D2147" s="173"/>
      <c r="E2147" s="173"/>
      <c r="F2147" s="173"/>
      <c r="G2147" s="173"/>
      <c r="H2147" s="173"/>
      <c r="I2147" s="173"/>
      <c r="J2147" s="173"/>
      <c r="K2147" s="173"/>
      <c r="L2147" s="173"/>
      <c r="M2147" s="173"/>
      <c r="N2147" s="173"/>
      <c r="O2147" s="173"/>
      <c r="P2147" s="173"/>
      <c r="Q2147" s="173"/>
      <c r="R2147" s="173"/>
      <c r="S2147" s="173"/>
      <c r="T2147" s="173"/>
      <c r="U2147" s="173"/>
      <c r="V2147" s="173"/>
      <c r="W2147" s="173"/>
      <c r="X2147" s="173"/>
      <c r="Y2147" s="173"/>
      <c r="Z2147" s="173"/>
      <c r="AA2147" s="173"/>
      <c r="AB2147" s="173"/>
      <c r="AC2147" s="173"/>
      <c r="AD2147" s="173"/>
      <c r="AE2147" s="173"/>
      <c r="AF2147" s="173"/>
      <c r="AG2147" s="173"/>
      <c r="AH2147" s="173"/>
      <c r="AI2147" s="173"/>
      <c r="AJ2147" s="173"/>
      <c r="AK2147" s="173"/>
      <c r="AL2147" s="173"/>
      <c r="AM2147" s="173"/>
      <c r="AN2147" s="173"/>
      <c r="AO2147" s="173"/>
      <c r="AP2147" s="173"/>
      <c r="AQ2147" s="173"/>
      <c r="AR2147" s="173"/>
      <c r="AS2147" s="173"/>
      <c r="AT2147" s="198"/>
      <c r="AU2147" s="198"/>
      <c r="AV2147" s="198"/>
      <c r="AW2147" s="198"/>
      <c r="AX2147" s="198"/>
      <c r="AY2147" s="198"/>
      <c r="AZ2147" s="198"/>
      <c r="BA2147" s="198"/>
      <c r="BB2147" s="198"/>
      <c r="BC2147" s="198"/>
      <c r="BD2147" s="198"/>
      <c r="BE2147" s="198"/>
      <c r="BF2147" s="198"/>
      <c r="BG2147" s="198"/>
      <c r="BH2147" s="198"/>
      <c r="BI2147" s="198"/>
      <c r="BJ2147" s="198"/>
      <c r="BK2147" s="198"/>
      <c r="BL2147" s="198"/>
      <c r="BM2147" s="198"/>
      <c r="BN2147" s="198"/>
      <c r="BO2147" s="198"/>
      <c r="BP2147" s="198"/>
      <c r="BQ2147" s="198"/>
      <c r="BR2147" s="198"/>
      <c r="BS2147" s="198"/>
      <c r="BT2147" s="198"/>
      <c r="BU2147" s="198"/>
      <c r="BV2147" s="198"/>
      <c r="BW2147" s="198"/>
      <c r="BX2147" s="198"/>
      <c r="BY2147" s="198"/>
      <c r="BZ2147" s="198"/>
      <c r="CA2147" s="198"/>
      <c r="CB2147" s="198"/>
      <c r="CC2147" s="198"/>
      <c r="CD2147" s="198"/>
    </row>
    <row r="2148" spans="4:82" x14ac:dyDescent="0.2">
      <c r="D2148" s="173"/>
      <c r="E2148" s="173"/>
      <c r="F2148" s="173"/>
      <c r="G2148" s="173"/>
      <c r="H2148" s="173"/>
      <c r="I2148" s="173"/>
      <c r="J2148" s="173"/>
      <c r="K2148" s="173"/>
      <c r="L2148" s="173"/>
      <c r="M2148" s="173"/>
      <c r="N2148" s="173"/>
      <c r="O2148" s="173"/>
      <c r="P2148" s="173"/>
      <c r="Q2148" s="173"/>
      <c r="R2148" s="173"/>
      <c r="S2148" s="173"/>
      <c r="T2148" s="173"/>
      <c r="U2148" s="173"/>
      <c r="V2148" s="173"/>
      <c r="W2148" s="173"/>
      <c r="X2148" s="173"/>
      <c r="Y2148" s="173"/>
      <c r="Z2148" s="173"/>
      <c r="AA2148" s="173"/>
      <c r="AB2148" s="173"/>
      <c r="AC2148" s="173"/>
      <c r="AD2148" s="173"/>
      <c r="AE2148" s="173"/>
      <c r="AF2148" s="173"/>
      <c r="AG2148" s="173"/>
      <c r="AH2148" s="173"/>
      <c r="AI2148" s="173"/>
      <c r="AJ2148" s="173"/>
      <c r="AK2148" s="173"/>
      <c r="AL2148" s="173"/>
      <c r="AM2148" s="173"/>
      <c r="AN2148" s="173"/>
      <c r="AO2148" s="173"/>
      <c r="AP2148" s="173"/>
      <c r="AQ2148" s="173"/>
      <c r="AR2148" s="173"/>
      <c r="AS2148" s="173"/>
      <c r="AT2148" s="198"/>
      <c r="AU2148" s="198"/>
      <c r="AV2148" s="198"/>
      <c r="AW2148" s="198"/>
      <c r="AX2148" s="198"/>
      <c r="AY2148" s="198"/>
      <c r="AZ2148" s="198"/>
      <c r="BA2148" s="198"/>
      <c r="BB2148" s="198"/>
      <c r="BC2148" s="198"/>
      <c r="BD2148" s="198"/>
      <c r="BE2148" s="198"/>
      <c r="BF2148" s="198"/>
      <c r="BG2148" s="198"/>
      <c r="BH2148" s="198"/>
      <c r="BI2148" s="198"/>
      <c r="BJ2148" s="198"/>
      <c r="BK2148" s="198"/>
      <c r="BL2148" s="198"/>
      <c r="BM2148" s="198"/>
      <c r="BN2148" s="198"/>
      <c r="BO2148" s="198"/>
      <c r="BP2148" s="198"/>
      <c r="BQ2148" s="198"/>
      <c r="BR2148" s="198"/>
      <c r="BS2148" s="198"/>
      <c r="BT2148" s="198"/>
      <c r="BU2148" s="198"/>
      <c r="BV2148" s="198"/>
      <c r="BW2148" s="198"/>
      <c r="BX2148" s="198"/>
      <c r="BY2148" s="198"/>
      <c r="BZ2148" s="198"/>
      <c r="CA2148" s="198"/>
      <c r="CB2148" s="198"/>
      <c r="CC2148" s="198"/>
      <c r="CD2148" s="198"/>
    </row>
    <row r="2149" spans="4:82" x14ac:dyDescent="0.2">
      <c r="D2149" s="173"/>
      <c r="E2149" s="173"/>
      <c r="F2149" s="173"/>
      <c r="G2149" s="173"/>
      <c r="H2149" s="173"/>
      <c r="I2149" s="173"/>
      <c r="J2149" s="173"/>
      <c r="K2149" s="173"/>
      <c r="L2149" s="173"/>
      <c r="M2149" s="173"/>
      <c r="N2149" s="173"/>
      <c r="O2149" s="173"/>
      <c r="P2149" s="173"/>
      <c r="Q2149" s="173"/>
      <c r="R2149" s="173"/>
      <c r="S2149" s="173"/>
      <c r="T2149" s="173"/>
      <c r="U2149" s="173"/>
      <c r="V2149" s="173"/>
      <c r="W2149" s="173"/>
      <c r="X2149" s="173"/>
      <c r="Y2149" s="173"/>
      <c r="Z2149" s="173"/>
      <c r="AA2149" s="173"/>
      <c r="AB2149" s="173"/>
      <c r="AC2149" s="173"/>
      <c r="AD2149" s="173"/>
      <c r="AE2149" s="173"/>
      <c r="AF2149" s="173"/>
      <c r="AG2149" s="173"/>
      <c r="AH2149" s="173"/>
      <c r="AI2149" s="173"/>
      <c r="AJ2149" s="173"/>
      <c r="AK2149" s="173"/>
      <c r="AL2149" s="173"/>
      <c r="AM2149" s="173"/>
      <c r="AN2149" s="173"/>
      <c r="AO2149" s="173"/>
      <c r="AP2149" s="173"/>
      <c r="AQ2149" s="173"/>
      <c r="AR2149" s="173"/>
      <c r="AS2149" s="173"/>
      <c r="AT2149" s="198"/>
      <c r="AU2149" s="198"/>
      <c r="AV2149" s="198"/>
      <c r="AW2149" s="198"/>
      <c r="AX2149" s="198"/>
      <c r="AY2149" s="198"/>
      <c r="AZ2149" s="198"/>
      <c r="BA2149" s="198"/>
      <c r="BB2149" s="198"/>
      <c r="BC2149" s="198"/>
      <c r="BD2149" s="198"/>
      <c r="BE2149" s="198"/>
      <c r="BF2149" s="198"/>
      <c r="BG2149" s="198"/>
      <c r="BH2149" s="198"/>
      <c r="BI2149" s="198"/>
      <c r="BJ2149" s="198"/>
      <c r="BK2149" s="198"/>
      <c r="BL2149" s="198"/>
      <c r="BM2149" s="198"/>
      <c r="BN2149" s="198"/>
      <c r="BO2149" s="198"/>
      <c r="BP2149" s="198"/>
      <c r="BQ2149" s="198"/>
      <c r="BR2149" s="198"/>
      <c r="BS2149" s="198"/>
      <c r="BT2149" s="198"/>
      <c r="BU2149" s="198"/>
      <c r="BV2149" s="198"/>
      <c r="BW2149" s="198"/>
      <c r="BX2149" s="198"/>
      <c r="BY2149" s="198"/>
      <c r="BZ2149" s="198"/>
      <c r="CA2149" s="198"/>
      <c r="CB2149" s="198"/>
      <c r="CC2149" s="198"/>
      <c r="CD2149" s="198"/>
    </row>
    <row r="2150" spans="4:82" x14ac:dyDescent="0.2">
      <c r="D2150" s="173"/>
      <c r="E2150" s="173"/>
      <c r="F2150" s="173"/>
      <c r="G2150" s="173"/>
      <c r="H2150" s="173"/>
      <c r="I2150" s="173"/>
      <c r="J2150" s="173"/>
      <c r="K2150" s="173"/>
      <c r="L2150" s="173"/>
      <c r="M2150" s="173"/>
      <c r="N2150" s="173"/>
      <c r="O2150" s="173"/>
      <c r="P2150" s="173"/>
      <c r="Q2150" s="173"/>
      <c r="R2150" s="173"/>
      <c r="S2150" s="173"/>
      <c r="T2150" s="173"/>
      <c r="U2150" s="173"/>
      <c r="V2150" s="173"/>
      <c r="W2150" s="173"/>
      <c r="X2150" s="173"/>
      <c r="Y2150" s="173"/>
      <c r="Z2150" s="173"/>
      <c r="AA2150" s="173"/>
      <c r="AB2150" s="173"/>
      <c r="AC2150" s="173"/>
      <c r="AD2150" s="173"/>
      <c r="AE2150" s="173"/>
      <c r="AF2150" s="173"/>
      <c r="AG2150" s="173"/>
      <c r="AH2150" s="173"/>
      <c r="AI2150" s="173"/>
      <c r="AJ2150" s="173"/>
      <c r="AK2150" s="173"/>
      <c r="AL2150" s="173"/>
      <c r="AM2150" s="173"/>
      <c r="AN2150" s="173"/>
      <c r="AO2150" s="173"/>
      <c r="AP2150" s="173"/>
      <c r="AQ2150" s="173"/>
      <c r="AR2150" s="173"/>
      <c r="AS2150" s="173"/>
      <c r="AT2150" s="198"/>
      <c r="AU2150" s="198"/>
      <c r="AV2150" s="198"/>
      <c r="AW2150" s="198"/>
      <c r="AX2150" s="198"/>
      <c r="AY2150" s="198"/>
      <c r="AZ2150" s="198"/>
      <c r="BA2150" s="198"/>
      <c r="BB2150" s="198"/>
      <c r="BC2150" s="198"/>
      <c r="BD2150" s="198"/>
      <c r="BE2150" s="198"/>
      <c r="BF2150" s="198"/>
      <c r="BG2150" s="198"/>
      <c r="BH2150" s="198"/>
      <c r="BI2150" s="198"/>
      <c r="BJ2150" s="198"/>
      <c r="BK2150" s="198"/>
      <c r="BL2150" s="198"/>
      <c r="BM2150" s="198"/>
      <c r="BN2150" s="198"/>
      <c r="BO2150" s="198"/>
      <c r="BP2150" s="198"/>
      <c r="BQ2150" s="198"/>
      <c r="BR2150" s="198"/>
      <c r="BS2150" s="198"/>
      <c r="BT2150" s="198"/>
      <c r="BU2150" s="198"/>
      <c r="BV2150" s="198"/>
      <c r="BW2150" s="198"/>
      <c r="BX2150" s="198"/>
      <c r="BY2150" s="198"/>
      <c r="BZ2150" s="198"/>
      <c r="CA2150" s="198"/>
      <c r="CB2150" s="198"/>
      <c r="CC2150" s="198"/>
      <c r="CD2150" s="198"/>
    </row>
    <row r="2151" spans="4:82" x14ac:dyDescent="0.2">
      <c r="D2151" s="173"/>
      <c r="E2151" s="173"/>
      <c r="F2151" s="173"/>
      <c r="G2151" s="173"/>
      <c r="H2151" s="173"/>
      <c r="I2151" s="173"/>
      <c r="J2151" s="173"/>
      <c r="K2151" s="173"/>
      <c r="L2151" s="173"/>
      <c r="M2151" s="173"/>
      <c r="N2151" s="173"/>
      <c r="O2151" s="173"/>
      <c r="P2151" s="173"/>
      <c r="Q2151" s="173"/>
      <c r="R2151" s="173"/>
      <c r="S2151" s="173"/>
      <c r="T2151" s="173"/>
      <c r="U2151" s="173"/>
      <c r="V2151" s="173"/>
      <c r="W2151" s="173"/>
      <c r="X2151" s="173"/>
      <c r="Y2151" s="173"/>
      <c r="Z2151" s="173"/>
      <c r="AA2151" s="173"/>
      <c r="AB2151" s="173"/>
      <c r="AC2151" s="173"/>
      <c r="AD2151" s="173"/>
      <c r="AE2151" s="173"/>
      <c r="AF2151" s="173"/>
      <c r="AG2151" s="173"/>
      <c r="AH2151" s="173"/>
      <c r="AI2151" s="173"/>
      <c r="AJ2151" s="173"/>
      <c r="AK2151" s="173"/>
      <c r="AL2151" s="173"/>
      <c r="AM2151" s="173"/>
      <c r="AN2151" s="173"/>
      <c r="AO2151" s="173"/>
      <c r="AP2151" s="173"/>
      <c r="AQ2151" s="173"/>
      <c r="AR2151" s="173"/>
      <c r="AS2151" s="173"/>
      <c r="AT2151" s="198"/>
      <c r="AU2151" s="198"/>
      <c r="AV2151" s="198"/>
      <c r="AW2151" s="198"/>
      <c r="AX2151" s="198"/>
      <c r="AY2151" s="198"/>
      <c r="AZ2151" s="198"/>
      <c r="BA2151" s="198"/>
      <c r="BB2151" s="198"/>
      <c r="BC2151" s="198"/>
      <c r="BD2151" s="198"/>
      <c r="BE2151" s="198"/>
      <c r="BF2151" s="198"/>
      <c r="BG2151" s="198"/>
      <c r="BH2151" s="198"/>
      <c r="BI2151" s="198"/>
      <c r="BJ2151" s="198"/>
      <c r="BK2151" s="198"/>
      <c r="BL2151" s="198"/>
      <c r="BM2151" s="198"/>
      <c r="BN2151" s="198"/>
      <c r="BO2151" s="198"/>
      <c r="BP2151" s="198"/>
      <c r="BQ2151" s="198"/>
      <c r="BR2151" s="198"/>
      <c r="BS2151" s="198"/>
      <c r="BT2151" s="198"/>
      <c r="BU2151" s="198"/>
      <c r="BV2151" s="198"/>
      <c r="BW2151" s="198"/>
      <c r="BX2151" s="198"/>
      <c r="BY2151" s="198"/>
      <c r="BZ2151" s="198"/>
      <c r="CA2151" s="198"/>
      <c r="CB2151" s="198"/>
      <c r="CC2151" s="198"/>
      <c r="CD2151" s="198"/>
    </row>
    <row r="2152" spans="4:82" x14ac:dyDescent="0.2">
      <c r="D2152" s="173"/>
      <c r="E2152" s="173"/>
      <c r="F2152" s="173"/>
      <c r="G2152" s="173"/>
      <c r="H2152" s="173"/>
      <c r="I2152" s="173"/>
      <c r="J2152" s="173"/>
      <c r="K2152" s="173"/>
      <c r="L2152" s="173"/>
      <c r="M2152" s="173"/>
      <c r="N2152" s="173"/>
      <c r="O2152" s="173"/>
      <c r="P2152" s="173"/>
      <c r="Q2152" s="173"/>
      <c r="R2152" s="173"/>
      <c r="S2152" s="173"/>
      <c r="T2152" s="173"/>
      <c r="U2152" s="173"/>
      <c r="V2152" s="173"/>
      <c r="W2152" s="173"/>
      <c r="X2152" s="173"/>
      <c r="Y2152" s="173"/>
      <c r="Z2152" s="173"/>
      <c r="AA2152" s="173"/>
      <c r="AB2152" s="173"/>
      <c r="AC2152" s="173"/>
      <c r="AD2152" s="173"/>
      <c r="AE2152" s="173"/>
      <c r="AF2152" s="173"/>
      <c r="AG2152" s="173"/>
      <c r="AH2152" s="173"/>
      <c r="AI2152" s="173"/>
      <c r="AJ2152" s="173"/>
      <c r="AK2152" s="173"/>
      <c r="AL2152" s="173"/>
      <c r="AM2152" s="173"/>
      <c r="AN2152" s="173"/>
      <c r="AO2152" s="173"/>
      <c r="AP2152" s="173"/>
      <c r="AQ2152" s="173"/>
      <c r="AR2152" s="173"/>
      <c r="AS2152" s="173"/>
      <c r="AT2152" s="198"/>
      <c r="AU2152" s="198"/>
      <c r="AV2152" s="198"/>
      <c r="AW2152" s="198"/>
      <c r="AX2152" s="198"/>
      <c r="AY2152" s="198"/>
      <c r="AZ2152" s="198"/>
      <c r="BA2152" s="198"/>
      <c r="BB2152" s="198"/>
      <c r="BC2152" s="198"/>
      <c r="BD2152" s="198"/>
      <c r="BE2152" s="198"/>
      <c r="BF2152" s="198"/>
      <c r="BG2152" s="198"/>
      <c r="BH2152" s="198"/>
      <c r="BI2152" s="198"/>
      <c r="BJ2152" s="198"/>
      <c r="BK2152" s="198"/>
      <c r="BL2152" s="198"/>
      <c r="BM2152" s="198"/>
      <c r="BN2152" s="198"/>
      <c r="BO2152" s="198"/>
      <c r="BP2152" s="198"/>
      <c r="BQ2152" s="198"/>
      <c r="BR2152" s="198"/>
      <c r="BS2152" s="198"/>
      <c r="BT2152" s="198"/>
      <c r="BU2152" s="198"/>
      <c r="BV2152" s="198"/>
      <c r="BW2152" s="198"/>
      <c r="BX2152" s="198"/>
      <c r="BY2152" s="198"/>
      <c r="BZ2152" s="198"/>
      <c r="CA2152" s="198"/>
      <c r="CB2152" s="198"/>
      <c r="CC2152" s="198"/>
      <c r="CD2152" s="198"/>
    </row>
    <row r="2153" spans="4:82" x14ac:dyDescent="0.2">
      <c r="D2153" s="173"/>
      <c r="E2153" s="173"/>
      <c r="F2153" s="173"/>
      <c r="G2153" s="173"/>
      <c r="H2153" s="173"/>
      <c r="I2153" s="173"/>
      <c r="J2153" s="173"/>
      <c r="K2153" s="173"/>
      <c r="L2153" s="173"/>
      <c r="M2153" s="173"/>
      <c r="N2153" s="173"/>
      <c r="O2153" s="173"/>
      <c r="P2153" s="173"/>
      <c r="Q2153" s="173"/>
      <c r="R2153" s="173"/>
      <c r="S2153" s="173"/>
      <c r="T2153" s="173"/>
      <c r="U2153" s="173"/>
      <c r="V2153" s="173"/>
      <c r="W2153" s="173"/>
      <c r="X2153" s="173"/>
      <c r="Y2153" s="173"/>
      <c r="Z2153" s="173"/>
      <c r="AA2153" s="173"/>
      <c r="AB2153" s="173"/>
      <c r="AC2153" s="173"/>
      <c r="AD2153" s="173"/>
      <c r="AE2153" s="173"/>
      <c r="AF2153" s="173"/>
      <c r="AG2153" s="173"/>
      <c r="AH2153" s="173"/>
      <c r="AI2153" s="173"/>
      <c r="AJ2153" s="173"/>
      <c r="AK2153" s="173"/>
      <c r="AL2153" s="173"/>
      <c r="AM2153" s="173"/>
      <c r="AN2153" s="173"/>
      <c r="AO2153" s="173"/>
      <c r="AP2153" s="173"/>
      <c r="AQ2153" s="173"/>
      <c r="AR2153" s="173"/>
      <c r="AS2153" s="173"/>
      <c r="AT2153" s="198"/>
      <c r="AU2153" s="198"/>
      <c r="AV2153" s="198"/>
      <c r="AW2153" s="198"/>
      <c r="AX2153" s="198"/>
      <c r="AY2153" s="198"/>
      <c r="AZ2153" s="198"/>
      <c r="BA2153" s="198"/>
      <c r="BB2153" s="198"/>
      <c r="BC2153" s="198"/>
      <c r="BD2153" s="198"/>
      <c r="BE2153" s="198"/>
      <c r="BF2153" s="198"/>
      <c r="BG2153" s="198"/>
      <c r="BH2153" s="198"/>
      <c r="BI2153" s="198"/>
      <c r="BJ2153" s="198"/>
      <c r="BK2153" s="198"/>
      <c r="BL2153" s="198"/>
      <c r="BM2153" s="198"/>
      <c r="BN2153" s="198"/>
      <c r="BO2153" s="198"/>
      <c r="BP2153" s="198"/>
      <c r="BQ2153" s="198"/>
      <c r="BR2153" s="198"/>
      <c r="BS2153" s="198"/>
      <c r="BT2153" s="198"/>
      <c r="BU2153" s="198"/>
      <c r="BV2153" s="198"/>
      <c r="BW2153" s="198"/>
      <c r="BX2153" s="198"/>
      <c r="BY2153" s="198"/>
      <c r="BZ2153" s="198"/>
      <c r="CA2153" s="198"/>
      <c r="CB2153" s="198"/>
      <c r="CC2153" s="198"/>
      <c r="CD2153" s="198"/>
    </row>
    <row r="2154" spans="4:82" x14ac:dyDescent="0.2">
      <c r="D2154" s="173"/>
      <c r="E2154" s="173"/>
      <c r="F2154" s="173"/>
      <c r="G2154" s="173"/>
      <c r="H2154" s="173"/>
      <c r="I2154" s="173"/>
      <c r="J2154" s="173"/>
      <c r="K2154" s="173"/>
      <c r="L2154" s="173"/>
      <c r="M2154" s="173"/>
      <c r="N2154" s="173"/>
      <c r="O2154" s="173"/>
      <c r="P2154" s="173"/>
      <c r="Q2154" s="173"/>
      <c r="R2154" s="173"/>
      <c r="S2154" s="173"/>
      <c r="T2154" s="173"/>
      <c r="U2154" s="173"/>
      <c r="V2154" s="173"/>
      <c r="W2154" s="173"/>
      <c r="X2154" s="173"/>
      <c r="Y2154" s="173"/>
      <c r="Z2154" s="173"/>
      <c r="AA2154" s="173"/>
      <c r="AB2154" s="173"/>
      <c r="AC2154" s="173"/>
      <c r="AD2154" s="173"/>
      <c r="AE2154" s="173"/>
      <c r="AF2154" s="173"/>
      <c r="AG2154" s="173"/>
      <c r="AH2154" s="173"/>
      <c r="AI2154" s="173"/>
      <c r="AJ2154" s="173"/>
      <c r="AK2154" s="173"/>
      <c r="AL2154" s="173"/>
      <c r="AM2154" s="173"/>
      <c r="AN2154" s="173"/>
      <c r="AO2154" s="173"/>
      <c r="AP2154" s="173"/>
      <c r="AQ2154" s="173"/>
      <c r="AR2154" s="173"/>
      <c r="AS2154" s="173"/>
      <c r="AT2154" s="198"/>
      <c r="AU2154" s="198"/>
      <c r="AV2154" s="198"/>
      <c r="AW2154" s="198"/>
      <c r="AX2154" s="198"/>
      <c r="AY2154" s="198"/>
      <c r="AZ2154" s="198"/>
      <c r="BA2154" s="198"/>
      <c r="BB2154" s="198"/>
      <c r="BC2154" s="198"/>
      <c r="BD2154" s="198"/>
      <c r="BE2154" s="198"/>
      <c r="BF2154" s="198"/>
      <c r="BG2154" s="198"/>
      <c r="BH2154" s="198"/>
      <c r="BI2154" s="198"/>
      <c r="BJ2154" s="198"/>
      <c r="BK2154" s="198"/>
      <c r="BL2154" s="198"/>
      <c r="BM2154" s="198"/>
      <c r="BN2154" s="198"/>
      <c r="BO2154" s="198"/>
      <c r="BP2154" s="198"/>
      <c r="BQ2154" s="198"/>
      <c r="BR2154" s="198"/>
      <c r="BS2154" s="198"/>
      <c r="BT2154" s="198"/>
      <c r="BU2154" s="198"/>
      <c r="BV2154" s="198"/>
      <c r="BW2154" s="198"/>
      <c r="BX2154" s="198"/>
      <c r="BY2154" s="198"/>
      <c r="BZ2154" s="198"/>
      <c r="CA2154" s="198"/>
      <c r="CB2154" s="198"/>
      <c r="CC2154" s="198"/>
      <c r="CD2154" s="198"/>
    </row>
    <row r="2155" spans="4:82" x14ac:dyDescent="0.2">
      <c r="D2155" s="173"/>
      <c r="E2155" s="173"/>
      <c r="F2155" s="173"/>
      <c r="G2155" s="173"/>
      <c r="H2155" s="173"/>
      <c r="I2155" s="173"/>
      <c r="J2155" s="173"/>
      <c r="K2155" s="173"/>
      <c r="L2155" s="173"/>
      <c r="M2155" s="173"/>
      <c r="N2155" s="173"/>
      <c r="O2155" s="173"/>
      <c r="P2155" s="173"/>
      <c r="Q2155" s="173"/>
      <c r="R2155" s="173"/>
      <c r="S2155" s="173"/>
      <c r="T2155" s="173"/>
      <c r="U2155" s="173"/>
      <c r="V2155" s="173"/>
      <c r="W2155" s="173"/>
      <c r="X2155" s="173"/>
      <c r="Y2155" s="173"/>
      <c r="Z2155" s="173"/>
      <c r="AA2155" s="173"/>
      <c r="AB2155" s="173"/>
      <c r="AC2155" s="173"/>
      <c r="AD2155" s="173"/>
      <c r="AE2155" s="173"/>
      <c r="AF2155" s="173"/>
      <c r="AG2155" s="173"/>
      <c r="AH2155" s="173"/>
      <c r="AI2155" s="173"/>
      <c r="AJ2155" s="173"/>
      <c r="AK2155" s="173"/>
      <c r="AL2155" s="173"/>
      <c r="AM2155" s="173"/>
      <c r="AN2155" s="173"/>
      <c r="AO2155" s="173"/>
      <c r="AP2155" s="173"/>
      <c r="AQ2155" s="173"/>
      <c r="AR2155" s="173"/>
      <c r="AS2155" s="173"/>
      <c r="AT2155" s="198"/>
      <c r="AU2155" s="198"/>
      <c r="AV2155" s="198"/>
      <c r="AW2155" s="198"/>
      <c r="AX2155" s="198"/>
      <c r="AY2155" s="198"/>
      <c r="AZ2155" s="198"/>
      <c r="BA2155" s="198"/>
      <c r="BB2155" s="198"/>
      <c r="BC2155" s="198"/>
      <c r="BD2155" s="198"/>
      <c r="BE2155" s="198"/>
      <c r="BF2155" s="198"/>
      <c r="BG2155" s="198"/>
      <c r="BH2155" s="198"/>
      <c r="BI2155" s="198"/>
      <c r="BJ2155" s="198"/>
      <c r="BK2155" s="198"/>
      <c r="BL2155" s="198"/>
      <c r="BM2155" s="198"/>
      <c r="BN2155" s="198"/>
      <c r="BO2155" s="198"/>
      <c r="BP2155" s="198"/>
      <c r="BQ2155" s="198"/>
      <c r="BR2155" s="198"/>
      <c r="BS2155" s="198"/>
      <c r="BT2155" s="198"/>
      <c r="BU2155" s="198"/>
      <c r="BV2155" s="198"/>
      <c r="BW2155" s="198"/>
      <c r="BX2155" s="198"/>
      <c r="BY2155" s="198"/>
      <c r="BZ2155" s="198"/>
      <c r="CA2155" s="198"/>
      <c r="CB2155" s="198"/>
      <c r="CC2155" s="198"/>
      <c r="CD2155" s="198"/>
    </row>
    <row r="2156" spans="4:82" x14ac:dyDescent="0.2">
      <c r="D2156" s="173"/>
      <c r="E2156" s="173"/>
      <c r="F2156" s="173"/>
      <c r="G2156" s="173"/>
      <c r="H2156" s="173"/>
      <c r="I2156" s="173"/>
      <c r="J2156" s="173"/>
      <c r="K2156" s="173"/>
      <c r="L2156" s="173"/>
      <c r="M2156" s="173"/>
      <c r="N2156" s="173"/>
      <c r="O2156" s="173"/>
      <c r="P2156" s="173"/>
      <c r="Q2156" s="173"/>
      <c r="R2156" s="173"/>
      <c r="S2156" s="173"/>
      <c r="T2156" s="173"/>
      <c r="U2156" s="173"/>
      <c r="V2156" s="173"/>
      <c r="W2156" s="173"/>
      <c r="X2156" s="173"/>
      <c r="Y2156" s="173"/>
      <c r="Z2156" s="173"/>
      <c r="AA2156" s="173"/>
      <c r="AB2156" s="173"/>
      <c r="AC2156" s="173"/>
      <c r="AD2156" s="173"/>
      <c r="AE2156" s="173"/>
      <c r="AF2156" s="173"/>
      <c r="AG2156" s="173"/>
      <c r="AH2156" s="173"/>
      <c r="AI2156" s="173"/>
      <c r="AJ2156" s="173"/>
      <c r="AK2156" s="173"/>
      <c r="AL2156" s="173"/>
      <c r="AM2156" s="173"/>
      <c r="AN2156" s="173"/>
      <c r="AO2156" s="173"/>
      <c r="AP2156" s="173"/>
      <c r="AQ2156" s="173"/>
      <c r="AR2156" s="173"/>
      <c r="AS2156" s="173"/>
      <c r="AT2156" s="198"/>
      <c r="AU2156" s="198"/>
      <c r="AV2156" s="198"/>
      <c r="AW2156" s="198"/>
      <c r="AX2156" s="198"/>
      <c r="AY2156" s="198"/>
      <c r="AZ2156" s="198"/>
      <c r="BA2156" s="198"/>
      <c r="BB2156" s="198"/>
      <c r="BC2156" s="198"/>
      <c r="BD2156" s="198"/>
      <c r="BE2156" s="198"/>
      <c r="BF2156" s="198"/>
      <c r="BG2156" s="198"/>
      <c r="BH2156" s="198"/>
      <c r="BI2156" s="198"/>
      <c r="BJ2156" s="198"/>
      <c r="BK2156" s="198"/>
      <c r="BL2156" s="198"/>
      <c r="BM2156" s="198"/>
      <c r="BN2156" s="198"/>
      <c r="BO2156" s="198"/>
      <c r="BP2156" s="198"/>
      <c r="BQ2156" s="198"/>
      <c r="BR2156" s="198"/>
      <c r="BS2156" s="198"/>
      <c r="BT2156" s="198"/>
      <c r="BU2156" s="198"/>
      <c r="BV2156" s="198"/>
      <c r="BW2156" s="198"/>
      <c r="BX2156" s="198"/>
      <c r="BY2156" s="198"/>
      <c r="BZ2156" s="198"/>
      <c r="CA2156" s="198"/>
      <c r="CB2156" s="198"/>
      <c r="CC2156" s="198"/>
      <c r="CD2156" s="198"/>
    </row>
    <row r="2157" spans="4:82" x14ac:dyDescent="0.2">
      <c r="D2157" s="173"/>
      <c r="E2157" s="173"/>
      <c r="F2157" s="173"/>
      <c r="G2157" s="173"/>
      <c r="H2157" s="173"/>
      <c r="I2157" s="173"/>
      <c r="J2157" s="173"/>
      <c r="K2157" s="173"/>
      <c r="L2157" s="173"/>
      <c r="M2157" s="173"/>
      <c r="N2157" s="173"/>
      <c r="O2157" s="173"/>
      <c r="P2157" s="173"/>
      <c r="Q2157" s="173"/>
      <c r="R2157" s="173"/>
      <c r="S2157" s="173"/>
      <c r="T2157" s="173"/>
      <c r="U2157" s="173"/>
      <c r="V2157" s="173"/>
      <c r="W2157" s="173"/>
      <c r="X2157" s="173"/>
      <c r="Y2157" s="173"/>
      <c r="Z2157" s="173"/>
      <c r="AA2157" s="173"/>
      <c r="AB2157" s="173"/>
      <c r="AC2157" s="173"/>
      <c r="AD2157" s="173"/>
      <c r="AE2157" s="173"/>
      <c r="AF2157" s="173"/>
      <c r="AG2157" s="173"/>
      <c r="AH2157" s="173"/>
      <c r="AI2157" s="173"/>
      <c r="AJ2157" s="173"/>
      <c r="AK2157" s="173"/>
      <c r="AL2157" s="173"/>
      <c r="AM2157" s="173"/>
      <c r="AN2157" s="173"/>
      <c r="AO2157" s="173"/>
      <c r="AP2157" s="173"/>
      <c r="AQ2157" s="173"/>
      <c r="AR2157" s="173"/>
      <c r="AS2157" s="173"/>
      <c r="AT2157" s="198"/>
      <c r="AU2157" s="198"/>
      <c r="AV2157" s="198"/>
      <c r="AW2157" s="198"/>
      <c r="AX2157" s="198"/>
      <c r="AY2157" s="198"/>
      <c r="AZ2157" s="198"/>
      <c r="BA2157" s="198"/>
      <c r="BB2157" s="198"/>
      <c r="BC2157" s="198"/>
      <c r="BD2157" s="198"/>
      <c r="BE2157" s="198"/>
      <c r="BF2157" s="198"/>
      <c r="BG2157" s="198"/>
      <c r="BH2157" s="198"/>
      <c r="BI2157" s="198"/>
      <c r="BJ2157" s="198"/>
      <c r="BK2157" s="198"/>
      <c r="BL2157" s="198"/>
      <c r="BM2157" s="198"/>
      <c r="BN2157" s="198"/>
      <c r="BO2157" s="198"/>
      <c r="BP2157" s="198"/>
      <c r="BQ2157" s="198"/>
      <c r="BR2157" s="198"/>
      <c r="BS2157" s="198"/>
      <c r="BT2157" s="198"/>
      <c r="BU2157" s="198"/>
      <c r="BV2157" s="198"/>
      <c r="BW2157" s="198"/>
      <c r="BX2157" s="198"/>
      <c r="BY2157" s="198"/>
      <c r="BZ2157" s="198"/>
      <c r="CA2157" s="198"/>
      <c r="CB2157" s="198"/>
      <c r="CC2157" s="198"/>
      <c r="CD2157" s="198"/>
    </row>
    <row r="2158" spans="4:82" x14ac:dyDescent="0.2">
      <c r="D2158" s="173"/>
      <c r="E2158" s="173"/>
      <c r="F2158" s="173"/>
      <c r="G2158" s="173"/>
      <c r="H2158" s="173"/>
      <c r="I2158" s="173"/>
      <c r="J2158" s="173"/>
      <c r="K2158" s="173"/>
      <c r="L2158" s="173"/>
      <c r="M2158" s="173"/>
      <c r="N2158" s="173"/>
      <c r="O2158" s="173"/>
      <c r="P2158" s="173"/>
      <c r="Q2158" s="173"/>
      <c r="R2158" s="173"/>
      <c r="S2158" s="173"/>
      <c r="T2158" s="173"/>
      <c r="U2158" s="173"/>
      <c r="V2158" s="173"/>
      <c r="W2158" s="173"/>
      <c r="X2158" s="173"/>
      <c r="Y2158" s="173"/>
      <c r="Z2158" s="173"/>
      <c r="AA2158" s="173"/>
      <c r="AB2158" s="173"/>
      <c r="AC2158" s="173"/>
      <c r="AD2158" s="173"/>
      <c r="AE2158" s="173"/>
      <c r="AF2158" s="173"/>
      <c r="AG2158" s="173"/>
      <c r="AH2158" s="173"/>
      <c r="AI2158" s="173"/>
      <c r="AJ2158" s="173"/>
      <c r="AK2158" s="173"/>
      <c r="AL2158" s="173"/>
      <c r="AM2158" s="173"/>
      <c r="AN2158" s="173"/>
      <c r="AO2158" s="173"/>
      <c r="AP2158" s="173"/>
      <c r="AQ2158" s="173"/>
      <c r="AR2158" s="173"/>
      <c r="AS2158" s="173"/>
      <c r="AT2158" s="198"/>
      <c r="AU2158" s="198"/>
      <c r="AV2158" s="198"/>
      <c r="AW2158" s="198"/>
      <c r="AX2158" s="198"/>
      <c r="AY2158" s="198"/>
      <c r="AZ2158" s="198"/>
      <c r="BA2158" s="198"/>
      <c r="BB2158" s="198"/>
      <c r="BC2158" s="198"/>
      <c r="BD2158" s="198"/>
      <c r="BE2158" s="198"/>
      <c r="BF2158" s="198"/>
      <c r="BG2158" s="198"/>
      <c r="BH2158" s="198"/>
      <c r="BI2158" s="198"/>
      <c r="BJ2158" s="198"/>
      <c r="BK2158" s="198"/>
      <c r="BL2158" s="198"/>
      <c r="BM2158" s="198"/>
      <c r="BN2158" s="198"/>
      <c r="BO2158" s="198"/>
      <c r="BP2158" s="198"/>
      <c r="BQ2158" s="198"/>
      <c r="BR2158" s="198"/>
      <c r="BS2158" s="198"/>
      <c r="BT2158" s="198"/>
      <c r="BU2158" s="198"/>
      <c r="BV2158" s="198"/>
      <c r="BW2158" s="198"/>
      <c r="BX2158" s="198"/>
      <c r="BY2158" s="198"/>
      <c r="BZ2158" s="198"/>
      <c r="CA2158" s="198"/>
      <c r="CB2158" s="198"/>
      <c r="CC2158" s="198"/>
      <c r="CD2158" s="198"/>
    </row>
    <row r="2159" spans="4:82" x14ac:dyDescent="0.2">
      <c r="D2159" s="173"/>
      <c r="E2159" s="173"/>
      <c r="F2159" s="173"/>
      <c r="G2159" s="173"/>
      <c r="H2159" s="173"/>
      <c r="I2159" s="173"/>
      <c r="J2159" s="173"/>
      <c r="K2159" s="173"/>
      <c r="L2159" s="173"/>
      <c r="M2159" s="173"/>
      <c r="N2159" s="173"/>
      <c r="O2159" s="173"/>
      <c r="P2159" s="173"/>
      <c r="Q2159" s="173"/>
      <c r="R2159" s="173"/>
      <c r="S2159" s="173"/>
      <c r="T2159" s="173"/>
      <c r="U2159" s="173"/>
      <c r="V2159" s="173"/>
      <c r="W2159" s="173"/>
      <c r="X2159" s="173"/>
      <c r="Y2159" s="173"/>
      <c r="Z2159" s="173"/>
      <c r="AA2159" s="173"/>
      <c r="AB2159" s="173"/>
      <c r="AC2159" s="173"/>
      <c r="AD2159" s="173"/>
      <c r="AE2159" s="173"/>
      <c r="AF2159" s="173"/>
      <c r="AG2159" s="173"/>
      <c r="AH2159" s="173"/>
      <c r="AI2159" s="173"/>
      <c r="AJ2159" s="173"/>
      <c r="AK2159" s="173"/>
      <c r="AL2159" s="173"/>
      <c r="AM2159" s="173"/>
      <c r="AN2159" s="173"/>
      <c r="AO2159" s="173"/>
      <c r="AP2159" s="173"/>
      <c r="AQ2159" s="173"/>
      <c r="AR2159" s="173"/>
      <c r="AS2159" s="173"/>
      <c r="AT2159" s="198"/>
      <c r="AU2159" s="198"/>
      <c r="AV2159" s="198"/>
      <c r="AW2159" s="198"/>
      <c r="AX2159" s="198"/>
      <c r="AY2159" s="198"/>
      <c r="AZ2159" s="198"/>
      <c r="BA2159" s="198"/>
      <c r="BB2159" s="198"/>
      <c r="BC2159" s="198"/>
      <c r="BD2159" s="198"/>
      <c r="BE2159" s="198"/>
      <c r="BF2159" s="198"/>
      <c r="BG2159" s="198"/>
      <c r="BH2159" s="198"/>
      <c r="BI2159" s="198"/>
      <c r="BJ2159" s="198"/>
      <c r="BK2159" s="198"/>
      <c r="BL2159" s="198"/>
      <c r="BM2159" s="198"/>
      <c r="BN2159" s="198"/>
      <c r="BO2159" s="198"/>
      <c r="BP2159" s="198"/>
      <c r="BQ2159" s="198"/>
      <c r="BR2159" s="198"/>
      <c r="BS2159" s="198"/>
      <c r="BT2159" s="198"/>
      <c r="BU2159" s="198"/>
      <c r="BV2159" s="198"/>
      <c r="BW2159" s="198"/>
      <c r="BX2159" s="198"/>
      <c r="BY2159" s="198"/>
      <c r="BZ2159" s="198"/>
      <c r="CA2159" s="198"/>
      <c r="CB2159" s="198"/>
      <c r="CC2159" s="198"/>
      <c r="CD2159" s="198"/>
    </row>
    <row r="2160" spans="4:82" x14ac:dyDescent="0.2">
      <c r="D2160" s="173"/>
      <c r="E2160" s="173"/>
      <c r="F2160" s="173"/>
      <c r="G2160" s="173"/>
      <c r="H2160" s="173"/>
      <c r="I2160" s="173"/>
      <c r="J2160" s="173"/>
      <c r="K2160" s="173"/>
      <c r="L2160" s="173"/>
      <c r="M2160" s="173"/>
      <c r="N2160" s="173"/>
      <c r="O2160" s="173"/>
      <c r="P2160" s="173"/>
      <c r="Q2160" s="173"/>
      <c r="R2160" s="173"/>
      <c r="S2160" s="173"/>
      <c r="T2160" s="173"/>
      <c r="U2160" s="173"/>
      <c r="V2160" s="173"/>
      <c r="W2160" s="173"/>
      <c r="X2160" s="173"/>
      <c r="Y2160" s="173"/>
      <c r="Z2160" s="173"/>
      <c r="AA2160" s="173"/>
      <c r="AB2160" s="173"/>
      <c r="AC2160" s="173"/>
      <c r="AD2160" s="173"/>
      <c r="AE2160" s="173"/>
      <c r="AF2160" s="173"/>
      <c r="AG2160" s="173"/>
      <c r="AH2160" s="173"/>
      <c r="AI2160" s="173"/>
      <c r="AJ2160" s="173"/>
      <c r="AK2160" s="173"/>
      <c r="AL2160" s="173"/>
      <c r="AM2160" s="173"/>
      <c r="AN2160" s="173"/>
      <c r="AO2160" s="173"/>
      <c r="AP2160" s="173"/>
      <c r="AQ2160" s="173"/>
      <c r="AR2160" s="173"/>
      <c r="AS2160" s="173"/>
      <c r="AT2160" s="198"/>
      <c r="AU2160" s="198"/>
      <c r="AV2160" s="198"/>
      <c r="AW2160" s="198"/>
      <c r="AX2160" s="198"/>
      <c r="AY2160" s="198"/>
      <c r="AZ2160" s="198"/>
      <c r="BA2160" s="198"/>
      <c r="BB2160" s="198"/>
      <c r="BC2160" s="198"/>
      <c r="BD2160" s="198"/>
      <c r="BE2160" s="198"/>
      <c r="BF2160" s="198"/>
      <c r="BG2160" s="198"/>
      <c r="BH2160" s="198"/>
      <c r="BI2160" s="198"/>
      <c r="BJ2160" s="198"/>
      <c r="BK2160" s="198"/>
      <c r="BL2160" s="198"/>
      <c r="BM2160" s="198"/>
      <c r="BN2160" s="198"/>
      <c r="BO2160" s="198"/>
      <c r="BP2160" s="198"/>
      <c r="BQ2160" s="198"/>
      <c r="BR2160" s="198"/>
      <c r="BS2160" s="198"/>
      <c r="BT2160" s="198"/>
      <c r="BU2160" s="198"/>
      <c r="BV2160" s="198"/>
      <c r="BW2160" s="198"/>
      <c r="BX2160" s="198"/>
      <c r="BY2160" s="198"/>
      <c r="BZ2160" s="198"/>
      <c r="CA2160" s="198"/>
      <c r="CB2160" s="198"/>
      <c r="CC2160" s="198"/>
      <c r="CD2160" s="198"/>
    </row>
    <row r="2161" spans="4:82" x14ac:dyDescent="0.2">
      <c r="D2161" s="173"/>
      <c r="E2161" s="173"/>
      <c r="F2161" s="173"/>
      <c r="G2161" s="173"/>
      <c r="H2161" s="173"/>
      <c r="I2161" s="173"/>
      <c r="J2161" s="173"/>
      <c r="K2161" s="173"/>
      <c r="L2161" s="173"/>
      <c r="M2161" s="173"/>
      <c r="N2161" s="173"/>
      <c r="O2161" s="173"/>
      <c r="P2161" s="173"/>
      <c r="Q2161" s="173"/>
      <c r="R2161" s="173"/>
      <c r="S2161" s="173"/>
      <c r="T2161" s="173"/>
      <c r="U2161" s="173"/>
      <c r="V2161" s="173"/>
      <c r="W2161" s="173"/>
      <c r="X2161" s="173"/>
      <c r="Y2161" s="173"/>
      <c r="Z2161" s="173"/>
      <c r="AA2161" s="173"/>
      <c r="AB2161" s="173"/>
      <c r="AC2161" s="173"/>
      <c r="AD2161" s="173"/>
      <c r="AE2161" s="173"/>
      <c r="AF2161" s="173"/>
      <c r="AG2161" s="173"/>
      <c r="AH2161" s="173"/>
      <c r="AI2161" s="173"/>
      <c r="AJ2161" s="173"/>
      <c r="AK2161" s="173"/>
      <c r="AL2161" s="173"/>
      <c r="AM2161" s="173"/>
      <c r="AN2161" s="173"/>
      <c r="AO2161" s="173"/>
      <c r="AP2161" s="173"/>
      <c r="AQ2161" s="173"/>
      <c r="AR2161" s="173"/>
      <c r="AS2161" s="173"/>
      <c r="AT2161" s="198"/>
      <c r="AU2161" s="198"/>
      <c r="AV2161" s="198"/>
      <c r="AW2161" s="198"/>
      <c r="AX2161" s="198"/>
      <c r="AY2161" s="198"/>
      <c r="AZ2161" s="198"/>
      <c r="BA2161" s="198"/>
      <c r="BB2161" s="198"/>
      <c r="BC2161" s="198"/>
      <c r="BD2161" s="198"/>
      <c r="BE2161" s="198"/>
      <c r="BF2161" s="198"/>
      <c r="BG2161" s="198"/>
      <c r="BH2161" s="198"/>
      <c r="BI2161" s="198"/>
      <c r="BJ2161" s="198"/>
      <c r="BK2161" s="198"/>
      <c r="BL2161" s="198"/>
      <c r="BM2161" s="198"/>
      <c r="BN2161" s="198"/>
      <c r="BO2161" s="198"/>
      <c r="BP2161" s="198"/>
      <c r="BQ2161" s="198"/>
      <c r="BR2161" s="198"/>
      <c r="BS2161" s="198"/>
      <c r="BT2161" s="198"/>
      <c r="BU2161" s="198"/>
      <c r="BV2161" s="198"/>
      <c r="BW2161" s="198"/>
      <c r="BX2161" s="198"/>
      <c r="BY2161" s="198"/>
      <c r="BZ2161" s="198"/>
      <c r="CA2161" s="198"/>
      <c r="CB2161" s="198"/>
      <c r="CC2161" s="198"/>
      <c r="CD2161" s="198"/>
    </row>
    <row r="2162" spans="4:82" x14ac:dyDescent="0.2">
      <c r="D2162" s="173"/>
      <c r="E2162" s="173"/>
      <c r="F2162" s="173"/>
      <c r="G2162" s="173"/>
      <c r="H2162" s="173"/>
      <c r="I2162" s="173"/>
      <c r="J2162" s="173"/>
      <c r="K2162" s="173"/>
      <c r="L2162" s="173"/>
      <c r="M2162" s="173"/>
      <c r="N2162" s="173"/>
      <c r="O2162" s="173"/>
      <c r="P2162" s="173"/>
      <c r="Q2162" s="173"/>
      <c r="R2162" s="173"/>
      <c r="S2162" s="173"/>
      <c r="T2162" s="173"/>
      <c r="U2162" s="173"/>
      <c r="V2162" s="173"/>
      <c r="W2162" s="173"/>
      <c r="X2162" s="173"/>
      <c r="Y2162" s="173"/>
      <c r="Z2162" s="173"/>
      <c r="AA2162" s="173"/>
      <c r="AB2162" s="173"/>
      <c r="AC2162" s="173"/>
      <c r="AD2162" s="173"/>
      <c r="AE2162" s="173"/>
      <c r="AF2162" s="173"/>
      <c r="AG2162" s="173"/>
      <c r="AH2162" s="173"/>
      <c r="AI2162" s="173"/>
      <c r="AJ2162" s="173"/>
      <c r="AK2162" s="173"/>
      <c r="AL2162" s="173"/>
      <c r="AM2162" s="173"/>
      <c r="AN2162" s="173"/>
      <c r="AO2162" s="173"/>
      <c r="AP2162" s="173"/>
      <c r="AQ2162" s="173"/>
      <c r="AR2162" s="173"/>
      <c r="AS2162" s="173"/>
      <c r="AT2162" s="198"/>
      <c r="AU2162" s="198"/>
      <c r="AV2162" s="198"/>
      <c r="AW2162" s="198"/>
      <c r="AX2162" s="198"/>
      <c r="AY2162" s="198"/>
      <c r="AZ2162" s="198"/>
      <c r="BA2162" s="198"/>
      <c r="BB2162" s="198"/>
      <c r="BC2162" s="198"/>
      <c r="BD2162" s="198"/>
      <c r="BE2162" s="198"/>
      <c r="BF2162" s="198"/>
      <c r="BG2162" s="198"/>
      <c r="BH2162" s="198"/>
      <c r="BI2162" s="198"/>
      <c r="BJ2162" s="198"/>
      <c r="BK2162" s="198"/>
      <c r="BL2162" s="198"/>
      <c r="BM2162" s="198"/>
      <c r="BN2162" s="198"/>
      <c r="BO2162" s="198"/>
      <c r="BP2162" s="198"/>
      <c r="BQ2162" s="198"/>
      <c r="BR2162" s="198"/>
      <c r="BS2162" s="198"/>
      <c r="BT2162" s="198"/>
      <c r="BU2162" s="198"/>
      <c r="BV2162" s="198"/>
      <c r="BW2162" s="198"/>
      <c r="BX2162" s="198"/>
      <c r="BY2162" s="198"/>
      <c r="BZ2162" s="198"/>
      <c r="CA2162" s="198"/>
      <c r="CB2162" s="198"/>
      <c r="CC2162" s="198"/>
      <c r="CD2162" s="198"/>
    </row>
    <row r="2163" spans="4:82" x14ac:dyDescent="0.2">
      <c r="D2163" s="173"/>
      <c r="E2163" s="173"/>
      <c r="F2163" s="173"/>
      <c r="G2163" s="173"/>
      <c r="H2163" s="173"/>
      <c r="I2163" s="173"/>
      <c r="J2163" s="173"/>
      <c r="K2163" s="173"/>
      <c r="L2163" s="173"/>
      <c r="M2163" s="173"/>
      <c r="N2163" s="173"/>
      <c r="O2163" s="173"/>
      <c r="P2163" s="173"/>
      <c r="Q2163" s="173"/>
      <c r="R2163" s="173"/>
      <c r="S2163" s="173"/>
      <c r="T2163" s="173"/>
      <c r="U2163" s="173"/>
      <c r="V2163" s="173"/>
      <c r="W2163" s="173"/>
      <c r="X2163" s="173"/>
      <c r="Y2163" s="173"/>
      <c r="Z2163" s="173"/>
      <c r="AA2163" s="173"/>
      <c r="AB2163" s="173"/>
      <c r="AC2163" s="173"/>
      <c r="AD2163" s="173"/>
      <c r="AE2163" s="173"/>
      <c r="AF2163" s="173"/>
      <c r="AG2163" s="173"/>
      <c r="AH2163" s="173"/>
      <c r="AI2163" s="173"/>
      <c r="AJ2163" s="173"/>
      <c r="AK2163" s="173"/>
      <c r="AL2163" s="173"/>
      <c r="AM2163" s="173"/>
      <c r="AN2163" s="173"/>
      <c r="AO2163" s="173"/>
      <c r="AP2163" s="173"/>
      <c r="AQ2163" s="173"/>
      <c r="AR2163" s="173"/>
      <c r="AS2163" s="173"/>
      <c r="AT2163" s="198"/>
      <c r="AU2163" s="198"/>
      <c r="AV2163" s="198"/>
      <c r="AW2163" s="198"/>
      <c r="AX2163" s="198"/>
      <c r="AY2163" s="198"/>
      <c r="AZ2163" s="198"/>
      <c r="BA2163" s="198"/>
      <c r="BB2163" s="198"/>
      <c r="BC2163" s="198"/>
      <c r="BD2163" s="198"/>
      <c r="BE2163" s="198"/>
      <c r="BF2163" s="198"/>
      <c r="BG2163" s="198"/>
      <c r="BH2163" s="198"/>
      <c r="BI2163" s="198"/>
      <c r="BJ2163" s="198"/>
      <c r="BK2163" s="198"/>
      <c r="BL2163" s="198"/>
      <c r="BM2163" s="198"/>
      <c r="BN2163" s="198"/>
      <c r="BO2163" s="198"/>
      <c r="BP2163" s="198"/>
      <c r="BQ2163" s="198"/>
      <c r="BR2163" s="198"/>
      <c r="BS2163" s="198"/>
      <c r="BT2163" s="198"/>
      <c r="BU2163" s="198"/>
      <c r="BV2163" s="198"/>
      <c r="BW2163" s="198"/>
      <c r="BX2163" s="198"/>
      <c r="BY2163" s="198"/>
      <c r="BZ2163" s="198"/>
      <c r="CA2163" s="198"/>
      <c r="CB2163" s="198"/>
      <c r="CC2163" s="198"/>
      <c r="CD2163" s="198"/>
    </row>
    <row r="2164" spans="4:82" x14ac:dyDescent="0.2">
      <c r="D2164" s="173"/>
      <c r="E2164" s="173"/>
      <c r="F2164" s="173"/>
      <c r="G2164" s="173"/>
      <c r="H2164" s="173"/>
      <c r="I2164" s="173"/>
      <c r="J2164" s="173"/>
      <c r="K2164" s="173"/>
      <c r="L2164" s="173"/>
      <c r="M2164" s="173"/>
      <c r="N2164" s="173"/>
      <c r="O2164" s="173"/>
      <c r="P2164" s="173"/>
      <c r="Q2164" s="173"/>
      <c r="R2164" s="173"/>
      <c r="S2164" s="173"/>
      <c r="T2164" s="173"/>
      <c r="U2164" s="173"/>
      <c r="V2164" s="173"/>
      <c r="W2164" s="173"/>
      <c r="X2164" s="173"/>
      <c r="Y2164" s="173"/>
      <c r="Z2164" s="173"/>
      <c r="AA2164" s="173"/>
      <c r="AB2164" s="173"/>
      <c r="AC2164" s="173"/>
      <c r="AD2164" s="173"/>
      <c r="AE2164" s="173"/>
      <c r="AF2164" s="173"/>
      <c r="AG2164" s="173"/>
      <c r="AH2164" s="173"/>
      <c r="AI2164" s="173"/>
      <c r="AJ2164" s="173"/>
      <c r="AK2164" s="173"/>
      <c r="AL2164" s="173"/>
      <c r="AM2164" s="173"/>
      <c r="AN2164" s="173"/>
      <c r="AO2164" s="173"/>
      <c r="AP2164" s="173"/>
      <c r="AQ2164" s="173"/>
      <c r="AR2164" s="173"/>
      <c r="AS2164" s="173"/>
      <c r="AT2164" s="198"/>
      <c r="AU2164" s="198"/>
      <c r="AV2164" s="198"/>
      <c r="AW2164" s="198"/>
      <c r="AX2164" s="198"/>
      <c r="AY2164" s="198"/>
      <c r="AZ2164" s="198"/>
      <c r="BA2164" s="198"/>
      <c r="BB2164" s="198"/>
      <c r="BC2164" s="198"/>
      <c r="BD2164" s="198"/>
      <c r="BE2164" s="198"/>
      <c r="BF2164" s="198"/>
      <c r="BG2164" s="198"/>
      <c r="BH2164" s="198"/>
      <c r="BI2164" s="198"/>
      <c r="BJ2164" s="198"/>
      <c r="BK2164" s="198"/>
      <c r="BL2164" s="198"/>
      <c r="BM2164" s="198"/>
      <c r="BN2164" s="198"/>
      <c r="BO2164" s="198"/>
      <c r="BP2164" s="198"/>
      <c r="BQ2164" s="198"/>
      <c r="BR2164" s="198"/>
      <c r="BS2164" s="198"/>
      <c r="BT2164" s="198"/>
      <c r="BU2164" s="198"/>
      <c r="BV2164" s="198"/>
      <c r="BW2164" s="198"/>
      <c r="BX2164" s="198"/>
      <c r="BY2164" s="198"/>
      <c r="BZ2164" s="198"/>
      <c r="CA2164" s="198"/>
      <c r="CB2164" s="198"/>
      <c r="CC2164" s="198"/>
      <c r="CD2164" s="198"/>
    </row>
    <row r="2165" spans="4:82" x14ac:dyDescent="0.2">
      <c r="D2165" s="173"/>
      <c r="E2165" s="173"/>
      <c r="F2165" s="173"/>
      <c r="G2165" s="173"/>
      <c r="H2165" s="173"/>
      <c r="I2165" s="173"/>
      <c r="J2165" s="173"/>
      <c r="K2165" s="173"/>
      <c r="L2165" s="173"/>
      <c r="M2165" s="173"/>
      <c r="N2165" s="173"/>
      <c r="O2165" s="173"/>
      <c r="P2165" s="173"/>
      <c r="Q2165" s="173"/>
      <c r="R2165" s="173"/>
      <c r="S2165" s="173"/>
      <c r="T2165" s="173"/>
      <c r="U2165" s="173"/>
      <c r="V2165" s="173"/>
      <c r="W2165" s="173"/>
      <c r="X2165" s="173"/>
      <c r="Y2165" s="173"/>
      <c r="Z2165" s="173"/>
      <c r="AA2165" s="173"/>
      <c r="AB2165" s="173"/>
      <c r="AC2165" s="173"/>
      <c r="AD2165" s="173"/>
      <c r="AE2165" s="173"/>
      <c r="AF2165" s="173"/>
      <c r="AG2165" s="173"/>
      <c r="AH2165" s="173"/>
      <c r="AI2165" s="173"/>
      <c r="AJ2165" s="173"/>
      <c r="AK2165" s="173"/>
      <c r="AL2165" s="173"/>
      <c r="AM2165" s="173"/>
      <c r="AN2165" s="173"/>
      <c r="AO2165" s="173"/>
      <c r="AP2165" s="173"/>
      <c r="AQ2165" s="173"/>
      <c r="AR2165" s="173"/>
      <c r="AS2165" s="173"/>
      <c r="AT2165" s="198"/>
      <c r="AU2165" s="198"/>
      <c r="AV2165" s="198"/>
      <c r="AW2165" s="198"/>
      <c r="AX2165" s="198"/>
      <c r="AY2165" s="198"/>
      <c r="AZ2165" s="198"/>
      <c r="BA2165" s="198"/>
      <c r="BB2165" s="198"/>
      <c r="BC2165" s="198"/>
      <c r="BD2165" s="198"/>
      <c r="BE2165" s="198"/>
      <c r="BF2165" s="198"/>
      <c r="BG2165" s="198"/>
      <c r="BH2165" s="198"/>
      <c r="BI2165" s="198"/>
      <c r="BJ2165" s="198"/>
      <c r="BK2165" s="198"/>
      <c r="BL2165" s="198"/>
      <c r="BM2165" s="198"/>
      <c r="BN2165" s="198"/>
      <c r="BO2165" s="198"/>
      <c r="BP2165" s="198"/>
      <c r="BQ2165" s="198"/>
      <c r="BR2165" s="198"/>
      <c r="BS2165" s="198"/>
      <c r="BT2165" s="198"/>
      <c r="BU2165" s="198"/>
      <c r="BV2165" s="198"/>
      <c r="BW2165" s="198"/>
      <c r="BX2165" s="198"/>
      <c r="BY2165" s="198"/>
      <c r="BZ2165" s="198"/>
      <c r="CA2165" s="198"/>
      <c r="CB2165" s="198"/>
      <c r="CC2165" s="198"/>
      <c r="CD2165" s="198"/>
    </row>
    <row r="2166" spans="4:82" x14ac:dyDescent="0.2">
      <c r="D2166" s="173"/>
      <c r="E2166" s="173"/>
      <c r="F2166" s="173"/>
      <c r="G2166" s="173"/>
      <c r="H2166" s="173"/>
      <c r="I2166" s="173"/>
      <c r="J2166" s="173"/>
      <c r="K2166" s="173"/>
      <c r="L2166" s="173"/>
      <c r="M2166" s="173"/>
      <c r="N2166" s="173"/>
      <c r="O2166" s="173"/>
      <c r="P2166" s="173"/>
      <c r="Q2166" s="173"/>
      <c r="R2166" s="173"/>
      <c r="S2166" s="173"/>
      <c r="T2166" s="173"/>
      <c r="U2166" s="173"/>
      <c r="V2166" s="173"/>
      <c r="W2166" s="173"/>
      <c r="X2166" s="173"/>
      <c r="Y2166" s="173"/>
      <c r="Z2166" s="173"/>
      <c r="AA2166" s="173"/>
      <c r="AB2166" s="173"/>
      <c r="AC2166" s="173"/>
      <c r="AD2166" s="173"/>
      <c r="AE2166" s="173"/>
      <c r="AF2166" s="173"/>
      <c r="AG2166" s="173"/>
      <c r="AH2166" s="173"/>
      <c r="AI2166" s="173"/>
      <c r="AJ2166" s="173"/>
      <c r="AK2166" s="173"/>
      <c r="AL2166" s="173"/>
      <c r="AM2166" s="173"/>
      <c r="AN2166" s="173"/>
      <c r="AO2166" s="173"/>
      <c r="AP2166" s="173"/>
      <c r="AQ2166" s="173"/>
      <c r="AR2166" s="173"/>
      <c r="AS2166" s="173"/>
      <c r="AT2166" s="198"/>
      <c r="AU2166" s="198"/>
      <c r="AV2166" s="198"/>
      <c r="AW2166" s="198"/>
      <c r="AX2166" s="198"/>
      <c r="AY2166" s="198"/>
      <c r="AZ2166" s="198"/>
      <c r="BA2166" s="198"/>
      <c r="BB2166" s="198"/>
      <c r="BC2166" s="198"/>
      <c r="BD2166" s="198"/>
      <c r="BE2166" s="198"/>
      <c r="BF2166" s="198"/>
      <c r="BG2166" s="198"/>
      <c r="BH2166" s="198"/>
      <c r="BI2166" s="198"/>
      <c r="BJ2166" s="198"/>
      <c r="BK2166" s="198"/>
      <c r="BL2166" s="198"/>
      <c r="BM2166" s="198"/>
      <c r="BN2166" s="198"/>
      <c r="BO2166" s="198"/>
      <c r="BP2166" s="198"/>
      <c r="BQ2166" s="198"/>
      <c r="BR2166" s="198"/>
      <c r="BS2166" s="198"/>
      <c r="BT2166" s="198"/>
      <c r="BU2166" s="198"/>
      <c r="BV2166" s="198"/>
      <c r="BW2166" s="198"/>
      <c r="BX2166" s="198"/>
      <c r="BY2166" s="198"/>
      <c r="BZ2166" s="198"/>
      <c r="CA2166" s="198"/>
      <c r="CB2166" s="198"/>
      <c r="CC2166" s="198"/>
      <c r="CD2166" s="198"/>
    </row>
    <row r="2167" spans="4:82" x14ac:dyDescent="0.2">
      <c r="D2167" s="173"/>
      <c r="E2167" s="173"/>
      <c r="F2167" s="173"/>
      <c r="G2167" s="173"/>
      <c r="H2167" s="173"/>
      <c r="I2167" s="173"/>
      <c r="J2167" s="173"/>
      <c r="K2167" s="173"/>
      <c r="L2167" s="173"/>
      <c r="M2167" s="173"/>
      <c r="N2167" s="173"/>
      <c r="O2167" s="173"/>
      <c r="P2167" s="173"/>
      <c r="Q2167" s="173"/>
      <c r="R2167" s="173"/>
      <c r="S2167" s="173"/>
      <c r="T2167" s="173"/>
      <c r="U2167" s="173"/>
      <c r="V2167" s="173"/>
      <c r="W2167" s="173"/>
      <c r="X2167" s="173"/>
      <c r="Y2167" s="173"/>
      <c r="Z2167" s="173"/>
      <c r="AA2167" s="173"/>
      <c r="AB2167" s="173"/>
      <c r="AC2167" s="173"/>
      <c r="AD2167" s="173"/>
      <c r="AE2167" s="173"/>
      <c r="AF2167" s="173"/>
      <c r="AG2167" s="173"/>
      <c r="AH2167" s="173"/>
      <c r="AI2167" s="173"/>
      <c r="AJ2167" s="173"/>
      <c r="AK2167" s="173"/>
      <c r="AL2167" s="173"/>
      <c r="AM2167" s="173"/>
      <c r="AN2167" s="173"/>
      <c r="AO2167" s="173"/>
      <c r="AP2167" s="173"/>
      <c r="AQ2167" s="173"/>
      <c r="AR2167" s="173"/>
      <c r="AS2167" s="173"/>
      <c r="AT2167" s="198"/>
      <c r="AU2167" s="198"/>
      <c r="AV2167" s="198"/>
      <c r="AW2167" s="198"/>
      <c r="AX2167" s="198"/>
      <c r="AY2167" s="198"/>
      <c r="AZ2167" s="198"/>
      <c r="BA2167" s="198"/>
      <c r="BB2167" s="198"/>
      <c r="BC2167" s="198"/>
      <c r="BD2167" s="198"/>
      <c r="BE2167" s="198"/>
      <c r="BF2167" s="198"/>
      <c r="BG2167" s="198"/>
      <c r="BH2167" s="198"/>
      <c r="BI2167" s="198"/>
      <c r="BJ2167" s="198"/>
      <c r="BK2167" s="198"/>
      <c r="BL2167" s="198"/>
      <c r="BM2167" s="198"/>
      <c r="BN2167" s="198"/>
      <c r="BO2167" s="198"/>
      <c r="BP2167" s="198"/>
      <c r="BQ2167" s="198"/>
      <c r="BR2167" s="198"/>
      <c r="BS2167" s="198"/>
      <c r="BT2167" s="198"/>
      <c r="BU2167" s="198"/>
      <c r="BV2167" s="198"/>
      <c r="BW2167" s="198"/>
      <c r="BX2167" s="198"/>
      <c r="BY2167" s="198"/>
      <c r="BZ2167" s="198"/>
      <c r="CA2167" s="198"/>
      <c r="CB2167" s="198"/>
      <c r="CC2167" s="198"/>
      <c r="CD2167" s="198"/>
    </row>
    <row r="2168" spans="4:82" x14ac:dyDescent="0.2">
      <c r="D2168" s="173"/>
      <c r="E2168" s="173"/>
      <c r="F2168" s="173"/>
      <c r="G2168" s="173"/>
      <c r="H2168" s="173"/>
      <c r="I2168" s="173"/>
      <c r="J2168" s="173"/>
      <c r="K2168" s="173"/>
      <c r="L2168" s="173"/>
      <c r="M2168" s="173"/>
      <c r="N2168" s="173"/>
      <c r="O2168" s="173"/>
      <c r="P2168" s="173"/>
      <c r="Q2168" s="173"/>
      <c r="R2168" s="173"/>
      <c r="S2168" s="173"/>
      <c r="T2168" s="173"/>
      <c r="U2168" s="173"/>
      <c r="V2168" s="173"/>
      <c r="W2168" s="173"/>
      <c r="X2168" s="173"/>
      <c r="Y2168" s="173"/>
      <c r="Z2168" s="173"/>
      <c r="AA2168" s="173"/>
      <c r="AB2168" s="173"/>
      <c r="AC2168" s="173"/>
      <c r="AD2168" s="173"/>
      <c r="AE2168" s="173"/>
      <c r="AF2168" s="173"/>
      <c r="AG2168" s="173"/>
      <c r="AH2168" s="173"/>
      <c r="AI2168" s="173"/>
      <c r="AJ2168" s="173"/>
      <c r="AK2168" s="173"/>
      <c r="AL2168" s="173"/>
      <c r="AM2168" s="173"/>
      <c r="AN2168" s="173"/>
      <c r="AO2168" s="173"/>
      <c r="AP2168" s="173"/>
      <c r="AQ2168" s="173"/>
      <c r="AR2168" s="173"/>
      <c r="AS2168" s="173"/>
      <c r="AT2168" s="198"/>
      <c r="AU2168" s="198"/>
      <c r="AV2168" s="198"/>
      <c r="AW2168" s="198"/>
      <c r="AX2168" s="198"/>
      <c r="AY2168" s="198"/>
      <c r="AZ2168" s="198"/>
      <c r="BA2168" s="198"/>
      <c r="BB2168" s="198"/>
      <c r="BC2168" s="198"/>
      <c r="BD2168" s="198"/>
      <c r="BE2168" s="198"/>
      <c r="BF2168" s="198"/>
      <c r="BG2168" s="198"/>
      <c r="BH2168" s="198"/>
      <c r="BI2168" s="198"/>
      <c r="BJ2168" s="198"/>
      <c r="BK2168" s="198"/>
      <c r="BL2168" s="198"/>
      <c r="BM2168" s="198"/>
      <c r="BN2168" s="198"/>
      <c r="BO2168" s="198"/>
      <c r="BP2168" s="198"/>
      <c r="BQ2168" s="198"/>
      <c r="BR2168" s="198"/>
      <c r="BS2168" s="198"/>
      <c r="BT2168" s="198"/>
      <c r="BU2168" s="198"/>
      <c r="BV2168" s="198"/>
      <c r="BW2168" s="198"/>
      <c r="BX2168" s="198"/>
      <c r="BY2168" s="198"/>
      <c r="BZ2168" s="198"/>
      <c r="CA2168" s="198"/>
      <c r="CB2168" s="198"/>
      <c r="CC2168" s="198"/>
      <c r="CD2168" s="198"/>
    </row>
    <row r="2169" spans="4:82" x14ac:dyDescent="0.2">
      <c r="D2169" s="173"/>
      <c r="E2169" s="173"/>
      <c r="F2169" s="173"/>
      <c r="G2169" s="173"/>
      <c r="H2169" s="173"/>
      <c r="I2169" s="173"/>
      <c r="J2169" s="173"/>
      <c r="K2169" s="173"/>
      <c r="L2169" s="173"/>
      <c r="M2169" s="173"/>
      <c r="N2169" s="173"/>
      <c r="O2169" s="173"/>
      <c r="P2169" s="173"/>
      <c r="Q2169" s="173"/>
      <c r="R2169" s="173"/>
      <c r="S2169" s="173"/>
      <c r="T2169" s="173"/>
      <c r="U2169" s="173"/>
      <c r="V2169" s="173"/>
      <c r="W2169" s="173"/>
      <c r="X2169" s="173"/>
      <c r="Y2169" s="173"/>
      <c r="Z2169" s="173"/>
      <c r="AA2169" s="173"/>
      <c r="AB2169" s="173"/>
      <c r="AC2169" s="173"/>
      <c r="AD2169" s="173"/>
      <c r="AE2169" s="173"/>
      <c r="AF2169" s="173"/>
      <c r="AG2169" s="173"/>
      <c r="AH2169" s="173"/>
      <c r="AI2169" s="173"/>
      <c r="AJ2169" s="173"/>
      <c r="AK2169" s="173"/>
      <c r="AL2169" s="173"/>
      <c r="AM2169" s="173"/>
      <c r="AN2169" s="173"/>
      <c r="AO2169" s="173"/>
      <c r="AP2169" s="173"/>
      <c r="AQ2169" s="173"/>
      <c r="AR2169" s="173"/>
      <c r="AS2169" s="173"/>
      <c r="AT2169" s="198"/>
      <c r="AU2169" s="198"/>
      <c r="AV2169" s="198"/>
      <c r="AW2169" s="198"/>
      <c r="AX2169" s="198"/>
      <c r="AY2169" s="198"/>
      <c r="AZ2169" s="198"/>
      <c r="BA2169" s="198"/>
      <c r="BB2169" s="198"/>
      <c r="BC2169" s="198"/>
      <c r="BD2169" s="198"/>
      <c r="BE2169" s="198"/>
      <c r="BF2169" s="198"/>
      <c r="BG2169" s="198"/>
      <c r="BH2169" s="198"/>
      <c r="BI2169" s="198"/>
      <c r="BJ2169" s="198"/>
      <c r="BK2169" s="198"/>
      <c r="BL2169" s="198"/>
      <c r="BM2169" s="198"/>
      <c r="BN2169" s="198"/>
      <c r="BO2169" s="198"/>
      <c r="BP2169" s="198"/>
      <c r="BQ2169" s="198"/>
      <c r="BR2169" s="198"/>
      <c r="BS2169" s="198"/>
      <c r="BT2169" s="198"/>
      <c r="BU2169" s="198"/>
      <c r="BV2169" s="198"/>
      <c r="BW2169" s="198"/>
      <c r="BX2169" s="198"/>
      <c r="BY2169" s="198"/>
      <c r="BZ2169" s="198"/>
      <c r="CA2169" s="198"/>
      <c r="CB2169" s="198"/>
      <c r="CC2169" s="198"/>
      <c r="CD2169" s="198"/>
    </row>
    <row r="2170" spans="4:82" x14ac:dyDescent="0.2">
      <c r="D2170" s="173"/>
      <c r="E2170" s="173"/>
      <c r="F2170" s="173"/>
      <c r="G2170" s="173"/>
      <c r="H2170" s="173"/>
      <c r="I2170" s="173"/>
      <c r="J2170" s="173"/>
      <c r="K2170" s="173"/>
      <c r="L2170" s="173"/>
      <c r="M2170" s="173"/>
      <c r="N2170" s="173"/>
      <c r="O2170" s="173"/>
      <c r="P2170" s="173"/>
      <c r="Q2170" s="173"/>
      <c r="R2170" s="173"/>
      <c r="S2170" s="173"/>
      <c r="T2170" s="173"/>
      <c r="U2170" s="173"/>
      <c r="V2170" s="173"/>
      <c r="W2170" s="173"/>
      <c r="X2170" s="173"/>
      <c r="Y2170" s="173"/>
      <c r="Z2170" s="173"/>
      <c r="AA2170" s="173"/>
      <c r="AB2170" s="173"/>
      <c r="AC2170" s="173"/>
      <c r="AD2170" s="173"/>
      <c r="AE2170" s="173"/>
      <c r="AF2170" s="173"/>
      <c r="AG2170" s="173"/>
      <c r="AH2170" s="173"/>
      <c r="AI2170" s="173"/>
      <c r="AJ2170" s="173"/>
      <c r="AK2170" s="173"/>
      <c r="AL2170" s="173"/>
      <c r="AM2170" s="173"/>
      <c r="AN2170" s="173"/>
      <c r="AO2170" s="173"/>
      <c r="AP2170" s="173"/>
      <c r="AQ2170" s="173"/>
      <c r="AR2170" s="173"/>
      <c r="AS2170" s="173"/>
      <c r="AT2170" s="198"/>
      <c r="AU2170" s="198"/>
      <c r="AV2170" s="198"/>
      <c r="AW2170" s="198"/>
      <c r="AX2170" s="198"/>
      <c r="AY2170" s="198"/>
      <c r="AZ2170" s="198"/>
      <c r="BA2170" s="198"/>
      <c r="BB2170" s="198"/>
      <c r="BC2170" s="198"/>
      <c r="BD2170" s="198"/>
      <c r="BE2170" s="198"/>
      <c r="BF2170" s="198"/>
      <c r="BG2170" s="198"/>
      <c r="BH2170" s="198"/>
      <c r="BI2170" s="198"/>
      <c r="BJ2170" s="198"/>
      <c r="BK2170" s="198"/>
      <c r="BL2170" s="198"/>
      <c r="BM2170" s="198"/>
      <c r="BN2170" s="198"/>
      <c r="BO2170" s="198"/>
      <c r="BP2170" s="198"/>
      <c r="BQ2170" s="198"/>
      <c r="BR2170" s="198"/>
      <c r="BS2170" s="198"/>
      <c r="BT2170" s="198"/>
      <c r="BU2170" s="198"/>
      <c r="BV2170" s="198"/>
      <c r="BW2170" s="198"/>
      <c r="BX2170" s="198"/>
      <c r="BY2170" s="198"/>
      <c r="BZ2170" s="198"/>
      <c r="CA2170" s="198"/>
      <c r="CB2170" s="198"/>
      <c r="CC2170" s="198"/>
      <c r="CD2170" s="198"/>
    </row>
    <row r="2171" spans="4:82" x14ac:dyDescent="0.2">
      <c r="D2171" s="173"/>
      <c r="E2171" s="173"/>
      <c r="F2171" s="173"/>
      <c r="G2171" s="173"/>
      <c r="H2171" s="173"/>
      <c r="I2171" s="173"/>
      <c r="J2171" s="173"/>
      <c r="K2171" s="173"/>
      <c r="L2171" s="173"/>
      <c r="M2171" s="173"/>
      <c r="N2171" s="173"/>
      <c r="O2171" s="173"/>
      <c r="P2171" s="173"/>
      <c r="Q2171" s="173"/>
      <c r="R2171" s="173"/>
      <c r="S2171" s="173"/>
      <c r="T2171" s="173"/>
      <c r="U2171" s="173"/>
      <c r="V2171" s="173"/>
      <c r="W2171" s="173"/>
      <c r="X2171" s="173"/>
      <c r="Y2171" s="173"/>
      <c r="Z2171" s="173"/>
      <c r="AA2171" s="173"/>
      <c r="AB2171" s="173"/>
      <c r="AC2171" s="173"/>
      <c r="AD2171" s="173"/>
      <c r="AE2171" s="173"/>
      <c r="AF2171" s="173"/>
      <c r="AG2171" s="173"/>
      <c r="AH2171" s="173"/>
      <c r="AI2171" s="173"/>
      <c r="AJ2171" s="173"/>
      <c r="AK2171" s="173"/>
      <c r="AL2171" s="173"/>
      <c r="AM2171" s="173"/>
      <c r="AN2171" s="173"/>
      <c r="AO2171" s="173"/>
      <c r="AP2171" s="173"/>
      <c r="AQ2171" s="173"/>
      <c r="AR2171" s="173"/>
      <c r="AS2171" s="173"/>
      <c r="AT2171" s="198"/>
      <c r="AU2171" s="198"/>
      <c r="AV2171" s="198"/>
      <c r="AW2171" s="198"/>
      <c r="AX2171" s="198"/>
      <c r="AY2171" s="198"/>
      <c r="AZ2171" s="198"/>
      <c r="BA2171" s="198"/>
      <c r="BB2171" s="198"/>
      <c r="BC2171" s="198"/>
      <c r="BD2171" s="198"/>
      <c r="BE2171" s="198"/>
      <c r="BF2171" s="198"/>
      <c r="BG2171" s="198"/>
      <c r="BH2171" s="198"/>
      <c r="BI2171" s="198"/>
      <c r="BJ2171" s="198"/>
      <c r="BK2171" s="198"/>
      <c r="BL2171" s="198"/>
      <c r="BM2171" s="198"/>
      <c r="BN2171" s="198"/>
      <c r="BO2171" s="198"/>
      <c r="BP2171" s="198"/>
      <c r="BQ2171" s="198"/>
      <c r="BR2171" s="198"/>
      <c r="BS2171" s="198"/>
      <c r="BT2171" s="198"/>
      <c r="BU2171" s="198"/>
      <c r="BV2171" s="198"/>
      <c r="BW2171" s="198"/>
      <c r="BX2171" s="198"/>
      <c r="BY2171" s="198"/>
      <c r="BZ2171" s="198"/>
      <c r="CA2171" s="198"/>
      <c r="CB2171" s="198"/>
      <c r="CC2171" s="198"/>
      <c r="CD2171" s="198"/>
    </row>
    <row r="2172" spans="4:82" x14ac:dyDescent="0.2">
      <c r="D2172" s="173"/>
      <c r="E2172" s="173"/>
      <c r="F2172" s="173"/>
      <c r="G2172" s="173"/>
      <c r="H2172" s="173"/>
      <c r="I2172" s="173"/>
      <c r="J2172" s="173"/>
      <c r="K2172" s="173"/>
      <c r="L2172" s="173"/>
      <c r="M2172" s="173"/>
      <c r="N2172" s="173"/>
      <c r="O2172" s="173"/>
      <c r="P2172" s="173"/>
      <c r="Q2172" s="173"/>
      <c r="R2172" s="173"/>
      <c r="S2172" s="173"/>
      <c r="T2172" s="173"/>
      <c r="U2172" s="173"/>
      <c r="V2172" s="173"/>
      <c r="W2172" s="173"/>
      <c r="X2172" s="173"/>
      <c r="Y2172" s="173"/>
      <c r="Z2172" s="173"/>
      <c r="AA2172" s="173"/>
      <c r="AB2172" s="173"/>
      <c r="AC2172" s="173"/>
      <c r="AD2172" s="173"/>
      <c r="AE2172" s="173"/>
      <c r="AF2172" s="173"/>
      <c r="AG2172" s="173"/>
      <c r="AH2172" s="173"/>
      <c r="AI2172" s="173"/>
      <c r="AJ2172" s="173"/>
      <c r="AK2172" s="173"/>
      <c r="AL2172" s="173"/>
      <c r="AM2172" s="173"/>
      <c r="AN2172" s="173"/>
      <c r="AO2172" s="173"/>
      <c r="AP2172" s="173"/>
      <c r="AQ2172" s="173"/>
      <c r="AR2172" s="173"/>
      <c r="AS2172" s="173"/>
      <c r="AT2172" s="198"/>
      <c r="AU2172" s="198"/>
      <c r="AV2172" s="198"/>
      <c r="AW2172" s="198"/>
      <c r="AX2172" s="198"/>
      <c r="AY2172" s="198"/>
      <c r="AZ2172" s="198"/>
      <c r="BA2172" s="198"/>
      <c r="BB2172" s="198"/>
      <c r="BC2172" s="198"/>
      <c r="BD2172" s="198"/>
      <c r="BE2172" s="198"/>
      <c r="BF2172" s="198"/>
      <c r="BG2172" s="198"/>
      <c r="BH2172" s="198"/>
      <c r="BI2172" s="198"/>
      <c r="BJ2172" s="198"/>
      <c r="BK2172" s="198"/>
      <c r="BL2172" s="198"/>
      <c r="BM2172" s="198"/>
      <c r="BN2172" s="198"/>
      <c r="BO2172" s="198"/>
      <c r="BP2172" s="198"/>
      <c r="BQ2172" s="198"/>
      <c r="BR2172" s="198"/>
      <c r="BS2172" s="198"/>
      <c r="BT2172" s="198"/>
      <c r="BU2172" s="198"/>
      <c r="BV2172" s="198"/>
      <c r="BW2172" s="198"/>
      <c r="BX2172" s="198"/>
      <c r="BY2172" s="198"/>
      <c r="BZ2172" s="198"/>
      <c r="CA2172" s="198"/>
      <c r="CB2172" s="198"/>
      <c r="CC2172" s="198"/>
      <c r="CD2172" s="198"/>
    </row>
    <row r="2173" spans="4:82" x14ac:dyDescent="0.2">
      <c r="D2173" s="173"/>
      <c r="E2173" s="173"/>
      <c r="F2173" s="173"/>
      <c r="G2173" s="173"/>
      <c r="H2173" s="173"/>
      <c r="I2173" s="173"/>
      <c r="J2173" s="173"/>
      <c r="K2173" s="173"/>
      <c r="L2173" s="173"/>
      <c r="M2173" s="173"/>
      <c r="N2173" s="173"/>
      <c r="O2173" s="173"/>
      <c r="P2173" s="173"/>
      <c r="Q2173" s="173"/>
      <c r="R2173" s="173"/>
      <c r="S2173" s="173"/>
      <c r="T2173" s="173"/>
      <c r="U2173" s="173"/>
      <c r="V2173" s="173"/>
      <c r="W2173" s="173"/>
      <c r="X2173" s="173"/>
      <c r="Y2173" s="173"/>
      <c r="Z2173" s="173"/>
      <c r="AA2173" s="173"/>
      <c r="AB2173" s="173"/>
      <c r="AC2173" s="173"/>
      <c r="AD2173" s="173"/>
      <c r="AE2173" s="173"/>
      <c r="AF2173" s="173"/>
      <c r="AG2173" s="173"/>
      <c r="AH2173" s="173"/>
      <c r="AI2173" s="173"/>
      <c r="AJ2173" s="173"/>
      <c r="AK2173" s="173"/>
      <c r="AL2173" s="173"/>
      <c r="AM2173" s="173"/>
      <c r="AN2173" s="173"/>
      <c r="AO2173" s="173"/>
      <c r="AP2173" s="173"/>
      <c r="AQ2173" s="173"/>
      <c r="AR2173" s="173"/>
      <c r="AS2173" s="173"/>
      <c r="AT2173" s="198"/>
      <c r="AU2173" s="198"/>
      <c r="AV2173" s="198"/>
      <c r="AW2173" s="198"/>
      <c r="AX2173" s="198"/>
      <c r="AY2173" s="198"/>
      <c r="AZ2173" s="198"/>
      <c r="BA2173" s="198"/>
      <c r="BB2173" s="198"/>
      <c r="BC2173" s="198"/>
      <c r="BD2173" s="198"/>
      <c r="BE2173" s="198"/>
      <c r="BF2173" s="198"/>
      <c r="BG2173" s="198"/>
      <c r="BH2173" s="198"/>
      <c r="BI2173" s="198"/>
      <c r="BJ2173" s="198"/>
      <c r="BK2173" s="198"/>
      <c r="BL2173" s="198"/>
      <c r="BM2173" s="198"/>
      <c r="BN2173" s="198"/>
      <c r="BO2173" s="198"/>
      <c r="BP2173" s="198"/>
      <c r="BQ2173" s="198"/>
      <c r="BR2173" s="198"/>
      <c r="BS2173" s="198"/>
      <c r="BT2173" s="198"/>
      <c r="BU2173" s="198"/>
      <c r="BV2173" s="198"/>
      <c r="BW2173" s="198"/>
      <c r="BX2173" s="198"/>
      <c r="BY2173" s="198"/>
      <c r="BZ2173" s="198"/>
      <c r="CA2173" s="198"/>
      <c r="CB2173" s="198"/>
      <c r="CC2173" s="198"/>
      <c r="CD2173" s="198"/>
    </row>
    <row r="2174" spans="4:82" x14ac:dyDescent="0.2">
      <c r="D2174" s="173"/>
      <c r="E2174" s="173"/>
      <c r="F2174" s="173"/>
      <c r="G2174" s="173"/>
      <c r="H2174" s="173"/>
      <c r="I2174" s="173"/>
      <c r="J2174" s="173"/>
      <c r="K2174" s="173"/>
      <c r="L2174" s="173"/>
      <c r="M2174" s="173"/>
      <c r="N2174" s="173"/>
      <c r="O2174" s="173"/>
      <c r="P2174" s="173"/>
      <c r="Q2174" s="173"/>
      <c r="R2174" s="173"/>
      <c r="S2174" s="173"/>
      <c r="T2174" s="173"/>
      <c r="U2174" s="173"/>
      <c r="V2174" s="173"/>
      <c r="W2174" s="173"/>
      <c r="X2174" s="173"/>
      <c r="Y2174" s="173"/>
      <c r="Z2174" s="173"/>
      <c r="AA2174" s="173"/>
      <c r="AB2174" s="173"/>
      <c r="AC2174" s="173"/>
      <c r="AD2174" s="173"/>
      <c r="AE2174" s="173"/>
      <c r="AF2174" s="173"/>
      <c r="AG2174" s="173"/>
      <c r="AH2174" s="173"/>
      <c r="AI2174" s="173"/>
      <c r="AJ2174" s="173"/>
      <c r="AK2174" s="173"/>
      <c r="AL2174" s="173"/>
      <c r="AM2174" s="173"/>
      <c r="AN2174" s="173"/>
      <c r="AO2174" s="173"/>
      <c r="AP2174" s="173"/>
      <c r="AQ2174" s="173"/>
      <c r="AR2174" s="173"/>
      <c r="AS2174" s="173"/>
      <c r="AT2174" s="198"/>
      <c r="AU2174" s="198"/>
      <c r="AV2174" s="198"/>
      <c r="AW2174" s="198"/>
      <c r="AX2174" s="198"/>
      <c r="AY2174" s="198"/>
      <c r="AZ2174" s="198"/>
      <c r="BA2174" s="198"/>
      <c r="BB2174" s="198"/>
      <c r="BC2174" s="198"/>
      <c r="BD2174" s="198"/>
      <c r="BE2174" s="198"/>
      <c r="BF2174" s="198"/>
      <c r="BG2174" s="198"/>
      <c r="BH2174" s="198"/>
      <c r="BI2174" s="198"/>
      <c r="BJ2174" s="198"/>
      <c r="BK2174" s="198"/>
      <c r="BL2174" s="198"/>
      <c r="BM2174" s="198"/>
      <c r="BN2174" s="198"/>
      <c r="BO2174" s="198"/>
      <c r="BP2174" s="198"/>
      <c r="BQ2174" s="198"/>
      <c r="BR2174" s="198"/>
      <c r="BS2174" s="198"/>
      <c r="BT2174" s="198"/>
      <c r="BU2174" s="198"/>
      <c r="BV2174" s="198"/>
      <c r="BW2174" s="198"/>
      <c r="BX2174" s="198"/>
      <c r="BY2174" s="198"/>
      <c r="BZ2174" s="198"/>
      <c r="CA2174" s="198"/>
      <c r="CB2174" s="198"/>
      <c r="CC2174" s="198"/>
      <c r="CD2174" s="198"/>
    </row>
    <row r="2175" spans="4:82" x14ac:dyDescent="0.2">
      <c r="D2175" s="173"/>
      <c r="E2175" s="173"/>
      <c r="F2175" s="173"/>
      <c r="G2175" s="173"/>
      <c r="H2175" s="173"/>
      <c r="I2175" s="173"/>
      <c r="J2175" s="173"/>
      <c r="K2175" s="173"/>
      <c r="L2175" s="173"/>
      <c r="M2175" s="173"/>
      <c r="N2175" s="173"/>
      <c r="O2175" s="173"/>
      <c r="P2175" s="173"/>
      <c r="Q2175" s="173"/>
      <c r="R2175" s="173"/>
      <c r="S2175" s="173"/>
      <c r="T2175" s="173"/>
      <c r="U2175" s="173"/>
      <c r="V2175" s="173"/>
      <c r="W2175" s="173"/>
      <c r="X2175" s="173"/>
      <c r="Y2175" s="173"/>
      <c r="Z2175" s="173"/>
      <c r="AA2175" s="173"/>
      <c r="AB2175" s="173"/>
      <c r="AC2175" s="173"/>
      <c r="AD2175" s="173"/>
      <c r="AE2175" s="173"/>
      <c r="AF2175" s="173"/>
      <c r="AG2175" s="173"/>
      <c r="AH2175" s="173"/>
      <c r="AI2175" s="173"/>
      <c r="AJ2175" s="173"/>
      <c r="AK2175" s="173"/>
      <c r="AL2175" s="173"/>
      <c r="AM2175" s="173"/>
      <c r="AN2175" s="173"/>
      <c r="AO2175" s="173"/>
      <c r="AP2175" s="173"/>
      <c r="AQ2175" s="173"/>
      <c r="AR2175" s="173"/>
      <c r="AS2175" s="173"/>
      <c r="AT2175" s="198"/>
      <c r="AU2175" s="198"/>
      <c r="AV2175" s="198"/>
      <c r="AW2175" s="198"/>
      <c r="AX2175" s="198"/>
      <c r="AY2175" s="198"/>
      <c r="AZ2175" s="198"/>
      <c r="BA2175" s="198"/>
      <c r="BB2175" s="198"/>
      <c r="BC2175" s="198"/>
      <c r="BD2175" s="198"/>
      <c r="BE2175" s="198"/>
      <c r="BF2175" s="198"/>
      <c r="BG2175" s="198"/>
      <c r="BH2175" s="198"/>
      <c r="BI2175" s="198"/>
      <c r="BJ2175" s="198"/>
      <c r="BK2175" s="198"/>
      <c r="BL2175" s="198"/>
      <c r="BM2175" s="198"/>
      <c r="BN2175" s="198"/>
      <c r="BO2175" s="198"/>
      <c r="BP2175" s="198"/>
      <c r="BQ2175" s="198"/>
      <c r="BR2175" s="198"/>
      <c r="BS2175" s="198"/>
      <c r="BT2175" s="198"/>
      <c r="BU2175" s="198"/>
      <c r="BV2175" s="198"/>
      <c r="BW2175" s="198"/>
      <c r="BX2175" s="198"/>
      <c r="BY2175" s="198"/>
      <c r="BZ2175" s="198"/>
      <c r="CA2175" s="198"/>
      <c r="CB2175" s="198"/>
      <c r="CC2175" s="198"/>
      <c r="CD2175" s="198"/>
    </row>
    <row r="2176" spans="4:82" x14ac:dyDescent="0.2">
      <c r="D2176" s="173"/>
      <c r="E2176" s="173"/>
      <c r="F2176" s="173"/>
      <c r="G2176" s="173"/>
      <c r="H2176" s="173"/>
      <c r="I2176" s="173"/>
      <c r="J2176" s="173"/>
      <c r="K2176" s="173"/>
      <c r="L2176" s="173"/>
      <c r="M2176" s="173"/>
      <c r="N2176" s="173"/>
      <c r="O2176" s="173"/>
      <c r="P2176" s="173"/>
      <c r="Q2176" s="173"/>
      <c r="R2176" s="173"/>
      <c r="S2176" s="173"/>
      <c r="T2176" s="173"/>
      <c r="U2176" s="173"/>
      <c r="V2176" s="173"/>
      <c r="W2176" s="173"/>
      <c r="X2176" s="173"/>
      <c r="Y2176" s="173"/>
      <c r="Z2176" s="173"/>
      <c r="AA2176" s="173"/>
      <c r="AB2176" s="173"/>
      <c r="AC2176" s="173"/>
      <c r="AD2176" s="173"/>
      <c r="AE2176" s="173"/>
      <c r="AF2176" s="173"/>
      <c r="AG2176" s="173"/>
      <c r="AH2176" s="173"/>
      <c r="AI2176" s="173"/>
      <c r="AJ2176" s="173"/>
      <c r="AK2176" s="173"/>
      <c r="AL2176" s="173"/>
      <c r="AM2176" s="173"/>
      <c r="AN2176" s="173"/>
      <c r="AO2176" s="173"/>
      <c r="AP2176" s="173"/>
      <c r="AQ2176" s="173"/>
      <c r="AR2176" s="173"/>
      <c r="AS2176" s="173"/>
      <c r="AT2176" s="198"/>
      <c r="AU2176" s="198"/>
      <c r="AV2176" s="198"/>
      <c r="AW2176" s="198"/>
      <c r="AX2176" s="198"/>
      <c r="AY2176" s="198"/>
      <c r="AZ2176" s="198"/>
      <c r="BA2176" s="198"/>
      <c r="BB2176" s="198"/>
      <c r="BC2176" s="198"/>
      <c r="BD2176" s="198"/>
      <c r="BE2176" s="198"/>
      <c r="BF2176" s="198"/>
      <c r="BG2176" s="198"/>
      <c r="BH2176" s="198"/>
      <c r="BI2176" s="198"/>
      <c r="BJ2176" s="198"/>
      <c r="BK2176" s="198"/>
      <c r="BL2176" s="198"/>
      <c r="BM2176" s="198"/>
      <c r="BN2176" s="198"/>
      <c r="BO2176" s="198"/>
      <c r="BP2176" s="198"/>
      <c r="BQ2176" s="198"/>
      <c r="BR2176" s="198"/>
      <c r="BS2176" s="198"/>
      <c r="BT2176" s="198"/>
      <c r="BU2176" s="198"/>
      <c r="BV2176" s="198"/>
      <c r="BW2176" s="198"/>
      <c r="BX2176" s="198"/>
      <c r="BY2176" s="198"/>
      <c r="BZ2176" s="198"/>
      <c r="CA2176" s="198"/>
      <c r="CB2176" s="198"/>
      <c r="CC2176" s="198"/>
      <c r="CD2176" s="198"/>
    </row>
    <row r="2177" spans="4:82" x14ac:dyDescent="0.2">
      <c r="D2177" s="173"/>
      <c r="E2177" s="173"/>
      <c r="F2177" s="173"/>
      <c r="G2177" s="173"/>
      <c r="H2177" s="173"/>
      <c r="I2177" s="173"/>
      <c r="J2177" s="173"/>
      <c r="K2177" s="173"/>
      <c r="L2177" s="173"/>
      <c r="M2177" s="173"/>
      <c r="N2177" s="173"/>
      <c r="O2177" s="173"/>
      <c r="P2177" s="173"/>
      <c r="Q2177" s="173"/>
      <c r="R2177" s="173"/>
      <c r="S2177" s="173"/>
      <c r="T2177" s="173"/>
      <c r="U2177" s="173"/>
      <c r="V2177" s="173"/>
      <c r="W2177" s="173"/>
      <c r="X2177" s="173"/>
      <c r="Y2177" s="173"/>
      <c r="Z2177" s="173"/>
      <c r="AA2177" s="173"/>
      <c r="AB2177" s="173"/>
      <c r="AC2177" s="173"/>
      <c r="AD2177" s="173"/>
      <c r="AE2177" s="173"/>
      <c r="AF2177" s="173"/>
      <c r="AG2177" s="173"/>
      <c r="AH2177" s="173"/>
      <c r="AI2177" s="173"/>
      <c r="AJ2177" s="173"/>
      <c r="AK2177" s="173"/>
      <c r="AL2177" s="173"/>
      <c r="AM2177" s="173"/>
      <c r="AN2177" s="173"/>
      <c r="AO2177" s="173"/>
      <c r="AP2177" s="173"/>
      <c r="AQ2177" s="173"/>
      <c r="AR2177" s="173"/>
      <c r="AS2177" s="173"/>
      <c r="AT2177" s="198"/>
      <c r="AU2177" s="198"/>
      <c r="AV2177" s="198"/>
      <c r="AW2177" s="198"/>
      <c r="AX2177" s="198"/>
      <c r="AY2177" s="198"/>
      <c r="AZ2177" s="198"/>
      <c r="BA2177" s="198"/>
      <c r="BB2177" s="198"/>
      <c r="BC2177" s="198"/>
      <c r="BD2177" s="198"/>
      <c r="BE2177" s="198"/>
      <c r="BF2177" s="198"/>
      <c r="BG2177" s="198"/>
      <c r="BH2177" s="198"/>
      <c r="BI2177" s="198"/>
      <c r="BJ2177" s="198"/>
      <c r="BK2177" s="198"/>
      <c r="BL2177" s="198"/>
      <c r="BM2177" s="198"/>
      <c r="BN2177" s="198"/>
      <c r="BO2177" s="198"/>
      <c r="BP2177" s="198"/>
      <c r="BQ2177" s="198"/>
      <c r="BR2177" s="198"/>
      <c r="BS2177" s="198"/>
      <c r="BT2177" s="198"/>
      <c r="BU2177" s="198"/>
      <c r="BV2177" s="198"/>
      <c r="BW2177" s="198"/>
      <c r="BX2177" s="198"/>
      <c r="BY2177" s="198"/>
      <c r="BZ2177" s="198"/>
      <c r="CA2177" s="198"/>
      <c r="CB2177" s="198"/>
      <c r="CC2177" s="198"/>
      <c r="CD2177" s="198"/>
    </row>
    <row r="2178" spans="4:82" x14ac:dyDescent="0.2">
      <c r="D2178" s="173"/>
      <c r="E2178" s="173"/>
      <c r="F2178" s="173"/>
      <c r="G2178" s="173"/>
      <c r="H2178" s="173"/>
      <c r="I2178" s="173"/>
      <c r="J2178" s="173"/>
      <c r="K2178" s="173"/>
      <c r="L2178" s="173"/>
      <c r="M2178" s="173"/>
      <c r="N2178" s="173"/>
      <c r="O2178" s="173"/>
      <c r="P2178" s="173"/>
      <c r="Q2178" s="173"/>
      <c r="R2178" s="173"/>
      <c r="S2178" s="173"/>
      <c r="T2178" s="173"/>
      <c r="U2178" s="173"/>
      <c r="V2178" s="173"/>
      <c r="W2178" s="173"/>
      <c r="X2178" s="173"/>
      <c r="Y2178" s="173"/>
      <c r="Z2178" s="173"/>
      <c r="AA2178" s="173"/>
      <c r="AB2178" s="173"/>
      <c r="AC2178" s="173"/>
      <c r="AD2178" s="173"/>
      <c r="AE2178" s="173"/>
      <c r="AF2178" s="173"/>
      <c r="AG2178" s="173"/>
      <c r="AH2178" s="173"/>
      <c r="AI2178" s="173"/>
      <c r="AJ2178" s="173"/>
      <c r="AK2178" s="173"/>
      <c r="AL2178" s="173"/>
      <c r="AM2178" s="173"/>
      <c r="AN2178" s="173"/>
      <c r="AO2178" s="173"/>
      <c r="AP2178" s="173"/>
      <c r="AQ2178" s="173"/>
      <c r="AR2178" s="173"/>
      <c r="AS2178" s="173"/>
      <c r="AT2178" s="198"/>
      <c r="AU2178" s="198"/>
      <c r="AV2178" s="198"/>
      <c r="AW2178" s="198"/>
      <c r="AX2178" s="198"/>
      <c r="AY2178" s="198"/>
      <c r="AZ2178" s="198"/>
      <c r="BA2178" s="198"/>
      <c r="BB2178" s="198"/>
      <c r="BC2178" s="198"/>
      <c r="BD2178" s="198"/>
      <c r="BE2178" s="198"/>
      <c r="BF2178" s="198"/>
      <c r="BG2178" s="198"/>
      <c r="BH2178" s="198"/>
      <c r="BI2178" s="198"/>
      <c r="BJ2178" s="198"/>
      <c r="BK2178" s="198"/>
      <c r="BL2178" s="198"/>
      <c r="BM2178" s="198"/>
      <c r="BN2178" s="198"/>
      <c r="BO2178" s="198"/>
      <c r="BP2178" s="198"/>
      <c r="BQ2178" s="198"/>
      <c r="BR2178" s="198"/>
      <c r="BS2178" s="198"/>
      <c r="BT2178" s="198"/>
      <c r="BU2178" s="198"/>
      <c r="BV2178" s="198"/>
      <c r="BW2178" s="198"/>
      <c r="BX2178" s="198"/>
      <c r="BY2178" s="198"/>
      <c r="BZ2178" s="198"/>
      <c r="CA2178" s="198"/>
      <c r="CB2178" s="198"/>
      <c r="CC2178" s="198"/>
      <c r="CD2178" s="198"/>
    </row>
    <row r="2179" spans="4:82" x14ac:dyDescent="0.2">
      <c r="D2179" s="173"/>
      <c r="E2179" s="173"/>
      <c r="F2179" s="173"/>
      <c r="G2179" s="173"/>
      <c r="H2179" s="173"/>
      <c r="I2179" s="173"/>
      <c r="J2179" s="173"/>
      <c r="K2179" s="173"/>
      <c r="L2179" s="173"/>
      <c r="M2179" s="173"/>
      <c r="N2179" s="173"/>
      <c r="O2179" s="173"/>
      <c r="P2179" s="173"/>
      <c r="Q2179" s="173"/>
      <c r="R2179" s="173"/>
      <c r="S2179" s="173"/>
      <c r="T2179" s="173"/>
      <c r="U2179" s="173"/>
      <c r="V2179" s="173"/>
      <c r="W2179" s="173"/>
      <c r="X2179" s="173"/>
      <c r="Y2179" s="173"/>
      <c r="Z2179" s="173"/>
      <c r="AA2179" s="173"/>
      <c r="AB2179" s="173"/>
      <c r="AC2179" s="173"/>
      <c r="AD2179" s="173"/>
      <c r="AE2179" s="173"/>
      <c r="AF2179" s="173"/>
      <c r="AG2179" s="173"/>
      <c r="AH2179" s="173"/>
      <c r="AI2179" s="173"/>
      <c r="AJ2179" s="173"/>
      <c r="AK2179" s="173"/>
      <c r="AL2179" s="173"/>
      <c r="AM2179" s="173"/>
      <c r="AN2179" s="173"/>
      <c r="AO2179" s="173"/>
      <c r="AP2179" s="173"/>
      <c r="AQ2179" s="173"/>
      <c r="AR2179" s="173"/>
      <c r="AS2179" s="173"/>
      <c r="AT2179" s="198"/>
      <c r="AU2179" s="198"/>
      <c r="AV2179" s="198"/>
      <c r="AW2179" s="198"/>
      <c r="AX2179" s="198"/>
      <c r="AY2179" s="198"/>
      <c r="AZ2179" s="198"/>
      <c r="BA2179" s="198"/>
      <c r="BB2179" s="198"/>
      <c r="BC2179" s="198"/>
      <c r="BD2179" s="198"/>
      <c r="BE2179" s="198"/>
      <c r="BF2179" s="198"/>
      <c r="BG2179" s="198"/>
      <c r="BH2179" s="198"/>
      <c r="BI2179" s="198"/>
      <c r="BJ2179" s="198"/>
      <c r="BK2179" s="198"/>
      <c r="BL2179" s="198"/>
      <c r="BM2179" s="198"/>
      <c r="BN2179" s="198"/>
      <c r="BO2179" s="198"/>
      <c r="BP2179" s="198"/>
      <c r="BQ2179" s="198"/>
      <c r="BR2179" s="198"/>
      <c r="BS2179" s="198"/>
      <c r="BT2179" s="198"/>
      <c r="BU2179" s="198"/>
      <c r="BV2179" s="198"/>
      <c r="BW2179" s="198"/>
      <c r="BX2179" s="198"/>
      <c r="BY2179" s="198"/>
      <c r="BZ2179" s="198"/>
      <c r="CA2179" s="198"/>
      <c r="CB2179" s="198"/>
      <c r="CC2179" s="198"/>
      <c r="CD2179" s="198"/>
    </row>
    <row r="2180" spans="4:82" x14ac:dyDescent="0.2">
      <c r="D2180" s="173"/>
      <c r="E2180" s="173"/>
      <c r="F2180" s="173"/>
      <c r="G2180" s="173"/>
      <c r="H2180" s="173"/>
      <c r="I2180" s="173"/>
      <c r="J2180" s="173"/>
      <c r="K2180" s="173"/>
      <c r="L2180" s="173"/>
      <c r="M2180" s="173"/>
      <c r="N2180" s="173"/>
      <c r="O2180" s="173"/>
      <c r="P2180" s="173"/>
      <c r="Q2180" s="173"/>
      <c r="R2180" s="173"/>
      <c r="S2180" s="173"/>
      <c r="T2180" s="173"/>
      <c r="U2180" s="173"/>
      <c r="V2180" s="173"/>
      <c r="W2180" s="173"/>
      <c r="X2180" s="173"/>
      <c r="Y2180" s="173"/>
      <c r="Z2180" s="173"/>
      <c r="AA2180" s="173"/>
      <c r="AB2180" s="173"/>
      <c r="AC2180" s="173"/>
      <c r="AD2180" s="173"/>
      <c r="AE2180" s="173"/>
      <c r="AF2180" s="173"/>
      <c r="AG2180" s="173"/>
      <c r="AH2180" s="173"/>
      <c r="AI2180" s="173"/>
      <c r="AJ2180" s="173"/>
      <c r="AK2180" s="173"/>
      <c r="AL2180" s="173"/>
      <c r="AM2180" s="173"/>
      <c r="AN2180" s="173"/>
      <c r="AO2180" s="173"/>
      <c r="AP2180" s="173"/>
      <c r="AQ2180" s="173"/>
      <c r="AR2180" s="173"/>
      <c r="AS2180" s="173"/>
      <c r="AT2180" s="198"/>
      <c r="AU2180" s="198"/>
      <c r="AV2180" s="198"/>
      <c r="AW2180" s="198"/>
      <c r="AX2180" s="198"/>
      <c r="AY2180" s="198"/>
      <c r="AZ2180" s="198"/>
      <c r="BA2180" s="198"/>
      <c r="BB2180" s="198"/>
      <c r="BC2180" s="198"/>
      <c r="BD2180" s="198"/>
      <c r="BE2180" s="198"/>
      <c r="BF2180" s="198"/>
      <c r="BG2180" s="198"/>
      <c r="BH2180" s="198"/>
      <c r="BI2180" s="198"/>
      <c r="BJ2180" s="198"/>
      <c r="BK2180" s="198"/>
      <c r="BL2180" s="198"/>
      <c r="BM2180" s="198"/>
      <c r="BN2180" s="198"/>
      <c r="BO2180" s="198"/>
      <c r="BP2180" s="198"/>
      <c r="BQ2180" s="198"/>
      <c r="BR2180" s="198"/>
      <c r="BS2180" s="198"/>
      <c r="BT2180" s="198"/>
      <c r="BU2180" s="198"/>
      <c r="BV2180" s="198"/>
      <c r="BW2180" s="198"/>
      <c r="BX2180" s="198"/>
      <c r="BY2180" s="198"/>
      <c r="BZ2180" s="198"/>
      <c r="CA2180" s="198"/>
      <c r="CB2180" s="198"/>
      <c r="CC2180" s="198"/>
      <c r="CD2180" s="198"/>
    </row>
    <row r="2181" spans="4:82" x14ac:dyDescent="0.2">
      <c r="D2181" s="173"/>
      <c r="E2181" s="173"/>
      <c r="F2181" s="173"/>
      <c r="G2181" s="173"/>
      <c r="H2181" s="173"/>
      <c r="I2181" s="173"/>
      <c r="J2181" s="173"/>
      <c r="K2181" s="173"/>
      <c r="L2181" s="173"/>
      <c r="M2181" s="173"/>
      <c r="N2181" s="173"/>
      <c r="O2181" s="173"/>
      <c r="P2181" s="173"/>
      <c r="Q2181" s="173"/>
      <c r="R2181" s="173"/>
      <c r="S2181" s="173"/>
      <c r="T2181" s="173"/>
      <c r="U2181" s="173"/>
      <c r="V2181" s="173"/>
      <c r="W2181" s="173"/>
      <c r="X2181" s="173"/>
      <c r="Y2181" s="173"/>
      <c r="Z2181" s="173"/>
      <c r="AA2181" s="173"/>
      <c r="AB2181" s="173"/>
      <c r="AC2181" s="173"/>
      <c r="AD2181" s="173"/>
      <c r="AE2181" s="173"/>
      <c r="AF2181" s="173"/>
      <c r="AG2181" s="173"/>
      <c r="AH2181" s="173"/>
      <c r="AI2181" s="173"/>
      <c r="AJ2181" s="173"/>
      <c r="AK2181" s="173"/>
      <c r="AL2181" s="173"/>
      <c r="AM2181" s="173"/>
      <c r="AN2181" s="173"/>
      <c r="AO2181" s="173"/>
      <c r="AP2181" s="173"/>
      <c r="AQ2181" s="173"/>
      <c r="AR2181" s="173"/>
      <c r="AS2181" s="173"/>
      <c r="AT2181" s="198"/>
      <c r="AU2181" s="198"/>
      <c r="AV2181" s="198"/>
      <c r="AW2181" s="198"/>
      <c r="AX2181" s="198"/>
      <c r="AY2181" s="198"/>
      <c r="AZ2181" s="198"/>
      <c r="BA2181" s="198"/>
      <c r="BB2181" s="198"/>
      <c r="BC2181" s="198"/>
      <c r="BD2181" s="198"/>
      <c r="BE2181" s="198"/>
      <c r="BF2181" s="198"/>
      <c r="BG2181" s="198"/>
      <c r="BH2181" s="198"/>
      <c r="BI2181" s="198"/>
      <c r="BJ2181" s="198"/>
      <c r="BK2181" s="198"/>
      <c r="BL2181" s="198"/>
      <c r="BM2181" s="198"/>
      <c r="BN2181" s="198"/>
      <c r="BO2181" s="198"/>
      <c r="BP2181" s="198"/>
      <c r="BQ2181" s="198"/>
      <c r="BR2181" s="198"/>
      <c r="BS2181" s="198"/>
      <c r="BT2181" s="198"/>
      <c r="BU2181" s="198"/>
      <c r="BV2181" s="198"/>
      <c r="BW2181" s="198"/>
      <c r="BX2181" s="198"/>
      <c r="BY2181" s="198"/>
      <c r="BZ2181" s="198"/>
      <c r="CA2181" s="198"/>
      <c r="CB2181" s="198"/>
      <c r="CC2181" s="198"/>
      <c r="CD2181" s="198"/>
    </row>
    <row r="2182" spans="4:82" x14ac:dyDescent="0.2">
      <c r="D2182" s="173"/>
      <c r="E2182" s="173"/>
      <c r="F2182" s="173"/>
      <c r="G2182" s="173"/>
      <c r="H2182" s="173"/>
      <c r="I2182" s="173"/>
      <c r="J2182" s="173"/>
      <c r="K2182" s="173"/>
      <c r="L2182" s="173"/>
      <c r="M2182" s="173"/>
      <c r="N2182" s="173"/>
      <c r="O2182" s="173"/>
      <c r="P2182" s="173"/>
      <c r="Q2182" s="173"/>
      <c r="R2182" s="173"/>
      <c r="S2182" s="173"/>
      <c r="T2182" s="173"/>
      <c r="U2182" s="173"/>
      <c r="V2182" s="173"/>
      <c r="W2182" s="173"/>
      <c r="X2182" s="173"/>
      <c r="Y2182" s="173"/>
      <c r="Z2182" s="173"/>
      <c r="AA2182" s="173"/>
      <c r="AB2182" s="173"/>
      <c r="AC2182" s="173"/>
      <c r="AD2182" s="173"/>
      <c r="AE2182" s="173"/>
      <c r="AF2182" s="173"/>
      <c r="AG2182" s="173"/>
      <c r="AH2182" s="173"/>
      <c r="AI2182" s="173"/>
      <c r="AJ2182" s="173"/>
      <c r="AK2182" s="173"/>
      <c r="AL2182" s="173"/>
      <c r="AM2182" s="173"/>
      <c r="AN2182" s="173"/>
      <c r="AO2182" s="173"/>
      <c r="AP2182" s="173"/>
      <c r="AQ2182" s="173"/>
      <c r="AR2182" s="173"/>
      <c r="AS2182" s="173"/>
      <c r="AT2182" s="198"/>
      <c r="AU2182" s="198"/>
      <c r="AV2182" s="198"/>
      <c r="AW2182" s="198"/>
      <c r="AX2182" s="198"/>
      <c r="AY2182" s="198"/>
      <c r="AZ2182" s="198"/>
      <c r="BA2182" s="198"/>
      <c r="BB2182" s="198"/>
      <c r="BC2182" s="198"/>
      <c r="BD2182" s="198"/>
      <c r="BE2182" s="198"/>
      <c r="BF2182" s="198"/>
      <c r="BG2182" s="198"/>
      <c r="BH2182" s="198"/>
      <c r="BI2182" s="198"/>
      <c r="BJ2182" s="198"/>
      <c r="BK2182" s="198"/>
      <c r="BL2182" s="198"/>
      <c r="BM2182" s="198"/>
      <c r="BN2182" s="198"/>
      <c r="BO2182" s="198"/>
      <c r="BP2182" s="198"/>
      <c r="BQ2182" s="198"/>
      <c r="BR2182" s="198"/>
      <c r="BS2182" s="198"/>
      <c r="BT2182" s="198"/>
      <c r="BU2182" s="198"/>
      <c r="BV2182" s="198"/>
      <c r="BW2182" s="198"/>
      <c r="BX2182" s="198"/>
      <c r="BY2182" s="198"/>
      <c r="BZ2182" s="198"/>
      <c r="CA2182" s="198"/>
      <c r="CB2182" s="198"/>
      <c r="CC2182" s="198"/>
      <c r="CD2182" s="198"/>
    </row>
    <row r="2183" spans="4:82" x14ac:dyDescent="0.2">
      <c r="D2183" s="173"/>
      <c r="E2183" s="173"/>
      <c r="F2183" s="173"/>
      <c r="G2183" s="173"/>
      <c r="H2183" s="173"/>
      <c r="I2183" s="173"/>
      <c r="J2183" s="173"/>
      <c r="K2183" s="173"/>
      <c r="L2183" s="173"/>
      <c r="M2183" s="173"/>
      <c r="N2183" s="173"/>
      <c r="O2183" s="173"/>
      <c r="P2183" s="173"/>
      <c r="Q2183" s="173"/>
      <c r="R2183" s="173"/>
      <c r="S2183" s="173"/>
      <c r="T2183" s="173"/>
      <c r="U2183" s="173"/>
      <c r="V2183" s="173"/>
      <c r="W2183" s="173"/>
      <c r="X2183" s="173"/>
      <c r="Y2183" s="173"/>
      <c r="Z2183" s="173"/>
      <c r="AA2183" s="173"/>
      <c r="AB2183" s="173"/>
      <c r="AC2183" s="173"/>
      <c r="AD2183" s="173"/>
      <c r="AE2183" s="173"/>
      <c r="AF2183" s="173"/>
      <c r="AG2183" s="173"/>
      <c r="AH2183" s="173"/>
      <c r="AI2183" s="173"/>
      <c r="AJ2183" s="173"/>
      <c r="AK2183" s="173"/>
      <c r="AL2183" s="173"/>
      <c r="AM2183" s="173"/>
      <c r="AN2183" s="173"/>
      <c r="AO2183" s="173"/>
      <c r="AP2183" s="173"/>
      <c r="AQ2183" s="173"/>
      <c r="AR2183" s="173"/>
      <c r="AS2183" s="173"/>
      <c r="AT2183" s="198"/>
      <c r="AU2183" s="198"/>
      <c r="AV2183" s="198"/>
      <c r="AW2183" s="198"/>
      <c r="AX2183" s="198"/>
      <c r="AY2183" s="198"/>
      <c r="AZ2183" s="198"/>
      <c r="BA2183" s="198"/>
      <c r="BB2183" s="198"/>
      <c r="BC2183" s="198"/>
      <c r="BD2183" s="198"/>
      <c r="BE2183" s="198"/>
      <c r="BF2183" s="198"/>
      <c r="BG2183" s="198"/>
      <c r="BH2183" s="198"/>
      <c r="BI2183" s="198"/>
      <c r="BJ2183" s="198"/>
      <c r="BK2183" s="198"/>
      <c r="BL2183" s="198"/>
      <c r="BM2183" s="198"/>
      <c r="BN2183" s="198"/>
      <c r="BO2183" s="198"/>
      <c r="BP2183" s="198"/>
      <c r="BQ2183" s="198"/>
      <c r="BR2183" s="198"/>
      <c r="BS2183" s="198"/>
      <c r="BT2183" s="198"/>
      <c r="BU2183" s="198"/>
      <c r="BV2183" s="198"/>
      <c r="BW2183" s="198"/>
      <c r="BX2183" s="198"/>
      <c r="BY2183" s="198"/>
      <c r="BZ2183" s="198"/>
      <c r="CA2183" s="198"/>
      <c r="CB2183" s="198"/>
      <c r="CC2183" s="198"/>
      <c r="CD2183" s="198"/>
    </row>
    <row r="2184" spans="4:82" x14ac:dyDescent="0.2">
      <c r="D2184" s="173"/>
      <c r="E2184" s="173"/>
      <c r="F2184" s="173"/>
      <c r="G2184" s="173"/>
      <c r="H2184" s="173"/>
      <c r="I2184" s="173"/>
      <c r="J2184" s="173"/>
      <c r="K2184" s="173"/>
      <c r="L2184" s="173"/>
      <c r="M2184" s="173"/>
      <c r="N2184" s="173"/>
      <c r="O2184" s="173"/>
      <c r="P2184" s="173"/>
      <c r="Q2184" s="173"/>
      <c r="R2184" s="173"/>
      <c r="S2184" s="173"/>
      <c r="T2184" s="173"/>
      <c r="U2184" s="173"/>
      <c r="V2184" s="173"/>
      <c r="W2184" s="173"/>
      <c r="X2184" s="173"/>
      <c r="Y2184" s="173"/>
      <c r="Z2184" s="173"/>
      <c r="AA2184" s="173"/>
      <c r="AB2184" s="173"/>
      <c r="AC2184" s="173"/>
      <c r="AD2184" s="173"/>
      <c r="AE2184" s="173"/>
      <c r="AF2184" s="173"/>
      <c r="AG2184" s="173"/>
      <c r="AH2184" s="173"/>
      <c r="AI2184" s="173"/>
      <c r="AJ2184" s="173"/>
      <c r="AK2184" s="173"/>
      <c r="AL2184" s="173"/>
      <c r="AM2184" s="173"/>
      <c r="AN2184" s="173"/>
      <c r="AO2184" s="173"/>
      <c r="AP2184" s="173"/>
      <c r="AQ2184" s="173"/>
      <c r="AR2184" s="173"/>
      <c r="AS2184" s="173"/>
      <c r="AT2184" s="198"/>
      <c r="AU2184" s="198"/>
      <c r="AV2184" s="198"/>
      <c r="AW2184" s="198"/>
      <c r="AX2184" s="198"/>
      <c r="AY2184" s="198"/>
      <c r="AZ2184" s="198"/>
      <c r="BA2184" s="198"/>
      <c r="BB2184" s="198"/>
      <c r="BC2184" s="198"/>
      <c r="BD2184" s="198"/>
      <c r="BE2184" s="198"/>
      <c r="BF2184" s="198"/>
      <c r="BG2184" s="198"/>
      <c r="BH2184" s="198"/>
      <c r="BI2184" s="198"/>
      <c r="BJ2184" s="198"/>
      <c r="BK2184" s="198"/>
      <c r="BL2184" s="198"/>
      <c r="BM2184" s="198"/>
      <c r="BN2184" s="198"/>
      <c r="BO2184" s="198"/>
      <c r="BP2184" s="198"/>
      <c r="BQ2184" s="198"/>
      <c r="BR2184" s="198"/>
      <c r="BS2184" s="198"/>
      <c r="BT2184" s="198"/>
      <c r="BU2184" s="198"/>
      <c r="BV2184" s="198"/>
      <c r="BW2184" s="198"/>
      <c r="BX2184" s="198"/>
      <c r="BY2184" s="198"/>
      <c r="BZ2184" s="198"/>
      <c r="CA2184" s="198"/>
      <c r="CB2184" s="198"/>
      <c r="CC2184" s="198"/>
      <c r="CD2184" s="198"/>
    </row>
    <row r="2185" spans="4:82" x14ac:dyDescent="0.2">
      <c r="D2185" s="173"/>
      <c r="E2185" s="173"/>
      <c r="F2185" s="173"/>
      <c r="G2185" s="173"/>
      <c r="H2185" s="173"/>
      <c r="I2185" s="173"/>
      <c r="J2185" s="173"/>
      <c r="K2185" s="173"/>
      <c r="L2185" s="173"/>
      <c r="M2185" s="173"/>
      <c r="N2185" s="173"/>
      <c r="O2185" s="173"/>
      <c r="P2185" s="173"/>
      <c r="Q2185" s="173"/>
      <c r="R2185" s="173"/>
      <c r="S2185" s="173"/>
      <c r="T2185" s="173"/>
      <c r="U2185" s="173"/>
      <c r="V2185" s="173"/>
      <c r="W2185" s="173"/>
      <c r="X2185" s="173"/>
      <c r="Y2185" s="173"/>
      <c r="Z2185" s="173"/>
      <c r="AA2185" s="173"/>
      <c r="AB2185" s="173"/>
      <c r="AC2185" s="173"/>
      <c r="AD2185" s="173"/>
      <c r="AE2185" s="173"/>
      <c r="AF2185" s="173"/>
      <c r="AG2185" s="173"/>
      <c r="AH2185" s="173"/>
      <c r="AI2185" s="173"/>
      <c r="AJ2185" s="173"/>
      <c r="AK2185" s="173"/>
      <c r="AL2185" s="173"/>
      <c r="AM2185" s="173"/>
      <c r="AN2185" s="173"/>
      <c r="AO2185" s="173"/>
      <c r="AP2185" s="173"/>
      <c r="AQ2185" s="173"/>
      <c r="AR2185" s="173"/>
      <c r="AS2185" s="173"/>
      <c r="AT2185" s="198"/>
      <c r="AU2185" s="198"/>
      <c r="AV2185" s="198"/>
      <c r="AW2185" s="198"/>
      <c r="AX2185" s="198"/>
      <c r="AY2185" s="198"/>
      <c r="AZ2185" s="198"/>
      <c r="BA2185" s="198"/>
      <c r="BB2185" s="198"/>
      <c r="BC2185" s="198"/>
      <c r="BD2185" s="198"/>
      <c r="BE2185" s="198"/>
      <c r="BF2185" s="198"/>
      <c r="BG2185" s="198"/>
      <c r="BH2185" s="198"/>
      <c r="BI2185" s="198"/>
      <c r="BJ2185" s="198"/>
      <c r="BK2185" s="198"/>
      <c r="BL2185" s="198"/>
      <c r="BM2185" s="198"/>
      <c r="BN2185" s="198"/>
      <c r="BO2185" s="198"/>
      <c r="BP2185" s="198"/>
      <c r="BQ2185" s="198"/>
      <c r="BR2185" s="198"/>
      <c r="BS2185" s="198"/>
      <c r="BT2185" s="198"/>
      <c r="BU2185" s="198"/>
      <c r="BV2185" s="198"/>
      <c r="BW2185" s="198"/>
      <c r="BX2185" s="198"/>
      <c r="BY2185" s="198"/>
      <c r="BZ2185" s="198"/>
      <c r="CA2185" s="198"/>
      <c r="CB2185" s="198"/>
      <c r="CC2185" s="198"/>
      <c r="CD2185" s="198"/>
    </row>
    <row r="2186" spans="4:82" x14ac:dyDescent="0.2">
      <c r="D2186" s="173"/>
      <c r="E2186" s="173"/>
      <c r="F2186" s="173"/>
      <c r="G2186" s="173"/>
      <c r="H2186" s="173"/>
      <c r="I2186" s="173"/>
      <c r="J2186" s="173"/>
      <c r="K2186" s="173"/>
      <c r="L2186" s="173"/>
      <c r="M2186" s="173"/>
      <c r="N2186" s="173"/>
      <c r="O2186" s="173"/>
      <c r="P2186" s="173"/>
      <c r="Q2186" s="173"/>
      <c r="R2186" s="173"/>
      <c r="S2186" s="173"/>
      <c r="T2186" s="173"/>
      <c r="U2186" s="173"/>
      <c r="V2186" s="173"/>
      <c r="W2186" s="173"/>
      <c r="X2186" s="173"/>
      <c r="Y2186" s="173"/>
      <c r="Z2186" s="173"/>
      <c r="AA2186" s="173"/>
      <c r="AB2186" s="173"/>
      <c r="AC2186" s="173"/>
      <c r="AD2186" s="173"/>
      <c r="AE2186" s="173"/>
      <c r="AF2186" s="173"/>
      <c r="AG2186" s="173"/>
      <c r="AH2186" s="173"/>
      <c r="AI2186" s="173"/>
      <c r="AJ2186" s="173"/>
      <c r="AK2186" s="173"/>
      <c r="AL2186" s="173"/>
      <c r="AM2186" s="173"/>
      <c r="AN2186" s="173"/>
      <c r="AO2186" s="173"/>
      <c r="AP2186" s="173"/>
      <c r="AQ2186" s="173"/>
      <c r="AR2186" s="173"/>
      <c r="AS2186" s="173"/>
      <c r="AT2186" s="198"/>
      <c r="AU2186" s="198"/>
      <c r="AV2186" s="198"/>
      <c r="AW2186" s="198"/>
      <c r="AX2186" s="198"/>
      <c r="AY2186" s="198"/>
      <c r="AZ2186" s="198"/>
      <c r="BA2186" s="198"/>
      <c r="BB2186" s="198"/>
      <c r="BC2186" s="198"/>
      <c r="BD2186" s="198"/>
      <c r="BE2186" s="198"/>
      <c r="BF2186" s="198"/>
      <c r="BG2186" s="198"/>
      <c r="BH2186" s="198"/>
      <c r="BI2186" s="198"/>
      <c r="BJ2186" s="198"/>
      <c r="BK2186" s="198"/>
      <c r="BL2186" s="198"/>
      <c r="BM2186" s="198"/>
      <c r="BN2186" s="198"/>
      <c r="BO2186" s="198"/>
      <c r="BP2186" s="198"/>
      <c r="BQ2186" s="198"/>
      <c r="BR2186" s="198"/>
      <c r="BS2186" s="198"/>
      <c r="BT2186" s="198"/>
      <c r="BU2186" s="198"/>
      <c r="BV2186" s="198"/>
      <c r="BW2186" s="198"/>
      <c r="BX2186" s="198"/>
      <c r="BY2186" s="198"/>
      <c r="BZ2186" s="198"/>
      <c r="CA2186" s="198"/>
      <c r="CB2186" s="198"/>
      <c r="CC2186" s="198"/>
      <c r="CD2186" s="198"/>
    </row>
    <row r="2187" spans="4:82" x14ac:dyDescent="0.2">
      <c r="D2187" s="173"/>
      <c r="E2187" s="173"/>
      <c r="F2187" s="173"/>
      <c r="G2187" s="173"/>
      <c r="H2187" s="173"/>
      <c r="I2187" s="173"/>
      <c r="J2187" s="173"/>
      <c r="K2187" s="173"/>
      <c r="L2187" s="173"/>
      <c r="M2187" s="173"/>
      <c r="N2187" s="173"/>
      <c r="O2187" s="173"/>
      <c r="P2187" s="173"/>
      <c r="Q2187" s="173"/>
      <c r="R2187" s="173"/>
      <c r="S2187" s="173"/>
      <c r="T2187" s="173"/>
      <c r="U2187" s="173"/>
      <c r="V2187" s="173"/>
      <c r="W2187" s="173"/>
      <c r="X2187" s="173"/>
      <c r="Y2187" s="173"/>
      <c r="Z2187" s="173"/>
      <c r="AA2187" s="173"/>
      <c r="AB2187" s="173"/>
      <c r="AC2187" s="173"/>
      <c r="AD2187" s="173"/>
      <c r="AE2187" s="173"/>
      <c r="AF2187" s="173"/>
      <c r="AG2187" s="173"/>
      <c r="AH2187" s="173"/>
      <c r="AI2187" s="173"/>
      <c r="AJ2187" s="173"/>
      <c r="AK2187" s="173"/>
      <c r="AL2187" s="173"/>
      <c r="AM2187" s="173"/>
      <c r="AN2187" s="173"/>
      <c r="AO2187" s="173"/>
      <c r="AP2187" s="173"/>
      <c r="AQ2187" s="173"/>
      <c r="AR2187" s="173"/>
      <c r="AS2187" s="173"/>
      <c r="AT2187" s="198"/>
      <c r="AU2187" s="198"/>
      <c r="AV2187" s="198"/>
      <c r="AW2187" s="198"/>
      <c r="AX2187" s="198"/>
      <c r="AY2187" s="198"/>
      <c r="AZ2187" s="198"/>
      <c r="BA2187" s="198"/>
      <c r="BB2187" s="198"/>
      <c r="BC2187" s="198"/>
      <c r="BD2187" s="198"/>
      <c r="BE2187" s="198"/>
      <c r="BF2187" s="198"/>
      <c r="BG2187" s="198"/>
      <c r="BH2187" s="198"/>
      <c r="BI2187" s="198"/>
      <c r="BJ2187" s="198"/>
      <c r="BK2187" s="198"/>
      <c r="BL2187" s="198"/>
      <c r="BM2187" s="198"/>
      <c r="BN2187" s="198"/>
      <c r="BO2187" s="198"/>
      <c r="BP2187" s="198"/>
      <c r="BQ2187" s="198"/>
      <c r="BR2187" s="198"/>
      <c r="BS2187" s="198"/>
      <c r="BT2187" s="198"/>
      <c r="BU2187" s="198"/>
      <c r="BV2187" s="198"/>
      <c r="BW2187" s="198"/>
      <c r="BX2187" s="198"/>
      <c r="BY2187" s="198"/>
      <c r="BZ2187" s="198"/>
      <c r="CA2187" s="198"/>
      <c r="CB2187" s="198"/>
      <c r="CC2187" s="198"/>
      <c r="CD2187" s="198"/>
    </row>
    <row r="2188" spans="4:82" x14ac:dyDescent="0.2">
      <c r="D2188" s="173"/>
      <c r="E2188" s="173"/>
      <c r="F2188" s="173"/>
      <c r="G2188" s="173"/>
      <c r="H2188" s="173"/>
      <c r="I2188" s="173"/>
      <c r="J2188" s="173"/>
      <c r="K2188" s="173"/>
      <c r="L2188" s="173"/>
      <c r="M2188" s="173"/>
      <c r="N2188" s="173"/>
      <c r="O2188" s="173"/>
      <c r="P2188" s="173"/>
      <c r="Q2188" s="173"/>
      <c r="R2188" s="173"/>
      <c r="S2188" s="173"/>
      <c r="T2188" s="173"/>
      <c r="U2188" s="173"/>
      <c r="V2188" s="173"/>
      <c r="W2188" s="173"/>
      <c r="X2188" s="173"/>
      <c r="Y2188" s="173"/>
      <c r="Z2188" s="173"/>
      <c r="AA2188" s="173"/>
      <c r="AB2188" s="173"/>
      <c r="AC2188" s="173"/>
      <c r="AD2188" s="173"/>
      <c r="AE2188" s="173"/>
      <c r="AF2188" s="173"/>
      <c r="AG2188" s="173"/>
      <c r="AH2188" s="173"/>
      <c r="AI2188" s="173"/>
      <c r="AJ2188" s="173"/>
      <c r="AK2188" s="173"/>
      <c r="AL2188" s="173"/>
      <c r="AM2188" s="173"/>
      <c r="AN2188" s="173"/>
      <c r="AO2188" s="173"/>
      <c r="AP2188" s="173"/>
      <c r="AQ2188" s="173"/>
      <c r="AR2188" s="173"/>
      <c r="AS2188" s="173"/>
      <c r="AT2188" s="198"/>
      <c r="AU2188" s="198"/>
      <c r="AV2188" s="198"/>
      <c r="AW2188" s="198"/>
      <c r="AX2188" s="198"/>
      <c r="AY2188" s="198"/>
      <c r="AZ2188" s="198"/>
      <c r="BA2188" s="198"/>
      <c r="BB2188" s="198"/>
      <c r="BC2188" s="198"/>
      <c r="BD2188" s="198"/>
      <c r="BE2188" s="198"/>
      <c r="BF2188" s="198"/>
      <c r="BG2188" s="198"/>
      <c r="BH2188" s="198"/>
      <c r="BI2188" s="198"/>
      <c r="BJ2188" s="198"/>
      <c r="BK2188" s="198"/>
      <c r="BL2188" s="198"/>
      <c r="BM2188" s="198"/>
      <c r="BN2188" s="198"/>
      <c r="BO2188" s="198"/>
      <c r="BP2188" s="198"/>
      <c r="BQ2188" s="198"/>
      <c r="BR2188" s="198"/>
      <c r="BS2188" s="198"/>
      <c r="BT2188" s="198"/>
      <c r="BU2188" s="198"/>
      <c r="BV2188" s="198"/>
      <c r="BW2188" s="198"/>
      <c r="BX2188" s="198"/>
      <c r="BY2188" s="198"/>
      <c r="BZ2188" s="198"/>
      <c r="CA2188" s="198"/>
      <c r="CB2188" s="198"/>
      <c r="CC2188" s="198"/>
      <c r="CD2188" s="198"/>
    </row>
    <row r="2189" spans="4:82" x14ac:dyDescent="0.2">
      <c r="D2189" s="173"/>
      <c r="E2189" s="173"/>
      <c r="F2189" s="173"/>
      <c r="G2189" s="173"/>
      <c r="H2189" s="173"/>
      <c r="I2189" s="173"/>
      <c r="J2189" s="173"/>
      <c r="K2189" s="173"/>
      <c r="L2189" s="173"/>
      <c r="M2189" s="173"/>
      <c r="N2189" s="173"/>
      <c r="O2189" s="173"/>
      <c r="P2189" s="173"/>
      <c r="Q2189" s="173"/>
      <c r="R2189" s="173"/>
      <c r="S2189" s="173"/>
      <c r="T2189" s="173"/>
      <c r="U2189" s="173"/>
      <c r="V2189" s="173"/>
      <c r="W2189" s="173"/>
      <c r="X2189" s="173"/>
      <c r="Y2189" s="173"/>
      <c r="Z2189" s="173"/>
      <c r="AA2189" s="173"/>
      <c r="AB2189" s="173"/>
      <c r="AC2189" s="173"/>
      <c r="AD2189" s="173"/>
      <c r="AE2189" s="173"/>
      <c r="AF2189" s="173"/>
      <c r="AG2189" s="173"/>
      <c r="AH2189" s="173"/>
      <c r="AI2189" s="173"/>
      <c r="AJ2189" s="173"/>
      <c r="AK2189" s="173"/>
      <c r="AL2189" s="173"/>
      <c r="AM2189" s="173"/>
      <c r="AN2189" s="173"/>
      <c r="AO2189" s="173"/>
      <c r="AP2189" s="173"/>
      <c r="AQ2189" s="173"/>
      <c r="AR2189" s="173"/>
      <c r="AS2189" s="173"/>
      <c r="AT2189" s="198"/>
      <c r="AU2189" s="198"/>
      <c r="AV2189" s="198"/>
      <c r="AW2189" s="198"/>
      <c r="AX2189" s="198"/>
      <c r="AY2189" s="198"/>
      <c r="AZ2189" s="198"/>
      <c r="BA2189" s="198"/>
      <c r="BB2189" s="198"/>
      <c r="BC2189" s="198"/>
      <c r="BD2189" s="198"/>
      <c r="BE2189" s="198"/>
      <c r="BF2189" s="198"/>
      <c r="BG2189" s="198"/>
      <c r="BH2189" s="198"/>
      <c r="BI2189" s="198"/>
      <c r="BJ2189" s="198"/>
      <c r="BK2189" s="198"/>
      <c r="BL2189" s="198"/>
      <c r="BM2189" s="198"/>
      <c r="BN2189" s="198"/>
      <c r="BO2189" s="198"/>
      <c r="BP2189" s="198"/>
      <c r="BQ2189" s="198"/>
      <c r="BR2189" s="198"/>
      <c r="BS2189" s="198"/>
      <c r="BT2189" s="198"/>
      <c r="BU2189" s="198"/>
      <c r="BV2189" s="198"/>
      <c r="BW2189" s="198"/>
      <c r="BX2189" s="198"/>
      <c r="BY2189" s="198"/>
      <c r="BZ2189" s="198"/>
      <c r="CA2189" s="198"/>
      <c r="CB2189" s="198"/>
      <c r="CC2189" s="198"/>
      <c r="CD2189" s="198"/>
    </row>
    <row r="2190" spans="4:82" x14ac:dyDescent="0.2">
      <c r="D2190" s="173"/>
      <c r="E2190" s="173"/>
      <c r="F2190" s="173"/>
      <c r="G2190" s="173"/>
      <c r="H2190" s="173"/>
      <c r="I2190" s="173"/>
      <c r="J2190" s="173"/>
      <c r="K2190" s="173"/>
      <c r="L2190" s="173"/>
      <c r="M2190" s="173"/>
      <c r="N2190" s="173"/>
      <c r="O2190" s="173"/>
      <c r="P2190" s="173"/>
      <c r="Q2190" s="173"/>
      <c r="R2190" s="173"/>
      <c r="S2190" s="173"/>
      <c r="T2190" s="173"/>
      <c r="U2190" s="173"/>
      <c r="V2190" s="173"/>
      <c r="W2190" s="173"/>
      <c r="X2190" s="173"/>
      <c r="Y2190" s="173"/>
      <c r="Z2190" s="173"/>
      <c r="AA2190" s="173"/>
      <c r="AB2190" s="173"/>
      <c r="AC2190" s="173"/>
      <c r="AD2190" s="173"/>
      <c r="AE2190" s="173"/>
      <c r="AF2190" s="173"/>
      <c r="AG2190" s="173"/>
      <c r="AH2190" s="173"/>
      <c r="AI2190" s="173"/>
      <c r="AJ2190" s="173"/>
      <c r="AK2190" s="173"/>
      <c r="AL2190" s="173"/>
      <c r="AM2190" s="173"/>
      <c r="AN2190" s="173"/>
      <c r="AO2190" s="173"/>
      <c r="AP2190" s="173"/>
      <c r="AQ2190" s="173"/>
      <c r="AR2190" s="173"/>
      <c r="AS2190" s="173"/>
      <c r="AT2190" s="198"/>
      <c r="AU2190" s="198"/>
      <c r="AV2190" s="198"/>
      <c r="AW2190" s="198"/>
      <c r="AX2190" s="198"/>
      <c r="AY2190" s="198"/>
      <c r="AZ2190" s="198"/>
      <c r="BA2190" s="198"/>
      <c r="BB2190" s="198"/>
      <c r="BC2190" s="198"/>
      <c r="BD2190" s="198"/>
      <c r="BE2190" s="198"/>
      <c r="BF2190" s="198"/>
      <c r="BG2190" s="198"/>
      <c r="BH2190" s="198"/>
      <c r="BI2190" s="198"/>
      <c r="BJ2190" s="198"/>
      <c r="BK2190" s="198"/>
      <c r="BL2190" s="198"/>
      <c r="BM2190" s="198"/>
      <c r="BN2190" s="198"/>
      <c r="BO2190" s="198"/>
      <c r="BP2190" s="198"/>
      <c r="BQ2190" s="198"/>
      <c r="BR2190" s="198"/>
      <c r="BS2190" s="198"/>
      <c r="BT2190" s="198"/>
      <c r="BU2190" s="198"/>
      <c r="BV2190" s="198"/>
      <c r="BW2190" s="198"/>
      <c r="BX2190" s="198"/>
      <c r="BY2190" s="198"/>
      <c r="BZ2190" s="198"/>
      <c r="CA2190" s="198"/>
      <c r="CB2190" s="198"/>
      <c r="CC2190" s="198"/>
      <c r="CD2190" s="198"/>
    </row>
    <row r="2191" spans="4:82" x14ac:dyDescent="0.2">
      <c r="D2191" s="173"/>
      <c r="E2191" s="173"/>
      <c r="F2191" s="173"/>
      <c r="G2191" s="173"/>
      <c r="H2191" s="173"/>
      <c r="I2191" s="173"/>
      <c r="J2191" s="173"/>
      <c r="K2191" s="173"/>
      <c r="L2191" s="173"/>
      <c r="M2191" s="173"/>
      <c r="N2191" s="173"/>
      <c r="O2191" s="173"/>
      <c r="P2191" s="173"/>
      <c r="Q2191" s="173"/>
      <c r="R2191" s="173"/>
      <c r="S2191" s="173"/>
      <c r="T2191" s="173"/>
      <c r="U2191" s="173"/>
      <c r="V2191" s="173"/>
      <c r="W2191" s="173"/>
      <c r="X2191" s="173"/>
      <c r="Y2191" s="173"/>
      <c r="Z2191" s="173"/>
      <c r="AA2191" s="173"/>
      <c r="AB2191" s="173"/>
      <c r="AC2191" s="173"/>
      <c r="AD2191" s="173"/>
      <c r="AE2191" s="173"/>
      <c r="AF2191" s="173"/>
      <c r="AG2191" s="173"/>
      <c r="AH2191" s="173"/>
      <c r="AI2191" s="173"/>
      <c r="AJ2191" s="173"/>
      <c r="AK2191" s="173"/>
      <c r="AL2191" s="173"/>
      <c r="AM2191" s="173"/>
      <c r="AN2191" s="173"/>
      <c r="AO2191" s="173"/>
      <c r="AP2191" s="173"/>
      <c r="AQ2191" s="173"/>
      <c r="AR2191" s="173"/>
      <c r="AS2191" s="173"/>
      <c r="AT2191" s="198"/>
      <c r="AU2191" s="198"/>
      <c r="AV2191" s="198"/>
      <c r="AW2191" s="198"/>
      <c r="AX2191" s="198"/>
      <c r="AY2191" s="198"/>
      <c r="AZ2191" s="198"/>
      <c r="BA2191" s="198"/>
      <c r="BB2191" s="198"/>
      <c r="BC2191" s="198"/>
      <c r="BD2191" s="198"/>
      <c r="BE2191" s="198"/>
      <c r="BF2191" s="198"/>
      <c r="BG2191" s="198"/>
      <c r="BH2191" s="198"/>
      <c r="BI2191" s="198"/>
      <c r="BJ2191" s="198"/>
      <c r="BK2191" s="198"/>
      <c r="BL2191" s="198"/>
      <c r="BM2191" s="198"/>
      <c r="BN2191" s="198"/>
      <c r="BO2191" s="198"/>
      <c r="BP2191" s="198"/>
      <c r="BQ2191" s="198"/>
      <c r="BR2191" s="198"/>
      <c r="BS2191" s="198"/>
      <c r="BT2191" s="198"/>
      <c r="BU2191" s="198"/>
      <c r="BV2191" s="198"/>
      <c r="BW2191" s="198"/>
      <c r="BX2191" s="198"/>
      <c r="BY2191" s="198"/>
      <c r="BZ2191" s="198"/>
      <c r="CA2191" s="198"/>
      <c r="CB2191" s="198"/>
      <c r="CC2191" s="198"/>
      <c r="CD2191" s="198"/>
    </row>
    <row r="2192" spans="4:82" x14ac:dyDescent="0.2">
      <c r="D2192" s="173"/>
      <c r="E2192" s="173"/>
      <c r="F2192" s="173"/>
      <c r="G2192" s="173"/>
      <c r="H2192" s="173"/>
      <c r="I2192" s="173"/>
      <c r="J2192" s="173"/>
      <c r="K2192" s="173"/>
      <c r="L2192" s="173"/>
      <c r="M2192" s="173"/>
      <c r="N2192" s="173"/>
      <c r="O2192" s="173"/>
      <c r="P2192" s="173"/>
      <c r="Q2192" s="173"/>
      <c r="R2192" s="173"/>
      <c r="S2192" s="173"/>
      <c r="T2192" s="173"/>
      <c r="U2192" s="173"/>
      <c r="V2192" s="173"/>
      <c r="W2192" s="173"/>
      <c r="X2192" s="173"/>
      <c r="Y2192" s="173"/>
      <c r="Z2192" s="173"/>
      <c r="AA2192" s="173"/>
      <c r="AB2192" s="173"/>
      <c r="AC2192" s="173"/>
      <c r="AD2192" s="173"/>
      <c r="AE2192" s="173"/>
      <c r="AF2192" s="173"/>
      <c r="AG2192" s="173"/>
      <c r="AH2192" s="173"/>
      <c r="AI2192" s="173"/>
      <c r="AJ2192" s="173"/>
      <c r="AK2192" s="173"/>
      <c r="AL2192" s="173"/>
      <c r="AM2192" s="173"/>
      <c r="AN2192" s="173"/>
      <c r="AO2192" s="173"/>
      <c r="AP2192" s="173"/>
      <c r="AQ2192" s="173"/>
      <c r="AR2192" s="173"/>
      <c r="AS2192" s="173"/>
      <c r="AT2192" s="198"/>
      <c r="AU2192" s="198"/>
      <c r="AV2192" s="198"/>
      <c r="AW2192" s="198"/>
      <c r="AX2192" s="198"/>
      <c r="AY2192" s="198"/>
      <c r="AZ2192" s="198"/>
      <c r="BA2192" s="198"/>
      <c r="BB2192" s="198"/>
      <c r="BC2192" s="198"/>
      <c r="BD2192" s="198"/>
      <c r="BE2192" s="198"/>
      <c r="BF2192" s="198"/>
      <c r="BG2192" s="198"/>
      <c r="BH2192" s="198"/>
      <c r="BI2192" s="198"/>
      <c r="BJ2192" s="198"/>
      <c r="BK2192" s="198"/>
      <c r="BL2192" s="198"/>
      <c r="BM2192" s="198"/>
      <c r="BN2192" s="198"/>
      <c r="BO2192" s="198"/>
      <c r="BP2192" s="198"/>
      <c r="BQ2192" s="198"/>
      <c r="BR2192" s="198"/>
      <c r="BS2192" s="198"/>
      <c r="BT2192" s="198"/>
      <c r="BU2192" s="198"/>
      <c r="BV2192" s="198"/>
      <c r="BW2192" s="198"/>
      <c r="BX2192" s="198"/>
      <c r="BY2192" s="198"/>
      <c r="BZ2192" s="198"/>
      <c r="CA2192" s="198"/>
      <c r="CB2192" s="198"/>
      <c r="CC2192" s="198"/>
      <c r="CD2192" s="198"/>
    </row>
    <row r="2193" spans="4:82" x14ac:dyDescent="0.2">
      <c r="D2193" s="173"/>
      <c r="E2193" s="173"/>
      <c r="F2193" s="173"/>
      <c r="G2193" s="173"/>
      <c r="H2193" s="173"/>
      <c r="I2193" s="173"/>
      <c r="J2193" s="173"/>
      <c r="K2193" s="173"/>
      <c r="L2193" s="173"/>
      <c r="M2193" s="173"/>
      <c r="N2193" s="173"/>
      <c r="O2193" s="173"/>
      <c r="P2193" s="173"/>
      <c r="Q2193" s="173"/>
      <c r="R2193" s="173"/>
      <c r="S2193" s="173"/>
      <c r="T2193" s="173"/>
      <c r="U2193" s="173"/>
      <c r="V2193" s="173"/>
      <c r="W2193" s="173"/>
      <c r="X2193" s="173"/>
      <c r="Y2193" s="173"/>
      <c r="Z2193" s="173"/>
      <c r="AA2193" s="173"/>
      <c r="AB2193" s="173"/>
      <c r="AC2193" s="173"/>
      <c r="AD2193" s="173"/>
      <c r="AE2193" s="173"/>
      <c r="AF2193" s="173"/>
      <c r="AG2193" s="173"/>
      <c r="AH2193" s="173"/>
      <c r="AI2193" s="173"/>
      <c r="AJ2193" s="173"/>
      <c r="AK2193" s="173"/>
      <c r="AL2193" s="173"/>
      <c r="AM2193" s="173"/>
      <c r="AN2193" s="173"/>
      <c r="AO2193" s="173"/>
      <c r="AP2193" s="173"/>
      <c r="AQ2193" s="173"/>
      <c r="AR2193" s="173"/>
      <c r="AS2193" s="173"/>
      <c r="AT2193" s="198"/>
      <c r="AU2193" s="198"/>
      <c r="AV2193" s="198"/>
      <c r="AW2193" s="198"/>
      <c r="AX2193" s="198"/>
      <c r="AY2193" s="198"/>
      <c r="AZ2193" s="198"/>
      <c r="BA2193" s="198"/>
      <c r="BB2193" s="198"/>
      <c r="BC2193" s="198"/>
      <c r="BD2193" s="198"/>
      <c r="BE2193" s="198"/>
      <c r="BF2193" s="198"/>
      <c r="BG2193" s="198"/>
      <c r="BH2193" s="198"/>
      <c r="BI2193" s="198"/>
      <c r="BJ2193" s="198"/>
      <c r="BK2193" s="198"/>
      <c r="BL2193" s="198"/>
      <c r="BM2193" s="198"/>
      <c r="BN2193" s="198"/>
      <c r="BO2193" s="198"/>
      <c r="BP2193" s="198"/>
      <c r="BQ2193" s="198"/>
      <c r="BR2193" s="198"/>
      <c r="BS2193" s="198"/>
      <c r="BT2193" s="198"/>
      <c r="BU2193" s="198"/>
      <c r="BV2193" s="198"/>
      <c r="BW2193" s="198"/>
      <c r="BX2193" s="198"/>
      <c r="BY2193" s="198"/>
      <c r="BZ2193" s="198"/>
      <c r="CA2193" s="198"/>
      <c r="CB2193" s="198"/>
      <c r="CC2193" s="198"/>
      <c r="CD2193" s="198"/>
    </row>
    <row r="2194" spans="4:82" x14ac:dyDescent="0.2">
      <c r="D2194" s="173"/>
      <c r="E2194" s="173"/>
      <c r="F2194" s="173"/>
      <c r="G2194" s="173"/>
      <c r="H2194" s="173"/>
      <c r="I2194" s="173"/>
      <c r="J2194" s="173"/>
      <c r="K2194" s="173"/>
      <c r="L2194" s="173"/>
      <c r="M2194" s="173"/>
      <c r="N2194" s="173"/>
      <c r="O2194" s="173"/>
      <c r="P2194" s="173"/>
      <c r="Q2194" s="173"/>
      <c r="R2194" s="173"/>
      <c r="S2194" s="173"/>
      <c r="T2194" s="173"/>
      <c r="U2194" s="173"/>
      <c r="V2194" s="173"/>
      <c r="W2194" s="173"/>
      <c r="X2194" s="173"/>
      <c r="Y2194" s="173"/>
      <c r="Z2194" s="173"/>
      <c r="AA2194" s="173"/>
      <c r="AB2194" s="173"/>
      <c r="AC2194" s="173"/>
      <c r="AD2194" s="173"/>
      <c r="AE2194" s="173"/>
      <c r="AF2194" s="173"/>
      <c r="AG2194" s="173"/>
      <c r="AH2194" s="173"/>
      <c r="AI2194" s="173"/>
      <c r="AJ2194" s="173"/>
      <c r="AK2194" s="173"/>
      <c r="AL2194" s="173"/>
      <c r="AM2194" s="173"/>
      <c r="AN2194" s="173"/>
      <c r="AO2194" s="173"/>
      <c r="AP2194" s="173"/>
      <c r="AQ2194" s="173"/>
      <c r="AR2194" s="173"/>
      <c r="AS2194" s="173"/>
      <c r="AT2194" s="198"/>
      <c r="AU2194" s="198"/>
      <c r="AV2194" s="198"/>
      <c r="AW2194" s="198"/>
      <c r="AX2194" s="198"/>
      <c r="AY2194" s="198"/>
      <c r="AZ2194" s="198"/>
      <c r="BA2194" s="198"/>
      <c r="BB2194" s="198"/>
      <c r="BC2194" s="198"/>
      <c r="BD2194" s="198"/>
      <c r="BE2194" s="198"/>
      <c r="BF2194" s="198"/>
      <c r="BG2194" s="198"/>
      <c r="BH2194" s="198"/>
      <c r="BI2194" s="198"/>
      <c r="BJ2194" s="198"/>
      <c r="BK2194" s="198"/>
      <c r="BL2194" s="198"/>
      <c r="BM2194" s="198"/>
      <c r="BN2194" s="198"/>
      <c r="BO2194" s="198"/>
      <c r="BP2194" s="198"/>
      <c r="BQ2194" s="198"/>
      <c r="BR2194" s="198"/>
      <c r="BS2194" s="198"/>
      <c r="BT2194" s="198"/>
      <c r="BU2194" s="198"/>
      <c r="BV2194" s="198"/>
      <c r="BW2194" s="198"/>
      <c r="BX2194" s="198"/>
      <c r="BY2194" s="198"/>
      <c r="BZ2194" s="198"/>
      <c r="CA2194" s="198"/>
      <c r="CB2194" s="198"/>
      <c r="CC2194" s="198"/>
      <c r="CD2194" s="198"/>
    </row>
    <row r="2195" spans="4:82" x14ac:dyDescent="0.2">
      <c r="D2195" s="173"/>
      <c r="E2195" s="173"/>
      <c r="F2195" s="173"/>
      <c r="G2195" s="173"/>
      <c r="H2195" s="173"/>
      <c r="I2195" s="173"/>
      <c r="J2195" s="173"/>
      <c r="K2195" s="173"/>
      <c r="L2195" s="173"/>
      <c r="M2195" s="173"/>
      <c r="N2195" s="173"/>
      <c r="O2195" s="173"/>
      <c r="P2195" s="173"/>
      <c r="Q2195" s="173"/>
      <c r="R2195" s="173"/>
      <c r="S2195" s="173"/>
      <c r="T2195" s="173"/>
      <c r="U2195" s="173"/>
      <c r="V2195" s="173"/>
      <c r="W2195" s="173"/>
      <c r="X2195" s="173"/>
      <c r="Y2195" s="173"/>
      <c r="Z2195" s="173"/>
      <c r="AA2195" s="173"/>
      <c r="AB2195" s="173"/>
      <c r="AC2195" s="173"/>
      <c r="AD2195" s="173"/>
      <c r="AE2195" s="173"/>
      <c r="AF2195" s="173"/>
      <c r="AG2195" s="173"/>
      <c r="AH2195" s="173"/>
      <c r="AI2195" s="173"/>
      <c r="AJ2195" s="173"/>
      <c r="AK2195" s="173"/>
      <c r="AL2195" s="173"/>
      <c r="AM2195" s="173"/>
      <c r="AN2195" s="173"/>
      <c r="AO2195" s="173"/>
      <c r="AP2195" s="173"/>
      <c r="AQ2195" s="173"/>
      <c r="AR2195" s="173"/>
      <c r="AS2195" s="173"/>
      <c r="AT2195" s="198"/>
      <c r="AU2195" s="198"/>
      <c r="AV2195" s="198"/>
      <c r="AW2195" s="198"/>
      <c r="AX2195" s="198"/>
      <c r="AY2195" s="198"/>
      <c r="AZ2195" s="198"/>
      <c r="BA2195" s="198"/>
      <c r="BB2195" s="198"/>
      <c r="BC2195" s="198"/>
      <c r="BD2195" s="198"/>
      <c r="BE2195" s="198"/>
      <c r="BF2195" s="198"/>
      <c r="BG2195" s="198"/>
      <c r="BH2195" s="198"/>
      <c r="BI2195" s="198"/>
      <c r="BJ2195" s="198"/>
      <c r="BK2195" s="198"/>
      <c r="BL2195" s="198"/>
      <c r="BM2195" s="198"/>
      <c r="BN2195" s="198"/>
      <c r="BO2195" s="198"/>
      <c r="BP2195" s="198"/>
      <c r="BQ2195" s="198"/>
      <c r="BR2195" s="198"/>
      <c r="BS2195" s="198"/>
      <c r="BT2195" s="198"/>
      <c r="BU2195" s="198"/>
      <c r="BV2195" s="198"/>
      <c r="BW2195" s="198"/>
      <c r="BX2195" s="198"/>
      <c r="BY2195" s="198"/>
      <c r="BZ2195" s="198"/>
      <c r="CA2195" s="198"/>
      <c r="CB2195" s="198"/>
      <c r="CC2195" s="198"/>
      <c r="CD2195" s="198"/>
    </row>
    <row r="2196" spans="4:82" x14ac:dyDescent="0.2">
      <c r="D2196" s="173"/>
      <c r="E2196" s="173"/>
      <c r="F2196" s="173"/>
      <c r="G2196" s="173"/>
      <c r="H2196" s="173"/>
      <c r="I2196" s="173"/>
      <c r="J2196" s="173"/>
      <c r="K2196" s="173"/>
      <c r="L2196" s="173"/>
      <c r="M2196" s="173"/>
      <c r="N2196" s="173"/>
      <c r="O2196" s="173"/>
      <c r="P2196" s="173"/>
      <c r="Q2196" s="173"/>
      <c r="R2196" s="173"/>
      <c r="S2196" s="173"/>
      <c r="T2196" s="173"/>
      <c r="U2196" s="173"/>
      <c r="V2196" s="173"/>
      <c r="W2196" s="173"/>
      <c r="X2196" s="173"/>
      <c r="Y2196" s="173"/>
      <c r="Z2196" s="173"/>
      <c r="AA2196" s="173"/>
      <c r="AB2196" s="173"/>
      <c r="AC2196" s="173"/>
      <c r="AD2196" s="173"/>
      <c r="AE2196" s="173"/>
      <c r="AF2196" s="173"/>
      <c r="AG2196" s="173"/>
      <c r="AH2196" s="173"/>
      <c r="AI2196" s="173"/>
      <c r="AJ2196" s="173"/>
      <c r="AK2196" s="173"/>
      <c r="AL2196" s="173"/>
      <c r="AM2196" s="173"/>
      <c r="AN2196" s="173"/>
      <c r="AO2196" s="173"/>
      <c r="AP2196" s="173"/>
      <c r="AQ2196" s="173"/>
      <c r="AR2196" s="173"/>
      <c r="AS2196" s="173"/>
      <c r="AT2196" s="198"/>
      <c r="AU2196" s="198"/>
      <c r="AV2196" s="198"/>
      <c r="AW2196" s="198"/>
      <c r="AX2196" s="198"/>
      <c r="AY2196" s="198"/>
      <c r="AZ2196" s="198"/>
      <c r="BA2196" s="198"/>
      <c r="BB2196" s="198"/>
      <c r="BC2196" s="198"/>
      <c r="BD2196" s="198"/>
      <c r="BE2196" s="198"/>
      <c r="BF2196" s="198"/>
      <c r="BG2196" s="198"/>
      <c r="BH2196" s="198"/>
      <c r="BI2196" s="198"/>
      <c r="BJ2196" s="198"/>
      <c r="BK2196" s="198"/>
      <c r="BL2196" s="198"/>
      <c r="BM2196" s="198"/>
      <c r="BN2196" s="198"/>
      <c r="BO2196" s="198"/>
      <c r="BP2196" s="198"/>
      <c r="BQ2196" s="198"/>
      <c r="BR2196" s="198"/>
      <c r="BS2196" s="198"/>
      <c r="BT2196" s="198"/>
      <c r="BU2196" s="198"/>
      <c r="BV2196" s="198"/>
      <c r="BW2196" s="198"/>
      <c r="BX2196" s="198"/>
      <c r="BY2196" s="198"/>
      <c r="BZ2196" s="198"/>
      <c r="CA2196" s="198"/>
      <c r="CB2196" s="198"/>
      <c r="CC2196" s="198"/>
      <c r="CD2196" s="198"/>
    </row>
    <row r="2197" spans="4:82" x14ac:dyDescent="0.2">
      <c r="D2197" s="173"/>
      <c r="E2197" s="173"/>
      <c r="F2197" s="173"/>
      <c r="G2197" s="173"/>
      <c r="H2197" s="173"/>
      <c r="I2197" s="173"/>
      <c r="J2197" s="173"/>
      <c r="K2197" s="173"/>
      <c r="L2197" s="173"/>
      <c r="M2197" s="173"/>
      <c r="N2197" s="173"/>
      <c r="O2197" s="173"/>
      <c r="P2197" s="173"/>
      <c r="Q2197" s="173"/>
      <c r="R2197" s="173"/>
      <c r="S2197" s="173"/>
      <c r="T2197" s="173"/>
      <c r="U2197" s="173"/>
      <c r="V2197" s="173"/>
      <c r="W2197" s="173"/>
      <c r="X2197" s="173"/>
      <c r="Y2197" s="173"/>
      <c r="Z2197" s="173"/>
      <c r="AA2197" s="173"/>
      <c r="AB2197" s="173"/>
      <c r="AC2197" s="173"/>
      <c r="AD2197" s="173"/>
      <c r="AE2197" s="173"/>
      <c r="AF2197" s="173"/>
      <c r="AG2197" s="173"/>
      <c r="AH2197" s="173"/>
      <c r="AI2197" s="173"/>
      <c r="AJ2197" s="173"/>
      <c r="AK2197" s="173"/>
      <c r="AL2197" s="173"/>
      <c r="AM2197" s="173"/>
      <c r="AN2197" s="173"/>
      <c r="AO2197" s="173"/>
      <c r="AP2197" s="173"/>
      <c r="AQ2197" s="173"/>
      <c r="AR2197" s="173"/>
      <c r="AS2197" s="173"/>
      <c r="AT2197" s="198"/>
      <c r="AU2197" s="198"/>
      <c r="AV2197" s="198"/>
      <c r="AW2197" s="198"/>
      <c r="AX2197" s="198"/>
      <c r="AY2197" s="198"/>
      <c r="AZ2197" s="198"/>
      <c r="BA2197" s="198"/>
      <c r="BB2197" s="198"/>
      <c r="BC2197" s="198"/>
      <c r="BD2197" s="198"/>
      <c r="BE2197" s="198"/>
      <c r="BF2197" s="198"/>
      <c r="BG2197" s="198"/>
      <c r="BH2197" s="198"/>
      <c r="BI2197" s="198"/>
      <c r="BJ2197" s="198"/>
      <c r="BK2197" s="198"/>
      <c r="BL2197" s="198"/>
      <c r="BM2197" s="198"/>
      <c r="BN2197" s="198"/>
      <c r="BO2197" s="198"/>
      <c r="BP2197" s="198"/>
      <c r="BQ2197" s="198"/>
      <c r="BR2197" s="198"/>
      <c r="BS2197" s="198"/>
      <c r="BT2197" s="198"/>
      <c r="BU2197" s="198"/>
      <c r="BV2197" s="198"/>
      <c r="BW2197" s="198"/>
      <c r="BX2197" s="198"/>
      <c r="BY2197" s="198"/>
      <c r="BZ2197" s="198"/>
      <c r="CA2197" s="198"/>
      <c r="CB2197" s="198"/>
      <c r="CC2197" s="198"/>
      <c r="CD2197" s="198"/>
    </row>
    <row r="2198" spans="4:82" x14ac:dyDescent="0.2">
      <c r="D2198" s="173"/>
      <c r="E2198" s="173"/>
      <c r="F2198" s="173"/>
      <c r="G2198" s="173"/>
      <c r="H2198" s="173"/>
      <c r="I2198" s="173"/>
      <c r="J2198" s="173"/>
      <c r="K2198" s="173"/>
      <c r="L2198" s="173"/>
      <c r="M2198" s="173"/>
      <c r="N2198" s="173"/>
      <c r="O2198" s="173"/>
      <c r="P2198" s="173"/>
      <c r="Q2198" s="173"/>
      <c r="R2198" s="173"/>
      <c r="S2198" s="173"/>
      <c r="T2198" s="173"/>
      <c r="U2198" s="173"/>
      <c r="V2198" s="173"/>
      <c r="W2198" s="173"/>
      <c r="X2198" s="173"/>
      <c r="Y2198" s="173"/>
      <c r="Z2198" s="173"/>
      <c r="AA2198" s="173"/>
      <c r="AB2198" s="173"/>
      <c r="AC2198" s="173"/>
      <c r="AD2198" s="173"/>
      <c r="AE2198" s="173"/>
      <c r="AF2198" s="173"/>
      <c r="AG2198" s="173"/>
      <c r="AH2198" s="173"/>
      <c r="AI2198" s="173"/>
      <c r="AJ2198" s="173"/>
      <c r="AK2198" s="173"/>
      <c r="AL2198" s="173"/>
      <c r="AM2198" s="173"/>
      <c r="AN2198" s="173"/>
      <c r="AO2198" s="173"/>
      <c r="AP2198" s="173"/>
      <c r="AQ2198" s="173"/>
      <c r="AR2198" s="173"/>
      <c r="AS2198" s="173"/>
      <c r="AT2198" s="198"/>
      <c r="AU2198" s="198"/>
      <c r="AV2198" s="198"/>
      <c r="AW2198" s="198"/>
      <c r="AX2198" s="198"/>
      <c r="AY2198" s="198"/>
      <c r="AZ2198" s="198"/>
      <c r="BA2198" s="198"/>
      <c r="BB2198" s="198"/>
      <c r="BC2198" s="198"/>
      <c r="BD2198" s="198"/>
      <c r="BE2198" s="198"/>
      <c r="BF2198" s="198"/>
      <c r="BG2198" s="198"/>
      <c r="BH2198" s="198"/>
      <c r="BI2198" s="198"/>
      <c r="BJ2198" s="198"/>
      <c r="BK2198" s="198"/>
      <c r="BL2198" s="198"/>
      <c r="BM2198" s="198"/>
      <c r="BN2198" s="198"/>
      <c r="BO2198" s="198"/>
      <c r="BP2198" s="198"/>
      <c r="BQ2198" s="198"/>
      <c r="BR2198" s="198"/>
      <c r="BS2198" s="198"/>
      <c r="BT2198" s="198"/>
      <c r="BU2198" s="198"/>
      <c r="BV2198" s="198"/>
      <c r="BW2198" s="198"/>
      <c r="BX2198" s="198"/>
      <c r="BY2198" s="198"/>
      <c r="BZ2198" s="198"/>
      <c r="CA2198" s="198"/>
      <c r="CB2198" s="198"/>
      <c r="CC2198" s="198"/>
      <c r="CD2198" s="198"/>
    </row>
    <row r="2199" spans="4:82" x14ac:dyDescent="0.2">
      <c r="D2199" s="173"/>
      <c r="E2199" s="173"/>
      <c r="F2199" s="173"/>
      <c r="G2199" s="173"/>
      <c r="H2199" s="173"/>
      <c r="I2199" s="173"/>
      <c r="J2199" s="173"/>
      <c r="K2199" s="173"/>
      <c r="L2199" s="173"/>
      <c r="M2199" s="173"/>
      <c r="N2199" s="173"/>
      <c r="O2199" s="173"/>
      <c r="P2199" s="173"/>
      <c r="Q2199" s="173"/>
      <c r="R2199" s="173"/>
      <c r="S2199" s="173"/>
      <c r="T2199" s="173"/>
      <c r="U2199" s="173"/>
      <c r="V2199" s="173"/>
      <c r="W2199" s="173"/>
      <c r="X2199" s="173"/>
      <c r="Y2199" s="173"/>
      <c r="Z2199" s="173"/>
      <c r="AA2199" s="173"/>
      <c r="AB2199" s="173"/>
      <c r="AC2199" s="173"/>
      <c r="AD2199" s="173"/>
      <c r="AE2199" s="173"/>
      <c r="AF2199" s="173"/>
      <c r="AG2199" s="173"/>
      <c r="AH2199" s="173"/>
      <c r="AI2199" s="173"/>
      <c r="AJ2199" s="173"/>
      <c r="AK2199" s="173"/>
      <c r="AL2199" s="173"/>
      <c r="AM2199" s="173"/>
      <c r="AN2199" s="173"/>
      <c r="AO2199" s="173"/>
      <c r="AP2199" s="173"/>
      <c r="AQ2199" s="173"/>
      <c r="AR2199" s="173"/>
      <c r="AS2199" s="173"/>
      <c r="AT2199" s="198"/>
      <c r="AU2199" s="198"/>
      <c r="AV2199" s="198"/>
      <c r="AW2199" s="198"/>
      <c r="AX2199" s="198"/>
      <c r="AY2199" s="198"/>
      <c r="AZ2199" s="198"/>
      <c r="BA2199" s="198"/>
      <c r="BB2199" s="198"/>
      <c r="BC2199" s="198"/>
      <c r="BD2199" s="198"/>
      <c r="BE2199" s="198"/>
      <c r="BF2199" s="198"/>
      <c r="BG2199" s="198"/>
      <c r="BH2199" s="198"/>
      <c r="BI2199" s="198"/>
      <c r="BJ2199" s="198"/>
      <c r="BK2199" s="198"/>
      <c r="BL2199" s="198"/>
      <c r="BM2199" s="198"/>
      <c r="BN2199" s="198"/>
      <c r="BO2199" s="198"/>
      <c r="BP2199" s="198"/>
      <c r="BQ2199" s="198"/>
      <c r="BR2199" s="198"/>
      <c r="BS2199" s="198"/>
      <c r="BT2199" s="198"/>
      <c r="BU2199" s="198"/>
      <c r="BV2199" s="198"/>
      <c r="BW2199" s="198"/>
      <c r="BX2199" s="198"/>
      <c r="BY2199" s="198"/>
      <c r="BZ2199" s="198"/>
      <c r="CA2199" s="198"/>
      <c r="CB2199" s="198"/>
      <c r="CC2199" s="198"/>
      <c r="CD2199" s="198"/>
    </row>
    <row r="2200" spans="4:82" x14ac:dyDescent="0.2">
      <c r="D2200" s="173"/>
      <c r="E2200" s="173"/>
      <c r="F2200" s="173"/>
      <c r="G2200" s="173"/>
      <c r="H2200" s="173"/>
      <c r="I2200" s="173"/>
      <c r="J2200" s="173"/>
      <c r="K2200" s="173"/>
      <c r="L2200" s="173"/>
      <c r="M2200" s="173"/>
      <c r="N2200" s="173"/>
      <c r="O2200" s="173"/>
      <c r="P2200" s="173"/>
      <c r="Q2200" s="173"/>
      <c r="R2200" s="173"/>
      <c r="S2200" s="173"/>
      <c r="T2200" s="173"/>
      <c r="U2200" s="173"/>
      <c r="V2200" s="173"/>
      <c r="W2200" s="173"/>
      <c r="X2200" s="173"/>
      <c r="Y2200" s="173"/>
      <c r="Z2200" s="173"/>
      <c r="AA2200" s="173"/>
      <c r="AB2200" s="173"/>
      <c r="AC2200" s="173"/>
      <c r="AD2200" s="173"/>
      <c r="AE2200" s="173"/>
      <c r="AF2200" s="173"/>
      <c r="AG2200" s="173"/>
      <c r="AH2200" s="173"/>
      <c r="AI2200" s="173"/>
      <c r="AJ2200" s="173"/>
      <c r="AK2200" s="173"/>
      <c r="AL2200" s="173"/>
      <c r="AM2200" s="173"/>
      <c r="AN2200" s="173"/>
      <c r="AO2200" s="173"/>
      <c r="AP2200" s="173"/>
      <c r="AQ2200" s="173"/>
      <c r="AR2200" s="173"/>
      <c r="AS2200" s="173"/>
      <c r="AT2200" s="198"/>
      <c r="AU2200" s="198"/>
      <c r="AV2200" s="198"/>
      <c r="AW2200" s="198"/>
      <c r="AX2200" s="198"/>
      <c r="AY2200" s="198"/>
      <c r="AZ2200" s="198"/>
      <c r="BA2200" s="198"/>
      <c r="BB2200" s="198"/>
      <c r="BC2200" s="198"/>
      <c r="BD2200" s="198"/>
      <c r="BE2200" s="198"/>
      <c r="BF2200" s="198"/>
      <c r="BG2200" s="198"/>
      <c r="BH2200" s="198"/>
      <c r="BI2200" s="198"/>
      <c r="BJ2200" s="198"/>
      <c r="BK2200" s="198"/>
      <c r="BL2200" s="198"/>
      <c r="BM2200" s="198"/>
      <c r="BN2200" s="198"/>
      <c r="BO2200" s="198"/>
      <c r="BP2200" s="198"/>
      <c r="BQ2200" s="198"/>
      <c r="BR2200" s="198"/>
      <c r="BS2200" s="198"/>
      <c r="BT2200" s="198"/>
      <c r="BU2200" s="198"/>
      <c r="BV2200" s="198"/>
      <c r="BW2200" s="198"/>
      <c r="BX2200" s="198"/>
      <c r="BY2200" s="198"/>
      <c r="BZ2200" s="198"/>
      <c r="CA2200" s="198"/>
      <c r="CB2200" s="198"/>
      <c r="CC2200" s="198"/>
      <c r="CD2200" s="198"/>
    </row>
    <row r="2201" spans="4:82" x14ac:dyDescent="0.2">
      <c r="D2201" s="173"/>
      <c r="E2201" s="173"/>
      <c r="F2201" s="173"/>
      <c r="G2201" s="173"/>
      <c r="H2201" s="173"/>
      <c r="I2201" s="173"/>
      <c r="J2201" s="173"/>
      <c r="K2201" s="173"/>
      <c r="L2201" s="173"/>
      <c r="M2201" s="173"/>
      <c r="N2201" s="173"/>
      <c r="O2201" s="173"/>
      <c r="P2201" s="173"/>
      <c r="Q2201" s="173"/>
      <c r="R2201" s="173"/>
      <c r="S2201" s="173"/>
      <c r="T2201" s="173"/>
      <c r="U2201" s="173"/>
      <c r="V2201" s="173"/>
      <c r="W2201" s="173"/>
      <c r="X2201" s="173"/>
      <c r="Y2201" s="173"/>
      <c r="Z2201" s="173"/>
      <c r="AA2201" s="173"/>
      <c r="AB2201" s="173"/>
      <c r="AC2201" s="173"/>
      <c r="AD2201" s="173"/>
      <c r="AE2201" s="173"/>
      <c r="AF2201" s="173"/>
      <c r="AG2201" s="173"/>
      <c r="AH2201" s="173"/>
      <c r="AI2201" s="173"/>
      <c r="AJ2201" s="173"/>
      <c r="AK2201" s="173"/>
      <c r="AL2201" s="173"/>
      <c r="AM2201" s="173"/>
      <c r="AN2201" s="173"/>
      <c r="AO2201" s="173"/>
      <c r="AP2201" s="173"/>
      <c r="AQ2201" s="173"/>
      <c r="AR2201" s="173"/>
      <c r="AS2201" s="173"/>
      <c r="AT2201" s="198"/>
      <c r="AU2201" s="198"/>
      <c r="AV2201" s="198"/>
      <c r="AW2201" s="198"/>
      <c r="AX2201" s="198"/>
      <c r="AY2201" s="198"/>
      <c r="AZ2201" s="198"/>
      <c r="BA2201" s="198"/>
      <c r="BB2201" s="198"/>
      <c r="BC2201" s="198"/>
      <c r="BD2201" s="198"/>
      <c r="BE2201" s="198"/>
      <c r="BF2201" s="198"/>
      <c r="BG2201" s="198"/>
      <c r="BH2201" s="198"/>
      <c r="BI2201" s="198"/>
      <c r="BJ2201" s="198"/>
      <c r="BK2201" s="198"/>
      <c r="BL2201" s="198"/>
      <c r="BM2201" s="198"/>
      <c r="BN2201" s="198"/>
      <c r="BO2201" s="198"/>
      <c r="BP2201" s="198"/>
      <c r="BQ2201" s="198"/>
      <c r="BR2201" s="198"/>
      <c r="BS2201" s="198"/>
      <c r="BT2201" s="198"/>
      <c r="BU2201" s="198"/>
      <c r="BV2201" s="198"/>
      <c r="BW2201" s="198"/>
      <c r="BX2201" s="198"/>
      <c r="BY2201" s="198"/>
      <c r="BZ2201" s="198"/>
      <c r="CA2201" s="198"/>
      <c r="CB2201" s="198"/>
      <c r="CC2201" s="198"/>
      <c r="CD2201" s="198"/>
    </row>
    <row r="2202" spans="4:82" x14ac:dyDescent="0.2">
      <c r="D2202" s="173"/>
      <c r="E2202" s="173"/>
      <c r="F2202" s="173"/>
      <c r="G2202" s="173"/>
      <c r="H2202" s="173"/>
      <c r="I2202" s="173"/>
      <c r="J2202" s="173"/>
      <c r="K2202" s="173"/>
      <c r="L2202" s="173"/>
      <c r="M2202" s="173"/>
      <c r="N2202" s="173"/>
      <c r="O2202" s="173"/>
      <c r="P2202" s="173"/>
      <c r="Q2202" s="173"/>
      <c r="R2202" s="173"/>
      <c r="S2202" s="173"/>
      <c r="T2202" s="173"/>
      <c r="U2202" s="173"/>
      <c r="V2202" s="173"/>
      <c r="W2202" s="173"/>
      <c r="X2202" s="173"/>
      <c r="Y2202" s="173"/>
      <c r="Z2202" s="173"/>
      <c r="AA2202" s="173"/>
      <c r="AB2202" s="173"/>
      <c r="AC2202" s="173"/>
      <c r="AD2202" s="173"/>
      <c r="AE2202" s="173"/>
      <c r="AF2202" s="173"/>
      <c r="AG2202" s="173"/>
      <c r="AH2202" s="173"/>
      <c r="AI2202" s="173"/>
      <c r="AJ2202" s="173"/>
      <c r="AK2202" s="173"/>
      <c r="AL2202" s="173"/>
      <c r="AM2202" s="173"/>
      <c r="AN2202" s="173"/>
      <c r="AO2202" s="173"/>
      <c r="AP2202" s="173"/>
      <c r="AQ2202" s="173"/>
      <c r="AR2202" s="173"/>
      <c r="AS2202" s="173"/>
      <c r="AT2202" s="198"/>
      <c r="AU2202" s="198"/>
      <c r="AV2202" s="198"/>
      <c r="AW2202" s="198"/>
      <c r="AX2202" s="198"/>
      <c r="AY2202" s="198"/>
      <c r="AZ2202" s="198"/>
      <c r="BA2202" s="198"/>
      <c r="BB2202" s="198"/>
      <c r="BC2202" s="198"/>
      <c r="BD2202" s="198"/>
      <c r="BE2202" s="198"/>
      <c r="BF2202" s="198"/>
      <c r="BG2202" s="198"/>
      <c r="BH2202" s="198"/>
      <c r="BI2202" s="198"/>
      <c r="BJ2202" s="198"/>
      <c r="BK2202" s="198"/>
      <c r="BL2202" s="198"/>
      <c r="BM2202" s="198"/>
      <c r="BN2202" s="198"/>
      <c r="BO2202" s="198"/>
      <c r="BP2202" s="198"/>
      <c r="BQ2202" s="198"/>
      <c r="BR2202" s="198"/>
      <c r="BS2202" s="198"/>
      <c r="BT2202" s="198"/>
      <c r="BU2202" s="198"/>
      <c r="BV2202" s="198"/>
      <c r="BW2202" s="198"/>
      <c r="BX2202" s="198"/>
      <c r="BY2202" s="198"/>
      <c r="BZ2202" s="198"/>
      <c r="CA2202" s="198"/>
      <c r="CB2202" s="198"/>
      <c r="CC2202" s="198"/>
      <c r="CD2202" s="198"/>
    </row>
    <row r="2203" spans="4:82" x14ac:dyDescent="0.2">
      <c r="D2203" s="173"/>
      <c r="E2203" s="173"/>
      <c r="F2203" s="173"/>
      <c r="G2203" s="173"/>
      <c r="H2203" s="173"/>
      <c r="I2203" s="173"/>
      <c r="J2203" s="173"/>
      <c r="K2203" s="173"/>
      <c r="L2203" s="173"/>
      <c r="M2203" s="173"/>
      <c r="N2203" s="173"/>
      <c r="O2203" s="173"/>
      <c r="P2203" s="173"/>
      <c r="Q2203" s="173"/>
      <c r="R2203" s="173"/>
      <c r="S2203" s="173"/>
      <c r="T2203" s="173"/>
      <c r="U2203" s="173"/>
      <c r="V2203" s="173"/>
      <c r="W2203" s="173"/>
      <c r="X2203" s="173"/>
      <c r="Y2203" s="173"/>
      <c r="Z2203" s="173"/>
      <c r="AA2203" s="173"/>
      <c r="AB2203" s="173"/>
      <c r="AC2203" s="173"/>
      <c r="AD2203" s="173"/>
      <c r="AE2203" s="173"/>
      <c r="AF2203" s="173"/>
      <c r="AG2203" s="173"/>
      <c r="AH2203" s="173"/>
      <c r="AI2203" s="173"/>
      <c r="AJ2203" s="173"/>
      <c r="AK2203" s="173"/>
      <c r="AL2203" s="173"/>
      <c r="AM2203" s="173"/>
      <c r="AN2203" s="173"/>
      <c r="AO2203" s="173"/>
      <c r="AP2203" s="173"/>
      <c r="AQ2203" s="173"/>
      <c r="AR2203" s="173"/>
      <c r="AS2203" s="173"/>
      <c r="AT2203" s="198"/>
      <c r="AU2203" s="198"/>
      <c r="AV2203" s="198"/>
      <c r="AW2203" s="198"/>
      <c r="AX2203" s="198"/>
      <c r="AY2203" s="198"/>
      <c r="AZ2203" s="198"/>
      <c r="BA2203" s="198"/>
      <c r="BB2203" s="198"/>
      <c r="BC2203" s="198"/>
      <c r="BD2203" s="198"/>
      <c r="BE2203" s="198"/>
      <c r="BF2203" s="198"/>
      <c r="BG2203" s="198"/>
      <c r="BH2203" s="198"/>
      <c r="BI2203" s="198"/>
      <c r="BJ2203" s="198"/>
      <c r="BK2203" s="198"/>
      <c r="BL2203" s="198"/>
      <c r="BM2203" s="198"/>
      <c r="BN2203" s="198"/>
      <c r="BO2203" s="198"/>
      <c r="BP2203" s="198"/>
      <c r="BQ2203" s="198"/>
      <c r="BR2203" s="198"/>
      <c r="BS2203" s="198"/>
      <c r="BT2203" s="198"/>
      <c r="BU2203" s="198"/>
      <c r="BV2203" s="198"/>
      <c r="BW2203" s="198"/>
      <c r="BX2203" s="198"/>
      <c r="BY2203" s="198"/>
      <c r="BZ2203" s="198"/>
      <c r="CA2203" s="198"/>
      <c r="CB2203" s="198"/>
      <c r="CC2203" s="198"/>
      <c r="CD2203" s="198"/>
    </row>
    <row r="2204" spans="4:82" x14ac:dyDescent="0.2">
      <c r="D2204" s="173"/>
      <c r="E2204" s="173"/>
      <c r="F2204" s="173"/>
      <c r="G2204" s="173"/>
      <c r="H2204" s="173"/>
      <c r="I2204" s="173"/>
      <c r="J2204" s="173"/>
      <c r="K2204" s="173"/>
      <c r="L2204" s="173"/>
      <c r="M2204" s="173"/>
      <c r="N2204" s="173"/>
      <c r="O2204" s="173"/>
      <c r="P2204" s="173"/>
      <c r="Q2204" s="173"/>
      <c r="R2204" s="173"/>
      <c r="S2204" s="173"/>
      <c r="T2204" s="173"/>
      <c r="U2204" s="173"/>
      <c r="V2204" s="173"/>
      <c r="W2204" s="173"/>
      <c r="X2204" s="173"/>
      <c r="Y2204" s="173"/>
      <c r="Z2204" s="173"/>
      <c r="AA2204" s="173"/>
      <c r="AB2204" s="173"/>
      <c r="AC2204" s="173"/>
      <c r="AD2204" s="173"/>
      <c r="AE2204" s="173"/>
      <c r="AF2204" s="173"/>
      <c r="AG2204" s="173"/>
      <c r="AH2204" s="173"/>
      <c r="AI2204" s="173"/>
      <c r="AJ2204" s="173"/>
      <c r="AK2204" s="173"/>
      <c r="AL2204" s="173"/>
      <c r="AM2204" s="173"/>
      <c r="AN2204" s="173"/>
      <c r="AO2204" s="173"/>
      <c r="AP2204" s="173"/>
      <c r="AQ2204" s="173"/>
      <c r="AR2204" s="173"/>
      <c r="AS2204" s="173"/>
      <c r="AT2204" s="198"/>
      <c r="AU2204" s="198"/>
      <c r="AV2204" s="198"/>
      <c r="AW2204" s="198"/>
      <c r="AX2204" s="198"/>
      <c r="AY2204" s="198"/>
      <c r="AZ2204" s="198"/>
      <c r="BA2204" s="198"/>
      <c r="BB2204" s="198"/>
      <c r="BC2204" s="198"/>
      <c r="BD2204" s="198"/>
      <c r="BE2204" s="198"/>
      <c r="BF2204" s="198"/>
      <c r="BG2204" s="198"/>
      <c r="BH2204" s="198"/>
      <c r="BI2204" s="198"/>
      <c r="BJ2204" s="198"/>
      <c r="BK2204" s="198"/>
      <c r="BL2204" s="198"/>
      <c r="BM2204" s="198"/>
      <c r="BN2204" s="198"/>
      <c r="BO2204" s="198"/>
      <c r="BP2204" s="198"/>
      <c r="BQ2204" s="198"/>
      <c r="BR2204" s="198"/>
      <c r="BS2204" s="198"/>
      <c r="BT2204" s="198"/>
      <c r="BU2204" s="198"/>
      <c r="BV2204" s="198"/>
      <c r="BW2204" s="198"/>
      <c r="BX2204" s="198"/>
      <c r="BY2204" s="198"/>
      <c r="BZ2204" s="198"/>
      <c r="CA2204" s="198"/>
      <c r="CB2204" s="198"/>
      <c r="CC2204" s="198"/>
      <c r="CD2204" s="198"/>
    </row>
    <row r="2205" spans="4:82" x14ac:dyDescent="0.2">
      <c r="D2205" s="173"/>
      <c r="E2205" s="173"/>
      <c r="F2205" s="173"/>
      <c r="G2205" s="173"/>
      <c r="H2205" s="173"/>
      <c r="I2205" s="173"/>
      <c r="J2205" s="173"/>
      <c r="K2205" s="173"/>
      <c r="L2205" s="173"/>
      <c r="M2205" s="173"/>
      <c r="N2205" s="173"/>
      <c r="O2205" s="173"/>
      <c r="P2205" s="173"/>
      <c r="Q2205" s="173"/>
      <c r="R2205" s="173"/>
      <c r="S2205" s="173"/>
      <c r="T2205" s="173"/>
      <c r="U2205" s="173"/>
      <c r="V2205" s="173"/>
      <c r="W2205" s="173"/>
      <c r="X2205" s="173"/>
      <c r="Y2205" s="173"/>
      <c r="Z2205" s="173"/>
      <c r="AA2205" s="173"/>
      <c r="AB2205" s="173"/>
      <c r="AC2205" s="173"/>
      <c r="AD2205" s="173"/>
      <c r="AE2205" s="173"/>
      <c r="AF2205" s="173"/>
      <c r="AG2205" s="173"/>
      <c r="AH2205" s="173"/>
      <c r="AI2205" s="173"/>
      <c r="AJ2205" s="173"/>
      <c r="AK2205" s="173"/>
      <c r="AL2205" s="173"/>
      <c r="AM2205" s="173"/>
      <c r="AN2205" s="173"/>
      <c r="AO2205" s="173"/>
      <c r="AP2205" s="173"/>
      <c r="AQ2205" s="173"/>
      <c r="AR2205" s="173"/>
      <c r="AS2205" s="173"/>
      <c r="AT2205" s="198"/>
      <c r="AU2205" s="198"/>
      <c r="AV2205" s="198"/>
      <c r="AW2205" s="198"/>
      <c r="AX2205" s="198"/>
      <c r="AY2205" s="198"/>
      <c r="AZ2205" s="198"/>
      <c r="BA2205" s="198"/>
      <c r="BB2205" s="198"/>
      <c r="BC2205" s="198"/>
      <c r="BD2205" s="198"/>
      <c r="BE2205" s="198"/>
      <c r="BF2205" s="198"/>
      <c r="BG2205" s="198"/>
      <c r="BH2205" s="198"/>
      <c r="BI2205" s="198"/>
      <c r="BJ2205" s="198"/>
      <c r="BK2205" s="198"/>
      <c r="BL2205" s="198"/>
      <c r="BM2205" s="198"/>
      <c r="BN2205" s="198"/>
      <c r="BO2205" s="198"/>
      <c r="BP2205" s="198"/>
      <c r="BQ2205" s="198"/>
      <c r="BR2205" s="198"/>
      <c r="BS2205" s="198"/>
      <c r="BT2205" s="198"/>
      <c r="BU2205" s="198"/>
      <c r="BV2205" s="198"/>
      <c r="BW2205" s="198"/>
      <c r="BX2205" s="198"/>
      <c r="BY2205" s="198"/>
      <c r="BZ2205" s="198"/>
      <c r="CA2205" s="198"/>
      <c r="CB2205" s="198"/>
      <c r="CC2205" s="198"/>
      <c r="CD2205" s="198"/>
    </row>
    <row r="2206" spans="4:82" x14ac:dyDescent="0.2">
      <c r="D2206" s="173"/>
      <c r="E2206" s="173"/>
      <c r="F2206" s="173"/>
      <c r="G2206" s="173"/>
      <c r="H2206" s="173"/>
      <c r="I2206" s="173"/>
      <c r="J2206" s="173"/>
      <c r="K2206" s="173"/>
      <c r="L2206" s="173"/>
      <c r="M2206" s="173"/>
      <c r="N2206" s="173"/>
      <c r="O2206" s="173"/>
      <c r="P2206" s="173"/>
      <c r="Q2206" s="173"/>
      <c r="R2206" s="173"/>
      <c r="S2206" s="173"/>
      <c r="T2206" s="173"/>
      <c r="U2206" s="173"/>
      <c r="V2206" s="173"/>
      <c r="W2206" s="173"/>
      <c r="X2206" s="173"/>
      <c r="Y2206" s="173"/>
      <c r="Z2206" s="173"/>
      <c r="AA2206" s="173"/>
      <c r="AB2206" s="173"/>
      <c r="AC2206" s="173"/>
      <c r="AD2206" s="173"/>
      <c r="AE2206" s="173"/>
      <c r="AF2206" s="173"/>
      <c r="AG2206" s="173"/>
      <c r="AH2206" s="173"/>
      <c r="AI2206" s="173"/>
      <c r="AJ2206" s="173"/>
      <c r="AK2206" s="173"/>
      <c r="AL2206" s="173"/>
      <c r="AM2206" s="173"/>
      <c r="AN2206" s="173"/>
      <c r="AO2206" s="173"/>
      <c r="AP2206" s="173"/>
      <c r="AQ2206" s="173"/>
      <c r="AR2206" s="173"/>
      <c r="AS2206" s="173"/>
      <c r="AT2206" s="198"/>
      <c r="AU2206" s="198"/>
      <c r="AV2206" s="198"/>
      <c r="AW2206" s="198"/>
      <c r="AX2206" s="198"/>
      <c r="AY2206" s="198"/>
      <c r="AZ2206" s="198"/>
      <c r="BA2206" s="198"/>
      <c r="BB2206" s="198"/>
      <c r="BC2206" s="198"/>
      <c r="BD2206" s="198"/>
      <c r="BE2206" s="198"/>
      <c r="BF2206" s="198"/>
      <c r="BG2206" s="198"/>
      <c r="BH2206" s="198"/>
      <c r="BI2206" s="198"/>
      <c r="BJ2206" s="198"/>
      <c r="BK2206" s="198"/>
      <c r="BL2206" s="198"/>
      <c r="BM2206" s="198"/>
      <c r="BN2206" s="198"/>
      <c r="BO2206" s="198"/>
      <c r="BP2206" s="198"/>
      <c r="BQ2206" s="198"/>
      <c r="BR2206" s="198"/>
      <c r="BS2206" s="198"/>
      <c r="BT2206" s="198"/>
      <c r="BU2206" s="198"/>
      <c r="BV2206" s="198"/>
      <c r="BW2206" s="198"/>
      <c r="BX2206" s="198"/>
      <c r="BY2206" s="198"/>
      <c r="BZ2206" s="198"/>
      <c r="CA2206" s="198"/>
      <c r="CB2206" s="198"/>
      <c r="CC2206" s="198"/>
      <c r="CD2206" s="198"/>
    </row>
    <row r="2207" spans="4:82" x14ac:dyDescent="0.2">
      <c r="D2207" s="173"/>
      <c r="E2207" s="173"/>
      <c r="F2207" s="173"/>
      <c r="G2207" s="173"/>
      <c r="H2207" s="173"/>
      <c r="I2207" s="173"/>
      <c r="J2207" s="173"/>
      <c r="K2207" s="173"/>
      <c r="L2207" s="173"/>
      <c r="M2207" s="173"/>
      <c r="N2207" s="173"/>
      <c r="O2207" s="173"/>
      <c r="P2207" s="173"/>
      <c r="Q2207" s="173"/>
      <c r="R2207" s="173"/>
      <c r="S2207" s="173"/>
      <c r="T2207" s="173"/>
      <c r="U2207" s="173"/>
      <c r="V2207" s="173"/>
      <c r="W2207" s="173"/>
      <c r="X2207" s="173"/>
      <c r="Y2207" s="173"/>
      <c r="Z2207" s="173"/>
      <c r="AA2207" s="173"/>
      <c r="AB2207" s="173"/>
      <c r="AC2207" s="173"/>
      <c r="AD2207" s="173"/>
      <c r="AE2207" s="173"/>
      <c r="AF2207" s="173"/>
      <c r="AG2207" s="173"/>
      <c r="AH2207" s="173"/>
      <c r="AI2207" s="173"/>
      <c r="AJ2207" s="173"/>
      <c r="AK2207" s="173"/>
      <c r="AL2207" s="173"/>
      <c r="AM2207" s="173"/>
      <c r="AN2207" s="173"/>
      <c r="AO2207" s="173"/>
      <c r="AP2207" s="173"/>
      <c r="AQ2207" s="173"/>
      <c r="AR2207" s="173"/>
      <c r="AS2207" s="173"/>
      <c r="AT2207" s="198"/>
      <c r="AU2207" s="198"/>
      <c r="AV2207" s="198"/>
      <c r="AW2207" s="198"/>
      <c r="AX2207" s="198"/>
      <c r="AY2207" s="198"/>
      <c r="AZ2207" s="198"/>
      <c r="BA2207" s="198"/>
      <c r="BB2207" s="198"/>
      <c r="BC2207" s="198"/>
      <c r="BD2207" s="198"/>
      <c r="BE2207" s="198"/>
      <c r="BF2207" s="198"/>
      <c r="BG2207" s="198"/>
      <c r="BH2207" s="198"/>
      <c r="BI2207" s="198"/>
      <c r="BJ2207" s="198"/>
      <c r="BK2207" s="198"/>
      <c r="BL2207" s="198"/>
      <c r="BM2207" s="198"/>
      <c r="BN2207" s="198"/>
      <c r="BO2207" s="198"/>
      <c r="BP2207" s="198"/>
      <c r="BQ2207" s="198"/>
      <c r="BR2207" s="198"/>
      <c r="BS2207" s="198"/>
      <c r="BT2207" s="198"/>
      <c r="BU2207" s="198"/>
      <c r="BV2207" s="198"/>
      <c r="BW2207" s="198"/>
      <c r="BX2207" s="198"/>
      <c r="BY2207" s="198"/>
      <c r="BZ2207" s="198"/>
      <c r="CA2207" s="198"/>
      <c r="CB2207" s="198"/>
      <c r="CC2207" s="198"/>
      <c r="CD2207" s="198"/>
    </row>
    <row r="2208" spans="4:82" x14ac:dyDescent="0.2">
      <c r="D2208" s="173"/>
      <c r="E2208" s="173"/>
      <c r="F2208" s="173"/>
      <c r="G2208" s="173"/>
      <c r="H2208" s="173"/>
      <c r="I2208" s="173"/>
      <c r="J2208" s="173"/>
      <c r="K2208" s="173"/>
      <c r="L2208" s="173"/>
      <c r="M2208" s="173"/>
      <c r="N2208" s="173"/>
      <c r="O2208" s="173"/>
      <c r="P2208" s="173"/>
      <c r="Q2208" s="173"/>
      <c r="R2208" s="173"/>
      <c r="S2208" s="173"/>
      <c r="T2208" s="173"/>
      <c r="U2208" s="173"/>
      <c r="V2208" s="173"/>
      <c r="W2208" s="173"/>
      <c r="X2208" s="173"/>
      <c r="Y2208" s="173"/>
      <c r="Z2208" s="173"/>
      <c r="AA2208" s="173"/>
      <c r="AB2208" s="173"/>
      <c r="AC2208" s="173"/>
      <c r="AD2208" s="173"/>
      <c r="AE2208" s="173"/>
      <c r="AF2208" s="173"/>
      <c r="AG2208" s="173"/>
      <c r="AH2208" s="173"/>
      <c r="AI2208" s="173"/>
      <c r="AJ2208" s="173"/>
      <c r="AK2208" s="173"/>
      <c r="AL2208" s="173"/>
      <c r="AM2208" s="173"/>
      <c r="AN2208" s="173"/>
      <c r="AO2208" s="173"/>
      <c r="AP2208" s="173"/>
      <c r="AQ2208" s="173"/>
      <c r="AR2208" s="173"/>
      <c r="AS2208" s="173"/>
      <c r="AT2208" s="198"/>
      <c r="AU2208" s="198"/>
      <c r="AV2208" s="198"/>
      <c r="AW2208" s="198"/>
      <c r="AX2208" s="198"/>
      <c r="AY2208" s="198"/>
      <c r="AZ2208" s="198"/>
      <c r="BA2208" s="198"/>
      <c r="BB2208" s="198"/>
      <c r="BC2208" s="198"/>
      <c r="BD2208" s="198"/>
      <c r="BE2208" s="198"/>
      <c r="BF2208" s="198"/>
      <c r="BG2208" s="198"/>
      <c r="BH2208" s="198"/>
      <c r="BI2208" s="198"/>
      <c r="BJ2208" s="198"/>
      <c r="BK2208" s="198"/>
      <c r="BL2208" s="198"/>
      <c r="BM2208" s="198"/>
      <c r="BN2208" s="198"/>
      <c r="BO2208" s="198"/>
      <c r="BP2208" s="198"/>
      <c r="BQ2208" s="198"/>
      <c r="BR2208" s="198"/>
      <c r="BS2208" s="198"/>
      <c r="BT2208" s="198"/>
      <c r="BU2208" s="198"/>
      <c r="BV2208" s="198"/>
      <c r="BW2208" s="198"/>
      <c r="BX2208" s="198"/>
      <c r="BY2208" s="198"/>
      <c r="BZ2208" s="198"/>
      <c r="CA2208" s="198"/>
      <c r="CB2208" s="198"/>
      <c r="CC2208" s="198"/>
      <c r="CD2208" s="198"/>
    </row>
    <row r="2209" spans="4:82" x14ac:dyDescent="0.2">
      <c r="D2209" s="173"/>
      <c r="E2209" s="173"/>
      <c r="F2209" s="173"/>
      <c r="G2209" s="173"/>
      <c r="H2209" s="173"/>
      <c r="I2209" s="173"/>
      <c r="J2209" s="173"/>
      <c r="K2209" s="173"/>
      <c r="L2209" s="173"/>
      <c r="M2209" s="173"/>
      <c r="N2209" s="173"/>
      <c r="O2209" s="173"/>
      <c r="P2209" s="173"/>
      <c r="Q2209" s="173"/>
      <c r="R2209" s="173"/>
      <c r="S2209" s="173"/>
      <c r="T2209" s="173"/>
      <c r="U2209" s="173"/>
      <c r="V2209" s="173"/>
      <c r="W2209" s="173"/>
      <c r="X2209" s="173"/>
      <c r="Y2209" s="173"/>
      <c r="Z2209" s="173"/>
      <c r="AA2209" s="173"/>
      <c r="AB2209" s="173"/>
      <c r="AC2209" s="173"/>
      <c r="AD2209" s="173"/>
      <c r="AE2209" s="173"/>
      <c r="AF2209" s="173"/>
      <c r="AG2209" s="173"/>
      <c r="AH2209" s="173"/>
      <c r="AI2209" s="173"/>
      <c r="AJ2209" s="173"/>
      <c r="AK2209" s="173"/>
      <c r="AL2209" s="173"/>
      <c r="AM2209" s="173"/>
      <c r="AN2209" s="173"/>
      <c r="AO2209" s="173"/>
      <c r="AP2209" s="173"/>
      <c r="AQ2209" s="173"/>
      <c r="AR2209" s="173"/>
      <c r="AS2209" s="173"/>
      <c r="AT2209" s="198"/>
      <c r="AU2209" s="198"/>
      <c r="AV2209" s="198"/>
      <c r="AW2209" s="198"/>
      <c r="AX2209" s="198"/>
      <c r="AY2209" s="198"/>
      <c r="AZ2209" s="198"/>
      <c r="BA2209" s="198"/>
      <c r="BB2209" s="198"/>
      <c r="BC2209" s="198"/>
      <c r="BD2209" s="198"/>
      <c r="BE2209" s="198"/>
      <c r="BF2209" s="198"/>
      <c r="BG2209" s="198"/>
      <c r="BH2209" s="198"/>
      <c r="BI2209" s="198"/>
      <c r="BJ2209" s="198"/>
      <c r="BK2209" s="198"/>
      <c r="BL2209" s="198"/>
      <c r="BM2209" s="198"/>
      <c r="BN2209" s="198"/>
      <c r="BO2209" s="198"/>
      <c r="BP2209" s="198"/>
      <c r="BQ2209" s="198"/>
      <c r="BR2209" s="198"/>
      <c r="BS2209" s="198"/>
      <c r="BT2209" s="198"/>
      <c r="BU2209" s="198"/>
      <c r="BV2209" s="198"/>
      <c r="BW2209" s="198"/>
      <c r="BX2209" s="198"/>
      <c r="BY2209" s="198"/>
      <c r="BZ2209" s="198"/>
      <c r="CA2209" s="198"/>
      <c r="CB2209" s="198"/>
      <c r="CC2209" s="198"/>
      <c r="CD2209" s="198"/>
    </row>
    <row r="2210" spans="4:82" x14ac:dyDescent="0.2">
      <c r="D2210" s="173"/>
      <c r="E2210" s="173"/>
      <c r="F2210" s="173"/>
      <c r="G2210" s="173"/>
      <c r="H2210" s="173"/>
      <c r="I2210" s="173"/>
      <c r="J2210" s="173"/>
      <c r="K2210" s="173"/>
      <c r="L2210" s="173"/>
      <c r="M2210" s="173"/>
      <c r="N2210" s="173"/>
      <c r="O2210" s="173"/>
      <c r="P2210" s="173"/>
      <c r="Q2210" s="173"/>
      <c r="R2210" s="173"/>
      <c r="S2210" s="173"/>
      <c r="T2210" s="173"/>
      <c r="U2210" s="173"/>
      <c r="V2210" s="173"/>
      <c r="W2210" s="173"/>
      <c r="X2210" s="173"/>
      <c r="Y2210" s="173"/>
      <c r="Z2210" s="173"/>
      <c r="AA2210" s="173"/>
      <c r="AB2210" s="173"/>
      <c r="AC2210" s="173"/>
      <c r="AD2210" s="173"/>
      <c r="AE2210" s="173"/>
      <c r="AF2210" s="173"/>
      <c r="AG2210" s="173"/>
      <c r="AH2210" s="173"/>
      <c r="AI2210" s="173"/>
      <c r="AJ2210" s="173"/>
      <c r="AK2210" s="173"/>
      <c r="AL2210" s="173"/>
      <c r="AM2210" s="173"/>
      <c r="AN2210" s="173"/>
      <c r="AO2210" s="173"/>
      <c r="AP2210" s="173"/>
      <c r="AQ2210" s="173"/>
      <c r="AR2210" s="173"/>
      <c r="AS2210" s="173"/>
      <c r="AT2210" s="198"/>
      <c r="AU2210" s="198"/>
      <c r="AV2210" s="198"/>
      <c r="AW2210" s="198"/>
      <c r="AX2210" s="198"/>
      <c r="AY2210" s="198"/>
      <c r="AZ2210" s="198"/>
      <c r="BA2210" s="198"/>
      <c r="BB2210" s="198"/>
      <c r="BC2210" s="198"/>
      <c r="BD2210" s="198"/>
      <c r="BE2210" s="198"/>
      <c r="BF2210" s="198"/>
      <c r="BG2210" s="198"/>
      <c r="BH2210" s="198"/>
      <c r="BI2210" s="198"/>
      <c r="BJ2210" s="198"/>
      <c r="BK2210" s="198"/>
      <c r="BL2210" s="198"/>
      <c r="BM2210" s="198"/>
      <c r="BN2210" s="198"/>
      <c r="BO2210" s="198"/>
      <c r="BP2210" s="198"/>
      <c r="BQ2210" s="198"/>
      <c r="BR2210" s="198"/>
      <c r="BS2210" s="198"/>
      <c r="BT2210" s="198"/>
      <c r="BU2210" s="198"/>
      <c r="BV2210" s="198"/>
      <c r="BW2210" s="198"/>
      <c r="BX2210" s="198"/>
      <c r="BY2210" s="198"/>
      <c r="BZ2210" s="198"/>
      <c r="CA2210" s="198"/>
      <c r="CB2210" s="198"/>
      <c r="CC2210" s="198"/>
      <c r="CD2210" s="198"/>
    </row>
    <row r="2211" spans="4:82" x14ac:dyDescent="0.2">
      <c r="D2211" s="173"/>
      <c r="E2211" s="173"/>
      <c r="F2211" s="173"/>
      <c r="G2211" s="173"/>
      <c r="H2211" s="173"/>
      <c r="I2211" s="173"/>
      <c r="J2211" s="173"/>
      <c r="K2211" s="173"/>
      <c r="L2211" s="173"/>
      <c r="M2211" s="173"/>
      <c r="N2211" s="173"/>
      <c r="O2211" s="173"/>
      <c r="P2211" s="173"/>
      <c r="Q2211" s="173"/>
      <c r="R2211" s="173"/>
      <c r="S2211" s="173"/>
      <c r="T2211" s="173"/>
      <c r="U2211" s="173"/>
      <c r="V2211" s="173"/>
      <c r="W2211" s="173"/>
      <c r="X2211" s="173"/>
      <c r="Y2211" s="173"/>
      <c r="Z2211" s="173"/>
      <c r="AA2211" s="173"/>
      <c r="AB2211" s="173"/>
      <c r="AC2211" s="173"/>
      <c r="AD2211" s="173"/>
      <c r="AE2211" s="173"/>
      <c r="AF2211" s="173"/>
      <c r="AG2211" s="173"/>
      <c r="AH2211" s="173"/>
      <c r="AI2211" s="173"/>
      <c r="AJ2211" s="173"/>
      <c r="AK2211" s="173"/>
      <c r="AL2211" s="173"/>
      <c r="AM2211" s="173"/>
      <c r="AN2211" s="173"/>
      <c r="AO2211" s="173"/>
      <c r="AP2211" s="173"/>
      <c r="AQ2211" s="173"/>
      <c r="AR2211" s="173"/>
      <c r="AS2211" s="173"/>
      <c r="AT2211" s="198"/>
      <c r="AU2211" s="198"/>
      <c r="AV2211" s="198"/>
      <c r="AW2211" s="198"/>
      <c r="AX2211" s="198"/>
      <c r="AY2211" s="198"/>
      <c r="AZ2211" s="198"/>
      <c r="BA2211" s="198"/>
      <c r="BB2211" s="198"/>
      <c r="BC2211" s="198"/>
      <c r="BD2211" s="198"/>
      <c r="BE2211" s="198"/>
      <c r="BF2211" s="198"/>
      <c r="BG2211" s="198"/>
      <c r="BH2211" s="198"/>
      <c r="BI2211" s="198"/>
      <c r="BJ2211" s="198"/>
      <c r="BK2211" s="198"/>
      <c r="BL2211" s="198"/>
      <c r="BM2211" s="198"/>
      <c r="BN2211" s="198"/>
      <c r="BO2211" s="198"/>
      <c r="BP2211" s="198"/>
      <c r="BQ2211" s="198"/>
      <c r="BR2211" s="198"/>
      <c r="BS2211" s="198"/>
      <c r="BT2211" s="198"/>
      <c r="BU2211" s="198"/>
      <c r="BV2211" s="198"/>
      <c r="BW2211" s="198"/>
      <c r="BX2211" s="198"/>
      <c r="BY2211" s="198"/>
      <c r="BZ2211" s="198"/>
      <c r="CA2211" s="198"/>
      <c r="CB2211" s="198"/>
      <c r="CC2211" s="198"/>
      <c r="CD2211" s="198"/>
    </row>
    <row r="2212" spans="4:82" x14ac:dyDescent="0.2">
      <c r="D2212" s="173"/>
      <c r="E2212" s="173"/>
      <c r="F2212" s="173"/>
      <c r="G2212" s="173"/>
      <c r="H2212" s="173"/>
      <c r="I2212" s="173"/>
      <c r="J2212" s="173"/>
      <c r="K2212" s="173"/>
      <c r="L2212" s="173"/>
      <c r="M2212" s="173"/>
      <c r="N2212" s="173"/>
      <c r="O2212" s="173"/>
      <c r="P2212" s="173"/>
      <c r="Q2212" s="173"/>
      <c r="R2212" s="173"/>
      <c r="S2212" s="173"/>
      <c r="T2212" s="173"/>
      <c r="U2212" s="173"/>
      <c r="V2212" s="173"/>
      <c r="W2212" s="173"/>
      <c r="X2212" s="173"/>
      <c r="Y2212" s="173"/>
      <c r="Z2212" s="173"/>
      <c r="AA2212" s="173"/>
      <c r="AB2212" s="173"/>
      <c r="AC2212" s="173"/>
      <c r="AD2212" s="173"/>
      <c r="AE2212" s="173"/>
      <c r="AF2212" s="173"/>
      <c r="AG2212" s="173"/>
      <c r="AH2212" s="173"/>
      <c r="AI2212" s="173"/>
      <c r="AJ2212" s="173"/>
      <c r="AK2212" s="173"/>
      <c r="AL2212" s="173"/>
      <c r="AM2212" s="173"/>
      <c r="AN2212" s="173"/>
      <c r="AO2212" s="173"/>
      <c r="AP2212" s="173"/>
      <c r="AQ2212" s="173"/>
      <c r="AR2212" s="173"/>
      <c r="AS2212" s="173"/>
      <c r="AT2212" s="198"/>
      <c r="AU2212" s="198"/>
      <c r="AV2212" s="198"/>
      <c r="AW2212" s="198"/>
      <c r="AX2212" s="198"/>
      <c r="AY2212" s="198"/>
      <c r="AZ2212" s="198"/>
      <c r="BA2212" s="198"/>
      <c r="BB2212" s="198"/>
      <c r="BC2212" s="198"/>
      <c r="BD2212" s="198"/>
      <c r="BE2212" s="198"/>
      <c r="BF2212" s="198"/>
      <c r="BG2212" s="198"/>
      <c r="BH2212" s="198"/>
      <c r="BI2212" s="198"/>
      <c r="BJ2212" s="198"/>
      <c r="BK2212" s="198"/>
      <c r="BL2212" s="198"/>
      <c r="BM2212" s="198"/>
      <c r="BN2212" s="198"/>
      <c r="BO2212" s="198"/>
      <c r="BP2212" s="198"/>
      <c r="BQ2212" s="198"/>
      <c r="BR2212" s="198"/>
      <c r="BS2212" s="198"/>
      <c r="BT2212" s="198"/>
      <c r="BU2212" s="198"/>
      <c r="BV2212" s="198"/>
      <c r="BW2212" s="198"/>
      <c r="BX2212" s="198"/>
      <c r="BY2212" s="198"/>
      <c r="BZ2212" s="198"/>
      <c r="CA2212" s="198"/>
      <c r="CB2212" s="198"/>
      <c r="CC2212" s="198"/>
      <c r="CD2212" s="198"/>
    </row>
    <row r="2213" spans="4:82" x14ac:dyDescent="0.2">
      <c r="D2213" s="173"/>
      <c r="E2213" s="173"/>
      <c r="F2213" s="173"/>
      <c r="G2213" s="173"/>
      <c r="H2213" s="173"/>
      <c r="I2213" s="173"/>
      <c r="J2213" s="173"/>
      <c r="K2213" s="173"/>
      <c r="L2213" s="173"/>
      <c r="M2213" s="173"/>
      <c r="N2213" s="173"/>
      <c r="O2213" s="173"/>
      <c r="P2213" s="173"/>
      <c r="Q2213" s="173"/>
      <c r="R2213" s="173"/>
      <c r="S2213" s="173"/>
      <c r="T2213" s="173"/>
      <c r="U2213" s="173"/>
      <c r="V2213" s="173"/>
      <c r="W2213" s="173"/>
      <c r="X2213" s="173"/>
      <c r="Y2213" s="173"/>
      <c r="Z2213" s="173"/>
      <c r="AA2213" s="173"/>
      <c r="AB2213" s="173"/>
      <c r="AC2213" s="173"/>
      <c r="AD2213" s="173"/>
      <c r="AE2213" s="173"/>
      <c r="AF2213" s="173"/>
      <c r="AG2213" s="173"/>
      <c r="AH2213" s="173"/>
      <c r="AI2213" s="173"/>
      <c r="AJ2213" s="173"/>
      <c r="AK2213" s="173"/>
      <c r="AL2213" s="173"/>
      <c r="AM2213" s="173"/>
      <c r="AN2213" s="173"/>
      <c r="AO2213" s="173"/>
      <c r="AP2213" s="173"/>
      <c r="AQ2213" s="173"/>
      <c r="AR2213" s="173"/>
      <c r="AS2213" s="173"/>
      <c r="AT2213" s="198"/>
      <c r="AU2213" s="198"/>
      <c r="AV2213" s="198"/>
      <c r="AW2213" s="198"/>
      <c r="AX2213" s="198"/>
      <c r="AY2213" s="198"/>
      <c r="AZ2213" s="198"/>
      <c r="BA2213" s="198"/>
      <c r="BB2213" s="198"/>
      <c r="BC2213" s="198"/>
      <c r="BD2213" s="198"/>
      <c r="BE2213" s="198"/>
      <c r="BF2213" s="198"/>
      <c r="BG2213" s="198"/>
      <c r="BH2213" s="198"/>
      <c r="BI2213" s="198"/>
      <c r="BJ2213" s="198"/>
      <c r="BK2213" s="198"/>
      <c r="BL2213" s="198"/>
      <c r="BM2213" s="198"/>
      <c r="BN2213" s="198"/>
      <c r="BO2213" s="198"/>
      <c r="BP2213" s="198"/>
      <c r="BQ2213" s="198"/>
      <c r="BR2213" s="198"/>
      <c r="BS2213" s="198"/>
      <c r="BT2213" s="198"/>
      <c r="BU2213" s="198"/>
      <c r="BV2213" s="198"/>
      <c r="BW2213" s="198"/>
      <c r="BX2213" s="198"/>
      <c r="BY2213" s="198"/>
      <c r="BZ2213" s="198"/>
      <c r="CA2213" s="198"/>
      <c r="CB2213" s="198"/>
      <c r="CC2213" s="198"/>
      <c r="CD2213" s="198"/>
    </row>
    <row r="2214" spans="4:82" x14ac:dyDescent="0.2">
      <c r="D2214" s="173"/>
      <c r="E2214" s="173"/>
      <c r="F2214" s="173"/>
      <c r="G2214" s="173"/>
      <c r="H2214" s="173"/>
      <c r="I2214" s="173"/>
      <c r="J2214" s="173"/>
      <c r="K2214" s="173"/>
      <c r="L2214" s="173"/>
      <c r="M2214" s="173"/>
      <c r="N2214" s="173"/>
      <c r="O2214" s="173"/>
      <c r="P2214" s="173"/>
      <c r="Q2214" s="173"/>
      <c r="R2214" s="173"/>
      <c r="S2214" s="173"/>
      <c r="T2214" s="173"/>
      <c r="U2214" s="173"/>
      <c r="V2214" s="173"/>
      <c r="W2214" s="173"/>
      <c r="X2214" s="173"/>
      <c r="Y2214" s="173"/>
      <c r="Z2214" s="173"/>
      <c r="AA2214" s="173"/>
      <c r="AB2214" s="173"/>
      <c r="AC2214" s="173"/>
      <c r="AD2214" s="173"/>
      <c r="AE2214" s="173"/>
      <c r="AF2214" s="173"/>
      <c r="AG2214" s="173"/>
      <c r="AH2214" s="173"/>
      <c r="AI2214" s="173"/>
      <c r="AJ2214" s="173"/>
      <c r="AK2214" s="173"/>
      <c r="AL2214" s="173"/>
      <c r="AM2214" s="173"/>
      <c r="AN2214" s="173"/>
      <c r="AO2214" s="173"/>
      <c r="AP2214" s="173"/>
      <c r="AQ2214" s="173"/>
      <c r="AR2214" s="173"/>
      <c r="AS2214" s="173"/>
      <c r="AT2214" s="198"/>
      <c r="AU2214" s="198"/>
      <c r="AV2214" s="198"/>
      <c r="AW2214" s="198"/>
      <c r="AX2214" s="198"/>
      <c r="AY2214" s="198"/>
      <c r="AZ2214" s="198"/>
      <c r="BA2214" s="198"/>
      <c r="BB2214" s="198"/>
      <c r="BC2214" s="198"/>
      <c r="BD2214" s="198"/>
      <c r="BE2214" s="198"/>
      <c r="BF2214" s="198"/>
      <c r="BG2214" s="198"/>
      <c r="BH2214" s="198"/>
      <c r="BI2214" s="198"/>
      <c r="BJ2214" s="198"/>
      <c r="BK2214" s="198"/>
      <c r="BL2214" s="198"/>
      <c r="BM2214" s="198"/>
      <c r="BN2214" s="198"/>
      <c r="BO2214" s="198"/>
      <c r="BP2214" s="198"/>
      <c r="BQ2214" s="198"/>
      <c r="BR2214" s="198"/>
      <c r="BS2214" s="198"/>
      <c r="BT2214" s="198"/>
      <c r="BU2214" s="198"/>
      <c r="BV2214" s="198"/>
      <c r="BW2214" s="198"/>
      <c r="BX2214" s="198"/>
      <c r="BY2214" s="198"/>
      <c r="BZ2214" s="198"/>
      <c r="CA2214" s="198"/>
      <c r="CB2214" s="198"/>
      <c r="CC2214" s="198"/>
      <c r="CD2214" s="198"/>
    </row>
    <row r="2215" spans="4:82" x14ac:dyDescent="0.2">
      <c r="D2215" s="173"/>
      <c r="E2215" s="173"/>
      <c r="F2215" s="173"/>
      <c r="G2215" s="173"/>
      <c r="H2215" s="173"/>
      <c r="I2215" s="173"/>
      <c r="J2215" s="173"/>
      <c r="K2215" s="173"/>
      <c r="L2215" s="173"/>
      <c r="M2215" s="173"/>
      <c r="N2215" s="173"/>
      <c r="O2215" s="173"/>
      <c r="P2215" s="173"/>
      <c r="Q2215" s="173"/>
      <c r="R2215" s="173"/>
      <c r="S2215" s="173"/>
      <c r="T2215" s="173"/>
      <c r="U2215" s="173"/>
      <c r="V2215" s="173"/>
      <c r="W2215" s="173"/>
      <c r="X2215" s="173"/>
      <c r="Y2215" s="173"/>
      <c r="Z2215" s="173"/>
      <c r="AA2215" s="173"/>
      <c r="AB2215" s="173"/>
      <c r="AC2215" s="173"/>
      <c r="AD2215" s="173"/>
      <c r="AE2215" s="173"/>
      <c r="AF2215" s="173"/>
      <c r="AG2215" s="173"/>
      <c r="AH2215" s="173"/>
      <c r="AI2215" s="173"/>
      <c r="AJ2215" s="173"/>
      <c r="AK2215" s="173"/>
      <c r="AL2215" s="173"/>
      <c r="AM2215" s="173"/>
      <c r="AN2215" s="173"/>
      <c r="AO2215" s="173"/>
      <c r="AP2215" s="173"/>
      <c r="AQ2215" s="173"/>
      <c r="AR2215" s="173"/>
      <c r="AS2215" s="173"/>
      <c r="AT2215" s="198"/>
      <c r="AU2215" s="198"/>
      <c r="AV2215" s="198"/>
      <c r="AW2215" s="198"/>
      <c r="AX2215" s="198"/>
      <c r="AY2215" s="198"/>
      <c r="AZ2215" s="198"/>
      <c r="BA2215" s="198"/>
      <c r="BB2215" s="198"/>
      <c r="BC2215" s="198"/>
      <c r="BD2215" s="198"/>
      <c r="BE2215" s="198"/>
      <c r="BF2215" s="198"/>
      <c r="BG2215" s="198"/>
      <c r="BH2215" s="198"/>
      <c r="BI2215" s="198"/>
      <c r="BJ2215" s="198"/>
      <c r="BK2215" s="198"/>
      <c r="BL2215" s="198"/>
      <c r="BM2215" s="198"/>
      <c r="BN2215" s="198"/>
      <c r="BO2215" s="198"/>
      <c r="BP2215" s="198"/>
      <c r="BQ2215" s="198"/>
      <c r="BR2215" s="198"/>
      <c r="BS2215" s="198"/>
      <c r="BT2215" s="198"/>
      <c r="BU2215" s="198"/>
      <c r="BV2215" s="198"/>
      <c r="BW2215" s="198"/>
      <c r="BX2215" s="198"/>
      <c r="BY2215" s="198"/>
      <c r="BZ2215" s="198"/>
      <c r="CA2215" s="198"/>
      <c r="CB2215" s="198"/>
      <c r="CC2215" s="198"/>
      <c r="CD2215" s="198"/>
    </row>
    <row r="2216" spans="4:82" x14ac:dyDescent="0.2">
      <c r="D2216" s="173"/>
      <c r="E2216" s="173"/>
      <c r="F2216" s="173"/>
      <c r="G2216" s="173"/>
      <c r="H2216" s="173"/>
      <c r="I2216" s="173"/>
      <c r="J2216" s="173"/>
      <c r="K2216" s="173"/>
      <c r="L2216" s="173"/>
      <c r="M2216" s="173"/>
      <c r="N2216" s="173"/>
      <c r="O2216" s="173"/>
      <c r="P2216" s="173"/>
      <c r="Q2216" s="173"/>
      <c r="R2216" s="173"/>
      <c r="S2216" s="173"/>
      <c r="T2216" s="173"/>
      <c r="U2216" s="173"/>
      <c r="V2216" s="173"/>
      <c r="W2216" s="173"/>
      <c r="X2216" s="173"/>
      <c r="Y2216" s="173"/>
      <c r="Z2216" s="173"/>
      <c r="AA2216" s="173"/>
      <c r="AB2216" s="173"/>
      <c r="AC2216" s="173"/>
      <c r="AD2216" s="173"/>
      <c r="AE2216" s="173"/>
      <c r="AF2216" s="173"/>
      <c r="AG2216" s="173"/>
      <c r="AH2216" s="173"/>
      <c r="AI2216" s="173"/>
      <c r="AJ2216" s="173"/>
      <c r="AK2216" s="173"/>
      <c r="AL2216" s="173"/>
      <c r="AM2216" s="173"/>
      <c r="AN2216" s="173"/>
      <c r="AO2216" s="173"/>
      <c r="AP2216" s="173"/>
      <c r="AQ2216" s="173"/>
      <c r="AR2216" s="173"/>
      <c r="AS2216" s="173"/>
      <c r="AT2216" s="198"/>
      <c r="AU2216" s="198"/>
      <c r="AV2216" s="198"/>
      <c r="AW2216" s="198"/>
      <c r="AX2216" s="198"/>
      <c r="AY2216" s="198"/>
      <c r="AZ2216" s="198"/>
      <c r="BA2216" s="198"/>
      <c r="BB2216" s="198"/>
      <c r="BC2216" s="198"/>
      <c r="BD2216" s="198"/>
      <c r="BE2216" s="198"/>
      <c r="BF2216" s="198"/>
      <c r="BG2216" s="198"/>
      <c r="BH2216" s="198"/>
      <c r="BI2216" s="198"/>
      <c r="BJ2216" s="198"/>
      <c r="BK2216" s="198"/>
      <c r="BL2216" s="198"/>
      <c r="BM2216" s="198"/>
      <c r="BN2216" s="198"/>
      <c r="BO2216" s="198"/>
      <c r="BP2216" s="198"/>
      <c r="BQ2216" s="198"/>
      <c r="BR2216" s="198"/>
      <c r="BS2216" s="198"/>
      <c r="BT2216" s="198"/>
      <c r="BU2216" s="198"/>
      <c r="BV2216" s="198"/>
      <c r="BW2216" s="198"/>
      <c r="BX2216" s="198"/>
      <c r="BY2216" s="198"/>
      <c r="BZ2216" s="198"/>
      <c r="CA2216" s="198"/>
      <c r="CB2216" s="198"/>
      <c r="CC2216" s="198"/>
      <c r="CD2216" s="198"/>
    </row>
    <row r="2217" spans="4:82" x14ac:dyDescent="0.2">
      <c r="D2217" s="173"/>
      <c r="E2217" s="173"/>
      <c r="F2217" s="173"/>
      <c r="G2217" s="173"/>
      <c r="H2217" s="173"/>
      <c r="I2217" s="173"/>
      <c r="J2217" s="173"/>
      <c r="K2217" s="173"/>
      <c r="L2217" s="173"/>
      <c r="M2217" s="173"/>
      <c r="N2217" s="173"/>
      <c r="O2217" s="173"/>
      <c r="P2217" s="173"/>
      <c r="Q2217" s="173"/>
      <c r="R2217" s="173"/>
      <c r="S2217" s="173"/>
      <c r="T2217" s="173"/>
      <c r="U2217" s="173"/>
      <c r="V2217" s="173"/>
      <c r="W2217" s="173"/>
      <c r="X2217" s="173"/>
      <c r="Y2217" s="173"/>
      <c r="Z2217" s="173"/>
      <c r="AA2217" s="173"/>
      <c r="AB2217" s="173"/>
      <c r="AC2217" s="173"/>
      <c r="AD2217" s="173"/>
      <c r="AE2217" s="173"/>
      <c r="AF2217" s="173"/>
      <c r="AG2217" s="173"/>
      <c r="AH2217" s="173"/>
      <c r="AI2217" s="173"/>
      <c r="AJ2217" s="173"/>
      <c r="AK2217" s="173"/>
      <c r="AL2217" s="173"/>
      <c r="AM2217" s="173"/>
      <c r="AN2217" s="173"/>
      <c r="AO2217" s="173"/>
      <c r="AP2217" s="173"/>
      <c r="AQ2217" s="173"/>
      <c r="AR2217" s="173"/>
      <c r="AS2217" s="173"/>
      <c r="AT2217" s="198"/>
      <c r="AU2217" s="198"/>
      <c r="AV2217" s="198"/>
      <c r="AW2217" s="198"/>
      <c r="AX2217" s="198"/>
      <c r="AY2217" s="198"/>
      <c r="AZ2217" s="198"/>
      <c r="BA2217" s="198"/>
      <c r="BB2217" s="198"/>
      <c r="BC2217" s="198"/>
      <c r="BD2217" s="198"/>
      <c r="BE2217" s="198"/>
      <c r="BF2217" s="198"/>
      <c r="BG2217" s="198"/>
      <c r="BH2217" s="198"/>
      <c r="BI2217" s="198"/>
      <c r="BJ2217" s="198"/>
      <c r="BK2217" s="198"/>
      <c r="BL2217" s="198"/>
      <c r="BM2217" s="198"/>
      <c r="BN2217" s="198"/>
      <c r="BO2217" s="198"/>
      <c r="BP2217" s="198"/>
      <c r="BQ2217" s="198"/>
      <c r="BR2217" s="198"/>
      <c r="BS2217" s="198"/>
      <c r="BT2217" s="198"/>
      <c r="BU2217" s="198"/>
      <c r="BV2217" s="198"/>
      <c r="BW2217" s="198"/>
      <c r="BX2217" s="198"/>
      <c r="BY2217" s="198"/>
      <c r="BZ2217" s="198"/>
      <c r="CA2217" s="198"/>
      <c r="CB2217" s="198"/>
      <c r="CC2217" s="198"/>
      <c r="CD2217" s="198"/>
    </row>
    <row r="2218" spans="4:82" x14ac:dyDescent="0.2">
      <c r="D2218" s="173"/>
      <c r="E2218" s="173"/>
      <c r="F2218" s="173"/>
      <c r="G2218" s="173"/>
      <c r="H2218" s="173"/>
      <c r="I2218" s="173"/>
      <c r="J2218" s="173"/>
      <c r="K2218" s="173"/>
      <c r="L2218" s="173"/>
      <c r="M2218" s="173"/>
      <c r="N2218" s="173"/>
      <c r="O2218" s="173"/>
      <c r="P2218" s="173"/>
      <c r="Q2218" s="173"/>
      <c r="R2218" s="173"/>
      <c r="S2218" s="173"/>
      <c r="T2218" s="173"/>
      <c r="U2218" s="173"/>
      <c r="V2218" s="173"/>
      <c r="W2218" s="173"/>
      <c r="X2218" s="173"/>
      <c r="Y2218" s="173"/>
      <c r="Z2218" s="173"/>
      <c r="AA2218" s="173"/>
      <c r="AB2218" s="173"/>
      <c r="AC2218" s="173"/>
      <c r="AD2218" s="173"/>
      <c r="AE2218" s="173"/>
      <c r="AF2218" s="173"/>
      <c r="AG2218" s="173"/>
      <c r="AH2218" s="173"/>
      <c r="AI2218" s="173"/>
      <c r="AJ2218" s="173"/>
      <c r="AK2218" s="173"/>
      <c r="AL2218" s="173"/>
      <c r="AM2218" s="173"/>
      <c r="AN2218" s="173"/>
      <c r="AO2218" s="173"/>
      <c r="AP2218" s="173"/>
      <c r="AQ2218" s="173"/>
      <c r="AR2218" s="173"/>
      <c r="AS2218" s="173"/>
      <c r="AT2218" s="198"/>
      <c r="AU2218" s="198"/>
      <c r="AV2218" s="198"/>
      <c r="AW2218" s="198"/>
      <c r="AX2218" s="198"/>
      <c r="AY2218" s="198"/>
      <c r="AZ2218" s="198"/>
      <c r="BA2218" s="198"/>
      <c r="BB2218" s="198"/>
      <c r="BC2218" s="198"/>
      <c r="BD2218" s="198"/>
      <c r="BE2218" s="198"/>
      <c r="BF2218" s="198"/>
      <c r="BG2218" s="198"/>
      <c r="BH2218" s="198"/>
      <c r="BI2218" s="198"/>
      <c r="BJ2218" s="198"/>
      <c r="BK2218" s="198"/>
      <c r="BL2218" s="198"/>
      <c r="BM2218" s="198"/>
      <c r="BN2218" s="198"/>
      <c r="BO2218" s="198"/>
      <c r="BP2218" s="198"/>
      <c r="BQ2218" s="198"/>
      <c r="BR2218" s="198"/>
      <c r="BS2218" s="198"/>
      <c r="BT2218" s="198"/>
      <c r="BU2218" s="198"/>
      <c r="BV2218" s="198"/>
      <c r="BW2218" s="198"/>
      <c r="BX2218" s="198"/>
      <c r="BY2218" s="198"/>
      <c r="BZ2218" s="198"/>
      <c r="CA2218" s="198"/>
      <c r="CB2218" s="198"/>
      <c r="CC2218" s="198"/>
      <c r="CD2218" s="198"/>
    </row>
    <row r="2219" spans="4:82" x14ac:dyDescent="0.2">
      <c r="D2219" s="173"/>
      <c r="E2219" s="173"/>
      <c r="F2219" s="173"/>
      <c r="G2219" s="173"/>
      <c r="H2219" s="173"/>
      <c r="I2219" s="173"/>
      <c r="J2219" s="173"/>
      <c r="K2219" s="173"/>
      <c r="L2219" s="173"/>
      <c r="M2219" s="173"/>
      <c r="N2219" s="173"/>
      <c r="O2219" s="173"/>
      <c r="P2219" s="173"/>
      <c r="Q2219" s="173"/>
      <c r="R2219" s="173"/>
      <c r="S2219" s="173"/>
      <c r="T2219" s="173"/>
      <c r="U2219" s="173"/>
      <c r="V2219" s="173"/>
      <c r="W2219" s="173"/>
      <c r="X2219" s="173"/>
      <c r="Y2219" s="173"/>
      <c r="Z2219" s="173"/>
      <c r="AA2219" s="173"/>
      <c r="AB2219" s="173"/>
      <c r="AC2219" s="173"/>
      <c r="AD2219" s="173"/>
      <c r="AE2219" s="173"/>
      <c r="AF2219" s="173"/>
      <c r="AG2219" s="173"/>
      <c r="AH2219" s="173"/>
      <c r="AI2219" s="173"/>
      <c r="AJ2219" s="173"/>
      <c r="AK2219" s="173"/>
      <c r="AL2219" s="173"/>
      <c r="AM2219" s="173"/>
      <c r="AN2219" s="173"/>
      <c r="AO2219" s="173"/>
      <c r="AP2219" s="173"/>
      <c r="AQ2219" s="173"/>
      <c r="AR2219" s="173"/>
      <c r="AS2219" s="173"/>
      <c r="AT2219" s="198"/>
      <c r="AU2219" s="198"/>
      <c r="AV2219" s="198"/>
      <c r="AW2219" s="198"/>
      <c r="AX2219" s="198"/>
      <c r="AY2219" s="198"/>
      <c r="AZ2219" s="198"/>
      <c r="BA2219" s="198"/>
      <c r="BB2219" s="198"/>
      <c r="BC2219" s="198"/>
      <c r="BD2219" s="198"/>
      <c r="BE2219" s="198"/>
      <c r="BF2219" s="198"/>
      <c r="BG2219" s="198"/>
      <c r="BH2219" s="198"/>
      <c r="BI2219" s="198"/>
      <c r="BJ2219" s="198"/>
      <c r="BK2219" s="198"/>
      <c r="BL2219" s="198"/>
      <c r="BM2219" s="198"/>
      <c r="BN2219" s="198"/>
      <c r="BO2219" s="198"/>
      <c r="BP2219" s="198"/>
      <c r="BQ2219" s="198"/>
      <c r="BR2219" s="198"/>
      <c r="BS2219" s="198"/>
      <c r="BT2219" s="198"/>
      <c r="BU2219" s="198"/>
      <c r="BV2219" s="198"/>
      <c r="BW2219" s="198"/>
      <c r="BX2219" s="198"/>
      <c r="BY2219" s="198"/>
      <c r="BZ2219" s="198"/>
      <c r="CA2219" s="198"/>
      <c r="CB2219" s="198"/>
      <c r="CC2219" s="198"/>
      <c r="CD2219" s="198"/>
    </row>
    <row r="2220" spans="4:82" x14ac:dyDescent="0.2">
      <c r="D2220" s="173"/>
      <c r="E2220" s="173"/>
      <c r="F2220" s="173"/>
      <c r="G2220" s="173"/>
      <c r="H2220" s="173"/>
      <c r="I2220" s="173"/>
      <c r="J2220" s="173"/>
      <c r="K2220" s="173"/>
      <c r="L2220" s="173"/>
      <c r="M2220" s="173"/>
      <c r="N2220" s="173"/>
      <c r="O2220" s="173"/>
      <c r="P2220" s="173"/>
      <c r="Q2220" s="173"/>
      <c r="R2220" s="173"/>
      <c r="S2220" s="173"/>
      <c r="T2220" s="173"/>
      <c r="U2220" s="173"/>
      <c r="V2220" s="173"/>
      <c r="W2220" s="173"/>
      <c r="X2220" s="173"/>
      <c r="Y2220" s="173"/>
      <c r="Z2220" s="173"/>
      <c r="AA2220" s="173"/>
      <c r="AB2220" s="173"/>
      <c r="AC2220" s="173"/>
      <c r="AD2220" s="173"/>
      <c r="AE2220" s="173"/>
      <c r="AF2220" s="173"/>
      <c r="AG2220" s="173"/>
      <c r="AH2220" s="173"/>
      <c r="AI2220" s="173"/>
      <c r="AJ2220" s="173"/>
      <c r="AK2220" s="173"/>
      <c r="AL2220" s="173"/>
      <c r="AM2220" s="173"/>
      <c r="AN2220" s="173"/>
      <c r="AO2220" s="173"/>
      <c r="AP2220" s="173"/>
      <c r="AQ2220" s="173"/>
      <c r="AR2220" s="173"/>
      <c r="AS2220" s="173"/>
      <c r="AT2220" s="198"/>
      <c r="AU2220" s="198"/>
      <c r="AV2220" s="198"/>
      <c r="AW2220" s="198"/>
      <c r="AX2220" s="198"/>
      <c r="AY2220" s="198"/>
      <c r="AZ2220" s="198"/>
      <c r="BA2220" s="198"/>
      <c r="BB2220" s="198"/>
      <c r="BC2220" s="198"/>
      <c r="BD2220" s="198"/>
      <c r="BE2220" s="198"/>
      <c r="BF2220" s="198"/>
      <c r="BG2220" s="198"/>
      <c r="BH2220" s="198"/>
      <c r="BI2220" s="198"/>
      <c r="BJ2220" s="198"/>
      <c r="BK2220" s="198"/>
      <c r="BL2220" s="198"/>
      <c r="BM2220" s="198"/>
      <c r="BN2220" s="198"/>
      <c r="BO2220" s="198"/>
      <c r="BP2220" s="198"/>
      <c r="BQ2220" s="198"/>
      <c r="BR2220" s="198"/>
      <c r="BS2220" s="198"/>
      <c r="BT2220" s="198"/>
      <c r="BU2220" s="198"/>
      <c r="BV2220" s="198"/>
      <c r="BW2220" s="198"/>
      <c r="BX2220" s="198"/>
      <c r="BY2220" s="198"/>
      <c r="BZ2220" s="198"/>
      <c r="CA2220" s="198"/>
      <c r="CB2220" s="198"/>
      <c r="CC2220" s="198"/>
      <c r="CD2220" s="198"/>
    </row>
    <row r="2221" spans="4:82" x14ac:dyDescent="0.2">
      <c r="D2221" s="173"/>
      <c r="E2221" s="173"/>
      <c r="F2221" s="173"/>
      <c r="G2221" s="173"/>
      <c r="H2221" s="173"/>
      <c r="I2221" s="173"/>
      <c r="J2221" s="173"/>
      <c r="K2221" s="173"/>
      <c r="L2221" s="173"/>
      <c r="M2221" s="173"/>
      <c r="N2221" s="173"/>
      <c r="O2221" s="173"/>
      <c r="P2221" s="173"/>
      <c r="Q2221" s="173"/>
      <c r="R2221" s="173"/>
      <c r="S2221" s="173"/>
      <c r="T2221" s="173"/>
      <c r="U2221" s="173"/>
      <c r="V2221" s="173"/>
      <c r="W2221" s="173"/>
      <c r="X2221" s="173"/>
      <c r="Y2221" s="173"/>
      <c r="Z2221" s="173"/>
      <c r="AA2221" s="173"/>
      <c r="AB2221" s="173"/>
      <c r="AC2221" s="173"/>
      <c r="AD2221" s="173"/>
      <c r="AE2221" s="173"/>
      <c r="AF2221" s="173"/>
      <c r="AG2221" s="173"/>
      <c r="AH2221" s="173"/>
      <c r="AI2221" s="173"/>
      <c r="AJ2221" s="173"/>
      <c r="AK2221" s="173"/>
      <c r="AL2221" s="173"/>
      <c r="AM2221" s="173"/>
      <c r="AN2221" s="173"/>
      <c r="AO2221" s="173"/>
      <c r="AP2221" s="173"/>
      <c r="AQ2221" s="173"/>
      <c r="AR2221" s="173"/>
      <c r="AS2221" s="173"/>
      <c r="AT2221" s="198"/>
      <c r="AU2221" s="198"/>
      <c r="AV2221" s="198"/>
      <c r="AW2221" s="198"/>
      <c r="AX2221" s="198"/>
      <c r="AY2221" s="198"/>
      <c r="AZ2221" s="198"/>
      <c r="BA2221" s="198"/>
      <c r="BB2221" s="198"/>
      <c r="BC2221" s="198"/>
      <c r="BD2221" s="198"/>
      <c r="BE2221" s="198"/>
      <c r="BF2221" s="198"/>
      <c r="BG2221" s="198"/>
      <c r="BH2221" s="198"/>
      <c r="BI2221" s="198"/>
      <c r="BJ2221" s="198"/>
      <c r="BK2221" s="198"/>
      <c r="BL2221" s="198"/>
      <c r="BM2221" s="198"/>
      <c r="BN2221" s="198"/>
      <c r="BO2221" s="198"/>
      <c r="BP2221" s="198"/>
      <c r="BQ2221" s="198"/>
      <c r="BR2221" s="198"/>
      <c r="BS2221" s="198"/>
      <c r="BT2221" s="198"/>
      <c r="BU2221" s="198"/>
      <c r="BV2221" s="198"/>
      <c r="BW2221" s="198"/>
      <c r="BX2221" s="198"/>
      <c r="BY2221" s="198"/>
      <c r="BZ2221" s="198"/>
      <c r="CA2221" s="198"/>
      <c r="CB2221" s="198"/>
      <c r="CC2221" s="198"/>
      <c r="CD2221" s="198"/>
    </row>
    <row r="2222" spans="4:82" x14ac:dyDescent="0.2">
      <c r="D2222" s="173"/>
      <c r="E2222" s="173"/>
      <c r="F2222" s="173"/>
      <c r="G2222" s="173"/>
      <c r="H2222" s="173"/>
      <c r="I2222" s="173"/>
      <c r="J2222" s="173"/>
      <c r="K2222" s="173"/>
      <c r="L2222" s="173"/>
      <c r="M2222" s="173"/>
      <c r="N2222" s="173"/>
      <c r="O2222" s="173"/>
      <c r="P2222" s="173"/>
      <c r="Q2222" s="173"/>
      <c r="R2222" s="173"/>
      <c r="S2222" s="173"/>
      <c r="T2222" s="173"/>
      <c r="U2222" s="173"/>
      <c r="V2222" s="173"/>
      <c r="W2222" s="173"/>
      <c r="X2222" s="173"/>
      <c r="Y2222" s="173"/>
      <c r="Z2222" s="173"/>
      <c r="AA2222" s="173"/>
      <c r="AB2222" s="173"/>
      <c r="AC2222" s="173"/>
      <c r="AD2222" s="173"/>
      <c r="AE2222" s="173"/>
      <c r="AF2222" s="173"/>
      <c r="AG2222" s="173"/>
      <c r="AH2222" s="173"/>
      <c r="AI2222" s="173"/>
      <c r="AJ2222" s="173"/>
      <c r="AK2222" s="173"/>
      <c r="AL2222" s="173"/>
      <c r="AM2222" s="173"/>
      <c r="AN2222" s="173"/>
      <c r="AO2222" s="173"/>
      <c r="AP2222" s="173"/>
      <c r="AQ2222" s="173"/>
      <c r="AR2222" s="173"/>
      <c r="AS2222" s="173"/>
      <c r="AT2222" s="198"/>
      <c r="AU2222" s="198"/>
      <c r="AV2222" s="198"/>
      <c r="AW2222" s="198"/>
      <c r="AX2222" s="198"/>
      <c r="AY2222" s="198"/>
      <c r="AZ2222" s="198"/>
      <c r="BA2222" s="198"/>
      <c r="BB2222" s="198"/>
      <c r="BC2222" s="198"/>
      <c r="BD2222" s="198"/>
      <c r="BE2222" s="198"/>
      <c r="BF2222" s="198"/>
      <c r="BG2222" s="198"/>
      <c r="BH2222" s="198"/>
      <c r="BI2222" s="198"/>
      <c r="BJ2222" s="198"/>
      <c r="BK2222" s="198"/>
      <c r="BL2222" s="198"/>
      <c r="BM2222" s="198"/>
      <c r="BN2222" s="198"/>
      <c r="BO2222" s="198"/>
      <c r="BP2222" s="198"/>
      <c r="BQ2222" s="198"/>
      <c r="BR2222" s="198"/>
      <c r="BS2222" s="198"/>
      <c r="BT2222" s="198"/>
      <c r="BU2222" s="198"/>
      <c r="BV2222" s="198"/>
      <c r="BW2222" s="198"/>
      <c r="BX2222" s="198"/>
      <c r="BY2222" s="198"/>
      <c r="BZ2222" s="198"/>
      <c r="CA2222" s="198"/>
      <c r="CB2222" s="198"/>
      <c r="CC2222" s="198"/>
      <c r="CD2222" s="198"/>
    </row>
    <row r="2223" spans="4:82" x14ac:dyDescent="0.2">
      <c r="D2223" s="173"/>
      <c r="E2223" s="173"/>
      <c r="F2223" s="173"/>
      <c r="G2223" s="173"/>
      <c r="H2223" s="173"/>
      <c r="I2223" s="173"/>
      <c r="J2223" s="173"/>
      <c r="K2223" s="173"/>
      <c r="L2223" s="173"/>
      <c r="M2223" s="173"/>
      <c r="N2223" s="173"/>
      <c r="O2223" s="173"/>
      <c r="P2223" s="173"/>
      <c r="Q2223" s="173"/>
      <c r="R2223" s="173"/>
      <c r="S2223" s="173"/>
      <c r="T2223" s="173"/>
      <c r="U2223" s="173"/>
      <c r="V2223" s="173"/>
      <c r="W2223" s="173"/>
      <c r="X2223" s="173"/>
      <c r="Y2223" s="173"/>
      <c r="Z2223" s="173"/>
      <c r="AA2223" s="173"/>
      <c r="AB2223" s="173"/>
      <c r="AC2223" s="173"/>
      <c r="AD2223" s="173"/>
      <c r="AE2223" s="173"/>
      <c r="AF2223" s="173"/>
      <c r="AG2223" s="173"/>
      <c r="AH2223" s="173"/>
      <c r="AI2223" s="173"/>
      <c r="AJ2223" s="173"/>
      <c r="AK2223" s="173"/>
      <c r="AL2223" s="173"/>
      <c r="AM2223" s="173"/>
      <c r="AN2223" s="173"/>
      <c r="AO2223" s="173"/>
      <c r="AP2223" s="173"/>
      <c r="AQ2223" s="173"/>
      <c r="AR2223" s="173"/>
      <c r="AS2223" s="173"/>
      <c r="AT2223" s="198"/>
      <c r="AU2223" s="198"/>
      <c r="AV2223" s="198"/>
      <c r="AW2223" s="198"/>
      <c r="AX2223" s="198"/>
      <c r="AY2223" s="198"/>
      <c r="AZ2223" s="198"/>
      <c r="BA2223" s="198"/>
      <c r="BB2223" s="198"/>
      <c r="BC2223" s="198"/>
      <c r="BD2223" s="198"/>
      <c r="BE2223" s="198"/>
      <c r="BF2223" s="198"/>
      <c r="BG2223" s="198"/>
      <c r="BH2223" s="198"/>
      <c r="BI2223" s="198"/>
      <c r="BJ2223" s="198"/>
      <c r="BK2223" s="198"/>
      <c r="BL2223" s="198"/>
      <c r="BM2223" s="198"/>
      <c r="BN2223" s="198"/>
      <c r="BO2223" s="198"/>
      <c r="BP2223" s="198"/>
      <c r="BQ2223" s="198"/>
      <c r="BR2223" s="198"/>
      <c r="BS2223" s="198"/>
      <c r="BT2223" s="198"/>
      <c r="BU2223" s="198"/>
      <c r="BV2223" s="198"/>
      <c r="BW2223" s="198"/>
      <c r="BX2223" s="198"/>
      <c r="BY2223" s="198"/>
      <c r="BZ2223" s="198"/>
      <c r="CA2223" s="198"/>
      <c r="CB2223" s="198"/>
      <c r="CC2223" s="198"/>
      <c r="CD2223" s="198"/>
    </row>
    <row r="2224" spans="4:82" x14ac:dyDescent="0.2">
      <c r="D2224" s="173"/>
      <c r="E2224" s="173"/>
      <c r="F2224" s="173"/>
      <c r="G2224" s="173"/>
      <c r="H2224" s="173"/>
      <c r="I2224" s="173"/>
      <c r="J2224" s="173"/>
      <c r="K2224" s="173"/>
      <c r="L2224" s="173"/>
      <c r="M2224" s="173"/>
      <c r="N2224" s="173"/>
      <c r="O2224" s="173"/>
      <c r="P2224" s="173"/>
      <c r="Q2224" s="173"/>
      <c r="R2224" s="173"/>
      <c r="S2224" s="173"/>
      <c r="T2224" s="173"/>
      <c r="U2224" s="173"/>
      <c r="V2224" s="173"/>
      <c r="W2224" s="173"/>
      <c r="X2224" s="173"/>
      <c r="Y2224" s="173"/>
      <c r="Z2224" s="173"/>
      <c r="AA2224" s="173"/>
      <c r="AB2224" s="173"/>
      <c r="AC2224" s="173"/>
      <c r="AD2224" s="173"/>
      <c r="AE2224" s="173"/>
      <c r="AF2224" s="173"/>
      <c r="AG2224" s="173"/>
      <c r="AH2224" s="173"/>
      <c r="AI2224" s="173"/>
      <c r="AJ2224" s="173"/>
      <c r="AK2224" s="173"/>
      <c r="AL2224" s="173"/>
      <c r="AM2224" s="173"/>
      <c r="AN2224" s="173"/>
      <c r="AO2224" s="173"/>
      <c r="AP2224" s="173"/>
      <c r="AQ2224" s="173"/>
      <c r="AR2224" s="173"/>
      <c r="AS2224" s="173"/>
      <c r="AT2224" s="198"/>
      <c r="AU2224" s="198"/>
      <c r="AV2224" s="198"/>
      <c r="AW2224" s="198"/>
      <c r="AX2224" s="198"/>
      <c r="AY2224" s="198"/>
      <c r="AZ2224" s="198"/>
      <c r="BA2224" s="198"/>
      <c r="BB2224" s="198"/>
      <c r="BC2224" s="198"/>
      <c r="BD2224" s="198"/>
      <c r="BE2224" s="198"/>
      <c r="BF2224" s="198"/>
      <c r="BG2224" s="198"/>
      <c r="BH2224" s="198"/>
      <c r="BI2224" s="198"/>
      <c r="BJ2224" s="198"/>
      <c r="BK2224" s="198"/>
      <c r="BL2224" s="198"/>
      <c r="BM2224" s="198"/>
      <c r="BN2224" s="198"/>
      <c r="BO2224" s="198"/>
      <c r="BP2224" s="198"/>
      <c r="BQ2224" s="198"/>
      <c r="BR2224" s="198"/>
      <c r="BS2224" s="198"/>
      <c r="BT2224" s="198"/>
      <c r="BU2224" s="198"/>
      <c r="BV2224" s="198"/>
      <c r="BW2224" s="198"/>
      <c r="BX2224" s="198"/>
      <c r="BY2224" s="198"/>
      <c r="BZ2224" s="198"/>
      <c r="CA2224" s="198"/>
      <c r="CB2224" s="198"/>
      <c r="CC2224" s="198"/>
      <c r="CD2224" s="198"/>
    </row>
    <row r="2225" spans="4:82" x14ac:dyDescent="0.2">
      <c r="D2225" s="173"/>
      <c r="E2225" s="173"/>
      <c r="F2225" s="173"/>
      <c r="G2225" s="173"/>
      <c r="H2225" s="173"/>
      <c r="I2225" s="173"/>
      <c r="J2225" s="173"/>
      <c r="K2225" s="173"/>
      <c r="L2225" s="173"/>
      <c r="M2225" s="173"/>
      <c r="N2225" s="173"/>
      <c r="O2225" s="173"/>
      <c r="P2225" s="173"/>
      <c r="Q2225" s="173"/>
      <c r="R2225" s="173"/>
      <c r="S2225" s="173"/>
      <c r="T2225" s="173"/>
      <c r="U2225" s="173"/>
      <c r="V2225" s="173"/>
      <c r="W2225" s="173"/>
      <c r="X2225" s="173"/>
      <c r="Y2225" s="173"/>
      <c r="Z2225" s="173"/>
      <c r="AA2225" s="173"/>
      <c r="AB2225" s="173"/>
      <c r="AC2225" s="173"/>
      <c r="AD2225" s="173"/>
      <c r="AE2225" s="173"/>
      <c r="AF2225" s="173"/>
      <c r="AG2225" s="173"/>
      <c r="AH2225" s="173"/>
      <c r="AI2225" s="173"/>
      <c r="AJ2225" s="173"/>
      <c r="AK2225" s="173"/>
      <c r="AL2225" s="173"/>
      <c r="AM2225" s="173"/>
      <c r="AN2225" s="173"/>
      <c r="AO2225" s="173"/>
      <c r="AP2225" s="173"/>
      <c r="AQ2225" s="173"/>
      <c r="AR2225" s="173"/>
      <c r="AS2225" s="173"/>
      <c r="AT2225" s="198"/>
      <c r="AU2225" s="198"/>
      <c r="AV2225" s="198"/>
      <c r="AW2225" s="198"/>
      <c r="AX2225" s="198"/>
      <c r="AY2225" s="198"/>
      <c r="AZ2225" s="198"/>
      <c r="BA2225" s="198"/>
      <c r="BB2225" s="198"/>
      <c r="BC2225" s="198"/>
      <c r="BD2225" s="198"/>
      <c r="BE2225" s="198"/>
      <c r="BF2225" s="198"/>
      <c r="BG2225" s="198"/>
      <c r="BH2225" s="198"/>
      <c r="BI2225" s="198"/>
      <c r="BJ2225" s="198"/>
      <c r="BK2225" s="198"/>
      <c r="BL2225" s="198"/>
      <c r="BM2225" s="198"/>
      <c r="BN2225" s="198"/>
      <c r="BO2225" s="198"/>
      <c r="BP2225" s="198"/>
      <c r="BQ2225" s="198"/>
      <c r="BR2225" s="198"/>
      <c r="BS2225" s="198"/>
      <c r="BT2225" s="198"/>
      <c r="BU2225" s="198"/>
      <c r="BV2225" s="198"/>
      <c r="BW2225" s="198"/>
      <c r="BX2225" s="198"/>
      <c r="BY2225" s="198"/>
      <c r="BZ2225" s="198"/>
      <c r="CA2225" s="198"/>
      <c r="CB2225" s="198"/>
      <c r="CC2225" s="198"/>
      <c r="CD2225" s="198"/>
    </row>
    <row r="2226" spans="4:82" x14ac:dyDescent="0.2">
      <c r="D2226" s="173"/>
      <c r="E2226" s="173"/>
      <c r="F2226" s="173"/>
      <c r="G2226" s="173"/>
      <c r="H2226" s="173"/>
      <c r="I2226" s="173"/>
      <c r="J2226" s="173"/>
      <c r="K2226" s="173"/>
      <c r="L2226" s="173"/>
      <c r="M2226" s="173"/>
      <c r="N2226" s="173"/>
      <c r="O2226" s="173"/>
      <c r="P2226" s="173"/>
      <c r="Q2226" s="173"/>
      <c r="R2226" s="173"/>
      <c r="S2226" s="173"/>
      <c r="T2226" s="173"/>
      <c r="U2226" s="173"/>
      <c r="V2226" s="173"/>
      <c r="W2226" s="173"/>
      <c r="X2226" s="173"/>
      <c r="Y2226" s="173"/>
      <c r="Z2226" s="173"/>
      <c r="AA2226" s="173"/>
      <c r="AB2226" s="173"/>
      <c r="AC2226" s="173"/>
      <c r="AD2226" s="173"/>
      <c r="AE2226" s="173"/>
      <c r="AF2226" s="173"/>
      <c r="AG2226" s="173"/>
      <c r="AH2226" s="173"/>
      <c r="AI2226" s="173"/>
      <c r="AJ2226" s="173"/>
      <c r="AK2226" s="173"/>
      <c r="AL2226" s="173"/>
      <c r="AM2226" s="173"/>
      <c r="AN2226" s="173"/>
      <c r="AO2226" s="173"/>
      <c r="AP2226" s="173"/>
      <c r="AQ2226" s="173"/>
      <c r="AR2226" s="173"/>
      <c r="AS2226" s="173"/>
      <c r="AT2226" s="198"/>
      <c r="AU2226" s="198"/>
      <c r="AV2226" s="198"/>
      <c r="AW2226" s="198"/>
      <c r="AX2226" s="198"/>
      <c r="AY2226" s="198"/>
      <c r="AZ2226" s="198"/>
      <c r="BA2226" s="198"/>
      <c r="BB2226" s="198"/>
      <c r="BC2226" s="198"/>
      <c r="BD2226" s="198"/>
      <c r="BE2226" s="198"/>
      <c r="BF2226" s="198"/>
      <c r="BG2226" s="198"/>
      <c r="BH2226" s="198"/>
      <c r="BI2226" s="198"/>
      <c r="BJ2226" s="198"/>
      <c r="BK2226" s="198"/>
      <c r="BL2226" s="198"/>
      <c r="BM2226" s="198"/>
      <c r="BN2226" s="198"/>
      <c r="BO2226" s="198"/>
      <c r="BP2226" s="198"/>
      <c r="BQ2226" s="198"/>
      <c r="BR2226" s="198"/>
      <c r="BS2226" s="198"/>
      <c r="BT2226" s="198"/>
      <c r="BU2226" s="198"/>
      <c r="BV2226" s="198"/>
      <c r="BW2226" s="198"/>
      <c r="BX2226" s="198"/>
      <c r="BY2226" s="198"/>
      <c r="BZ2226" s="198"/>
      <c r="CA2226" s="198"/>
      <c r="CB2226" s="198"/>
      <c r="CC2226" s="198"/>
      <c r="CD2226" s="198"/>
    </row>
    <row r="2227" spans="4:82" x14ac:dyDescent="0.2">
      <c r="D2227" s="173"/>
      <c r="E2227" s="173"/>
      <c r="F2227" s="173"/>
      <c r="G2227" s="173"/>
      <c r="H2227" s="173"/>
      <c r="I2227" s="173"/>
      <c r="J2227" s="173"/>
      <c r="K2227" s="173"/>
      <c r="L2227" s="173"/>
      <c r="M2227" s="173"/>
      <c r="N2227" s="173"/>
      <c r="O2227" s="173"/>
      <c r="P2227" s="173"/>
      <c r="Q2227" s="173"/>
      <c r="R2227" s="173"/>
      <c r="S2227" s="173"/>
      <c r="T2227" s="173"/>
      <c r="U2227" s="173"/>
      <c r="V2227" s="173"/>
      <c r="W2227" s="173"/>
      <c r="X2227" s="173"/>
      <c r="Y2227" s="173"/>
      <c r="Z2227" s="173"/>
      <c r="AA2227" s="173"/>
      <c r="AB2227" s="173"/>
      <c r="AC2227" s="173"/>
      <c r="AD2227" s="173"/>
      <c r="AE2227" s="173"/>
      <c r="AF2227" s="173"/>
      <c r="AG2227" s="173"/>
      <c r="AH2227" s="173"/>
      <c r="AI2227" s="173"/>
      <c r="AJ2227" s="173"/>
      <c r="AK2227" s="173"/>
      <c r="AL2227" s="173"/>
      <c r="AM2227" s="173"/>
      <c r="AN2227" s="173"/>
      <c r="AO2227" s="173"/>
      <c r="AP2227" s="173"/>
      <c r="AQ2227" s="173"/>
      <c r="AR2227" s="173"/>
      <c r="AS2227" s="173"/>
      <c r="AT2227" s="198"/>
      <c r="AU2227" s="198"/>
      <c r="AV2227" s="198"/>
      <c r="AW2227" s="198"/>
      <c r="AX2227" s="198"/>
      <c r="AY2227" s="198"/>
      <c r="AZ2227" s="198"/>
      <c r="BA2227" s="198"/>
      <c r="BB2227" s="198"/>
      <c r="BC2227" s="198"/>
      <c r="BD2227" s="198"/>
      <c r="BE2227" s="198"/>
      <c r="BF2227" s="198"/>
      <c r="BG2227" s="198"/>
      <c r="BH2227" s="198"/>
      <c r="BI2227" s="198"/>
      <c r="BJ2227" s="198"/>
      <c r="BK2227" s="198"/>
      <c r="BL2227" s="198"/>
      <c r="BM2227" s="198"/>
      <c r="BN2227" s="198"/>
      <c r="BO2227" s="198"/>
      <c r="BP2227" s="198"/>
      <c r="BQ2227" s="198"/>
      <c r="BR2227" s="198"/>
      <c r="BS2227" s="198"/>
      <c r="BT2227" s="198"/>
      <c r="BU2227" s="198"/>
      <c r="BV2227" s="198"/>
      <c r="BW2227" s="198"/>
      <c r="BX2227" s="198"/>
      <c r="BY2227" s="198"/>
      <c r="BZ2227" s="198"/>
      <c r="CA2227" s="198"/>
      <c r="CB2227" s="198"/>
      <c r="CC2227" s="198"/>
      <c r="CD2227" s="198"/>
    </row>
    <row r="2228" spans="4:82" x14ac:dyDescent="0.2">
      <c r="D2228" s="173"/>
      <c r="E2228" s="173"/>
      <c r="F2228" s="173"/>
      <c r="G2228" s="173"/>
      <c r="H2228" s="173"/>
      <c r="I2228" s="173"/>
      <c r="J2228" s="173"/>
      <c r="K2228" s="173"/>
      <c r="L2228" s="173"/>
      <c r="M2228" s="173"/>
      <c r="N2228" s="173"/>
      <c r="O2228" s="173"/>
      <c r="P2228" s="173"/>
      <c r="Q2228" s="173"/>
      <c r="R2228" s="173"/>
      <c r="S2228" s="173"/>
      <c r="T2228" s="173"/>
      <c r="U2228" s="173"/>
      <c r="V2228" s="173"/>
      <c r="W2228" s="173"/>
      <c r="X2228" s="173"/>
      <c r="Y2228" s="173"/>
      <c r="Z2228" s="173"/>
      <c r="AA2228" s="173"/>
      <c r="AB2228" s="173"/>
      <c r="AC2228" s="173"/>
      <c r="AD2228" s="173"/>
      <c r="AE2228" s="173"/>
      <c r="AF2228" s="173"/>
      <c r="AG2228" s="173"/>
      <c r="AH2228" s="173"/>
      <c r="AI2228" s="173"/>
      <c r="AJ2228" s="173"/>
      <c r="AK2228" s="173"/>
      <c r="AL2228" s="173"/>
      <c r="AM2228" s="173"/>
      <c r="AN2228" s="173"/>
      <c r="AO2228" s="173"/>
      <c r="AP2228" s="173"/>
      <c r="AQ2228" s="173"/>
      <c r="AR2228" s="173"/>
      <c r="AS2228" s="173"/>
      <c r="AT2228" s="198"/>
      <c r="AU2228" s="198"/>
      <c r="AV2228" s="198"/>
      <c r="AW2228" s="198"/>
      <c r="AX2228" s="198"/>
      <c r="AY2228" s="198"/>
      <c r="AZ2228" s="198"/>
      <c r="BA2228" s="198"/>
      <c r="BB2228" s="198"/>
      <c r="BC2228" s="198"/>
      <c r="BD2228" s="198"/>
      <c r="BE2228" s="198"/>
      <c r="BF2228" s="198"/>
      <c r="BG2228" s="198"/>
      <c r="BH2228" s="198"/>
      <c r="BI2228" s="198"/>
      <c r="BJ2228" s="198"/>
      <c r="BK2228" s="198"/>
      <c r="BL2228" s="198"/>
      <c r="BM2228" s="198"/>
      <c r="BN2228" s="198"/>
      <c r="BO2228" s="198"/>
      <c r="BP2228" s="198"/>
      <c r="BQ2228" s="198"/>
      <c r="BR2228" s="198"/>
      <c r="BS2228" s="198"/>
      <c r="BT2228" s="198"/>
      <c r="BU2228" s="198"/>
      <c r="BV2228" s="198"/>
      <c r="BW2228" s="198"/>
      <c r="BX2228" s="198"/>
      <c r="BY2228" s="198"/>
      <c r="BZ2228" s="198"/>
      <c r="CA2228" s="198"/>
      <c r="CB2228" s="198"/>
      <c r="CC2228" s="198"/>
      <c r="CD2228" s="198"/>
    </row>
    <row r="2229" spans="4:82" x14ac:dyDescent="0.2">
      <c r="D2229" s="173"/>
      <c r="E2229" s="173"/>
      <c r="F2229" s="173"/>
      <c r="G2229" s="173"/>
      <c r="H2229" s="173"/>
      <c r="I2229" s="173"/>
      <c r="J2229" s="173"/>
      <c r="K2229" s="173"/>
      <c r="L2229" s="173"/>
      <c r="M2229" s="173"/>
      <c r="N2229" s="173"/>
      <c r="O2229" s="173"/>
      <c r="P2229" s="173"/>
      <c r="Q2229" s="173"/>
      <c r="R2229" s="173"/>
      <c r="S2229" s="173"/>
      <c r="T2229" s="173"/>
      <c r="U2229" s="173"/>
      <c r="V2229" s="173"/>
      <c r="W2229" s="173"/>
      <c r="X2229" s="173"/>
      <c r="Y2229" s="173"/>
      <c r="Z2229" s="173"/>
      <c r="AA2229" s="173"/>
      <c r="AB2229" s="173"/>
      <c r="AC2229" s="173"/>
      <c r="AD2229" s="173"/>
      <c r="AE2229" s="173"/>
      <c r="AF2229" s="173"/>
      <c r="AG2229" s="173"/>
      <c r="AH2229" s="173"/>
      <c r="AI2229" s="173"/>
      <c r="AJ2229" s="173"/>
      <c r="AK2229" s="173"/>
      <c r="AL2229" s="173"/>
      <c r="AM2229" s="173"/>
      <c r="AN2229" s="173"/>
      <c r="AO2229" s="173"/>
      <c r="AP2229" s="173"/>
      <c r="AQ2229" s="173"/>
      <c r="AR2229" s="173"/>
      <c r="AS2229" s="173"/>
      <c r="AT2229" s="198"/>
      <c r="AU2229" s="198"/>
      <c r="AV2229" s="198"/>
      <c r="AW2229" s="198"/>
      <c r="AX2229" s="198"/>
      <c r="AY2229" s="198"/>
      <c r="AZ2229" s="198"/>
      <c r="BA2229" s="198"/>
      <c r="BB2229" s="198"/>
      <c r="BC2229" s="198"/>
      <c r="BD2229" s="198"/>
      <c r="BE2229" s="198"/>
      <c r="BF2229" s="198"/>
      <c r="BG2229" s="198"/>
      <c r="BH2229" s="198"/>
      <c r="BI2229" s="198"/>
      <c r="BJ2229" s="198"/>
      <c r="BK2229" s="198"/>
      <c r="BL2229" s="198"/>
      <c r="BM2229" s="198"/>
      <c r="BN2229" s="198"/>
      <c r="BO2229" s="198"/>
      <c r="BP2229" s="198"/>
      <c r="BQ2229" s="198"/>
      <c r="BR2229" s="198"/>
      <c r="BS2229" s="198"/>
      <c r="BT2229" s="198"/>
      <c r="BU2229" s="198"/>
      <c r="BV2229" s="198"/>
      <c r="BW2229" s="198"/>
      <c r="BX2229" s="198"/>
      <c r="BY2229" s="198"/>
      <c r="BZ2229" s="198"/>
      <c r="CA2229" s="198"/>
      <c r="CB2229" s="198"/>
      <c r="CC2229" s="198"/>
      <c r="CD2229" s="198"/>
    </row>
    <row r="2230" spans="4:82" x14ac:dyDescent="0.2">
      <c r="D2230" s="173"/>
      <c r="E2230" s="173"/>
      <c r="F2230" s="173"/>
      <c r="G2230" s="173"/>
      <c r="H2230" s="173"/>
      <c r="I2230" s="173"/>
      <c r="J2230" s="173"/>
      <c r="K2230" s="173"/>
      <c r="L2230" s="173"/>
      <c r="M2230" s="173"/>
      <c r="N2230" s="173"/>
      <c r="O2230" s="173"/>
      <c r="P2230" s="173"/>
      <c r="Q2230" s="173"/>
      <c r="R2230" s="173"/>
      <c r="S2230" s="173"/>
      <c r="T2230" s="173"/>
      <c r="U2230" s="173"/>
      <c r="V2230" s="173"/>
      <c r="W2230" s="173"/>
      <c r="X2230" s="173"/>
      <c r="Y2230" s="173"/>
      <c r="Z2230" s="173"/>
      <c r="AA2230" s="173"/>
      <c r="AB2230" s="173"/>
      <c r="AC2230" s="173"/>
      <c r="AD2230" s="173"/>
      <c r="AE2230" s="173"/>
      <c r="AF2230" s="173"/>
      <c r="AG2230" s="173"/>
      <c r="AH2230" s="173"/>
      <c r="AI2230" s="173"/>
      <c r="AJ2230" s="173"/>
      <c r="AK2230" s="173"/>
      <c r="AL2230" s="173"/>
      <c r="AM2230" s="173"/>
      <c r="AN2230" s="173"/>
      <c r="AO2230" s="173"/>
      <c r="AP2230" s="173"/>
      <c r="AQ2230" s="173"/>
      <c r="AR2230" s="173"/>
      <c r="AS2230" s="173"/>
      <c r="AT2230" s="198"/>
      <c r="AU2230" s="198"/>
      <c r="AV2230" s="198"/>
      <c r="AW2230" s="198"/>
      <c r="AX2230" s="198"/>
      <c r="AY2230" s="198"/>
      <c r="AZ2230" s="198"/>
      <c r="BA2230" s="198"/>
      <c r="BB2230" s="198"/>
      <c r="BC2230" s="198"/>
      <c r="BD2230" s="198"/>
      <c r="BE2230" s="198"/>
      <c r="BF2230" s="198"/>
      <c r="BG2230" s="198"/>
      <c r="BH2230" s="198"/>
      <c r="BI2230" s="198"/>
      <c r="BJ2230" s="198"/>
      <c r="BK2230" s="198"/>
      <c r="BL2230" s="198"/>
      <c r="BM2230" s="198"/>
      <c r="BN2230" s="198"/>
      <c r="BO2230" s="198"/>
      <c r="BP2230" s="198"/>
      <c r="BQ2230" s="198"/>
      <c r="BR2230" s="198"/>
      <c r="BS2230" s="198"/>
      <c r="BT2230" s="198"/>
      <c r="BU2230" s="198"/>
      <c r="BV2230" s="198"/>
      <c r="BW2230" s="198"/>
      <c r="BX2230" s="198"/>
      <c r="BY2230" s="198"/>
      <c r="BZ2230" s="198"/>
      <c r="CA2230" s="198"/>
      <c r="CB2230" s="198"/>
      <c r="CC2230" s="198"/>
      <c r="CD2230" s="198"/>
    </row>
    <row r="2231" spans="4:82" x14ac:dyDescent="0.2">
      <c r="D2231" s="173"/>
      <c r="E2231" s="173"/>
      <c r="F2231" s="173"/>
      <c r="G2231" s="173"/>
      <c r="H2231" s="173"/>
      <c r="I2231" s="173"/>
      <c r="J2231" s="173"/>
      <c r="K2231" s="173"/>
      <c r="L2231" s="173"/>
      <c r="M2231" s="173"/>
      <c r="N2231" s="173"/>
      <c r="O2231" s="173"/>
      <c r="P2231" s="173"/>
      <c r="Q2231" s="173"/>
      <c r="R2231" s="173"/>
      <c r="S2231" s="173"/>
      <c r="T2231" s="173"/>
      <c r="U2231" s="173"/>
      <c r="V2231" s="173"/>
      <c r="W2231" s="173"/>
      <c r="X2231" s="173"/>
      <c r="Y2231" s="173"/>
      <c r="Z2231" s="173"/>
      <c r="AA2231" s="173"/>
      <c r="AB2231" s="173"/>
      <c r="AC2231" s="173"/>
      <c r="AD2231" s="173"/>
      <c r="AE2231" s="173"/>
      <c r="AF2231" s="173"/>
      <c r="AG2231" s="173"/>
      <c r="AH2231" s="173"/>
      <c r="AI2231" s="173"/>
      <c r="AJ2231" s="173"/>
      <c r="AK2231" s="173"/>
      <c r="AL2231" s="173"/>
      <c r="AM2231" s="173"/>
      <c r="AN2231" s="173"/>
      <c r="AO2231" s="173"/>
      <c r="AP2231" s="173"/>
      <c r="AQ2231" s="173"/>
      <c r="AR2231" s="173"/>
      <c r="AS2231" s="173"/>
      <c r="AT2231" s="198"/>
      <c r="AU2231" s="198"/>
      <c r="AV2231" s="198"/>
      <c r="AW2231" s="198"/>
      <c r="AX2231" s="198"/>
      <c r="AY2231" s="198"/>
      <c r="AZ2231" s="198"/>
      <c r="BA2231" s="198"/>
      <c r="BB2231" s="198"/>
      <c r="BC2231" s="198"/>
      <c r="BD2231" s="198"/>
      <c r="BE2231" s="198"/>
      <c r="BF2231" s="198"/>
      <c r="BG2231" s="198"/>
      <c r="BH2231" s="198"/>
      <c r="BI2231" s="198"/>
      <c r="BJ2231" s="198"/>
      <c r="BK2231" s="198"/>
      <c r="BL2231" s="198"/>
      <c r="BM2231" s="198"/>
      <c r="BN2231" s="198"/>
      <c r="BO2231" s="198"/>
      <c r="BP2231" s="198"/>
      <c r="BQ2231" s="198"/>
      <c r="BR2231" s="198"/>
      <c r="BS2231" s="198"/>
      <c r="BT2231" s="198"/>
      <c r="BU2231" s="198"/>
      <c r="BV2231" s="198"/>
      <c r="BW2231" s="198"/>
      <c r="BX2231" s="198"/>
      <c r="BY2231" s="198"/>
      <c r="BZ2231" s="198"/>
      <c r="CA2231" s="198"/>
      <c r="CB2231" s="198"/>
      <c r="CC2231" s="198"/>
      <c r="CD2231" s="198"/>
    </row>
    <row r="2232" spans="4:82" x14ac:dyDescent="0.2">
      <c r="D2232" s="173"/>
      <c r="E2232" s="173"/>
      <c r="F2232" s="173"/>
      <c r="G2232" s="173"/>
      <c r="H2232" s="173"/>
      <c r="I2232" s="173"/>
      <c r="J2232" s="173"/>
      <c r="K2232" s="173"/>
      <c r="L2232" s="173"/>
      <c r="M2232" s="173"/>
      <c r="N2232" s="173"/>
      <c r="O2232" s="173"/>
      <c r="P2232" s="173"/>
      <c r="Q2232" s="173"/>
      <c r="R2232" s="173"/>
      <c r="S2232" s="173"/>
      <c r="T2232" s="173"/>
      <c r="U2232" s="173"/>
      <c r="V2232" s="173"/>
      <c r="W2232" s="173"/>
      <c r="X2232" s="173"/>
      <c r="Y2232" s="173"/>
      <c r="Z2232" s="173"/>
      <c r="AA2232" s="173"/>
      <c r="AB2232" s="173"/>
      <c r="AC2232" s="173"/>
      <c r="AD2232" s="173"/>
      <c r="AE2232" s="173"/>
      <c r="AF2232" s="173"/>
      <c r="AG2232" s="173"/>
      <c r="AH2232" s="173"/>
      <c r="AI2232" s="173"/>
      <c r="AJ2232" s="173"/>
      <c r="AK2232" s="173"/>
      <c r="AL2232" s="173"/>
      <c r="AM2232" s="173"/>
      <c r="AN2232" s="173"/>
      <c r="AO2232" s="173"/>
      <c r="AP2232" s="173"/>
      <c r="AQ2232" s="173"/>
      <c r="AR2232" s="173"/>
      <c r="AS2232" s="173"/>
      <c r="AT2232" s="198"/>
      <c r="AU2232" s="198"/>
      <c r="AV2232" s="198"/>
      <c r="AW2232" s="198"/>
      <c r="AX2232" s="198"/>
      <c r="AY2232" s="198"/>
      <c r="AZ2232" s="198"/>
      <c r="BA2232" s="198"/>
      <c r="BB2232" s="198"/>
      <c r="BC2232" s="198"/>
      <c r="BD2232" s="198"/>
      <c r="BE2232" s="198"/>
      <c r="BF2232" s="198"/>
      <c r="BG2232" s="198"/>
      <c r="BH2232" s="198"/>
      <c r="BI2232" s="198"/>
      <c r="BJ2232" s="198"/>
      <c r="BK2232" s="198"/>
      <c r="BL2232" s="198"/>
      <c r="BM2232" s="198"/>
      <c r="BN2232" s="198"/>
      <c r="BO2232" s="198"/>
      <c r="BP2232" s="198"/>
      <c r="BQ2232" s="198"/>
      <c r="BR2232" s="198"/>
      <c r="BS2232" s="198"/>
      <c r="BT2232" s="198"/>
      <c r="BU2232" s="198"/>
      <c r="BV2232" s="198"/>
      <c r="BW2232" s="198"/>
      <c r="BX2232" s="198"/>
      <c r="BY2232" s="198"/>
      <c r="BZ2232" s="198"/>
      <c r="CA2232" s="198"/>
      <c r="CB2232" s="198"/>
      <c r="CC2232" s="198"/>
      <c r="CD2232" s="198"/>
    </row>
    <row r="2233" spans="4:82" x14ac:dyDescent="0.2">
      <c r="D2233" s="173"/>
      <c r="E2233" s="173"/>
      <c r="F2233" s="173"/>
      <c r="G2233" s="173"/>
      <c r="H2233" s="173"/>
      <c r="I2233" s="173"/>
      <c r="J2233" s="173"/>
      <c r="K2233" s="173"/>
      <c r="L2233" s="173"/>
      <c r="M2233" s="173"/>
      <c r="N2233" s="173"/>
      <c r="O2233" s="173"/>
      <c r="P2233" s="173"/>
      <c r="Q2233" s="173"/>
      <c r="R2233" s="173"/>
      <c r="S2233" s="173"/>
      <c r="T2233" s="173"/>
      <c r="U2233" s="173"/>
      <c r="V2233" s="173"/>
      <c r="W2233" s="173"/>
      <c r="X2233" s="173"/>
      <c r="Y2233" s="173"/>
      <c r="Z2233" s="173"/>
      <c r="AA2233" s="173"/>
      <c r="AB2233" s="173"/>
      <c r="AC2233" s="173"/>
      <c r="AD2233" s="173"/>
      <c r="AE2233" s="173"/>
      <c r="AF2233" s="173"/>
      <c r="AG2233" s="173"/>
      <c r="AH2233" s="173"/>
      <c r="AI2233" s="173"/>
      <c r="AJ2233" s="173"/>
      <c r="AK2233" s="173"/>
      <c r="AL2233" s="173"/>
      <c r="AM2233" s="173"/>
      <c r="AN2233" s="173"/>
      <c r="AO2233" s="173"/>
      <c r="AP2233" s="173"/>
      <c r="AQ2233" s="173"/>
      <c r="AR2233" s="173"/>
      <c r="AS2233" s="173"/>
      <c r="AT2233" s="198"/>
      <c r="AU2233" s="198"/>
      <c r="AV2233" s="198"/>
      <c r="AW2233" s="198"/>
      <c r="AX2233" s="198"/>
      <c r="AY2233" s="198"/>
      <c r="AZ2233" s="198"/>
      <c r="BA2233" s="198"/>
      <c r="BB2233" s="198"/>
      <c r="BC2233" s="198"/>
      <c r="BD2233" s="198"/>
      <c r="BE2233" s="198"/>
      <c r="BF2233" s="198"/>
      <c r="BG2233" s="198"/>
      <c r="BH2233" s="198"/>
      <c r="BI2233" s="198"/>
      <c r="BJ2233" s="198"/>
      <c r="BK2233" s="198"/>
      <c r="BL2233" s="198"/>
      <c r="BM2233" s="198"/>
      <c r="BN2233" s="198"/>
      <c r="BO2233" s="198"/>
      <c r="BP2233" s="198"/>
      <c r="BQ2233" s="198"/>
      <c r="BR2233" s="198"/>
      <c r="BS2233" s="198"/>
      <c r="BT2233" s="198"/>
      <c r="BU2233" s="198"/>
      <c r="BV2233" s="198"/>
      <c r="BW2233" s="198"/>
      <c r="BX2233" s="198"/>
      <c r="BY2233" s="198"/>
      <c r="BZ2233" s="198"/>
      <c r="CA2233" s="198"/>
      <c r="CB2233" s="198"/>
      <c r="CC2233" s="198"/>
      <c r="CD2233" s="198"/>
    </row>
    <row r="2234" spans="4:82" x14ac:dyDescent="0.2">
      <c r="D2234" s="173"/>
      <c r="E2234" s="173"/>
      <c r="F2234" s="173"/>
      <c r="G2234" s="173"/>
      <c r="H2234" s="173"/>
      <c r="I2234" s="173"/>
      <c r="J2234" s="173"/>
      <c r="K2234" s="173"/>
      <c r="L2234" s="173"/>
      <c r="M2234" s="173"/>
      <c r="N2234" s="173"/>
      <c r="O2234" s="173"/>
      <c r="P2234" s="173"/>
      <c r="Q2234" s="173"/>
      <c r="R2234" s="173"/>
      <c r="S2234" s="173"/>
      <c r="T2234" s="173"/>
      <c r="U2234" s="173"/>
      <c r="V2234" s="173"/>
      <c r="W2234" s="173"/>
      <c r="X2234" s="173"/>
      <c r="Y2234" s="173"/>
      <c r="Z2234" s="173"/>
      <c r="AA2234" s="173"/>
      <c r="AB2234" s="173"/>
      <c r="AC2234" s="173"/>
      <c r="AD2234" s="173"/>
      <c r="AE2234" s="173"/>
      <c r="AF2234" s="173"/>
      <c r="AG2234" s="173"/>
      <c r="AH2234" s="173"/>
      <c r="AI2234" s="173"/>
      <c r="AJ2234" s="173"/>
      <c r="AK2234" s="173"/>
      <c r="AL2234" s="173"/>
      <c r="AM2234" s="173"/>
      <c r="AN2234" s="173"/>
      <c r="AO2234" s="173"/>
      <c r="AP2234" s="173"/>
      <c r="AQ2234" s="173"/>
      <c r="AR2234" s="173"/>
      <c r="AS2234" s="173"/>
      <c r="AT2234" s="198"/>
      <c r="AU2234" s="198"/>
      <c r="AV2234" s="198"/>
      <c r="AW2234" s="198"/>
      <c r="AX2234" s="198"/>
      <c r="AY2234" s="198"/>
      <c r="AZ2234" s="198"/>
      <c r="BA2234" s="198"/>
      <c r="BB2234" s="198"/>
      <c r="BC2234" s="198"/>
      <c r="BD2234" s="198"/>
      <c r="BE2234" s="198"/>
      <c r="BF2234" s="198"/>
      <c r="BG2234" s="198"/>
      <c r="BH2234" s="198"/>
      <c r="BI2234" s="198"/>
      <c r="BJ2234" s="198"/>
      <c r="BK2234" s="198"/>
      <c r="BL2234" s="198"/>
      <c r="BM2234" s="198"/>
      <c r="BN2234" s="198"/>
      <c r="BO2234" s="198"/>
      <c r="BP2234" s="198"/>
      <c r="BQ2234" s="198"/>
      <c r="BR2234" s="198"/>
      <c r="BS2234" s="198"/>
      <c r="BT2234" s="198"/>
      <c r="BU2234" s="198"/>
      <c r="BV2234" s="198"/>
      <c r="BW2234" s="198"/>
      <c r="BX2234" s="198"/>
      <c r="BY2234" s="198"/>
      <c r="BZ2234" s="198"/>
      <c r="CA2234" s="198"/>
      <c r="CB2234" s="198"/>
      <c r="CC2234" s="198"/>
      <c r="CD2234" s="198"/>
    </row>
    <row r="2235" spans="4:82" x14ac:dyDescent="0.2">
      <c r="D2235" s="173"/>
      <c r="E2235" s="173"/>
      <c r="F2235" s="173"/>
      <c r="G2235" s="173"/>
      <c r="H2235" s="173"/>
      <c r="I2235" s="173"/>
      <c r="J2235" s="173"/>
      <c r="K2235" s="173"/>
      <c r="L2235" s="173"/>
      <c r="M2235" s="173"/>
      <c r="N2235" s="173"/>
      <c r="O2235" s="173"/>
      <c r="P2235" s="173"/>
      <c r="Q2235" s="173"/>
      <c r="R2235" s="173"/>
      <c r="S2235" s="173"/>
      <c r="T2235" s="173"/>
      <c r="U2235" s="173"/>
      <c r="V2235" s="173"/>
      <c r="W2235" s="173"/>
      <c r="X2235" s="173"/>
      <c r="Y2235" s="173"/>
      <c r="Z2235" s="173"/>
      <c r="AA2235" s="173"/>
      <c r="AB2235" s="173"/>
      <c r="AC2235" s="173"/>
      <c r="AD2235" s="173"/>
      <c r="AE2235" s="173"/>
      <c r="AF2235" s="173"/>
      <c r="AG2235" s="173"/>
      <c r="AH2235" s="173"/>
      <c r="AI2235" s="173"/>
      <c r="AJ2235" s="173"/>
      <c r="AK2235" s="173"/>
      <c r="AL2235" s="173"/>
      <c r="AM2235" s="173"/>
      <c r="AN2235" s="173"/>
      <c r="AO2235" s="173"/>
      <c r="AP2235" s="173"/>
      <c r="AQ2235" s="173"/>
      <c r="AR2235" s="173"/>
      <c r="AS2235" s="173"/>
      <c r="AT2235" s="198"/>
      <c r="AU2235" s="198"/>
      <c r="AV2235" s="198"/>
      <c r="AW2235" s="198"/>
      <c r="AX2235" s="198"/>
      <c r="AY2235" s="198"/>
      <c r="AZ2235" s="198"/>
      <c r="BA2235" s="198"/>
      <c r="BB2235" s="198"/>
      <c r="BC2235" s="198"/>
      <c r="BD2235" s="198"/>
      <c r="BE2235" s="198"/>
      <c r="BF2235" s="198"/>
      <c r="BG2235" s="198"/>
      <c r="BH2235" s="198"/>
      <c r="BI2235" s="198"/>
      <c r="BJ2235" s="198"/>
      <c r="BK2235" s="198"/>
      <c r="BL2235" s="198"/>
      <c r="BM2235" s="198"/>
      <c r="BN2235" s="198"/>
      <c r="BO2235" s="198"/>
      <c r="BP2235" s="198"/>
      <c r="BQ2235" s="198"/>
      <c r="BR2235" s="198"/>
      <c r="BS2235" s="198"/>
      <c r="BT2235" s="198"/>
      <c r="BU2235" s="198"/>
      <c r="BV2235" s="198"/>
      <c r="BW2235" s="198"/>
      <c r="BX2235" s="198"/>
      <c r="BY2235" s="198"/>
      <c r="BZ2235" s="198"/>
      <c r="CA2235" s="198"/>
      <c r="CB2235" s="198"/>
      <c r="CC2235" s="198"/>
      <c r="CD2235" s="198"/>
    </row>
    <row r="2236" spans="4:82" x14ac:dyDescent="0.2">
      <c r="D2236" s="173"/>
      <c r="E2236" s="173"/>
      <c r="F2236" s="173"/>
      <c r="G2236" s="173"/>
      <c r="H2236" s="173"/>
      <c r="I2236" s="173"/>
      <c r="J2236" s="173"/>
      <c r="K2236" s="173"/>
      <c r="L2236" s="173"/>
      <c r="M2236" s="173"/>
      <c r="N2236" s="173"/>
      <c r="O2236" s="173"/>
      <c r="P2236" s="173"/>
      <c r="Q2236" s="173"/>
      <c r="R2236" s="173"/>
      <c r="S2236" s="173"/>
      <c r="T2236" s="173"/>
      <c r="U2236" s="173"/>
      <c r="V2236" s="173"/>
      <c r="W2236" s="173"/>
      <c r="X2236" s="173"/>
      <c r="Y2236" s="173"/>
      <c r="Z2236" s="173"/>
      <c r="AA2236" s="173"/>
      <c r="AB2236" s="173"/>
      <c r="AC2236" s="173"/>
      <c r="AD2236" s="173"/>
      <c r="AE2236" s="173"/>
      <c r="AF2236" s="173"/>
      <c r="AG2236" s="173"/>
      <c r="AH2236" s="173"/>
      <c r="AI2236" s="173"/>
      <c r="AJ2236" s="173"/>
      <c r="AK2236" s="173"/>
      <c r="AL2236" s="173"/>
      <c r="AM2236" s="173"/>
      <c r="AN2236" s="173"/>
      <c r="AO2236" s="173"/>
      <c r="AP2236" s="173"/>
      <c r="AQ2236" s="173"/>
      <c r="AR2236" s="173"/>
      <c r="AS2236" s="173"/>
      <c r="AT2236" s="198"/>
      <c r="AU2236" s="198"/>
      <c r="AV2236" s="198"/>
      <c r="AW2236" s="198"/>
      <c r="AX2236" s="198"/>
      <c r="AY2236" s="198"/>
      <c r="AZ2236" s="198"/>
      <c r="BA2236" s="198"/>
      <c r="BB2236" s="198"/>
      <c r="BC2236" s="198"/>
      <c r="BD2236" s="198"/>
      <c r="BE2236" s="198"/>
      <c r="BF2236" s="198"/>
      <c r="BG2236" s="198"/>
      <c r="BH2236" s="198"/>
      <c r="BI2236" s="198"/>
      <c r="BJ2236" s="198"/>
      <c r="BK2236" s="198"/>
      <c r="BL2236" s="198"/>
      <c r="BM2236" s="198"/>
      <c r="BN2236" s="198"/>
      <c r="BO2236" s="198"/>
      <c r="BP2236" s="198"/>
      <c r="BQ2236" s="198"/>
      <c r="BR2236" s="198"/>
      <c r="BS2236" s="198"/>
      <c r="BT2236" s="198"/>
      <c r="BU2236" s="198"/>
      <c r="BV2236" s="198"/>
      <c r="BW2236" s="198"/>
      <c r="BX2236" s="198"/>
      <c r="BY2236" s="198"/>
      <c r="BZ2236" s="198"/>
      <c r="CA2236" s="198"/>
      <c r="CB2236" s="198"/>
      <c r="CC2236" s="198"/>
      <c r="CD2236" s="198"/>
    </row>
    <row r="2237" spans="4:82" x14ac:dyDescent="0.2">
      <c r="D2237" s="173"/>
      <c r="E2237" s="173"/>
      <c r="F2237" s="173"/>
      <c r="G2237" s="173"/>
      <c r="H2237" s="173"/>
      <c r="I2237" s="173"/>
      <c r="J2237" s="173"/>
      <c r="K2237" s="173"/>
      <c r="L2237" s="173"/>
      <c r="M2237" s="173"/>
      <c r="N2237" s="173"/>
      <c r="O2237" s="173"/>
      <c r="P2237" s="173"/>
      <c r="Q2237" s="173"/>
      <c r="R2237" s="173"/>
      <c r="S2237" s="173"/>
      <c r="T2237" s="173"/>
      <c r="U2237" s="173"/>
      <c r="V2237" s="173"/>
      <c r="W2237" s="173"/>
      <c r="X2237" s="173"/>
      <c r="Y2237" s="173"/>
      <c r="Z2237" s="173"/>
      <c r="AA2237" s="173"/>
      <c r="AB2237" s="173"/>
      <c r="AC2237" s="173"/>
      <c r="AD2237" s="173"/>
      <c r="AE2237" s="173"/>
      <c r="AF2237" s="173"/>
      <c r="AG2237" s="173"/>
      <c r="AH2237" s="173"/>
      <c r="AI2237" s="173"/>
      <c r="AJ2237" s="173"/>
      <c r="AK2237" s="173"/>
      <c r="AL2237" s="173"/>
      <c r="AM2237" s="173"/>
      <c r="AN2237" s="173"/>
      <c r="AO2237" s="173"/>
      <c r="AP2237" s="173"/>
      <c r="AQ2237" s="173"/>
      <c r="AR2237" s="173"/>
      <c r="AS2237" s="173"/>
      <c r="AT2237" s="198"/>
      <c r="AU2237" s="198"/>
      <c r="AV2237" s="198"/>
      <c r="AW2237" s="198"/>
      <c r="AX2237" s="198"/>
      <c r="AY2237" s="198"/>
      <c r="AZ2237" s="198"/>
      <c r="BA2237" s="198"/>
      <c r="BB2237" s="198"/>
      <c r="BC2237" s="198"/>
      <c r="BD2237" s="198"/>
      <c r="BE2237" s="198"/>
      <c r="BF2237" s="198"/>
      <c r="BG2237" s="198"/>
      <c r="BH2237" s="198"/>
      <c r="BI2237" s="198"/>
      <c r="BJ2237" s="198"/>
      <c r="BK2237" s="198"/>
      <c r="BL2237" s="198"/>
      <c r="BM2237" s="198"/>
      <c r="BN2237" s="198"/>
      <c r="BO2237" s="198"/>
      <c r="BP2237" s="198"/>
      <c r="BQ2237" s="198"/>
      <c r="BR2237" s="198"/>
      <c r="BS2237" s="198"/>
      <c r="BT2237" s="198"/>
      <c r="BU2237" s="198"/>
      <c r="BV2237" s="198"/>
      <c r="BW2237" s="198"/>
      <c r="BX2237" s="198"/>
      <c r="BY2237" s="198"/>
      <c r="BZ2237" s="198"/>
      <c r="CA2237" s="198"/>
      <c r="CB2237" s="198"/>
      <c r="CC2237" s="198"/>
      <c r="CD2237" s="198"/>
    </row>
    <row r="2238" spans="4:82" x14ac:dyDescent="0.2">
      <c r="D2238" s="173"/>
      <c r="E2238" s="173"/>
      <c r="F2238" s="173"/>
      <c r="G2238" s="173"/>
      <c r="H2238" s="173"/>
      <c r="I2238" s="173"/>
      <c r="J2238" s="173"/>
      <c r="K2238" s="173"/>
      <c r="L2238" s="173"/>
      <c r="M2238" s="173"/>
      <c r="N2238" s="173"/>
      <c r="O2238" s="173"/>
      <c r="P2238" s="173"/>
      <c r="Q2238" s="173"/>
      <c r="R2238" s="173"/>
      <c r="S2238" s="173"/>
      <c r="T2238" s="173"/>
      <c r="U2238" s="173"/>
      <c r="V2238" s="173"/>
      <c r="W2238" s="173"/>
      <c r="X2238" s="173"/>
      <c r="Y2238" s="173"/>
      <c r="Z2238" s="173"/>
      <c r="AA2238" s="173"/>
      <c r="AB2238" s="173"/>
      <c r="AC2238" s="173"/>
      <c r="AD2238" s="173"/>
      <c r="AE2238" s="173"/>
      <c r="AF2238" s="173"/>
      <c r="AG2238" s="173"/>
      <c r="AH2238" s="173"/>
      <c r="AI2238" s="173"/>
      <c r="AJ2238" s="173"/>
      <c r="AK2238" s="173"/>
      <c r="AL2238" s="173"/>
      <c r="AM2238" s="173"/>
      <c r="AN2238" s="173"/>
      <c r="AO2238" s="173"/>
      <c r="AP2238" s="173"/>
      <c r="AQ2238" s="173"/>
      <c r="AR2238" s="173"/>
      <c r="AS2238" s="173"/>
      <c r="AT2238" s="198"/>
      <c r="AU2238" s="198"/>
      <c r="AV2238" s="198"/>
      <c r="AW2238" s="198"/>
      <c r="AX2238" s="198"/>
      <c r="AY2238" s="198"/>
      <c r="AZ2238" s="198"/>
      <c r="BA2238" s="198"/>
      <c r="BB2238" s="198"/>
      <c r="BC2238" s="198"/>
      <c r="BD2238" s="198"/>
      <c r="BE2238" s="198"/>
      <c r="BF2238" s="198"/>
      <c r="BG2238" s="198"/>
      <c r="BH2238" s="198"/>
      <c r="BI2238" s="198"/>
      <c r="BJ2238" s="198"/>
      <c r="BK2238" s="198"/>
      <c r="BL2238" s="198"/>
      <c r="BM2238" s="198"/>
      <c r="BN2238" s="198"/>
      <c r="BO2238" s="198"/>
      <c r="BP2238" s="198"/>
      <c r="BQ2238" s="198"/>
      <c r="BR2238" s="198"/>
      <c r="BS2238" s="198"/>
      <c r="BT2238" s="198"/>
      <c r="BU2238" s="198"/>
      <c r="BV2238" s="198"/>
      <c r="BW2238" s="198"/>
      <c r="BX2238" s="198"/>
      <c r="BY2238" s="198"/>
      <c r="BZ2238" s="198"/>
      <c r="CA2238" s="198"/>
      <c r="CB2238" s="198"/>
      <c r="CC2238" s="198"/>
      <c r="CD2238" s="198"/>
    </row>
    <row r="2239" spans="4:82" x14ac:dyDescent="0.2">
      <c r="D2239" s="173"/>
      <c r="E2239" s="173"/>
      <c r="F2239" s="173"/>
      <c r="G2239" s="173"/>
      <c r="H2239" s="173"/>
      <c r="I2239" s="173"/>
      <c r="J2239" s="173"/>
      <c r="K2239" s="173"/>
      <c r="L2239" s="173"/>
      <c r="M2239" s="173"/>
      <c r="N2239" s="173"/>
      <c r="O2239" s="173"/>
      <c r="P2239" s="173"/>
      <c r="Q2239" s="173"/>
      <c r="R2239" s="173"/>
      <c r="S2239" s="173"/>
      <c r="T2239" s="173"/>
      <c r="U2239" s="173"/>
      <c r="V2239" s="173"/>
      <c r="W2239" s="173"/>
      <c r="X2239" s="173"/>
      <c r="Y2239" s="173"/>
      <c r="Z2239" s="173"/>
      <c r="AA2239" s="173"/>
      <c r="AB2239" s="173"/>
      <c r="AC2239" s="173"/>
      <c r="AD2239" s="173"/>
      <c r="AE2239" s="173"/>
      <c r="AF2239" s="173"/>
      <c r="AG2239" s="173"/>
      <c r="AH2239" s="173"/>
      <c r="AI2239" s="173"/>
      <c r="AJ2239" s="173"/>
      <c r="AK2239" s="173"/>
      <c r="AL2239" s="173"/>
      <c r="AM2239" s="173"/>
      <c r="AN2239" s="173"/>
      <c r="AO2239" s="173"/>
      <c r="AP2239" s="173"/>
      <c r="AQ2239" s="173"/>
      <c r="AR2239" s="173"/>
      <c r="AS2239" s="173"/>
      <c r="AT2239" s="198"/>
      <c r="AU2239" s="198"/>
      <c r="AV2239" s="198"/>
      <c r="AW2239" s="198"/>
      <c r="AX2239" s="198"/>
      <c r="AY2239" s="198"/>
      <c r="AZ2239" s="198"/>
      <c r="BA2239" s="198"/>
      <c r="BB2239" s="198"/>
      <c r="BC2239" s="198"/>
      <c r="BD2239" s="198"/>
      <c r="BE2239" s="198"/>
      <c r="BF2239" s="198"/>
      <c r="BG2239" s="198"/>
      <c r="BH2239" s="198"/>
      <c r="BI2239" s="198"/>
      <c r="BJ2239" s="198"/>
      <c r="BK2239" s="198"/>
      <c r="BL2239" s="198"/>
      <c r="BM2239" s="198"/>
      <c r="BN2239" s="198"/>
      <c r="BO2239" s="198"/>
      <c r="BP2239" s="198"/>
      <c r="BQ2239" s="198"/>
      <c r="BR2239" s="198"/>
      <c r="BS2239" s="198"/>
      <c r="BT2239" s="198"/>
      <c r="BU2239" s="198"/>
      <c r="BV2239" s="198"/>
      <c r="BW2239" s="198"/>
      <c r="BX2239" s="198"/>
      <c r="BY2239" s="198"/>
      <c r="BZ2239" s="198"/>
      <c r="CA2239" s="198"/>
      <c r="CB2239" s="198"/>
      <c r="CC2239" s="198"/>
      <c r="CD2239" s="198"/>
    </row>
    <row r="2240" spans="4:82" x14ac:dyDescent="0.2">
      <c r="D2240" s="173"/>
      <c r="E2240" s="173"/>
      <c r="F2240" s="173"/>
      <c r="G2240" s="173"/>
      <c r="H2240" s="173"/>
      <c r="I2240" s="173"/>
      <c r="J2240" s="173"/>
      <c r="K2240" s="173"/>
      <c r="L2240" s="173"/>
      <c r="M2240" s="173"/>
      <c r="N2240" s="173"/>
      <c r="O2240" s="173"/>
      <c r="P2240" s="173"/>
      <c r="Q2240" s="173"/>
      <c r="R2240" s="173"/>
      <c r="S2240" s="173"/>
      <c r="T2240" s="173"/>
      <c r="U2240" s="173"/>
      <c r="V2240" s="173"/>
      <c r="W2240" s="173"/>
      <c r="X2240" s="173"/>
      <c r="Y2240" s="173"/>
      <c r="Z2240" s="173"/>
      <c r="AA2240" s="173"/>
      <c r="AB2240" s="173"/>
      <c r="AC2240" s="173"/>
      <c r="AD2240" s="173"/>
      <c r="AE2240" s="173"/>
      <c r="AF2240" s="173"/>
      <c r="AG2240" s="173"/>
      <c r="AH2240" s="173"/>
      <c r="AI2240" s="173"/>
      <c r="AJ2240" s="173"/>
      <c r="AK2240" s="173"/>
      <c r="AL2240" s="173"/>
      <c r="AM2240" s="173"/>
      <c r="AN2240" s="173"/>
      <c r="AO2240" s="173"/>
      <c r="AP2240" s="173"/>
      <c r="AQ2240" s="173"/>
      <c r="AR2240" s="173"/>
      <c r="AS2240" s="173"/>
      <c r="AT2240" s="198"/>
      <c r="AU2240" s="198"/>
      <c r="AV2240" s="198"/>
      <c r="AW2240" s="198"/>
      <c r="AX2240" s="198"/>
      <c r="AY2240" s="198"/>
      <c r="AZ2240" s="198"/>
      <c r="BA2240" s="198"/>
      <c r="BB2240" s="198"/>
      <c r="BC2240" s="198"/>
      <c r="BD2240" s="198"/>
      <c r="BE2240" s="198"/>
      <c r="BF2240" s="198"/>
      <c r="BG2240" s="198"/>
      <c r="BH2240" s="198"/>
      <c r="BI2240" s="198"/>
      <c r="BJ2240" s="198"/>
      <c r="BK2240" s="198"/>
      <c r="BL2240" s="198"/>
      <c r="BM2240" s="198"/>
      <c r="BN2240" s="198"/>
      <c r="BO2240" s="198"/>
      <c r="BP2240" s="198"/>
      <c r="BQ2240" s="198"/>
      <c r="BR2240" s="198"/>
      <c r="BS2240" s="198"/>
      <c r="BT2240" s="198"/>
      <c r="BU2240" s="198"/>
      <c r="BV2240" s="198"/>
      <c r="BW2240" s="198"/>
      <c r="BX2240" s="198"/>
      <c r="BY2240" s="198"/>
      <c r="BZ2240" s="198"/>
      <c r="CA2240" s="198"/>
      <c r="CB2240" s="198"/>
      <c r="CC2240" s="198"/>
      <c r="CD2240" s="198"/>
    </row>
    <row r="2241" spans="4:82" x14ac:dyDescent="0.2">
      <c r="D2241" s="173"/>
      <c r="E2241" s="173"/>
      <c r="F2241" s="173"/>
      <c r="G2241" s="173"/>
      <c r="H2241" s="173"/>
      <c r="I2241" s="173"/>
      <c r="J2241" s="173"/>
      <c r="K2241" s="173"/>
      <c r="L2241" s="173"/>
      <c r="M2241" s="173"/>
      <c r="N2241" s="173"/>
      <c r="O2241" s="173"/>
      <c r="P2241" s="173"/>
      <c r="Q2241" s="173"/>
      <c r="R2241" s="173"/>
      <c r="S2241" s="173"/>
      <c r="T2241" s="173"/>
      <c r="U2241" s="173"/>
      <c r="V2241" s="173"/>
      <c r="W2241" s="173"/>
      <c r="X2241" s="173"/>
      <c r="Y2241" s="173"/>
      <c r="Z2241" s="173"/>
      <c r="AA2241" s="173"/>
      <c r="AB2241" s="173"/>
      <c r="AC2241" s="173"/>
      <c r="AD2241" s="173"/>
      <c r="AE2241" s="173"/>
      <c r="AF2241" s="173"/>
      <c r="AG2241" s="173"/>
      <c r="AH2241" s="173"/>
      <c r="AI2241" s="173"/>
      <c r="AJ2241" s="173"/>
      <c r="AK2241" s="173"/>
      <c r="AL2241" s="173"/>
      <c r="AM2241" s="173"/>
      <c r="AN2241" s="173"/>
      <c r="AO2241" s="173"/>
      <c r="AP2241" s="173"/>
      <c r="AQ2241" s="173"/>
      <c r="AR2241" s="173"/>
      <c r="AS2241" s="173"/>
      <c r="AT2241" s="198"/>
      <c r="AU2241" s="198"/>
      <c r="AV2241" s="198"/>
      <c r="AW2241" s="198"/>
      <c r="AX2241" s="198"/>
      <c r="AY2241" s="198"/>
      <c r="AZ2241" s="198"/>
      <c r="BA2241" s="198"/>
      <c r="BB2241" s="198"/>
      <c r="BC2241" s="198"/>
      <c r="BD2241" s="198"/>
      <c r="BE2241" s="198"/>
      <c r="BF2241" s="198"/>
      <c r="BG2241" s="198"/>
      <c r="BH2241" s="198"/>
      <c r="BI2241" s="198"/>
      <c r="BJ2241" s="198"/>
      <c r="BK2241" s="198"/>
      <c r="BL2241" s="198"/>
      <c r="BM2241" s="198"/>
      <c r="BN2241" s="198"/>
      <c r="BO2241" s="198"/>
      <c r="BP2241" s="198"/>
      <c r="BQ2241" s="198"/>
      <c r="BR2241" s="198"/>
      <c r="BS2241" s="198"/>
      <c r="BT2241" s="198"/>
      <c r="BU2241" s="198"/>
      <c r="BV2241" s="198"/>
      <c r="BW2241" s="198"/>
      <c r="BX2241" s="198"/>
      <c r="BY2241" s="198"/>
      <c r="BZ2241" s="198"/>
      <c r="CA2241" s="198"/>
      <c r="CB2241" s="198"/>
      <c r="CC2241" s="198"/>
      <c r="CD2241" s="198"/>
    </row>
    <row r="2242" spans="4:82" x14ac:dyDescent="0.2">
      <c r="D2242" s="173"/>
      <c r="E2242" s="173"/>
      <c r="F2242" s="173"/>
      <c r="G2242" s="173"/>
      <c r="H2242" s="173"/>
      <c r="I2242" s="173"/>
      <c r="J2242" s="173"/>
      <c r="K2242" s="173"/>
      <c r="L2242" s="173"/>
      <c r="M2242" s="173"/>
      <c r="N2242" s="173"/>
      <c r="O2242" s="173"/>
      <c r="P2242" s="173"/>
      <c r="Q2242" s="173"/>
      <c r="R2242" s="173"/>
      <c r="S2242" s="173"/>
      <c r="T2242" s="173"/>
      <c r="U2242" s="173"/>
      <c r="V2242" s="173"/>
      <c r="W2242" s="173"/>
      <c r="X2242" s="173"/>
      <c r="Y2242" s="173"/>
      <c r="Z2242" s="173"/>
      <c r="AA2242" s="173"/>
      <c r="AB2242" s="173"/>
      <c r="AC2242" s="173"/>
      <c r="AD2242" s="173"/>
      <c r="AE2242" s="173"/>
      <c r="AF2242" s="173"/>
      <c r="AG2242" s="173"/>
      <c r="AH2242" s="173"/>
      <c r="AI2242" s="173"/>
      <c r="AJ2242" s="173"/>
      <c r="AK2242" s="173"/>
      <c r="AL2242" s="173"/>
      <c r="AM2242" s="173"/>
      <c r="AN2242" s="173"/>
      <c r="AO2242" s="173"/>
      <c r="AP2242" s="173"/>
      <c r="AQ2242" s="173"/>
      <c r="AR2242" s="173"/>
      <c r="AS2242" s="173"/>
      <c r="AT2242" s="198"/>
      <c r="AU2242" s="198"/>
      <c r="AV2242" s="198"/>
      <c r="AW2242" s="198"/>
      <c r="AX2242" s="198"/>
      <c r="AY2242" s="198"/>
      <c r="AZ2242" s="198"/>
      <c r="BA2242" s="198"/>
      <c r="BB2242" s="198"/>
      <c r="BC2242" s="198"/>
      <c r="BD2242" s="198"/>
      <c r="BE2242" s="198"/>
      <c r="BF2242" s="198"/>
      <c r="BG2242" s="198"/>
      <c r="BH2242" s="198"/>
      <c r="BI2242" s="198"/>
      <c r="BJ2242" s="198"/>
      <c r="BK2242" s="198"/>
      <c r="BL2242" s="198"/>
      <c r="BM2242" s="198"/>
      <c r="BN2242" s="198"/>
      <c r="BO2242" s="198"/>
      <c r="BP2242" s="198"/>
      <c r="BQ2242" s="198"/>
      <c r="BR2242" s="198"/>
      <c r="BS2242" s="198"/>
      <c r="BT2242" s="198"/>
      <c r="BU2242" s="198"/>
      <c r="BV2242" s="198"/>
      <c r="BW2242" s="198"/>
      <c r="BX2242" s="198"/>
      <c r="BY2242" s="198"/>
      <c r="BZ2242" s="198"/>
      <c r="CA2242" s="198"/>
      <c r="CB2242" s="198"/>
      <c r="CC2242" s="198"/>
      <c r="CD2242" s="198"/>
    </row>
    <row r="2243" spans="4:82" x14ac:dyDescent="0.2">
      <c r="D2243" s="173"/>
      <c r="E2243" s="173"/>
      <c r="F2243" s="173"/>
      <c r="G2243" s="173"/>
      <c r="H2243" s="173"/>
      <c r="I2243" s="173"/>
      <c r="J2243" s="173"/>
      <c r="K2243" s="173"/>
      <c r="L2243" s="173"/>
      <c r="M2243" s="173"/>
      <c r="N2243" s="173"/>
      <c r="O2243" s="173"/>
      <c r="P2243" s="173"/>
      <c r="Q2243" s="173"/>
      <c r="R2243" s="173"/>
      <c r="S2243" s="173"/>
      <c r="T2243" s="173"/>
      <c r="U2243" s="173"/>
      <c r="V2243" s="173"/>
      <c r="W2243" s="173"/>
      <c r="X2243" s="173"/>
      <c r="Y2243" s="173"/>
      <c r="Z2243" s="173"/>
      <c r="AA2243" s="173"/>
      <c r="AB2243" s="173"/>
      <c r="AC2243" s="173"/>
      <c r="AD2243" s="173"/>
      <c r="AE2243" s="173"/>
      <c r="AF2243" s="173"/>
      <c r="AG2243" s="173"/>
      <c r="AH2243" s="173"/>
      <c r="AI2243" s="173"/>
      <c r="AJ2243" s="173"/>
      <c r="AK2243" s="173"/>
      <c r="AL2243" s="173"/>
      <c r="AM2243" s="173"/>
      <c r="AN2243" s="173"/>
      <c r="AO2243" s="173"/>
      <c r="AP2243" s="173"/>
      <c r="AQ2243" s="173"/>
      <c r="AR2243" s="173"/>
      <c r="AS2243" s="173"/>
      <c r="AT2243" s="198"/>
      <c r="AU2243" s="198"/>
      <c r="AV2243" s="198"/>
      <c r="AW2243" s="198"/>
      <c r="AX2243" s="198"/>
      <c r="AY2243" s="198"/>
      <c r="AZ2243" s="198"/>
      <c r="BA2243" s="198"/>
      <c r="BB2243" s="198"/>
      <c r="BC2243" s="198"/>
      <c r="BD2243" s="198"/>
      <c r="BE2243" s="198"/>
      <c r="BF2243" s="198"/>
      <c r="BG2243" s="198"/>
      <c r="BH2243" s="198"/>
      <c r="BI2243" s="198"/>
      <c r="BJ2243" s="198"/>
      <c r="BK2243" s="198"/>
      <c r="BL2243" s="198"/>
      <c r="BM2243" s="198"/>
      <c r="BN2243" s="198"/>
      <c r="BO2243" s="198"/>
      <c r="BP2243" s="198"/>
      <c r="BQ2243" s="198"/>
      <c r="BR2243" s="198"/>
      <c r="BS2243" s="198"/>
      <c r="BT2243" s="198"/>
      <c r="BU2243" s="198"/>
      <c r="BV2243" s="198"/>
      <c r="BW2243" s="198"/>
      <c r="BX2243" s="198"/>
      <c r="BY2243" s="198"/>
      <c r="BZ2243" s="198"/>
      <c r="CA2243" s="198"/>
      <c r="CB2243" s="198"/>
      <c r="CC2243" s="198"/>
      <c r="CD2243" s="198"/>
    </row>
    <row r="2244" spans="4:82" x14ac:dyDescent="0.2">
      <c r="D2244" s="173"/>
      <c r="E2244" s="173"/>
      <c r="F2244" s="173"/>
      <c r="G2244" s="173"/>
      <c r="H2244" s="173"/>
      <c r="I2244" s="173"/>
      <c r="J2244" s="173"/>
      <c r="K2244" s="173"/>
      <c r="L2244" s="173"/>
      <c r="M2244" s="173"/>
      <c r="N2244" s="173"/>
      <c r="O2244" s="173"/>
      <c r="P2244" s="173"/>
      <c r="Q2244" s="173"/>
      <c r="R2244" s="173"/>
      <c r="S2244" s="173"/>
      <c r="T2244" s="173"/>
      <c r="U2244" s="173"/>
      <c r="V2244" s="173"/>
      <c r="W2244" s="173"/>
      <c r="X2244" s="173"/>
      <c r="Y2244" s="173"/>
      <c r="Z2244" s="173"/>
      <c r="AA2244" s="173"/>
      <c r="AB2244" s="173"/>
      <c r="AC2244" s="173"/>
      <c r="AD2244" s="173"/>
      <c r="AE2244" s="173"/>
      <c r="AF2244" s="173"/>
      <c r="AG2244" s="173"/>
      <c r="AH2244" s="173"/>
      <c r="AI2244" s="173"/>
      <c r="AJ2244" s="173"/>
      <c r="AK2244" s="173"/>
      <c r="AL2244" s="173"/>
      <c r="AM2244" s="173"/>
      <c r="AN2244" s="173"/>
      <c r="AO2244" s="173"/>
      <c r="AP2244" s="173"/>
      <c r="AQ2244" s="173"/>
      <c r="AR2244" s="173"/>
      <c r="AS2244" s="173"/>
      <c r="AT2244" s="198"/>
      <c r="AU2244" s="198"/>
      <c r="AV2244" s="198"/>
      <c r="AW2244" s="198"/>
      <c r="AX2244" s="198"/>
      <c r="AY2244" s="198"/>
      <c r="AZ2244" s="198"/>
      <c r="BA2244" s="198"/>
      <c r="BB2244" s="198"/>
      <c r="BC2244" s="198"/>
      <c r="BD2244" s="198"/>
      <c r="BE2244" s="198"/>
      <c r="BF2244" s="198"/>
      <c r="BG2244" s="198"/>
      <c r="BH2244" s="198"/>
      <c r="BI2244" s="198"/>
      <c r="BJ2244" s="198"/>
      <c r="BK2244" s="198"/>
      <c r="BL2244" s="198"/>
      <c r="BM2244" s="198"/>
      <c r="BN2244" s="198"/>
      <c r="BO2244" s="198"/>
      <c r="BP2244" s="198"/>
      <c r="BQ2244" s="198"/>
      <c r="BR2244" s="198"/>
      <c r="BS2244" s="198"/>
      <c r="BT2244" s="198"/>
      <c r="BU2244" s="198"/>
      <c r="BV2244" s="198"/>
      <c r="BW2244" s="198"/>
      <c r="BX2244" s="198"/>
      <c r="BY2244" s="198"/>
      <c r="BZ2244" s="198"/>
      <c r="CA2244" s="198"/>
      <c r="CB2244" s="198"/>
      <c r="CC2244" s="198"/>
      <c r="CD2244" s="198"/>
    </row>
    <row r="2245" spans="4:82" x14ac:dyDescent="0.2">
      <c r="D2245" s="173"/>
      <c r="E2245" s="173"/>
      <c r="F2245" s="173"/>
      <c r="G2245" s="173"/>
      <c r="H2245" s="173"/>
      <c r="I2245" s="173"/>
      <c r="J2245" s="173"/>
      <c r="K2245" s="173"/>
      <c r="L2245" s="173"/>
      <c r="M2245" s="173"/>
      <c r="N2245" s="173"/>
      <c r="O2245" s="173"/>
      <c r="P2245" s="173"/>
      <c r="Q2245" s="173"/>
      <c r="R2245" s="173"/>
      <c r="S2245" s="173"/>
      <c r="T2245" s="173"/>
      <c r="U2245" s="173"/>
      <c r="V2245" s="173"/>
      <c r="W2245" s="173"/>
      <c r="X2245" s="173"/>
      <c r="Y2245" s="173"/>
      <c r="Z2245" s="173"/>
      <c r="AA2245" s="173"/>
      <c r="AB2245" s="173"/>
      <c r="AC2245" s="173"/>
      <c r="AD2245" s="173"/>
      <c r="AE2245" s="173"/>
      <c r="AF2245" s="173"/>
      <c r="AG2245" s="173"/>
      <c r="AH2245" s="173"/>
      <c r="AI2245" s="173"/>
      <c r="AJ2245" s="173"/>
      <c r="AK2245" s="173"/>
      <c r="AL2245" s="173"/>
      <c r="AM2245" s="173"/>
      <c r="AN2245" s="173"/>
      <c r="AO2245" s="173"/>
      <c r="AP2245" s="173"/>
      <c r="AQ2245" s="173"/>
      <c r="AR2245" s="173"/>
      <c r="AS2245" s="173"/>
      <c r="AT2245" s="198"/>
      <c r="AU2245" s="198"/>
      <c r="AV2245" s="198"/>
      <c r="AW2245" s="198"/>
      <c r="AX2245" s="198"/>
      <c r="AY2245" s="198"/>
      <c r="AZ2245" s="198"/>
      <c r="BA2245" s="198"/>
      <c r="BB2245" s="198"/>
      <c r="BC2245" s="198"/>
      <c r="BD2245" s="198"/>
      <c r="BE2245" s="198"/>
      <c r="BF2245" s="198"/>
      <c r="BG2245" s="198"/>
      <c r="BH2245" s="198"/>
      <c r="BI2245" s="198"/>
      <c r="BJ2245" s="198"/>
      <c r="BK2245" s="198"/>
      <c r="BL2245" s="198"/>
      <c r="BM2245" s="198"/>
      <c r="BN2245" s="198"/>
      <c r="BO2245" s="198"/>
      <c r="BP2245" s="198"/>
      <c r="BQ2245" s="198"/>
      <c r="BR2245" s="198"/>
      <c r="BS2245" s="198"/>
      <c r="BT2245" s="198"/>
      <c r="BU2245" s="198"/>
      <c r="BV2245" s="198"/>
      <c r="BW2245" s="198"/>
      <c r="BX2245" s="198"/>
      <c r="BY2245" s="198"/>
      <c r="BZ2245" s="198"/>
      <c r="CA2245" s="198"/>
      <c r="CB2245" s="198"/>
      <c r="CC2245" s="198"/>
      <c r="CD2245" s="198"/>
    </row>
    <row r="2246" spans="4:82" x14ac:dyDescent="0.2">
      <c r="D2246" s="173"/>
      <c r="E2246" s="173"/>
      <c r="F2246" s="173"/>
      <c r="G2246" s="173"/>
      <c r="H2246" s="173"/>
      <c r="I2246" s="173"/>
      <c r="J2246" s="173"/>
      <c r="K2246" s="173"/>
      <c r="L2246" s="173"/>
      <c r="M2246" s="173"/>
      <c r="N2246" s="173"/>
      <c r="O2246" s="173"/>
      <c r="P2246" s="173"/>
      <c r="Q2246" s="173"/>
      <c r="R2246" s="173"/>
      <c r="S2246" s="173"/>
      <c r="T2246" s="173"/>
      <c r="U2246" s="173"/>
      <c r="V2246" s="173"/>
      <c r="W2246" s="173"/>
      <c r="X2246" s="173"/>
      <c r="Y2246" s="173"/>
      <c r="Z2246" s="173"/>
      <c r="AA2246" s="173"/>
      <c r="AB2246" s="173"/>
      <c r="AC2246" s="173"/>
      <c r="AD2246" s="173"/>
      <c r="AE2246" s="173"/>
      <c r="AF2246" s="173"/>
      <c r="AG2246" s="173"/>
      <c r="AH2246" s="173"/>
      <c r="AI2246" s="173"/>
      <c r="AJ2246" s="173"/>
      <c r="AK2246" s="173"/>
      <c r="AL2246" s="173"/>
      <c r="AM2246" s="173"/>
      <c r="AN2246" s="173"/>
      <c r="AO2246" s="173"/>
      <c r="AP2246" s="173"/>
      <c r="AQ2246" s="173"/>
      <c r="AR2246" s="173"/>
      <c r="AS2246" s="173"/>
      <c r="AT2246" s="198"/>
      <c r="AU2246" s="198"/>
      <c r="AV2246" s="198"/>
      <c r="AW2246" s="198"/>
      <c r="AX2246" s="198"/>
      <c r="AY2246" s="198"/>
      <c r="AZ2246" s="198"/>
      <c r="BA2246" s="198"/>
      <c r="BB2246" s="198"/>
      <c r="BC2246" s="198"/>
      <c r="BD2246" s="198"/>
      <c r="BE2246" s="198"/>
      <c r="BF2246" s="198"/>
      <c r="BG2246" s="198"/>
      <c r="BH2246" s="198"/>
      <c r="BI2246" s="198"/>
      <c r="BJ2246" s="198"/>
      <c r="BK2246" s="198"/>
      <c r="BL2246" s="198"/>
      <c r="BM2246" s="198"/>
      <c r="BN2246" s="198"/>
      <c r="BO2246" s="198"/>
      <c r="BP2246" s="198"/>
      <c r="BQ2246" s="198"/>
      <c r="BR2246" s="198"/>
      <c r="BS2246" s="198"/>
      <c r="BT2246" s="198"/>
      <c r="BU2246" s="198"/>
      <c r="BV2246" s="198"/>
      <c r="BW2246" s="198"/>
      <c r="BX2246" s="198"/>
      <c r="BY2246" s="198"/>
      <c r="BZ2246" s="198"/>
      <c r="CA2246" s="198"/>
      <c r="CB2246" s="198"/>
      <c r="CC2246" s="198"/>
      <c r="CD2246" s="198"/>
    </row>
    <row r="2247" spans="4:82" x14ac:dyDescent="0.2">
      <c r="D2247" s="173"/>
      <c r="E2247" s="173"/>
      <c r="F2247" s="173"/>
      <c r="G2247" s="173"/>
      <c r="H2247" s="173"/>
      <c r="I2247" s="173"/>
      <c r="J2247" s="173"/>
      <c r="K2247" s="173"/>
      <c r="L2247" s="173"/>
      <c r="M2247" s="173"/>
      <c r="N2247" s="173"/>
      <c r="O2247" s="173"/>
      <c r="P2247" s="173"/>
      <c r="Q2247" s="173"/>
      <c r="R2247" s="173"/>
      <c r="S2247" s="173"/>
      <c r="T2247" s="173"/>
      <c r="U2247" s="173"/>
      <c r="V2247" s="173"/>
      <c r="W2247" s="173"/>
      <c r="X2247" s="173"/>
      <c r="Y2247" s="173"/>
      <c r="Z2247" s="173"/>
      <c r="AA2247" s="173"/>
      <c r="AB2247" s="173"/>
      <c r="AC2247" s="173"/>
      <c r="AD2247" s="173"/>
      <c r="AE2247" s="173"/>
      <c r="AF2247" s="173"/>
      <c r="AG2247" s="173"/>
      <c r="AH2247" s="173"/>
      <c r="AI2247" s="173"/>
      <c r="AJ2247" s="173"/>
      <c r="AK2247" s="173"/>
      <c r="AL2247" s="173"/>
      <c r="AM2247" s="173"/>
      <c r="AN2247" s="173"/>
      <c r="AO2247" s="173"/>
      <c r="AP2247" s="173"/>
      <c r="AQ2247" s="173"/>
      <c r="AR2247" s="173"/>
      <c r="AS2247" s="173"/>
      <c r="AT2247" s="198"/>
      <c r="AU2247" s="198"/>
      <c r="AV2247" s="198"/>
      <c r="AW2247" s="198"/>
      <c r="AX2247" s="198"/>
      <c r="AY2247" s="198"/>
      <c r="AZ2247" s="198"/>
      <c r="BA2247" s="198"/>
      <c r="BB2247" s="198"/>
      <c r="BC2247" s="198"/>
      <c r="BD2247" s="198"/>
      <c r="BE2247" s="198"/>
      <c r="BF2247" s="198"/>
      <c r="BG2247" s="198"/>
      <c r="BH2247" s="198"/>
      <c r="BI2247" s="198"/>
      <c r="BJ2247" s="198"/>
      <c r="BK2247" s="198"/>
      <c r="BL2247" s="198"/>
      <c r="BM2247" s="198"/>
      <c r="BN2247" s="198"/>
      <c r="BO2247" s="198"/>
      <c r="BP2247" s="198"/>
      <c r="BQ2247" s="198"/>
      <c r="BR2247" s="198"/>
      <c r="BS2247" s="198"/>
      <c r="BT2247" s="198"/>
      <c r="BU2247" s="198"/>
      <c r="BV2247" s="198"/>
      <c r="BW2247" s="198"/>
      <c r="BX2247" s="198"/>
      <c r="BY2247" s="198"/>
      <c r="BZ2247" s="198"/>
      <c r="CA2247" s="198"/>
      <c r="CB2247" s="198"/>
      <c r="CC2247" s="198"/>
      <c r="CD2247" s="198"/>
    </row>
    <row r="2248" spans="4:82" x14ac:dyDescent="0.2">
      <c r="D2248" s="173"/>
      <c r="E2248" s="173"/>
      <c r="F2248" s="173"/>
      <c r="G2248" s="173"/>
      <c r="H2248" s="173"/>
      <c r="I2248" s="173"/>
      <c r="J2248" s="173"/>
      <c r="K2248" s="173"/>
      <c r="L2248" s="173"/>
      <c r="M2248" s="173"/>
      <c r="N2248" s="173"/>
      <c r="O2248" s="173"/>
      <c r="P2248" s="173"/>
      <c r="Q2248" s="173"/>
      <c r="R2248" s="173"/>
      <c r="S2248" s="173"/>
      <c r="T2248" s="173"/>
      <c r="U2248" s="173"/>
      <c r="V2248" s="173"/>
      <c r="W2248" s="173"/>
      <c r="X2248" s="173"/>
      <c r="Y2248" s="173"/>
      <c r="Z2248" s="173"/>
      <c r="AA2248" s="173"/>
      <c r="AB2248" s="173"/>
      <c r="AC2248" s="173"/>
      <c r="AD2248" s="173"/>
      <c r="AE2248" s="173"/>
      <c r="AF2248" s="173"/>
      <c r="AG2248" s="173"/>
      <c r="AH2248" s="173"/>
      <c r="AI2248" s="173"/>
      <c r="AJ2248" s="173"/>
      <c r="AK2248" s="173"/>
      <c r="AL2248" s="173"/>
      <c r="AM2248" s="173"/>
      <c r="AN2248" s="173"/>
      <c r="AO2248" s="173"/>
      <c r="AP2248" s="173"/>
      <c r="AQ2248" s="173"/>
      <c r="AR2248" s="173"/>
      <c r="AS2248" s="173"/>
      <c r="AT2248" s="198"/>
      <c r="AU2248" s="198"/>
      <c r="AV2248" s="198"/>
      <c r="AW2248" s="198"/>
      <c r="AX2248" s="198"/>
      <c r="AY2248" s="198"/>
      <c r="AZ2248" s="198"/>
      <c r="BA2248" s="198"/>
      <c r="BB2248" s="198"/>
      <c r="BC2248" s="198"/>
      <c r="BD2248" s="198"/>
      <c r="BE2248" s="198"/>
      <c r="BF2248" s="198"/>
      <c r="BG2248" s="198"/>
      <c r="BH2248" s="198"/>
      <c r="BI2248" s="198"/>
      <c r="BJ2248" s="198"/>
      <c r="BK2248" s="198"/>
      <c r="BL2248" s="198"/>
      <c r="BM2248" s="198"/>
      <c r="BN2248" s="198"/>
      <c r="BO2248" s="198"/>
      <c r="BP2248" s="198"/>
      <c r="BQ2248" s="198"/>
      <c r="BR2248" s="198"/>
      <c r="BS2248" s="198"/>
      <c r="BT2248" s="198"/>
      <c r="BU2248" s="198"/>
      <c r="BV2248" s="198"/>
      <c r="BW2248" s="198"/>
      <c r="BX2248" s="198"/>
      <c r="BY2248" s="198"/>
      <c r="BZ2248" s="198"/>
      <c r="CA2248" s="198"/>
      <c r="CB2248" s="198"/>
      <c r="CC2248" s="198"/>
      <c r="CD2248" s="198"/>
    </row>
    <row r="2249" spans="4:82" x14ac:dyDescent="0.2">
      <c r="D2249" s="173"/>
      <c r="E2249" s="173"/>
      <c r="F2249" s="173"/>
      <c r="G2249" s="173"/>
      <c r="H2249" s="173"/>
      <c r="I2249" s="173"/>
      <c r="J2249" s="173"/>
      <c r="K2249" s="173"/>
      <c r="L2249" s="173"/>
      <c r="M2249" s="173"/>
      <c r="N2249" s="173"/>
      <c r="O2249" s="173"/>
      <c r="P2249" s="173"/>
      <c r="Q2249" s="173"/>
      <c r="R2249" s="173"/>
      <c r="S2249" s="173"/>
      <c r="T2249" s="173"/>
      <c r="U2249" s="173"/>
      <c r="V2249" s="173"/>
      <c r="W2249" s="173"/>
      <c r="X2249" s="173"/>
      <c r="Y2249" s="173"/>
      <c r="Z2249" s="173"/>
      <c r="AA2249" s="173"/>
      <c r="AB2249" s="173"/>
      <c r="AC2249" s="173"/>
      <c r="AD2249" s="173"/>
      <c r="AE2249" s="173"/>
      <c r="AF2249" s="173"/>
      <c r="AG2249" s="173"/>
      <c r="AH2249" s="173"/>
      <c r="AI2249" s="173"/>
      <c r="AJ2249" s="173"/>
      <c r="AK2249" s="173"/>
      <c r="AL2249" s="173"/>
      <c r="AM2249" s="173"/>
      <c r="AN2249" s="173"/>
      <c r="AO2249" s="173"/>
      <c r="AP2249" s="173"/>
      <c r="AQ2249" s="173"/>
      <c r="AR2249" s="173"/>
      <c r="AS2249" s="173"/>
      <c r="AT2249" s="198"/>
      <c r="AU2249" s="198"/>
      <c r="AV2249" s="198"/>
      <c r="AW2249" s="198"/>
      <c r="AX2249" s="198"/>
      <c r="AY2249" s="198"/>
      <c r="AZ2249" s="198"/>
      <c r="BA2249" s="198"/>
      <c r="BB2249" s="198"/>
      <c r="BC2249" s="198"/>
      <c r="BD2249" s="198"/>
      <c r="BE2249" s="198"/>
      <c r="BF2249" s="198"/>
      <c r="BG2249" s="198"/>
      <c r="BH2249" s="198"/>
      <c r="BI2249" s="198"/>
      <c r="BJ2249" s="198"/>
      <c r="BK2249" s="198"/>
      <c r="BL2249" s="198"/>
      <c r="BM2249" s="198"/>
      <c r="BN2249" s="198"/>
      <c r="BO2249" s="198"/>
      <c r="BP2249" s="198"/>
      <c r="BQ2249" s="198"/>
      <c r="BR2249" s="198"/>
      <c r="BS2249" s="198"/>
      <c r="BT2249" s="198"/>
      <c r="BU2249" s="198"/>
      <c r="BV2249" s="198"/>
      <c r="BW2249" s="198"/>
      <c r="BX2249" s="198"/>
      <c r="BY2249" s="198"/>
      <c r="BZ2249" s="198"/>
      <c r="CA2249" s="198"/>
      <c r="CB2249" s="198"/>
      <c r="CC2249" s="198"/>
      <c r="CD2249" s="198"/>
    </row>
    <row r="2250" spans="4:82" x14ac:dyDescent="0.2">
      <c r="D2250" s="173"/>
      <c r="E2250" s="173"/>
      <c r="F2250" s="173"/>
      <c r="G2250" s="173"/>
      <c r="H2250" s="173"/>
      <c r="I2250" s="173"/>
      <c r="J2250" s="173"/>
      <c r="K2250" s="173"/>
      <c r="L2250" s="173"/>
      <c r="M2250" s="173"/>
      <c r="N2250" s="173"/>
      <c r="O2250" s="173"/>
      <c r="P2250" s="173"/>
      <c r="Q2250" s="173"/>
      <c r="R2250" s="173"/>
      <c r="S2250" s="173"/>
      <c r="T2250" s="173"/>
      <c r="U2250" s="173"/>
      <c r="V2250" s="173"/>
      <c r="W2250" s="173"/>
      <c r="X2250" s="173"/>
      <c r="Y2250" s="173"/>
      <c r="Z2250" s="173"/>
      <c r="AA2250" s="173"/>
      <c r="AB2250" s="173"/>
      <c r="AC2250" s="173"/>
      <c r="AD2250" s="173"/>
      <c r="AE2250" s="173"/>
      <c r="AF2250" s="173"/>
      <c r="AG2250" s="173"/>
      <c r="AH2250" s="173"/>
      <c r="AI2250" s="173"/>
      <c r="AJ2250" s="173"/>
      <c r="AK2250" s="173"/>
      <c r="AL2250" s="173"/>
      <c r="AM2250" s="173"/>
      <c r="AN2250" s="173"/>
      <c r="AO2250" s="173"/>
      <c r="AP2250" s="173"/>
      <c r="AQ2250" s="173"/>
      <c r="AR2250" s="173"/>
      <c r="AS2250" s="173"/>
      <c r="AT2250" s="198"/>
      <c r="AU2250" s="198"/>
      <c r="AV2250" s="198"/>
      <c r="AW2250" s="198"/>
      <c r="AX2250" s="198"/>
      <c r="AY2250" s="198"/>
      <c r="AZ2250" s="198"/>
      <c r="BA2250" s="198"/>
      <c r="BB2250" s="198"/>
      <c r="BC2250" s="198"/>
      <c r="BD2250" s="198"/>
      <c r="BE2250" s="198"/>
      <c r="BF2250" s="198"/>
      <c r="BG2250" s="198"/>
      <c r="BH2250" s="198"/>
      <c r="BI2250" s="198"/>
      <c r="BJ2250" s="198"/>
      <c r="BK2250" s="198"/>
      <c r="BL2250" s="198"/>
      <c r="BM2250" s="198"/>
      <c r="BN2250" s="198"/>
      <c r="BO2250" s="198"/>
      <c r="BP2250" s="198"/>
      <c r="BQ2250" s="198"/>
      <c r="BR2250" s="198"/>
      <c r="BS2250" s="198"/>
      <c r="BT2250" s="198"/>
      <c r="BU2250" s="198"/>
      <c r="BV2250" s="198"/>
      <c r="BW2250" s="198"/>
      <c r="BX2250" s="198"/>
      <c r="BY2250" s="198"/>
      <c r="BZ2250" s="198"/>
      <c r="CA2250" s="198"/>
      <c r="CB2250" s="198"/>
      <c r="CC2250" s="198"/>
      <c r="CD2250" s="198"/>
    </row>
    <row r="2251" spans="4:82" x14ac:dyDescent="0.2">
      <c r="D2251" s="173"/>
      <c r="E2251" s="173"/>
      <c r="F2251" s="173"/>
      <c r="G2251" s="173"/>
      <c r="H2251" s="173"/>
      <c r="I2251" s="173"/>
      <c r="J2251" s="173"/>
      <c r="K2251" s="173"/>
      <c r="L2251" s="173"/>
      <c r="M2251" s="173"/>
      <c r="N2251" s="173"/>
      <c r="O2251" s="173"/>
      <c r="P2251" s="173"/>
      <c r="Q2251" s="173"/>
      <c r="R2251" s="173"/>
      <c r="S2251" s="173"/>
      <c r="T2251" s="173"/>
      <c r="U2251" s="173"/>
      <c r="V2251" s="173"/>
      <c r="W2251" s="173"/>
      <c r="X2251" s="173"/>
      <c r="Y2251" s="173"/>
      <c r="Z2251" s="173"/>
      <c r="AA2251" s="173"/>
      <c r="AB2251" s="173"/>
      <c r="AC2251" s="173"/>
      <c r="AD2251" s="173"/>
      <c r="AE2251" s="173"/>
      <c r="AF2251" s="173"/>
      <c r="AG2251" s="173"/>
      <c r="AH2251" s="173"/>
      <c r="AI2251" s="173"/>
      <c r="AJ2251" s="173"/>
      <c r="AK2251" s="173"/>
      <c r="AL2251" s="173"/>
      <c r="AM2251" s="173"/>
      <c r="AN2251" s="173"/>
      <c r="AO2251" s="173"/>
      <c r="AP2251" s="173"/>
      <c r="AQ2251" s="173"/>
      <c r="AR2251" s="173"/>
      <c r="AS2251" s="173"/>
      <c r="AT2251" s="198"/>
      <c r="AU2251" s="198"/>
      <c r="AV2251" s="198"/>
      <c r="AW2251" s="198"/>
      <c r="AX2251" s="198"/>
      <c r="AY2251" s="198"/>
      <c r="AZ2251" s="198"/>
      <c r="BA2251" s="198"/>
      <c r="BB2251" s="198"/>
      <c r="BC2251" s="198"/>
      <c r="BD2251" s="198"/>
      <c r="BE2251" s="198"/>
      <c r="BF2251" s="198"/>
      <c r="BG2251" s="198"/>
      <c r="BH2251" s="198"/>
      <c r="BI2251" s="198"/>
      <c r="BJ2251" s="198"/>
      <c r="BK2251" s="198"/>
      <c r="BL2251" s="198"/>
      <c r="BM2251" s="198"/>
      <c r="BN2251" s="198"/>
      <c r="BO2251" s="198"/>
      <c r="BP2251" s="198"/>
      <c r="BQ2251" s="198"/>
      <c r="BR2251" s="198"/>
      <c r="BS2251" s="198"/>
      <c r="BT2251" s="198"/>
      <c r="BU2251" s="198"/>
      <c r="BV2251" s="198"/>
      <c r="BW2251" s="198"/>
      <c r="BX2251" s="198"/>
      <c r="BY2251" s="198"/>
      <c r="BZ2251" s="198"/>
      <c r="CA2251" s="198"/>
      <c r="CB2251" s="198"/>
      <c r="CC2251" s="198"/>
      <c r="CD2251" s="198"/>
    </row>
    <row r="2252" spans="4:82" x14ac:dyDescent="0.2">
      <c r="D2252" s="173"/>
      <c r="E2252" s="173"/>
      <c r="F2252" s="173"/>
      <c r="G2252" s="173"/>
      <c r="H2252" s="173"/>
      <c r="I2252" s="173"/>
      <c r="J2252" s="173"/>
      <c r="K2252" s="173"/>
      <c r="L2252" s="173"/>
      <c r="M2252" s="173"/>
      <c r="N2252" s="173"/>
      <c r="O2252" s="173"/>
      <c r="P2252" s="173"/>
      <c r="Q2252" s="173"/>
      <c r="R2252" s="173"/>
      <c r="S2252" s="173"/>
      <c r="T2252" s="173"/>
      <c r="U2252" s="173"/>
      <c r="V2252" s="173"/>
      <c r="W2252" s="173"/>
      <c r="X2252" s="173"/>
      <c r="Y2252" s="173"/>
      <c r="Z2252" s="173"/>
      <c r="AA2252" s="173"/>
      <c r="AB2252" s="173"/>
      <c r="AC2252" s="173"/>
      <c r="AD2252" s="173"/>
      <c r="AE2252" s="173"/>
      <c r="AF2252" s="173"/>
      <c r="AG2252" s="173"/>
      <c r="AH2252" s="173"/>
      <c r="AI2252" s="173"/>
      <c r="AJ2252" s="173"/>
      <c r="AK2252" s="173"/>
      <c r="AL2252" s="173"/>
      <c r="AM2252" s="173"/>
      <c r="AN2252" s="173"/>
      <c r="AO2252" s="173"/>
      <c r="AP2252" s="173"/>
      <c r="AQ2252" s="173"/>
      <c r="AR2252" s="173"/>
      <c r="AS2252" s="173"/>
      <c r="AT2252" s="198"/>
      <c r="AU2252" s="198"/>
      <c r="AV2252" s="198"/>
      <c r="AW2252" s="198"/>
      <c r="AX2252" s="198"/>
      <c r="AY2252" s="198"/>
      <c r="AZ2252" s="198"/>
      <c r="BA2252" s="198"/>
      <c r="BB2252" s="198"/>
      <c r="BC2252" s="198"/>
      <c r="BD2252" s="198"/>
      <c r="BE2252" s="198"/>
      <c r="BF2252" s="198"/>
      <c r="BG2252" s="198"/>
      <c r="BH2252" s="198"/>
      <c r="BI2252" s="198"/>
      <c r="BJ2252" s="198"/>
      <c r="BK2252" s="198"/>
      <c r="BL2252" s="198"/>
      <c r="BM2252" s="198"/>
      <c r="BN2252" s="198"/>
      <c r="BO2252" s="198"/>
      <c r="BP2252" s="198"/>
      <c r="BQ2252" s="198"/>
      <c r="BR2252" s="198"/>
      <c r="BS2252" s="198"/>
      <c r="BT2252" s="198"/>
      <c r="BU2252" s="198"/>
      <c r="BV2252" s="198"/>
      <c r="BW2252" s="198"/>
      <c r="BX2252" s="198"/>
      <c r="BY2252" s="198"/>
      <c r="BZ2252" s="198"/>
      <c r="CA2252" s="198"/>
      <c r="CB2252" s="198"/>
      <c r="CC2252" s="198"/>
      <c r="CD2252" s="198"/>
    </row>
    <row r="2253" spans="4:82" x14ac:dyDescent="0.2">
      <c r="D2253" s="173"/>
      <c r="E2253" s="173"/>
      <c r="F2253" s="173"/>
      <c r="G2253" s="173"/>
      <c r="H2253" s="173"/>
      <c r="I2253" s="173"/>
      <c r="J2253" s="173"/>
      <c r="K2253" s="173"/>
      <c r="L2253" s="173"/>
      <c r="M2253" s="173"/>
      <c r="N2253" s="173"/>
      <c r="O2253" s="173"/>
      <c r="P2253" s="173"/>
      <c r="Q2253" s="173"/>
      <c r="R2253" s="173"/>
      <c r="S2253" s="173"/>
      <c r="T2253" s="173"/>
      <c r="U2253" s="173"/>
      <c r="V2253" s="173"/>
      <c r="W2253" s="173"/>
      <c r="X2253" s="173"/>
      <c r="Y2253" s="173"/>
      <c r="Z2253" s="173"/>
      <c r="AA2253" s="173"/>
      <c r="AB2253" s="173"/>
      <c r="AC2253" s="173"/>
      <c r="AD2253" s="173"/>
      <c r="AE2253" s="173"/>
      <c r="AF2253" s="173"/>
      <c r="AG2253" s="173"/>
      <c r="AH2253" s="173"/>
      <c r="AI2253" s="173"/>
      <c r="AJ2253" s="173"/>
      <c r="AK2253" s="173"/>
      <c r="AL2253" s="173"/>
      <c r="AM2253" s="173"/>
      <c r="AN2253" s="173"/>
      <c r="AO2253" s="173"/>
      <c r="AP2253" s="173"/>
      <c r="AQ2253" s="173"/>
      <c r="AR2253" s="173"/>
      <c r="AS2253" s="173"/>
      <c r="AT2253" s="198"/>
      <c r="AU2253" s="198"/>
      <c r="AV2253" s="198"/>
      <c r="AW2253" s="198"/>
      <c r="AX2253" s="198"/>
      <c r="AY2253" s="198"/>
      <c r="AZ2253" s="198"/>
      <c r="BA2253" s="198"/>
      <c r="BB2253" s="198"/>
      <c r="BC2253" s="198"/>
      <c r="BD2253" s="198"/>
      <c r="BE2253" s="198"/>
      <c r="BF2253" s="198"/>
      <c r="BG2253" s="198"/>
      <c r="BH2253" s="198"/>
      <c r="BI2253" s="198"/>
      <c r="BJ2253" s="198"/>
      <c r="BK2253" s="198"/>
      <c r="BL2253" s="198"/>
      <c r="BM2253" s="198"/>
      <c r="BN2253" s="198"/>
      <c r="BO2253" s="198"/>
      <c r="BP2253" s="198"/>
      <c r="BQ2253" s="198"/>
      <c r="BR2253" s="198"/>
      <c r="BS2253" s="198"/>
      <c r="BT2253" s="198"/>
      <c r="BU2253" s="198"/>
      <c r="BV2253" s="198"/>
      <c r="BW2253" s="198"/>
      <c r="BX2253" s="198"/>
      <c r="BY2253" s="198"/>
      <c r="BZ2253" s="198"/>
      <c r="CA2253" s="198"/>
      <c r="CB2253" s="198"/>
      <c r="CC2253" s="198"/>
      <c r="CD2253" s="198"/>
    </row>
    <row r="2254" spans="4:82" x14ac:dyDescent="0.2">
      <c r="D2254" s="173"/>
      <c r="E2254" s="173"/>
      <c r="F2254" s="173"/>
      <c r="G2254" s="173"/>
      <c r="H2254" s="173"/>
      <c r="I2254" s="173"/>
      <c r="J2254" s="173"/>
      <c r="K2254" s="173"/>
      <c r="L2254" s="173"/>
      <c r="M2254" s="173"/>
      <c r="N2254" s="173"/>
      <c r="O2254" s="173"/>
      <c r="P2254" s="173"/>
      <c r="Q2254" s="173"/>
      <c r="R2254" s="173"/>
      <c r="S2254" s="173"/>
      <c r="T2254" s="173"/>
      <c r="U2254" s="173"/>
      <c r="V2254" s="173"/>
      <c r="W2254" s="173"/>
      <c r="X2254" s="173"/>
      <c r="Y2254" s="173"/>
      <c r="Z2254" s="173"/>
      <c r="AA2254" s="173"/>
      <c r="AB2254" s="173"/>
      <c r="AC2254" s="173"/>
      <c r="AD2254" s="173"/>
      <c r="AE2254" s="173"/>
      <c r="AF2254" s="173"/>
      <c r="AG2254" s="173"/>
      <c r="AH2254" s="173"/>
      <c r="AI2254" s="173"/>
      <c r="AJ2254" s="173"/>
      <c r="AK2254" s="173"/>
      <c r="AL2254" s="173"/>
      <c r="AM2254" s="173"/>
      <c r="AN2254" s="173"/>
      <c r="AO2254" s="173"/>
      <c r="AP2254" s="173"/>
      <c r="AQ2254" s="173"/>
      <c r="AR2254" s="173"/>
      <c r="AS2254" s="173"/>
      <c r="AT2254" s="198"/>
      <c r="AU2254" s="198"/>
      <c r="AV2254" s="198"/>
      <c r="AW2254" s="198"/>
      <c r="AX2254" s="198"/>
      <c r="AY2254" s="198"/>
      <c r="AZ2254" s="198"/>
      <c r="BA2254" s="198"/>
      <c r="BB2254" s="198"/>
      <c r="BC2254" s="198"/>
      <c r="BD2254" s="198"/>
      <c r="BE2254" s="198"/>
      <c r="BF2254" s="198"/>
      <c r="BG2254" s="198"/>
      <c r="BH2254" s="198"/>
      <c r="BI2254" s="198"/>
      <c r="BJ2254" s="198"/>
      <c r="BK2254" s="198"/>
      <c r="BL2254" s="198"/>
      <c r="BM2254" s="198"/>
      <c r="BN2254" s="198"/>
      <c r="BO2254" s="198"/>
      <c r="BP2254" s="198"/>
      <c r="BQ2254" s="198"/>
      <c r="BR2254" s="198"/>
      <c r="BS2254" s="198"/>
      <c r="BT2254" s="198"/>
      <c r="BU2254" s="198"/>
      <c r="BV2254" s="198"/>
      <c r="BW2254" s="198"/>
      <c r="BX2254" s="198"/>
      <c r="BY2254" s="198"/>
      <c r="BZ2254" s="198"/>
      <c r="CA2254" s="198"/>
      <c r="CB2254" s="198"/>
      <c r="CC2254" s="198"/>
      <c r="CD2254" s="198"/>
    </row>
    <row r="2255" spans="4:82" x14ac:dyDescent="0.2">
      <c r="D2255" s="173"/>
      <c r="E2255" s="173"/>
      <c r="F2255" s="173"/>
      <c r="G2255" s="173"/>
      <c r="H2255" s="173"/>
      <c r="I2255" s="173"/>
      <c r="J2255" s="173"/>
      <c r="K2255" s="173"/>
      <c r="L2255" s="173"/>
      <c r="M2255" s="173"/>
      <c r="N2255" s="173"/>
      <c r="O2255" s="173"/>
      <c r="P2255" s="173"/>
      <c r="Q2255" s="173"/>
      <c r="R2255" s="173"/>
      <c r="S2255" s="173"/>
      <c r="T2255" s="173"/>
      <c r="U2255" s="173"/>
      <c r="V2255" s="173"/>
      <c r="W2255" s="173"/>
      <c r="X2255" s="173"/>
      <c r="Y2255" s="173"/>
      <c r="Z2255" s="173"/>
      <c r="AA2255" s="173"/>
      <c r="AB2255" s="173"/>
      <c r="AC2255" s="173"/>
      <c r="AD2255" s="173"/>
      <c r="AE2255" s="173"/>
      <c r="AF2255" s="173"/>
      <c r="AG2255" s="173"/>
      <c r="AH2255" s="173"/>
      <c r="AI2255" s="173"/>
      <c r="AJ2255" s="173"/>
      <c r="AK2255" s="173"/>
      <c r="AL2255" s="173"/>
      <c r="AM2255" s="173"/>
      <c r="AN2255" s="173"/>
      <c r="AO2255" s="173"/>
      <c r="AP2255" s="173"/>
      <c r="AQ2255" s="173"/>
      <c r="AR2255" s="173"/>
      <c r="AS2255" s="173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  <c r="BP2255" s="198"/>
      <c r="BQ2255" s="198"/>
      <c r="BR2255" s="198"/>
      <c r="BS2255" s="198"/>
      <c r="BT2255" s="198"/>
      <c r="BU2255" s="198"/>
      <c r="BV2255" s="198"/>
      <c r="BW2255" s="198"/>
      <c r="BX2255" s="198"/>
      <c r="BY2255" s="198"/>
      <c r="BZ2255" s="198"/>
      <c r="CA2255" s="198"/>
      <c r="CB2255" s="198"/>
      <c r="CC2255" s="198"/>
      <c r="CD2255" s="198"/>
    </row>
    <row r="2256" spans="4:82" x14ac:dyDescent="0.2">
      <c r="D2256" s="173"/>
      <c r="E2256" s="173"/>
      <c r="F2256" s="173"/>
      <c r="G2256" s="173"/>
      <c r="H2256" s="173"/>
      <c r="I2256" s="173"/>
      <c r="J2256" s="173"/>
      <c r="K2256" s="173"/>
      <c r="L2256" s="173"/>
      <c r="M2256" s="173"/>
      <c r="N2256" s="173"/>
      <c r="O2256" s="173"/>
      <c r="P2256" s="173"/>
      <c r="Q2256" s="173"/>
      <c r="R2256" s="173"/>
      <c r="S2256" s="173"/>
      <c r="T2256" s="173"/>
      <c r="U2256" s="173"/>
      <c r="V2256" s="173"/>
      <c r="W2256" s="173"/>
      <c r="X2256" s="173"/>
      <c r="Y2256" s="173"/>
      <c r="Z2256" s="173"/>
      <c r="AA2256" s="173"/>
      <c r="AB2256" s="173"/>
      <c r="AC2256" s="173"/>
      <c r="AD2256" s="173"/>
      <c r="AE2256" s="173"/>
      <c r="AF2256" s="173"/>
      <c r="AG2256" s="173"/>
      <c r="AH2256" s="173"/>
      <c r="AI2256" s="173"/>
      <c r="AJ2256" s="173"/>
      <c r="AK2256" s="173"/>
      <c r="AL2256" s="173"/>
      <c r="AM2256" s="173"/>
      <c r="AN2256" s="173"/>
      <c r="AO2256" s="173"/>
      <c r="AP2256" s="173"/>
      <c r="AQ2256" s="173"/>
      <c r="AR2256" s="173"/>
      <c r="AS2256" s="173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  <c r="BP2256" s="198"/>
      <c r="BQ2256" s="198"/>
      <c r="BR2256" s="198"/>
      <c r="BS2256" s="198"/>
      <c r="BT2256" s="198"/>
      <c r="BU2256" s="198"/>
      <c r="BV2256" s="198"/>
      <c r="BW2256" s="198"/>
      <c r="BX2256" s="198"/>
      <c r="BY2256" s="198"/>
      <c r="BZ2256" s="198"/>
      <c r="CA2256" s="198"/>
      <c r="CB2256" s="198"/>
      <c r="CC2256" s="198"/>
      <c r="CD2256" s="198"/>
    </row>
    <row r="2257" spans="4:82" x14ac:dyDescent="0.2">
      <c r="D2257" s="173"/>
      <c r="E2257" s="173"/>
      <c r="F2257" s="173"/>
      <c r="G2257" s="173"/>
      <c r="H2257" s="173"/>
      <c r="I2257" s="173"/>
      <c r="J2257" s="173"/>
      <c r="K2257" s="173"/>
      <c r="L2257" s="173"/>
      <c r="M2257" s="173"/>
      <c r="N2257" s="173"/>
      <c r="O2257" s="173"/>
      <c r="P2257" s="173"/>
      <c r="Q2257" s="173"/>
      <c r="R2257" s="173"/>
      <c r="S2257" s="173"/>
      <c r="T2257" s="173"/>
      <c r="U2257" s="173"/>
      <c r="V2257" s="173"/>
      <c r="W2257" s="173"/>
      <c r="X2257" s="173"/>
      <c r="Y2257" s="173"/>
      <c r="Z2257" s="173"/>
      <c r="AA2257" s="173"/>
      <c r="AB2257" s="173"/>
      <c r="AC2257" s="173"/>
      <c r="AD2257" s="173"/>
      <c r="AE2257" s="173"/>
      <c r="AF2257" s="173"/>
      <c r="AG2257" s="173"/>
      <c r="AH2257" s="173"/>
      <c r="AI2257" s="173"/>
      <c r="AJ2257" s="173"/>
      <c r="AK2257" s="173"/>
      <c r="AL2257" s="173"/>
      <c r="AM2257" s="173"/>
      <c r="AN2257" s="173"/>
      <c r="AO2257" s="173"/>
      <c r="AP2257" s="173"/>
      <c r="AQ2257" s="173"/>
      <c r="AR2257" s="173"/>
      <c r="AS2257" s="173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  <c r="BP2257" s="198"/>
      <c r="BQ2257" s="198"/>
      <c r="BR2257" s="198"/>
      <c r="BS2257" s="198"/>
      <c r="BT2257" s="198"/>
      <c r="BU2257" s="198"/>
      <c r="BV2257" s="198"/>
      <c r="BW2257" s="198"/>
      <c r="BX2257" s="198"/>
      <c r="BY2257" s="198"/>
      <c r="BZ2257" s="198"/>
      <c r="CA2257" s="198"/>
      <c r="CB2257" s="198"/>
      <c r="CC2257" s="198"/>
      <c r="CD2257" s="198"/>
    </row>
    <row r="2258" spans="4:82" x14ac:dyDescent="0.2">
      <c r="D2258" s="173"/>
      <c r="E2258" s="173"/>
      <c r="F2258" s="173"/>
      <c r="G2258" s="173"/>
      <c r="H2258" s="173"/>
      <c r="I2258" s="173"/>
      <c r="J2258" s="173"/>
      <c r="K2258" s="173"/>
      <c r="L2258" s="173"/>
      <c r="M2258" s="173"/>
      <c r="N2258" s="173"/>
      <c r="O2258" s="173"/>
      <c r="P2258" s="173"/>
      <c r="Q2258" s="173"/>
      <c r="R2258" s="173"/>
      <c r="S2258" s="173"/>
      <c r="T2258" s="173"/>
      <c r="U2258" s="173"/>
      <c r="V2258" s="173"/>
      <c r="W2258" s="173"/>
      <c r="X2258" s="173"/>
      <c r="Y2258" s="173"/>
      <c r="Z2258" s="173"/>
      <c r="AA2258" s="173"/>
      <c r="AB2258" s="173"/>
      <c r="AC2258" s="173"/>
      <c r="AD2258" s="173"/>
      <c r="AE2258" s="173"/>
      <c r="AF2258" s="173"/>
      <c r="AG2258" s="173"/>
      <c r="AH2258" s="173"/>
      <c r="AI2258" s="173"/>
      <c r="AJ2258" s="173"/>
      <c r="AK2258" s="173"/>
      <c r="AL2258" s="173"/>
      <c r="AM2258" s="173"/>
      <c r="AN2258" s="173"/>
      <c r="AO2258" s="173"/>
      <c r="AP2258" s="173"/>
      <c r="AQ2258" s="173"/>
      <c r="AR2258" s="173"/>
      <c r="AS2258" s="173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  <c r="BP2258" s="198"/>
      <c r="BQ2258" s="198"/>
      <c r="BR2258" s="198"/>
      <c r="BS2258" s="198"/>
      <c r="BT2258" s="198"/>
      <c r="BU2258" s="198"/>
      <c r="BV2258" s="198"/>
      <c r="BW2258" s="198"/>
      <c r="BX2258" s="198"/>
      <c r="BY2258" s="198"/>
      <c r="BZ2258" s="198"/>
      <c r="CA2258" s="198"/>
      <c r="CB2258" s="198"/>
      <c r="CC2258" s="198"/>
      <c r="CD2258" s="198"/>
    </row>
    <row r="2259" spans="4:82" x14ac:dyDescent="0.2">
      <c r="D2259" s="173"/>
      <c r="E2259" s="173"/>
      <c r="F2259" s="173"/>
      <c r="G2259" s="173"/>
      <c r="H2259" s="173"/>
      <c r="I2259" s="173"/>
      <c r="J2259" s="173"/>
      <c r="K2259" s="173"/>
      <c r="L2259" s="173"/>
      <c r="M2259" s="173"/>
      <c r="N2259" s="173"/>
      <c r="O2259" s="173"/>
      <c r="P2259" s="173"/>
      <c r="Q2259" s="173"/>
      <c r="R2259" s="173"/>
      <c r="S2259" s="173"/>
      <c r="T2259" s="173"/>
      <c r="U2259" s="173"/>
      <c r="V2259" s="173"/>
      <c r="W2259" s="173"/>
      <c r="X2259" s="173"/>
      <c r="Y2259" s="173"/>
      <c r="Z2259" s="173"/>
      <c r="AA2259" s="173"/>
      <c r="AB2259" s="173"/>
      <c r="AC2259" s="173"/>
      <c r="AD2259" s="173"/>
      <c r="AE2259" s="173"/>
      <c r="AF2259" s="173"/>
      <c r="AG2259" s="173"/>
      <c r="AH2259" s="173"/>
      <c r="AI2259" s="173"/>
      <c r="AJ2259" s="173"/>
      <c r="AK2259" s="173"/>
      <c r="AL2259" s="173"/>
      <c r="AM2259" s="173"/>
      <c r="AN2259" s="173"/>
      <c r="AO2259" s="173"/>
      <c r="AP2259" s="173"/>
      <c r="AQ2259" s="173"/>
      <c r="AR2259" s="173"/>
      <c r="AS2259" s="173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  <c r="BP2259" s="198"/>
      <c r="BQ2259" s="198"/>
      <c r="BR2259" s="198"/>
      <c r="BS2259" s="198"/>
      <c r="BT2259" s="198"/>
      <c r="BU2259" s="198"/>
      <c r="BV2259" s="198"/>
      <c r="BW2259" s="198"/>
      <c r="BX2259" s="198"/>
      <c r="BY2259" s="198"/>
      <c r="BZ2259" s="198"/>
      <c r="CA2259" s="198"/>
      <c r="CB2259" s="198"/>
      <c r="CC2259" s="198"/>
      <c r="CD2259" s="198"/>
    </row>
    <row r="2260" spans="4:82" x14ac:dyDescent="0.2">
      <c r="D2260" s="173"/>
      <c r="E2260" s="173"/>
      <c r="F2260" s="173"/>
      <c r="G2260" s="173"/>
      <c r="H2260" s="173"/>
      <c r="I2260" s="173"/>
      <c r="J2260" s="173"/>
      <c r="K2260" s="173"/>
      <c r="L2260" s="173"/>
      <c r="M2260" s="173"/>
      <c r="N2260" s="173"/>
      <c r="O2260" s="173"/>
      <c r="P2260" s="173"/>
      <c r="Q2260" s="173"/>
      <c r="R2260" s="173"/>
      <c r="S2260" s="173"/>
      <c r="T2260" s="173"/>
      <c r="U2260" s="173"/>
      <c r="V2260" s="173"/>
      <c r="W2260" s="173"/>
      <c r="X2260" s="173"/>
      <c r="Y2260" s="173"/>
      <c r="Z2260" s="173"/>
      <c r="AA2260" s="173"/>
      <c r="AB2260" s="173"/>
      <c r="AC2260" s="173"/>
      <c r="AD2260" s="173"/>
      <c r="AE2260" s="173"/>
      <c r="AF2260" s="173"/>
      <c r="AG2260" s="173"/>
      <c r="AH2260" s="173"/>
      <c r="AI2260" s="173"/>
      <c r="AJ2260" s="173"/>
      <c r="AK2260" s="173"/>
      <c r="AL2260" s="173"/>
      <c r="AM2260" s="173"/>
      <c r="AN2260" s="173"/>
      <c r="AO2260" s="173"/>
      <c r="AP2260" s="173"/>
      <c r="AQ2260" s="173"/>
      <c r="AR2260" s="173"/>
      <c r="AS2260" s="173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  <c r="BP2260" s="198"/>
      <c r="BQ2260" s="198"/>
      <c r="BR2260" s="198"/>
      <c r="BS2260" s="198"/>
      <c r="BT2260" s="198"/>
      <c r="BU2260" s="198"/>
      <c r="BV2260" s="198"/>
      <c r="BW2260" s="198"/>
      <c r="BX2260" s="198"/>
      <c r="BY2260" s="198"/>
      <c r="BZ2260" s="198"/>
      <c r="CA2260" s="198"/>
      <c r="CB2260" s="198"/>
      <c r="CC2260" s="198"/>
      <c r="CD2260" s="198"/>
    </row>
    <row r="2261" spans="4:82" x14ac:dyDescent="0.2">
      <c r="D2261" s="173"/>
      <c r="E2261" s="173"/>
      <c r="F2261" s="173"/>
      <c r="G2261" s="173"/>
      <c r="H2261" s="173"/>
      <c r="I2261" s="173"/>
      <c r="J2261" s="173"/>
      <c r="K2261" s="173"/>
      <c r="L2261" s="173"/>
      <c r="M2261" s="173"/>
      <c r="N2261" s="173"/>
      <c r="O2261" s="173"/>
      <c r="P2261" s="173"/>
      <c r="Q2261" s="173"/>
      <c r="R2261" s="173"/>
      <c r="S2261" s="173"/>
      <c r="T2261" s="173"/>
      <c r="U2261" s="173"/>
      <c r="V2261" s="173"/>
      <c r="W2261" s="173"/>
      <c r="X2261" s="173"/>
      <c r="Y2261" s="173"/>
      <c r="Z2261" s="173"/>
      <c r="AA2261" s="173"/>
      <c r="AB2261" s="173"/>
      <c r="AC2261" s="173"/>
      <c r="AD2261" s="173"/>
      <c r="AE2261" s="173"/>
      <c r="AF2261" s="173"/>
      <c r="AG2261" s="173"/>
      <c r="AH2261" s="173"/>
      <c r="AI2261" s="173"/>
      <c r="AJ2261" s="173"/>
      <c r="AK2261" s="173"/>
      <c r="AL2261" s="173"/>
      <c r="AM2261" s="173"/>
      <c r="AN2261" s="173"/>
      <c r="AO2261" s="173"/>
      <c r="AP2261" s="173"/>
      <c r="AQ2261" s="173"/>
      <c r="AR2261" s="173"/>
      <c r="AS2261" s="173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  <c r="BP2261" s="198"/>
      <c r="BQ2261" s="198"/>
      <c r="BR2261" s="198"/>
      <c r="BS2261" s="198"/>
      <c r="BT2261" s="198"/>
      <c r="BU2261" s="198"/>
      <c r="BV2261" s="198"/>
      <c r="BW2261" s="198"/>
      <c r="BX2261" s="198"/>
      <c r="BY2261" s="198"/>
      <c r="BZ2261" s="198"/>
      <c r="CA2261" s="198"/>
      <c r="CB2261" s="198"/>
      <c r="CC2261" s="198"/>
      <c r="CD2261" s="198"/>
    </row>
    <row r="2262" spans="4:82" x14ac:dyDescent="0.2">
      <c r="D2262" s="173"/>
      <c r="E2262" s="173"/>
      <c r="F2262" s="173"/>
      <c r="G2262" s="173"/>
      <c r="H2262" s="173"/>
      <c r="I2262" s="173"/>
      <c r="J2262" s="173"/>
      <c r="K2262" s="173"/>
      <c r="L2262" s="173"/>
      <c r="M2262" s="173"/>
      <c r="N2262" s="173"/>
      <c r="O2262" s="173"/>
      <c r="P2262" s="173"/>
      <c r="Q2262" s="173"/>
      <c r="R2262" s="173"/>
      <c r="S2262" s="173"/>
      <c r="T2262" s="173"/>
      <c r="U2262" s="173"/>
      <c r="V2262" s="173"/>
      <c r="W2262" s="173"/>
      <c r="X2262" s="173"/>
      <c r="Y2262" s="173"/>
      <c r="Z2262" s="173"/>
      <c r="AA2262" s="173"/>
      <c r="AB2262" s="173"/>
      <c r="AC2262" s="173"/>
      <c r="AD2262" s="173"/>
      <c r="AE2262" s="173"/>
      <c r="AF2262" s="173"/>
      <c r="AG2262" s="173"/>
      <c r="AH2262" s="173"/>
      <c r="AI2262" s="173"/>
      <c r="AJ2262" s="173"/>
      <c r="AK2262" s="173"/>
      <c r="AL2262" s="173"/>
      <c r="AM2262" s="173"/>
      <c r="AN2262" s="173"/>
      <c r="AO2262" s="173"/>
      <c r="AP2262" s="173"/>
      <c r="AQ2262" s="173"/>
      <c r="AR2262" s="173"/>
      <c r="AS2262" s="173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  <c r="BP2262" s="198"/>
      <c r="BQ2262" s="198"/>
      <c r="BR2262" s="198"/>
      <c r="BS2262" s="198"/>
      <c r="BT2262" s="198"/>
      <c r="BU2262" s="198"/>
      <c r="BV2262" s="198"/>
      <c r="BW2262" s="198"/>
      <c r="BX2262" s="198"/>
      <c r="BY2262" s="198"/>
      <c r="BZ2262" s="198"/>
      <c r="CA2262" s="198"/>
      <c r="CB2262" s="198"/>
      <c r="CC2262" s="198"/>
      <c r="CD2262" s="198"/>
    </row>
    <row r="2263" spans="4:82" x14ac:dyDescent="0.2">
      <c r="D2263" s="173"/>
      <c r="E2263" s="173"/>
      <c r="F2263" s="173"/>
      <c r="G2263" s="173"/>
      <c r="H2263" s="173"/>
      <c r="I2263" s="173"/>
      <c r="J2263" s="173"/>
      <c r="K2263" s="173"/>
      <c r="L2263" s="173"/>
      <c r="M2263" s="173"/>
      <c r="N2263" s="173"/>
      <c r="O2263" s="173"/>
      <c r="P2263" s="173"/>
      <c r="Q2263" s="173"/>
      <c r="R2263" s="173"/>
      <c r="S2263" s="173"/>
      <c r="T2263" s="173"/>
      <c r="U2263" s="173"/>
      <c r="V2263" s="173"/>
      <c r="W2263" s="173"/>
      <c r="X2263" s="173"/>
      <c r="Y2263" s="173"/>
      <c r="Z2263" s="173"/>
      <c r="AA2263" s="173"/>
      <c r="AB2263" s="173"/>
      <c r="AC2263" s="173"/>
      <c r="AD2263" s="173"/>
      <c r="AE2263" s="173"/>
      <c r="AF2263" s="173"/>
      <c r="AG2263" s="173"/>
      <c r="AH2263" s="173"/>
      <c r="AI2263" s="173"/>
      <c r="AJ2263" s="173"/>
      <c r="AK2263" s="173"/>
      <c r="AL2263" s="173"/>
      <c r="AM2263" s="173"/>
      <c r="AN2263" s="173"/>
      <c r="AO2263" s="173"/>
      <c r="AP2263" s="173"/>
      <c r="AQ2263" s="173"/>
      <c r="AR2263" s="173"/>
      <c r="AS2263" s="173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  <c r="BP2263" s="198"/>
      <c r="BQ2263" s="198"/>
      <c r="BR2263" s="198"/>
      <c r="BS2263" s="198"/>
      <c r="BT2263" s="198"/>
      <c r="BU2263" s="198"/>
      <c r="BV2263" s="198"/>
      <c r="BW2263" s="198"/>
      <c r="BX2263" s="198"/>
      <c r="BY2263" s="198"/>
      <c r="BZ2263" s="198"/>
      <c r="CA2263" s="198"/>
      <c r="CB2263" s="198"/>
      <c r="CC2263" s="198"/>
      <c r="CD2263" s="198"/>
    </row>
    <row r="2264" spans="4:82" x14ac:dyDescent="0.2">
      <c r="D2264" s="173"/>
      <c r="E2264" s="173"/>
      <c r="F2264" s="173"/>
      <c r="G2264" s="173"/>
      <c r="H2264" s="173"/>
      <c r="I2264" s="173"/>
      <c r="J2264" s="173"/>
      <c r="K2264" s="173"/>
      <c r="L2264" s="173"/>
      <c r="M2264" s="173"/>
      <c r="N2264" s="173"/>
      <c r="O2264" s="173"/>
      <c r="P2264" s="173"/>
      <c r="Q2264" s="173"/>
      <c r="R2264" s="173"/>
      <c r="S2264" s="173"/>
      <c r="T2264" s="173"/>
      <c r="U2264" s="173"/>
      <c r="V2264" s="173"/>
      <c r="W2264" s="173"/>
      <c r="X2264" s="173"/>
      <c r="Y2264" s="173"/>
      <c r="Z2264" s="173"/>
      <c r="AA2264" s="173"/>
      <c r="AB2264" s="173"/>
      <c r="AC2264" s="173"/>
      <c r="AD2264" s="173"/>
      <c r="AE2264" s="173"/>
      <c r="AF2264" s="173"/>
      <c r="AG2264" s="173"/>
      <c r="AH2264" s="173"/>
      <c r="AI2264" s="173"/>
      <c r="AJ2264" s="173"/>
      <c r="AK2264" s="173"/>
      <c r="AL2264" s="173"/>
      <c r="AM2264" s="173"/>
      <c r="AN2264" s="173"/>
      <c r="AO2264" s="173"/>
      <c r="AP2264" s="173"/>
      <c r="AQ2264" s="173"/>
      <c r="AR2264" s="173"/>
      <c r="AS2264" s="173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  <c r="BP2264" s="198"/>
      <c r="BQ2264" s="198"/>
      <c r="BR2264" s="198"/>
      <c r="BS2264" s="198"/>
      <c r="BT2264" s="198"/>
      <c r="BU2264" s="198"/>
      <c r="BV2264" s="198"/>
      <c r="BW2264" s="198"/>
      <c r="BX2264" s="198"/>
      <c r="BY2264" s="198"/>
      <c r="BZ2264" s="198"/>
      <c r="CA2264" s="198"/>
      <c r="CB2264" s="198"/>
      <c r="CC2264" s="198"/>
      <c r="CD2264" s="198"/>
    </row>
    <row r="2265" spans="4:82" x14ac:dyDescent="0.2">
      <c r="D2265" s="173"/>
      <c r="E2265" s="173"/>
      <c r="F2265" s="173"/>
      <c r="G2265" s="173"/>
      <c r="H2265" s="173"/>
      <c r="I2265" s="173"/>
      <c r="J2265" s="173"/>
      <c r="K2265" s="173"/>
      <c r="L2265" s="173"/>
      <c r="M2265" s="173"/>
      <c r="N2265" s="173"/>
      <c r="O2265" s="173"/>
      <c r="P2265" s="173"/>
      <c r="Q2265" s="173"/>
      <c r="R2265" s="173"/>
      <c r="S2265" s="173"/>
      <c r="T2265" s="173"/>
      <c r="U2265" s="173"/>
      <c r="V2265" s="173"/>
      <c r="W2265" s="173"/>
      <c r="X2265" s="173"/>
      <c r="Y2265" s="173"/>
      <c r="Z2265" s="173"/>
      <c r="AA2265" s="173"/>
      <c r="AB2265" s="173"/>
      <c r="AC2265" s="173"/>
      <c r="AD2265" s="173"/>
      <c r="AE2265" s="173"/>
      <c r="AF2265" s="173"/>
      <c r="AG2265" s="173"/>
      <c r="AH2265" s="173"/>
      <c r="AI2265" s="173"/>
      <c r="AJ2265" s="173"/>
      <c r="AK2265" s="173"/>
      <c r="AL2265" s="173"/>
      <c r="AM2265" s="173"/>
      <c r="AN2265" s="173"/>
      <c r="AO2265" s="173"/>
      <c r="AP2265" s="173"/>
      <c r="AQ2265" s="173"/>
      <c r="AR2265" s="173"/>
      <c r="AS2265" s="173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  <c r="BP2265" s="198"/>
      <c r="BQ2265" s="198"/>
      <c r="BR2265" s="198"/>
      <c r="BS2265" s="198"/>
      <c r="BT2265" s="198"/>
      <c r="BU2265" s="198"/>
      <c r="BV2265" s="198"/>
      <c r="BW2265" s="198"/>
      <c r="BX2265" s="198"/>
      <c r="BY2265" s="198"/>
      <c r="BZ2265" s="198"/>
      <c r="CA2265" s="198"/>
      <c r="CB2265" s="198"/>
      <c r="CC2265" s="198"/>
      <c r="CD2265" s="198"/>
    </row>
    <row r="2266" spans="4:82" x14ac:dyDescent="0.2">
      <c r="D2266" s="173"/>
      <c r="E2266" s="173"/>
      <c r="F2266" s="173"/>
      <c r="G2266" s="173"/>
      <c r="H2266" s="173"/>
      <c r="I2266" s="173"/>
      <c r="J2266" s="173"/>
      <c r="K2266" s="173"/>
      <c r="L2266" s="173"/>
      <c r="M2266" s="173"/>
      <c r="N2266" s="173"/>
      <c r="O2266" s="173"/>
      <c r="P2266" s="173"/>
      <c r="Q2266" s="173"/>
      <c r="R2266" s="173"/>
      <c r="S2266" s="173"/>
      <c r="T2266" s="173"/>
      <c r="U2266" s="173"/>
      <c r="V2266" s="173"/>
      <c r="W2266" s="173"/>
      <c r="X2266" s="173"/>
      <c r="Y2266" s="173"/>
      <c r="Z2266" s="173"/>
      <c r="AA2266" s="173"/>
      <c r="AB2266" s="173"/>
      <c r="AC2266" s="173"/>
      <c r="AD2266" s="173"/>
      <c r="AE2266" s="173"/>
      <c r="AF2266" s="173"/>
      <c r="AG2266" s="173"/>
      <c r="AH2266" s="173"/>
      <c r="AI2266" s="173"/>
      <c r="AJ2266" s="173"/>
      <c r="AK2266" s="173"/>
      <c r="AL2266" s="173"/>
      <c r="AM2266" s="173"/>
      <c r="AN2266" s="173"/>
      <c r="AO2266" s="173"/>
      <c r="AP2266" s="173"/>
      <c r="AQ2266" s="173"/>
      <c r="AR2266" s="173"/>
      <c r="AS2266" s="173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  <c r="BP2266" s="198"/>
      <c r="BQ2266" s="198"/>
      <c r="BR2266" s="198"/>
      <c r="BS2266" s="198"/>
      <c r="BT2266" s="198"/>
      <c r="BU2266" s="198"/>
      <c r="BV2266" s="198"/>
      <c r="BW2266" s="198"/>
      <c r="BX2266" s="198"/>
      <c r="BY2266" s="198"/>
      <c r="BZ2266" s="198"/>
      <c r="CA2266" s="198"/>
      <c r="CB2266" s="198"/>
      <c r="CC2266" s="198"/>
      <c r="CD2266" s="198"/>
    </row>
    <row r="2267" spans="4:82" x14ac:dyDescent="0.2">
      <c r="D2267" s="173"/>
      <c r="E2267" s="173"/>
      <c r="F2267" s="173"/>
      <c r="G2267" s="173"/>
      <c r="H2267" s="173"/>
      <c r="I2267" s="173"/>
      <c r="J2267" s="173"/>
      <c r="K2267" s="173"/>
      <c r="L2267" s="173"/>
      <c r="M2267" s="173"/>
      <c r="N2267" s="173"/>
      <c r="O2267" s="173"/>
      <c r="P2267" s="173"/>
      <c r="Q2267" s="173"/>
      <c r="R2267" s="173"/>
      <c r="S2267" s="173"/>
      <c r="T2267" s="173"/>
      <c r="U2267" s="173"/>
      <c r="V2267" s="173"/>
      <c r="W2267" s="173"/>
      <c r="X2267" s="173"/>
      <c r="Y2267" s="173"/>
      <c r="Z2267" s="173"/>
      <c r="AA2267" s="173"/>
      <c r="AB2267" s="173"/>
      <c r="AC2267" s="173"/>
      <c r="AD2267" s="173"/>
      <c r="AE2267" s="173"/>
      <c r="AF2267" s="173"/>
      <c r="AG2267" s="173"/>
      <c r="AH2267" s="173"/>
      <c r="AI2267" s="173"/>
      <c r="AJ2267" s="173"/>
      <c r="AK2267" s="173"/>
      <c r="AL2267" s="173"/>
      <c r="AM2267" s="173"/>
      <c r="AN2267" s="173"/>
      <c r="AO2267" s="173"/>
      <c r="AP2267" s="173"/>
      <c r="AQ2267" s="173"/>
      <c r="AR2267" s="173"/>
      <c r="AS2267" s="173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  <c r="BP2267" s="198"/>
      <c r="BQ2267" s="198"/>
      <c r="BR2267" s="198"/>
      <c r="BS2267" s="198"/>
      <c r="BT2267" s="198"/>
      <c r="BU2267" s="198"/>
      <c r="BV2267" s="198"/>
      <c r="BW2267" s="198"/>
      <c r="BX2267" s="198"/>
      <c r="BY2267" s="198"/>
      <c r="BZ2267" s="198"/>
      <c r="CA2267" s="198"/>
      <c r="CB2267" s="198"/>
      <c r="CC2267" s="198"/>
      <c r="CD2267" s="198"/>
    </row>
    <row r="2268" spans="4:82" x14ac:dyDescent="0.2">
      <c r="D2268" s="173"/>
      <c r="E2268" s="173"/>
      <c r="F2268" s="173"/>
      <c r="G2268" s="173"/>
      <c r="H2268" s="173"/>
      <c r="I2268" s="173"/>
      <c r="J2268" s="173"/>
      <c r="K2268" s="173"/>
      <c r="L2268" s="173"/>
      <c r="M2268" s="173"/>
      <c r="N2268" s="173"/>
      <c r="O2268" s="173"/>
      <c r="P2268" s="173"/>
      <c r="Q2268" s="173"/>
      <c r="R2268" s="173"/>
      <c r="S2268" s="173"/>
      <c r="T2268" s="173"/>
      <c r="U2268" s="173"/>
      <c r="V2268" s="173"/>
      <c r="W2268" s="173"/>
      <c r="X2268" s="173"/>
      <c r="Y2268" s="173"/>
      <c r="Z2268" s="173"/>
      <c r="AA2268" s="173"/>
      <c r="AB2268" s="173"/>
      <c r="AC2268" s="173"/>
      <c r="AD2268" s="173"/>
      <c r="AE2268" s="173"/>
      <c r="AF2268" s="173"/>
      <c r="AG2268" s="173"/>
      <c r="AH2268" s="173"/>
      <c r="AI2268" s="173"/>
      <c r="AJ2268" s="173"/>
      <c r="AK2268" s="173"/>
      <c r="AL2268" s="173"/>
      <c r="AM2268" s="173"/>
      <c r="AN2268" s="173"/>
      <c r="AO2268" s="173"/>
      <c r="AP2268" s="173"/>
      <c r="AQ2268" s="173"/>
      <c r="AR2268" s="173"/>
      <c r="AS2268" s="173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  <c r="BP2268" s="198"/>
      <c r="BQ2268" s="198"/>
      <c r="BR2268" s="198"/>
      <c r="BS2268" s="198"/>
      <c r="BT2268" s="198"/>
      <c r="BU2268" s="198"/>
      <c r="BV2268" s="198"/>
      <c r="BW2268" s="198"/>
      <c r="BX2268" s="198"/>
      <c r="BY2268" s="198"/>
      <c r="BZ2268" s="198"/>
      <c r="CA2268" s="198"/>
      <c r="CB2268" s="198"/>
      <c r="CC2268" s="198"/>
      <c r="CD2268" s="198"/>
    </row>
    <row r="2269" spans="4:82" x14ac:dyDescent="0.2">
      <c r="D2269" s="173"/>
      <c r="E2269" s="173"/>
      <c r="F2269" s="173"/>
      <c r="G2269" s="173"/>
      <c r="H2269" s="173"/>
      <c r="I2269" s="173"/>
      <c r="J2269" s="173"/>
      <c r="K2269" s="173"/>
      <c r="L2269" s="173"/>
      <c r="M2269" s="173"/>
      <c r="N2269" s="173"/>
      <c r="O2269" s="173"/>
      <c r="P2269" s="173"/>
      <c r="Q2269" s="173"/>
      <c r="R2269" s="173"/>
      <c r="S2269" s="173"/>
      <c r="T2269" s="173"/>
      <c r="U2269" s="173"/>
      <c r="V2269" s="173"/>
      <c r="W2269" s="173"/>
      <c r="X2269" s="173"/>
      <c r="Y2269" s="173"/>
      <c r="Z2269" s="173"/>
      <c r="AA2269" s="173"/>
      <c r="AB2269" s="173"/>
      <c r="AC2269" s="173"/>
      <c r="AD2269" s="173"/>
      <c r="AE2269" s="173"/>
      <c r="AF2269" s="173"/>
      <c r="AG2269" s="173"/>
      <c r="AH2269" s="173"/>
      <c r="AI2269" s="173"/>
      <c r="AJ2269" s="173"/>
      <c r="AK2269" s="173"/>
      <c r="AL2269" s="173"/>
      <c r="AM2269" s="173"/>
      <c r="AN2269" s="173"/>
      <c r="AO2269" s="173"/>
      <c r="AP2269" s="173"/>
      <c r="AQ2269" s="173"/>
      <c r="AR2269" s="173"/>
      <c r="AS2269" s="173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  <c r="BP2269" s="198"/>
      <c r="BQ2269" s="198"/>
      <c r="BR2269" s="198"/>
      <c r="BS2269" s="198"/>
      <c r="BT2269" s="198"/>
      <c r="BU2269" s="198"/>
      <c r="BV2269" s="198"/>
      <c r="BW2269" s="198"/>
      <c r="BX2269" s="198"/>
      <c r="BY2269" s="198"/>
      <c r="BZ2269" s="198"/>
      <c r="CA2269" s="198"/>
      <c r="CB2269" s="198"/>
      <c r="CC2269" s="198"/>
      <c r="CD2269" s="198"/>
    </row>
    <row r="2270" spans="4:82" x14ac:dyDescent="0.2">
      <c r="D2270" s="173"/>
      <c r="E2270" s="173"/>
      <c r="F2270" s="173"/>
      <c r="G2270" s="173"/>
      <c r="H2270" s="173"/>
      <c r="I2270" s="173"/>
      <c r="J2270" s="173"/>
      <c r="K2270" s="173"/>
      <c r="L2270" s="173"/>
      <c r="M2270" s="173"/>
      <c r="N2270" s="173"/>
      <c r="O2270" s="173"/>
      <c r="P2270" s="173"/>
      <c r="Q2270" s="173"/>
      <c r="R2270" s="173"/>
      <c r="S2270" s="173"/>
      <c r="T2270" s="173"/>
      <c r="U2270" s="173"/>
      <c r="V2270" s="173"/>
      <c r="W2270" s="173"/>
      <c r="X2270" s="173"/>
      <c r="Y2270" s="173"/>
      <c r="Z2270" s="173"/>
      <c r="AA2270" s="173"/>
      <c r="AB2270" s="173"/>
      <c r="AC2270" s="173"/>
      <c r="AD2270" s="173"/>
      <c r="AE2270" s="173"/>
      <c r="AF2270" s="173"/>
      <c r="AG2270" s="173"/>
      <c r="AH2270" s="173"/>
      <c r="AI2270" s="173"/>
      <c r="AJ2270" s="173"/>
      <c r="AK2270" s="173"/>
      <c r="AL2270" s="173"/>
      <c r="AM2270" s="173"/>
      <c r="AN2270" s="173"/>
      <c r="AO2270" s="173"/>
      <c r="AP2270" s="173"/>
      <c r="AQ2270" s="173"/>
      <c r="AR2270" s="173"/>
      <c r="AS2270" s="173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  <c r="BP2270" s="198"/>
      <c r="BQ2270" s="198"/>
      <c r="BR2270" s="198"/>
      <c r="BS2270" s="198"/>
      <c r="BT2270" s="198"/>
      <c r="BU2270" s="198"/>
      <c r="BV2270" s="198"/>
      <c r="BW2270" s="198"/>
      <c r="BX2270" s="198"/>
      <c r="BY2270" s="198"/>
      <c r="BZ2270" s="198"/>
      <c r="CA2270" s="198"/>
      <c r="CB2270" s="198"/>
      <c r="CC2270" s="198"/>
      <c r="CD2270" s="198"/>
    </row>
    <row r="2271" spans="4:82" x14ac:dyDescent="0.2">
      <c r="D2271" s="173"/>
      <c r="E2271" s="173"/>
      <c r="F2271" s="173"/>
      <c r="G2271" s="173"/>
      <c r="H2271" s="173"/>
      <c r="I2271" s="173"/>
      <c r="J2271" s="173"/>
      <c r="K2271" s="173"/>
      <c r="L2271" s="173"/>
      <c r="M2271" s="173"/>
      <c r="N2271" s="173"/>
      <c r="O2271" s="173"/>
      <c r="P2271" s="173"/>
      <c r="Q2271" s="173"/>
      <c r="R2271" s="173"/>
      <c r="S2271" s="173"/>
      <c r="T2271" s="173"/>
      <c r="U2271" s="173"/>
      <c r="V2271" s="173"/>
      <c r="W2271" s="173"/>
      <c r="X2271" s="173"/>
      <c r="Y2271" s="173"/>
      <c r="Z2271" s="173"/>
      <c r="AA2271" s="173"/>
      <c r="AB2271" s="173"/>
      <c r="AC2271" s="173"/>
      <c r="AD2271" s="173"/>
      <c r="AE2271" s="173"/>
      <c r="AF2271" s="173"/>
      <c r="AG2271" s="173"/>
      <c r="AH2271" s="173"/>
      <c r="AI2271" s="173"/>
      <c r="AJ2271" s="173"/>
      <c r="AK2271" s="173"/>
      <c r="AL2271" s="173"/>
      <c r="AM2271" s="173"/>
      <c r="AN2271" s="173"/>
      <c r="AO2271" s="173"/>
      <c r="AP2271" s="173"/>
      <c r="AQ2271" s="173"/>
      <c r="AR2271" s="173"/>
      <c r="AS2271" s="173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  <c r="BP2271" s="198"/>
      <c r="BQ2271" s="198"/>
      <c r="BR2271" s="198"/>
      <c r="BS2271" s="198"/>
      <c r="BT2271" s="198"/>
      <c r="BU2271" s="198"/>
      <c r="BV2271" s="198"/>
      <c r="BW2271" s="198"/>
      <c r="BX2271" s="198"/>
      <c r="BY2271" s="198"/>
      <c r="BZ2271" s="198"/>
      <c r="CA2271" s="198"/>
      <c r="CB2271" s="198"/>
      <c r="CC2271" s="198"/>
      <c r="CD2271" s="198"/>
    </row>
    <row r="2272" spans="4:82" x14ac:dyDescent="0.2">
      <c r="D2272" s="173"/>
      <c r="E2272" s="173"/>
      <c r="F2272" s="173"/>
      <c r="G2272" s="173"/>
      <c r="H2272" s="173"/>
      <c r="I2272" s="173"/>
      <c r="J2272" s="173"/>
      <c r="K2272" s="173"/>
      <c r="L2272" s="173"/>
      <c r="M2272" s="173"/>
      <c r="N2272" s="173"/>
      <c r="O2272" s="173"/>
      <c r="P2272" s="173"/>
      <c r="Q2272" s="173"/>
      <c r="R2272" s="173"/>
      <c r="S2272" s="173"/>
      <c r="T2272" s="173"/>
      <c r="U2272" s="173"/>
      <c r="V2272" s="173"/>
      <c r="W2272" s="173"/>
      <c r="X2272" s="173"/>
      <c r="Y2272" s="173"/>
      <c r="Z2272" s="173"/>
      <c r="AA2272" s="173"/>
      <c r="AB2272" s="173"/>
      <c r="AC2272" s="173"/>
      <c r="AD2272" s="173"/>
      <c r="AE2272" s="173"/>
      <c r="AF2272" s="173"/>
      <c r="AG2272" s="173"/>
      <c r="AH2272" s="173"/>
      <c r="AI2272" s="173"/>
      <c r="AJ2272" s="173"/>
      <c r="AK2272" s="173"/>
      <c r="AL2272" s="173"/>
      <c r="AM2272" s="173"/>
      <c r="AN2272" s="173"/>
      <c r="AO2272" s="173"/>
      <c r="AP2272" s="173"/>
      <c r="AQ2272" s="173"/>
      <c r="AR2272" s="173"/>
      <c r="AS2272" s="173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  <c r="BP2272" s="198"/>
      <c r="BQ2272" s="198"/>
      <c r="BR2272" s="198"/>
      <c r="BS2272" s="198"/>
      <c r="BT2272" s="198"/>
      <c r="BU2272" s="198"/>
      <c r="BV2272" s="198"/>
      <c r="BW2272" s="198"/>
      <c r="BX2272" s="198"/>
      <c r="BY2272" s="198"/>
      <c r="BZ2272" s="198"/>
      <c r="CA2272" s="198"/>
      <c r="CB2272" s="198"/>
      <c r="CC2272" s="198"/>
      <c r="CD2272" s="198"/>
    </row>
    <row r="2273" spans="4:82" x14ac:dyDescent="0.2">
      <c r="D2273" s="173"/>
      <c r="E2273" s="173"/>
      <c r="F2273" s="173"/>
      <c r="G2273" s="173"/>
      <c r="H2273" s="173"/>
      <c r="I2273" s="173"/>
      <c r="J2273" s="173"/>
      <c r="K2273" s="173"/>
      <c r="L2273" s="173"/>
      <c r="M2273" s="173"/>
      <c r="N2273" s="173"/>
      <c r="O2273" s="173"/>
      <c r="P2273" s="173"/>
      <c r="Q2273" s="173"/>
      <c r="R2273" s="173"/>
      <c r="S2273" s="173"/>
      <c r="T2273" s="173"/>
      <c r="U2273" s="173"/>
      <c r="V2273" s="173"/>
      <c r="W2273" s="173"/>
      <c r="X2273" s="173"/>
      <c r="Y2273" s="173"/>
      <c r="Z2273" s="173"/>
      <c r="AA2273" s="173"/>
      <c r="AB2273" s="173"/>
      <c r="AC2273" s="173"/>
      <c r="AD2273" s="173"/>
      <c r="AE2273" s="173"/>
      <c r="AF2273" s="173"/>
      <c r="AG2273" s="173"/>
      <c r="AH2273" s="173"/>
      <c r="AI2273" s="173"/>
      <c r="AJ2273" s="173"/>
      <c r="AK2273" s="173"/>
      <c r="AL2273" s="173"/>
      <c r="AM2273" s="173"/>
      <c r="AN2273" s="173"/>
      <c r="AO2273" s="173"/>
      <c r="AP2273" s="173"/>
      <c r="AQ2273" s="173"/>
      <c r="AR2273" s="173"/>
      <c r="AS2273" s="173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  <c r="BP2273" s="198"/>
      <c r="BQ2273" s="198"/>
      <c r="BR2273" s="198"/>
      <c r="BS2273" s="198"/>
      <c r="BT2273" s="198"/>
      <c r="BU2273" s="198"/>
      <c r="BV2273" s="198"/>
      <c r="BW2273" s="198"/>
      <c r="BX2273" s="198"/>
      <c r="BY2273" s="198"/>
      <c r="BZ2273" s="198"/>
      <c r="CA2273" s="198"/>
      <c r="CB2273" s="198"/>
      <c r="CC2273" s="198"/>
      <c r="CD2273" s="198"/>
    </row>
    <row r="2274" spans="4:82" x14ac:dyDescent="0.2">
      <c r="D2274" s="173"/>
      <c r="E2274" s="173"/>
      <c r="F2274" s="173"/>
      <c r="G2274" s="173"/>
      <c r="H2274" s="173"/>
      <c r="I2274" s="173"/>
      <c r="J2274" s="173"/>
      <c r="K2274" s="173"/>
      <c r="L2274" s="173"/>
      <c r="M2274" s="173"/>
      <c r="N2274" s="173"/>
      <c r="O2274" s="173"/>
      <c r="P2274" s="173"/>
      <c r="Q2274" s="173"/>
      <c r="R2274" s="173"/>
      <c r="S2274" s="173"/>
      <c r="T2274" s="173"/>
      <c r="U2274" s="173"/>
      <c r="V2274" s="173"/>
      <c r="W2274" s="173"/>
      <c r="X2274" s="173"/>
      <c r="Y2274" s="173"/>
      <c r="Z2274" s="173"/>
      <c r="AA2274" s="173"/>
      <c r="AB2274" s="173"/>
      <c r="AC2274" s="173"/>
      <c r="AD2274" s="173"/>
      <c r="AE2274" s="173"/>
      <c r="AF2274" s="173"/>
      <c r="AG2274" s="173"/>
      <c r="AH2274" s="173"/>
      <c r="AI2274" s="173"/>
      <c r="AJ2274" s="173"/>
      <c r="AK2274" s="173"/>
      <c r="AL2274" s="173"/>
      <c r="AM2274" s="173"/>
      <c r="AN2274" s="173"/>
      <c r="AO2274" s="173"/>
      <c r="AP2274" s="173"/>
      <c r="AQ2274" s="173"/>
      <c r="AR2274" s="173"/>
      <c r="AS2274" s="173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  <c r="BP2274" s="198"/>
      <c r="BQ2274" s="198"/>
      <c r="BR2274" s="198"/>
      <c r="BS2274" s="198"/>
      <c r="BT2274" s="198"/>
      <c r="BU2274" s="198"/>
      <c r="BV2274" s="198"/>
      <c r="BW2274" s="198"/>
      <c r="BX2274" s="198"/>
      <c r="BY2274" s="198"/>
      <c r="BZ2274" s="198"/>
      <c r="CA2274" s="198"/>
      <c r="CB2274" s="198"/>
      <c r="CC2274" s="198"/>
      <c r="CD2274" s="198"/>
    </row>
    <row r="2275" spans="4:82" x14ac:dyDescent="0.2">
      <c r="D2275" s="173"/>
      <c r="E2275" s="173"/>
      <c r="F2275" s="173"/>
      <c r="G2275" s="173"/>
      <c r="H2275" s="173"/>
      <c r="I2275" s="173"/>
      <c r="J2275" s="173"/>
      <c r="K2275" s="173"/>
      <c r="L2275" s="173"/>
      <c r="M2275" s="173"/>
      <c r="N2275" s="173"/>
      <c r="O2275" s="173"/>
      <c r="P2275" s="173"/>
      <c r="Q2275" s="173"/>
      <c r="R2275" s="173"/>
      <c r="S2275" s="173"/>
      <c r="T2275" s="173"/>
      <c r="U2275" s="173"/>
      <c r="V2275" s="173"/>
      <c r="W2275" s="173"/>
      <c r="X2275" s="173"/>
      <c r="Y2275" s="173"/>
      <c r="Z2275" s="173"/>
      <c r="AA2275" s="173"/>
      <c r="AB2275" s="173"/>
      <c r="AC2275" s="173"/>
      <c r="AD2275" s="173"/>
      <c r="AE2275" s="173"/>
      <c r="AF2275" s="173"/>
      <c r="AG2275" s="173"/>
      <c r="AH2275" s="173"/>
      <c r="AI2275" s="173"/>
      <c r="AJ2275" s="173"/>
      <c r="AK2275" s="173"/>
      <c r="AL2275" s="173"/>
      <c r="AM2275" s="173"/>
      <c r="AN2275" s="173"/>
      <c r="AO2275" s="173"/>
      <c r="AP2275" s="173"/>
      <c r="AQ2275" s="173"/>
      <c r="AR2275" s="173"/>
      <c r="AS2275" s="173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  <c r="BP2275" s="198"/>
      <c r="BQ2275" s="198"/>
      <c r="BR2275" s="198"/>
      <c r="BS2275" s="198"/>
      <c r="BT2275" s="198"/>
      <c r="BU2275" s="198"/>
      <c r="BV2275" s="198"/>
      <c r="BW2275" s="198"/>
      <c r="BX2275" s="198"/>
      <c r="BY2275" s="198"/>
      <c r="BZ2275" s="198"/>
      <c r="CA2275" s="198"/>
      <c r="CB2275" s="198"/>
      <c r="CC2275" s="198"/>
      <c r="CD2275" s="198"/>
    </row>
    <row r="2276" spans="4:82" x14ac:dyDescent="0.2">
      <c r="D2276" s="173"/>
      <c r="E2276" s="173"/>
      <c r="F2276" s="173"/>
      <c r="G2276" s="173"/>
      <c r="H2276" s="173"/>
      <c r="I2276" s="173"/>
      <c r="J2276" s="173"/>
      <c r="K2276" s="173"/>
      <c r="L2276" s="173"/>
      <c r="M2276" s="173"/>
      <c r="N2276" s="173"/>
      <c r="O2276" s="173"/>
      <c r="P2276" s="173"/>
      <c r="Q2276" s="173"/>
      <c r="R2276" s="173"/>
      <c r="S2276" s="173"/>
      <c r="T2276" s="173"/>
      <c r="U2276" s="173"/>
      <c r="V2276" s="173"/>
      <c r="W2276" s="173"/>
      <c r="X2276" s="173"/>
      <c r="Y2276" s="173"/>
      <c r="Z2276" s="173"/>
      <c r="AA2276" s="173"/>
      <c r="AB2276" s="173"/>
      <c r="AC2276" s="173"/>
      <c r="AD2276" s="173"/>
      <c r="AE2276" s="173"/>
      <c r="AF2276" s="173"/>
      <c r="AG2276" s="173"/>
      <c r="AH2276" s="173"/>
      <c r="AI2276" s="173"/>
      <c r="AJ2276" s="173"/>
      <c r="AK2276" s="173"/>
      <c r="AL2276" s="173"/>
      <c r="AM2276" s="173"/>
      <c r="AN2276" s="173"/>
      <c r="AO2276" s="173"/>
      <c r="AP2276" s="173"/>
      <c r="AQ2276" s="173"/>
      <c r="AR2276" s="173"/>
      <c r="AS2276" s="173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  <c r="BP2276" s="198"/>
      <c r="BQ2276" s="198"/>
      <c r="BR2276" s="198"/>
      <c r="BS2276" s="198"/>
      <c r="BT2276" s="198"/>
      <c r="BU2276" s="198"/>
      <c r="BV2276" s="198"/>
      <c r="BW2276" s="198"/>
      <c r="BX2276" s="198"/>
      <c r="BY2276" s="198"/>
      <c r="BZ2276" s="198"/>
      <c r="CA2276" s="198"/>
      <c r="CB2276" s="198"/>
      <c r="CC2276" s="198"/>
      <c r="CD2276" s="198"/>
    </row>
    <row r="2277" spans="4:82" x14ac:dyDescent="0.2">
      <c r="D2277" s="173"/>
      <c r="E2277" s="173"/>
      <c r="F2277" s="173"/>
      <c r="G2277" s="173"/>
      <c r="H2277" s="173"/>
      <c r="I2277" s="173"/>
      <c r="J2277" s="173"/>
      <c r="K2277" s="173"/>
      <c r="L2277" s="173"/>
      <c r="M2277" s="173"/>
      <c r="N2277" s="173"/>
      <c r="O2277" s="173"/>
      <c r="P2277" s="173"/>
      <c r="Q2277" s="173"/>
      <c r="R2277" s="173"/>
      <c r="S2277" s="173"/>
      <c r="T2277" s="173"/>
      <c r="U2277" s="173"/>
      <c r="V2277" s="173"/>
      <c r="W2277" s="173"/>
      <c r="X2277" s="173"/>
      <c r="Y2277" s="173"/>
      <c r="Z2277" s="173"/>
      <c r="AA2277" s="173"/>
      <c r="AB2277" s="173"/>
      <c r="AC2277" s="173"/>
      <c r="AD2277" s="173"/>
      <c r="AE2277" s="173"/>
      <c r="AF2277" s="173"/>
      <c r="AG2277" s="173"/>
      <c r="AH2277" s="173"/>
      <c r="AI2277" s="173"/>
      <c r="AJ2277" s="173"/>
      <c r="AK2277" s="173"/>
      <c r="AL2277" s="173"/>
      <c r="AM2277" s="173"/>
      <c r="AN2277" s="173"/>
      <c r="AO2277" s="173"/>
      <c r="AP2277" s="173"/>
      <c r="AQ2277" s="173"/>
      <c r="AR2277" s="173"/>
      <c r="AS2277" s="173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  <c r="BP2277" s="198"/>
      <c r="BQ2277" s="198"/>
      <c r="BR2277" s="198"/>
      <c r="BS2277" s="198"/>
      <c r="BT2277" s="198"/>
      <c r="BU2277" s="198"/>
      <c r="BV2277" s="198"/>
      <c r="BW2277" s="198"/>
      <c r="BX2277" s="198"/>
      <c r="BY2277" s="198"/>
      <c r="BZ2277" s="198"/>
      <c r="CA2277" s="198"/>
      <c r="CB2277" s="198"/>
      <c r="CC2277" s="198"/>
      <c r="CD2277" s="198"/>
    </row>
    <row r="2278" spans="4:82" x14ac:dyDescent="0.2">
      <c r="D2278" s="173"/>
      <c r="E2278" s="173"/>
      <c r="F2278" s="173"/>
      <c r="G2278" s="173"/>
      <c r="H2278" s="173"/>
      <c r="I2278" s="173"/>
      <c r="J2278" s="173"/>
      <c r="K2278" s="173"/>
      <c r="L2278" s="173"/>
      <c r="M2278" s="173"/>
      <c r="N2278" s="173"/>
      <c r="O2278" s="173"/>
      <c r="P2278" s="173"/>
      <c r="Q2278" s="173"/>
      <c r="R2278" s="173"/>
      <c r="S2278" s="173"/>
      <c r="T2278" s="173"/>
      <c r="U2278" s="173"/>
      <c r="V2278" s="173"/>
      <c r="W2278" s="173"/>
      <c r="X2278" s="173"/>
      <c r="Y2278" s="173"/>
      <c r="Z2278" s="173"/>
      <c r="AA2278" s="173"/>
      <c r="AB2278" s="173"/>
      <c r="AC2278" s="173"/>
      <c r="AD2278" s="173"/>
      <c r="AE2278" s="173"/>
      <c r="AF2278" s="173"/>
      <c r="AG2278" s="173"/>
      <c r="AH2278" s="173"/>
      <c r="AI2278" s="173"/>
      <c r="AJ2278" s="173"/>
      <c r="AK2278" s="173"/>
      <c r="AL2278" s="173"/>
      <c r="AM2278" s="173"/>
      <c r="AN2278" s="173"/>
      <c r="AO2278" s="173"/>
      <c r="AP2278" s="173"/>
      <c r="AQ2278" s="173"/>
      <c r="AR2278" s="173"/>
      <c r="AS2278" s="173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  <c r="BP2278" s="198"/>
      <c r="BQ2278" s="198"/>
      <c r="BR2278" s="198"/>
      <c r="BS2278" s="198"/>
      <c r="BT2278" s="198"/>
      <c r="BU2278" s="198"/>
      <c r="BV2278" s="198"/>
      <c r="BW2278" s="198"/>
      <c r="BX2278" s="198"/>
      <c r="BY2278" s="198"/>
      <c r="BZ2278" s="198"/>
      <c r="CA2278" s="198"/>
      <c r="CB2278" s="198"/>
      <c r="CC2278" s="198"/>
      <c r="CD2278" s="198"/>
    </row>
    <row r="2279" spans="4:82" x14ac:dyDescent="0.2">
      <c r="D2279" s="173"/>
      <c r="E2279" s="173"/>
      <c r="F2279" s="173"/>
      <c r="G2279" s="173"/>
      <c r="H2279" s="173"/>
      <c r="I2279" s="173"/>
      <c r="J2279" s="173"/>
      <c r="K2279" s="173"/>
      <c r="L2279" s="173"/>
      <c r="M2279" s="173"/>
      <c r="N2279" s="173"/>
      <c r="O2279" s="173"/>
      <c r="P2279" s="173"/>
      <c r="Q2279" s="173"/>
      <c r="R2279" s="173"/>
      <c r="S2279" s="173"/>
      <c r="T2279" s="173"/>
      <c r="U2279" s="173"/>
      <c r="V2279" s="173"/>
      <c r="W2279" s="173"/>
      <c r="X2279" s="173"/>
      <c r="Y2279" s="173"/>
      <c r="Z2279" s="173"/>
      <c r="AA2279" s="173"/>
      <c r="AB2279" s="173"/>
      <c r="AC2279" s="173"/>
      <c r="AD2279" s="173"/>
      <c r="AE2279" s="173"/>
      <c r="AF2279" s="173"/>
      <c r="AG2279" s="173"/>
      <c r="AH2279" s="173"/>
      <c r="AI2279" s="173"/>
      <c r="AJ2279" s="173"/>
      <c r="AK2279" s="173"/>
      <c r="AL2279" s="173"/>
      <c r="AM2279" s="173"/>
      <c r="AN2279" s="173"/>
      <c r="AO2279" s="173"/>
      <c r="AP2279" s="173"/>
      <c r="AQ2279" s="173"/>
      <c r="AR2279" s="173"/>
      <c r="AS2279" s="173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  <c r="BP2279" s="198"/>
      <c r="BQ2279" s="198"/>
      <c r="BR2279" s="198"/>
      <c r="BS2279" s="198"/>
      <c r="BT2279" s="198"/>
      <c r="BU2279" s="198"/>
      <c r="BV2279" s="198"/>
      <c r="BW2279" s="198"/>
      <c r="BX2279" s="198"/>
      <c r="BY2279" s="198"/>
      <c r="BZ2279" s="198"/>
      <c r="CA2279" s="198"/>
      <c r="CB2279" s="198"/>
      <c r="CC2279" s="198"/>
      <c r="CD2279" s="198"/>
    </row>
    <row r="2280" spans="4:82" x14ac:dyDescent="0.2">
      <c r="D2280" s="173"/>
      <c r="E2280" s="173"/>
      <c r="F2280" s="173"/>
      <c r="G2280" s="173"/>
      <c r="H2280" s="173"/>
      <c r="I2280" s="173"/>
      <c r="J2280" s="173"/>
      <c r="K2280" s="173"/>
      <c r="L2280" s="173"/>
      <c r="M2280" s="173"/>
      <c r="N2280" s="173"/>
      <c r="O2280" s="173"/>
      <c r="P2280" s="173"/>
      <c r="Q2280" s="173"/>
      <c r="R2280" s="173"/>
      <c r="S2280" s="173"/>
      <c r="T2280" s="173"/>
      <c r="U2280" s="173"/>
      <c r="V2280" s="173"/>
      <c r="W2280" s="173"/>
      <c r="X2280" s="173"/>
      <c r="Y2280" s="173"/>
      <c r="Z2280" s="173"/>
      <c r="AA2280" s="173"/>
      <c r="AB2280" s="173"/>
      <c r="AC2280" s="173"/>
      <c r="AD2280" s="173"/>
      <c r="AE2280" s="173"/>
      <c r="AF2280" s="173"/>
      <c r="AG2280" s="173"/>
      <c r="AH2280" s="173"/>
      <c r="AI2280" s="173"/>
      <c r="AJ2280" s="173"/>
      <c r="AK2280" s="173"/>
      <c r="AL2280" s="173"/>
      <c r="AM2280" s="173"/>
      <c r="AN2280" s="173"/>
      <c r="AO2280" s="173"/>
      <c r="AP2280" s="173"/>
      <c r="AQ2280" s="173"/>
      <c r="AR2280" s="173"/>
      <c r="AS2280" s="173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  <c r="BP2280" s="198"/>
      <c r="BQ2280" s="198"/>
      <c r="BR2280" s="198"/>
      <c r="BS2280" s="198"/>
      <c r="BT2280" s="198"/>
      <c r="BU2280" s="198"/>
      <c r="BV2280" s="198"/>
      <c r="BW2280" s="198"/>
      <c r="BX2280" s="198"/>
      <c r="BY2280" s="198"/>
      <c r="BZ2280" s="198"/>
      <c r="CA2280" s="198"/>
      <c r="CB2280" s="198"/>
      <c r="CC2280" s="198"/>
      <c r="CD2280" s="198"/>
    </row>
    <row r="2281" spans="4:82" x14ac:dyDescent="0.2">
      <c r="D2281" s="173"/>
      <c r="E2281" s="173"/>
      <c r="F2281" s="173"/>
      <c r="G2281" s="173"/>
      <c r="H2281" s="173"/>
      <c r="I2281" s="173"/>
      <c r="J2281" s="173"/>
      <c r="K2281" s="173"/>
      <c r="L2281" s="173"/>
      <c r="M2281" s="173"/>
      <c r="N2281" s="173"/>
      <c r="O2281" s="173"/>
      <c r="P2281" s="173"/>
      <c r="Q2281" s="173"/>
      <c r="R2281" s="173"/>
      <c r="S2281" s="173"/>
      <c r="T2281" s="173"/>
      <c r="U2281" s="173"/>
      <c r="V2281" s="173"/>
      <c r="W2281" s="173"/>
      <c r="X2281" s="173"/>
      <c r="Y2281" s="173"/>
      <c r="Z2281" s="173"/>
      <c r="AA2281" s="173"/>
      <c r="AB2281" s="173"/>
      <c r="AC2281" s="173"/>
      <c r="AD2281" s="173"/>
      <c r="AE2281" s="173"/>
      <c r="AF2281" s="173"/>
      <c r="AG2281" s="173"/>
      <c r="AH2281" s="173"/>
      <c r="AI2281" s="173"/>
      <c r="AJ2281" s="173"/>
      <c r="AK2281" s="173"/>
      <c r="AL2281" s="173"/>
      <c r="AM2281" s="173"/>
      <c r="AN2281" s="173"/>
      <c r="AO2281" s="173"/>
      <c r="AP2281" s="173"/>
      <c r="AQ2281" s="173"/>
      <c r="AR2281" s="173"/>
      <c r="AS2281" s="173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  <c r="BP2281" s="198"/>
      <c r="BQ2281" s="198"/>
      <c r="BR2281" s="198"/>
      <c r="BS2281" s="198"/>
      <c r="BT2281" s="198"/>
      <c r="BU2281" s="198"/>
      <c r="BV2281" s="198"/>
      <c r="BW2281" s="198"/>
      <c r="BX2281" s="198"/>
      <c r="BY2281" s="198"/>
      <c r="BZ2281" s="198"/>
      <c r="CA2281" s="198"/>
      <c r="CB2281" s="198"/>
      <c r="CC2281" s="198"/>
      <c r="CD2281" s="198"/>
    </row>
    <row r="2282" spans="4:82" x14ac:dyDescent="0.2">
      <c r="D2282" s="173"/>
      <c r="E2282" s="173"/>
      <c r="F2282" s="173"/>
      <c r="G2282" s="173"/>
      <c r="H2282" s="173"/>
      <c r="I2282" s="173"/>
      <c r="J2282" s="173"/>
      <c r="K2282" s="173"/>
      <c r="L2282" s="173"/>
      <c r="M2282" s="173"/>
      <c r="N2282" s="173"/>
      <c r="O2282" s="173"/>
      <c r="P2282" s="173"/>
      <c r="Q2282" s="173"/>
      <c r="R2282" s="173"/>
      <c r="S2282" s="173"/>
      <c r="T2282" s="173"/>
      <c r="U2282" s="173"/>
      <c r="V2282" s="173"/>
      <c r="W2282" s="173"/>
      <c r="X2282" s="173"/>
      <c r="Y2282" s="173"/>
      <c r="Z2282" s="173"/>
      <c r="AA2282" s="173"/>
      <c r="AB2282" s="173"/>
      <c r="AC2282" s="173"/>
      <c r="AD2282" s="173"/>
      <c r="AE2282" s="173"/>
      <c r="AF2282" s="173"/>
      <c r="AG2282" s="173"/>
      <c r="AH2282" s="173"/>
      <c r="AI2282" s="173"/>
      <c r="AJ2282" s="173"/>
      <c r="AK2282" s="173"/>
      <c r="AL2282" s="173"/>
      <c r="AM2282" s="173"/>
      <c r="AN2282" s="173"/>
      <c r="AO2282" s="173"/>
      <c r="AP2282" s="173"/>
      <c r="AQ2282" s="173"/>
      <c r="AR2282" s="173"/>
      <c r="AS2282" s="173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  <c r="BP2282" s="198"/>
      <c r="BQ2282" s="198"/>
      <c r="BR2282" s="198"/>
      <c r="BS2282" s="198"/>
      <c r="BT2282" s="198"/>
      <c r="BU2282" s="198"/>
      <c r="BV2282" s="198"/>
      <c r="BW2282" s="198"/>
      <c r="BX2282" s="198"/>
      <c r="BY2282" s="198"/>
      <c r="BZ2282" s="198"/>
      <c r="CA2282" s="198"/>
      <c r="CB2282" s="198"/>
      <c r="CC2282" s="198"/>
      <c r="CD2282" s="198"/>
    </row>
    <row r="2283" spans="4:82" x14ac:dyDescent="0.2">
      <c r="D2283" s="173"/>
      <c r="E2283" s="173"/>
      <c r="F2283" s="173"/>
      <c r="G2283" s="173"/>
      <c r="H2283" s="173"/>
      <c r="I2283" s="173"/>
      <c r="J2283" s="173"/>
      <c r="K2283" s="173"/>
      <c r="L2283" s="173"/>
      <c r="M2283" s="173"/>
      <c r="N2283" s="173"/>
      <c r="O2283" s="173"/>
      <c r="P2283" s="173"/>
      <c r="Q2283" s="173"/>
      <c r="R2283" s="173"/>
      <c r="S2283" s="173"/>
      <c r="T2283" s="173"/>
      <c r="U2283" s="173"/>
      <c r="V2283" s="173"/>
      <c r="W2283" s="173"/>
      <c r="X2283" s="173"/>
      <c r="Y2283" s="173"/>
      <c r="Z2283" s="173"/>
      <c r="AA2283" s="173"/>
      <c r="AB2283" s="173"/>
      <c r="AC2283" s="173"/>
      <c r="AD2283" s="173"/>
      <c r="AE2283" s="173"/>
      <c r="AF2283" s="173"/>
      <c r="AG2283" s="173"/>
      <c r="AH2283" s="173"/>
      <c r="AI2283" s="173"/>
      <c r="AJ2283" s="173"/>
      <c r="AK2283" s="173"/>
      <c r="AL2283" s="173"/>
      <c r="AM2283" s="173"/>
      <c r="AN2283" s="173"/>
      <c r="AO2283" s="173"/>
      <c r="AP2283" s="173"/>
      <c r="AQ2283" s="173"/>
      <c r="AR2283" s="173"/>
      <c r="AS2283" s="173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  <c r="BP2283" s="198"/>
      <c r="BQ2283" s="198"/>
      <c r="BR2283" s="198"/>
      <c r="BS2283" s="198"/>
      <c r="BT2283" s="198"/>
      <c r="BU2283" s="198"/>
      <c r="BV2283" s="198"/>
      <c r="BW2283" s="198"/>
      <c r="BX2283" s="198"/>
      <c r="BY2283" s="198"/>
      <c r="BZ2283" s="198"/>
      <c r="CA2283" s="198"/>
      <c r="CB2283" s="198"/>
      <c r="CC2283" s="198"/>
      <c r="CD2283" s="198"/>
    </row>
    <row r="2284" spans="4:82" x14ac:dyDescent="0.2">
      <c r="D2284" s="173"/>
      <c r="E2284" s="173"/>
      <c r="F2284" s="173"/>
      <c r="G2284" s="173"/>
      <c r="H2284" s="173"/>
      <c r="I2284" s="173"/>
      <c r="J2284" s="173"/>
      <c r="K2284" s="173"/>
      <c r="L2284" s="173"/>
      <c r="M2284" s="173"/>
      <c r="N2284" s="173"/>
      <c r="O2284" s="173"/>
      <c r="P2284" s="173"/>
      <c r="Q2284" s="173"/>
      <c r="R2284" s="173"/>
      <c r="S2284" s="173"/>
      <c r="T2284" s="173"/>
      <c r="U2284" s="173"/>
      <c r="V2284" s="173"/>
      <c r="W2284" s="173"/>
      <c r="X2284" s="173"/>
      <c r="Y2284" s="173"/>
      <c r="Z2284" s="173"/>
      <c r="AA2284" s="173"/>
      <c r="AB2284" s="173"/>
      <c r="AC2284" s="173"/>
      <c r="AD2284" s="173"/>
      <c r="AE2284" s="173"/>
      <c r="AF2284" s="173"/>
      <c r="AG2284" s="173"/>
      <c r="AH2284" s="173"/>
      <c r="AI2284" s="173"/>
      <c r="AJ2284" s="173"/>
      <c r="AK2284" s="173"/>
      <c r="AL2284" s="173"/>
      <c r="AM2284" s="173"/>
      <c r="AN2284" s="173"/>
      <c r="AO2284" s="173"/>
      <c r="AP2284" s="173"/>
      <c r="AQ2284" s="173"/>
      <c r="AR2284" s="173"/>
      <c r="AS2284" s="173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  <c r="BP2284" s="198"/>
      <c r="BQ2284" s="198"/>
      <c r="BR2284" s="198"/>
      <c r="BS2284" s="198"/>
      <c r="BT2284" s="198"/>
      <c r="BU2284" s="198"/>
      <c r="BV2284" s="198"/>
      <c r="BW2284" s="198"/>
      <c r="BX2284" s="198"/>
      <c r="BY2284" s="198"/>
      <c r="BZ2284" s="198"/>
      <c r="CA2284" s="198"/>
      <c r="CB2284" s="198"/>
      <c r="CC2284" s="198"/>
      <c r="CD2284" s="198"/>
    </row>
    <row r="2285" spans="4:82" x14ac:dyDescent="0.2">
      <c r="D2285" s="173"/>
      <c r="E2285" s="173"/>
      <c r="F2285" s="173"/>
      <c r="G2285" s="173"/>
      <c r="H2285" s="173"/>
      <c r="I2285" s="173"/>
      <c r="J2285" s="173"/>
      <c r="K2285" s="173"/>
      <c r="L2285" s="173"/>
      <c r="M2285" s="173"/>
      <c r="N2285" s="173"/>
      <c r="O2285" s="173"/>
      <c r="P2285" s="173"/>
      <c r="Q2285" s="173"/>
      <c r="R2285" s="173"/>
      <c r="S2285" s="173"/>
      <c r="T2285" s="173"/>
      <c r="U2285" s="173"/>
      <c r="V2285" s="173"/>
      <c r="W2285" s="173"/>
      <c r="X2285" s="173"/>
      <c r="Y2285" s="173"/>
      <c r="Z2285" s="173"/>
      <c r="AA2285" s="173"/>
      <c r="AB2285" s="173"/>
      <c r="AC2285" s="173"/>
      <c r="AD2285" s="173"/>
      <c r="AE2285" s="173"/>
      <c r="AF2285" s="173"/>
      <c r="AG2285" s="173"/>
      <c r="AH2285" s="173"/>
      <c r="AI2285" s="173"/>
      <c r="AJ2285" s="173"/>
      <c r="AK2285" s="173"/>
      <c r="AL2285" s="173"/>
      <c r="AM2285" s="173"/>
      <c r="AN2285" s="173"/>
      <c r="AO2285" s="173"/>
      <c r="AP2285" s="173"/>
      <c r="AQ2285" s="173"/>
      <c r="AR2285" s="173"/>
      <c r="AS2285" s="173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  <c r="BP2285" s="198"/>
      <c r="BQ2285" s="198"/>
      <c r="BR2285" s="198"/>
      <c r="BS2285" s="198"/>
      <c r="BT2285" s="198"/>
      <c r="BU2285" s="198"/>
      <c r="BV2285" s="198"/>
      <c r="BW2285" s="198"/>
      <c r="BX2285" s="198"/>
      <c r="BY2285" s="198"/>
      <c r="BZ2285" s="198"/>
      <c r="CA2285" s="198"/>
      <c r="CB2285" s="198"/>
      <c r="CC2285" s="198"/>
      <c r="CD2285" s="198"/>
    </row>
    <row r="2286" spans="4:82" x14ac:dyDescent="0.2">
      <c r="D2286" s="173"/>
      <c r="E2286" s="173"/>
      <c r="F2286" s="173"/>
      <c r="G2286" s="173"/>
      <c r="H2286" s="173"/>
      <c r="I2286" s="173"/>
      <c r="J2286" s="173"/>
      <c r="K2286" s="173"/>
      <c r="L2286" s="173"/>
      <c r="M2286" s="173"/>
      <c r="N2286" s="173"/>
      <c r="O2286" s="173"/>
      <c r="P2286" s="173"/>
      <c r="Q2286" s="173"/>
      <c r="R2286" s="173"/>
      <c r="S2286" s="173"/>
      <c r="T2286" s="173"/>
      <c r="U2286" s="173"/>
      <c r="V2286" s="173"/>
      <c r="W2286" s="173"/>
      <c r="X2286" s="173"/>
      <c r="Y2286" s="173"/>
      <c r="Z2286" s="173"/>
      <c r="AA2286" s="173"/>
      <c r="AB2286" s="173"/>
      <c r="AC2286" s="173"/>
      <c r="AD2286" s="173"/>
      <c r="AE2286" s="173"/>
      <c r="AF2286" s="173"/>
      <c r="AG2286" s="173"/>
      <c r="AH2286" s="173"/>
      <c r="AI2286" s="173"/>
      <c r="AJ2286" s="173"/>
      <c r="AK2286" s="173"/>
      <c r="AL2286" s="173"/>
      <c r="AM2286" s="173"/>
      <c r="AN2286" s="173"/>
      <c r="AO2286" s="173"/>
      <c r="AP2286" s="173"/>
      <c r="AQ2286" s="173"/>
      <c r="AR2286" s="173"/>
      <c r="AS2286" s="173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  <c r="BP2286" s="198"/>
      <c r="BQ2286" s="198"/>
      <c r="BR2286" s="198"/>
      <c r="BS2286" s="198"/>
      <c r="BT2286" s="198"/>
      <c r="BU2286" s="198"/>
      <c r="BV2286" s="198"/>
      <c r="BW2286" s="198"/>
      <c r="BX2286" s="198"/>
      <c r="BY2286" s="198"/>
      <c r="BZ2286" s="198"/>
      <c r="CA2286" s="198"/>
      <c r="CB2286" s="198"/>
      <c r="CC2286" s="198"/>
      <c r="CD2286" s="198"/>
    </row>
    <row r="2287" spans="4:82" x14ac:dyDescent="0.2">
      <c r="D2287" s="173"/>
      <c r="E2287" s="173"/>
      <c r="F2287" s="173"/>
      <c r="G2287" s="173"/>
      <c r="H2287" s="173"/>
      <c r="I2287" s="173"/>
      <c r="J2287" s="173"/>
      <c r="K2287" s="173"/>
      <c r="L2287" s="173"/>
      <c r="M2287" s="173"/>
      <c r="N2287" s="173"/>
      <c r="O2287" s="173"/>
      <c r="P2287" s="173"/>
      <c r="Q2287" s="173"/>
      <c r="R2287" s="173"/>
      <c r="S2287" s="173"/>
      <c r="T2287" s="173"/>
      <c r="U2287" s="173"/>
      <c r="V2287" s="173"/>
      <c r="W2287" s="173"/>
      <c r="X2287" s="173"/>
      <c r="Y2287" s="173"/>
      <c r="Z2287" s="173"/>
      <c r="AA2287" s="173"/>
      <c r="AB2287" s="173"/>
      <c r="AC2287" s="173"/>
      <c r="AD2287" s="173"/>
      <c r="AE2287" s="173"/>
      <c r="AF2287" s="173"/>
      <c r="AG2287" s="173"/>
      <c r="AH2287" s="173"/>
      <c r="AI2287" s="173"/>
      <c r="AJ2287" s="173"/>
      <c r="AK2287" s="173"/>
      <c r="AL2287" s="173"/>
      <c r="AM2287" s="173"/>
      <c r="AN2287" s="173"/>
      <c r="AO2287" s="173"/>
      <c r="AP2287" s="173"/>
      <c r="AQ2287" s="173"/>
      <c r="AR2287" s="173"/>
      <c r="AS2287" s="173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  <c r="BP2287" s="198"/>
      <c r="BQ2287" s="198"/>
      <c r="BR2287" s="198"/>
      <c r="BS2287" s="198"/>
      <c r="BT2287" s="198"/>
      <c r="BU2287" s="198"/>
      <c r="BV2287" s="198"/>
      <c r="BW2287" s="198"/>
      <c r="BX2287" s="198"/>
      <c r="BY2287" s="198"/>
      <c r="BZ2287" s="198"/>
      <c r="CA2287" s="198"/>
      <c r="CB2287" s="198"/>
      <c r="CC2287" s="198"/>
      <c r="CD2287" s="198"/>
    </row>
    <row r="2288" spans="4:82" x14ac:dyDescent="0.2">
      <c r="D2288" s="173"/>
      <c r="E2288" s="173"/>
      <c r="F2288" s="173"/>
      <c r="G2288" s="173"/>
      <c r="H2288" s="173"/>
      <c r="I2288" s="173"/>
      <c r="J2288" s="173"/>
      <c r="K2288" s="173"/>
      <c r="L2288" s="173"/>
      <c r="M2288" s="173"/>
      <c r="N2288" s="173"/>
      <c r="O2288" s="173"/>
      <c r="P2288" s="173"/>
      <c r="Q2288" s="173"/>
      <c r="R2288" s="173"/>
      <c r="S2288" s="173"/>
      <c r="T2288" s="173"/>
      <c r="U2288" s="173"/>
      <c r="V2288" s="173"/>
      <c r="W2288" s="173"/>
      <c r="X2288" s="173"/>
      <c r="Y2288" s="173"/>
      <c r="Z2288" s="173"/>
      <c r="AA2288" s="173"/>
      <c r="AB2288" s="173"/>
      <c r="AC2288" s="173"/>
      <c r="AD2288" s="173"/>
      <c r="AE2288" s="173"/>
      <c r="AF2288" s="173"/>
      <c r="AG2288" s="173"/>
      <c r="AH2288" s="173"/>
      <c r="AI2288" s="173"/>
      <c r="AJ2288" s="173"/>
      <c r="AK2288" s="173"/>
      <c r="AL2288" s="173"/>
      <c r="AM2288" s="173"/>
      <c r="AN2288" s="173"/>
      <c r="AO2288" s="173"/>
      <c r="AP2288" s="173"/>
      <c r="AQ2288" s="173"/>
      <c r="AR2288" s="173"/>
      <c r="AS2288" s="173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  <c r="BP2288" s="198"/>
      <c r="BQ2288" s="198"/>
      <c r="BR2288" s="198"/>
      <c r="BS2288" s="198"/>
      <c r="BT2288" s="198"/>
      <c r="BU2288" s="198"/>
      <c r="BV2288" s="198"/>
      <c r="BW2288" s="198"/>
      <c r="BX2288" s="198"/>
      <c r="BY2288" s="198"/>
      <c r="BZ2288" s="198"/>
      <c r="CA2288" s="198"/>
      <c r="CB2288" s="198"/>
      <c r="CC2288" s="198"/>
      <c r="CD2288" s="198"/>
    </row>
    <row r="2289" spans="4:82" x14ac:dyDescent="0.2">
      <c r="D2289" s="173"/>
      <c r="E2289" s="173"/>
      <c r="F2289" s="173"/>
      <c r="G2289" s="173"/>
      <c r="H2289" s="173"/>
      <c r="I2289" s="173"/>
      <c r="J2289" s="173"/>
      <c r="K2289" s="173"/>
      <c r="L2289" s="173"/>
      <c r="M2289" s="173"/>
      <c r="N2289" s="173"/>
      <c r="O2289" s="173"/>
      <c r="P2289" s="173"/>
      <c r="Q2289" s="173"/>
      <c r="R2289" s="173"/>
      <c r="S2289" s="173"/>
      <c r="T2289" s="173"/>
      <c r="U2289" s="173"/>
      <c r="V2289" s="173"/>
      <c r="W2289" s="173"/>
      <c r="X2289" s="173"/>
      <c r="Y2289" s="173"/>
      <c r="Z2289" s="173"/>
      <c r="AA2289" s="173"/>
      <c r="AB2289" s="173"/>
      <c r="AC2289" s="173"/>
      <c r="AD2289" s="173"/>
      <c r="AE2289" s="173"/>
      <c r="AF2289" s="173"/>
      <c r="AG2289" s="173"/>
      <c r="AH2289" s="173"/>
      <c r="AI2289" s="173"/>
      <c r="AJ2289" s="173"/>
      <c r="AK2289" s="173"/>
      <c r="AL2289" s="173"/>
      <c r="AM2289" s="173"/>
      <c r="AN2289" s="173"/>
      <c r="AO2289" s="173"/>
      <c r="AP2289" s="173"/>
      <c r="AQ2289" s="173"/>
      <c r="AR2289" s="173"/>
      <c r="AS2289" s="173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  <c r="BP2289" s="198"/>
      <c r="BQ2289" s="198"/>
      <c r="BR2289" s="198"/>
      <c r="BS2289" s="198"/>
      <c r="BT2289" s="198"/>
      <c r="BU2289" s="198"/>
      <c r="BV2289" s="198"/>
      <c r="BW2289" s="198"/>
      <c r="BX2289" s="198"/>
      <c r="BY2289" s="198"/>
      <c r="BZ2289" s="198"/>
      <c r="CA2289" s="198"/>
      <c r="CB2289" s="198"/>
      <c r="CC2289" s="198"/>
      <c r="CD2289" s="198"/>
    </row>
    <row r="2290" spans="4:82" x14ac:dyDescent="0.2">
      <c r="D2290" s="173"/>
      <c r="E2290" s="173"/>
      <c r="F2290" s="173"/>
      <c r="G2290" s="173"/>
      <c r="H2290" s="173"/>
      <c r="I2290" s="173"/>
      <c r="J2290" s="173"/>
      <c r="K2290" s="173"/>
      <c r="L2290" s="173"/>
      <c r="M2290" s="173"/>
      <c r="N2290" s="173"/>
      <c r="O2290" s="173"/>
      <c r="P2290" s="173"/>
      <c r="Q2290" s="173"/>
      <c r="R2290" s="173"/>
      <c r="S2290" s="173"/>
      <c r="T2290" s="173"/>
      <c r="U2290" s="173"/>
      <c r="V2290" s="173"/>
      <c r="W2290" s="173"/>
      <c r="X2290" s="173"/>
      <c r="Y2290" s="173"/>
      <c r="Z2290" s="173"/>
      <c r="AA2290" s="173"/>
      <c r="AB2290" s="173"/>
      <c r="AC2290" s="173"/>
      <c r="AD2290" s="173"/>
      <c r="AE2290" s="173"/>
      <c r="AF2290" s="173"/>
      <c r="AG2290" s="173"/>
      <c r="AH2290" s="173"/>
      <c r="AI2290" s="173"/>
      <c r="AJ2290" s="173"/>
      <c r="AK2290" s="173"/>
      <c r="AL2290" s="173"/>
      <c r="AM2290" s="173"/>
      <c r="AN2290" s="173"/>
      <c r="AO2290" s="173"/>
      <c r="AP2290" s="173"/>
      <c r="AQ2290" s="173"/>
      <c r="AR2290" s="173"/>
      <c r="AS2290" s="173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  <c r="BP2290" s="198"/>
      <c r="BQ2290" s="198"/>
      <c r="BR2290" s="198"/>
      <c r="BS2290" s="198"/>
      <c r="BT2290" s="198"/>
      <c r="BU2290" s="198"/>
      <c r="BV2290" s="198"/>
      <c r="BW2290" s="198"/>
      <c r="BX2290" s="198"/>
      <c r="BY2290" s="198"/>
      <c r="BZ2290" s="198"/>
      <c r="CA2290" s="198"/>
      <c r="CB2290" s="198"/>
      <c r="CC2290" s="198"/>
      <c r="CD2290" s="198"/>
    </row>
    <row r="2291" spans="4:82" x14ac:dyDescent="0.2">
      <c r="D2291" s="173"/>
      <c r="E2291" s="173"/>
      <c r="F2291" s="173"/>
      <c r="G2291" s="173"/>
      <c r="H2291" s="173"/>
      <c r="I2291" s="173"/>
      <c r="J2291" s="173"/>
      <c r="K2291" s="173"/>
      <c r="L2291" s="173"/>
      <c r="M2291" s="173"/>
      <c r="N2291" s="173"/>
      <c r="O2291" s="173"/>
      <c r="P2291" s="173"/>
      <c r="Q2291" s="173"/>
      <c r="R2291" s="173"/>
      <c r="S2291" s="173"/>
      <c r="T2291" s="173"/>
      <c r="U2291" s="173"/>
      <c r="V2291" s="173"/>
      <c r="W2291" s="173"/>
      <c r="X2291" s="173"/>
      <c r="Y2291" s="173"/>
      <c r="Z2291" s="173"/>
      <c r="AA2291" s="173"/>
      <c r="AB2291" s="173"/>
      <c r="AC2291" s="173"/>
      <c r="AD2291" s="173"/>
      <c r="AE2291" s="173"/>
      <c r="AF2291" s="173"/>
      <c r="AG2291" s="173"/>
      <c r="AH2291" s="173"/>
      <c r="AI2291" s="173"/>
      <c r="AJ2291" s="173"/>
      <c r="AK2291" s="173"/>
      <c r="AL2291" s="173"/>
      <c r="AM2291" s="173"/>
      <c r="AN2291" s="173"/>
      <c r="AO2291" s="173"/>
      <c r="AP2291" s="173"/>
      <c r="AQ2291" s="173"/>
      <c r="AR2291" s="173"/>
      <c r="AS2291" s="173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  <c r="BP2291" s="198"/>
      <c r="BQ2291" s="198"/>
      <c r="BR2291" s="198"/>
      <c r="BS2291" s="198"/>
      <c r="BT2291" s="198"/>
      <c r="BU2291" s="198"/>
      <c r="BV2291" s="198"/>
      <c r="BW2291" s="198"/>
      <c r="BX2291" s="198"/>
      <c r="BY2291" s="198"/>
      <c r="BZ2291" s="198"/>
      <c r="CA2291" s="198"/>
      <c r="CB2291" s="198"/>
      <c r="CC2291" s="198"/>
      <c r="CD2291" s="198"/>
    </row>
    <row r="2292" spans="4:82" x14ac:dyDescent="0.2">
      <c r="D2292" s="173"/>
      <c r="E2292" s="173"/>
      <c r="F2292" s="173"/>
      <c r="G2292" s="173"/>
      <c r="H2292" s="173"/>
      <c r="I2292" s="173"/>
      <c r="J2292" s="173"/>
      <c r="K2292" s="173"/>
      <c r="L2292" s="173"/>
      <c r="M2292" s="173"/>
      <c r="N2292" s="173"/>
      <c r="O2292" s="173"/>
      <c r="P2292" s="173"/>
      <c r="Q2292" s="173"/>
      <c r="R2292" s="173"/>
      <c r="S2292" s="173"/>
      <c r="T2292" s="173"/>
      <c r="U2292" s="173"/>
      <c r="V2292" s="173"/>
      <c r="W2292" s="173"/>
      <c r="X2292" s="173"/>
      <c r="Y2292" s="173"/>
      <c r="Z2292" s="173"/>
      <c r="AA2292" s="173"/>
      <c r="AB2292" s="173"/>
      <c r="AC2292" s="173"/>
      <c r="AD2292" s="173"/>
      <c r="AE2292" s="173"/>
      <c r="AF2292" s="173"/>
      <c r="AG2292" s="173"/>
      <c r="AH2292" s="173"/>
      <c r="AI2292" s="173"/>
      <c r="AJ2292" s="173"/>
      <c r="AK2292" s="173"/>
      <c r="AL2292" s="173"/>
      <c r="AM2292" s="173"/>
      <c r="AN2292" s="173"/>
      <c r="AO2292" s="173"/>
      <c r="AP2292" s="173"/>
      <c r="AQ2292" s="173"/>
      <c r="AR2292" s="173"/>
      <c r="AS2292" s="173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  <c r="BP2292" s="198"/>
      <c r="BQ2292" s="198"/>
      <c r="BR2292" s="198"/>
      <c r="BS2292" s="198"/>
      <c r="BT2292" s="198"/>
      <c r="BU2292" s="198"/>
      <c r="BV2292" s="198"/>
      <c r="BW2292" s="198"/>
      <c r="BX2292" s="198"/>
      <c r="BY2292" s="198"/>
      <c r="BZ2292" s="198"/>
      <c r="CA2292" s="198"/>
      <c r="CB2292" s="198"/>
      <c r="CC2292" s="198"/>
      <c r="CD2292" s="198"/>
    </row>
    <row r="2293" spans="4:82" x14ac:dyDescent="0.2">
      <c r="D2293" s="173"/>
      <c r="E2293" s="173"/>
      <c r="F2293" s="173"/>
      <c r="G2293" s="173"/>
      <c r="H2293" s="173"/>
      <c r="I2293" s="173"/>
      <c r="J2293" s="173"/>
      <c r="K2293" s="173"/>
      <c r="L2293" s="173"/>
      <c r="M2293" s="173"/>
      <c r="N2293" s="173"/>
      <c r="O2293" s="173"/>
      <c r="P2293" s="173"/>
      <c r="Q2293" s="173"/>
      <c r="R2293" s="173"/>
      <c r="S2293" s="173"/>
      <c r="T2293" s="173"/>
      <c r="U2293" s="173"/>
      <c r="V2293" s="173"/>
      <c r="W2293" s="173"/>
      <c r="X2293" s="173"/>
      <c r="Y2293" s="173"/>
      <c r="Z2293" s="173"/>
      <c r="AA2293" s="173"/>
      <c r="AB2293" s="173"/>
      <c r="AC2293" s="173"/>
      <c r="AD2293" s="173"/>
      <c r="AE2293" s="173"/>
      <c r="AF2293" s="173"/>
      <c r="AG2293" s="173"/>
      <c r="AH2293" s="173"/>
      <c r="AI2293" s="173"/>
      <c r="AJ2293" s="173"/>
      <c r="AK2293" s="173"/>
      <c r="AL2293" s="173"/>
      <c r="AM2293" s="173"/>
      <c r="AN2293" s="173"/>
      <c r="AO2293" s="173"/>
      <c r="AP2293" s="173"/>
      <c r="AQ2293" s="173"/>
      <c r="AR2293" s="173"/>
      <c r="AS2293" s="173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  <c r="BP2293" s="198"/>
      <c r="BQ2293" s="198"/>
      <c r="BR2293" s="198"/>
      <c r="BS2293" s="198"/>
      <c r="BT2293" s="198"/>
      <c r="BU2293" s="198"/>
      <c r="BV2293" s="198"/>
      <c r="BW2293" s="198"/>
      <c r="BX2293" s="198"/>
      <c r="BY2293" s="198"/>
      <c r="BZ2293" s="198"/>
      <c r="CA2293" s="198"/>
      <c r="CB2293" s="198"/>
      <c r="CC2293" s="198"/>
      <c r="CD2293" s="198"/>
    </row>
    <row r="2294" spans="4:82" x14ac:dyDescent="0.2">
      <c r="D2294" s="173"/>
      <c r="E2294" s="173"/>
      <c r="F2294" s="173"/>
      <c r="G2294" s="173"/>
      <c r="H2294" s="173"/>
      <c r="I2294" s="173"/>
      <c r="J2294" s="173"/>
      <c r="K2294" s="173"/>
      <c r="L2294" s="173"/>
      <c r="M2294" s="173"/>
      <c r="N2294" s="173"/>
      <c r="O2294" s="173"/>
      <c r="P2294" s="173"/>
      <c r="Q2294" s="173"/>
      <c r="R2294" s="173"/>
      <c r="S2294" s="173"/>
      <c r="T2294" s="173"/>
      <c r="U2294" s="173"/>
      <c r="V2294" s="173"/>
      <c r="W2294" s="173"/>
      <c r="X2294" s="173"/>
      <c r="Y2294" s="173"/>
      <c r="Z2294" s="173"/>
      <c r="AA2294" s="173"/>
      <c r="AB2294" s="173"/>
      <c r="AC2294" s="173"/>
      <c r="AD2294" s="173"/>
      <c r="AE2294" s="173"/>
      <c r="AF2294" s="173"/>
      <c r="AG2294" s="173"/>
      <c r="AH2294" s="173"/>
      <c r="AI2294" s="173"/>
      <c r="AJ2294" s="173"/>
      <c r="AK2294" s="173"/>
      <c r="AL2294" s="173"/>
      <c r="AM2294" s="173"/>
      <c r="AN2294" s="173"/>
      <c r="AO2294" s="173"/>
      <c r="AP2294" s="173"/>
      <c r="AQ2294" s="173"/>
      <c r="AR2294" s="173"/>
      <c r="AS2294" s="173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  <c r="BP2294" s="198"/>
      <c r="BQ2294" s="198"/>
      <c r="BR2294" s="198"/>
      <c r="BS2294" s="198"/>
      <c r="BT2294" s="198"/>
      <c r="BU2294" s="198"/>
      <c r="BV2294" s="198"/>
      <c r="BW2294" s="198"/>
      <c r="BX2294" s="198"/>
      <c r="BY2294" s="198"/>
      <c r="BZ2294" s="198"/>
      <c r="CA2294" s="198"/>
      <c r="CB2294" s="198"/>
      <c r="CC2294" s="198"/>
      <c r="CD2294" s="198"/>
    </row>
    <row r="2295" spans="4:82" x14ac:dyDescent="0.2">
      <c r="D2295" s="173"/>
      <c r="E2295" s="173"/>
      <c r="F2295" s="173"/>
      <c r="G2295" s="173"/>
      <c r="H2295" s="173"/>
      <c r="I2295" s="173"/>
      <c r="J2295" s="173"/>
      <c r="K2295" s="173"/>
      <c r="L2295" s="173"/>
      <c r="M2295" s="173"/>
      <c r="N2295" s="173"/>
      <c r="O2295" s="173"/>
      <c r="P2295" s="173"/>
      <c r="Q2295" s="173"/>
      <c r="R2295" s="173"/>
      <c r="S2295" s="173"/>
      <c r="T2295" s="173"/>
      <c r="U2295" s="173"/>
      <c r="V2295" s="173"/>
      <c r="W2295" s="173"/>
      <c r="X2295" s="173"/>
      <c r="Y2295" s="173"/>
      <c r="Z2295" s="173"/>
      <c r="AA2295" s="173"/>
      <c r="AB2295" s="173"/>
      <c r="AC2295" s="173"/>
      <c r="AD2295" s="173"/>
      <c r="AE2295" s="173"/>
      <c r="AF2295" s="173"/>
      <c r="AG2295" s="173"/>
      <c r="AH2295" s="173"/>
      <c r="AI2295" s="173"/>
      <c r="AJ2295" s="173"/>
      <c r="AK2295" s="173"/>
      <c r="AL2295" s="173"/>
      <c r="AM2295" s="173"/>
      <c r="AN2295" s="173"/>
      <c r="AO2295" s="173"/>
      <c r="AP2295" s="173"/>
      <c r="AQ2295" s="173"/>
      <c r="AR2295" s="173"/>
      <c r="AS2295" s="173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  <c r="BP2295" s="198"/>
      <c r="BQ2295" s="198"/>
      <c r="BR2295" s="198"/>
      <c r="BS2295" s="198"/>
      <c r="BT2295" s="198"/>
      <c r="BU2295" s="198"/>
      <c r="BV2295" s="198"/>
      <c r="BW2295" s="198"/>
      <c r="BX2295" s="198"/>
      <c r="BY2295" s="198"/>
      <c r="BZ2295" s="198"/>
      <c r="CA2295" s="198"/>
      <c r="CB2295" s="198"/>
      <c r="CC2295" s="198"/>
      <c r="CD2295" s="198"/>
    </row>
    <row r="2296" spans="4:82" x14ac:dyDescent="0.2">
      <c r="D2296" s="173"/>
      <c r="E2296" s="173"/>
      <c r="F2296" s="173"/>
      <c r="G2296" s="173"/>
      <c r="H2296" s="173"/>
      <c r="I2296" s="173"/>
      <c r="J2296" s="173"/>
      <c r="K2296" s="173"/>
      <c r="L2296" s="173"/>
      <c r="M2296" s="173"/>
      <c r="N2296" s="173"/>
      <c r="O2296" s="173"/>
      <c r="P2296" s="173"/>
      <c r="Q2296" s="173"/>
      <c r="R2296" s="173"/>
      <c r="S2296" s="173"/>
      <c r="T2296" s="173"/>
      <c r="U2296" s="173"/>
      <c r="V2296" s="173"/>
      <c r="W2296" s="173"/>
      <c r="X2296" s="173"/>
      <c r="Y2296" s="173"/>
      <c r="Z2296" s="173"/>
      <c r="AA2296" s="173"/>
      <c r="AB2296" s="173"/>
      <c r="AC2296" s="173"/>
      <c r="AD2296" s="173"/>
      <c r="AE2296" s="173"/>
      <c r="AF2296" s="173"/>
      <c r="AG2296" s="173"/>
      <c r="AH2296" s="173"/>
      <c r="AI2296" s="173"/>
      <c r="AJ2296" s="173"/>
      <c r="AK2296" s="173"/>
      <c r="AL2296" s="173"/>
      <c r="AM2296" s="173"/>
      <c r="AN2296" s="173"/>
      <c r="AO2296" s="173"/>
      <c r="AP2296" s="173"/>
      <c r="AQ2296" s="173"/>
      <c r="AR2296" s="173"/>
      <c r="AS2296" s="173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  <c r="BP2296" s="198"/>
      <c r="BQ2296" s="198"/>
      <c r="BR2296" s="198"/>
      <c r="BS2296" s="198"/>
      <c r="BT2296" s="198"/>
      <c r="BU2296" s="198"/>
      <c r="BV2296" s="198"/>
      <c r="BW2296" s="198"/>
      <c r="BX2296" s="198"/>
      <c r="BY2296" s="198"/>
      <c r="BZ2296" s="198"/>
      <c r="CA2296" s="198"/>
      <c r="CB2296" s="198"/>
      <c r="CC2296" s="198"/>
      <c r="CD2296" s="198"/>
    </row>
    <row r="2297" spans="4:82" x14ac:dyDescent="0.2">
      <c r="D2297" s="173"/>
      <c r="E2297" s="173"/>
      <c r="F2297" s="173"/>
      <c r="G2297" s="173"/>
      <c r="H2297" s="173"/>
      <c r="I2297" s="173"/>
      <c r="J2297" s="173"/>
      <c r="K2297" s="173"/>
      <c r="L2297" s="173"/>
      <c r="M2297" s="173"/>
      <c r="N2297" s="173"/>
      <c r="O2297" s="173"/>
      <c r="P2297" s="173"/>
      <c r="Q2297" s="173"/>
      <c r="R2297" s="173"/>
      <c r="S2297" s="173"/>
      <c r="T2297" s="173"/>
      <c r="U2297" s="173"/>
      <c r="V2297" s="173"/>
      <c r="W2297" s="173"/>
      <c r="X2297" s="173"/>
      <c r="Y2297" s="173"/>
      <c r="Z2297" s="173"/>
      <c r="AA2297" s="173"/>
      <c r="AB2297" s="173"/>
      <c r="AC2297" s="173"/>
      <c r="AD2297" s="173"/>
      <c r="AE2297" s="173"/>
      <c r="AF2297" s="173"/>
      <c r="AG2297" s="173"/>
      <c r="AH2297" s="173"/>
      <c r="AI2297" s="173"/>
      <c r="AJ2297" s="173"/>
      <c r="AK2297" s="173"/>
      <c r="AL2297" s="173"/>
      <c r="AM2297" s="173"/>
      <c r="AN2297" s="173"/>
      <c r="AO2297" s="173"/>
      <c r="AP2297" s="173"/>
      <c r="AQ2297" s="173"/>
      <c r="AR2297" s="173"/>
      <c r="AS2297" s="173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  <c r="BP2297" s="198"/>
      <c r="BQ2297" s="198"/>
      <c r="BR2297" s="198"/>
      <c r="BS2297" s="198"/>
      <c r="BT2297" s="198"/>
      <c r="BU2297" s="198"/>
      <c r="BV2297" s="198"/>
      <c r="BW2297" s="198"/>
      <c r="BX2297" s="198"/>
      <c r="BY2297" s="198"/>
      <c r="BZ2297" s="198"/>
      <c r="CA2297" s="198"/>
      <c r="CB2297" s="198"/>
      <c r="CC2297" s="198"/>
      <c r="CD2297" s="198"/>
    </row>
    <row r="2298" spans="4:82" x14ac:dyDescent="0.2">
      <c r="D2298" s="173"/>
      <c r="E2298" s="173"/>
      <c r="F2298" s="173"/>
      <c r="G2298" s="173"/>
      <c r="H2298" s="173"/>
      <c r="I2298" s="173"/>
      <c r="J2298" s="173"/>
      <c r="K2298" s="173"/>
      <c r="L2298" s="173"/>
      <c r="M2298" s="173"/>
      <c r="N2298" s="173"/>
      <c r="O2298" s="173"/>
      <c r="P2298" s="173"/>
      <c r="Q2298" s="173"/>
      <c r="R2298" s="173"/>
      <c r="S2298" s="173"/>
      <c r="T2298" s="173"/>
      <c r="U2298" s="173"/>
      <c r="V2298" s="173"/>
      <c r="W2298" s="173"/>
      <c r="X2298" s="173"/>
      <c r="Y2298" s="173"/>
      <c r="Z2298" s="173"/>
      <c r="AA2298" s="173"/>
      <c r="AB2298" s="173"/>
      <c r="AC2298" s="173"/>
      <c r="AD2298" s="173"/>
      <c r="AE2298" s="173"/>
      <c r="AF2298" s="173"/>
      <c r="AG2298" s="173"/>
      <c r="AH2298" s="173"/>
      <c r="AI2298" s="173"/>
      <c r="AJ2298" s="173"/>
      <c r="AK2298" s="173"/>
      <c r="AL2298" s="173"/>
      <c r="AM2298" s="173"/>
      <c r="AN2298" s="173"/>
      <c r="AO2298" s="173"/>
      <c r="AP2298" s="173"/>
      <c r="AQ2298" s="173"/>
      <c r="AR2298" s="173"/>
      <c r="AS2298" s="173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  <c r="BP2298" s="198"/>
      <c r="BQ2298" s="198"/>
      <c r="BR2298" s="198"/>
      <c r="BS2298" s="198"/>
      <c r="BT2298" s="198"/>
      <c r="BU2298" s="198"/>
      <c r="BV2298" s="198"/>
      <c r="BW2298" s="198"/>
      <c r="BX2298" s="198"/>
      <c r="BY2298" s="198"/>
      <c r="BZ2298" s="198"/>
      <c r="CA2298" s="198"/>
      <c r="CB2298" s="198"/>
      <c r="CC2298" s="198"/>
      <c r="CD2298" s="198"/>
    </row>
    <row r="2299" spans="4:82" x14ac:dyDescent="0.2">
      <c r="D2299" s="173"/>
      <c r="E2299" s="173"/>
      <c r="F2299" s="173"/>
      <c r="G2299" s="173"/>
      <c r="H2299" s="173"/>
      <c r="I2299" s="173"/>
      <c r="J2299" s="173"/>
      <c r="K2299" s="173"/>
      <c r="L2299" s="173"/>
      <c r="M2299" s="173"/>
      <c r="N2299" s="173"/>
      <c r="O2299" s="173"/>
      <c r="P2299" s="173"/>
      <c r="Q2299" s="173"/>
      <c r="R2299" s="173"/>
      <c r="S2299" s="173"/>
      <c r="T2299" s="173"/>
      <c r="U2299" s="173"/>
      <c r="V2299" s="173"/>
      <c r="W2299" s="173"/>
      <c r="X2299" s="173"/>
      <c r="Y2299" s="173"/>
      <c r="Z2299" s="173"/>
      <c r="AA2299" s="173"/>
      <c r="AB2299" s="173"/>
      <c r="AC2299" s="173"/>
      <c r="AD2299" s="173"/>
      <c r="AE2299" s="173"/>
      <c r="AF2299" s="173"/>
      <c r="AG2299" s="173"/>
      <c r="AH2299" s="173"/>
      <c r="AI2299" s="173"/>
      <c r="AJ2299" s="173"/>
      <c r="AK2299" s="173"/>
      <c r="AL2299" s="173"/>
      <c r="AM2299" s="173"/>
      <c r="AN2299" s="173"/>
      <c r="AO2299" s="173"/>
      <c r="AP2299" s="173"/>
      <c r="AQ2299" s="173"/>
      <c r="AR2299" s="173"/>
      <c r="AS2299" s="173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  <c r="BP2299" s="198"/>
      <c r="BQ2299" s="198"/>
      <c r="BR2299" s="198"/>
      <c r="BS2299" s="198"/>
      <c r="BT2299" s="198"/>
      <c r="BU2299" s="198"/>
      <c r="BV2299" s="198"/>
      <c r="BW2299" s="198"/>
      <c r="BX2299" s="198"/>
      <c r="BY2299" s="198"/>
      <c r="BZ2299" s="198"/>
      <c r="CA2299" s="198"/>
      <c r="CB2299" s="198"/>
      <c r="CC2299" s="198"/>
      <c r="CD2299" s="198"/>
    </row>
    <row r="2300" spans="4:82" x14ac:dyDescent="0.2">
      <c r="D2300" s="173"/>
      <c r="E2300" s="173"/>
      <c r="F2300" s="173"/>
      <c r="G2300" s="173"/>
      <c r="H2300" s="173"/>
      <c r="I2300" s="173"/>
      <c r="J2300" s="173"/>
      <c r="K2300" s="173"/>
      <c r="L2300" s="173"/>
      <c r="M2300" s="173"/>
      <c r="N2300" s="173"/>
      <c r="O2300" s="173"/>
      <c r="P2300" s="173"/>
      <c r="Q2300" s="173"/>
      <c r="R2300" s="173"/>
      <c r="S2300" s="173"/>
      <c r="T2300" s="173"/>
      <c r="U2300" s="173"/>
      <c r="V2300" s="173"/>
      <c r="W2300" s="173"/>
      <c r="X2300" s="173"/>
      <c r="Y2300" s="173"/>
      <c r="Z2300" s="173"/>
      <c r="AA2300" s="173"/>
      <c r="AB2300" s="173"/>
      <c r="AC2300" s="173"/>
      <c r="AD2300" s="173"/>
      <c r="AE2300" s="173"/>
      <c r="AF2300" s="173"/>
      <c r="AG2300" s="173"/>
      <c r="AH2300" s="173"/>
      <c r="AI2300" s="173"/>
      <c r="AJ2300" s="173"/>
      <c r="AK2300" s="173"/>
      <c r="AL2300" s="173"/>
      <c r="AM2300" s="173"/>
      <c r="AN2300" s="173"/>
      <c r="AO2300" s="173"/>
      <c r="AP2300" s="173"/>
      <c r="AQ2300" s="173"/>
      <c r="AR2300" s="173"/>
      <c r="AS2300" s="173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  <c r="BP2300" s="198"/>
      <c r="BQ2300" s="198"/>
      <c r="BR2300" s="198"/>
      <c r="BS2300" s="198"/>
      <c r="BT2300" s="198"/>
      <c r="BU2300" s="198"/>
      <c r="BV2300" s="198"/>
      <c r="BW2300" s="198"/>
      <c r="BX2300" s="198"/>
      <c r="BY2300" s="198"/>
      <c r="BZ2300" s="198"/>
      <c r="CA2300" s="198"/>
      <c r="CB2300" s="198"/>
      <c r="CC2300" s="198"/>
      <c r="CD2300" s="198"/>
    </row>
    <row r="2301" spans="4:82" x14ac:dyDescent="0.2">
      <c r="D2301" s="173"/>
      <c r="E2301" s="173"/>
      <c r="F2301" s="173"/>
      <c r="G2301" s="173"/>
      <c r="H2301" s="173"/>
      <c r="I2301" s="173"/>
      <c r="J2301" s="173"/>
      <c r="K2301" s="173"/>
      <c r="L2301" s="173"/>
      <c r="M2301" s="173"/>
      <c r="N2301" s="173"/>
      <c r="O2301" s="173"/>
      <c r="P2301" s="173"/>
      <c r="Q2301" s="173"/>
      <c r="R2301" s="173"/>
      <c r="S2301" s="173"/>
      <c r="T2301" s="173"/>
      <c r="U2301" s="173"/>
      <c r="V2301" s="173"/>
      <c r="W2301" s="173"/>
      <c r="X2301" s="173"/>
      <c r="Y2301" s="173"/>
      <c r="Z2301" s="173"/>
      <c r="AA2301" s="173"/>
      <c r="AB2301" s="173"/>
      <c r="AC2301" s="173"/>
      <c r="AD2301" s="173"/>
      <c r="AE2301" s="173"/>
      <c r="AF2301" s="173"/>
      <c r="AG2301" s="173"/>
      <c r="AH2301" s="173"/>
      <c r="AI2301" s="173"/>
      <c r="AJ2301" s="173"/>
      <c r="AK2301" s="173"/>
      <c r="AL2301" s="173"/>
      <c r="AM2301" s="173"/>
      <c r="AN2301" s="173"/>
      <c r="AO2301" s="173"/>
      <c r="AP2301" s="173"/>
      <c r="AQ2301" s="173"/>
      <c r="AR2301" s="173"/>
      <c r="AS2301" s="173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  <c r="BP2301" s="198"/>
      <c r="BQ2301" s="198"/>
      <c r="BR2301" s="198"/>
      <c r="BS2301" s="198"/>
      <c r="BT2301" s="198"/>
      <c r="BU2301" s="198"/>
      <c r="BV2301" s="198"/>
      <c r="BW2301" s="198"/>
      <c r="BX2301" s="198"/>
      <c r="BY2301" s="198"/>
      <c r="BZ2301" s="198"/>
      <c r="CA2301" s="198"/>
      <c r="CB2301" s="198"/>
      <c r="CC2301" s="198"/>
      <c r="CD2301" s="198"/>
    </row>
    <row r="2302" spans="4:82" x14ac:dyDescent="0.2">
      <c r="D2302" s="173"/>
      <c r="E2302" s="173"/>
      <c r="F2302" s="173"/>
      <c r="G2302" s="173"/>
      <c r="H2302" s="173"/>
      <c r="I2302" s="173"/>
      <c r="J2302" s="173"/>
      <c r="K2302" s="173"/>
      <c r="L2302" s="173"/>
      <c r="M2302" s="173"/>
      <c r="N2302" s="173"/>
      <c r="O2302" s="173"/>
      <c r="P2302" s="173"/>
      <c r="Q2302" s="173"/>
      <c r="R2302" s="173"/>
      <c r="S2302" s="173"/>
      <c r="T2302" s="173"/>
      <c r="U2302" s="173"/>
      <c r="V2302" s="173"/>
      <c r="W2302" s="173"/>
      <c r="X2302" s="173"/>
      <c r="Y2302" s="173"/>
      <c r="Z2302" s="173"/>
      <c r="AA2302" s="173"/>
      <c r="AB2302" s="173"/>
      <c r="AC2302" s="173"/>
      <c r="AD2302" s="173"/>
      <c r="AE2302" s="173"/>
      <c r="AF2302" s="173"/>
      <c r="AG2302" s="173"/>
      <c r="AH2302" s="173"/>
      <c r="AI2302" s="173"/>
      <c r="AJ2302" s="173"/>
      <c r="AK2302" s="173"/>
      <c r="AL2302" s="173"/>
      <c r="AM2302" s="173"/>
      <c r="AN2302" s="173"/>
      <c r="AO2302" s="173"/>
      <c r="AP2302" s="173"/>
      <c r="AQ2302" s="173"/>
      <c r="AR2302" s="173"/>
      <c r="AS2302" s="173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  <c r="BP2302" s="198"/>
      <c r="BQ2302" s="198"/>
      <c r="BR2302" s="198"/>
      <c r="BS2302" s="198"/>
      <c r="BT2302" s="198"/>
      <c r="BU2302" s="198"/>
      <c r="BV2302" s="198"/>
      <c r="BW2302" s="198"/>
      <c r="BX2302" s="198"/>
      <c r="BY2302" s="198"/>
      <c r="BZ2302" s="198"/>
      <c r="CA2302" s="198"/>
      <c r="CB2302" s="198"/>
      <c r="CC2302" s="198"/>
      <c r="CD2302" s="198"/>
    </row>
    <row r="2303" spans="4:82" x14ac:dyDescent="0.2">
      <c r="D2303" s="173"/>
      <c r="E2303" s="173"/>
      <c r="F2303" s="173"/>
      <c r="G2303" s="173"/>
      <c r="H2303" s="173"/>
      <c r="I2303" s="173"/>
      <c r="J2303" s="173"/>
      <c r="K2303" s="173"/>
      <c r="L2303" s="173"/>
      <c r="M2303" s="173"/>
      <c r="N2303" s="173"/>
      <c r="O2303" s="173"/>
      <c r="P2303" s="173"/>
      <c r="Q2303" s="173"/>
      <c r="R2303" s="173"/>
      <c r="S2303" s="173"/>
      <c r="T2303" s="173"/>
      <c r="U2303" s="173"/>
      <c r="V2303" s="173"/>
      <c r="W2303" s="173"/>
      <c r="X2303" s="173"/>
      <c r="Y2303" s="173"/>
      <c r="Z2303" s="173"/>
      <c r="AA2303" s="173"/>
      <c r="AB2303" s="173"/>
      <c r="AC2303" s="173"/>
      <c r="AD2303" s="173"/>
      <c r="AE2303" s="173"/>
      <c r="AF2303" s="173"/>
      <c r="AG2303" s="173"/>
      <c r="AH2303" s="173"/>
      <c r="AI2303" s="173"/>
      <c r="AJ2303" s="173"/>
      <c r="AK2303" s="173"/>
      <c r="AL2303" s="173"/>
      <c r="AM2303" s="173"/>
      <c r="AN2303" s="173"/>
      <c r="AO2303" s="173"/>
      <c r="AP2303" s="173"/>
      <c r="AQ2303" s="173"/>
      <c r="AR2303" s="173"/>
      <c r="AS2303" s="173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  <c r="BP2303" s="198"/>
      <c r="BQ2303" s="198"/>
      <c r="BR2303" s="198"/>
      <c r="BS2303" s="198"/>
      <c r="BT2303" s="198"/>
      <c r="BU2303" s="198"/>
      <c r="BV2303" s="198"/>
      <c r="BW2303" s="198"/>
      <c r="BX2303" s="198"/>
      <c r="BY2303" s="198"/>
      <c r="BZ2303" s="198"/>
      <c r="CA2303" s="198"/>
      <c r="CB2303" s="198"/>
      <c r="CC2303" s="198"/>
      <c r="CD2303" s="198"/>
    </row>
    <row r="2304" spans="4:82" x14ac:dyDescent="0.2">
      <c r="D2304" s="173"/>
      <c r="E2304" s="173"/>
      <c r="F2304" s="173"/>
      <c r="G2304" s="173"/>
      <c r="H2304" s="173"/>
      <c r="I2304" s="173"/>
      <c r="J2304" s="173"/>
      <c r="K2304" s="173"/>
      <c r="L2304" s="173"/>
      <c r="M2304" s="173"/>
      <c r="N2304" s="173"/>
      <c r="O2304" s="173"/>
      <c r="P2304" s="173"/>
      <c r="Q2304" s="173"/>
      <c r="R2304" s="173"/>
      <c r="S2304" s="173"/>
      <c r="T2304" s="173"/>
      <c r="U2304" s="173"/>
      <c r="V2304" s="173"/>
      <c r="W2304" s="173"/>
      <c r="X2304" s="173"/>
      <c r="Y2304" s="173"/>
      <c r="Z2304" s="173"/>
      <c r="AA2304" s="173"/>
      <c r="AB2304" s="173"/>
      <c r="AC2304" s="173"/>
      <c r="AD2304" s="173"/>
      <c r="AE2304" s="173"/>
      <c r="AF2304" s="173"/>
      <c r="AG2304" s="173"/>
      <c r="AH2304" s="173"/>
      <c r="AI2304" s="173"/>
      <c r="AJ2304" s="173"/>
      <c r="AK2304" s="173"/>
      <c r="AL2304" s="173"/>
      <c r="AM2304" s="173"/>
      <c r="AN2304" s="173"/>
      <c r="AO2304" s="173"/>
      <c r="AP2304" s="173"/>
      <c r="AQ2304" s="173"/>
      <c r="AR2304" s="173"/>
      <c r="AS2304" s="173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  <c r="BP2304" s="198"/>
      <c r="BQ2304" s="198"/>
      <c r="BR2304" s="198"/>
      <c r="BS2304" s="198"/>
      <c r="BT2304" s="198"/>
      <c r="BU2304" s="198"/>
      <c r="BV2304" s="198"/>
      <c r="BW2304" s="198"/>
      <c r="BX2304" s="198"/>
      <c r="BY2304" s="198"/>
      <c r="BZ2304" s="198"/>
      <c r="CA2304" s="198"/>
      <c r="CB2304" s="198"/>
      <c r="CC2304" s="198"/>
      <c r="CD2304" s="198"/>
    </row>
    <row r="2305" spans="4:82" x14ac:dyDescent="0.2">
      <c r="D2305" s="173"/>
      <c r="E2305" s="173"/>
      <c r="F2305" s="173"/>
      <c r="G2305" s="173"/>
      <c r="H2305" s="173"/>
      <c r="I2305" s="173"/>
      <c r="J2305" s="173"/>
      <c r="K2305" s="173"/>
      <c r="L2305" s="173"/>
      <c r="M2305" s="173"/>
      <c r="N2305" s="173"/>
      <c r="O2305" s="173"/>
      <c r="P2305" s="173"/>
      <c r="Q2305" s="173"/>
      <c r="R2305" s="173"/>
      <c r="S2305" s="173"/>
      <c r="T2305" s="173"/>
      <c r="U2305" s="173"/>
      <c r="V2305" s="173"/>
      <c r="W2305" s="173"/>
      <c r="X2305" s="173"/>
      <c r="Y2305" s="173"/>
      <c r="Z2305" s="173"/>
      <c r="AA2305" s="173"/>
      <c r="AB2305" s="173"/>
      <c r="AC2305" s="173"/>
      <c r="AD2305" s="173"/>
      <c r="AE2305" s="173"/>
      <c r="AF2305" s="173"/>
      <c r="AG2305" s="173"/>
      <c r="AH2305" s="173"/>
      <c r="AI2305" s="173"/>
      <c r="AJ2305" s="173"/>
      <c r="AK2305" s="173"/>
      <c r="AL2305" s="173"/>
      <c r="AM2305" s="173"/>
      <c r="AN2305" s="173"/>
      <c r="AO2305" s="173"/>
      <c r="AP2305" s="173"/>
      <c r="AQ2305" s="173"/>
      <c r="AR2305" s="173"/>
      <c r="AS2305" s="173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  <c r="BP2305" s="198"/>
      <c r="BQ2305" s="198"/>
      <c r="BR2305" s="198"/>
      <c r="BS2305" s="198"/>
      <c r="BT2305" s="198"/>
      <c r="BU2305" s="198"/>
      <c r="BV2305" s="198"/>
      <c r="BW2305" s="198"/>
      <c r="BX2305" s="198"/>
      <c r="BY2305" s="198"/>
      <c r="BZ2305" s="198"/>
      <c r="CA2305" s="198"/>
      <c r="CB2305" s="198"/>
      <c r="CC2305" s="198"/>
      <c r="CD2305" s="198"/>
    </row>
    <row r="2306" spans="4:82" x14ac:dyDescent="0.2">
      <c r="D2306" s="173"/>
      <c r="E2306" s="173"/>
      <c r="F2306" s="173"/>
      <c r="G2306" s="173"/>
      <c r="H2306" s="173"/>
      <c r="I2306" s="173"/>
      <c r="J2306" s="173"/>
      <c r="K2306" s="173"/>
      <c r="L2306" s="173"/>
      <c r="M2306" s="173"/>
      <c r="N2306" s="173"/>
      <c r="O2306" s="173"/>
      <c r="P2306" s="173"/>
      <c r="Q2306" s="173"/>
      <c r="R2306" s="173"/>
      <c r="S2306" s="173"/>
      <c r="T2306" s="173"/>
      <c r="U2306" s="173"/>
      <c r="V2306" s="173"/>
      <c r="W2306" s="173"/>
      <c r="X2306" s="173"/>
      <c r="Y2306" s="173"/>
      <c r="Z2306" s="173"/>
      <c r="AA2306" s="173"/>
      <c r="AB2306" s="173"/>
      <c r="AC2306" s="173"/>
      <c r="AD2306" s="173"/>
      <c r="AE2306" s="173"/>
      <c r="AF2306" s="173"/>
      <c r="AG2306" s="173"/>
      <c r="AH2306" s="173"/>
      <c r="AI2306" s="173"/>
      <c r="AJ2306" s="173"/>
      <c r="AK2306" s="173"/>
      <c r="AL2306" s="173"/>
      <c r="AM2306" s="173"/>
      <c r="AN2306" s="173"/>
      <c r="AO2306" s="173"/>
      <c r="AP2306" s="173"/>
      <c r="AQ2306" s="173"/>
      <c r="AR2306" s="173"/>
      <c r="AS2306" s="173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  <c r="BP2306" s="198"/>
      <c r="BQ2306" s="198"/>
      <c r="BR2306" s="198"/>
      <c r="BS2306" s="198"/>
      <c r="BT2306" s="198"/>
      <c r="BU2306" s="198"/>
      <c r="BV2306" s="198"/>
      <c r="BW2306" s="198"/>
      <c r="BX2306" s="198"/>
      <c r="BY2306" s="198"/>
      <c r="BZ2306" s="198"/>
      <c r="CA2306" s="198"/>
      <c r="CB2306" s="198"/>
      <c r="CC2306" s="198"/>
      <c r="CD2306" s="198"/>
    </row>
    <row r="2307" spans="4:82" x14ac:dyDescent="0.2">
      <c r="D2307" s="173"/>
      <c r="E2307" s="173"/>
      <c r="F2307" s="173"/>
      <c r="G2307" s="173"/>
      <c r="H2307" s="173"/>
      <c r="I2307" s="173"/>
      <c r="J2307" s="173"/>
      <c r="K2307" s="173"/>
      <c r="L2307" s="173"/>
      <c r="M2307" s="173"/>
      <c r="N2307" s="173"/>
      <c r="O2307" s="173"/>
      <c r="P2307" s="173"/>
      <c r="Q2307" s="173"/>
      <c r="R2307" s="173"/>
      <c r="S2307" s="173"/>
      <c r="T2307" s="173"/>
      <c r="U2307" s="173"/>
      <c r="V2307" s="173"/>
      <c r="W2307" s="173"/>
      <c r="X2307" s="173"/>
      <c r="Y2307" s="173"/>
      <c r="Z2307" s="173"/>
      <c r="AA2307" s="173"/>
      <c r="AB2307" s="173"/>
      <c r="AC2307" s="173"/>
      <c r="AD2307" s="173"/>
      <c r="AE2307" s="173"/>
      <c r="AF2307" s="173"/>
      <c r="AG2307" s="173"/>
      <c r="AH2307" s="173"/>
      <c r="AI2307" s="173"/>
      <c r="AJ2307" s="173"/>
      <c r="AK2307" s="173"/>
      <c r="AL2307" s="173"/>
      <c r="AM2307" s="173"/>
      <c r="AN2307" s="173"/>
      <c r="AO2307" s="173"/>
      <c r="AP2307" s="173"/>
      <c r="AQ2307" s="173"/>
      <c r="AR2307" s="173"/>
      <c r="AS2307" s="173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  <c r="BP2307" s="198"/>
      <c r="BQ2307" s="198"/>
      <c r="BR2307" s="198"/>
      <c r="BS2307" s="198"/>
      <c r="BT2307" s="198"/>
      <c r="BU2307" s="198"/>
      <c r="BV2307" s="198"/>
      <c r="BW2307" s="198"/>
      <c r="BX2307" s="198"/>
      <c r="BY2307" s="198"/>
      <c r="BZ2307" s="198"/>
      <c r="CA2307" s="198"/>
      <c r="CB2307" s="198"/>
      <c r="CC2307" s="198"/>
      <c r="CD2307" s="198"/>
    </row>
    <row r="2308" spans="4:82" x14ac:dyDescent="0.2">
      <c r="D2308" s="173"/>
      <c r="E2308" s="173"/>
      <c r="F2308" s="173"/>
      <c r="G2308" s="173"/>
      <c r="H2308" s="173"/>
      <c r="I2308" s="173"/>
      <c r="J2308" s="173"/>
      <c r="K2308" s="173"/>
      <c r="L2308" s="173"/>
      <c r="M2308" s="173"/>
      <c r="N2308" s="173"/>
      <c r="O2308" s="173"/>
      <c r="P2308" s="173"/>
      <c r="Q2308" s="173"/>
      <c r="R2308" s="173"/>
      <c r="S2308" s="173"/>
      <c r="T2308" s="173"/>
      <c r="U2308" s="173"/>
      <c r="V2308" s="173"/>
      <c r="W2308" s="173"/>
      <c r="X2308" s="173"/>
      <c r="Y2308" s="173"/>
      <c r="Z2308" s="173"/>
      <c r="AA2308" s="173"/>
      <c r="AB2308" s="173"/>
      <c r="AC2308" s="173"/>
      <c r="AD2308" s="173"/>
      <c r="AE2308" s="173"/>
      <c r="AF2308" s="173"/>
      <c r="AG2308" s="173"/>
      <c r="AH2308" s="173"/>
      <c r="AI2308" s="173"/>
      <c r="AJ2308" s="173"/>
      <c r="AK2308" s="173"/>
      <c r="AL2308" s="173"/>
      <c r="AM2308" s="173"/>
      <c r="AN2308" s="173"/>
      <c r="AO2308" s="173"/>
      <c r="AP2308" s="173"/>
      <c r="AQ2308" s="173"/>
      <c r="AR2308" s="173"/>
      <c r="AS2308" s="173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  <c r="BP2308" s="198"/>
      <c r="BQ2308" s="198"/>
      <c r="BR2308" s="198"/>
      <c r="BS2308" s="198"/>
      <c r="BT2308" s="198"/>
      <c r="BU2308" s="198"/>
      <c r="BV2308" s="198"/>
      <c r="BW2308" s="198"/>
      <c r="BX2308" s="198"/>
      <c r="BY2308" s="198"/>
      <c r="BZ2308" s="198"/>
      <c r="CA2308" s="198"/>
      <c r="CB2308" s="198"/>
      <c r="CC2308" s="198"/>
      <c r="CD2308" s="198"/>
    </row>
    <row r="2309" spans="4:82" x14ac:dyDescent="0.2">
      <c r="D2309" s="173"/>
      <c r="E2309" s="173"/>
      <c r="F2309" s="173"/>
      <c r="G2309" s="173"/>
      <c r="H2309" s="173"/>
      <c r="I2309" s="173"/>
      <c r="J2309" s="173"/>
      <c r="K2309" s="173"/>
      <c r="L2309" s="173"/>
      <c r="M2309" s="173"/>
      <c r="N2309" s="173"/>
      <c r="O2309" s="173"/>
      <c r="P2309" s="173"/>
      <c r="Q2309" s="173"/>
      <c r="R2309" s="173"/>
      <c r="S2309" s="173"/>
      <c r="T2309" s="173"/>
      <c r="U2309" s="173"/>
      <c r="V2309" s="173"/>
      <c r="W2309" s="173"/>
      <c r="X2309" s="173"/>
      <c r="Y2309" s="173"/>
      <c r="Z2309" s="173"/>
      <c r="AA2309" s="173"/>
      <c r="AB2309" s="173"/>
      <c r="AC2309" s="173"/>
      <c r="AD2309" s="173"/>
      <c r="AE2309" s="173"/>
      <c r="AF2309" s="173"/>
      <c r="AG2309" s="173"/>
      <c r="AH2309" s="173"/>
      <c r="AI2309" s="173"/>
      <c r="AJ2309" s="173"/>
      <c r="AK2309" s="173"/>
      <c r="AL2309" s="173"/>
      <c r="AM2309" s="173"/>
      <c r="AN2309" s="173"/>
      <c r="AO2309" s="173"/>
      <c r="AP2309" s="173"/>
      <c r="AQ2309" s="173"/>
      <c r="AR2309" s="173"/>
      <c r="AS2309" s="173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  <c r="BP2309" s="198"/>
      <c r="BQ2309" s="198"/>
      <c r="BR2309" s="198"/>
      <c r="BS2309" s="198"/>
      <c r="BT2309" s="198"/>
      <c r="BU2309" s="198"/>
      <c r="BV2309" s="198"/>
      <c r="BW2309" s="198"/>
      <c r="BX2309" s="198"/>
      <c r="BY2309" s="198"/>
      <c r="BZ2309" s="198"/>
      <c r="CA2309" s="198"/>
      <c r="CB2309" s="198"/>
      <c r="CC2309" s="198"/>
      <c r="CD2309" s="198"/>
    </row>
    <row r="2310" spans="4:82" x14ac:dyDescent="0.2">
      <c r="D2310" s="173"/>
      <c r="E2310" s="173"/>
      <c r="F2310" s="173"/>
      <c r="G2310" s="173"/>
      <c r="H2310" s="173"/>
      <c r="I2310" s="173"/>
      <c r="J2310" s="173"/>
      <c r="K2310" s="173"/>
      <c r="L2310" s="173"/>
      <c r="M2310" s="173"/>
      <c r="N2310" s="173"/>
      <c r="O2310" s="173"/>
      <c r="P2310" s="173"/>
      <c r="Q2310" s="173"/>
      <c r="R2310" s="173"/>
      <c r="S2310" s="173"/>
      <c r="T2310" s="173"/>
      <c r="U2310" s="173"/>
      <c r="V2310" s="173"/>
      <c r="W2310" s="173"/>
      <c r="X2310" s="173"/>
      <c r="Y2310" s="173"/>
      <c r="Z2310" s="173"/>
      <c r="AA2310" s="173"/>
      <c r="AB2310" s="173"/>
      <c r="AC2310" s="173"/>
      <c r="AD2310" s="173"/>
      <c r="AE2310" s="173"/>
      <c r="AF2310" s="173"/>
      <c r="AG2310" s="173"/>
      <c r="AH2310" s="173"/>
      <c r="AI2310" s="173"/>
      <c r="AJ2310" s="173"/>
      <c r="AK2310" s="173"/>
      <c r="AL2310" s="173"/>
      <c r="AM2310" s="173"/>
      <c r="AN2310" s="173"/>
      <c r="AO2310" s="173"/>
      <c r="AP2310" s="173"/>
      <c r="AQ2310" s="173"/>
      <c r="AR2310" s="173"/>
      <c r="AS2310" s="173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  <c r="BP2310" s="198"/>
      <c r="BQ2310" s="198"/>
      <c r="BR2310" s="198"/>
      <c r="BS2310" s="198"/>
      <c r="BT2310" s="198"/>
      <c r="BU2310" s="198"/>
      <c r="BV2310" s="198"/>
      <c r="BW2310" s="198"/>
      <c r="BX2310" s="198"/>
      <c r="BY2310" s="198"/>
      <c r="BZ2310" s="198"/>
      <c r="CA2310" s="198"/>
      <c r="CB2310" s="198"/>
      <c r="CC2310" s="198"/>
      <c r="CD2310" s="198"/>
    </row>
    <row r="2311" spans="4:82" x14ac:dyDescent="0.2">
      <c r="D2311" s="173"/>
      <c r="E2311" s="173"/>
      <c r="F2311" s="173"/>
      <c r="G2311" s="173"/>
      <c r="H2311" s="173"/>
      <c r="I2311" s="173"/>
      <c r="J2311" s="173"/>
      <c r="K2311" s="173"/>
      <c r="L2311" s="173"/>
      <c r="M2311" s="173"/>
      <c r="N2311" s="173"/>
      <c r="O2311" s="173"/>
      <c r="P2311" s="173"/>
      <c r="Q2311" s="173"/>
      <c r="R2311" s="173"/>
      <c r="S2311" s="173"/>
      <c r="T2311" s="173"/>
      <c r="U2311" s="173"/>
      <c r="V2311" s="173"/>
      <c r="W2311" s="173"/>
      <c r="X2311" s="173"/>
      <c r="Y2311" s="173"/>
      <c r="Z2311" s="173"/>
      <c r="AA2311" s="173"/>
      <c r="AB2311" s="173"/>
      <c r="AC2311" s="173"/>
      <c r="AD2311" s="173"/>
      <c r="AE2311" s="173"/>
      <c r="AF2311" s="173"/>
      <c r="AG2311" s="173"/>
      <c r="AH2311" s="173"/>
      <c r="AI2311" s="173"/>
      <c r="AJ2311" s="173"/>
      <c r="AK2311" s="173"/>
      <c r="AL2311" s="173"/>
      <c r="AM2311" s="173"/>
      <c r="AN2311" s="173"/>
      <c r="AO2311" s="173"/>
      <c r="AP2311" s="173"/>
      <c r="AQ2311" s="173"/>
      <c r="AR2311" s="173"/>
      <c r="AS2311" s="173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  <c r="BP2311" s="198"/>
      <c r="BQ2311" s="198"/>
      <c r="BR2311" s="198"/>
      <c r="BS2311" s="198"/>
      <c r="BT2311" s="198"/>
      <c r="BU2311" s="198"/>
      <c r="BV2311" s="198"/>
      <c r="BW2311" s="198"/>
      <c r="BX2311" s="198"/>
      <c r="BY2311" s="198"/>
      <c r="BZ2311" s="198"/>
      <c r="CA2311" s="198"/>
      <c r="CB2311" s="198"/>
      <c r="CC2311" s="198"/>
      <c r="CD2311" s="198"/>
    </row>
    <row r="2312" spans="4:82" x14ac:dyDescent="0.2">
      <c r="D2312" s="173"/>
      <c r="E2312" s="173"/>
      <c r="F2312" s="173"/>
      <c r="G2312" s="173"/>
      <c r="H2312" s="173"/>
      <c r="I2312" s="173"/>
      <c r="J2312" s="173"/>
      <c r="K2312" s="173"/>
      <c r="L2312" s="173"/>
      <c r="M2312" s="173"/>
      <c r="N2312" s="173"/>
      <c r="O2312" s="173"/>
      <c r="P2312" s="173"/>
      <c r="Q2312" s="173"/>
      <c r="R2312" s="173"/>
      <c r="S2312" s="173"/>
      <c r="T2312" s="173"/>
      <c r="U2312" s="173"/>
      <c r="V2312" s="173"/>
      <c r="W2312" s="173"/>
      <c r="X2312" s="173"/>
      <c r="Y2312" s="173"/>
      <c r="Z2312" s="173"/>
      <c r="AA2312" s="173"/>
      <c r="AB2312" s="173"/>
      <c r="AC2312" s="173"/>
      <c r="AD2312" s="173"/>
      <c r="AE2312" s="173"/>
      <c r="AF2312" s="173"/>
      <c r="AG2312" s="173"/>
      <c r="AH2312" s="173"/>
      <c r="AI2312" s="173"/>
      <c r="AJ2312" s="173"/>
      <c r="AK2312" s="173"/>
      <c r="AL2312" s="173"/>
      <c r="AM2312" s="173"/>
      <c r="AN2312" s="173"/>
      <c r="AO2312" s="173"/>
      <c r="AP2312" s="173"/>
      <c r="AQ2312" s="173"/>
      <c r="AR2312" s="173"/>
      <c r="AS2312" s="173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  <c r="BP2312" s="198"/>
      <c r="BQ2312" s="198"/>
      <c r="BR2312" s="198"/>
      <c r="BS2312" s="198"/>
      <c r="BT2312" s="198"/>
      <c r="BU2312" s="198"/>
      <c r="BV2312" s="198"/>
      <c r="BW2312" s="198"/>
      <c r="BX2312" s="198"/>
      <c r="BY2312" s="198"/>
      <c r="BZ2312" s="198"/>
      <c r="CA2312" s="198"/>
      <c r="CB2312" s="198"/>
      <c r="CC2312" s="198"/>
      <c r="CD2312" s="198"/>
    </row>
    <row r="2313" spans="4:82" x14ac:dyDescent="0.2">
      <c r="D2313" s="173"/>
      <c r="E2313" s="173"/>
      <c r="F2313" s="173"/>
      <c r="G2313" s="173"/>
      <c r="H2313" s="173"/>
      <c r="I2313" s="173"/>
      <c r="J2313" s="173"/>
      <c r="K2313" s="173"/>
      <c r="L2313" s="173"/>
      <c r="M2313" s="173"/>
      <c r="N2313" s="173"/>
      <c r="O2313" s="173"/>
      <c r="P2313" s="173"/>
      <c r="Q2313" s="173"/>
      <c r="R2313" s="173"/>
      <c r="S2313" s="173"/>
      <c r="T2313" s="173"/>
      <c r="U2313" s="173"/>
      <c r="V2313" s="173"/>
      <c r="W2313" s="173"/>
      <c r="X2313" s="173"/>
      <c r="Y2313" s="173"/>
      <c r="Z2313" s="173"/>
      <c r="AA2313" s="173"/>
      <c r="AB2313" s="173"/>
      <c r="AC2313" s="173"/>
      <c r="AD2313" s="173"/>
      <c r="AE2313" s="173"/>
      <c r="AF2313" s="173"/>
      <c r="AG2313" s="173"/>
      <c r="AH2313" s="173"/>
      <c r="AI2313" s="173"/>
      <c r="AJ2313" s="173"/>
      <c r="AK2313" s="173"/>
      <c r="AL2313" s="173"/>
      <c r="AM2313" s="173"/>
      <c r="AN2313" s="173"/>
      <c r="AO2313" s="173"/>
      <c r="AP2313" s="173"/>
      <c r="AQ2313" s="173"/>
      <c r="AR2313" s="173"/>
      <c r="AS2313" s="173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  <c r="BP2313" s="198"/>
      <c r="BQ2313" s="198"/>
      <c r="BR2313" s="198"/>
      <c r="BS2313" s="198"/>
      <c r="BT2313" s="198"/>
      <c r="BU2313" s="198"/>
      <c r="BV2313" s="198"/>
      <c r="BW2313" s="198"/>
      <c r="BX2313" s="198"/>
      <c r="BY2313" s="198"/>
      <c r="BZ2313" s="198"/>
      <c r="CA2313" s="198"/>
      <c r="CB2313" s="198"/>
      <c r="CC2313" s="198"/>
      <c r="CD2313" s="198"/>
    </row>
    <row r="2314" spans="4:82" x14ac:dyDescent="0.2">
      <c r="D2314" s="173"/>
      <c r="E2314" s="173"/>
      <c r="F2314" s="173"/>
      <c r="G2314" s="173"/>
      <c r="H2314" s="173"/>
      <c r="I2314" s="173"/>
      <c r="J2314" s="173"/>
      <c r="K2314" s="173"/>
      <c r="L2314" s="173"/>
      <c r="M2314" s="173"/>
      <c r="N2314" s="173"/>
      <c r="O2314" s="173"/>
      <c r="P2314" s="173"/>
      <c r="Q2314" s="173"/>
      <c r="R2314" s="173"/>
      <c r="S2314" s="173"/>
      <c r="T2314" s="173"/>
      <c r="U2314" s="173"/>
      <c r="V2314" s="173"/>
      <c r="W2314" s="173"/>
      <c r="X2314" s="173"/>
      <c r="Y2314" s="173"/>
      <c r="Z2314" s="173"/>
      <c r="AA2314" s="173"/>
      <c r="AB2314" s="173"/>
      <c r="AC2314" s="173"/>
      <c r="AD2314" s="173"/>
      <c r="AE2314" s="173"/>
      <c r="AF2314" s="173"/>
      <c r="AG2314" s="173"/>
      <c r="AH2314" s="173"/>
      <c r="AI2314" s="173"/>
      <c r="AJ2314" s="173"/>
      <c r="AK2314" s="173"/>
      <c r="AL2314" s="173"/>
      <c r="AM2314" s="173"/>
      <c r="AN2314" s="173"/>
      <c r="AO2314" s="173"/>
      <c r="AP2314" s="173"/>
      <c r="AQ2314" s="173"/>
      <c r="AR2314" s="173"/>
      <c r="AS2314" s="173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  <c r="BP2314" s="198"/>
      <c r="BQ2314" s="198"/>
      <c r="BR2314" s="198"/>
      <c r="BS2314" s="198"/>
      <c r="BT2314" s="198"/>
      <c r="BU2314" s="198"/>
      <c r="BV2314" s="198"/>
      <c r="BW2314" s="198"/>
      <c r="BX2314" s="198"/>
      <c r="BY2314" s="198"/>
      <c r="BZ2314" s="198"/>
      <c r="CA2314" s="198"/>
      <c r="CB2314" s="198"/>
      <c r="CC2314" s="198"/>
      <c r="CD2314" s="198"/>
    </row>
    <row r="2315" spans="4:82" x14ac:dyDescent="0.2">
      <c r="D2315" s="173"/>
      <c r="E2315" s="173"/>
      <c r="F2315" s="173"/>
      <c r="G2315" s="173"/>
      <c r="H2315" s="173"/>
      <c r="I2315" s="173"/>
      <c r="J2315" s="173"/>
      <c r="K2315" s="173"/>
      <c r="L2315" s="173"/>
      <c r="M2315" s="173"/>
      <c r="N2315" s="173"/>
      <c r="O2315" s="173"/>
      <c r="P2315" s="173"/>
      <c r="Q2315" s="173"/>
      <c r="R2315" s="173"/>
      <c r="S2315" s="173"/>
      <c r="T2315" s="173"/>
      <c r="U2315" s="173"/>
      <c r="V2315" s="173"/>
      <c r="W2315" s="173"/>
      <c r="X2315" s="173"/>
      <c r="Y2315" s="173"/>
      <c r="Z2315" s="173"/>
      <c r="AA2315" s="173"/>
      <c r="AB2315" s="173"/>
      <c r="AC2315" s="173"/>
      <c r="AD2315" s="173"/>
      <c r="AE2315" s="173"/>
      <c r="AF2315" s="173"/>
      <c r="AG2315" s="173"/>
      <c r="AH2315" s="173"/>
      <c r="AI2315" s="173"/>
      <c r="AJ2315" s="173"/>
      <c r="AK2315" s="173"/>
      <c r="AL2315" s="173"/>
      <c r="AM2315" s="173"/>
      <c r="AN2315" s="173"/>
      <c r="AO2315" s="173"/>
      <c r="AP2315" s="173"/>
      <c r="AQ2315" s="173"/>
      <c r="AR2315" s="173"/>
      <c r="AS2315" s="173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  <c r="BP2315" s="198"/>
      <c r="BQ2315" s="198"/>
      <c r="BR2315" s="198"/>
      <c r="BS2315" s="198"/>
      <c r="BT2315" s="198"/>
      <c r="BU2315" s="198"/>
      <c r="BV2315" s="198"/>
      <c r="BW2315" s="198"/>
      <c r="BX2315" s="198"/>
      <c r="BY2315" s="198"/>
      <c r="BZ2315" s="198"/>
      <c r="CA2315" s="198"/>
      <c r="CB2315" s="198"/>
      <c r="CC2315" s="198"/>
      <c r="CD2315" s="198"/>
    </row>
    <row r="2316" spans="4:82" x14ac:dyDescent="0.2">
      <c r="D2316" s="173"/>
      <c r="E2316" s="173"/>
      <c r="F2316" s="173"/>
      <c r="G2316" s="173"/>
      <c r="H2316" s="173"/>
      <c r="I2316" s="173"/>
      <c r="J2316" s="173"/>
      <c r="K2316" s="173"/>
      <c r="L2316" s="173"/>
      <c r="M2316" s="173"/>
      <c r="N2316" s="173"/>
      <c r="O2316" s="173"/>
      <c r="P2316" s="173"/>
      <c r="Q2316" s="173"/>
      <c r="R2316" s="173"/>
      <c r="S2316" s="173"/>
      <c r="T2316" s="173"/>
      <c r="U2316" s="173"/>
      <c r="V2316" s="173"/>
      <c r="W2316" s="173"/>
      <c r="X2316" s="173"/>
      <c r="Y2316" s="173"/>
      <c r="Z2316" s="173"/>
      <c r="AA2316" s="173"/>
      <c r="AB2316" s="173"/>
      <c r="AC2316" s="173"/>
      <c r="AD2316" s="173"/>
      <c r="AE2316" s="173"/>
      <c r="AF2316" s="173"/>
      <c r="AG2316" s="173"/>
      <c r="AH2316" s="173"/>
      <c r="AI2316" s="173"/>
      <c r="AJ2316" s="173"/>
      <c r="AK2316" s="173"/>
      <c r="AL2316" s="173"/>
      <c r="AM2316" s="173"/>
      <c r="AN2316" s="173"/>
      <c r="AO2316" s="173"/>
      <c r="AP2316" s="173"/>
      <c r="AQ2316" s="173"/>
      <c r="AR2316" s="173"/>
      <c r="AS2316" s="173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  <c r="BP2316" s="198"/>
      <c r="BQ2316" s="198"/>
      <c r="BR2316" s="198"/>
      <c r="BS2316" s="198"/>
      <c r="BT2316" s="198"/>
      <c r="BU2316" s="198"/>
      <c r="BV2316" s="198"/>
      <c r="BW2316" s="198"/>
      <c r="BX2316" s="198"/>
      <c r="BY2316" s="198"/>
      <c r="BZ2316" s="198"/>
      <c r="CA2316" s="198"/>
      <c r="CB2316" s="198"/>
      <c r="CC2316" s="198"/>
      <c r="CD2316" s="198"/>
    </row>
    <row r="2317" spans="4:82" x14ac:dyDescent="0.2">
      <c r="D2317" s="173"/>
      <c r="E2317" s="173"/>
      <c r="F2317" s="173"/>
      <c r="G2317" s="173"/>
      <c r="H2317" s="173"/>
      <c r="I2317" s="173"/>
      <c r="J2317" s="173"/>
      <c r="K2317" s="173"/>
      <c r="L2317" s="173"/>
      <c r="M2317" s="173"/>
      <c r="N2317" s="173"/>
      <c r="O2317" s="173"/>
      <c r="P2317" s="173"/>
      <c r="Q2317" s="173"/>
      <c r="R2317" s="173"/>
      <c r="S2317" s="173"/>
      <c r="T2317" s="173"/>
      <c r="U2317" s="173"/>
      <c r="V2317" s="173"/>
      <c r="W2317" s="173"/>
      <c r="X2317" s="173"/>
      <c r="Y2317" s="173"/>
      <c r="Z2317" s="173"/>
      <c r="AA2317" s="173"/>
      <c r="AB2317" s="173"/>
      <c r="AC2317" s="173"/>
      <c r="AD2317" s="173"/>
      <c r="AE2317" s="173"/>
      <c r="AF2317" s="173"/>
      <c r="AG2317" s="173"/>
      <c r="AH2317" s="173"/>
      <c r="AI2317" s="173"/>
      <c r="AJ2317" s="173"/>
      <c r="AK2317" s="173"/>
      <c r="AL2317" s="173"/>
      <c r="AM2317" s="173"/>
      <c r="AN2317" s="173"/>
      <c r="AO2317" s="173"/>
      <c r="AP2317" s="173"/>
      <c r="AQ2317" s="173"/>
      <c r="AR2317" s="173"/>
      <c r="AS2317" s="173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  <c r="BP2317" s="198"/>
      <c r="BQ2317" s="198"/>
      <c r="BR2317" s="198"/>
      <c r="BS2317" s="198"/>
      <c r="BT2317" s="198"/>
      <c r="BU2317" s="198"/>
      <c r="BV2317" s="198"/>
      <c r="BW2317" s="198"/>
      <c r="BX2317" s="198"/>
      <c r="BY2317" s="198"/>
      <c r="BZ2317" s="198"/>
      <c r="CA2317" s="198"/>
      <c r="CB2317" s="198"/>
      <c r="CC2317" s="198"/>
      <c r="CD2317" s="198"/>
    </row>
    <row r="2318" spans="4:82" x14ac:dyDescent="0.2">
      <c r="D2318" s="173"/>
      <c r="E2318" s="173"/>
      <c r="F2318" s="173"/>
      <c r="G2318" s="173"/>
      <c r="H2318" s="173"/>
      <c r="I2318" s="173"/>
      <c r="J2318" s="173"/>
      <c r="K2318" s="173"/>
      <c r="L2318" s="173"/>
      <c r="M2318" s="173"/>
      <c r="N2318" s="173"/>
      <c r="O2318" s="173"/>
      <c r="P2318" s="173"/>
      <c r="Q2318" s="173"/>
      <c r="R2318" s="173"/>
      <c r="S2318" s="173"/>
      <c r="T2318" s="173"/>
      <c r="U2318" s="173"/>
      <c r="V2318" s="173"/>
      <c r="W2318" s="173"/>
      <c r="X2318" s="173"/>
      <c r="Y2318" s="173"/>
      <c r="Z2318" s="173"/>
      <c r="AA2318" s="173"/>
      <c r="AB2318" s="173"/>
      <c r="AC2318" s="173"/>
      <c r="AD2318" s="173"/>
      <c r="AE2318" s="173"/>
      <c r="AF2318" s="173"/>
      <c r="AG2318" s="173"/>
      <c r="AH2318" s="173"/>
      <c r="AI2318" s="173"/>
      <c r="AJ2318" s="173"/>
      <c r="AK2318" s="173"/>
      <c r="AL2318" s="173"/>
      <c r="AM2318" s="173"/>
      <c r="AN2318" s="173"/>
      <c r="AO2318" s="173"/>
      <c r="AP2318" s="173"/>
      <c r="AQ2318" s="173"/>
      <c r="AR2318" s="173"/>
      <c r="AS2318" s="173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  <c r="BP2318" s="198"/>
      <c r="BQ2318" s="198"/>
      <c r="BR2318" s="198"/>
      <c r="BS2318" s="198"/>
      <c r="BT2318" s="198"/>
      <c r="BU2318" s="198"/>
      <c r="BV2318" s="198"/>
      <c r="BW2318" s="198"/>
      <c r="BX2318" s="198"/>
      <c r="BY2318" s="198"/>
      <c r="BZ2318" s="198"/>
      <c r="CA2318" s="198"/>
      <c r="CB2318" s="198"/>
      <c r="CC2318" s="198"/>
      <c r="CD2318" s="198"/>
    </row>
    <row r="2319" spans="4:82" x14ac:dyDescent="0.2">
      <c r="D2319" s="173"/>
      <c r="E2319" s="173"/>
      <c r="F2319" s="173"/>
      <c r="G2319" s="173"/>
      <c r="H2319" s="173"/>
      <c r="I2319" s="173"/>
      <c r="J2319" s="173"/>
      <c r="K2319" s="173"/>
      <c r="L2319" s="173"/>
      <c r="M2319" s="173"/>
      <c r="N2319" s="173"/>
      <c r="O2319" s="173"/>
      <c r="P2319" s="173"/>
      <c r="Q2319" s="173"/>
      <c r="R2319" s="173"/>
      <c r="S2319" s="173"/>
      <c r="T2319" s="173"/>
      <c r="U2319" s="173"/>
      <c r="V2319" s="173"/>
      <c r="W2319" s="173"/>
      <c r="X2319" s="173"/>
      <c r="Y2319" s="173"/>
      <c r="Z2319" s="173"/>
      <c r="AA2319" s="173"/>
      <c r="AB2319" s="173"/>
      <c r="AC2319" s="173"/>
      <c r="AD2319" s="173"/>
      <c r="AE2319" s="173"/>
      <c r="AF2319" s="173"/>
      <c r="AG2319" s="173"/>
      <c r="AH2319" s="173"/>
      <c r="AI2319" s="173"/>
      <c r="AJ2319" s="173"/>
      <c r="AK2319" s="173"/>
      <c r="AL2319" s="173"/>
      <c r="AM2319" s="173"/>
      <c r="AN2319" s="173"/>
      <c r="AO2319" s="173"/>
      <c r="AP2319" s="173"/>
      <c r="AQ2319" s="173"/>
      <c r="AR2319" s="173"/>
      <c r="AS2319" s="173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  <c r="BP2319" s="198"/>
      <c r="BQ2319" s="198"/>
      <c r="BR2319" s="198"/>
      <c r="BS2319" s="198"/>
      <c r="BT2319" s="198"/>
      <c r="BU2319" s="198"/>
      <c r="BV2319" s="198"/>
      <c r="BW2319" s="198"/>
      <c r="BX2319" s="198"/>
      <c r="BY2319" s="198"/>
      <c r="BZ2319" s="198"/>
      <c r="CA2319" s="198"/>
      <c r="CB2319" s="198"/>
      <c r="CC2319" s="198"/>
      <c r="CD2319" s="198"/>
    </row>
    <row r="2320" spans="4:82" x14ac:dyDescent="0.2">
      <c r="D2320" s="173"/>
      <c r="E2320" s="173"/>
      <c r="F2320" s="173"/>
      <c r="G2320" s="173"/>
      <c r="H2320" s="173"/>
      <c r="I2320" s="173"/>
      <c r="J2320" s="173"/>
      <c r="K2320" s="173"/>
      <c r="L2320" s="173"/>
      <c r="M2320" s="173"/>
      <c r="N2320" s="173"/>
      <c r="O2320" s="173"/>
      <c r="P2320" s="173"/>
      <c r="Q2320" s="173"/>
      <c r="R2320" s="173"/>
      <c r="S2320" s="173"/>
      <c r="T2320" s="173"/>
      <c r="U2320" s="173"/>
      <c r="V2320" s="173"/>
      <c r="W2320" s="173"/>
      <c r="X2320" s="173"/>
      <c r="Y2320" s="173"/>
      <c r="Z2320" s="173"/>
      <c r="AA2320" s="173"/>
      <c r="AB2320" s="173"/>
      <c r="AC2320" s="173"/>
      <c r="AD2320" s="173"/>
      <c r="AE2320" s="173"/>
      <c r="AF2320" s="173"/>
      <c r="AG2320" s="173"/>
      <c r="AH2320" s="173"/>
      <c r="AI2320" s="173"/>
      <c r="AJ2320" s="173"/>
      <c r="AK2320" s="173"/>
      <c r="AL2320" s="173"/>
      <c r="AM2320" s="173"/>
      <c r="AN2320" s="173"/>
      <c r="AO2320" s="173"/>
      <c r="AP2320" s="173"/>
      <c r="AQ2320" s="173"/>
      <c r="AR2320" s="173"/>
      <c r="AS2320" s="173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  <c r="BP2320" s="198"/>
      <c r="BQ2320" s="198"/>
      <c r="BR2320" s="198"/>
      <c r="BS2320" s="198"/>
      <c r="BT2320" s="198"/>
      <c r="BU2320" s="198"/>
      <c r="BV2320" s="198"/>
      <c r="BW2320" s="198"/>
      <c r="BX2320" s="198"/>
      <c r="BY2320" s="198"/>
      <c r="BZ2320" s="198"/>
      <c r="CA2320" s="198"/>
      <c r="CB2320" s="198"/>
      <c r="CC2320" s="198"/>
      <c r="CD2320" s="198"/>
    </row>
    <row r="2321" spans="4:82" x14ac:dyDescent="0.2">
      <c r="D2321" s="173"/>
      <c r="E2321" s="173"/>
      <c r="F2321" s="173"/>
      <c r="G2321" s="173"/>
      <c r="H2321" s="173"/>
      <c r="I2321" s="173"/>
      <c r="J2321" s="173"/>
      <c r="K2321" s="173"/>
      <c r="L2321" s="173"/>
      <c r="M2321" s="173"/>
      <c r="N2321" s="173"/>
      <c r="O2321" s="173"/>
      <c r="P2321" s="173"/>
      <c r="Q2321" s="173"/>
      <c r="R2321" s="173"/>
      <c r="S2321" s="173"/>
      <c r="T2321" s="173"/>
      <c r="U2321" s="173"/>
      <c r="V2321" s="173"/>
      <c r="W2321" s="173"/>
      <c r="X2321" s="173"/>
      <c r="Y2321" s="173"/>
      <c r="Z2321" s="173"/>
      <c r="AA2321" s="173"/>
      <c r="AB2321" s="173"/>
      <c r="AC2321" s="173"/>
      <c r="AD2321" s="173"/>
      <c r="AE2321" s="173"/>
      <c r="AF2321" s="173"/>
      <c r="AG2321" s="173"/>
      <c r="AH2321" s="173"/>
      <c r="AI2321" s="173"/>
      <c r="AJ2321" s="173"/>
      <c r="AK2321" s="173"/>
      <c r="AL2321" s="173"/>
      <c r="AM2321" s="173"/>
      <c r="AN2321" s="173"/>
      <c r="AO2321" s="173"/>
      <c r="AP2321" s="173"/>
      <c r="AQ2321" s="173"/>
      <c r="AR2321" s="173"/>
      <c r="AS2321" s="173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  <c r="BP2321" s="198"/>
      <c r="BQ2321" s="198"/>
      <c r="BR2321" s="198"/>
      <c r="BS2321" s="198"/>
      <c r="BT2321" s="198"/>
      <c r="BU2321" s="198"/>
      <c r="BV2321" s="198"/>
      <c r="BW2321" s="198"/>
      <c r="BX2321" s="198"/>
      <c r="BY2321" s="198"/>
      <c r="BZ2321" s="198"/>
      <c r="CA2321" s="198"/>
      <c r="CB2321" s="198"/>
      <c r="CC2321" s="198"/>
      <c r="CD2321" s="198"/>
    </row>
    <row r="2322" spans="4:82" x14ac:dyDescent="0.2">
      <c r="D2322" s="173"/>
      <c r="E2322" s="173"/>
      <c r="F2322" s="173"/>
      <c r="G2322" s="173"/>
      <c r="H2322" s="173"/>
      <c r="I2322" s="173"/>
      <c r="J2322" s="173"/>
      <c r="K2322" s="173"/>
      <c r="L2322" s="173"/>
      <c r="M2322" s="173"/>
      <c r="N2322" s="173"/>
      <c r="O2322" s="173"/>
      <c r="P2322" s="173"/>
      <c r="Q2322" s="173"/>
      <c r="R2322" s="173"/>
      <c r="S2322" s="173"/>
      <c r="T2322" s="173"/>
      <c r="U2322" s="173"/>
      <c r="V2322" s="173"/>
      <c r="W2322" s="173"/>
      <c r="X2322" s="173"/>
      <c r="Y2322" s="173"/>
      <c r="Z2322" s="173"/>
      <c r="AA2322" s="173"/>
      <c r="AB2322" s="173"/>
      <c r="AC2322" s="173"/>
      <c r="AD2322" s="173"/>
      <c r="AE2322" s="173"/>
      <c r="AF2322" s="173"/>
      <c r="AG2322" s="173"/>
      <c r="AH2322" s="173"/>
      <c r="AI2322" s="173"/>
      <c r="AJ2322" s="173"/>
      <c r="AK2322" s="173"/>
      <c r="AL2322" s="173"/>
      <c r="AM2322" s="173"/>
      <c r="AN2322" s="173"/>
      <c r="AO2322" s="173"/>
      <c r="AP2322" s="173"/>
      <c r="AQ2322" s="173"/>
      <c r="AR2322" s="173"/>
      <c r="AS2322" s="173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  <c r="BP2322" s="198"/>
      <c r="BQ2322" s="198"/>
      <c r="BR2322" s="198"/>
      <c r="BS2322" s="198"/>
      <c r="BT2322" s="198"/>
      <c r="BU2322" s="198"/>
      <c r="BV2322" s="198"/>
      <c r="BW2322" s="198"/>
      <c r="BX2322" s="198"/>
      <c r="BY2322" s="198"/>
      <c r="BZ2322" s="198"/>
      <c r="CA2322" s="198"/>
      <c r="CB2322" s="198"/>
      <c r="CC2322" s="198"/>
      <c r="CD2322" s="198"/>
    </row>
    <row r="2323" spans="4:82" x14ac:dyDescent="0.2">
      <c r="D2323" s="173"/>
      <c r="E2323" s="173"/>
      <c r="F2323" s="173"/>
      <c r="G2323" s="173"/>
      <c r="H2323" s="173"/>
      <c r="I2323" s="173"/>
      <c r="J2323" s="173"/>
      <c r="K2323" s="173"/>
      <c r="L2323" s="173"/>
      <c r="M2323" s="173"/>
      <c r="N2323" s="173"/>
      <c r="O2323" s="173"/>
      <c r="P2323" s="173"/>
      <c r="Q2323" s="173"/>
      <c r="R2323" s="173"/>
      <c r="S2323" s="173"/>
      <c r="T2323" s="173"/>
      <c r="U2323" s="173"/>
      <c r="V2323" s="173"/>
      <c r="W2323" s="173"/>
      <c r="X2323" s="173"/>
      <c r="Y2323" s="173"/>
      <c r="Z2323" s="173"/>
      <c r="AA2323" s="173"/>
      <c r="AB2323" s="173"/>
      <c r="AC2323" s="173"/>
      <c r="AD2323" s="173"/>
      <c r="AE2323" s="173"/>
      <c r="AF2323" s="173"/>
      <c r="AG2323" s="173"/>
      <c r="AH2323" s="173"/>
      <c r="AI2323" s="173"/>
      <c r="AJ2323" s="173"/>
      <c r="AK2323" s="173"/>
      <c r="AL2323" s="173"/>
      <c r="AM2323" s="173"/>
      <c r="AN2323" s="173"/>
      <c r="AO2323" s="173"/>
      <c r="AP2323" s="173"/>
      <c r="AQ2323" s="173"/>
      <c r="AR2323" s="173"/>
      <c r="AS2323" s="173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  <c r="BP2323" s="198"/>
      <c r="BQ2323" s="198"/>
      <c r="BR2323" s="198"/>
      <c r="BS2323" s="198"/>
      <c r="BT2323" s="198"/>
      <c r="BU2323" s="198"/>
      <c r="BV2323" s="198"/>
      <c r="BW2323" s="198"/>
      <c r="BX2323" s="198"/>
      <c r="BY2323" s="198"/>
      <c r="BZ2323" s="198"/>
      <c r="CA2323" s="198"/>
      <c r="CB2323" s="198"/>
      <c r="CC2323" s="198"/>
      <c r="CD2323" s="198"/>
    </row>
    <row r="2324" spans="4:82" x14ac:dyDescent="0.2">
      <c r="D2324" s="173"/>
      <c r="E2324" s="173"/>
      <c r="F2324" s="173"/>
      <c r="G2324" s="173"/>
      <c r="H2324" s="173"/>
      <c r="I2324" s="173"/>
      <c r="J2324" s="173"/>
      <c r="K2324" s="173"/>
      <c r="L2324" s="173"/>
      <c r="M2324" s="173"/>
      <c r="N2324" s="173"/>
      <c r="O2324" s="173"/>
      <c r="P2324" s="173"/>
      <c r="Q2324" s="173"/>
      <c r="R2324" s="173"/>
      <c r="S2324" s="173"/>
      <c r="T2324" s="173"/>
      <c r="U2324" s="173"/>
      <c r="V2324" s="173"/>
      <c r="W2324" s="173"/>
      <c r="X2324" s="173"/>
      <c r="Y2324" s="173"/>
      <c r="Z2324" s="173"/>
      <c r="AA2324" s="173"/>
      <c r="AB2324" s="173"/>
      <c r="AC2324" s="173"/>
      <c r="AD2324" s="173"/>
      <c r="AE2324" s="173"/>
      <c r="AF2324" s="173"/>
      <c r="AG2324" s="173"/>
      <c r="AH2324" s="173"/>
      <c r="AI2324" s="173"/>
      <c r="AJ2324" s="173"/>
      <c r="AK2324" s="173"/>
      <c r="AL2324" s="173"/>
      <c r="AM2324" s="173"/>
      <c r="AN2324" s="173"/>
      <c r="AO2324" s="173"/>
      <c r="AP2324" s="173"/>
      <c r="AQ2324" s="173"/>
      <c r="AR2324" s="173"/>
      <c r="AS2324" s="173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  <c r="BP2324" s="198"/>
      <c r="BQ2324" s="198"/>
      <c r="BR2324" s="198"/>
      <c r="BS2324" s="198"/>
      <c r="BT2324" s="198"/>
      <c r="BU2324" s="198"/>
      <c r="BV2324" s="198"/>
      <c r="BW2324" s="198"/>
      <c r="BX2324" s="198"/>
      <c r="BY2324" s="198"/>
      <c r="BZ2324" s="198"/>
      <c r="CA2324" s="198"/>
      <c r="CB2324" s="198"/>
      <c r="CC2324" s="198"/>
      <c r="CD2324" s="198"/>
    </row>
    <row r="2325" spans="4:82" x14ac:dyDescent="0.2">
      <c r="D2325" s="173"/>
      <c r="E2325" s="173"/>
      <c r="F2325" s="173"/>
      <c r="G2325" s="173"/>
      <c r="H2325" s="173"/>
      <c r="I2325" s="173"/>
      <c r="J2325" s="173"/>
      <c r="K2325" s="173"/>
      <c r="L2325" s="173"/>
      <c r="M2325" s="173"/>
      <c r="N2325" s="173"/>
      <c r="O2325" s="173"/>
      <c r="P2325" s="173"/>
      <c r="Q2325" s="173"/>
      <c r="R2325" s="173"/>
      <c r="S2325" s="173"/>
      <c r="T2325" s="173"/>
      <c r="U2325" s="173"/>
      <c r="V2325" s="173"/>
      <c r="W2325" s="173"/>
      <c r="X2325" s="173"/>
      <c r="Y2325" s="173"/>
      <c r="Z2325" s="173"/>
      <c r="AA2325" s="173"/>
      <c r="AB2325" s="173"/>
      <c r="AC2325" s="173"/>
      <c r="AD2325" s="173"/>
      <c r="AE2325" s="173"/>
      <c r="AF2325" s="173"/>
      <c r="AG2325" s="173"/>
      <c r="AH2325" s="173"/>
      <c r="AI2325" s="173"/>
      <c r="AJ2325" s="173"/>
      <c r="AK2325" s="173"/>
      <c r="AL2325" s="173"/>
      <c r="AM2325" s="173"/>
      <c r="AN2325" s="173"/>
      <c r="AO2325" s="173"/>
      <c r="AP2325" s="173"/>
      <c r="AQ2325" s="173"/>
      <c r="AR2325" s="173"/>
      <c r="AS2325" s="173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  <c r="BP2325" s="198"/>
      <c r="BQ2325" s="198"/>
      <c r="BR2325" s="198"/>
      <c r="BS2325" s="198"/>
      <c r="BT2325" s="198"/>
      <c r="BU2325" s="198"/>
      <c r="BV2325" s="198"/>
      <c r="BW2325" s="198"/>
      <c r="BX2325" s="198"/>
      <c r="BY2325" s="198"/>
      <c r="BZ2325" s="198"/>
      <c r="CA2325" s="198"/>
      <c r="CB2325" s="198"/>
      <c r="CC2325" s="198"/>
      <c r="CD2325" s="198"/>
    </row>
    <row r="2326" spans="4:82" x14ac:dyDescent="0.2">
      <c r="D2326" s="173"/>
      <c r="E2326" s="173"/>
      <c r="F2326" s="173"/>
      <c r="G2326" s="173"/>
      <c r="H2326" s="173"/>
      <c r="I2326" s="173"/>
      <c r="J2326" s="173"/>
      <c r="K2326" s="173"/>
      <c r="L2326" s="173"/>
      <c r="M2326" s="173"/>
      <c r="N2326" s="173"/>
      <c r="O2326" s="173"/>
      <c r="P2326" s="173"/>
      <c r="Q2326" s="173"/>
      <c r="R2326" s="173"/>
      <c r="S2326" s="173"/>
      <c r="T2326" s="173"/>
      <c r="U2326" s="173"/>
      <c r="V2326" s="173"/>
      <c r="W2326" s="173"/>
      <c r="X2326" s="173"/>
      <c r="Y2326" s="173"/>
      <c r="Z2326" s="173"/>
      <c r="AA2326" s="173"/>
      <c r="AB2326" s="173"/>
      <c r="AC2326" s="173"/>
      <c r="AD2326" s="173"/>
      <c r="AE2326" s="173"/>
      <c r="AF2326" s="173"/>
      <c r="AG2326" s="173"/>
      <c r="AH2326" s="173"/>
      <c r="AI2326" s="173"/>
      <c r="AJ2326" s="173"/>
      <c r="AK2326" s="173"/>
      <c r="AL2326" s="173"/>
      <c r="AM2326" s="173"/>
      <c r="AN2326" s="173"/>
      <c r="AO2326" s="173"/>
      <c r="AP2326" s="173"/>
      <c r="AQ2326" s="173"/>
      <c r="AR2326" s="173"/>
      <c r="AS2326" s="173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  <c r="BP2326" s="198"/>
      <c r="BQ2326" s="198"/>
      <c r="BR2326" s="198"/>
      <c r="BS2326" s="198"/>
      <c r="BT2326" s="198"/>
      <c r="BU2326" s="198"/>
      <c r="BV2326" s="198"/>
      <c r="BW2326" s="198"/>
      <c r="BX2326" s="198"/>
      <c r="BY2326" s="198"/>
      <c r="BZ2326" s="198"/>
      <c r="CA2326" s="198"/>
      <c r="CB2326" s="198"/>
      <c r="CC2326" s="198"/>
      <c r="CD2326" s="198"/>
    </row>
    <row r="2327" spans="4:82" x14ac:dyDescent="0.2">
      <c r="D2327" s="173"/>
      <c r="E2327" s="173"/>
      <c r="F2327" s="173"/>
      <c r="G2327" s="173"/>
      <c r="H2327" s="173"/>
      <c r="I2327" s="173"/>
      <c r="J2327" s="173"/>
      <c r="K2327" s="173"/>
      <c r="L2327" s="173"/>
      <c r="M2327" s="173"/>
      <c r="N2327" s="173"/>
      <c r="O2327" s="173"/>
      <c r="P2327" s="173"/>
      <c r="Q2327" s="173"/>
      <c r="R2327" s="173"/>
      <c r="S2327" s="173"/>
      <c r="T2327" s="173"/>
      <c r="U2327" s="173"/>
      <c r="V2327" s="173"/>
      <c r="W2327" s="173"/>
      <c r="X2327" s="173"/>
      <c r="Y2327" s="173"/>
      <c r="Z2327" s="173"/>
      <c r="AA2327" s="173"/>
      <c r="AB2327" s="173"/>
      <c r="AC2327" s="173"/>
      <c r="AD2327" s="173"/>
      <c r="AE2327" s="173"/>
      <c r="AF2327" s="173"/>
      <c r="AG2327" s="173"/>
      <c r="AH2327" s="173"/>
      <c r="AI2327" s="173"/>
      <c r="AJ2327" s="173"/>
      <c r="AK2327" s="173"/>
      <c r="AL2327" s="173"/>
      <c r="AM2327" s="173"/>
      <c r="AN2327" s="173"/>
      <c r="AO2327" s="173"/>
      <c r="AP2327" s="173"/>
      <c r="AQ2327" s="173"/>
      <c r="AR2327" s="173"/>
      <c r="AS2327" s="173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  <c r="BP2327" s="198"/>
      <c r="BQ2327" s="198"/>
      <c r="BR2327" s="198"/>
      <c r="BS2327" s="198"/>
      <c r="BT2327" s="198"/>
      <c r="BU2327" s="198"/>
      <c r="BV2327" s="198"/>
      <c r="BW2327" s="198"/>
      <c r="BX2327" s="198"/>
      <c r="BY2327" s="198"/>
      <c r="BZ2327" s="198"/>
      <c r="CA2327" s="198"/>
      <c r="CB2327" s="198"/>
      <c r="CC2327" s="198"/>
      <c r="CD2327" s="198"/>
    </row>
    <row r="2328" spans="4:82" x14ac:dyDescent="0.2">
      <c r="D2328" s="173"/>
      <c r="E2328" s="173"/>
      <c r="F2328" s="173"/>
      <c r="G2328" s="173"/>
      <c r="H2328" s="173"/>
      <c r="I2328" s="173"/>
      <c r="J2328" s="173"/>
      <c r="K2328" s="173"/>
      <c r="L2328" s="173"/>
      <c r="M2328" s="173"/>
      <c r="N2328" s="173"/>
      <c r="O2328" s="173"/>
      <c r="P2328" s="173"/>
      <c r="Q2328" s="173"/>
      <c r="R2328" s="173"/>
      <c r="S2328" s="173"/>
      <c r="T2328" s="173"/>
      <c r="U2328" s="173"/>
      <c r="V2328" s="173"/>
      <c r="W2328" s="173"/>
      <c r="X2328" s="173"/>
      <c r="Y2328" s="173"/>
      <c r="Z2328" s="173"/>
      <c r="AA2328" s="173"/>
      <c r="AB2328" s="173"/>
      <c r="AC2328" s="173"/>
      <c r="AD2328" s="173"/>
      <c r="AE2328" s="173"/>
      <c r="AF2328" s="173"/>
      <c r="AG2328" s="173"/>
      <c r="AH2328" s="173"/>
      <c r="AI2328" s="173"/>
      <c r="AJ2328" s="173"/>
      <c r="AK2328" s="173"/>
      <c r="AL2328" s="173"/>
      <c r="AM2328" s="173"/>
      <c r="AN2328" s="173"/>
      <c r="AO2328" s="173"/>
      <c r="AP2328" s="173"/>
      <c r="AQ2328" s="173"/>
      <c r="AR2328" s="173"/>
      <c r="AS2328" s="173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  <c r="BP2328" s="198"/>
      <c r="BQ2328" s="198"/>
      <c r="BR2328" s="198"/>
      <c r="BS2328" s="198"/>
      <c r="BT2328" s="198"/>
      <c r="BU2328" s="198"/>
      <c r="BV2328" s="198"/>
      <c r="BW2328" s="198"/>
      <c r="BX2328" s="198"/>
      <c r="BY2328" s="198"/>
      <c r="BZ2328" s="198"/>
      <c r="CA2328" s="198"/>
      <c r="CB2328" s="198"/>
      <c r="CC2328" s="198"/>
      <c r="CD2328" s="198"/>
    </row>
    <row r="2329" spans="4:82" x14ac:dyDescent="0.2">
      <c r="D2329" s="173"/>
      <c r="E2329" s="173"/>
      <c r="F2329" s="173"/>
      <c r="G2329" s="173"/>
      <c r="H2329" s="173"/>
      <c r="I2329" s="173"/>
      <c r="J2329" s="173"/>
      <c r="K2329" s="173"/>
      <c r="L2329" s="173"/>
      <c r="M2329" s="173"/>
      <c r="N2329" s="173"/>
      <c r="O2329" s="173"/>
      <c r="P2329" s="173"/>
      <c r="Q2329" s="173"/>
      <c r="R2329" s="173"/>
      <c r="S2329" s="173"/>
      <c r="T2329" s="173"/>
      <c r="U2329" s="173"/>
      <c r="V2329" s="173"/>
      <c r="W2329" s="173"/>
      <c r="X2329" s="173"/>
      <c r="Y2329" s="173"/>
      <c r="Z2329" s="173"/>
      <c r="AA2329" s="173"/>
      <c r="AB2329" s="173"/>
      <c r="AC2329" s="173"/>
      <c r="AD2329" s="173"/>
      <c r="AE2329" s="173"/>
      <c r="AF2329" s="173"/>
      <c r="AG2329" s="173"/>
      <c r="AH2329" s="173"/>
      <c r="AI2329" s="173"/>
      <c r="AJ2329" s="173"/>
      <c r="AK2329" s="173"/>
      <c r="AL2329" s="173"/>
      <c r="AM2329" s="173"/>
      <c r="AN2329" s="173"/>
      <c r="AO2329" s="173"/>
      <c r="AP2329" s="173"/>
      <c r="AQ2329" s="173"/>
      <c r="AR2329" s="173"/>
      <c r="AS2329" s="173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  <c r="BP2329" s="198"/>
      <c r="BQ2329" s="198"/>
      <c r="BR2329" s="198"/>
      <c r="BS2329" s="198"/>
      <c r="BT2329" s="198"/>
      <c r="BU2329" s="198"/>
      <c r="BV2329" s="198"/>
      <c r="BW2329" s="198"/>
      <c r="BX2329" s="198"/>
      <c r="BY2329" s="198"/>
      <c r="BZ2329" s="198"/>
      <c r="CA2329" s="198"/>
      <c r="CB2329" s="198"/>
      <c r="CC2329" s="198"/>
      <c r="CD2329" s="198"/>
    </row>
    <row r="2330" spans="4:82" x14ac:dyDescent="0.2">
      <c r="D2330" s="173"/>
      <c r="E2330" s="173"/>
      <c r="F2330" s="173"/>
      <c r="G2330" s="173"/>
      <c r="H2330" s="173"/>
      <c r="I2330" s="173"/>
      <c r="J2330" s="173"/>
      <c r="K2330" s="173"/>
      <c r="L2330" s="173"/>
      <c r="M2330" s="173"/>
      <c r="N2330" s="173"/>
      <c r="O2330" s="173"/>
      <c r="P2330" s="173"/>
      <c r="Q2330" s="173"/>
      <c r="R2330" s="173"/>
      <c r="S2330" s="173"/>
      <c r="T2330" s="173"/>
      <c r="U2330" s="173"/>
      <c r="V2330" s="173"/>
      <c r="W2330" s="173"/>
      <c r="X2330" s="173"/>
      <c r="Y2330" s="173"/>
      <c r="Z2330" s="173"/>
      <c r="AA2330" s="173"/>
      <c r="AB2330" s="173"/>
      <c r="AC2330" s="173"/>
      <c r="AD2330" s="173"/>
      <c r="AE2330" s="173"/>
      <c r="AF2330" s="173"/>
      <c r="AG2330" s="173"/>
      <c r="AH2330" s="173"/>
      <c r="AI2330" s="173"/>
      <c r="AJ2330" s="173"/>
      <c r="AK2330" s="173"/>
      <c r="AL2330" s="173"/>
      <c r="AM2330" s="173"/>
      <c r="AN2330" s="173"/>
      <c r="AO2330" s="173"/>
      <c r="AP2330" s="173"/>
      <c r="AQ2330" s="173"/>
      <c r="AR2330" s="173"/>
      <c r="AS2330" s="173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  <c r="BP2330" s="198"/>
      <c r="BQ2330" s="198"/>
      <c r="BR2330" s="198"/>
      <c r="BS2330" s="198"/>
      <c r="BT2330" s="198"/>
      <c r="BU2330" s="198"/>
      <c r="BV2330" s="198"/>
      <c r="BW2330" s="198"/>
      <c r="BX2330" s="198"/>
      <c r="BY2330" s="198"/>
      <c r="BZ2330" s="198"/>
      <c r="CA2330" s="198"/>
      <c r="CB2330" s="198"/>
      <c r="CC2330" s="198"/>
      <c r="CD2330" s="198"/>
    </row>
    <row r="2331" spans="4:82" x14ac:dyDescent="0.2">
      <c r="D2331" s="173"/>
      <c r="E2331" s="173"/>
      <c r="F2331" s="173"/>
      <c r="G2331" s="173"/>
      <c r="H2331" s="173"/>
      <c r="I2331" s="173"/>
      <c r="J2331" s="173"/>
      <c r="K2331" s="173"/>
      <c r="L2331" s="173"/>
      <c r="M2331" s="173"/>
      <c r="N2331" s="173"/>
      <c r="O2331" s="173"/>
      <c r="P2331" s="173"/>
      <c r="Q2331" s="173"/>
      <c r="R2331" s="173"/>
      <c r="S2331" s="173"/>
      <c r="T2331" s="173"/>
      <c r="U2331" s="173"/>
      <c r="V2331" s="173"/>
      <c r="W2331" s="173"/>
      <c r="X2331" s="173"/>
      <c r="Y2331" s="173"/>
      <c r="Z2331" s="173"/>
      <c r="AA2331" s="173"/>
      <c r="AB2331" s="173"/>
      <c r="AC2331" s="173"/>
      <c r="AD2331" s="173"/>
      <c r="AE2331" s="173"/>
      <c r="AF2331" s="173"/>
      <c r="AG2331" s="173"/>
      <c r="AH2331" s="173"/>
      <c r="AI2331" s="173"/>
      <c r="AJ2331" s="173"/>
      <c r="AK2331" s="173"/>
      <c r="AL2331" s="173"/>
      <c r="AM2331" s="173"/>
      <c r="AN2331" s="173"/>
      <c r="AO2331" s="173"/>
      <c r="AP2331" s="173"/>
      <c r="AQ2331" s="173"/>
      <c r="AR2331" s="173"/>
      <c r="AS2331" s="173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  <c r="BP2331" s="198"/>
      <c r="BQ2331" s="198"/>
      <c r="BR2331" s="198"/>
      <c r="BS2331" s="198"/>
      <c r="BT2331" s="198"/>
      <c r="BU2331" s="198"/>
      <c r="BV2331" s="198"/>
      <c r="BW2331" s="198"/>
      <c r="BX2331" s="198"/>
      <c r="BY2331" s="198"/>
      <c r="BZ2331" s="198"/>
      <c r="CA2331" s="198"/>
      <c r="CB2331" s="198"/>
      <c r="CC2331" s="198"/>
      <c r="CD2331" s="198"/>
    </row>
    <row r="2332" spans="4:82" x14ac:dyDescent="0.2">
      <c r="D2332" s="173"/>
      <c r="E2332" s="173"/>
      <c r="F2332" s="173"/>
      <c r="G2332" s="173"/>
      <c r="H2332" s="173"/>
      <c r="I2332" s="173"/>
      <c r="J2332" s="173"/>
      <c r="K2332" s="173"/>
      <c r="L2332" s="173"/>
      <c r="M2332" s="173"/>
      <c r="N2332" s="173"/>
      <c r="O2332" s="173"/>
      <c r="P2332" s="173"/>
      <c r="Q2332" s="173"/>
      <c r="R2332" s="173"/>
      <c r="S2332" s="173"/>
      <c r="T2332" s="173"/>
      <c r="U2332" s="173"/>
      <c r="V2332" s="173"/>
      <c r="W2332" s="173"/>
      <c r="X2332" s="173"/>
      <c r="Y2332" s="173"/>
      <c r="Z2332" s="173"/>
      <c r="AA2332" s="173"/>
      <c r="AB2332" s="173"/>
      <c r="AC2332" s="173"/>
      <c r="AD2332" s="173"/>
      <c r="AE2332" s="173"/>
      <c r="AF2332" s="173"/>
      <c r="AG2332" s="173"/>
      <c r="AH2332" s="173"/>
      <c r="AI2332" s="173"/>
      <c r="AJ2332" s="173"/>
      <c r="AK2332" s="173"/>
      <c r="AL2332" s="173"/>
      <c r="AM2332" s="173"/>
      <c r="AN2332" s="173"/>
      <c r="AO2332" s="173"/>
      <c r="AP2332" s="173"/>
      <c r="AQ2332" s="173"/>
      <c r="AR2332" s="173"/>
      <c r="AS2332" s="173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  <c r="BP2332" s="198"/>
      <c r="BQ2332" s="198"/>
      <c r="BR2332" s="198"/>
      <c r="BS2332" s="198"/>
      <c r="BT2332" s="198"/>
      <c r="BU2332" s="198"/>
      <c r="BV2332" s="198"/>
      <c r="BW2332" s="198"/>
      <c r="BX2332" s="198"/>
      <c r="BY2332" s="198"/>
      <c r="BZ2332" s="198"/>
      <c r="CA2332" s="198"/>
      <c r="CB2332" s="198"/>
      <c r="CC2332" s="198"/>
      <c r="CD2332" s="198"/>
    </row>
    <row r="2333" spans="4:82" x14ac:dyDescent="0.2">
      <c r="D2333" s="173"/>
      <c r="E2333" s="173"/>
      <c r="F2333" s="173"/>
      <c r="G2333" s="173"/>
      <c r="H2333" s="173"/>
      <c r="I2333" s="173"/>
      <c r="J2333" s="173"/>
      <c r="K2333" s="173"/>
      <c r="L2333" s="173"/>
      <c r="M2333" s="173"/>
      <c r="N2333" s="173"/>
      <c r="O2333" s="173"/>
      <c r="P2333" s="173"/>
      <c r="Q2333" s="173"/>
      <c r="R2333" s="173"/>
      <c r="S2333" s="173"/>
      <c r="T2333" s="173"/>
      <c r="U2333" s="173"/>
      <c r="V2333" s="173"/>
      <c r="W2333" s="173"/>
      <c r="X2333" s="173"/>
      <c r="Y2333" s="173"/>
      <c r="Z2333" s="173"/>
      <c r="AA2333" s="173"/>
      <c r="AB2333" s="173"/>
      <c r="AC2333" s="173"/>
      <c r="AD2333" s="173"/>
      <c r="AE2333" s="173"/>
      <c r="AF2333" s="173"/>
      <c r="AG2333" s="173"/>
      <c r="AH2333" s="173"/>
      <c r="AI2333" s="173"/>
      <c r="AJ2333" s="173"/>
      <c r="AK2333" s="173"/>
      <c r="AL2333" s="173"/>
      <c r="AM2333" s="173"/>
      <c r="AN2333" s="173"/>
      <c r="AO2333" s="173"/>
      <c r="AP2333" s="173"/>
      <c r="AQ2333" s="173"/>
      <c r="AR2333" s="173"/>
      <c r="AS2333" s="173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  <c r="BP2333" s="198"/>
      <c r="BQ2333" s="198"/>
      <c r="BR2333" s="198"/>
      <c r="BS2333" s="198"/>
      <c r="BT2333" s="198"/>
      <c r="BU2333" s="198"/>
      <c r="BV2333" s="198"/>
      <c r="BW2333" s="198"/>
      <c r="BX2333" s="198"/>
      <c r="BY2333" s="198"/>
      <c r="BZ2333" s="198"/>
      <c r="CA2333" s="198"/>
      <c r="CB2333" s="198"/>
      <c r="CC2333" s="198"/>
      <c r="CD2333" s="198"/>
    </row>
    <row r="2334" spans="4:82" x14ac:dyDescent="0.2">
      <c r="D2334" s="173"/>
      <c r="E2334" s="173"/>
      <c r="F2334" s="173"/>
      <c r="G2334" s="173"/>
      <c r="H2334" s="173"/>
      <c r="I2334" s="173"/>
      <c r="J2334" s="173"/>
      <c r="K2334" s="173"/>
      <c r="L2334" s="173"/>
      <c r="M2334" s="173"/>
      <c r="N2334" s="173"/>
      <c r="O2334" s="173"/>
      <c r="P2334" s="173"/>
      <c r="Q2334" s="173"/>
      <c r="R2334" s="173"/>
      <c r="S2334" s="173"/>
      <c r="T2334" s="173"/>
      <c r="U2334" s="173"/>
      <c r="V2334" s="173"/>
      <c r="W2334" s="173"/>
      <c r="X2334" s="173"/>
      <c r="Y2334" s="173"/>
      <c r="Z2334" s="173"/>
      <c r="AA2334" s="173"/>
      <c r="AB2334" s="173"/>
      <c r="AC2334" s="173"/>
      <c r="AD2334" s="173"/>
      <c r="AE2334" s="173"/>
      <c r="AF2334" s="173"/>
      <c r="AG2334" s="173"/>
      <c r="AH2334" s="173"/>
      <c r="AI2334" s="173"/>
      <c r="AJ2334" s="173"/>
      <c r="AK2334" s="173"/>
      <c r="AL2334" s="173"/>
      <c r="AM2334" s="173"/>
      <c r="AN2334" s="173"/>
      <c r="AO2334" s="173"/>
      <c r="AP2334" s="173"/>
      <c r="AQ2334" s="173"/>
      <c r="AR2334" s="173"/>
      <c r="AS2334" s="173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  <c r="BP2334" s="198"/>
      <c r="BQ2334" s="198"/>
      <c r="BR2334" s="198"/>
      <c r="BS2334" s="198"/>
      <c r="BT2334" s="198"/>
      <c r="BU2334" s="198"/>
      <c r="BV2334" s="198"/>
      <c r="BW2334" s="198"/>
      <c r="BX2334" s="198"/>
      <c r="BY2334" s="198"/>
      <c r="BZ2334" s="198"/>
      <c r="CA2334" s="198"/>
      <c r="CB2334" s="198"/>
      <c r="CC2334" s="198"/>
      <c r="CD2334" s="198"/>
    </row>
    <row r="2335" spans="4:82" x14ac:dyDescent="0.2">
      <c r="D2335" s="173"/>
      <c r="E2335" s="173"/>
      <c r="F2335" s="173"/>
      <c r="G2335" s="173"/>
      <c r="H2335" s="173"/>
      <c r="I2335" s="173"/>
      <c r="J2335" s="173"/>
      <c r="K2335" s="173"/>
      <c r="L2335" s="173"/>
      <c r="M2335" s="173"/>
      <c r="N2335" s="173"/>
      <c r="O2335" s="173"/>
      <c r="P2335" s="173"/>
      <c r="Q2335" s="173"/>
      <c r="R2335" s="173"/>
      <c r="S2335" s="173"/>
      <c r="T2335" s="173"/>
      <c r="U2335" s="173"/>
      <c r="V2335" s="173"/>
      <c r="W2335" s="173"/>
      <c r="X2335" s="173"/>
      <c r="Y2335" s="173"/>
      <c r="Z2335" s="173"/>
      <c r="AA2335" s="173"/>
      <c r="AB2335" s="173"/>
      <c r="AC2335" s="173"/>
      <c r="AD2335" s="173"/>
      <c r="AE2335" s="173"/>
      <c r="AF2335" s="173"/>
      <c r="AG2335" s="173"/>
      <c r="AH2335" s="173"/>
      <c r="AI2335" s="173"/>
      <c r="AJ2335" s="173"/>
      <c r="AK2335" s="173"/>
      <c r="AL2335" s="173"/>
      <c r="AM2335" s="173"/>
      <c r="AN2335" s="173"/>
      <c r="AO2335" s="173"/>
      <c r="AP2335" s="173"/>
      <c r="AQ2335" s="173"/>
      <c r="AR2335" s="173"/>
      <c r="AS2335" s="173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  <c r="BP2335" s="198"/>
      <c r="BQ2335" s="198"/>
      <c r="BR2335" s="198"/>
      <c r="BS2335" s="198"/>
      <c r="BT2335" s="198"/>
      <c r="BU2335" s="198"/>
      <c r="BV2335" s="198"/>
      <c r="BW2335" s="198"/>
      <c r="BX2335" s="198"/>
      <c r="BY2335" s="198"/>
      <c r="BZ2335" s="198"/>
      <c r="CA2335" s="198"/>
      <c r="CB2335" s="198"/>
      <c r="CC2335" s="198"/>
      <c r="CD2335" s="198"/>
    </row>
    <row r="2336" spans="4:82" x14ac:dyDescent="0.2">
      <c r="D2336" s="173"/>
      <c r="E2336" s="173"/>
      <c r="F2336" s="173"/>
      <c r="G2336" s="173"/>
      <c r="H2336" s="173"/>
      <c r="I2336" s="173"/>
      <c r="J2336" s="173"/>
      <c r="K2336" s="173"/>
      <c r="L2336" s="173"/>
      <c r="M2336" s="173"/>
      <c r="N2336" s="173"/>
      <c r="O2336" s="173"/>
      <c r="P2336" s="173"/>
      <c r="Q2336" s="173"/>
      <c r="R2336" s="173"/>
      <c r="S2336" s="173"/>
      <c r="T2336" s="173"/>
      <c r="U2336" s="173"/>
      <c r="V2336" s="173"/>
      <c r="W2336" s="173"/>
      <c r="X2336" s="173"/>
      <c r="Y2336" s="173"/>
      <c r="Z2336" s="173"/>
      <c r="AA2336" s="173"/>
      <c r="AB2336" s="173"/>
      <c r="AC2336" s="173"/>
      <c r="AD2336" s="173"/>
      <c r="AE2336" s="173"/>
      <c r="AF2336" s="173"/>
      <c r="AG2336" s="173"/>
      <c r="AH2336" s="173"/>
      <c r="AI2336" s="173"/>
      <c r="AJ2336" s="173"/>
      <c r="AK2336" s="173"/>
      <c r="AL2336" s="173"/>
      <c r="AM2336" s="173"/>
      <c r="AN2336" s="173"/>
      <c r="AO2336" s="173"/>
      <c r="AP2336" s="173"/>
      <c r="AQ2336" s="173"/>
      <c r="AR2336" s="173"/>
      <c r="AS2336" s="173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  <c r="BP2336" s="198"/>
      <c r="BQ2336" s="198"/>
      <c r="BR2336" s="198"/>
      <c r="BS2336" s="198"/>
      <c r="BT2336" s="198"/>
      <c r="BU2336" s="198"/>
      <c r="BV2336" s="198"/>
      <c r="BW2336" s="198"/>
      <c r="BX2336" s="198"/>
      <c r="BY2336" s="198"/>
      <c r="BZ2336" s="198"/>
      <c r="CA2336" s="198"/>
      <c r="CB2336" s="198"/>
      <c r="CC2336" s="198"/>
      <c r="CD2336" s="198"/>
    </row>
    <row r="2337" spans="4:82" x14ac:dyDescent="0.2">
      <c r="D2337" s="173"/>
      <c r="E2337" s="173"/>
      <c r="F2337" s="173"/>
      <c r="G2337" s="173"/>
      <c r="H2337" s="173"/>
      <c r="I2337" s="173"/>
      <c r="J2337" s="173"/>
      <c r="K2337" s="173"/>
      <c r="L2337" s="173"/>
      <c r="M2337" s="173"/>
      <c r="N2337" s="173"/>
      <c r="O2337" s="173"/>
      <c r="P2337" s="173"/>
      <c r="Q2337" s="173"/>
      <c r="R2337" s="173"/>
      <c r="S2337" s="173"/>
      <c r="T2337" s="173"/>
      <c r="U2337" s="173"/>
      <c r="V2337" s="173"/>
      <c r="W2337" s="173"/>
      <c r="X2337" s="173"/>
      <c r="Y2337" s="173"/>
      <c r="Z2337" s="173"/>
      <c r="AA2337" s="173"/>
      <c r="AB2337" s="173"/>
      <c r="AC2337" s="173"/>
      <c r="AD2337" s="173"/>
      <c r="AE2337" s="173"/>
      <c r="AF2337" s="173"/>
      <c r="AG2337" s="173"/>
      <c r="AH2337" s="173"/>
      <c r="AI2337" s="173"/>
      <c r="AJ2337" s="173"/>
      <c r="AK2337" s="173"/>
      <c r="AL2337" s="173"/>
      <c r="AM2337" s="173"/>
      <c r="AN2337" s="173"/>
      <c r="AO2337" s="173"/>
      <c r="AP2337" s="173"/>
      <c r="AQ2337" s="173"/>
      <c r="AR2337" s="173"/>
      <c r="AS2337" s="173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  <c r="BP2337" s="198"/>
      <c r="BQ2337" s="198"/>
      <c r="BR2337" s="198"/>
      <c r="BS2337" s="198"/>
      <c r="BT2337" s="198"/>
      <c r="BU2337" s="198"/>
      <c r="BV2337" s="198"/>
      <c r="BW2337" s="198"/>
      <c r="BX2337" s="198"/>
      <c r="BY2337" s="198"/>
      <c r="BZ2337" s="198"/>
      <c r="CA2337" s="198"/>
      <c r="CB2337" s="198"/>
      <c r="CC2337" s="198"/>
      <c r="CD2337" s="198"/>
    </row>
    <row r="2338" spans="4:82" x14ac:dyDescent="0.2">
      <c r="D2338" s="173"/>
      <c r="E2338" s="173"/>
      <c r="F2338" s="173"/>
      <c r="G2338" s="173"/>
      <c r="H2338" s="173"/>
      <c r="I2338" s="173"/>
      <c r="J2338" s="173"/>
      <c r="K2338" s="173"/>
      <c r="L2338" s="173"/>
      <c r="M2338" s="173"/>
      <c r="N2338" s="173"/>
      <c r="O2338" s="173"/>
      <c r="P2338" s="173"/>
      <c r="Q2338" s="173"/>
      <c r="R2338" s="173"/>
      <c r="S2338" s="173"/>
      <c r="T2338" s="173"/>
      <c r="U2338" s="173"/>
      <c r="V2338" s="173"/>
      <c r="W2338" s="173"/>
      <c r="X2338" s="173"/>
      <c r="Y2338" s="173"/>
      <c r="Z2338" s="173"/>
      <c r="AA2338" s="173"/>
      <c r="AB2338" s="173"/>
      <c r="AC2338" s="173"/>
      <c r="AD2338" s="173"/>
      <c r="AE2338" s="173"/>
      <c r="AF2338" s="173"/>
      <c r="AG2338" s="173"/>
      <c r="AH2338" s="173"/>
      <c r="AI2338" s="173"/>
      <c r="AJ2338" s="173"/>
      <c r="AK2338" s="173"/>
      <c r="AL2338" s="173"/>
      <c r="AM2338" s="173"/>
      <c r="AN2338" s="173"/>
      <c r="AO2338" s="173"/>
      <c r="AP2338" s="173"/>
      <c r="AQ2338" s="173"/>
      <c r="AR2338" s="173"/>
      <c r="AS2338" s="173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  <c r="BP2338" s="198"/>
      <c r="BQ2338" s="198"/>
      <c r="BR2338" s="198"/>
      <c r="BS2338" s="198"/>
      <c r="BT2338" s="198"/>
      <c r="BU2338" s="198"/>
      <c r="BV2338" s="198"/>
      <c r="BW2338" s="198"/>
      <c r="BX2338" s="198"/>
      <c r="BY2338" s="198"/>
      <c r="BZ2338" s="198"/>
      <c r="CA2338" s="198"/>
      <c r="CB2338" s="198"/>
      <c r="CC2338" s="198"/>
      <c r="CD2338" s="198"/>
    </row>
    <row r="2339" spans="4:82" x14ac:dyDescent="0.2">
      <c r="D2339" s="173"/>
      <c r="E2339" s="173"/>
      <c r="F2339" s="173"/>
      <c r="G2339" s="173"/>
      <c r="H2339" s="173"/>
      <c r="I2339" s="173"/>
      <c r="J2339" s="173"/>
      <c r="K2339" s="173"/>
      <c r="L2339" s="173"/>
      <c r="M2339" s="173"/>
      <c r="N2339" s="173"/>
      <c r="O2339" s="173"/>
      <c r="P2339" s="173"/>
      <c r="Q2339" s="173"/>
      <c r="R2339" s="173"/>
      <c r="S2339" s="173"/>
      <c r="T2339" s="173"/>
      <c r="U2339" s="173"/>
      <c r="V2339" s="173"/>
      <c r="W2339" s="173"/>
      <c r="X2339" s="173"/>
      <c r="Y2339" s="173"/>
      <c r="Z2339" s="173"/>
      <c r="AA2339" s="173"/>
      <c r="AB2339" s="173"/>
      <c r="AC2339" s="173"/>
      <c r="AD2339" s="173"/>
      <c r="AE2339" s="173"/>
      <c r="AF2339" s="173"/>
      <c r="AG2339" s="173"/>
      <c r="AH2339" s="173"/>
      <c r="AI2339" s="173"/>
      <c r="AJ2339" s="173"/>
      <c r="AK2339" s="173"/>
      <c r="AL2339" s="173"/>
      <c r="AM2339" s="173"/>
      <c r="AN2339" s="173"/>
      <c r="AO2339" s="173"/>
      <c r="AP2339" s="173"/>
      <c r="AQ2339" s="173"/>
      <c r="AR2339" s="173"/>
      <c r="AS2339" s="173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  <c r="BP2339" s="198"/>
      <c r="BQ2339" s="198"/>
      <c r="BR2339" s="198"/>
      <c r="BS2339" s="198"/>
      <c r="BT2339" s="198"/>
      <c r="BU2339" s="198"/>
      <c r="BV2339" s="198"/>
      <c r="BW2339" s="198"/>
      <c r="BX2339" s="198"/>
      <c r="BY2339" s="198"/>
      <c r="BZ2339" s="198"/>
      <c r="CA2339" s="198"/>
      <c r="CB2339" s="198"/>
      <c r="CC2339" s="198"/>
      <c r="CD2339" s="198"/>
    </row>
    <row r="2340" spans="4:82" x14ac:dyDescent="0.2">
      <c r="D2340" s="173"/>
      <c r="E2340" s="173"/>
      <c r="F2340" s="173"/>
      <c r="G2340" s="173"/>
      <c r="H2340" s="173"/>
      <c r="I2340" s="173"/>
      <c r="J2340" s="173"/>
      <c r="K2340" s="173"/>
      <c r="L2340" s="173"/>
      <c r="M2340" s="173"/>
      <c r="N2340" s="173"/>
      <c r="O2340" s="173"/>
      <c r="P2340" s="173"/>
      <c r="Q2340" s="173"/>
      <c r="R2340" s="173"/>
      <c r="S2340" s="173"/>
      <c r="T2340" s="173"/>
      <c r="U2340" s="173"/>
      <c r="V2340" s="173"/>
      <c r="W2340" s="173"/>
      <c r="X2340" s="173"/>
      <c r="Y2340" s="173"/>
      <c r="Z2340" s="173"/>
      <c r="AA2340" s="173"/>
      <c r="AB2340" s="173"/>
      <c r="AC2340" s="173"/>
      <c r="AD2340" s="173"/>
      <c r="AE2340" s="173"/>
      <c r="AF2340" s="173"/>
      <c r="AG2340" s="173"/>
      <c r="AH2340" s="173"/>
      <c r="AI2340" s="173"/>
      <c r="AJ2340" s="173"/>
      <c r="AK2340" s="173"/>
      <c r="AL2340" s="173"/>
      <c r="AM2340" s="173"/>
      <c r="AN2340" s="173"/>
      <c r="AO2340" s="173"/>
      <c r="AP2340" s="173"/>
      <c r="AQ2340" s="173"/>
      <c r="AR2340" s="173"/>
      <c r="AS2340" s="173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  <c r="BP2340" s="198"/>
      <c r="BQ2340" s="198"/>
      <c r="BR2340" s="198"/>
      <c r="BS2340" s="198"/>
      <c r="BT2340" s="198"/>
      <c r="BU2340" s="198"/>
      <c r="BV2340" s="198"/>
      <c r="BW2340" s="198"/>
      <c r="BX2340" s="198"/>
      <c r="BY2340" s="198"/>
      <c r="BZ2340" s="198"/>
      <c r="CA2340" s="198"/>
      <c r="CB2340" s="198"/>
      <c r="CC2340" s="198"/>
      <c r="CD2340" s="198"/>
    </row>
    <row r="2341" spans="4:82" x14ac:dyDescent="0.2">
      <c r="D2341" s="173"/>
      <c r="E2341" s="173"/>
      <c r="F2341" s="173"/>
      <c r="G2341" s="173"/>
      <c r="H2341" s="173"/>
      <c r="I2341" s="173"/>
      <c r="J2341" s="173"/>
      <c r="K2341" s="173"/>
      <c r="L2341" s="173"/>
      <c r="M2341" s="173"/>
      <c r="N2341" s="173"/>
      <c r="O2341" s="173"/>
      <c r="P2341" s="173"/>
      <c r="Q2341" s="173"/>
      <c r="R2341" s="173"/>
      <c r="S2341" s="173"/>
      <c r="T2341" s="173"/>
      <c r="U2341" s="173"/>
      <c r="V2341" s="173"/>
      <c r="W2341" s="173"/>
      <c r="X2341" s="173"/>
      <c r="Y2341" s="173"/>
      <c r="Z2341" s="173"/>
      <c r="AA2341" s="173"/>
      <c r="AB2341" s="173"/>
      <c r="AC2341" s="173"/>
      <c r="AD2341" s="173"/>
      <c r="AE2341" s="173"/>
      <c r="AF2341" s="173"/>
      <c r="AG2341" s="173"/>
      <c r="AH2341" s="173"/>
      <c r="AI2341" s="173"/>
      <c r="AJ2341" s="173"/>
      <c r="AK2341" s="173"/>
      <c r="AL2341" s="173"/>
      <c r="AM2341" s="173"/>
      <c r="AN2341" s="173"/>
      <c r="AO2341" s="173"/>
      <c r="AP2341" s="173"/>
      <c r="AQ2341" s="173"/>
      <c r="AR2341" s="173"/>
      <c r="AS2341" s="173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  <c r="BP2341" s="198"/>
      <c r="BQ2341" s="198"/>
      <c r="BR2341" s="198"/>
      <c r="BS2341" s="198"/>
      <c r="BT2341" s="198"/>
      <c r="BU2341" s="198"/>
      <c r="BV2341" s="198"/>
      <c r="BW2341" s="198"/>
      <c r="BX2341" s="198"/>
      <c r="BY2341" s="198"/>
      <c r="BZ2341" s="198"/>
      <c r="CA2341" s="198"/>
      <c r="CB2341" s="198"/>
      <c r="CC2341" s="198"/>
      <c r="CD2341" s="198"/>
    </row>
    <row r="2342" spans="4:82" x14ac:dyDescent="0.2">
      <c r="D2342" s="173"/>
      <c r="E2342" s="173"/>
      <c r="F2342" s="173"/>
      <c r="G2342" s="173"/>
      <c r="H2342" s="173"/>
      <c r="I2342" s="173"/>
      <c r="J2342" s="173"/>
      <c r="K2342" s="173"/>
      <c r="L2342" s="173"/>
      <c r="M2342" s="173"/>
      <c r="N2342" s="173"/>
      <c r="O2342" s="173"/>
      <c r="P2342" s="173"/>
      <c r="Q2342" s="173"/>
      <c r="R2342" s="173"/>
      <c r="S2342" s="173"/>
      <c r="T2342" s="173"/>
      <c r="U2342" s="173"/>
      <c r="V2342" s="173"/>
      <c r="W2342" s="173"/>
      <c r="X2342" s="173"/>
      <c r="Y2342" s="173"/>
      <c r="Z2342" s="173"/>
      <c r="AA2342" s="173"/>
      <c r="AB2342" s="173"/>
      <c r="AC2342" s="173"/>
      <c r="AD2342" s="173"/>
      <c r="AE2342" s="173"/>
      <c r="AF2342" s="173"/>
      <c r="AG2342" s="173"/>
      <c r="AH2342" s="173"/>
      <c r="AI2342" s="173"/>
      <c r="AJ2342" s="173"/>
      <c r="AK2342" s="173"/>
      <c r="AL2342" s="173"/>
      <c r="AM2342" s="173"/>
      <c r="AN2342" s="173"/>
      <c r="AO2342" s="173"/>
      <c r="AP2342" s="173"/>
      <c r="AQ2342" s="173"/>
      <c r="AR2342" s="173"/>
      <c r="AS2342" s="173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  <c r="BP2342" s="198"/>
      <c r="BQ2342" s="198"/>
      <c r="BR2342" s="198"/>
      <c r="BS2342" s="198"/>
      <c r="BT2342" s="198"/>
      <c r="BU2342" s="198"/>
      <c r="BV2342" s="198"/>
      <c r="BW2342" s="198"/>
      <c r="BX2342" s="198"/>
      <c r="BY2342" s="198"/>
      <c r="BZ2342" s="198"/>
      <c r="CA2342" s="198"/>
      <c r="CB2342" s="198"/>
      <c r="CC2342" s="198"/>
      <c r="CD2342" s="198"/>
    </row>
    <row r="2343" spans="4:82" x14ac:dyDescent="0.2">
      <c r="D2343" s="173"/>
      <c r="E2343" s="173"/>
      <c r="F2343" s="173"/>
      <c r="G2343" s="173"/>
      <c r="H2343" s="173"/>
      <c r="I2343" s="173"/>
      <c r="J2343" s="173"/>
      <c r="K2343" s="173"/>
      <c r="L2343" s="173"/>
      <c r="M2343" s="173"/>
      <c r="N2343" s="173"/>
      <c r="O2343" s="173"/>
      <c r="P2343" s="173"/>
      <c r="Q2343" s="173"/>
      <c r="R2343" s="173"/>
      <c r="S2343" s="173"/>
      <c r="T2343" s="173"/>
      <c r="U2343" s="173"/>
      <c r="V2343" s="173"/>
      <c r="W2343" s="173"/>
      <c r="X2343" s="173"/>
      <c r="Y2343" s="173"/>
      <c r="Z2343" s="173"/>
      <c r="AA2343" s="173"/>
      <c r="AB2343" s="173"/>
      <c r="AC2343" s="173"/>
      <c r="AD2343" s="173"/>
      <c r="AE2343" s="173"/>
      <c r="AF2343" s="173"/>
      <c r="AG2343" s="173"/>
      <c r="AH2343" s="173"/>
      <c r="AI2343" s="173"/>
      <c r="AJ2343" s="173"/>
      <c r="AK2343" s="173"/>
      <c r="AL2343" s="173"/>
      <c r="AM2343" s="173"/>
      <c r="AN2343" s="173"/>
      <c r="AO2343" s="173"/>
      <c r="AP2343" s="173"/>
      <c r="AQ2343" s="173"/>
      <c r="AR2343" s="173"/>
      <c r="AS2343" s="173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  <c r="BP2343" s="198"/>
      <c r="BQ2343" s="198"/>
      <c r="BR2343" s="198"/>
      <c r="BS2343" s="198"/>
      <c r="BT2343" s="198"/>
      <c r="BU2343" s="198"/>
      <c r="BV2343" s="198"/>
      <c r="BW2343" s="198"/>
      <c r="BX2343" s="198"/>
      <c r="BY2343" s="198"/>
      <c r="BZ2343" s="198"/>
      <c r="CA2343" s="198"/>
      <c r="CB2343" s="198"/>
      <c r="CC2343" s="198"/>
      <c r="CD2343" s="198"/>
    </row>
    <row r="2344" spans="4:82" x14ac:dyDescent="0.2">
      <c r="D2344" s="173"/>
      <c r="E2344" s="173"/>
      <c r="F2344" s="173"/>
      <c r="G2344" s="173"/>
      <c r="H2344" s="173"/>
      <c r="I2344" s="173"/>
      <c r="J2344" s="173"/>
      <c r="K2344" s="173"/>
      <c r="L2344" s="173"/>
      <c r="M2344" s="173"/>
      <c r="N2344" s="173"/>
      <c r="O2344" s="173"/>
      <c r="P2344" s="173"/>
      <c r="Q2344" s="173"/>
      <c r="R2344" s="173"/>
      <c r="S2344" s="173"/>
      <c r="T2344" s="173"/>
      <c r="U2344" s="173"/>
      <c r="V2344" s="173"/>
      <c r="W2344" s="173"/>
      <c r="X2344" s="173"/>
      <c r="Y2344" s="173"/>
      <c r="Z2344" s="173"/>
      <c r="AA2344" s="173"/>
      <c r="AB2344" s="173"/>
      <c r="AC2344" s="173"/>
      <c r="AD2344" s="173"/>
      <c r="AE2344" s="173"/>
      <c r="AF2344" s="173"/>
      <c r="AG2344" s="173"/>
      <c r="AH2344" s="173"/>
      <c r="AI2344" s="173"/>
      <c r="AJ2344" s="173"/>
      <c r="AK2344" s="173"/>
      <c r="AL2344" s="173"/>
      <c r="AM2344" s="173"/>
      <c r="AN2344" s="173"/>
      <c r="AO2344" s="173"/>
      <c r="AP2344" s="173"/>
      <c r="AQ2344" s="173"/>
      <c r="AR2344" s="173"/>
      <c r="AS2344" s="173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  <c r="BP2344" s="198"/>
      <c r="BQ2344" s="198"/>
      <c r="BR2344" s="198"/>
      <c r="BS2344" s="198"/>
      <c r="BT2344" s="198"/>
      <c r="BU2344" s="198"/>
      <c r="BV2344" s="198"/>
      <c r="BW2344" s="198"/>
      <c r="BX2344" s="198"/>
      <c r="BY2344" s="198"/>
      <c r="BZ2344" s="198"/>
      <c r="CA2344" s="198"/>
      <c r="CB2344" s="198"/>
      <c r="CC2344" s="198"/>
      <c r="CD2344" s="198"/>
    </row>
    <row r="2345" spans="4:82" x14ac:dyDescent="0.2">
      <c r="D2345" s="173"/>
      <c r="E2345" s="173"/>
      <c r="F2345" s="173"/>
      <c r="G2345" s="173"/>
      <c r="H2345" s="173"/>
      <c r="I2345" s="173"/>
      <c r="J2345" s="173"/>
      <c r="K2345" s="173"/>
      <c r="L2345" s="173"/>
      <c r="M2345" s="173"/>
      <c r="N2345" s="173"/>
      <c r="O2345" s="173"/>
      <c r="P2345" s="173"/>
      <c r="Q2345" s="173"/>
      <c r="R2345" s="173"/>
      <c r="S2345" s="173"/>
      <c r="T2345" s="173"/>
      <c r="U2345" s="173"/>
      <c r="V2345" s="173"/>
      <c r="W2345" s="173"/>
      <c r="X2345" s="173"/>
      <c r="Y2345" s="173"/>
      <c r="Z2345" s="173"/>
      <c r="AA2345" s="173"/>
      <c r="AB2345" s="173"/>
      <c r="AC2345" s="173"/>
      <c r="AD2345" s="173"/>
      <c r="AE2345" s="173"/>
      <c r="AF2345" s="173"/>
      <c r="AG2345" s="173"/>
      <c r="AH2345" s="173"/>
      <c r="AI2345" s="173"/>
      <c r="AJ2345" s="173"/>
      <c r="AK2345" s="173"/>
      <c r="AL2345" s="173"/>
      <c r="AM2345" s="173"/>
      <c r="AN2345" s="173"/>
      <c r="AO2345" s="173"/>
      <c r="AP2345" s="173"/>
      <c r="AQ2345" s="173"/>
      <c r="AR2345" s="173"/>
      <c r="AS2345" s="173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  <c r="BP2345" s="198"/>
      <c r="BQ2345" s="198"/>
      <c r="BR2345" s="198"/>
      <c r="BS2345" s="198"/>
      <c r="BT2345" s="198"/>
      <c r="BU2345" s="198"/>
      <c r="BV2345" s="198"/>
      <c r="BW2345" s="198"/>
      <c r="BX2345" s="198"/>
      <c r="BY2345" s="198"/>
      <c r="BZ2345" s="198"/>
      <c r="CA2345" s="198"/>
      <c r="CB2345" s="198"/>
      <c r="CC2345" s="198"/>
      <c r="CD2345" s="198"/>
    </row>
    <row r="2346" spans="4:82" x14ac:dyDescent="0.2">
      <c r="D2346" s="173"/>
      <c r="E2346" s="173"/>
      <c r="F2346" s="173"/>
      <c r="G2346" s="173"/>
      <c r="H2346" s="173"/>
      <c r="I2346" s="173"/>
      <c r="J2346" s="173"/>
      <c r="K2346" s="173"/>
      <c r="L2346" s="173"/>
      <c r="M2346" s="173"/>
      <c r="N2346" s="173"/>
      <c r="O2346" s="173"/>
      <c r="P2346" s="173"/>
      <c r="Q2346" s="173"/>
      <c r="R2346" s="173"/>
      <c r="S2346" s="173"/>
      <c r="T2346" s="173"/>
      <c r="U2346" s="173"/>
      <c r="V2346" s="173"/>
      <c r="W2346" s="173"/>
      <c r="X2346" s="173"/>
      <c r="Y2346" s="173"/>
      <c r="Z2346" s="173"/>
      <c r="AA2346" s="173"/>
      <c r="AB2346" s="173"/>
      <c r="AC2346" s="173"/>
      <c r="AD2346" s="173"/>
      <c r="AE2346" s="173"/>
      <c r="AF2346" s="173"/>
      <c r="AG2346" s="173"/>
      <c r="AH2346" s="173"/>
      <c r="AI2346" s="173"/>
      <c r="AJ2346" s="173"/>
      <c r="AK2346" s="173"/>
      <c r="AL2346" s="173"/>
      <c r="AM2346" s="173"/>
      <c r="AN2346" s="173"/>
      <c r="AO2346" s="173"/>
      <c r="AP2346" s="173"/>
      <c r="AQ2346" s="173"/>
      <c r="AR2346" s="173"/>
      <c r="AS2346" s="173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  <c r="BP2346" s="198"/>
      <c r="BQ2346" s="198"/>
      <c r="BR2346" s="198"/>
      <c r="BS2346" s="198"/>
      <c r="BT2346" s="198"/>
      <c r="BU2346" s="198"/>
      <c r="BV2346" s="198"/>
      <c r="BW2346" s="198"/>
      <c r="BX2346" s="198"/>
      <c r="BY2346" s="198"/>
      <c r="BZ2346" s="198"/>
      <c r="CA2346" s="198"/>
      <c r="CB2346" s="198"/>
      <c r="CC2346" s="198"/>
      <c r="CD2346" s="198"/>
    </row>
    <row r="2347" spans="4:82" x14ac:dyDescent="0.2">
      <c r="D2347" s="173"/>
      <c r="E2347" s="173"/>
      <c r="F2347" s="173"/>
      <c r="G2347" s="173"/>
      <c r="H2347" s="173"/>
      <c r="I2347" s="173"/>
      <c r="J2347" s="173"/>
      <c r="K2347" s="173"/>
      <c r="L2347" s="173"/>
      <c r="M2347" s="173"/>
      <c r="N2347" s="173"/>
      <c r="O2347" s="173"/>
      <c r="P2347" s="173"/>
      <c r="Q2347" s="173"/>
      <c r="R2347" s="173"/>
      <c r="S2347" s="173"/>
      <c r="T2347" s="173"/>
      <c r="U2347" s="173"/>
      <c r="V2347" s="173"/>
      <c r="W2347" s="173"/>
      <c r="X2347" s="173"/>
      <c r="Y2347" s="173"/>
      <c r="Z2347" s="173"/>
      <c r="AA2347" s="173"/>
      <c r="AB2347" s="173"/>
      <c r="AC2347" s="173"/>
      <c r="AD2347" s="173"/>
      <c r="AE2347" s="173"/>
      <c r="AF2347" s="173"/>
      <c r="AG2347" s="173"/>
      <c r="AH2347" s="173"/>
      <c r="AI2347" s="173"/>
      <c r="AJ2347" s="173"/>
      <c r="AK2347" s="173"/>
      <c r="AL2347" s="173"/>
      <c r="AM2347" s="173"/>
      <c r="AN2347" s="173"/>
      <c r="AO2347" s="173"/>
      <c r="AP2347" s="173"/>
      <c r="AQ2347" s="173"/>
      <c r="AR2347" s="173"/>
      <c r="AS2347" s="173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  <c r="BP2347" s="198"/>
      <c r="BQ2347" s="198"/>
      <c r="BR2347" s="198"/>
      <c r="BS2347" s="198"/>
      <c r="BT2347" s="198"/>
      <c r="BU2347" s="198"/>
      <c r="BV2347" s="198"/>
      <c r="BW2347" s="198"/>
      <c r="BX2347" s="198"/>
      <c r="BY2347" s="198"/>
      <c r="BZ2347" s="198"/>
      <c r="CA2347" s="198"/>
      <c r="CB2347" s="198"/>
      <c r="CC2347" s="198"/>
      <c r="CD2347" s="198"/>
    </row>
    <row r="2348" spans="4:82" x14ac:dyDescent="0.2">
      <c r="D2348" s="173"/>
      <c r="E2348" s="173"/>
      <c r="F2348" s="173"/>
      <c r="G2348" s="173"/>
      <c r="H2348" s="173"/>
      <c r="I2348" s="173"/>
      <c r="J2348" s="173"/>
      <c r="K2348" s="173"/>
      <c r="L2348" s="173"/>
      <c r="M2348" s="173"/>
      <c r="N2348" s="173"/>
      <c r="O2348" s="173"/>
      <c r="P2348" s="173"/>
      <c r="Q2348" s="173"/>
      <c r="R2348" s="173"/>
      <c r="S2348" s="173"/>
      <c r="T2348" s="173"/>
      <c r="U2348" s="173"/>
      <c r="V2348" s="173"/>
      <c r="W2348" s="173"/>
      <c r="X2348" s="173"/>
      <c r="Y2348" s="173"/>
      <c r="Z2348" s="173"/>
      <c r="AA2348" s="173"/>
      <c r="AB2348" s="173"/>
      <c r="AC2348" s="173"/>
      <c r="AD2348" s="173"/>
      <c r="AE2348" s="173"/>
      <c r="AF2348" s="173"/>
      <c r="AG2348" s="173"/>
      <c r="AH2348" s="173"/>
      <c r="AI2348" s="173"/>
      <c r="AJ2348" s="173"/>
      <c r="AK2348" s="173"/>
      <c r="AL2348" s="173"/>
      <c r="AM2348" s="173"/>
      <c r="AN2348" s="173"/>
      <c r="AO2348" s="173"/>
      <c r="AP2348" s="173"/>
      <c r="AQ2348" s="173"/>
      <c r="AR2348" s="173"/>
      <c r="AS2348" s="173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  <c r="BP2348" s="198"/>
      <c r="BQ2348" s="198"/>
      <c r="BR2348" s="198"/>
      <c r="BS2348" s="198"/>
      <c r="BT2348" s="198"/>
      <c r="BU2348" s="198"/>
      <c r="BV2348" s="198"/>
      <c r="BW2348" s="198"/>
      <c r="BX2348" s="198"/>
      <c r="BY2348" s="198"/>
      <c r="BZ2348" s="198"/>
      <c r="CA2348" s="198"/>
      <c r="CB2348" s="198"/>
      <c r="CC2348" s="198"/>
      <c r="CD2348" s="198"/>
    </row>
    <row r="2349" spans="4:82" x14ac:dyDescent="0.2">
      <c r="D2349" s="173"/>
      <c r="E2349" s="173"/>
      <c r="F2349" s="173"/>
      <c r="G2349" s="173"/>
      <c r="H2349" s="173"/>
      <c r="I2349" s="173"/>
      <c r="J2349" s="173"/>
      <c r="K2349" s="173"/>
      <c r="L2349" s="173"/>
      <c r="M2349" s="173"/>
      <c r="N2349" s="173"/>
      <c r="O2349" s="173"/>
      <c r="P2349" s="173"/>
      <c r="Q2349" s="173"/>
      <c r="R2349" s="173"/>
      <c r="S2349" s="173"/>
      <c r="T2349" s="173"/>
      <c r="U2349" s="173"/>
      <c r="V2349" s="173"/>
      <c r="W2349" s="173"/>
      <c r="X2349" s="173"/>
      <c r="Y2349" s="173"/>
      <c r="Z2349" s="173"/>
      <c r="AA2349" s="173"/>
      <c r="AB2349" s="173"/>
      <c r="AC2349" s="173"/>
      <c r="AD2349" s="173"/>
      <c r="AE2349" s="173"/>
      <c r="AF2349" s="173"/>
      <c r="AG2349" s="173"/>
      <c r="AH2349" s="173"/>
      <c r="AI2349" s="173"/>
      <c r="AJ2349" s="173"/>
      <c r="AK2349" s="173"/>
      <c r="AL2349" s="173"/>
      <c r="AM2349" s="173"/>
      <c r="AN2349" s="173"/>
      <c r="AO2349" s="173"/>
      <c r="AP2349" s="173"/>
      <c r="AQ2349" s="173"/>
      <c r="AR2349" s="173"/>
      <c r="AS2349" s="173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  <c r="BP2349" s="198"/>
      <c r="BQ2349" s="198"/>
      <c r="BR2349" s="198"/>
      <c r="BS2349" s="198"/>
      <c r="BT2349" s="198"/>
      <c r="BU2349" s="198"/>
      <c r="BV2349" s="198"/>
      <c r="BW2349" s="198"/>
      <c r="BX2349" s="198"/>
      <c r="BY2349" s="198"/>
      <c r="BZ2349" s="198"/>
      <c r="CA2349" s="198"/>
      <c r="CB2349" s="198"/>
      <c r="CC2349" s="198"/>
      <c r="CD2349" s="198"/>
    </row>
    <row r="2350" spans="4:82" x14ac:dyDescent="0.2">
      <c r="D2350" s="173"/>
      <c r="E2350" s="173"/>
      <c r="F2350" s="173"/>
      <c r="G2350" s="173"/>
      <c r="H2350" s="173"/>
      <c r="I2350" s="173"/>
      <c r="J2350" s="173"/>
      <c r="K2350" s="173"/>
      <c r="L2350" s="173"/>
      <c r="M2350" s="173"/>
      <c r="N2350" s="173"/>
      <c r="O2350" s="173"/>
      <c r="P2350" s="173"/>
      <c r="Q2350" s="173"/>
      <c r="R2350" s="173"/>
      <c r="S2350" s="173"/>
      <c r="T2350" s="173"/>
      <c r="U2350" s="173"/>
      <c r="V2350" s="173"/>
      <c r="W2350" s="173"/>
      <c r="X2350" s="173"/>
      <c r="Y2350" s="173"/>
      <c r="Z2350" s="173"/>
      <c r="AA2350" s="173"/>
      <c r="AB2350" s="173"/>
      <c r="AC2350" s="173"/>
      <c r="AD2350" s="173"/>
      <c r="AE2350" s="173"/>
      <c r="AF2350" s="173"/>
      <c r="AG2350" s="173"/>
      <c r="AH2350" s="173"/>
      <c r="AI2350" s="173"/>
      <c r="AJ2350" s="173"/>
      <c r="AK2350" s="173"/>
      <c r="AL2350" s="173"/>
      <c r="AM2350" s="173"/>
      <c r="AN2350" s="173"/>
      <c r="AO2350" s="173"/>
      <c r="AP2350" s="173"/>
      <c r="AQ2350" s="173"/>
      <c r="AR2350" s="173"/>
      <c r="AS2350" s="173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  <c r="BP2350" s="198"/>
      <c r="BQ2350" s="198"/>
      <c r="BR2350" s="198"/>
      <c r="BS2350" s="198"/>
      <c r="BT2350" s="198"/>
      <c r="BU2350" s="198"/>
      <c r="BV2350" s="198"/>
      <c r="BW2350" s="198"/>
      <c r="BX2350" s="198"/>
      <c r="BY2350" s="198"/>
      <c r="BZ2350" s="198"/>
      <c r="CA2350" s="198"/>
      <c r="CB2350" s="198"/>
      <c r="CC2350" s="198"/>
      <c r="CD2350" s="198"/>
    </row>
    <row r="2351" spans="4:82" x14ac:dyDescent="0.2">
      <c r="D2351" s="173"/>
      <c r="E2351" s="173"/>
      <c r="F2351" s="173"/>
      <c r="G2351" s="173"/>
      <c r="H2351" s="173"/>
      <c r="I2351" s="173"/>
      <c r="J2351" s="173"/>
      <c r="K2351" s="173"/>
      <c r="L2351" s="173"/>
      <c r="M2351" s="173"/>
      <c r="N2351" s="173"/>
      <c r="O2351" s="173"/>
      <c r="P2351" s="173"/>
      <c r="Q2351" s="173"/>
      <c r="R2351" s="173"/>
      <c r="S2351" s="173"/>
      <c r="T2351" s="173"/>
      <c r="U2351" s="173"/>
      <c r="V2351" s="173"/>
      <c r="W2351" s="173"/>
      <c r="X2351" s="173"/>
      <c r="Y2351" s="173"/>
      <c r="Z2351" s="173"/>
      <c r="AA2351" s="173"/>
      <c r="AB2351" s="173"/>
      <c r="AC2351" s="173"/>
      <c r="AD2351" s="173"/>
      <c r="AE2351" s="173"/>
      <c r="AF2351" s="173"/>
      <c r="AG2351" s="173"/>
      <c r="AH2351" s="173"/>
      <c r="AI2351" s="173"/>
      <c r="AJ2351" s="173"/>
      <c r="AK2351" s="173"/>
      <c r="AL2351" s="173"/>
      <c r="AM2351" s="173"/>
      <c r="AN2351" s="173"/>
      <c r="AO2351" s="173"/>
      <c r="AP2351" s="173"/>
      <c r="AQ2351" s="173"/>
      <c r="AR2351" s="173"/>
      <c r="AS2351" s="173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  <c r="BP2351" s="198"/>
      <c r="BQ2351" s="198"/>
      <c r="BR2351" s="198"/>
      <c r="BS2351" s="198"/>
      <c r="BT2351" s="198"/>
      <c r="BU2351" s="198"/>
      <c r="BV2351" s="198"/>
      <c r="BW2351" s="198"/>
      <c r="BX2351" s="198"/>
      <c r="BY2351" s="198"/>
      <c r="BZ2351" s="198"/>
      <c r="CA2351" s="198"/>
      <c r="CB2351" s="198"/>
      <c r="CC2351" s="198"/>
      <c r="CD2351" s="198"/>
    </row>
    <row r="2352" spans="4:82" x14ac:dyDescent="0.2">
      <c r="D2352" s="173"/>
      <c r="E2352" s="173"/>
      <c r="F2352" s="173"/>
      <c r="G2352" s="173"/>
      <c r="H2352" s="173"/>
      <c r="I2352" s="173"/>
      <c r="J2352" s="173"/>
      <c r="K2352" s="173"/>
      <c r="L2352" s="173"/>
      <c r="M2352" s="173"/>
      <c r="N2352" s="173"/>
      <c r="O2352" s="173"/>
      <c r="P2352" s="173"/>
      <c r="Q2352" s="173"/>
      <c r="R2352" s="173"/>
      <c r="S2352" s="173"/>
      <c r="T2352" s="173"/>
      <c r="U2352" s="173"/>
      <c r="V2352" s="173"/>
      <c r="W2352" s="173"/>
      <c r="X2352" s="173"/>
      <c r="Y2352" s="173"/>
      <c r="Z2352" s="173"/>
      <c r="AA2352" s="173"/>
      <c r="AB2352" s="173"/>
      <c r="AC2352" s="173"/>
      <c r="AD2352" s="173"/>
      <c r="AE2352" s="173"/>
      <c r="AF2352" s="173"/>
      <c r="AG2352" s="173"/>
      <c r="AH2352" s="173"/>
      <c r="AI2352" s="173"/>
      <c r="AJ2352" s="173"/>
      <c r="AK2352" s="173"/>
      <c r="AL2352" s="173"/>
      <c r="AM2352" s="173"/>
      <c r="AN2352" s="173"/>
      <c r="AO2352" s="173"/>
      <c r="AP2352" s="173"/>
      <c r="AQ2352" s="173"/>
      <c r="AR2352" s="173"/>
      <c r="AS2352" s="173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  <c r="BP2352" s="198"/>
      <c r="BQ2352" s="198"/>
      <c r="BR2352" s="198"/>
      <c r="BS2352" s="198"/>
      <c r="BT2352" s="198"/>
      <c r="BU2352" s="198"/>
      <c r="BV2352" s="198"/>
      <c r="BW2352" s="198"/>
      <c r="BX2352" s="198"/>
      <c r="BY2352" s="198"/>
      <c r="BZ2352" s="198"/>
      <c r="CA2352" s="198"/>
      <c r="CB2352" s="198"/>
      <c r="CC2352" s="198"/>
      <c r="CD2352" s="198"/>
    </row>
    <row r="2353" spans="4:82" x14ac:dyDescent="0.2">
      <c r="D2353" s="173"/>
      <c r="E2353" s="173"/>
      <c r="F2353" s="173"/>
      <c r="G2353" s="173"/>
      <c r="H2353" s="173"/>
      <c r="I2353" s="173"/>
      <c r="J2353" s="173"/>
      <c r="K2353" s="173"/>
      <c r="L2353" s="173"/>
      <c r="M2353" s="173"/>
      <c r="N2353" s="173"/>
      <c r="O2353" s="173"/>
      <c r="P2353" s="173"/>
      <c r="Q2353" s="173"/>
      <c r="R2353" s="173"/>
      <c r="S2353" s="173"/>
      <c r="T2353" s="173"/>
      <c r="U2353" s="173"/>
      <c r="V2353" s="173"/>
      <c r="W2353" s="173"/>
      <c r="X2353" s="173"/>
      <c r="Y2353" s="173"/>
      <c r="Z2353" s="173"/>
      <c r="AA2353" s="173"/>
      <c r="AB2353" s="173"/>
      <c r="AC2353" s="173"/>
      <c r="AD2353" s="173"/>
      <c r="AE2353" s="173"/>
      <c r="AF2353" s="173"/>
      <c r="AG2353" s="173"/>
      <c r="AH2353" s="173"/>
      <c r="AI2353" s="173"/>
      <c r="AJ2353" s="173"/>
      <c r="AK2353" s="173"/>
      <c r="AL2353" s="173"/>
      <c r="AM2353" s="173"/>
      <c r="AN2353" s="173"/>
      <c r="AO2353" s="173"/>
      <c r="AP2353" s="173"/>
      <c r="AQ2353" s="173"/>
      <c r="AR2353" s="173"/>
      <c r="AS2353" s="173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  <c r="BP2353" s="198"/>
      <c r="BQ2353" s="198"/>
      <c r="BR2353" s="198"/>
      <c r="BS2353" s="198"/>
      <c r="BT2353" s="198"/>
      <c r="BU2353" s="198"/>
      <c r="BV2353" s="198"/>
      <c r="BW2353" s="198"/>
      <c r="BX2353" s="198"/>
      <c r="BY2353" s="198"/>
      <c r="BZ2353" s="198"/>
      <c r="CA2353" s="198"/>
      <c r="CB2353" s="198"/>
      <c r="CC2353" s="198"/>
      <c r="CD2353" s="198"/>
    </row>
    <row r="2354" spans="4:82" x14ac:dyDescent="0.2">
      <c r="D2354" s="173"/>
      <c r="E2354" s="173"/>
      <c r="F2354" s="173"/>
      <c r="G2354" s="173"/>
      <c r="H2354" s="173"/>
      <c r="I2354" s="173"/>
      <c r="J2354" s="173"/>
      <c r="K2354" s="173"/>
      <c r="L2354" s="173"/>
      <c r="M2354" s="173"/>
      <c r="N2354" s="173"/>
      <c r="O2354" s="173"/>
      <c r="P2354" s="173"/>
      <c r="Q2354" s="173"/>
      <c r="R2354" s="173"/>
      <c r="S2354" s="173"/>
      <c r="T2354" s="173"/>
      <c r="U2354" s="173"/>
      <c r="V2354" s="173"/>
      <c r="W2354" s="173"/>
      <c r="X2354" s="173"/>
      <c r="Y2354" s="173"/>
      <c r="Z2354" s="173"/>
      <c r="AA2354" s="173"/>
      <c r="AB2354" s="173"/>
      <c r="AC2354" s="173"/>
      <c r="AD2354" s="173"/>
      <c r="AE2354" s="173"/>
      <c r="AF2354" s="173"/>
      <c r="AG2354" s="173"/>
      <c r="AH2354" s="173"/>
      <c r="AI2354" s="173"/>
      <c r="AJ2354" s="173"/>
      <c r="AK2354" s="173"/>
      <c r="AL2354" s="173"/>
      <c r="AM2354" s="173"/>
      <c r="AN2354" s="173"/>
      <c r="AO2354" s="173"/>
      <c r="AP2354" s="173"/>
      <c r="AQ2354" s="173"/>
      <c r="AR2354" s="173"/>
      <c r="AS2354" s="173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  <c r="BP2354" s="198"/>
      <c r="BQ2354" s="198"/>
      <c r="BR2354" s="198"/>
      <c r="BS2354" s="198"/>
      <c r="BT2354" s="198"/>
      <c r="BU2354" s="198"/>
      <c r="BV2354" s="198"/>
      <c r="BW2354" s="198"/>
      <c r="BX2354" s="198"/>
      <c r="BY2354" s="198"/>
      <c r="BZ2354" s="198"/>
      <c r="CA2354" s="198"/>
      <c r="CB2354" s="198"/>
      <c r="CC2354" s="198"/>
      <c r="CD2354" s="198"/>
    </row>
    <row r="2355" spans="4:82" x14ac:dyDescent="0.2">
      <c r="D2355" s="173"/>
      <c r="E2355" s="173"/>
      <c r="F2355" s="173"/>
      <c r="G2355" s="173"/>
      <c r="H2355" s="173"/>
      <c r="I2355" s="173"/>
      <c r="J2355" s="173"/>
      <c r="K2355" s="173"/>
      <c r="L2355" s="173"/>
      <c r="M2355" s="173"/>
      <c r="N2355" s="173"/>
      <c r="O2355" s="173"/>
      <c r="P2355" s="173"/>
      <c r="Q2355" s="173"/>
      <c r="R2355" s="173"/>
      <c r="S2355" s="173"/>
      <c r="T2355" s="173"/>
      <c r="U2355" s="173"/>
      <c r="V2355" s="173"/>
      <c r="W2355" s="173"/>
      <c r="X2355" s="173"/>
      <c r="Y2355" s="173"/>
      <c r="Z2355" s="173"/>
      <c r="AA2355" s="173"/>
      <c r="AB2355" s="173"/>
      <c r="AC2355" s="173"/>
      <c r="AD2355" s="173"/>
      <c r="AE2355" s="173"/>
      <c r="AF2355" s="173"/>
      <c r="AG2355" s="173"/>
      <c r="AH2355" s="173"/>
      <c r="AI2355" s="173"/>
      <c r="AJ2355" s="173"/>
      <c r="AK2355" s="173"/>
      <c r="AL2355" s="173"/>
      <c r="AM2355" s="173"/>
      <c r="AN2355" s="173"/>
      <c r="AO2355" s="173"/>
      <c r="AP2355" s="173"/>
      <c r="AQ2355" s="173"/>
      <c r="AR2355" s="173"/>
      <c r="AS2355" s="173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  <c r="BP2355" s="198"/>
      <c r="BQ2355" s="198"/>
      <c r="BR2355" s="198"/>
      <c r="BS2355" s="198"/>
      <c r="BT2355" s="198"/>
      <c r="BU2355" s="198"/>
      <c r="BV2355" s="198"/>
      <c r="BW2355" s="198"/>
      <c r="BX2355" s="198"/>
      <c r="BY2355" s="198"/>
      <c r="BZ2355" s="198"/>
      <c r="CA2355" s="198"/>
      <c r="CB2355" s="198"/>
      <c r="CC2355" s="198"/>
      <c r="CD2355" s="198"/>
    </row>
    <row r="2356" spans="4:82" x14ac:dyDescent="0.2">
      <c r="D2356" s="173"/>
      <c r="E2356" s="173"/>
      <c r="F2356" s="173"/>
      <c r="G2356" s="173"/>
      <c r="H2356" s="173"/>
      <c r="I2356" s="173"/>
      <c r="J2356" s="173"/>
      <c r="K2356" s="173"/>
      <c r="L2356" s="173"/>
      <c r="M2356" s="173"/>
      <c r="N2356" s="173"/>
      <c r="O2356" s="173"/>
      <c r="P2356" s="173"/>
      <c r="Q2356" s="173"/>
      <c r="R2356" s="173"/>
      <c r="S2356" s="173"/>
      <c r="T2356" s="173"/>
      <c r="U2356" s="173"/>
      <c r="V2356" s="173"/>
      <c r="W2356" s="173"/>
      <c r="X2356" s="173"/>
      <c r="Y2356" s="173"/>
      <c r="Z2356" s="173"/>
      <c r="AA2356" s="173"/>
      <c r="AB2356" s="173"/>
      <c r="AC2356" s="173"/>
      <c r="AD2356" s="173"/>
      <c r="AE2356" s="173"/>
      <c r="AF2356" s="173"/>
      <c r="AG2356" s="173"/>
      <c r="AH2356" s="173"/>
      <c r="AI2356" s="173"/>
      <c r="AJ2356" s="173"/>
      <c r="AK2356" s="173"/>
      <c r="AL2356" s="173"/>
      <c r="AM2356" s="173"/>
      <c r="AN2356" s="173"/>
      <c r="AO2356" s="173"/>
      <c r="AP2356" s="173"/>
      <c r="AQ2356" s="173"/>
      <c r="AR2356" s="173"/>
      <c r="AS2356" s="173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  <c r="BP2356" s="198"/>
      <c r="BQ2356" s="198"/>
      <c r="BR2356" s="198"/>
      <c r="BS2356" s="198"/>
      <c r="BT2356" s="198"/>
      <c r="BU2356" s="198"/>
      <c r="BV2356" s="198"/>
      <c r="BW2356" s="198"/>
      <c r="BX2356" s="198"/>
      <c r="BY2356" s="198"/>
      <c r="BZ2356" s="198"/>
      <c r="CA2356" s="198"/>
      <c r="CB2356" s="198"/>
      <c r="CC2356" s="198"/>
      <c r="CD2356" s="198"/>
    </row>
    <row r="2357" spans="4:82" x14ac:dyDescent="0.2">
      <c r="D2357" s="173"/>
      <c r="E2357" s="173"/>
      <c r="F2357" s="173"/>
      <c r="G2357" s="173"/>
      <c r="H2357" s="173"/>
      <c r="I2357" s="173"/>
      <c r="J2357" s="173"/>
      <c r="K2357" s="173"/>
      <c r="L2357" s="173"/>
      <c r="M2357" s="173"/>
      <c r="N2357" s="173"/>
      <c r="O2357" s="173"/>
      <c r="P2357" s="173"/>
      <c r="Q2357" s="173"/>
      <c r="R2357" s="173"/>
      <c r="S2357" s="173"/>
      <c r="T2357" s="173"/>
      <c r="U2357" s="173"/>
      <c r="V2357" s="173"/>
      <c r="W2357" s="173"/>
      <c r="X2357" s="173"/>
      <c r="Y2357" s="173"/>
      <c r="Z2357" s="173"/>
      <c r="AA2357" s="173"/>
      <c r="AB2357" s="173"/>
      <c r="AC2357" s="173"/>
      <c r="AD2357" s="173"/>
      <c r="AE2357" s="173"/>
      <c r="AF2357" s="173"/>
      <c r="AG2357" s="173"/>
      <c r="AH2357" s="173"/>
      <c r="AI2357" s="173"/>
      <c r="AJ2357" s="173"/>
      <c r="AK2357" s="173"/>
      <c r="AL2357" s="173"/>
      <c r="AM2357" s="173"/>
      <c r="AN2357" s="173"/>
      <c r="AO2357" s="173"/>
      <c r="AP2357" s="173"/>
      <c r="AQ2357" s="173"/>
      <c r="AR2357" s="173"/>
      <c r="AS2357" s="173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  <c r="BP2357" s="198"/>
      <c r="BQ2357" s="198"/>
      <c r="BR2357" s="198"/>
      <c r="BS2357" s="198"/>
      <c r="BT2357" s="198"/>
      <c r="BU2357" s="198"/>
      <c r="BV2357" s="198"/>
      <c r="BW2357" s="198"/>
      <c r="BX2357" s="198"/>
      <c r="BY2357" s="198"/>
      <c r="BZ2357" s="198"/>
      <c r="CA2357" s="198"/>
      <c r="CB2357" s="198"/>
      <c r="CC2357" s="198"/>
      <c r="CD2357" s="198"/>
    </row>
    <row r="2358" spans="4:82" x14ac:dyDescent="0.2">
      <c r="D2358" s="173"/>
      <c r="E2358" s="173"/>
      <c r="F2358" s="173"/>
      <c r="G2358" s="173"/>
      <c r="H2358" s="173"/>
      <c r="I2358" s="173"/>
      <c r="J2358" s="173"/>
      <c r="K2358" s="173"/>
      <c r="L2358" s="173"/>
      <c r="M2358" s="173"/>
      <c r="N2358" s="173"/>
      <c r="O2358" s="173"/>
      <c r="P2358" s="173"/>
      <c r="Q2358" s="173"/>
      <c r="R2358" s="173"/>
      <c r="S2358" s="173"/>
      <c r="T2358" s="173"/>
      <c r="U2358" s="173"/>
      <c r="V2358" s="173"/>
      <c r="W2358" s="173"/>
      <c r="X2358" s="173"/>
      <c r="Y2358" s="173"/>
      <c r="Z2358" s="173"/>
      <c r="AA2358" s="173"/>
      <c r="AB2358" s="173"/>
      <c r="AC2358" s="173"/>
      <c r="AD2358" s="173"/>
      <c r="AE2358" s="173"/>
      <c r="AF2358" s="173"/>
      <c r="AG2358" s="173"/>
      <c r="AH2358" s="173"/>
      <c r="AI2358" s="173"/>
      <c r="AJ2358" s="173"/>
      <c r="AK2358" s="173"/>
      <c r="AL2358" s="173"/>
      <c r="AM2358" s="173"/>
      <c r="AN2358" s="173"/>
      <c r="AO2358" s="173"/>
      <c r="AP2358" s="173"/>
      <c r="AQ2358" s="173"/>
      <c r="AR2358" s="173"/>
      <c r="AS2358" s="173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  <c r="BP2358" s="198"/>
      <c r="BQ2358" s="198"/>
      <c r="BR2358" s="198"/>
      <c r="BS2358" s="198"/>
      <c r="BT2358" s="198"/>
      <c r="BU2358" s="198"/>
      <c r="BV2358" s="198"/>
      <c r="BW2358" s="198"/>
      <c r="BX2358" s="198"/>
      <c r="BY2358" s="198"/>
      <c r="BZ2358" s="198"/>
      <c r="CA2358" s="198"/>
      <c r="CB2358" s="198"/>
      <c r="CC2358" s="198"/>
      <c r="CD2358" s="198"/>
    </row>
    <row r="2359" spans="4:82" x14ac:dyDescent="0.2">
      <c r="D2359" s="173"/>
      <c r="E2359" s="173"/>
      <c r="F2359" s="173"/>
      <c r="G2359" s="173"/>
      <c r="H2359" s="173"/>
      <c r="I2359" s="173"/>
      <c r="J2359" s="173"/>
      <c r="K2359" s="173"/>
      <c r="L2359" s="173"/>
      <c r="M2359" s="173"/>
      <c r="N2359" s="173"/>
      <c r="O2359" s="173"/>
      <c r="P2359" s="173"/>
      <c r="Q2359" s="173"/>
      <c r="R2359" s="173"/>
      <c r="S2359" s="173"/>
      <c r="T2359" s="173"/>
      <c r="U2359" s="173"/>
      <c r="V2359" s="173"/>
      <c r="W2359" s="173"/>
      <c r="X2359" s="173"/>
      <c r="Y2359" s="173"/>
      <c r="Z2359" s="173"/>
      <c r="AA2359" s="173"/>
      <c r="AB2359" s="173"/>
      <c r="AC2359" s="173"/>
      <c r="AD2359" s="173"/>
      <c r="AE2359" s="173"/>
      <c r="AF2359" s="173"/>
      <c r="AG2359" s="173"/>
      <c r="AH2359" s="173"/>
      <c r="AI2359" s="173"/>
      <c r="AJ2359" s="173"/>
      <c r="AK2359" s="173"/>
      <c r="AL2359" s="173"/>
      <c r="AM2359" s="173"/>
      <c r="AN2359" s="173"/>
      <c r="AO2359" s="173"/>
      <c r="AP2359" s="173"/>
      <c r="AQ2359" s="173"/>
      <c r="AR2359" s="173"/>
      <c r="AS2359" s="173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  <c r="BP2359" s="198"/>
      <c r="BQ2359" s="198"/>
      <c r="BR2359" s="198"/>
      <c r="BS2359" s="198"/>
      <c r="BT2359" s="198"/>
      <c r="BU2359" s="198"/>
      <c r="BV2359" s="198"/>
      <c r="BW2359" s="198"/>
      <c r="BX2359" s="198"/>
      <c r="BY2359" s="198"/>
      <c r="BZ2359" s="198"/>
      <c r="CA2359" s="198"/>
      <c r="CB2359" s="198"/>
      <c r="CC2359" s="198"/>
      <c r="CD2359" s="198"/>
    </row>
    <row r="2360" spans="4:82" x14ac:dyDescent="0.2">
      <c r="D2360" s="173"/>
      <c r="E2360" s="173"/>
      <c r="F2360" s="173"/>
      <c r="G2360" s="173"/>
      <c r="H2360" s="173"/>
      <c r="I2360" s="173"/>
      <c r="J2360" s="173"/>
      <c r="K2360" s="173"/>
      <c r="L2360" s="173"/>
      <c r="M2360" s="173"/>
      <c r="N2360" s="173"/>
      <c r="O2360" s="173"/>
      <c r="P2360" s="173"/>
      <c r="Q2360" s="173"/>
      <c r="R2360" s="173"/>
      <c r="S2360" s="173"/>
      <c r="T2360" s="173"/>
      <c r="U2360" s="173"/>
      <c r="V2360" s="173"/>
      <c r="W2360" s="173"/>
      <c r="X2360" s="173"/>
      <c r="Y2360" s="173"/>
      <c r="Z2360" s="173"/>
      <c r="AA2360" s="173"/>
      <c r="AB2360" s="173"/>
      <c r="AC2360" s="173"/>
      <c r="AD2360" s="173"/>
      <c r="AE2360" s="173"/>
      <c r="AF2360" s="173"/>
      <c r="AG2360" s="173"/>
      <c r="AH2360" s="173"/>
      <c r="AI2360" s="173"/>
      <c r="AJ2360" s="173"/>
      <c r="AK2360" s="173"/>
      <c r="AL2360" s="173"/>
      <c r="AM2360" s="173"/>
      <c r="AN2360" s="173"/>
      <c r="AO2360" s="173"/>
      <c r="AP2360" s="173"/>
      <c r="AQ2360" s="173"/>
      <c r="AR2360" s="173"/>
      <c r="AS2360" s="173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  <c r="BP2360" s="198"/>
      <c r="BQ2360" s="198"/>
      <c r="BR2360" s="198"/>
      <c r="BS2360" s="198"/>
      <c r="BT2360" s="198"/>
      <c r="BU2360" s="198"/>
      <c r="BV2360" s="198"/>
      <c r="BW2360" s="198"/>
      <c r="BX2360" s="198"/>
      <c r="BY2360" s="198"/>
      <c r="BZ2360" s="198"/>
      <c r="CA2360" s="198"/>
      <c r="CB2360" s="198"/>
      <c r="CC2360" s="198"/>
      <c r="CD2360" s="198"/>
    </row>
    <row r="2361" spans="4:82" x14ac:dyDescent="0.2">
      <c r="D2361" s="173"/>
      <c r="E2361" s="173"/>
      <c r="F2361" s="173"/>
      <c r="G2361" s="173"/>
      <c r="H2361" s="173"/>
      <c r="I2361" s="173"/>
      <c r="J2361" s="173"/>
      <c r="K2361" s="173"/>
      <c r="L2361" s="173"/>
      <c r="M2361" s="173"/>
      <c r="N2361" s="173"/>
      <c r="O2361" s="173"/>
      <c r="P2361" s="173"/>
      <c r="Q2361" s="173"/>
      <c r="R2361" s="173"/>
      <c r="S2361" s="173"/>
      <c r="T2361" s="173"/>
      <c r="U2361" s="173"/>
      <c r="V2361" s="173"/>
      <c r="W2361" s="173"/>
      <c r="X2361" s="173"/>
      <c r="Y2361" s="173"/>
      <c r="Z2361" s="173"/>
      <c r="AA2361" s="173"/>
      <c r="AB2361" s="173"/>
      <c r="AC2361" s="173"/>
      <c r="AD2361" s="173"/>
      <c r="AE2361" s="173"/>
      <c r="AF2361" s="173"/>
      <c r="AG2361" s="173"/>
      <c r="AH2361" s="173"/>
      <c r="AI2361" s="173"/>
      <c r="AJ2361" s="173"/>
      <c r="AK2361" s="173"/>
      <c r="AL2361" s="173"/>
      <c r="AM2361" s="173"/>
      <c r="AN2361" s="173"/>
      <c r="AO2361" s="173"/>
      <c r="AP2361" s="173"/>
      <c r="AQ2361" s="173"/>
      <c r="AR2361" s="173"/>
      <c r="AS2361" s="173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  <c r="BP2361" s="198"/>
      <c r="BQ2361" s="198"/>
      <c r="BR2361" s="198"/>
      <c r="BS2361" s="198"/>
      <c r="BT2361" s="198"/>
      <c r="BU2361" s="198"/>
      <c r="BV2361" s="198"/>
      <c r="BW2361" s="198"/>
      <c r="BX2361" s="198"/>
      <c r="BY2361" s="198"/>
      <c r="BZ2361" s="198"/>
      <c r="CA2361" s="198"/>
      <c r="CB2361" s="198"/>
      <c r="CC2361" s="198"/>
      <c r="CD2361" s="198"/>
    </row>
    <row r="2362" spans="4:82" x14ac:dyDescent="0.2">
      <c r="D2362" s="173"/>
      <c r="E2362" s="173"/>
      <c r="F2362" s="173"/>
      <c r="G2362" s="173"/>
      <c r="H2362" s="173"/>
      <c r="I2362" s="173"/>
      <c r="J2362" s="173"/>
      <c r="K2362" s="173"/>
      <c r="L2362" s="173"/>
      <c r="M2362" s="173"/>
      <c r="N2362" s="173"/>
      <c r="O2362" s="173"/>
      <c r="P2362" s="173"/>
      <c r="Q2362" s="173"/>
      <c r="R2362" s="173"/>
      <c r="S2362" s="173"/>
      <c r="T2362" s="173"/>
      <c r="U2362" s="173"/>
      <c r="V2362" s="173"/>
      <c r="W2362" s="173"/>
      <c r="X2362" s="173"/>
      <c r="Y2362" s="173"/>
      <c r="Z2362" s="173"/>
      <c r="AA2362" s="173"/>
      <c r="AB2362" s="173"/>
      <c r="AC2362" s="173"/>
      <c r="AD2362" s="173"/>
      <c r="AE2362" s="173"/>
      <c r="AF2362" s="173"/>
      <c r="AG2362" s="173"/>
      <c r="AH2362" s="173"/>
      <c r="AI2362" s="173"/>
      <c r="AJ2362" s="173"/>
      <c r="AK2362" s="173"/>
      <c r="AL2362" s="173"/>
      <c r="AM2362" s="173"/>
      <c r="AN2362" s="173"/>
      <c r="AO2362" s="173"/>
      <c r="AP2362" s="173"/>
      <c r="AQ2362" s="173"/>
      <c r="AR2362" s="173"/>
      <c r="AS2362" s="173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  <c r="BP2362" s="198"/>
      <c r="BQ2362" s="198"/>
      <c r="BR2362" s="198"/>
      <c r="BS2362" s="198"/>
      <c r="BT2362" s="198"/>
      <c r="BU2362" s="198"/>
      <c r="BV2362" s="198"/>
      <c r="BW2362" s="198"/>
      <c r="BX2362" s="198"/>
      <c r="BY2362" s="198"/>
      <c r="BZ2362" s="198"/>
      <c r="CA2362" s="198"/>
      <c r="CB2362" s="198"/>
      <c r="CC2362" s="198"/>
      <c r="CD2362" s="198"/>
    </row>
    <row r="2363" spans="4:82" x14ac:dyDescent="0.2">
      <c r="D2363" s="173"/>
      <c r="E2363" s="173"/>
      <c r="F2363" s="173"/>
      <c r="G2363" s="173"/>
      <c r="H2363" s="173"/>
      <c r="I2363" s="173"/>
      <c r="J2363" s="173"/>
      <c r="K2363" s="173"/>
      <c r="L2363" s="173"/>
      <c r="M2363" s="173"/>
      <c r="N2363" s="173"/>
      <c r="O2363" s="173"/>
      <c r="P2363" s="173"/>
      <c r="Q2363" s="173"/>
      <c r="R2363" s="173"/>
      <c r="S2363" s="173"/>
      <c r="T2363" s="173"/>
      <c r="U2363" s="173"/>
      <c r="V2363" s="173"/>
      <c r="W2363" s="173"/>
      <c r="X2363" s="173"/>
      <c r="Y2363" s="173"/>
      <c r="Z2363" s="173"/>
      <c r="AA2363" s="173"/>
      <c r="AB2363" s="173"/>
      <c r="AC2363" s="173"/>
      <c r="AD2363" s="173"/>
      <c r="AE2363" s="173"/>
      <c r="AF2363" s="173"/>
      <c r="AG2363" s="173"/>
      <c r="AH2363" s="173"/>
      <c r="AI2363" s="173"/>
      <c r="AJ2363" s="173"/>
      <c r="AK2363" s="173"/>
      <c r="AL2363" s="173"/>
      <c r="AM2363" s="173"/>
      <c r="AN2363" s="173"/>
      <c r="AO2363" s="173"/>
      <c r="AP2363" s="173"/>
      <c r="AQ2363" s="173"/>
      <c r="AR2363" s="173"/>
      <c r="AS2363" s="173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  <c r="BP2363" s="198"/>
      <c r="BQ2363" s="198"/>
      <c r="BR2363" s="198"/>
      <c r="BS2363" s="198"/>
      <c r="BT2363" s="198"/>
      <c r="BU2363" s="198"/>
      <c r="BV2363" s="198"/>
      <c r="BW2363" s="198"/>
      <c r="BX2363" s="198"/>
      <c r="BY2363" s="198"/>
      <c r="BZ2363" s="198"/>
      <c r="CA2363" s="198"/>
      <c r="CB2363" s="198"/>
      <c r="CC2363" s="198"/>
      <c r="CD2363" s="198"/>
    </row>
    <row r="2364" spans="4:82" x14ac:dyDescent="0.2">
      <c r="D2364" s="173"/>
      <c r="E2364" s="173"/>
      <c r="F2364" s="173"/>
      <c r="G2364" s="173"/>
      <c r="H2364" s="173"/>
      <c r="I2364" s="173"/>
      <c r="J2364" s="173"/>
      <c r="K2364" s="173"/>
      <c r="L2364" s="173"/>
      <c r="M2364" s="173"/>
      <c r="N2364" s="173"/>
      <c r="O2364" s="173"/>
      <c r="P2364" s="173"/>
      <c r="Q2364" s="173"/>
      <c r="R2364" s="173"/>
      <c r="S2364" s="173"/>
      <c r="T2364" s="173"/>
      <c r="U2364" s="173"/>
      <c r="V2364" s="173"/>
      <c r="W2364" s="173"/>
      <c r="X2364" s="173"/>
      <c r="Y2364" s="173"/>
      <c r="Z2364" s="173"/>
      <c r="AA2364" s="173"/>
      <c r="AB2364" s="173"/>
      <c r="AC2364" s="173"/>
      <c r="AD2364" s="173"/>
      <c r="AE2364" s="173"/>
      <c r="AF2364" s="173"/>
      <c r="AG2364" s="173"/>
      <c r="AH2364" s="173"/>
      <c r="AI2364" s="173"/>
      <c r="AJ2364" s="173"/>
      <c r="AK2364" s="173"/>
      <c r="AL2364" s="173"/>
      <c r="AM2364" s="173"/>
      <c r="AN2364" s="173"/>
      <c r="AO2364" s="173"/>
      <c r="AP2364" s="173"/>
      <c r="AQ2364" s="173"/>
      <c r="AR2364" s="173"/>
      <c r="AS2364" s="173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  <c r="BP2364" s="198"/>
      <c r="BQ2364" s="198"/>
      <c r="BR2364" s="198"/>
      <c r="BS2364" s="198"/>
      <c r="BT2364" s="198"/>
      <c r="BU2364" s="198"/>
      <c r="BV2364" s="198"/>
      <c r="BW2364" s="198"/>
      <c r="BX2364" s="198"/>
      <c r="BY2364" s="198"/>
      <c r="BZ2364" s="198"/>
      <c r="CA2364" s="198"/>
      <c r="CB2364" s="198"/>
      <c r="CC2364" s="198"/>
      <c r="CD2364" s="198"/>
    </row>
    <row r="2365" spans="4:82" x14ac:dyDescent="0.2">
      <c r="D2365" s="173"/>
      <c r="E2365" s="173"/>
      <c r="F2365" s="173"/>
      <c r="G2365" s="173"/>
      <c r="H2365" s="173"/>
      <c r="I2365" s="173"/>
      <c r="J2365" s="173"/>
      <c r="K2365" s="173"/>
      <c r="L2365" s="173"/>
      <c r="M2365" s="173"/>
      <c r="N2365" s="173"/>
      <c r="O2365" s="173"/>
      <c r="P2365" s="173"/>
      <c r="Q2365" s="173"/>
      <c r="R2365" s="173"/>
      <c r="S2365" s="173"/>
      <c r="T2365" s="173"/>
      <c r="U2365" s="173"/>
      <c r="V2365" s="173"/>
      <c r="W2365" s="173"/>
      <c r="X2365" s="173"/>
      <c r="Y2365" s="173"/>
      <c r="Z2365" s="173"/>
      <c r="AA2365" s="173"/>
      <c r="AB2365" s="173"/>
      <c r="AC2365" s="173"/>
      <c r="AD2365" s="173"/>
      <c r="AE2365" s="173"/>
      <c r="AF2365" s="173"/>
      <c r="AG2365" s="173"/>
      <c r="AH2365" s="173"/>
      <c r="AI2365" s="173"/>
      <c r="AJ2365" s="173"/>
      <c r="AK2365" s="173"/>
      <c r="AL2365" s="173"/>
      <c r="AM2365" s="173"/>
      <c r="AN2365" s="173"/>
      <c r="AO2365" s="173"/>
      <c r="AP2365" s="173"/>
      <c r="AQ2365" s="173"/>
      <c r="AR2365" s="173"/>
      <c r="AS2365" s="173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  <c r="BP2365" s="198"/>
      <c r="BQ2365" s="198"/>
      <c r="BR2365" s="198"/>
      <c r="BS2365" s="198"/>
      <c r="BT2365" s="198"/>
      <c r="BU2365" s="198"/>
      <c r="BV2365" s="198"/>
      <c r="BW2365" s="198"/>
      <c r="BX2365" s="198"/>
      <c r="BY2365" s="198"/>
      <c r="BZ2365" s="198"/>
      <c r="CA2365" s="198"/>
      <c r="CB2365" s="198"/>
      <c r="CC2365" s="198"/>
      <c r="CD2365" s="198"/>
    </row>
    <row r="2366" spans="4:82" x14ac:dyDescent="0.2">
      <c r="D2366" s="173"/>
      <c r="E2366" s="173"/>
      <c r="F2366" s="173"/>
      <c r="G2366" s="173"/>
      <c r="H2366" s="173"/>
      <c r="I2366" s="173"/>
      <c r="J2366" s="173"/>
      <c r="K2366" s="173"/>
      <c r="L2366" s="173"/>
      <c r="M2366" s="173"/>
      <c r="N2366" s="173"/>
      <c r="O2366" s="173"/>
      <c r="P2366" s="173"/>
      <c r="Q2366" s="173"/>
      <c r="R2366" s="173"/>
      <c r="S2366" s="173"/>
      <c r="T2366" s="173"/>
      <c r="U2366" s="173"/>
      <c r="V2366" s="173"/>
      <c r="W2366" s="173"/>
      <c r="X2366" s="173"/>
      <c r="Y2366" s="173"/>
      <c r="Z2366" s="173"/>
      <c r="AA2366" s="173"/>
      <c r="AB2366" s="173"/>
      <c r="AC2366" s="173"/>
      <c r="AD2366" s="173"/>
      <c r="AE2366" s="173"/>
      <c r="AF2366" s="173"/>
      <c r="AG2366" s="173"/>
      <c r="AH2366" s="173"/>
      <c r="AI2366" s="173"/>
      <c r="AJ2366" s="173"/>
      <c r="AK2366" s="173"/>
      <c r="AL2366" s="173"/>
      <c r="AM2366" s="173"/>
      <c r="AN2366" s="173"/>
      <c r="AO2366" s="173"/>
      <c r="AP2366" s="173"/>
      <c r="AQ2366" s="173"/>
      <c r="AR2366" s="173"/>
      <c r="AS2366" s="173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  <c r="BP2366" s="198"/>
      <c r="BQ2366" s="198"/>
      <c r="BR2366" s="198"/>
      <c r="BS2366" s="198"/>
      <c r="BT2366" s="198"/>
      <c r="BU2366" s="198"/>
      <c r="BV2366" s="198"/>
      <c r="BW2366" s="198"/>
      <c r="BX2366" s="198"/>
      <c r="BY2366" s="198"/>
      <c r="BZ2366" s="198"/>
      <c r="CA2366" s="198"/>
      <c r="CB2366" s="198"/>
      <c r="CC2366" s="198"/>
      <c r="CD2366" s="198"/>
    </row>
    <row r="2367" spans="4:82" x14ac:dyDescent="0.2">
      <c r="D2367" s="173"/>
      <c r="E2367" s="173"/>
      <c r="F2367" s="173"/>
      <c r="G2367" s="173"/>
      <c r="H2367" s="173"/>
      <c r="I2367" s="173"/>
      <c r="J2367" s="173"/>
      <c r="K2367" s="173"/>
      <c r="L2367" s="173"/>
      <c r="M2367" s="173"/>
      <c r="N2367" s="173"/>
      <c r="O2367" s="173"/>
      <c r="P2367" s="173"/>
      <c r="Q2367" s="173"/>
      <c r="R2367" s="173"/>
      <c r="S2367" s="173"/>
      <c r="T2367" s="173"/>
      <c r="U2367" s="173"/>
      <c r="V2367" s="173"/>
      <c r="W2367" s="173"/>
      <c r="X2367" s="173"/>
      <c r="Y2367" s="173"/>
      <c r="Z2367" s="173"/>
      <c r="AA2367" s="173"/>
      <c r="AB2367" s="173"/>
      <c r="AC2367" s="173"/>
      <c r="AD2367" s="173"/>
      <c r="AE2367" s="173"/>
      <c r="AF2367" s="173"/>
      <c r="AG2367" s="173"/>
      <c r="AH2367" s="173"/>
      <c r="AI2367" s="173"/>
      <c r="AJ2367" s="173"/>
      <c r="AK2367" s="173"/>
      <c r="AL2367" s="173"/>
      <c r="AM2367" s="173"/>
      <c r="AN2367" s="173"/>
      <c r="AO2367" s="173"/>
      <c r="AP2367" s="173"/>
      <c r="AQ2367" s="173"/>
      <c r="AR2367" s="173"/>
      <c r="AS2367" s="173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  <c r="BP2367" s="198"/>
      <c r="BQ2367" s="198"/>
      <c r="BR2367" s="198"/>
      <c r="BS2367" s="198"/>
      <c r="BT2367" s="198"/>
      <c r="BU2367" s="198"/>
      <c r="BV2367" s="198"/>
      <c r="BW2367" s="198"/>
      <c r="BX2367" s="198"/>
      <c r="BY2367" s="198"/>
      <c r="BZ2367" s="198"/>
      <c r="CA2367" s="198"/>
      <c r="CB2367" s="198"/>
      <c r="CC2367" s="198"/>
      <c r="CD2367" s="198"/>
    </row>
    <row r="2368" spans="4:82" x14ac:dyDescent="0.2">
      <c r="D2368" s="173"/>
      <c r="E2368" s="173"/>
      <c r="F2368" s="173"/>
      <c r="G2368" s="173"/>
      <c r="H2368" s="173"/>
      <c r="I2368" s="173"/>
      <c r="J2368" s="173"/>
      <c r="K2368" s="173"/>
      <c r="L2368" s="173"/>
      <c r="M2368" s="173"/>
      <c r="N2368" s="173"/>
      <c r="O2368" s="173"/>
      <c r="P2368" s="173"/>
      <c r="Q2368" s="173"/>
      <c r="R2368" s="173"/>
      <c r="S2368" s="173"/>
      <c r="T2368" s="173"/>
      <c r="U2368" s="173"/>
      <c r="V2368" s="173"/>
      <c r="W2368" s="173"/>
      <c r="X2368" s="173"/>
      <c r="Y2368" s="173"/>
      <c r="Z2368" s="173"/>
      <c r="AA2368" s="173"/>
      <c r="AB2368" s="173"/>
      <c r="AC2368" s="173"/>
      <c r="AD2368" s="173"/>
      <c r="AE2368" s="173"/>
      <c r="AF2368" s="173"/>
      <c r="AG2368" s="173"/>
      <c r="AH2368" s="173"/>
      <c r="AI2368" s="173"/>
      <c r="AJ2368" s="173"/>
      <c r="AK2368" s="173"/>
      <c r="AL2368" s="173"/>
      <c r="AM2368" s="173"/>
      <c r="AN2368" s="173"/>
      <c r="AO2368" s="173"/>
      <c r="AP2368" s="173"/>
      <c r="AQ2368" s="173"/>
      <c r="AR2368" s="173"/>
      <c r="AS2368" s="173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  <c r="BP2368" s="198"/>
      <c r="BQ2368" s="198"/>
      <c r="BR2368" s="198"/>
      <c r="BS2368" s="198"/>
      <c r="BT2368" s="198"/>
      <c r="BU2368" s="198"/>
      <c r="BV2368" s="198"/>
      <c r="BW2368" s="198"/>
      <c r="BX2368" s="198"/>
      <c r="BY2368" s="198"/>
      <c r="BZ2368" s="198"/>
      <c r="CA2368" s="198"/>
      <c r="CB2368" s="198"/>
      <c r="CC2368" s="198"/>
      <c r="CD2368" s="198"/>
    </row>
    <row r="2369" spans="4:82" x14ac:dyDescent="0.2">
      <c r="D2369" s="173"/>
      <c r="E2369" s="173"/>
      <c r="F2369" s="173"/>
      <c r="G2369" s="173"/>
      <c r="H2369" s="173"/>
      <c r="I2369" s="173"/>
      <c r="J2369" s="173"/>
      <c r="K2369" s="173"/>
      <c r="L2369" s="173"/>
      <c r="M2369" s="173"/>
      <c r="N2369" s="173"/>
      <c r="O2369" s="173"/>
      <c r="P2369" s="173"/>
      <c r="Q2369" s="173"/>
      <c r="R2369" s="173"/>
      <c r="S2369" s="173"/>
      <c r="T2369" s="173"/>
      <c r="U2369" s="173"/>
      <c r="V2369" s="173"/>
      <c r="W2369" s="173"/>
      <c r="X2369" s="173"/>
      <c r="Y2369" s="173"/>
      <c r="Z2369" s="173"/>
      <c r="AA2369" s="173"/>
      <c r="AB2369" s="173"/>
      <c r="AC2369" s="173"/>
      <c r="AD2369" s="173"/>
      <c r="AE2369" s="173"/>
      <c r="AF2369" s="173"/>
      <c r="AG2369" s="173"/>
      <c r="AH2369" s="173"/>
      <c r="AI2369" s="173"/>
      <c r="AJ2369" s="173"/>
      <c r="AK2369" s="173"/>
      <c r="AL2369" s="173"/>
      <c r="AM2369" s="173"/>
      <c r="AN2369" s="173"/>
      <c r="AO2369" s="173"/>
      <c r="AP2369" s="173"/>
      <c r="AQ2369" s="173"/>
      <c r="AR2369" s="173"/>
      <c r="AS2369" s="173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  <c r="BP2369" s="198"/>
      <c r="BQ2369" s="198"/>
      <c r="BR2369" s="198"/>
      <c r="BS2369" s="198"/>
      <c r="BT2369" s="198"/>
      <c r="BU2369" s="198"/>
      <c r="BV2369" s="198"/>
      <c r="BW2369" s="198"/>
      <c r="BX2369" s="198"/>
      <c r="BY2369" s="198"/>
      <c r="BZ2369" s="198"/>
      <c r="CA2369" s="198"/>
      <c r="CB2369" s="198"/>
      <c r="CC2369" s="198"/>
      <c r="CD2369" s="198"/>
    </row>
    <row r="2370" spans="4:82" x14ac:dyDescent="0.2">
      <c r="D2370" s="173"/>
      <c r="E2370" s="173"/>
      <c r="F2370" s="173"/>
      <c r="G2370" s="173"/>
      <c r="H2370" s="173"/>
      <c r="I2370" s="173"/>
      <c r="J2370" s="173"/>
      <c r="K2370" s="173"/>
      <c r="L2370" s="173"/>
      <c r="M2370" s="173"/>
      <c r="N2370" s="173"/>
      <c r="O2370" s="173"/>
      <c r="P2370" s="173"/>
      <c r="Q2370" s="173"/>
      <c r="R2370" s="173"/>
      <c r="S2370" s="173"/>
      <c r="T2370" s="173"/>
      <c r="U2370" s="173"/>
      <c r="V2370" s="173"/>
      <c r="W2370" s="173"/>
      <c r="X2370" s="173"/>
      <c r="Y2370" s="173"/>
      <c r="Z2370" s="173"/>
      <c r="AA2370" s="173"/>
      <c r="AB2370" s="173"/>
      <c r="AC2370" s="173"/>
      <c r="AD2370" s="173"/>
      <c r="AE2370" s="173"/>
      <c r="AF2370" s="173"/>
      <c r="AG2370" s="173"/>
      <c r="AH2370" s="173"/>
      <c r="AI2370" s="173"/>
      <c r="AJ2370" s="173"/>
      <c r="AK2370" s="173"/>
      <c r="AL2370" s="173"/>
      <c r="AM2370" s="173"/>
      <c r="AN2370" s="173"/>
      <c r="AO2370" s="173"/>
      <c r="AP2370" s="173"/>
      <c r="AQ2370" s="173"/>
      <c r="AR2370" s="173"/>
      <c r="AS2370" s="173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  <c r="BP2370" s="198"/>
      <c r="BQ2370" s="198"/>
      <c r="BR2370" s="198"/>
      <c r="BS2370" s="198"/>
      <c r="BT2370" s="198"/>
      <c r="BU2370" s="198"/>
      <c r="BV2370" s="198"/>
      <c r="BW2370" s="198"/>
      <c r="BX2370" s="198"/>
      <c r="BY2370" s="198"/>
      <c r="BZ2370" s="198"/>
      <c r="CA2370" s="198"/>
      <c r="CB2370" s="198"/>
      <c r="CC2370" s="198"/>
      <c r="CD2370" s="198"/>
    </row>
    <row r="2371" spans="4:82" x14ac:dyDescent="0.2">
      <c r="D2371" s="173"/>
      <c r="E2371" s="173"/>
      <c r="F2371" s="173"/>
      <c r="G2371" s="173"/>
      <c r="H2371" s="173"/>
      <c r="I2371" s="173"/>
      <c r="J2371" s="173"/>
      <c r="K2371" s="173"/>
      <c r="L2371" s="173"/>
      <c r="M2371" s="173"/>
      <c r="N2371" s="173"/>
      <c r="O2371" s="173"/>
      <c r="P2371" s="173"/>
      <c r="Q2371" s="173"/>
      <c r="R2371" s="173"/>
      <c r="S2371" s="173"/>
      <c r="T2371" s="173"/>
      <c r="U2371" s="173"/>
      <c r="V2371" s="173"/>
      <c r="W2371" s="173"/>
      <c r="X2371" s="173"/>
      <c r="Y2371" s="173"/>
      <c r="Z2371" s="173"/>
      <c r="AA2371" s="173"/>
      <c r="AB2371" s="173"/>
      <c r="AC2371" s="173"/>
      <c r="AD2371" s="173"/>
      <c r="AE2371" s="173"/>
      <c r="AF2371" s="173"/>
      <c r="AG2371" s="173"/>
      <c r="AH2371" s="173"/>
      <c r="AI2371" s="173"/>
      <c r="AJ2371" s="173"/>
      <c r="AK2371" s="173"/>
      <c r="AL2371" s="173"/>
      <c r="AM2371" s="173"/>
      <c r="AN2371" s="173"/>
      <c r="AO2371" s="173"/>
      <c r="AP2371" s="173"/>
      <c r="AQ2371" s="173"/>
      <c r="AR2371" s="173"/>
      <c r="AS2371" s="173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  <c r="BP2371" s="198"/>
      <c r="BQ2371" s="198"/>
      <c r="BR2371" s="198"/>
      <c r="BS2371" s="198"/>
      <c r="BT2371" s="198"/>
      <c r="BU2371" s="198"/>
      <c r="BV2371" s="198"/>
      <c r="BW2371" s="198"/>
      <c r="BX2371" s="198"/>
      <c r="BY2371" s="198"/>
      <c r="BZ2371" s="198"/>
      <c r="CA2371" s="198"/>
      <c r="CB2371" s="198"/>
      <c r="CC2371" s="198"/>
      <c r="CD2371" s="198"/>
    </row>
    <row r="2372" spans="4:82" x14ac:dyDescent="0.2">
      <c r="D2372" s="173"/>
      <c r="E2372" s="173"/>
      <c r="F2372" s="173"/>
      <c r="G2372" s="173"/>
      <c r="H2372" s="173"/>
      <c r="I2372" s="173"/>
      <c r="J2372" s="173"/>
      <c r="K2372" s="173"/>
      <c r="L2372" s="173"/>
      <c r="M2372" s="173"/>
      <c r="N2372" s="173"/>
      <c r="O2372" s="173"/>
      <c r="P2372" s="173"/>
      <c r="Q2372" s="173"/>
      <c r="R2372" s="173"/>
      <c r="S2372" s="173"/>
      <c r="T2372" s="173"/>
      <c r="U2372" s="173"/>
      <c r="V2372" s="173"/>
      <c r="W2372" s="173"/>
      <c r="X2372" s="173"/>
      <c r="Y2372" s="173"/>
      <c r="Z2372" s="173"/>
      <c r="AA2372" s="173"/>
      <c r="AB2372" s="173"/>
      <c r="AC2372" s="173"/>
      <c r="AD2372" s="173"/>
      <c r="AE2372" s="173"/>
      <c r="AF2372" s="173"/>
      <c r="AG2372" s="173"/>
      <c r="AH2372" s="173"/>
      <c r="AI2372" s="173"/>
      <c r="AJ2372" s="173"/>
      <c r="AK2372" s="173"/>
      <c r="AL2372" s="173"/>
      <c r="AM2372" s="173"/>
      <c r="AN2372" s="173"/>
      <c r="AO2372" s="173"/>
      <c r="AP2372" s="173"/>
      <c r="AQ2372" s="173"/>
      <c r="AR2372" s="173"/>
      <c r="AS2372" s="173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  <c r="BP2372" s="198"/>
      <c r="BQ2372" s="198"/>
      <c r="BR2372" s="198"/>
      <c r="BS2372" s="198"/>
      <c r="BT2372" s="198"/>
      <c r="BU2372" s="198"/>
      <c r="BV2372" s="198"/>
      <c r="BW2372" s="198"/>
      <c r="BX2372" s="198"/>
      <c r="BY2372" s="198"/>
      <c r="BZ2372" s="198"/>
      <c r="CA2372" s="198"/>
      <c r="CB2372" s="198"/>
      <c r="CC2372" s="198"/>
      <c r="CD2372" s="198"/>
    </row>
    <row r="2373" spans="4:82" x14ac:dyDescent="0.2">
      <c r="D2373" s="173"/>
      <c r="E2373" s="173"/>
      <c r="F2373" s="173"/>
      <c r="G2373" s="173"/>
      <c r="H2373" s="173"/>
      <c r="I2373" s="173"/>
      <c r="J2373" s="173"/>
      <c r="K2373" s="173"/>
      <c r="L2373" s="173"/>
      <c r="M2373" s="173"/>
      <c r="N2373" s="173"/>
      <c r="O2373" s="173"/>
      <c r="P2373" s="173"/>
      <c r="Q2373" s="173"/>
      <c r="R2373" s="173"/>
      <c r="S2373" s="173"/>
      <c r="T2373" s="173"/>
      <c r="U2373" s="173"/>
      <c r="V2373" s="173"/>
      <c r="W2373" s="173"/>
      <c r="X2373" s="173"/>
      <c r="Y2373" s="173"/>
      <c r="Z2373" s="173"/>
      <c r="AA2373" s="173"/>
      <c r="AB2373" s="173"/>
      <c r="AC2373" s="173"/>
      <c r="AD2373" s="173"/>
      <c r="AE2373" s="173"/>
      <c r="AF2373" s="173"/>
      <c r="AG2373" s="173"/>
      <c r="AH2373" s="173"/>
      <c r="AI2373" s="173"/>
      <c r="AJ2373" s="173"/>
      <c r="AK2373" s="173"/>
      <c r="AL2373" s="173"/>
      <c r="AM2373" s="173"/>
      <c r="AN2373" s="173"/>
      <c r="AO2373" s="173"/>
      <c r="AP2373" s="173"/>
      <c r="AQ2373" s="173"/>
      <c r="AR2373" s="173"/>
      <c r="AS2373" s="173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  <c r="BP2373" s="198"/>
      <c r="BQ2373" s="198"/>
      <c r="BR2373" s="198"/>
      <c r="BS2373" s="198"/>
      <c r="BT2373" s="198"/>
      <c r="BU2373" s="198"/>
      <c r="BV2373" s="198"/>
      <c r="BW2373" s="198"/>
      <c r="BX2373" s="198"/>
      <c r="BY2373" s="198"/>
      <c r="BZ2373" s="198"/>
      <c r="CA2373" s="198"/>
      <c r="CB2373" s="198"/>
      <c r="CC2373" s="198"/>
      <c r="CD2373" s="198"/>
    </row>
    <row r="2374" spans="4:82" x14ac:dyDescent="0.2">
      <c r="D2374" s="173"/>
      <c r="E2374" s="173"/>
      <c r="F2374" s="173"/>
      <c r="G2374" s="173"/>
      <c r="H2374" s="173"/>
      <c r="I2374" s="173"/>
      <c r="J2374" s="173"/>
      <c r="K2374" s="173"/>
      <c r="L2374" s="173"/>
      <c r="M2374" s="173"/>
      <c r="N2374" s="173"/>
      <c r="O2374" s="173"/>
      <c r="P2374" s="173"/>
      <c r="Q2374" s="173"/>
      <c r="R2374" s="173"/>
      <c r="S2374" s="173"/>
      <c r="T2374" s="173"/>
      <c r="U2374" s="173"/>
      <c r="V2374" s="173"/>
      <c r="W2374" s="173"/>
      <c r="X2374" s="173"/>
      <c r="Y2374" s="173"/>
      <c r="Z2374" s="173"/>
      <c r="AA2374" s="173"/>
      <c r="AB2374" s="173"/>
      <c r="AC2374" s="173"/>
      <c r="AD2374" s="173"/>
      <c r="AE2374" s="173"/>
      <c r="AF2374" s="173"/>
      <c r="AG2374" s="173"/>
      <c r="AH2374" s="173"/>
      <c r="AI2374" s="173"/>
      <c r="AJ2374" s="173"/>
      <c r="AK2374" s="173"/>
      <c r="AL2374" s="173"/>
      <c r="AM2374" s="173"/>
      <c r="AN2374" s="173"/>
      <c r="AO2374" s="173"/>
      <c r="AP2374" s="173"/>
      <c r="AQ2374" s="173"/>
      <c r="AR2374" s="173"/>
      <c r="AS2374" s="173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  <c r="BP2374" s="198"/>
      <c r="BQ2374" s="198"/>
      <c r="BR2374" s="198"/>
      <c r="BS2374" s="198"/>
      <c r="BT2374" s="198"/>
      <c r="BU2374" s="198"/>
      <c r="BV2374" s="198"/>
      <c r="BW2374" s="198"/>
      <c r="BX2374" s="198"/>
      <c r="BY2374" s="198"/>
      <c r="BZ2374" s="198"/>
      <c r="CA2374" s="198"/>
      <c r="CB2374" s="198"/>
      <c r="CC2374" s="198"/>
      <c r="CD2374" s="198"/>
    </row>
    <row r="2375" spans="4:82" x14ac:dyDescent="0.2">
      <c r="D2375" s="173"/>
      <c r="E2375" s="173"/>
      <c r="F2375" s="173"/>
      <c r="G2375" s="173"/>
      <c r="H2375" s="173"/>
      <c r="I2375" s="173"/>
      <c r="J2375" s="173"/>
      <c r="K2375" s="173"/>
      <c r="L2375" s="173"/>
      <c r="M2375" s="173"/>
      <c r="N2375" s="173"/>
      <c r="O2375" s="173"/>
      <c r="P2375" s="173"/>
      <c r="Q2375" s="173"/>
      <c r="R2375" s="173"/>
      <c r="S2375" s="173"/>
      <c r="T2375" s="173"/>
      <c r="U2375" s="173"/>
      <c r="V2375" s="173"/>
      <c r="W2375" s="173"/>
      <c r="X2375" s="173"/>
      <c r="Y2375" s="173"/>
      <c r="Z2375" s="173"/>
      <c r="AA2375" s="173"/>
      <c r="AB2375" s="173"/>
      <c r="AC2375" s="173"/>
      <c r="AD2375" s="173"/>
      <c r="AE2375" s="173"/>
      <c r="AF2375" s="173"/>
      <c r="AG2375" s="173"/>
      <c r="AH2375" s="173"/>
      <c r="AI2375" s="173"/>
      <c r="AJ2375" s="173"/>
      <c r="AK2375" s="173"/>
      <c r="AL2375" s="173"/>
      <c r="AM2375" s="173"/>
      <c r="AN2375" s="173"/>
      <c r="AO2375" s="173"/>
      <c r="AP2375" s="173"/>
      <c r="AQ2375" s="173"/>
      <c r="AR2375" s="173"/>
      <c r="AS2375" s="173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  <c r="BP2375" s="198"/>
      <c r="BQ2375" s="198"/>
      <c r="BR2375" s="198"/>
      <c r="BS2375" s="198"/>
      <c r="BT2375" s="198"/>
      <c r="BU2375" s="198"/>
      <c r="BV2375" s="198"/>
      <c r="BW2375" s="198"/>
      <c r="BX2375" s="198"/>
      <c r="BY2375" s="198"/>
      <c r="BZ2375" s="198"/>
      <c r="CA2375" s="198"/>
      <c r="CB2375" s="198"/>
      <c r="CC2375" s="198"/>
      <c r="CD2375" s="198"/>
    </row>
    <row r="2376" spans="4:82" x14ac:dyDescent="0.2">
      <c r="D2376" s="173"/>
      <c r="E2376" s="173"/>
      <c r="F2376" s="173"/>
      <c r="G2376" s="173"/>
      <c r="H2376" s="173"/>
      <c r="I2376" s="173"/>
      <c r="J2376" s="173"/>
      <c r="K2376" s="173"/>
      <c r="L2376" s="173"/>
      <c r="M2376" s="173"/>
      <c r="N2376" s="173"/>
      <c r="O2376" s="173"/>
      <c r="P2376" s="173"/>
      <c r="Q2376" s="173"/>
      <c r="R2376" s="173"/>
      <c r="S2376" s="173"/>
      <c r="T2376" s="173"/>
      <c r="U2376" s="173"/>
      <c r="V2376" s="173"/>
      <c r="W2376" s="173"/>
      <c r="X2376" s="173"/>
      <c r="Y2376" s="173"/>
      <c r="Z2376" s="173"/>
      <c r="AA2376" s="173"/>
      <c r="AB2376" s="173"/>
      <c r="AC2376" s="173"/>
      <c r="AD2376" s="173"/>
      <c r="AE2376" s="173"/>
      <c r="AF2376" s="173"/>
      <c r="AG2376" s="173"/>
      <c r="AH2376" s="173"/>
      <c r="AI2376" s="173"/>
      <c r="AJ2376" s="173"/>
      <c r="AK2376" s="173"/>
      <c r="AL2376" s="173"/>
      <c r="AM2376" s="173"/>
      <c r="AN2376" s="173"/>
      <c r="AO2376" s="173"/>
      <c r="AP2376" s="173"/>
      <c r="AQ2376" s="173"/>
      <c r="AR2376" s="173"/>
      <c r="AS2376" s="173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  <c r="BP2376" s="198"/>
      <c r="BQ2376" s="198"/>
      <c r="BR2376" s="198"/>
      <c r="BS2376" s="198"/>
      <c r="BT2376" s="198"/>
      <c r="BU2376" s="198"/>
      <c r="BV2376" s="198"/>
      <c r="BW2376" s="198"/>
      <c r="BX2376" s="198"/>
      <c r="BY2376" s="198"/>
      <c r="BZ2376" s="198"/>
      <c r="CA2376" s="198"/>
      <c r="CB2376" s="198"/>
      <c r="CC2376" s="198"/>
      <c r="CD2376" s="198"/>
    </row>
    <row r="2377" spans="4:82" x14ac:dyDescent="0.2">
      <c r="D2377" s="173"/>
      <c r="E2377" s="173"/>
      <c r="F2377" s="173"/>
      <c r="G2377" s="173"/>
      <c r="H2377" s="173"/>
      <c r="I2377" s="173"/>
      <c r="J2377" s="173"/>
      <c r="K2377" s="173"/>
      <c r="L2377" s="173"/>
      <c r="M2377" s="173"/>
      <c r="N2377" s="173"/>
      <c r="O2377" s="173"/>
      <c r="P2377" s="173"/>
      <c r="Q2377" s="173"/>
      <c r="R2377" s="173"/>
      <c r="S2377" s="173"/>
      <c r="T2377" s="173"/>
      <c r="U2377" s="173"/>
      <c r="V2377" s="173"/>
      <c r="W2377" s="173"/>
      <c r="X2377" s="173"/>
      <c r="Y2377" s="173"/>
      <c r="Z2377" s="173"/>
      <c r="AA2377" s="173"/>
      <c r="AB2377" s="173"/>
      <c r="AC2377" s="173"/>
      <c r="AD2377" s="173"/>
      <c r="AE2377" s="173"/>
      <c r="AF2377" s="173"/>
      <c r="AG2377" s="173"/>
      <c r="AH2377" s="173"/>
      <c r="AI2377" s="173"/>
      <c r="AJ2377" s="173"/>
      <c r="AK2377" s="173"/>
      <c r="AL2377" s="173"/>
      <c r="AM2377" s="173"/>
      <c r="AN2377" s="173"/>
      <c r="AO2377" s="173"/>
      <c r="AP2377" s="173"/>
      <c r="AQ2377" s="173"/>
      <c r="AR2377" s="173"/>
      <c r="AS2377" s="173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  <c r="BP2377" s="198"/>
      <c r="BQ2377" s="198"/>
      <c r="BR2377" s="198"/>
      <c r="BS2377" s="198"/>
      <c r="BT2377" s="198"/>
      <c r="BU2377" s="198"/>
      <c r="BV2377" s="198"/>
      <c r="BW2377" s="198"/>
      <c r="BX2377" s="198"/>
      <c r="BY2377" s="198"/>
      <c r="BZ2377" s="198"/>
      <c r="CA2377" s="198"/>
      <c r="CB2377" s="198"/>
      <c r="CC2377" s="198"/>
      <c r="CD2377" s="198"/>
    </row>
    <row r="2378" spans="4:82" x14ac:dyDescent="0.2">
      <c r="D2378" s="173"/>
      <c r="E2378" s="173"/>
      <c r="F2378" s="173"/>
      <c r="G2378" s="173"/>
      <c r="H2378" s="173"/>
      <c r="I2378" s="173"/>
      <c r="J2378" s="173"/>
      <c r="K2378" s="173"/>
      <c r="L2378" s="173"/>
      <c r="M2378" s="173"/>
      <c r="N2378" s="173"/>
      <c r="O2378" s="173"/>
      <c r="P2378" s="173"/>
      <c r="Q2378" s="173"/>
      <c r="R2378" s="173"/>
      <c r="S2378" s="173"/>
      <c r="T2378" s="173"/>
      <c r="U2378" s="173"/>
      <c r="V2378" s="173"/>
      <c r="W2378" s="173"/>
      <c r="X2378" s="173"/>
      <c r="Y2378" s="173"/>
      <c r="Z2378" s="173"/>
      <c r="AA2378" s="173"/>
      <c r="AB2378" s="173"/>
      <c r="AC2378" s="173"/>
      <c r="AD2378" s="173"/>
      <c r="AE2378" s="173"/>
      <c r="AF2378" s="173"/>
      <c r="AG2378" s="173"/>
      <c r="AH2378" s="173"/>
      <c r="AI2378" s="173"/>
      <c r="AJ2378" s="173"/>
      <c r="AK2378" s="173"/>
      <c r="AL2378" s="173"/>
      <c r="AM2378" s="173"/>
      <c r="AN2378" s="173"/>
      <c r="AO2378" s="173"/>
      <c r="AP2378" s="173"/>
      <c r="AQ2378" s="173"/>
      <c r="AR2378" s="173"/>
      <c r="AS2378" s="173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  <c r="BP2378" s="198"/>
      <c r="BQ2378" s="198"/>
      <c r="BR2378" s="198"/>
      <c r="BS2378" s="198"/>
      <c r="BT2378" s="198"/>
      <c r="BU2378" s="198"/>
      <c r="BV2378" s="198"/>
      <c r="BW2378" s="198"/>
      <c r="BX2378" s="198"/>
      <c r="BY2378" s="198"/>
      <c r="BZ2378" s="198"/>
      <c r="CA2378" s="198"/>
      <c r="CB2378" s="198"/>
      <c r="CC2378" s="198"/>
      <c r="CD2378" s="198"/>
    </row>
    <row r="2379" spans="4:82" x14ac:dyDescent="0.2">
      <c r="D2379" s="173"/>
      <c r="E2379" s="173"/>
      <c r="F2379" s="173"/>
      <c r="G2379" s="173"/>
      <c r="H2379" s="173"/>
      <c r="I2379" s="173"/>
      <c r="J2379" s="173"/>
      <c r="K2379" s="173"/>
      <c r="L2379" s="173"/>
      <c r="M2379" s="173"/>
      <c r="N2379" s="173"/>
      <c r="O2379" s="173"/>
      <c r="P2379" s="173"/>
      <c r="Q2379" s="173"/>
      <c r="R2379" s="173"/>
      <c r="S2379" s="173"/>
      <c r="T2379" s="173"/>
      <c r="U2379" s="173"/>
      <c r="V2379" s="173"/>
      <c r="W2379" s="173"/>
      <c r="X2379" s="173"/>
      <c r="Y2379" s="173"/>
      <c r="Z2379" s="173"/>
      <c r="AA2379" s="173"/>
      <c r="AB2379" s="173"/>
      <c r="AC2379" s="173"/>
      <c r="AD2379" s="173"/>
      <c r="AE2379" s="173"/>
      <c r="AF2379" s="173"/>
      <c r="AG2379" s="173"/>
      <c r="AH2379" s="173"/>
      <c r="AI2379" s="173"/>
      <c r="AJ2379" s="173"/>
      <c r="AK2379" s="173"/>
      <c r="AL2379" s="173"/>
      <c r="AM2379" s="173"/>
      <c r="AN2379" s="173"/>
      <c r="AO2379" s="173"/>
      <c r="AP2379" s="173"/>
      <c r="AQ2379" s="173"/>
      <c r="AR2379" s="173"/>
      <c r="AS2379" s="173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  <c r="BP2379" s="198"/>
      <c r="BQ2379" s="198"/>
      <c r="BR2379" s="198"/>
      <c r="BS2379" s="198"/>
      <c r="BT2379" s="198"/>
      <c r="BU2379" s="198"/>
      <c r="BV2379" s="198"/>
      <c r="BW2379" s="198"/>
      <c r="BX2379" s="198"/>
      <c r="BY2379" s="198"/>
      <c r="BZ2379" s="198"/>
      <c r="CA2379" s="198"/>
      <c r="CB2379" s="198"/>
      <c r="CC2379" s="198"/>
      <c r="CD2379" s="198"/>
    </row>
    <row r="2380" spans="4:82" x14ac:dyDescent="0.2">
      <c r="D2380" s="173"/>
      <c r="E2380" s="173"/>
      <c r="F2380" s="173"/>
      <c r="G2380" s="173"/>
      <c r="H2380" s="173"/>
      <c r="I2380" s="173"/>
      <c r="J2380" s="173"/>
      <c r="K2380" s="173"/>
      <c r="L2380" s="173"/>
      <c r="M2380" s="173"/>
      <c r="N2380" s="173"/>
      <c r="O2380" s="173"/>
      <c r="P2380" s="173"/>
      <c r="Q2380" s="173"/>
      <c r="R2380" s="173"/>
      <c r="S2380" s="173"/>
      <c r="T2380" s="173"/>
      <c r="U2380" s="173"/>
      <c r="V2380" s="173"/>
      <c r="W2380" s="173"/>
      <c r="X2380" s="173"/>
      <c r="Y2380" s="173"/>
      <c r="Z2380" s="173"/>
      <c r="AA2380" s="173"/>
      <c r="AB2380" s="173"/>
      <c r="AC2380" s="173"/>
      <c r="AD2380" s="173"/>
      <c r="AE2380" s="173"/>
      <c r="AF2380" s="173"/>
      <c r="AG2380" s="173"/>
      <c r="AH2380" s="173"/>
      <c r="AI2380" s="173"/>
      <c r="AJ2380" s="173"/>
      <c r="AK2380" s="173"/>
      <c r="AL2380" s="173"/>
      <c r="AM2380" s="173"/>
      <c r="AN2380" s="173"/>
      <c r="AO2380" s="173"/>
      <c r="AP2380" s="173"/>
      <c r="AQ2380" s="173"/>
      <c r="AR2380" s="173"/>
      <c r="AS2380" s="173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  <c r="BP2380" s="198"/>
      <c r="BQ2380" s="198"/>
      <c r="BR2380" s="198"/>
      <c r="BS2380" s="198"/>
      <c r="BT2380" s="198"/>
      <c r="BU2380" s="198"/>
      <c r="BV2380" s="198"/>
      <c r="BW2380" s="198"/>
      <c r="BX2380" s="198"/>
      <c r="BY2380" s="198"/>
      <c r="BZ2380" s="198"/>
      <c r="CA2380" s="198"/>
      <c r="CB2380" s="198"/>
      <c r="CC2380" s="198"/>
      <c r="CD2380" s="198"/>
    </row>
    <row r="2381" spans="4:82" x14ac:dyDescent="0.2">
      <c r="D2381" s="173"/>
      <c r="E2381" s="173"/>
      <c r="F2381" s="173"/>
      <c r="G2381" s="173"/>
      <c r="H2381" s="173"/>
      <c r="I2381" s="173"/>
      <c r="J2381" s="173"/>
      <c r="K2381" s="173"/>
      <c r="L2381" s="173"/>
      <c r="M2381" s="173"/>
      <c r="N2381" s="173"/>
      <c r="O2381" s="173"/>
      <c r="P2381" s="173"/>
      <c r="Q2381" s="173"/>
      <c r="R2381" s="173"/>
      <c r="S2381" s="173"/>
      <c r="T2381" s="173"/>
      <c r="U2381" s="173"/>
      <c r="V2381" s="173"/>
      <c r="W2381" s="173"/>
      <c r="X2381" s="173"/>
      <c r="Y2381" s="173"/>
      <c r="Z2381" s="173"/>
      <c r="AA2381" s="173"/>
      <c r="AB2381" s="173"/>
      <c r="AC2381" s="173"/>
      <c r="AD2381" s="173"/>
      <c r="AE2381" s="173"/>
      <c r="AF2381" s="173"/>
      <c r="AG2381" s="173"/>
      <c r="AH2381" s="173"/>
      <c r="AI2381" s="173"/>
      <c r="AJ2381" s="173"/>
      <c r="AK2381" s="173"/>
      <c r="AL2381" s="173"/>
      <c r="AM2381" s="173"/>
      <c r="AN2381" s="173"/>
      <c r="AO2381" s="173"/>
      <c r="AP2381" s="173"/>
      <c r="AQ2381" s="173"/>
      <c r="AR2381" s="173"/>
      <c r="AS2381" s="173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  <c r="BP2381" s="198"/>
      <c r="BQ2381" s="198"/>
      <c r="BR2381" s="198"/>
      <c r="BS2381" s="198"/>
      <c r="BT2381" s="198"/>
      <c r="BU2381" s="198"/>
      <c r="BV2381" s="198"/>
      <c r="BW2381" s="198"/>
      <c r="BX2381" s="198"/>
      <c r="BY2381" s="198"/>
      <c r="BZ2381" s="198"/>
      <c r="CA2381" s="198"/>
      <c r="CB2381" s="198"/>
      <c r="CC2381" s="198"/>
      <c r="CD2381" s="198"/>
    </row>
    <row r="2382" spans="4:82" x14ac:dyDescent="0.2">
      <c r="D2382" s="173"/>
      <c r="E2382" s="173"/>
      <c r="F2382" s="173"/>
      <c r="G2382" s="173"/>
      <c r="H2382" s="173"/>
      <c r="I2382" s="173"/>
      <c r="J2382" s="173"/>
      <c r="K2382" s="173"/>
      <c r="L2382" s="173"/>
      <c r="M2382" s="173"/>
      <c r="N2382" s="173"/>
      <c r="O2382" s="173"/>
      <c r="P2382" s="173"/>
      <c r="Q2382" s="173"/>
      <c r="R2382" s="173"/>
      <c r="S2382" s="173"/>
      <c r="T2382" s="173"/>
      <c r="U2382" s="173"/>
      <c r="V2382" s="173"/>
      <c r="W2382" s="173"/>
      <c r="X2382" s="173"/>
      <c r="Y2382" s="173"/>
      <c r="Z2382" s="173"/>
      <c r="AA2382" s="173"/>
      <c r="AB2382" s="173"/>
      <c r="AC2382" s="173"/>
      <c r="AD2382" s="173"/>
      <c r="AE2382" s="173"/>
      <c r="AF2382" s="173"/>
      <c r="AG2382" s="173"/>
      <c r="AH2382" s="173"/>
      <c r="AI2382" s="173"/>
      <c r="AJ2382" s="173"/>
      <c r="AK2382" s="173"/>
      <c r="AL2382" s="173"/>
      <c r="AM2382" s="173"/>
      <c r="AN2382" s="173"/>
      <c r="AO2382" s="173"/>
      <c r="AP2382" s="173"/>
      <c r="AQ2382" s="173"/>
      <c r="AR2382" s="173"/>
      <c r="AS2382" s="173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  <c r="BP2382" s="198"/>
      <c r="BQ2382" s="198"/>
      <c r="BR2382" s="198"/>
      <c r="BS2382" s="198"/>
      <c r="BT2382" s="198"/>
      <c r="BU2382" s="198"/>
      <c r="BV2382" s="198"/>
      <c r="BW2382" s="198"/>
      <c r="BX2382" s="198"/>
      <c r="BY2382" s="198"/>
      <c r="BZ2382" s="198"/>
      <c r="CA2382" s="198"/>
      <c r="CB2382" s="198"/>
      <c r="CC2382" s="198"/>
      <c r="CD2382" s="198"/>
    </row>
    <row r="2383" spans="4:82" x14ac:dyDescent="0.2">
      <c r="D2383" s="173"/>
      <c r="E2383" s="173"/>
      <c r="F2383" s="173"/>
      <c r="G2383" s="173"/>
      <c r="H2383" s="173"/>
      <c r="I2383" s="173"/>
      <c r="J2383" s="173"/>
      <c r="K2383" s="173"/>
      <c r="L2383" s="173"/>
      <c r="M2383" s="173"/>
      <c r="N2383" s="173"/>
      <c r="O2383" s="173"/>
      <c r="P2383" s="173"/>
      <c r="Q2383" s="173"/>
      <c r="R2383" s="173"/>
      <c r="S2383" s="173"/>
      <c r="T2383" s="173"/>
      <c r="U2383" s="173"/>
      <c r="V2383" s="173"/>
      <c r="W2383" s="173"/>
      <c r="X2383" s="173"/>
      <c r="Y2383" s="173"/>
      <c r="Z2383" s="173"/>
      <c r="AA2383" s="173"/>
      <c r="AB2383" s="173"/>
      <c r="AC2383" s="173"/>
      <c r="AD2383" s="173"/>
      <c r="AE2383" s="173"/>
      <c r="AF2383" s="173"/>
      <c r="AG2383" s="173"/>
      <c r="AH2383" s="173"/>
      <c r="AI2383" s="173"/>
      <c r="AJ2383" s="173"/>
      <c r="AK2383" s="173"/>
      <c r="AL2383" s="173"/>
      <c r="AM2383" s="173"/>
      <c r="AN2383" s="173"/>
      <c r="AO2383" s="173"/>
      <c r="AP2383" s="173"/>
      <c r="AQ2383" s="173"/>
      <c r="AR2383" s="173"/>
      <c r="AS2383" s="173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  <c r="BP2383" s="198"/>
      <c r="BQ2383" s="198"/>
      <c r="BR2383" s="198"/>
      <c r="BS2383" s="198"/>
      <c r="BT2383" s="198"/>
      <c r="BU2383" s="198"/>
      <c r="BV2383" s="198"/>
      <c r="BW2383" s="198"/>
      <c r="BX2383" s="198"/>
      <c r="BY2383" s="198"/>
      <c r="BZ2383" s="198"/>
      <c r="CA2383" s="198"/>
      <c r="CB2383" s="198"/>
      <c r="CC2383" s="198"/>
      <c r="CD2383" s="198"/>
    </row>
    <row r="2384" spans="4:82" x14ac:dyDescent="0.2">
      <c r="D2384" s="173"/>
      <c r="E2384" s="173"/>
      <c r="F2384" s="173"/>
      <c r="G2384" s="173"/>
      <c r="H2384" s="173"/>
      <c r="I2384" s="173"/>
      <c r="J2384" s="173"/>
      <c r="K2384" s="173"/>
      <c r="L2384" s="173"/>
      <c r="M2384" s="173"/>
      <c r="N2384" s="173"/>
      <c r="O2384" s="173"/>
      <c r="P2384" s="173"/>
      <c r="Q2384" s="173"/>
      <c r="R2384" s="173"/>
      <c r="S2384" s="173"/>
      <c r="T2384" s="173"/>
      <c r="U2384" s="173"/>
      <c r="V2384" s="173"/>
      <c r="W2384" s="173"/>
      <c r="X2384" s="173"/>
      <c r="Y2384" s="173"/>
      <c r="Z2384" s="173"/>
      <c r="AA2384" s="173"/>
      <c r="AB2384" s="173"/>
      <c r="AC2384" s="173"/>
      <c r="AD2384" s="173"/>
      <c r="AE2384" s="173"/>
      <c r="AF2384" s="173"/>
      <c r="AG2384" s="173"/>
      <c r="AH2384" s="173"/>
      <c r="AI2384" s="173"/>
      <c r="AJ2384" s="173"/>
      <c r="AK2384" s="173"/>
      <c r="AL2384" s="173"/>
      <c r="AM2384" s="173"/>
      <c r="AN2384" s="173"/>
      <c r="AO2384" s="173"/>
      <c r="AP2384" s="173"/>
      <c r="AQ2384" s="173"/>
      <c r="AR2384" s="173"/>
      <c r="AS2384" s="173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  <c r="BP2384" s="198"/>
      <c r="BQ2384" s="198"/>
      <c r="BR2384" s="198"/>
      <c r="BS2384" s="198"/>
      <c r="BT2384" s="198"/>
      <c r="BU2384" s="198"/>
      <c r="BV2384" s="198"/>
      <c r="BW2384" s="198"/>
      <c r="BX2384" s="198"/>
      <c r="BY2384" s="198"/>
      <c r="BZ2384" s="198"/>
      <c r="CA2384" s="198"/>
      <c r="CB2384" s="198"/>
      <c r="CC2384" s="198"/>
      <c r="CD2384" s="198"/>
    </row>
    <row r="2385" spans="4:82" x14ac:dyDescent="0.2">
      <c r="D2385" s="173"/>
      <c r="E2385" s="173"/>
      <c r="F2385" s="173"/>
      <c r="G2385" s="173"/>
      <c r="H2385" s="173"/>
      <c r="I2385" s="173"/>
      <c r="J2385" s="173"/>
      <c r="K2385" s="173"/>
      <c r="L2385" s="173"/>
      <c r="M2385" s="173"/>
      <c r="N2385" s="173"/>
      <c r="O2385" s="173"/>
      <c r="P2385" s="173"/>
      <c r="Q2385" s="173"/>
      <c r="R2385" s="173"/>
      <c r="S2385" s="173"/>
      <c r="T2385" s="173"/>
      <c r="U2385" s="173"/>
      <c r="V2385" s="173"/>
      <c r="W2385" s="173"/>
      <c r="X2385" s="173"/>
      <c r="Y2385" s="173"/>
      <c r="Z2385" s="173"/>
      <c r="AA2385" s="173"/>
      <c r="AB2385" s="173"/>
      <c r="AC2385" s="173"/>
      <c r="AD2385" s="173"/>
      <c r="AE2385" s="173"/>
      <c r="AF2385" s="173"/>
      <c r="AG2385" s="173"/>
      <c r="AH2385" s="173"/>
      <c r="AI2385" s="173"/>
      <c r="AJ2385" s="173"/>
      <c r="AK2385" s="173"/>
      <c r="AL2385" s="173"/>
      <c r="AM2385" s="173"/>
      <c r="AN2385" s="173"/>
      <c r="AO2385" s="173"/>
      <c r="AP2385" s="173"/>
      <c r="AQ2385" s="173"/>
      <c r="AR2385" s="173"/>
      <c r="AS2385" s="173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  <c r="BP2385" s="198"/>
      <c r="BQ2385" s="198"/>
      <c r="BR2385" s="198"/>
      <c r="BS2385" s="198"/>
      <c r="BT2385" s="198"/>
      <c r="BU2385" s="198"/>
      <c r="BV2385" s="198"/>
      <c r="BW2385" s="198"/>
      <c r="BX2385" s="198"/>
      <c r="BY2385" s="198"/>
      <c r="BZ2385" s="198"/>
      <c r="CA2385" s="198"/>
      <c r="CB2385" s="198"/>
      <c r="CC2385" s="198"/>
      <c r="CD2385" s="198"/>
    </row>
    <row r="2386" spans="4:82" x14ac:dyDescent="0.2">
      <c r="D2386" s="173"/>
      <c r="E2386" s="173"/>
      <c r="F2386" s="173"/>
      <c r="G2386" s="173"/>
      <c r="H2386" s="173"/>
      <c r="I2386" s="173"/>
      <c r="J2386" s="173"/>
      <c r="K2386" s="173"/>
      <c r="L2386" s="173"/>
      <c r="M2386" s="173"/>
      <c r="N2386" s="173"/>
      <c r="O2386" s="173"/>
      <c r="P2386" s="173"/>
      <c r="Q2386" s="173"/>
      <c r="R2386" s="173"/>
      <c r="S2386" s="173"/>
      <c r="T2386" s="173"/>
      <c r="U2386" s="173"/>
      <c r="V2386" s="173"/>
      <c r="W2386" s="173"/>
      <c r="X2386" s="173"/>
      <c r="Y2386" s="173"/>
      <c r="Z2386" s="173"/>
      <c r="AA2386" s="173"/>
      <c r="AB2386" s="173"/>
      <c r="AC2386" s="173"/>
      <c r="AD2386" s="173"/>
      <c r="AE2386" s="173"/>
      <c r="AF2386" s="173"/>
      <c r="AG2386" s="173"/>
      <c r="AH2386" s="173"/>
      <c r="AI2386" s="173"/>
      <c r="AJ2386" s="173"/>
      <c r="AK2386" s="173"/>
      <c r="AL2386" s="173"/>
      <c r="AM2386" s="173"/>
      <c r="AN2386" s="173"/>
      <c r="AO2386" s="173"/>
      <c r="AP2386" s="173"/>
      <c r="AQ2386" s="173"/>
      <c r="AR2386" s="173"/>
      <c r="AS2386" s="173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  <c r="BP2386" s="198"/>
      <c r="BQ2386" s="198"/>
      <c r="BR2386" s="198"/>
      <c r="BS2386" s="198"/>
      <c r="BT2386" s="198"/>
      <c r="BU2386" s="198"/>
      <c r="BV2386" s="198"/>
      <c r="BW2386" s="198"/>
      <c r="BX2386" s="198"/>
      <c r="BY2386" s="198"/>
      <c r="BZ2386" s="198"/>
      <c r="CA2386" s="198"/>
      <c r="CB2386" s="198"/>
      <c r="CC2386" s="198"/>
      <c r="CD2386" s="198"/>
    </row>
    <row r="2387" spans="4:82" x14ac:dyDescent="0.2">
      <c r="D2387" s="173"/>
      <c r="E2387" s="173"/>
      <c r="F2387" s="173"/>
      <c r="G2387" s="173"/>
      <c r="H2387" s="173"/>
      <c r="I2387" s="173"/>
      <c r="J2387" s="173"/>
      <c r="K2387" s="173"/>
      <c r="L2387" s="173"/>
      <c r="M2387" s="173"/>
      <c r="N2387" s="173"/>
      <c r="O2387" s="173"/>
      <c r="P2387" s="173"/>
      <c r="Q2387" s="173"/>
      <c r="R2387" s="173"/>
      <c r="S2387" s="173"/>
      <c r="T2387" s="173"/>
      <c r="U2387" s="173"/>
      <c r="V2387" s="173"/>
      <c r="W2387" s="173"/>
      <c r="X2387" s="173"/>
      <c r="Y2387" s="173"/>
      <c r="Z2387" s="173"/>
      <c r="AA2387" s="173"/>
      <c r="AB2387" s="173"/>
      <c r="AC2387" s="173"/>
      <c r="AD2387" s="173"/>
      <c r="AE2387" s="173"/>
      <c r="AF2387" s="173"/>
      <c r="AG2387" s="173"/>
      <c r="AH2387" s="173"/>
      <c r="AI2387" s="173"/>
      <c r="AJ2387" s="173"/>
      <c r="AK2387" s="173"/>
      <c r="AL2387" s="173"/>
      <c r="AM2387" s="173"/>
      <c r="AN2387" s="173"/>
      <c r="AO2387" s="173"/>
      <c r="AP2387" s="173"/>
      <c r="AQ2387" s="173"/>
      <c r="AR2387" s="173"/>
      <c r="AS2387" s="173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  <c r="BP2387" s="198"/>
      <c r="BQ2387" s="198"/>
      <c r="BR2387" s="198"/>
      <c r="BS2387" s="198"/>
      <c r="BT2387" s="198"/>
      <c r="BU2387" s="198"/>
      <c r="BV2387" s="198"/>
      <c r="BW2387" s="198"/>
      <c r="BX2387" s="198"/>
      <c r="BY2387" s="198"/>
      <c r="BZ2387" s="198"/>
      <c r="CA2387" s="198"/>
      <c r="CB2387" s="198"/>
      <c r="CC2387" s="198"/>
      <c r="CD2387" s="198"/>
    </row>
    <row r="2388" spans="4:82" x14ac:dyDescent="0.2">
      <c r="D2388" s="173"/>
      <c r="E2388" s="173"/>
      <c r="F2388" s="173"/>
      <c r="G2388" s="173"/>
      <c r="H2388" s="173"/>
      <c r="I2388" s="173"/>
      <c r="J2388" s="173"/>
      <c r="K2388" s="173"/>
      <c r="L2388" s="173"/>
      <c r="M2388" s="173"/>
      <c r="N2388" s="173"/>
      <c r="O2388" s="173"/>
      <c r="P2388" s="173"/>
      <c r="Q2388" s="173"/>
      <c r="R2388" s="173"/>
      <c r="S2388" s="173"/>
      <c r="T2388" s="173"/>
      <c r="U2388" s="173"/>
      <c r="V2388" s="173"/>
      <c r="W2388" s="173"/>
      <c r="X2388" s="173"/>
      <c r="Y2388" s="173"/>
      <c r="Z2388" s="173"/>
      <c r="AA2388" s="173"/>
      <c r="AB2388" s="173"/>
      <c r="AC2388" s="173"/>
      <c r="AD2388" s="173"/>
      <c r="AE2388" s="173"/>
      <c r="AF2388" s="173"/>
      <c r="AG2388" s="173"/>
      <c r="AH2388" s="173"/>
      <c r="AI2388" s="173"/>
      <c r="AJ2388" s="173"/>
      <c r="AK2388" s="173"/>
      <c r="AL2388" s="173"/>
      <c r="AM2388" s="173"/>
      <c r="AN2388" s="173"/>
      <c r="AO2388" s="173"/>
      <c r="AP2388" s="173"/>
      <c r="AQ2388" s="173"/>
      <c r="AR2388" s="173"/>
      <c r="AS2388" s="173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  <c r="BP2388" s="198"/>
      <c r="BQ2388" s="198"/>
      <c r="BR2388" s="198"/>
      <c r="BS2388" s="198"/>
      <c r="BT2388" s="198"/>
      <c r="BU2388" s="198"/>
      <c r="BV2388" s="198"/>
      <c r="BW2388" s="198"/>
      <c r="BX2388" s="198"/>
      <c r="BY2388" s="198"/>
      <c r="BZ2388" s="198"/>
      <c r="CA2388" s="198"/>
      <c r="CB2388" s="198"/>
      <c r="CC2388" s="198"/>
      <c r="CD2388" s="198"/>
    </row>
    <row r="2389" spans="4:82" x14ac:dyDescent="0.2">
      <c r="D2389" s="173"/>
      <c r="E2389" s="173"/>
      <c r="F2389" s="173"/>
      <c r="G2389" s="173"/>
      <c r="H2389" s="173"/>
      <c r="I2389" s="173"/>
      <c r="J2389" s="173"/>
      <c r="K2389" s="173"/>
      <c r="L2389" s="173"/>
      <c r="M2389" s="173"/>
      <c r="N2389" s="173"/>
      <c r="O2389" s="173"/>
      <c r="P2389" s="173"/>
      <c r="Q2389" s="173"/>
      <c r="R2389" s="173"/>
      <c r="S2389" s="173"/>
      <c r="T2389" s="173"/>
      <c r="U2389" s="173"/>
      <c r="V2389" s="173"/>
      <c r="W2389" s="173"/>
      <c r="X2389" s="173"/>
      <c r="Y2389" s="173"/>
      <c r="Z2389" s="173"/>
      <c r="AA2389" s="173"/>
      <c r="AB2389" s="173"/>
      <c r="AC2389" s="173"/>
      <c r="AD2389" s="173"/>
      <c r="AE2389" s="173"/>
      <c r="AF2389" s="173"/>
      <c r="AG2389" s="173"/>
      <c r="AH2389" s="173"/>
      <c r="AI2389" s="173"/>
      <c r="AJ2389" s="173"/>
      <c r="AK2389" s="173"/>
      <c r="AL2389" s="173"/>
      <c r="AM2389" s="173"/>
      <c r="AN2389" s="173"/>
      <c r="AO2389" s="173"/>
      <c r="AP2389" s="173"/>
      <c r="AQ2389" s="173"/>
      <c r="AR2389" s="173"/>
      <c r="AS2389" s="173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  <c r="BP2389" s="198"/>
      <c r="BQ2389" s="198"/>
      <c r="BR2389" s="198"/>
      <c r="BS2389" s="198"/>
      <c r="BT2389" s="198"/>
      <c r="BU2389" s="198"/>
      <c r="BV2389" s="198"/>
      <c r="BW2389" s="198"/>
      <c r="BX2389" s="198"/>
      <c r="BY2389" s="198"/>
      <c r="BZ2389" s="198"/>
      <c r="CA2389" s="198"/>
      <c r="CB2389" s="198"/>
      <c r="CC2389" s="198"/>
      <c r="CD2389" s="198"/>
    </row>
    <row r="2390" spans="4:82" x14ac:dyDescent="0.2">
      <c r="D2390" s="173"/>
      <c r="E2390" s="173"/>
      <c r="F2390" s="173"/>
      <c r="G2390" s="173"/>
      <c r="H2390" s="173"/>
      <c r="I2390" s="173"/>
      <c r="J2390" s="173"/>
      <c r="K2390" s="173"/>
      <c r="L2390" s="173"/>
      <c r="M2390" s="173"/>
      <c r="N2390" s="173"/>
      <c r="O2390" s="173"/>
      <c r="P2390" s="173"/>
      <c r="Q2390" s="173"/>
      <c r="R2390" s="173"/>
      <c r="S2390" s="173"/>
      <c r="T2390" s="173"/>
      <c r="U2390" s="173"/>
      <c r="V2390" s="173"/>
      <c r="W2390" s="173"/>
      <c r="X2390" s="173"/>
      <c r="Y2390" s="173"/>
      <c r="Z2390" s="173"/>
      <c r="AA2390" s="173"/>
      <c r="AB2390" s="173"/>
      <c r="AC2390" s="173"/>
      <c r="AD2390" s="173"/>
      <c r="AE2390" s="173"/>
      <c r="AF2390" s="173"/>
      <c r="AG2390" s="173"/>
      <c r="AH2390" s="173"/>
      <c r="AI2390" s="173"/>
      <c r="AJ2390" s="173"/>
      <c r="AK2390" s="173"/>
      <c r="AL2390" s="173"/>
      <c r="AM2390" s="173"/>
      <c r="AN2390" s="173"/>
      <c r="AO2390" s="173"/>
      <c r="AP2390" s="173"/>
      <c r="AQ2390" s="173"/>
      <c r="AR2390" s="173"/>
      <c r="AS2390" s="173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  <c r="BP2390" s="198"/>
      <c r="BQ2390" s="198"/>
      <c r="BR2390" s="198"/>
      <c r="BS2390" s="198"/>
      <c r="BT2390" s="198"/>
      <c r="BU2390" s="198"/>
      <c r="BV2390" s="198"/>
      <c r="BW2390" s="198"/>
      <c r="BX2390" s="198"/>
      <c r="BY2390" s="198"/>
      <c r="BZ2390" s="198"/>
      <c r="CA2390" s="198"/>
      <c r="CB2390" s="198"/>
      <c r="CC2390" s="198"/>
      <c r="CD2390" s="198"/>
    </row>
    <row r="2391" spans="4:82" x14ac:dyDescent="0.2">
      <c r="D2391" s="173"/>
      <c r="E2391" s="173"/>
      <c r="F2391" s="173"/>
      <c r="G2391" s="173"/>
      <c r="H2391" s="173"/>
      <c r="I2391" s="173"/>
      <c r="J2391" s="173"/>
      <c r="K2391" s="173"/>
      <c r="L2391" s="173"/>
      <c r="M2391" s="173"/>
      <c r="N2391" s="173"/>
      <c r="O2391" s="173"/>
      <c r="P2391" s="173"/>
      <c r="Q2391" s="173"/>
      <c r="R2391" s="173"/>
      <c r="S2391" s="173"/>
      <c r="T2391" s="173"/>
      <c r="U2391" s="173"/>
      <c r="V2391" s="173"/>
      <c r="W2391" s="173"/>
      <c r="X2391" s="173"/>
      <c r="Y2391" s="173"/>
      <c r="Z2391" s="173"/>
      <c r="AA2391" s="173"/>
      <c r="AB2391" s="173"/>
      <c r="AC2391" s="173"/>
      <c r="AD2391" s="173"/>
      <c r="AE2391" s="173"/>
      <c r="AF2391" s="173"/>
      <c r="AG2391" s="173"/>
      <c r="AH2391" s="173"/>
      <c r="AI2391" s="173"/>
      <c r="AJ2391" s="173"/>
      <c r="AK2391" s="173"/>
      <c r="AL2391" s="173"/>
      <c r="AM2391" s="173"/>
      <c r="AN2391" s="173"/>
      <c r="AO2391" s="173"/>
      <c r="AP2391" s="173"/>
      <c r="AQ2391" s="173"/>
      <c r="AR2391" s="173"/>
      <c r="AS2391" s="173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  <c r="BP2391" s="198"/>
      <c r="BQ2391" s="198"/>
      <c r="BR2391" s="198"/>
      <c r="BS2391" s="198"/>
      <c r="BT2391" s="198"/>
      <c r="BU2391" s="198"/>
      <c r="BV2391" s="198"/>
      <c r="BW2391" s="198"/>
      <c r="BX2391" s="198"/>
      <c r="BY2391" s="198"/>
      <c r="BZ2391" s="198"/>
      <c r="CA2391" s="198"/>
      <c r="CB2391" s="198"/>
      <c r="CC2391" s="198"/>
      <c r="CD2391" s="198"/>
    </row>
    <row r="2392" spans="4:82" x14ac:dyDescent="0.2">
      <c r="D2392" s="173"/>
      <c r="E2392" s="173"/>
      <c r="F2392" s="173"/>
      <c r="G2392" s="173"/>
      <c r="H2392" s="173"/>
      <c r="I2392" s="173"/>
      <c r="J2392" s="173"/>
      <c r="K2392" s="173"/>
      <c r="L2392" s="173"/>
      <c r="M2392" s="173"/>
      <c r="N2392" s="173"/>
      <c r="O2392" s="173"/>
      <c r="P2392" s="173"/>
      <c r="Q2392" s="173"/>
      <c r="R2392" s="173"/>
      <c r="S2392" s="173"/>
      <c r="T2392" s="173"/>
      <c r="U2392" s="173"/>
      <c r="V2392" s="173"/>
      <c r="W2392" s="173"/>
      <c r="X2392" s="173"/>
      <c r="Y2392" s="173"/>
      <c r="Z2392" s="173"/>
      <c r="AA2392" s="173"/>
      <c r="AB2392" s="173"/>
      <c r="AC2392" s="173"/>
      <c r="AD2392" s="173"/>
      <c r="AE2392" s="173"/>
      <c r="AF2392" s="173"/>
      <c r="AG2392" s="173"/>
      <c r="AH2392" s="173"/>
      <c r="AI2392" s="173"/>
      <c r="AJ2392" s="173"/>
      <c r="AK2392" s="173"/>
      <c r="AL2392" s="173"/>
      <c r="AM2392" s="173"/>
      <c r="AN2392" s="173"/>
      <c r="AO2392" s="173"/>
      <c r="AP2392" s="173"/>
      <c r="AQ2392" s="173"/>
      <c r="AR2392" s="173"/>
      <c r="AS2392" s="173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  <c r="BP2392" s="198"/>
      <c r="BQ2392" s="198"/>
      <c r="BR2392" s="198"/>
      <c r="BS2392" s="198"/>
      <c r="BT2392" s="198"/>
      <c r="BU2392" s="198"/>
      <c r="BV2392" s="198"/>
      <c r="BW2392" s="198"/>
      <c r="BX2392" s="198"/>
      <c r="BY2392" s="198"/>
      <c r="BZ2392" s="198"/>
      <c r="CA2392" s="198"/>
      <c r="CB2392" s="198"/>
      <c r="CC2392" s="198"/>
      <c r="CD2392" s="198"/>
    </row>
    <row r="2393" spans="4:82" x14ac:dyDescent="0.2">
      <c r="D2393" s="173"/>
      <c r="E2393" s="173"/>
      <c r="F2393" s="173"/>
      <c r="G2393" s="173"/>
      <c r="H2393" s="173"/>
      <c r="I2393" s="173"/>
      <c r="J2393" s="173"/>
      <c r="K2393" s="173"/>
      <c r="L2393" s="173"/>
      <c r="M2393" s="173"/>
      <c r="N2393" s="173"/>
      <c r="O2393" s="173"/>
      <c r="P2393" s="173"/>
      <c r="Q2393" s="173"/>
      <c r="R2393" s="173"/>
      <c r="S2393" s="173"/>
      <c r="T2393" s="173"/>
      <c r="U2393" s="173"/>
      <c r="V2393" s="173"/>
      <c r="W2393" s="173"/>
      <c r="X2393" s="173"/>
      <c r="Y2393" s="173"/>
      <c r="Z2393" s="173"/>
      <c r="AA2393" s="173"/>
      <c r="AB2393" s="173"/>
      <c r="AC2393" s="173"/>
      <c r="AD2393" s="173"/>
      <c r="AE2393" s="173"/>
      <c r="AF2393" s="173"/>
      <c r="AG2393" s="173"/>
      <c r="AH2393" s="173"/>
      <c r="AI2393" s="173"/>
      <c r="AJ2393" s="173"/>
      <c r="AK2393" s="173"/>
      <c r="AL2393" s="173"/>
      <c r="AM2393" s="173"/>
      <c r="AN2393" s="173"/>
      <c r="AO2393" s="173"/>
      <c r="AP2393" s="173"/>
      <c r="AQ2393" s="173"/>
      <c r="AR2393" s="173"/>
      <c r="AS2393" s="173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  <c r="BP2393" s="198"/>
      <c r="BQ2393" s="198"/>
      <c r="BR2393" s="198"/>
      <c r="BS2393" s="198"/>
      <c r="BT2393" s="198"/>
      <c r="BU2393" s="198"/>
      <c r="BV2393" s="198"/>
      <c r="BW2393" s="198"/>
      <c r="BX2393" s="198"/>
      <c r="BY2393" s="198"/>
      <c r="BZ2393" s="198"/>
      <c r="CA2393" s="198"/>
      <c r="CB2393" s="198"/>
      <c r="CC2393" s="198"/>
      <c r="CD2393" s="198"/>
    </row>
    <row r="2394" spans="4:82" x14ac:dyDescent="0.2">
      <c r="D2394" s="173"/>
      <c r="E2394" s="173"/>
      <c r="F2394" s="173"/>
      <c r="G2394" s="173"/>
      <c r="H2394" s="173"/>
      <c r="I2394" s="173"/>
      <c r="J2394" s="173"/>
      <c r="K2394" s="173"/>
      <c r="L2394" s="173"/>
      <c r="M2394" s="173"/>
      <c r="N2394" s="173"/>
      <c r="O2394" s="173"/>
      <c r="P2394" s="173"/>
      <c r="Q2394" s="173"/>
      <c r="R2394" s="173"/>
      <c r="S2394" s="173"/>
      <c r="T2394" s="173"/>
      <c r="U2394" s="173"/>
      <c r="V2394" s="173"/>
      <c r="W2394" s="173"/>
      <c r="X2394" s="173"/>
      <c r="Y2394" s="173"/>
      <c r="Z2394" s="173"/>
      <c r="AA2394" s="173"/>
      <c r="AB2394" s="173"/>
      <c r="AC2394" s="173"/>
      <c r="AD2394" s="173"/>
      <c r="AE2394" s="173"/>
      <c r="AF2394" s="173"/>
      <c r="AG2394" s="173"/>
      <c r="AH2394" s="173"/>
      <c r="AI2394" s="173"/>
      <c r="AJ2394" s="173"/>
      <c r="AK2394" s="173"/>
      <c r="AL2394" s="173"/>
      <c r="AM2394" s="173"/>
      <c r="AN2394" s="173"/>
      <c r="AO2394" s="173"/>
      <c r="AP2394" s="173"/>
      <c r="AQ2394" s="173"/>
      <c r="AR2394" s="173"/>
      <c r="AS2394" s="173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  <c r="BP2394" s="198"/>
      <c r="BQ2394" s="198"/>
      <c r="BR2394" s="198"/>
      <c r="BS2394" s="198"/>
      <c r="BT2394" s="198"/>
      <c r="BU2394" s="198"/>
      <c r="BV2394" s="198"/>
      <c r="BW2394" s="198"/>
      <c r="BX2394" s="198"/>
      <c r="BY2394" s="198"/>
      <c r="BZ2394" s="198"/>
      <c r="CA2394" s="198"/>
      <c r="CB2394" s="198"/>
      <c r="CC2394" s="198"/>
      <c r="CD2394" s="198"/>
    </row>
    <row r="2395" spans="4:82" x14ac:dyDescent="0.2">
      <c r="D2395" s="173"/>
      <c r="E2395" s="173"/>
      <c r="F2395" s="173"/>
      <c r="G2395" s="173"/>
      <c r="H2395" s="173"/>
      <c r="I2395" s="173"/>
      <c r="J2395" s="173"/>
      <c r="K2395" s="173"/>
      <c r="L2395" s="173"/>
      <c r="M2395" s="173"/>
      <c r="N2395" s="173"/>
      <c r="O2395" s="173"/>
      <c r="P2395" s="173"/>
      <c r="Q2395" s="173"/>
      <c r="R2395" s="173"/>
      <c r="S2395" s="173"/>
      <c r="T2395" s="173"/>
      <c r="U2395" s="173"/>
      <c r="V2395" s="173"/>
      <c r="W2395" s="173"/>
      <c r="X2395" s="173"/>
      <c r="Y2395" s="173"/>
      <c r="Z2395" s="173"/>
      <c r="AA2395" s="173"/>
      <c r="AB2395" s="173"/>
      <c r="AC2395" s="173"/>
      <c r="AD2395" s="173"/>
      <c r="AE2395" s="173"/>
      <c r="AF2395" s="173"/>
      <c r="AG2395" s="173"/>
      <c r="AH2395" s="173"/>
      <c r="AI2395" s="173"/>
      <c r="AJ2395" s="173"/>
      <c r="AK2395" s="173"/>
      <c r="AL2395" s="173"/>
      <c r="AM2395" s="173"/>
      <c r="AN2395" s="173"/>
      <c r="AO2395" s="173"/>
      <c r="AP2395" s="173"/>
      <c r="AQ2395" s="173"/>
      <c r="AR2395" s="173"/>
      <c r="AS2395" s="173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  <c r="BP2395" s="198"/>
      <c r="BQ2395" s="198"/>
      <c r="BR2395" s="198"/>
      <c r="BS2395" s="198"/>
      <c r="BT2395" s="198"/>
      <c r="BU2395" s="198"/>
      <c r="BV2395" s="198"/>
      <c r="BW2395" s="198"/>
      <c r="BX2395" s="198"/>
      <c r="BY2395" s="198"/>
      <c r="BZ2395" s="198"/>
      <c r="CA2395" s="198"/>
      <c r="CB2395" s="198"/>
      <c r="CC2395" s="198"/>
      <c r="CD2395" s="198"/>
    </row>
    <row r="2396" spans="4:82" x14ac:dyDescent="0.2">
      <c r="D2396" s="173"/>
      <c r="E2396" s="173"/>
      <c r="F2396" s="173"/>
      <c r="G2396" s="173"/>
      <c r="H2396" s="173"/>
      <c r="I2396" s="173"/>
      <c r="J2396" s="173"/>
      <c r="K2396" s="173"/>
      <c r="L2396" s="173"/>
      <c r="M2396" s="173"/>
      <c r="N2396" s="173"/>
      <c r="O2396" s="173"/>
      <c r="P2396" s="173"/>
      <c r="Q2396" s="173"/>
      <c r="R2396" s="173"/>
      <c r="S2396" s="173"/>
      <c r="T2396" s="173"/>
      <c r="U2396" s="173"/>
      <c r="V2396" s="173"/>
      <c r="W2396" s="173"/>
      <c r="X2396" s="173"/>
      <c r="Y2396" s="173"/>
      <c r="Z2396" s="173"/>
      <c r="AA2396" s="173"/>
      <c r="AB2396" s="173"/>
      <c r="AC2396" s="173"/>
      <c r="AD2396" s="173"/>
      <c r="AE2396" s="173"/>
      <c r="AF2396" s="173"/>
      <c r="AG2396" s="173"/>
      <c r="AH2396" s="173"/>
      <c r="AI2396" s="173"/>
      <c r="AJ2396" s="173"/>
      <c r="AK2396" s="173"/>
      <c r="AL2396" s="173"/>
      <c r="AM2396" s="173"/>
      <c r="AN2396" s="173"/>
      <c r="AO2396" s="173"/>
      <c r="AP2396" s="173"/>
      <c r="AQ2396" s="173"/>
      <c r="AR2396" s="173"/>
      <c r="AS2396" s="173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  <c r="BP2396" s="198"/>
      <c r="BQ2396" s="198"/>
      <c r="BR2396" s="198"/>
      <c r="BS2396" s="198"/>
      <c r="BT2396" s="198"/>
      <c r="BU2396" s="198"/>
      <c r="BV2396" s="198"/>
      <c r="BW2396" s="198"/>
      <c r="BX2396" s="198"/>
      <c r="BY2396" s="198"/>
      <c r="BZ2396" s="198"/>
      <c r="CA2396" s="198"/>
      <c r="CB2396" s="198"/>
      <c r="CC2396" s="198"/>
      <c r="CD2396" s="198"/>
    </row>
    <row r="2397" spans="4:82" x14ac:dyDescent="0.2">
      <c r="D2397" s="173"/>
      <c r="E2397" s="173"/>
      <c r="F2397" s="173"/>
      <c r="G2397" s="173"/>
      <c r="H2397" s="173"/>
      <c r="I2397" s="173"/>
      <c r="J2397" s="173"/>
      <c r="K2397" s="173"/>
      <c r="L2397" s="173"/>
      <c r="M2397" s="173"/>
      <c r="N2397" s="173"/>
      <c r="O2397" s="173"/>
      <c r="P2397" s="173"/>
      <c r="Q2397" s="173"/>
      <c r="R2397" s="173"/>
      <c r="S2397" s="173"/>
      <c r="T2397" s="173"/>
      <c r="U2397" s="173"/>
      <c r="V2397" s="173"/>
      <c r="W2397" s="173"/>
      <c r="X2397" s="173"/>
      <c r="Y2397" s="173"/>
      <c r="Z2397" s="173"/>
      <c r="AA2397" s="173"/>
      <c r="AB2397" s="173"/>
      <c r="AC2397" s="173"/>
      <c r="AD2397" s="173"/>
      <c r="AE2397" s="173"/>
      <c r="AF2397" s="173"/>
      <c r="AG2397" s="173"/>
      <c r="AH2397" s="173"/>
      <c r="AI2397" s="173"/>
      <c r="AJ2397" s="173"/>
      <c r="AK2397" s="173"/>
      <c r="AL2397" s="173"/>
      <c r="AM2397" s="173"/>
      <c r="AN2397" s="173"/>
      <c r="AO2397" s="173"/>
      <c r="AP2397" s="173"/>
      <c r="AQ2397" s="173"/>
      <c r="AR2397" s="173"/>
      <c r="AS2397" s="173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  <c r="BP2397" s="198"/>
      <c r="BQ2397" s="198"/>
      <c r="BR2397" s="198"/>
      <c r="BS2397" s="198"/>
      <c r="BT2397" s="198"/>
      <c r="BU2397" s="198"/>
      <c r="BV2397" s="198"/>
      <c r="BW2397" s="198"/>
      <c r="BX2397" s="198"/>
      <c r="BY2397" s="198"/>
      <c r="BZ2397" s="198"/>
      <c r="CA2397" s="198"/>
      <c r="CB2397" s="198"/>
      <c r="CC2397" s="198"/>
      <c r="CD2397" s="198"/>
    </row>
    <row r="2398" spans="4:82" x14ac:dyDescent="0.2">
      <c r="D2398" s="173"/>
      <c r="E2398" s="173"/>
      <c r="F2398" s="173"/>
      <c r="G2398" s="173"/>
      <c r="H2398" s="173"/>
      <c r="I2398" s="173"/>
      <c r="J2398" s="173"/>
      <c r="K2398" s="173"/>
      <c r="L2398" s="173"/>
      <c r="M2398" s="173"/>
      <c r="N2398" s="173"/>
      <c r="O2398" s="173"/>
      <c r="P2398" s="173"/>
      <c r="Q2398" s="173"/>
      <c r="R2398" s="173"/>
      <c r="S2398" s="173"/>
      <c r="T2398" s="173"/>
      <c r="U2398" s="173"/>
      <c r="V2398" s="173"/>
      <c r="W2398" s="173"/>
      <c r="X2398" s="173"/>
      <c r="Y2398" s="173"/>
      <c r="Z2398" s="173"/>
      <c r="AA2398" s="173"/>
      <c r="AB2398" s="173"/>
      <c r="AC2398" s="173"/>
      <c r="AD2398" s="173"/>
      <c r="AE2398" s="173"/>
      <c r="AF2398" s="173"/>
      <c r="AG2398" s="173"/>
      <c r="AH2398" s="173"/>
      <c r="AI2398" s="173"/>
      <c r="AJ2398" s="173"/>
      <c r="AK2398" s="173"/>
      <c r="AL2398" s="173"/>
      <c r="AM2398" s="173"/>
      <c r="AN2398" s="173"/>
      <c r="AO2398" s="173"/>
      <c r="AP2398" s="173"/>
      <c r="AQ2398" s="173"/>
      <c r="AR2398" s="173"/>
      <c r="AS2398" s="173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  <c r="BP2398" s="198"/>
      <c r="BQ2398" s="198"/>
      <c r="BR2398" s="198"/>
      <c r="BS2398" s="198"/>
      <c r="BT2398" s="198"/>
      <c r="BU2398" s="198"/>
      <c r="BV2398" s="198"/>
      <c r="BW2398" s="198"/>
      <c r="BX2398" s="198"/>
      <c r="BY2398" s="198"/>
      <c r="BZ2398" s="198"/>
      <c r="CA2398" s="198"/>
      <c r="CB2398" s="198"/>
      <c r="CC2398" s="198"/>
      <c r="CD2398" s="198"/>
    </row>
    <row r="2399" spans="4:82" x14ac:dyDescent="0.2">
      <c r="D2399" s="173"/>
      <c r="E2399" s="173"/>
      <c r="F2399" s="173"/>
      <c r="G2399" s="173"/>
      <c r="H2399" s="173"/>
      <c r="I2399" s="173"/>
      <c r="J2399" s="173"/>
      <c r="K2399" s="173"/>
      <c r="L2399" s="173"/>
      <c r="M2399" s="173"/>
      <c r="N2399" s="173"/>
      <c r="O2399" s="173"/>
      <c r="P2399" s="173"/>
      <c r="Q2399" s="173"/>
      <c r="R2399" s="173"/>
      <c r="S2399" s="173"/>
      <c r="T2399" s="173"/>
      <c r="U2399" s="173"/>
      <c r="V2399" s="173"/>
      <c r="W2399" s="173"/>
      <c r="X2399" s="173"/>
      <c r="Y2399" s="173"/>
      <c r="Z2399" s="173"/>
      <c r="AA2399" s="173"/>
      <c r="AB2399" s="173"/>
      <c r="AC2399" s="173"/>
      <c r="AD2399" s="173"/>
      <c r="AE2399" s="173"/>
      <c r="AF2399" s="173"/>
      <c r="AG2399" s="173"/>
      <c r="AH2399" s="173"/>
      <c r="AI2399" s="173"/>
      <c r="AJ2399" s="173"/>
      <c r="AK2399" s="173"/>
      <c r="AL2399" s="173"/>
      <c r="AM2399" s="173"/>
      <c r="AN2399" s="173"/>
      <c r="AO2399" s="173"/>
      <c r="AP2399" s="173"/>
      <c r="AQ2399" s="173"/>
      <c r="AR2399" s="173"/>
      <c r="AS2399" s="173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  <c r="BP2399" s="198"/>
      <c r="BQ2399" s="198"/>
      <c r="BR2399" s="198"/>
      <c r="BS2399" s="198"/>
      <c r="BT2399" s="198"/>
      <c r="BU2399" s="198"/>
      <c r="BV2399" s="198"/>
      <c r="BW2399" s="198"/>
      <c r="BX2399" s="198"/>
      <c r="BY2399" s="198"/>
      <c r="BZ2399" s="198"/>
      <c r="CA2399" s="198"/>
      <c r="CB2399" s="198"/>
      <c r="CC2399" s="198"/>
      <c r="CD2399" s="198"/>
    </row>
    <row r="2400" spans="4:82" x14ac:dyDescent="0.2">
      <c r="D2400" s="173"/>
      <c r="E2400" s="173"/>
      <c r="F2400" s="173"/>
      <c r="G2400" s="173"/>
      <c r="H2400" s="173"/>
      <c r="I2400" s="173"/>
      <c r="J2400" s="173"/>
      <c r="K2400" s="173"/>
      <c r="L2400" s="173"/>
      <c r="M2400" s="173"/>
      <c r="N2400" s="173"/>
      <c r="O2400" s="173"/>
      <c r="P2400" s="173"/>
      <c r="Q2400" s="173"/>
      <c r="R2400" s="173"/>
      <c r="S2400" s="173"/>
      <c r="T2400" s="173"/>
      <c r="U2400" s="173"/>
      <c r="V2400" s="173"/>
      <c r="W2400" s="173"/>
      <c r="X2400" s="173"/>
      <c r="Y2400" s="173"/>
      <c r="Z2400" s="173"/>
      <c r="AA2400" s="173"/>
      <c r="AB2400" s="173"/>
      <c r="AC2400" s="173"/>
      <c r="AD2400" s="173"/>
      <c r="AE2400" s="173"/>
      <c r="AF2400" s="173"/>
      <c r="AG2400" s="173"/>
      <c r="AH2400" s="173"/>
      <c r="AI2400" s="173"/>
      <c r="AJ2400" s="173"/>
      <c r="AK2400" s="173"/>
      <c r="AL2400" s="173"/>
      <c r="AM2400" s="173"/>
      <c r="AN2400" s="173"/>
      <c r="AO2400" s="173"/>
      <c r="AP2400" s="173"/>
      <c r="AQ2400" s="173"/>
      <c r="AR2400" s="173"/>
      <c r="AS2400" s="173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  <c r="BP2400" s="198"/>
      <c r="BQ2400" s="198"/>
      <c r="BR2400" s="198"/>
      <c r="BS2400" s="198"/>
      <c r="BT2400" s="198"/>
      <c r="BU2400" s="198"/>
      <c r="BV2400" s="198"/>
      <c r="BW2400" s="198"/>
      <c r="BX2400" s="198"/>
      <c r="BY2400" s="198"/>
      <c r="BZ2400" s="198"/>
      <c r="CA2400" s="198"/>
      <c r="CB2400" s="198"/>
      <c r="CC2400" s="198"/>
      <c r="CD2400" s="198"/>
    </row>
    <row r="2401" spans="4:82" x14ac:dyDescent="0.2">
      <c r="D2401" s="173"/>
      <c r="E2401" s="173"/>
      <c r="F2401" s="173"/>
      <c r="G2401" s="173"/>
      <c r="H2401" s="173"/>
      <c r="I2401" s="173"/>
      <c r="J2401" s="173"/>
      <c r="K2401" s="173"/>
      <c r="L2401" s="173"/>
      <c r="M2401" s="173"/>
      <c r="N2401" s="173"/>
      <c r="O2401" s="173"/>
      <c r="P2401" s="173"/>
      <c r="Q2401" s="173"/>
      <c r="R2401" s="173"/>
      <c r="S2401" s="173"/>
      <c r="T2401" s="173"/>
      <c r="U2401" s="173"/>
      <c r="V2401" s="173"/>
      <c r="W2401" s="173"/>
      <c r="X2401" s="173"/>
      <c r="Y2401" s="173"/>
      <c r="Z2401" s="173"/>
      <c r="AA2401" s="173"/>
      <c r="AB2401" s="173"/>
      <c r="AC2401" s="173"/>
      <c r="AD2401" s="173"/>
      <c r="AE2401" s="173"/>
      <c r="AF2401" s="173"/>
      <c r="AG2401" s="173"/>
      <c r="AH2401" s="173"/>
      <c r="AI2401" s="173"/>
      <c r="AJ2401" s="173"/>
      <c r="AK2401" s="173"/>
      <c r="AL2401" s="173"/>
      <c r="AM2401" s="173"/>
      <c r="AN2401" s="173"/>
      <c r="AO2401" s="173"/>
      <c r="AP2401" s="173"/>
      <c r="AQ2401" s="173"/>
      <c r="AR2401" s="173"/>
      <c r="AS2401" s="173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  <c r="BP2401" s="198"/>
      <c r="BQ2401" s="198"/>
      <c r="BR2401" s="198"/>
      <c r="BS2401" s="198"/>
      <c r="BT2401" s="198"/>
      <c r="BU2401" s="198"/>
      <c r="BV2401" s="198"/>
      <c r="BW2401" s="198"/>
      <c r="BX2401" s="198"/>
      <c r="BY2401" s="198"/>
      <c r="BZ2401" s="198"/>
      <c r="CA2401" s="198"/>
      <c r="CB2401" s="198"/>
      <c r="CC2401" s="198"/>
      <c r="CD2401" s="198"/>
    </row>
    <row r="2402" spans="4:82" x14ac:dyDescent="0.2">
      <c r="D2402" s="173"/>
      <c r="E2402" s="173"/>
      <c r="F2402" s="173"/>
      <c r="G2402" s="173"/>
      <c r="H2402" s="173"/>
      <c r="I2402" s="173"/>
      <c r="J2402" s="173"/>
      <c r="K2402" s="173"/>
      <c r="L2402" s="173"/>
      <c r="M2402" s="173"/>
      <c r="N2402" s="173"/>
      <c r="O2402" s="173"/>
      <c r="P2402" s="173"/>
      <c r="Q2402" s="173"/>
      <c r="R2402" s="173"/>
      <c r="S2402" s="173"/>
      <c r="T2402" s="173"/>
      <c r="U2402" s="173"/>
      <c r="V2402" s="173"/>
      <c r="W2402" s="173"/>
      <c r="X2402" s="173"/>
      <c r="Y2402" s="173"/>
      <c r="Z2402" s="173"/>
      <c r="AA2402" s="173"/>
      <c r="AB2402" s="173"/>
      <c r="AC2402" s="173"/>
      <c r="AD2402" s="173"/>
      <c r="AE2402" s="173"/>
      <c r="AF2402" s="173"/>
      <c r="AG2402" s="173"/>
      <c r="AH2402" s="173"/>
      <c r="AI2402" s="173"/>
      <c r="AJ2402" s="173"/>
      <c r="AK2402" s="173"/>
      <c r="AL2402" s="173"/>
      <c r="AM2402" s="173"/>
      <c r="AN2402" s="173"/>
      <c r="AO2402" s="173"/>
      <c r="AP2402" s="173"/>
      <c r="AQ2402" s="173"/>
      <c r="AR2402" s="173"/>
      <c r="AS2402" s="173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  <c r="BP2402" s="198"/>
      <c r="BQ2402" s="198"/>
      <c r="BR2402" s="198"/>
      <c r="BS2402" s="198"/>
      <c r="BT2402" s="198"/>
      <c r="BU2402" s="198"/>
      <c r="BV2402" s="198"/>
      <c r="BW2402" s="198"/>
      <c r="BX2402" s="198"/>
      <c r="BY2402" s="198"/>
      <c r="BZ2402" s="198"/>
      <c r="CA2402" s="198"/>
      <c r="CB2402" s="198"/>
      <c r="CC2402" s="198"/>
      <c r="CD2402" s="198"/>
    </row>
    <row r="2403" spans="4:82" x14ac:dyDescent="0.2">
      <c r="D2403" s="173"/>
      <c r="E2403" s="173"/>
      <c r="F2403" s="173"/>
      <c r="G2403" s="173"/>
      <c r="H2403" s="173"/>
      <c r="I2403" s="173"/>
      <c r="J2403" s="173"/>
      <c r="K2403" s="173"/>
      <c r="L2403" s="173"/>
      <c r="M2403" s="173"/>
      <c r="N2403" s="173"/>
      <c r="O2403" s="173"/>
      <c r="P2403" s="173"/>
      <c r="Q2403" s="173"/>
      <c r="R2403" s="173"/>
      <c r="S2403" s="173"/>
      <c r="T2403" s="173"/>
      <c r="U2403" s="173"/>
      <c r="V2403" s="173"/>
      <c r="W2403" s="173"/>
      <c r="X2403" s="173"/>
      <c r="Y2403" s="173"/>
      <c r="Z2403" s="173"/>
      <c r="AA2403" s="173"/>
      <c r="AB2403" s="173"/>
      <c r="AC2403" s="173"/>
      <c r="AD2403" s="173"/>
      <c r="AE2403" s="173"/>
      <c r="AF2403" s="173"/>
      <c r="AG2403" s="173"/>
      <c r="AH2403" s="173"/>
      <c r="AI2403" s="173"/>
      <c r="AJ2403" s="173"/>
      <c r="AK2403" s="173"/>
      <c r="AL2403" s="173"/>
      <c r="AM2403" s="173"/>
      <c r="AN2403" s="173"/>
      <c r="AO2403" s="173"/>
      <c r="AP2403" s="173"/>
      <c r="AQ2403" s="173"/>
      <c r="AR2403" s="173"/>
      <c r="AS2403" s="173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  <c r="BP2403" s="198"/>
      <c r="BQ2403" s="198"/>
      <c r="BR2403" s="198"/>
      <c r="BS2403" s="198"/>
      <c r="BT2403" s="198"/>
      <c r="BU2403" s="198"/>
      <c r="BV2403" s="198"/>
      <c r="BW2403" s="198"/>
      <c r="BX2403" s="198"/>
      <c r="BY2403" s="198"/>
      <c r="BZ2403" s="198"/>
      <c r="CA2403" s="198"/>
      <c r="CB2403" s="198"/>
      <c r="CC2403" s="198"/>
      <c r="CD2403" s="198"/>
    </row>
    <row r="2404" spans="4:82" x14ac:dyDescent="0.2">
      <c r="D2404" s="173"/>
      <c r="E2404" s="173"/>
      <c r="F2404" s="173"/>
      <c r="G2404" s="173"/>
      <c r="H2404" s="173"/>
      <c r="I2404" s="173"/>
      <c r="J2404" s="173"/>
      <c r="K2404" s="173"/>
      <c r="L2404" s="173"/>
      <c r="M2404" s="173"/>
      <c r="N2404" s="173"/>
      <c r="O2404" s="173"/>
      <c r="P2404" s="173"/>
      <c r="Q2404" s="173"/>
      <c r="R2404" s="173"/>
      <c r="S2404" s="173"/>
      <c r="T2404" s="173"/>
      <c r="U2404" s="173"/>
      <c r="V2404" s="173"/>
      <c r="W2404" s="173"/>
      <c r="X2404" s="173"/>
      <c r="Y2404" s="173"/>
      <c r="Z2404" s="173"/>
      <c r="AA2404" s="173"/>
      <c r="AB2404" s="173"/>
      <c r="AC2404" s="173"/>
      <c r="AD2404" s="173"/>
      <c r="AE2404" s="173"/>
      <c r="AF2404" s="173"/>
      <c r="AG2404" s="173"/>
      <c r="AH2404" s="173"/>
      <c r="AI2404" s="173"/>
      <c r="AJ2404" s="173"/>
      <c r="AK2404" s="173"/>
      <c r="AL2404" s="173"/>
      <c r="AM2404" s="173"/>
      <c r="AN2404" s="173"/>
      <c r="AO2404" s="173"/>
      <c r="AP2404" s="173"/>
      <c r="AQ2404" s="173"/>
      <c r="AR2404" s="173"/>
      <c r="AS2404" s="173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  <c r="BP2404" s="198"/>
      <c r="BQ2404" s="198"/>
      <c r="BR2404" s="198"/>
      <c r="BS2404" s="198"/>
      <c r="BT2404" s="198"/>
      <c r="BU2404" s="198"/>
      <c r="BV2404" s="198"/>
      <c r="BW2404" s="198"/>
      <c r="BX2404" s="198"/>
      <c r="BY2404" s="198"/>
      <c r="BZ2404" s="198"/>
      <c r="CA2404" s="198"/>
      <c r="CB2404" s="198"/>
      <c r="CC2404" s="198"/>
      <c r="CD2404" s="198"/>
    </row>
    <row r="2405" spans="4:82" x14ac:dyDescent="0.2">
      <c r="D2405" s="173"/>
      <c r="E2405" s="173"/>
      <c r="F2405" s="173"/>
      <c r="G2405" s="173"/>
      <c r="H2405" s="173"/>
      <c r="I2405" s="173"/>
      <c r="J2405" s="173"/>
      <c r="K2405" s="173"/>
      <c r="L2405" s="173"/>
      <c r="M2405" s="173"/>
      <c r="N2405" s="173"/>
      <c r="O2405" s="173"/>
      <c r="P2405" s="173"/>
      <c r="Q2405" s="173"/>
      <c r="R2405" s="173"/>
      <c r="S2405" s="173"/>
      <c r="T2405" s="173"/>
      <c r="U2405" s="173"/>
      <c r="V2405" s="173"/>
      <c r="W2405" s="173"/>
      <c r="X2405" s="173"/>
      <c r="Y2405" s="173"/>
      <c r="Z2405" s="173"/>
      <c r="AA2405" s="173"/>
      <c r="AB2405" s="173"/>
      <c r="AC2405" s="173"/>
      <c r="AD2405" s="173"/>
      <c r="AE2405" s="173"/>
      <c r="AF2405" s="173"/>
      <c r="AG2405" s="173"/>
      <c r="AH2405" s="173"/>
      <c r="AI2405" s="173"/>
      <c r="AJ2405" s="173"/>
      <c r="AK2405" s="173"/>
      <c r="AL2405" s="173"/>
      <c r="AM2405" s="173"/>
      <c r="AN2405" s="173"/>
      <c r="AO2405" s="173"/>
      <c r="AP2405" s="173"/>
      <c r="AQ2405" s="173"/>
      <c r="AR2405" s="173"/>
      <c r="AS2405" s="173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  <c r="BP2405" s="198"/>
      <c r="BQ2405" s="198"/>
      <c r="BR2405" s="198"/>
      <c r="BS2405" s="198"/>
      <c r="BT2405" s="198"/>
      <c r="BU2405" s="198"/>
      <c r="BV2405" s="198"/>
      <c r="BW2405" s="198"/>
      <c r="BX2405" s="198"/>
      <c r="BY2405" s="198"/>
      <c r="BZ2405" s="198"/>
      <c r="CA2405" s="198"/>
      <c r="CB2405" s="198"/>
      <c r="CC2405" s="198"/>
      <c r="CD2405" s="198"/>
    </row>
    <row r="2406" spans="4:82" x14ac:dyDescent="0.2">
      <c r="D2406" s="173"/>
      <c r="E2406" s="173"/>
      <c r="F2406" s="173"/>
      <c r="G2406" s="173"/>
      <c r="H2406" s="173"/>
      <c r="I2406" s="173"/>
      <c r="J2406" s="173"/>
      <c r="K2406" s="173"/>
      <c r="L2406" s="173"/>
      <c r="M2406" s="173"/>
      <c r="N2406" s="173"/>
      <c r="O2406" s="173"/>
      <c r="P2406" s="173"/>
      <c r="Q2406" s="173"/>
      <c r="R2406" s="173"/>
      <c r="S2406" s="173"/>
      <c r="T2406" s="173"/>
      <c r="U2406" s="173"/>
      <c r="V2406" s="173"/>
      <c r="W2406" s="173"/>
      <c r="X2406" s="173"/>
      <c r="Y2406" s="173"/>
      <c r="Z2406" s="173"/>
      <c r="AA2406" s="173"/>
      <c r="AB2406" s="173"/>
      <c r="AC2406" s="173"/>
      <c r="AD2406" s="173"/>
      <c r="AE2406" s="173"/>
      <c r="AF2406" s="173"/>
      <c r="AG2406" s="173"/>
      <c r="AH2406" s="173"/>
      <c r="AI2406" s="173"/>
      <c r="AJ2406" s="173"/>
      <c r="AK2406" s="173"/>
      <c r="AL2406" s="173"/>
      <c r="AM2406" s="173"/>
      <c r="AN2406" s="173"/>
      <c r="AO2406" s="173"/>
      <c r="AP2406" s="173"/>
      <c r="AQ2406" s="173"/>
      <c r="AR2406" s="173"/>
      <c r="AS2406" s="173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  <c r="BP2406" s="198"/>
      <c r="BQ2406" s="198"/>
      <c r="BR2406" s="198"/>
      <c r="BS2406" s="198"/>
      <c r="BT2406" s="198"/>
      <c r="BU2406" s="198"/>
      <c r="BV2406" s="198"/>
      <c r="BW2406" s="198"/>
      <c r="BX2406" s="198"/>
      <c r="BY2406" s="198"/>
      <c r="BZ2406" s="198"/>
      <c r="CA2406" s="198"/>
      <c r="CB2406" s="198"/>
      <c r="CC2406" s="198"/>
      <c r="CD2406" s="198"/>
    </row>
    <row r="2407" spans="4:82" x14ac:dyDescent="0.2">
      <c r="D2407" s="173"/>
      <c r="E2407" s="173"/>
      <c r="F2407" s="173"/>
      <c r="G2407" s="173"/>
      <c r="H2407" s="173"/>
      <c r="I2407" s="173"/>
      <c r="J2407" s="173"/>
      <c r="K2407" s="173"/>
      <c r="L2407" s="173"/>
      <c r="M2407" s="173"/>
      <c r="N2407" s="173"/>
      <c r="O2407" s="173"/>
      <c r="P2407" s="173"/>
      <c r="Q2407" s="173"/>
      <c r="R2407" s="173"/>
      <c r="S2407" s="173"/>
      <c r="T2407" s="173"/>
      <c r="U2407" s="173"/>
      <c r="V2407" s="173"/>
      <c r="W2407" s="173"/>
      <c r="X2407" s="173"/>
      <c r="Y2407" s="173"/>
      <c r="Z2407" s="173"/>
      <c r="AA2407" s="173"/>
      <c r="AB2407" s="173"/>
      <c r="AC2407" s="173"/>
      <c r="AD2407" s="173"/>
      <c r="AE2407" s="173"/>
      <c r="AF2407" s="173"/>
      <c r="AG2407" s="173"/>
      <c r="AH2407" s="173"/>
      <c r="AI2407" s="173"/>
      <c r="AJ2407" s="173"/>
      <c r="AK2407" s="173"/>
      <c r="AL2407" s="173"/>
      <c r="AM2407" s="173"/>
      <c r="AN2407" s="173"/>
      <c r="AO2407" s="173"/>
      <c r="AP2407" s="173"/>
      <c r="AQ2407" s="173"/>
      <c r="AR2407" s="173"/>
      <c r="AS2407" s="173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  <c r="BP2407" s="198"/>
      <c r="BQ2407" s="198"/>
      <c r="BR2407" s="198"/>
      <c r="BS2407" s="198"/>
      <c r="BT2407" s="198"/>
      <c r="BU2407" s="198"/>
      <c r="BV2407" s="198"/>
      <c r="BW2407" s="198"/>
      <c r="BX2407" s="198"/>
      <c r="BY2407" s="198"/>
      <c r="BZ2407" s="198"/>
      <c r="CA2407" s="198"/>
      <c r="CB2407" s="198"/>
      <c r="CC2407" s="198"/>
      <c r="CD2407" s="198"/>
    </row>
    <row r="2408" spans="4:82" x14ac:dyDescent="0.2">
      <c r="D2408" s="173"/>
      <c r="E2408" s="173"/>
      <c r="F2408" s="173"/>
      <c r="G2408" s="173"/>
      <c r="H2408" s="173"/>
      <c r="I2408" s="173"/>
      <c r="J2408" s="173"/>
      <c r="K2408" s="173"/>
      <c r="L2408" s="173"/>
      <c r="M2408" s="173"/>
      <c r="N2408" s="173"/>
      <c r="O2408" s="173"/>
      <c r="P2408" s="173"/>
      <c r="Q2408" s="173"/>
      <c r="R2408" s="173"/>
      <c r="S2408" s="173"/>
      <c r="T2408" s="173"/>
      <c r="U2408" s="173"/>
      <c r="V2408" s="173"/>
      <c r="W2408" s="173"/>
      <c r="X2408" s="173"/>
      <c r="Y2408" s="173"/>
      <c r="Z2408" s="173"/>
      <c r="AA2408" s="173"/>
      <c r="AB2408" s="173"/>
      <c r="AC2408" s="173"/>
      <c r="AD2408" s="173"/>
      <c r="AE2408" s="173"/>
      <c r="AF2408" s="173"/>
      <c r="AG2408" s="173"/>
      <c r="AH2408" s="173"/>
      <c r="AI2408" s="173"/>
      <c r="AJ2408" s="173"/>
      <c r="AK2408" s="173"/>
      <c r="AL2408" s="173"/>
      <c r="AM2408" s="173"/>
      <c r="AN2408" s="173"/>
      <c r="AO2408" s="173"/>
      <c r="AP2408" s="173"/>
      <c r="AQ2408" s="173"/>
      <c r="AR2408" s="173"/>
      <c r="AS2408" s="173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  <c r="BP2408" s="198"/>
      <c r="BQ2408" s="198"/>
      <c r="BR2408" s="198"/>
      <c r="BS2408" s="198"/>
      <c r="BT2408" s="198"/>
      <c r="BU2408" s="198"/>
      <c r="BV2408" s="198"/>
      <c r="BW2408" s="198"/>
      <c r="BX2408" s="198"/>
      <c r="BY2408" s="198"/>
      <c r="BZ2408" s="198"/>
      <c r="CA2408" s="198"/>
      <c r="CB2408" s="198"/>
      <c r="CC2408" s="198"/>
      <c r="CD2408" s="198"/>
    </row>
    <row r="2409" spans="4:82" x14ac:dyDescent="0.2">
      <c r="D2409" s="173"/>
      <c r="E2409" s="173"/>
      <c r="F2409" s="173"/>
      <c r="G2409" s="173"/>
      <c r="H2409" s="173"/>
      <c r="I2409" s="173"/>
      <c r="J2409" s="173"/>
      <c r="K2409" s="173"/>
      <c r="L2409" s="173"/>
      <c r="M2409" s="173"/>
      <c r="N2409" s="173"/>
      <c r="O2409" s="173"/>
      <c r="P2409" s="173"/>
      <c r="Q2409" s="173"/>
      <c r="R2409" s="173"/>
      <c r="S2409" s="173"/>
      <c r="T2409" s="173"/>
      <c r="U2409" s="173"/>
      <c r="V2409" s="173"/>
      <c r="W2409" s="173"/>
      <c r="X2409" s="173"/>
      <c r="Y2409" s="173"/>
      <c r="Z2409" s="173"/>
      <c r="AA2409" s="173"/>
      <c r="AB2409" s="173"/>
      <c r="AC2409" s="173"/>
      <c r="AD2409" s="173"/>
      <c r="AE2409" s="173"/>
      <c r="AF2409" s="173"/>
      <c r="AG2409" s="173"/>
      <c r="AH2409" s="173"/>
      <c r="AI2409" s="173"/>
      <c r="AJ2409" s="173"/>
      <c r="AK2409" s="173"/>
      <c r="AL2409" s="173"/>
      <c r="AM2409" s="173"/>
      <c r="AN2409" s="173"/>
      <c r="AO2409" s="173"/>
      <c r="AP2409" s="173"/>
      <c r="AQ2409" s="173"/>
      <c r="AR2409" s="173"/>
      <c r="AS2409" s="173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  <c r="BP2409" s="198"/>
      <c r="BQ2409" s="198"/>
      <c r="BR2409" s="198"/>
      <c r="BS2409" s="198"/>
      <c r="BT2409" s="198"/>
      <c r="BU2409" s="198"/>
      <c r="BV2409" s="198"/>
      <c r="BW2409" s="198"/>
      <c r="BX2409" s="198"/>
      <c r="BY2409" s="198"/>
      <c r="BZ2409" s="198"/>
      <c r="CA2409" s="198"/>
      <c r="CB2409" s="198"/>
      <c r="CC2409" s="198"/>
      <c r="CD2409" s="198"/>
    </row>
    <row r="2410" spans="4:82" x14ac:dyDescent="0.2">
      <c r="D2410" s="173"/>
      <c r="E2410" s="173"/>
      <c r="F2410" s="173"/>
      <c r="G2410" s="173"/>
      <c r="H2410" s="173"/>
      <c r="I2410" s="173"/>
      <c r="J2410" s="173"/>
      <c r="K2410" s="173"/>
      <c r="L2410" s="173"/>
      <c r="M2410" s="173"/>
      <c r="N2410" s="173"/>
      <c r="O2410" s="173"/>
      <c r="P2410" s="173"/>
      <c r="Q2410" s="173"/>
      <c r="R2410" s="173"/>
      <c r="S2410" s="173"/>
      <c r="T2410" s="173"/>
      <c r="U2410" s="173"/>
      <c r="V2410" s="173"/>
      <c r="W2410" s="173"/>
      <c r="X2410" s="173"/>
      <c r="Y2410" s="173"/>
      <c r="Z2410" s="173"/>
      <c r="AA2410" s="173"/>
      <c r="AB2410" s="173"/>
      <c r="AC2410" s="173"/>
      <c r="AD2410" s="173"/>
      <c r="AE2410" s="173"/>
      <c r="AF2410" s="173"/>
      <c r="AG2410" s="173"/>
      <c r="AH2410" s="173"/>
      <c r="AI2410" s="173"/>
      <c r="AJ2410" s="173"/>
      <c r="AK2410" s="173"/>
      <c r="AL2410" s="173"/>
      <c r="AM2410" s="173"/>
      <c r="AN2410" s="173"/>
      <c r="AO2410" s="173"/>
      <c r="AP2410" s="173"/>
      <c r="AQ2410" s="173"/>
      <c r="AR2410" s="173"/>
      <c r="AS2410" s="173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  <c r="BP2410" s="198"/>
      <c r="BQ2410" s="198"/>
      <c r="BR2410" s="198"/>
      <c r="BS2410" s="198"/>
      <c r="BT2410" s="198"/>
      <c r="BU2410" s="198"/>
      <c r="BV2410" s="198"/>
      <c r="BW2410" s="198"/>
      <c r="BX2410" s="198"/>
      <c r="BY2410" s="198"/>
      <c r="BZ2410" s="198"/>
      <c r="CA2410" s="198"/>
      <c r="CB2410" s="198"/>
      <c r="CC2410" s="198"/>
      <c r="CD2410" s="198"/>
    </row>
    <row r="2411" spans="4:82" x14ac:dyDescent="0.2">
      <c r="D2411" s="173"/>
      <c r="E2411" s="173"/>
      <c r="F2411" s="173"/>
      <c r="G2411" s="173"/>
      <c r="H2411" s="173"/>
      <c r="I2411" s="173"/>
      <c r="J2411" s="173"/>
      <c r="K2411" s="173"/>
      <c r="L2411" s="173"/>
      <c r="M2411" s="173"/>
      <c r="N2411" s="173"/>
      <c r="O2411" s="173"/>
      <c r="P2411" s="173"/>
      <c r="Q2411" s="173"/>
      <c r="R2411" s="173"/>
      <c r="S2411" s="173"/>
      <c r="T2411" s="173"/>
      <c r="U2411" s="173"/>
      <c r="V2411" s="173"/>
      <c r="W2411" s="173"/>
      <c r="X2411" s="173"/>
      <c r="Y2411" s="173"/>
      <c r="Z2411" s="173"/>
      <c r="AA2411" s="173"/>
      <c r="AB2411" s="173"/>
      <c r="AC2411" s="173"/>
      <c r="AD2411" s="173"/>
      <c r="AE2411" s="173"/>
      <c r="AF2411" s="173"/>
      <c r="AG2411" s="173"/>
      <c r="AH2411" s="173"/>
      <c r="AI2411" s="173"/>
      <c r="AJ2411" s="173"/>
      <c r="AK2411" s="173"/>
      <c r="AL2411" s="173"/>
      <c r="AM2411" s="173"/>
      <c r="AN2411" s="173"/>
      <c r="AO2411" s="173"/>
      <c r="AP2411" s="173"/>
      <c r="AQ2411" s="173"/>
      <c r="AR2411" s="173"/>
      <c r="AS2411" s="173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  <c r="BP2411" s="198"/>
      <c r="BQ2411" s="198"/>
      <c r="BR2411" s="198"/>
      <c r="BS2411" s="198"/>
      <c r="BT2411" s="198"/>
      <c r="BU2411" s="198"/>
      <c r="BV2411" s="198"/>
      <c r="BW2411" s="198"/>
      <c r="BX2411" s="198"/>
      <c r="BY2411" s="198"/>
      <c r="BZ2411" s="198"/>
      <c r="CA2411" s="198"/>
      <c r="CB2411" s="198"/>
      <c r="CC2411" s="198"/>
      <c r="CD2411" s="198"/>
    </row>
    <row r="2412" spans="4:82" x14ac:dyDescent="0.2">
      <c r="D2412" s="173"/>
      <c r="E2412" s="173"/>
      <c r="F2412" s="173"/>
      <c r="G2412" s="173"/>
      <c r="H2412" s="173"/>
      <c r="I2412" s="173"/>
      <c r="J2412" s="173"/>
      <c r="K2412" s="173"/>
      <c r="L2412" s="173"/>
      <c r="M2412" s="173"/>
      <c r="N2412" s="173"/>
      <c r="O2412" s="173"/>
      <c r="P2412" s="173"/>
      <c r="Q2412" s="173"/>
      <c r="R2412" s="173"/>
      <c r="S2412" s="173"/>
      <c r="T2412" s="173"/>
      <c r="U2412" s="173"/>
      <c r="V2412" s="173"/>
      <c r="W2412" s="173"/>
      <c r="X2412" s="173"/>
      <c r="Y2412" s="173"/>
      <c r="Z2412" s="173"/>
      <c r="AA2412" s="173"/>
      <c r="AB2412" s="173"/>
      <c r="AC2412" s="173"/>
      <c r="AD2412" s="173"/>
      <c r="AE2412" s="173"/>
      <c r="AF2412" s="173"/>
      <c r="AG2412" s="173"/>
      <c r="AH2412" s="173"/>
      <c r="AI2412" s="173"/>
      <c r="AJ2412" s="173"/>
      <c r="AK2412" s="173"/>
      <c r="AL2412" s="173"/>
      <c r="AM2412" s="173"/>
      <c r="AN2412" s="173"/>
      <c r="AO2412" s="173"/>
      <c r="AP2412" s="173"/>
      <c r="AQ2412" s="173"/>
      <c r="AR2412" s="173"/>
      <c r="AS2412" s="173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  <c r="BP2412" s="198"/>
      <c r="BQ2412" s="198"/>
      <c r="BR2412" s="198"/>
      <c r="BS2412" s="198"/>
      <c r="BT2412" s="198"/>
      <c r="BU2412" s="198"/>
      <c r="BV2412" s="198"/>
      <c r="BW2412" s="198"/>
      <c r="BX2412" s="198"/>
      <c r="BY2412" s="198"/>
      <c r="BZ2412" s="198"/>
      <c r="CA2412" s="198"/>
      <c r="CB2412" s="198"/>
      <c r="CC2412" s="198"/>
      <c r="CD2412" s="198"/>
    </row>
    <row r="2413" spans="4:82" x14ac:dyDescent="0.2">
      <c r="D2413" s="173"/>
      <c r="E2413" s="173"/>
      <c r="F2413" s="173"/>
      <c r="G2413" s="173"/>
      <c r="H2413" s="173"/>
      <c r="I2413" s="173"/>
      <c r="J2413" s="173"/>
      <c r="K2413" s="173"/>
      <c r="L2413" s="173"/>
      <c r="M2413" s="173"/>
      <c r="N2413" s="173"/>
      <c r="O2413" s="173"/>
      <c r="P2413" s="173"/>
      <c r="Q2413" s="173"/>
      <c r="R2413" s="173"/>
      <c r="S2413" s="173"/>
      <c r="T2413" s="173"/>
      <c r="U2413" s="173"/>
      <c r="V2413" s="173"/>
      <c r="W2413" s="173"/>
      <c r="X2413" s="173"/>
      <c r="Y2413" s="173"/>
      <c r="Z2413" s="173"/>
      <c r="AA2413" s="173"/>
      <c r="AB2413" s="173"/>
      <c r="AC2413" s="173"/>
      <c r="AD2413" s="173"/>
      <c r="AE2413" s="173"/>
      <c r="AF2413" s="173"/>
      <c r="AG2413" s="173"/>
      <c r="AH2413" s="173"/>
      <c r="AI2413" s="173"/>
      <c r="AJ2413" s="173"/>
      <c r="AK2413" s="173"/>
      <c r="AL2413" s="173"/>
      <c r="AM2413" s="173"/>
      <c r="AN2413" s="173"/>
      <c r="AO2413" s="173"/>
      <c r="AP2413" s="173"/>
      <c r="AQ2413" s="173"/>
      <c r="AR2413" s="173"/>
      <c r="AS2413" s="173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  <c r="BP2413" s="198"/>
      <c r="BQ2413" s="198"/>
      <c r="BR2413" s="198"/>
      <c r="BS2413" s="198"/>
      <c r="BT2413" s="198"/>
      <c r="BU2413" s="198"/>
      <c r="BV2413" s="198"/>
      <c r="BW2413" s="198"/>
      <c r="BX2413" s="198"/>
      <c r="BY2413" s="198"/>
      <c r="BZ2413" s="198"/>
      <c r="CA2413" s="198"/>
      <c r="CB2413" s="198"/>
      <c r="CC2413" s="198"/>
      <c r="CD2413" s="198"/>
    </row>
    <row r="2414" spans="4:82" x14ac:dyDescent="0.2">
      <c r="D2414" s="173"/>
      <c r="E2414" s="173"/>
      <c r="F2414" s="173"/>
      <c r="G2414" s="173"/>
      <c r="H2414" s="173"/>
      <c r="I2414" s="173"/>
      <c r="J2414" s="173"/>
      <c r="K2414" s="173"/>
      <c r="L2414" s="173"/>
      <c r="M2414" s="173"/>
      <c r="N2414" s="173"/>
      <c r="O2414" s="173"/>
      <c r="P2414" s="173"/>
      <c r="Q2414" s="173"/>
      <c r="R2414" s="173"/>
      <c r="S2414" s="173"/>
      <c r="T2414" s="173"/>
      <c r="U2414" s="173"/>
      <c r="V2414" s="173"/>
      <c r="W2414" s="173"/>
      <c r="X2414" s="173"/>
      <c r="Y2414" s="173"/>
      <c r="Z2414" s="173"/>
      <c r="AA2414" s="173"/>
      <c r="AB2414" s="173"/>
      <c r="AC2414" s="173"/>
      <c r="AD2414" s="173"/>
      <c r="AE2414" s="173"/>
      <c r="AF2414" s="173"/>
      <c r="AG2414" s="173"/>
      <c r="AH2414" s="173"/>
      <c r="AI2414" s="173"/>
      <c r="AJ2414" s="173"/>
      <c r="AK2414" s="173"/>
      <c r="AL2414" s="173"/>
      <c r="AM2414" s="173"/>
      <c r="AN2414" s="173"/>
      <c r="AO2414" s="173"/>
      <c r="AP2414" s="173"/>
      <c r="AQ2414" s="173"/>
      <c r="AR2414" s="173"/>
      <c r="AS2414" s="173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  <c r="BP2414" s="198"/>
      <c r="BQ2414" s="198"/>
      <c r="BR2414" s="198"/>
      <c r="BS2414" s="198"/>
      <c r="BT2414" s="198"/>
      <c r="BU2414" s="198"/>
      <c r="BV2414" s="198"/>
      <c r="BW2414" s="198"/>
      <c r="BX2414" s="198"/>
      <c r="BY2414" s="198"/>
      <c r="BZ2414" s="198"/>
      <c r="CA2414" s="198"/>
      <c r="CB2414" s="198"/>
      <c r="CC2414" s="198"/>
      <c r="CD2414" s="198"/>
    </row>
    <row r="2415" spans="4:82" x14ac:dyDescent="0.2">
      <c r="D2415" s="173"/>
      <c r="E2415" s="173"/>
      <c r="F2415" s="173"/>
      <c r="G2415" s="173"/>
      <c r="H2415" s="173"/>
      <c r="I2415" s="173"/>
      <c r="J2415" s="173"/>
      <c r="K2415" s="173"/>
      <c r="L2415" s="173"/>
      <c r="M2415" s="173"/>
      <c r="N2415" s="173"/>
      <c r="O2415" s="173"/>
      <c r="P2415" s="173"/>
      <c r="Q2415" s="173"/>
      <c r="R2415" s="173"/>
      <c r="S2415" s="173"/>
      <c r="T2415" s="173"/>
      <c r="U2415" s="173"/>
      <c r="V2415" s="173"/>
      <c r="W2415" s="173"/>
      <c r="X2415" s="173"/>
      <c r="Y2415" s="173"/>
      <c r="Z2415" s="173"/>
      <c r="AA2415" s="173"/>
      <c r="AB2415" s="173"/>
      <c r="AC2415" s="173"/>
      <c r="AD2415" s="173"/>
      <c r="AE2415" s="173"/>
      <c r="AF2415" s="173"/>
      <c r="AG2415" s="173"/>
      <c r="AH2415" s="173"/>
      <c r="AI2415" s="173"/>
      <c r="AJ2415" s="173"/>
      <c r="AK2415" s="173"/>
      <c r="AL2415" s="173"/>
      <c r="AM2415" s="173"/>
      <c r="AN2415" s="173"/>
      <c r="AO2415" s="173"/>
      <c r="AP2415" s="173"/>
      <c r="AQ2415" s="173"/>
      <c r="AR2415" s="173"/>
      <c r="AS2415" s="173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  <c r="BP2415" s="198"/>
      <c r="BQ2415" s="198"/>
      <c r="BR2415" s="198"/>
      <c r="BS2415" s="198"/>
      <c r="BT2415" s="198"/>
      <c r="BU2415" s="198"/>
      <c r="BV2415" s="198"/>
      <c r="BW2415" s="198"/>
      <c r="BX2415" s="198"/>
      <c r="BY2415" s="198"/>
      <c r="BZ2415" s="198"/>
      <c r="CA2415" s="198"/>
      <c r="CB2415" s="198"/>
      <c r="CC2415" s="198"/>
      <c r="CD2415" s="198"/>
    </row>
    <row r="2416" spans="4:82" x14ac:dyDescent="0.2">
      <c r="D2416" s="173"/>
      <c r="E2416" s="173"/>
      <c r="F2416" s="173"/>
      <c r="G2416" s="173"/>
      <c r="H2416" s="173"/>
      <c r="I2416" s="173"/>
      <c r="J2416" s="173"/>
      <c r="K2416" s="173"/>
      <c r="L2416" s="173"/>
      <c r="M2416" s="173"/>
      <c r="N2416" s="173"/>
      <c r="O2416" s="173"/>
      <c r="P2416" s="173"/>
      <c r="Q2416" s="173"/>
      <c r="R2416" s="173"/>
      <c r="S2416" s="173"/>
      <c r="T2416" s="173"/>
      <c r="U2416" s="173"/>
      <c r="V2416" s="173"/>
      <c r="W2416" s="173"/>
      <c r="X2416" s="173"/>
      <c r="Y2416" s="173"/>
      <c r="Z2416" s="173"/>
      <c r="AA2416" s="173"/>
      <c r="AB2416" s="173"/>
      <c r="AC2416" s="173"/>
      <c r="AD2416" s="173"/>
      <c r="AE2416" s="173"/>
      <c r="AF2416" s="173"/>
      <c r="AG2416" s="173"/>
      <c r="AH2416" s="173"/>
      <c r="AI2416" s="173"/>
      <c r="AJ2416" s="173"/>
      <c r="AK2416" s="173"/>
      <c r="AL2416" s="173"/>
      <c r="AM2416" s="173"/>
      <c r="AN2416" s="173"/>
      <c r="AO2416" s="173"/>
      <c r="AP2416" s="173"/>
      <c r="AQ2416" s="173"/>
      <c r="AR2416" s="173"/>
      <c r="AS2416" s="173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  <c r="BP2416" s="198"/>
      <c r="BQ2416" s="198"/>
      <c r="BR2416" s="198"/>
      <c r="BS2416" s="198"/>
      <c r="BT2416" s="198"/>
      <c r="BU2416" s="198"/>
      <c r="BV2416" s="198"/>
      <c r="BW2416" s="198"/>
      <c r="BX2416" s="198"/>
      <c r="BY2416" s="198"/>
      <c r="BZ2416" s="198"/>
      <c r="CA2416" s="198"/>
      <c r="CB2416" s="198"/>
      <c r="CC2416" s="198"/>
      <c r="CD2416" s="198"/>
    </row>
    <row r="2417" spans="4:82" x14ac:dyDescent="0.2">
      <c r="D2417" s="173"/>
      <c r="E2417" s="173"/>
      <c r="F2417" s="173"/>
      <c r="G2417" s="173"/>
      <c r="H2417" s="173"/>
      <c r="I2417" s="173"/>
      <c r="J2417" s="173"/>
      <c r="K2417" s="173"/>
      <c r="L2417" s="173"/>
      <c r="M2417" s="173"/>
      <c r="N2417" s="173"/>
      <c r="O2417" s="173"/>
      <c r="P2417" s="173"/>
      <c r="Q2417" s="173"/>
      <c r="R2417" s="173"/>
      <c r="S2417" s="173"/>
      <c r="T2417" s="173"/>
      <c r="U2417" s="173"/>
      <c r="V2417" s="173"/>
      <c r="W2417" s="173"/>
      <c r="X2417" s="173"/>
      <c r="Y2417" s="173"/>
      <c r="Z2417" s="173"/>
      <c r="AA2417" s="173"/>
      <c r="AB2417" s="173"/>
      <c r="AC2417" s="173"/>
      <c r="AD2417" s="173"/>
      <c r="AE2417" s="173"/>
      <c r="AF2417" s="173"/>
      <c r="AG2417" s="173"/>
      <c r="AH2417" s="173"/>
      <c r="AI2417" s="173"/>
      <c r="AJ2417" s="173"/>
      <c r="AK2417" s="173"/>
      <c r="AL2417" s="173"/>
      <c r="AM2417" s="173"/>
      <c r="AN2417" s="173"/>
      <c r="AO2417" s="173"/>
      <c r="AP2417" s="173"/>
      <c r="AQ2417" s="173"/>
      <c r="AR2417" s="173"/>
      <c r="AS2417" s="173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  <c r="BP2417" s="198"/>
      <c r="BQ2417" s="198"/>
      <c r="BR2417" s="198"/>
      <c r="BS2417" s="198"/>
      <c r="BT2417" s="198"/>
      <c r="BU2417" s="198"/>
      <c r="BV2417" s="198"/>
      <c r="BW2417" s="198"/>
      <c r="BX2417" s="198"/>
      <c r="BY2417" s="198"/>
      <c r="BZ2417" s="198"/>
      <c r="CA2417" s="198"/>
      <c r="CB2417" s="198"/>
      <c r="CC2417" s="198"/>
      <c r="CD2417" s="198"/>
    </row>
    <row r="2418" spans="4:82" x14ac:dyDescent="0.2">
      <c r="D2418" s="173"/>
      <c r="E2418" s="173"/>
      <c r="F2418" s="173"/>
      <c r="G2418" s="173"/>
      <c r="H2418" s="173"/>
      <c r="I2418" s="173"/>
      <c r="J2418" s="173"/>
      <c r="K2418" s="173"/>
      <c r="L2418" s="173"/>
      <c r="M2418" s="173"/>
      <c r="N2418" s="173"/>
      <c r="O2418" s="173"/>
      <c r="P2418" s="173"/>
      <c r="Q2418" s="173"/>
      <c r="R2418" s="173"/>
      <c r="S2418" s="173"/>
      <c r="T2418" s="173"/>
      <c r="U2418" s="173"/>
      <c r="V2418" s="173"/>
      <c r="W2418" s="173"/>
      <c r="X2418" s="173"/>
      <c r="Y2418" s="173"/>
      <c r="Z2418" s="173"/>
      <c r="AA2418" s="173"/>
      <c r="AB2418" s="173"/>
      <c r="AC2418" s="173"/>
      <c r="AD2418" s="173"/>
      <c r="AE2418" s="173"/>
      <c r="AF2418" s="173"/>
      <c r="AG2418" s="173"/>
      <c r="AH2418" s="173"/>
      <c r="AI2418" s="173"/>
      <c r="AJ2418" s="173"/>
      <c r="AK2418" s="173"/>
      <c r="AL2418" s="173"/>
      <c r="AM2418" s="173"/>
      <c r="AN2418" s="173"/>
      <c r="AO2418" s="173"/>
      <c r="AP2418" s="173"/>
      <c r="AQ2418" s="173"/>
      <c r="AR2418" s="173"/>
      <c r="AS2418" s="173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  <c r="BP2418" s="198"/>
      <c r="BQ2418" s="198"/>
      <c r="BR2418" s="198"/>
      <c r="BS2418" s="198"/>
      <c r="BT2418" s="198"/>
      <c r="BU2418" s="198"/>
      <c r="BV2418" s="198"/>
      <c r="BW2418" s="198"/>
      <c r="BX2418" s="198"/>
      <c r="BY2418" s="198"/>
      <c r="BZ2418" s="198"/>
      <c r="CA2418" s="198"/>
      <c r="CB2418" s="198"/>
      <c r="CC2418" s="198"/>
      <c r="CD2418" s="198"/>
    </row>
    <row r="2419" spans="4:82" x14ac:dyDescent="0.2">
      <c r="D2419" s="173"/>
      <c r="E2419" s="173"/>
      <c r="F2419" s="173"/>
      <c r="G2419" s="173"/>
      <c r="H2419" s="173"/>
      <c r="I2419" s="173"/>
      <c r="J2419" s="173"/>
      <c r="K2419" s="173"/>
      <c r="L2419" s="173"/>
      <c r="M2419" s="173"/>
      <c r="N2419" s="173"/>
      <c r="O2419" s="173"/>
      <c r="P2419" s="173"/>
      <c r="Q2419" s="173"/>
      <c r="R2419" s="173"/>
      <c r="S2419" s="173"/>
      <c r="T2419" s="173"/>
      <c r="U2419" s="173"/>
      <c r="V2419" s="173"/>
      <c r="W2419" s="173"/>
      <c r="X2419" s="173"/>
      <c r="Y2419" s="173"/>
      <c r="Z2419" s="173"/>
      <c r="AA2419" s="173"/>
      <c r="AB2419" s="173"/>
      <c r="AC2419" s="173"/>
      <c r="AD2419" s="173"/>
      <c r="AE2419" s="173"/>
      <c r="AF2419" s="173"/>
      <c r="AG2419" s="173"/>
      <c r="AH2419" s="173"/>
      <c r="AI2419" s="173"/>
      <c r="AJ2419" s="173"/>
      <c r="AK2419" s="173"/>
      <c r="AL2419" s="173"/>
      <c r="AM2419" s="173"/>
      <c r="AN2419" s="173"/>
      <c r="AO2419" s="173"/>
      <c r="AP2419" s="173"/>
      <c r="AQ2419" s="173"/>
      <c r="AR2419" s="173"/>
      <c r="AS2419" s="173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  <c r="BP2419" s="198"/>
      <c r="BQ2419" s="198"/>
      <c r="BR2419" s="198"/>
      <c r="BS2419" s="198"/>
      <c r="BT2419" s="198"/>
      <c r="BU2419" s="198"/>
      <c r="BV2419" s="198"/>
      <c r="BW2419" s="198"/>
      <c r="BX2419" s="198"/>
      <c r="BY2419" s="198"/>
      <c r="BZ2419" s="198"/>
      <c r="CA2419" s="198"/>
      <c r="CB2419" s="198"/>
      <c r="CC2419" s="198"/>
      <c r="CD2419" s="198"/>
    </row>
    <row r="2420" spans="4:82" x14ac:dyDescent="0.2">
      <c r="D2420" s="173"/>
      <c r="E2420" s="173"/>
      <c r="F2420" s="173"/>
      <c r="G2420" s="173"/>
      <c r="H2420" s="173"/>
      <c r="I2420" s="173"/>
      <c r="J2420" s="173"/>
      <c r="K2420" s="173"/>
      <c r="L2420" s="173"/>
      <c r="M2420" s="173"/>
      <c r="N2420" s="173"/>
      <c r="O2420" s="173"/>
      <c r="P2420" s="173"/>
      <c r="Q2420" s="173"/>
      <c r="R2420" s="173"/>
      <c r="S2420" s="173"/>
      <c r="T2420" s="173"/>
      <c r="U2420" s="173"/>
      <c r="V2420" s="173"/>
      <c r="W2420" s="173"/>
      <c r="X2420" s="173"/>
      <c r="Y2420" s="173"/>
      <c r="Z2420" s="173"/>
      <c r="AA2420" s="173"/>
      <c r="AB2420" s="173"/>
      <c r="AC2420" s="173"/>
      <c r="AD2420" s="173"/>
      <c r="AE2420" s="173"/>
      <c r="AF2420" s="173"/>
      <c r="AG2420" s="173"/>
      <c r="AH2420" s="173"/>
      <c r="AI2420" s="173"/>
      <c r="AJ2420" s="173"/>
      <c r="AK2420" s="173"/>
      <c r="AL2420" s="173"/>
      <c r="AM2420" s="173"/>
      <c r="AN2420" s="173"/>
      <c r="AO2420" s="173"/>
      <c r="AP2420" s="173"/>
      <c r="AQ2420" s="173"/>
      <c r="AR2420" s="173"/>
      <c r="AS2420" s="173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  <c r="BP2420" s="198"/>
      <c r="BQ2420" s="198"/>
      <c r="BR2420" s="198"/>
      <c r="BS2420" s="198"/>
      <c r="BT2420" s="198"/>
      <c r="BU2420" s="198"/>
      <c r="BV2420" s="198"/>
      <c r="BW2420" s="198"/>
      <c r="BX2420" s="198"/>
      <c r="BY2420" s="198"/>
      <c r="BZ2420" s="198"/>
      <c r="CA2420" s="198"/>
      <c r="CB2420" s="198"/>
      <c r="CC2420" s="198"/>
      <c r="CD2420" s="198"/>
    </row>
    <row r="2421" spans="4:82" x14ac:dyDescent="0.2">
      <c r="D2421" s="173"/>
      <c r="E2421" s="173"/>
      <c r="F2421" s="173"/>
      <c r="G2421" s="173"/>
      <c r="H2421" s="173"/>
      <c r="I2421" s="173"/>
      <c r="J2421" s="173"/>
      <c r="K2421" s="173"/>
      <c r="L2421" s="173"/>
      <c r="M2421" s="173"/>
      <c r="N2421" s="173"/>
      <c r="O2421" s="173"/>
      <c r="P2421" s="173"/>
      <c r="Q2421" s="173"/>
      <c r="R2421" s="173"/>
      <c r="S2421" s="173"/>
      <c r="T2421" s="173"/>
      <c r="U2421" s="173"/>
      <c r="V2421" s="173"/>
      <c r="W2421" s="173"/>
      <c r="X2421" s="173"/>
      <c r="Y2421" s="173"/>
      <c r="Z2421" s="173"/>
      <c r="AA2421" s="173"/>
      <c r="AB2421" s="173"/>
      <c r="AC2421" s="173"/>
      <c r="AD2421" s="173"/>
      <c r="AE2421" s="173"/>
      <c r="AF2421" s="173"/>
      <c r="AG2421" s="173"/>
      <c r="AH2421" s="173"/>
      <c r="AI2421" s="173"/>
      <c r="AJ2421" s="173"/>
      <c r="AK2421" s="173"/>
      <c r="AL2421" s="173"/>
      <c r="AM2421" s="173"/>
      <c r="AN2421" s="173"/>
      <c r="AO2421" s="173"/>
      <c r="AP2421" s="173"/>
      <c r="AQ2421" s="173"/>
      <c r="AR2421" s="173"/>
      <c r="AS2421" s="173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  <c r="BP2421" s="198"/>
      <c r="BQ2421" s="198"/>
      <c r="BR2421" s="198"/>
      <c r="BS2421" s="198"/>
      <c r="BT2421" s="198"/>
      <c r="BU2421" s="198"/>
      <c r="BV2421" s="198"/>
      <c r="BW2421" s="198"/>
      <c r="BX2421" s="198"/>
      <c r="BY2421" s="198"/>
      <c r="BZ2421" s="198"/>
      <c r="CA2421" s="198"/>
      <c r="CB2421" s="198"/>
      <c r="CC2421" s="198"/>
      <c r="CD2421" s="198"/>
    </row>
    <row r="2422" spans="4:82" x14ac:dyDescent="0.2">
      <c r="D2422" s="173"/>
      <c r="E2422" s="173"/>
      <c r="F2422" s="173"/>
      <c r="G2422" s="173"/>
      <c r="H2422" s="173"/>
      <c r="I2422" s="173"/>
      <c r="J2422" s="173"/>
      <c r="K2422" s="173"/>
      <c r="L2422" s="173"/>
      <c r="M2422" s="173"/>
      <c r="N2422" s="173"/>
      <c r="O2422" s="173"/>
      <c r="P2422" s="173"/>
      <c r="Q2422" s="173"/>
      <c r="R2422" s="173"/>
      <c r="S2422" s="173"/>
      <c r="T2422" s="173"/>
      <c r="U2422" s="173"/>
      <c r="V2422" s="173"/>
      <c r="W2422" s="173"/>
      <c r="X2422" s="173"/>
      <c r="Y2422" s="173"/>
      <c r="Z2422" s="173"/>
      <c r="AA2422" s="173"/>
      <c r="AB2422" s="173"/>
      <c r="AC2422" s="173"/>
      <c r="AD2422" s="173"/>
      <c r="AE2422" s="173"/>
      <c r="AF2422" s="173"/>
      <c r="AG2422" s="173"/>
      <c r="AH2422" s="173"/>
      <c r="AI2422" s="173"/>
      <c r="AJ2422" s="173"/>
      <c r="AK2422" s="173"/>
      <c r="AL2422" s="173"/>
      <c r="AM2422" s="173"/>
      <c r="AN2422" s="173"/>
      <c r="AO2422" s="173"/>
      <c r="AP2422" s="173"/>
      <c r="AQ2422" s="173"/>
      <c r="AR2422" s="173"/>
      <c r="AS2422" s="173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  <c r="BP2422" s="198"/>
      <c r="BQ2422" s="198"/>
      <c r="BR2422" s="198"/>
      <c r="BS2422" s="198"/>
      <c r="BT2422" s="198"/>
      <c r="BU2422" s="198"/>
      <c r="BV2422" s="198"/>
      <c r="BW2422" s="198"/>
      <c r="BX2422" s="198"/>
      <c r="BY2422" s="198"/>
      <c r="BZ2422" s="198"/>
      <c r="CA2422" s="198"/>
      <c r="CB2422" s="198"/>
      <c r="CC2422" s="198"/>
      <c r="CD2422" s="198"/>
    </row>
    <row r="2423" spans="4:82" x14ac:dyDescent="0.2">
      <c r="D2423" s="173"/>
      <c r="E2423" s="173"/>
      <c r="F2423" s="173"/>
      <c r="G2423" s="173"/>
      <c r="H2423" s="173"/>
      <c r="I2423" s="173"/>
      <c r="J2423" s="173"/>
      <c r="K2423" s="173"/>
      <c r="L2423" s="173"/>
      <c r="M2423" s="173"/>
      <c r="N2423" s="173"/>
      <c r="O2423" s="173"/>
      <c r="P2423" s="173"/>
      <c r="Q2423" s="173"/>
      <c r="R2423" s="173"/>
      <c r="S2423" s="173"/>
      <c r="T2423" s="173"/>
      <c r="U2423" s="173"/>
      <c r="V2423" s="173"/>
      <c r="W2423" s="173"/>
      <c r="X2423" s="173"/>
      <c r="Y2423" s="173"/>
      <c r="Z2423" s="173"/>
      <c r="AA2423" s="173"/>
      <c r="AB2423" s="173"/>
      <c r="AC2423" s="173"/>
      <c r="AD2423" s="173"/>
      <c r="AE2423" s="173"/>
      <c r="AF2423" s="173"/>
      <c r="AG2423" s="173"/>
      <c r="AH2423" s="173"/>
      <c r="AI2423" s="173"/>
      <c r="AJ2423" s="173"/>
      <c r="AK2423" s="173"/>
      <c r="AL2423" s="173"/>
      <c r="AM2423" s="173"/>
      <c r="AN2423" s="173"/>
      <c r="AO2423" s="173"/>
      <c r="AP2423" s="173"/>
      <c r="AQ2423" s="173"/>
      <c r="AR2423" s="173"/>
      <c r="AS2423" s="173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  <c r="BP2423" s="198"/>
      <c r="BQ2423" s="198"/>
      <c r="BR2423" s="198"/>
      <c r="BS2423" s="198"/>
      <c r="BT2423" s="198"/>
      <c r="BU2423" s="198"/>
      <c r="BV2423" s="198"/>
      <c r="BW2423" s="198"/>
      <c r="BX2423" s="198"/>
      <c r="BY2423" s="198"/>
      <c r="BZ2423" s="198"/>
      <c r="CA2423" s="198"/>
      <c r="CB2423" s="198"/>
      <c r="CC2423" s="198"/>
      <c r="CD2423" s="198"/>
    </row>
    <row r="2424" spans="4:82" x14ac:dyDescent="0.2">
      <c r="D2424" s="173"/>
      <c r="E2424" s="173"/>
      <c r="F2424" s="173"/>
      <c r="G2424" s="173"/>
      <c r="H2424" s="173"/>
      <c r="I2424" s="173"/>
      <c r="J2424" s="173"/>
      <c r="K2424" s="173"/>
      <c r="L2424" s="173"/>
      <c r="M2424" s="173"/>
      <c r="N2424" s="173"/>
      <c r="O2424" s="173"/>
      <c r="P2424" s="173"/>
      <c r="Q2424" s="173"/>
      <c r="R2424" s="173"/>
      <c r="S2424" s="173"/>
      <c r="T2424" s="173"/>
      <c r="U2424" s="173"/>
      <c r="V2424" s="173"/>
      <c r="W2424" s="173"/>
      <c r="X2424" s="173"/>
      <c r="Y2424" s="173"/>
      <c r="Z2424" s="173"/>
      <c r="AA2424" s="173"/>
      <c r="AB2424" s="173"/>
      <c r="AC2424" s="173"/>
      <c r="AD2424" s="173"/>
      <c r="AE2424" s="173"/>
      <c r="AF2424" s="173"/>
      <c r="AG2424" s="173"/>
      <c r="AH2424" s="173"/>
      <c r="AI2424" s="173"/>
      <c r="AJ2424" s="173"/>
      <c r="AK2424" s="173"/>
      <c r="AL2424" s="173"/>
      <c r="AM2424" s="173"/>
      <c r="AN2424" s="173"/>
      <c r="AO2424" s="173"/>
      <c r="AP2424" s="173"/>
      <c r="AQ2424" s="173"/>
      <c r="AR2424" s="173"/>
      <c r="AS2424" s="173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  <c r="BP2424" s="198"/>
      <c r="BQ2424" s="198"/>
      <c r="BR2424" s="198"/>
      <c r="BS2424" s="198"/>
      <c r="BT2424" s="198"/>
      <c r="BU2424" s="198"/>
      <c r="BV2424" s="198"/>
      <c r="BW2424" s="198"/>
      <c r="BX2424" s="198"/>
      <c r="BY2424" s="198"/>
      <c r="BZ2424" s="198"/>
      <c r="CA2424" s="198"/>
      <c r="CB2424" s="198"/>
      <c r="CC2424" s="198"/>
      <c r="CD2424" s="198"/>
    </row>
    <row r="2425" spans="4:82" x14ac:dyDescent="0.2">
      <c r="D2425" s="173"/>
      <c r="E2425" s="173"/>
      <c r="F2425" s="173"/>
      <c r="G2425" s="173"/>
      <c r="H2425" s="173"/>
      <c r="I2425" s="173"/>
      <c r="J2425" s="173"/>
      <c r="K2425" s="173"/>
      <c r="L2425" s="173"/>
      <c r="M2425" s="173"/>
      <c r="N2425" s="173"/>
      <c r="O2425" s="173"/>
      <c r="P2425" s="173"/>
      <c r="Q2425" s="173"/>
      <c r="R2425" s="173"/>
      <c r="S2425" s="173"/>
      <c r="T2425" s="173"/>
      <c r="U2425" s="173"/>
      <c r="V2425" s="173"/>
      <c r="W2425" s="173"/>
      <c r="X2425" s="173"/>
      <c r="Y2425" s="173"/>
      <c r="Z2425" s="173"/>
      <c r="AA2425" s="173"/>
      <c r="AB2425" s="173"/>
      <c r="AC2425" s="173"/>
      <c r="AD2425" s="173"/>
      <c r="AE2425" s="173"/>
      <c r="AF2425" s="173"/>
      <c r="AG2425" s="173"/>
      <c r="AH2425" s="173"/>
      <c r="AI2425" s="173"/>
      <c r="AJ2425" s="173"/>
      <c r="AK2425" s="173"/>
      <c r="AL2425" s="173"/>
      <c r="AM2425" s="173"/>
      <c r="AN2425" s="173"/>
      <c r="AO2425" s="173"/>
      <c r="AP2425" s="173"/>
      <c r="AQ2425" s="173"/>
      <c r="AR2425" s="173"/>
      <c r="AS2425" s="173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  <c r="BP2425" s="198"/>
      <c r="BQ2425" s="198"/>
      <c r="BR2425" s="198"/>
      <c r="BS2425" s="198"/>
      <c r="BT2425" s="198"/>
      <c r="BU2425" s="198"/>
      <c r="BV2425" s="198"/>
      <c r="BW2425" s="198"/>
      <c r="BX2425" s="198"/>
      <c r="BY2425" s="198"/>
      <c r="BZ2425" s="198"/>
      <c r="CA2425" s="198"/>
      <c r="CB2425" s="198"/>
      <c r="CC2425" s="198"/>
      <c r="CD2425" s="198"/>
    </row>
    <row r="2426" spans="4:82" x14ac:dyDescent="0.2">
      <c r="D2426" s="173"/>
      <c r="E2426" s="173"/>
      <c r="F2426" s="173"/>
      <c r="G2426" s="173"/>
      <c r="H2426" s="173"/>
      <c r="I2426" s="173"/>
      <c r="J2426" s="173"/>
      <c r="K2426" s="173"/>
      <c r="L2426" s="173"/>
      <c r="M2426" s="173"/>
      <c r="N2426" s="173"/>
      <c r="O2426" s="173"/>
      <c r="P2426" s="173"/>
      <c r="Q2426" s="173"/>
      <c r="R2426" s="173"/>
      <c r="S2426" s="173"/>
      <c r="T2426" s="173"/>
      <c r="U2426" s="173"/>
      <c r="V2426" s="173"/>
      <c r="W2426" s="173"/>
      <c r="X2426" s="173"/>
      <c r="Y2426" s="173"/>
      <c r="Z2426" s="173"/>
      <c r="AA2426" s="173"/>
      <c r="AB2426" s="173"/>
      <c r="AC2426" s="173"/>
      <c r="AD2426" s="173"/>
      <c r="AE2426" s="173"/>
      <c r="AF2426" s="173"/>
      <c r="AG2426" s="173"/>
      <c r="AH2426" s="173"/>
      <c r="AI2426" s="173"/>
      <c r="AJ2426" s="173"/>
      <c r="AK2426" s="173"/>
      <c r="AL2426" s="173"/>
      <c r="AM2426" s="173"/>
      <c r="AN2426" s="173"/>
      <c r="AO2426" s="173"/>
      <c r="AP2426" s="173"/>
      <c r="AQ2426" s="173"/>
      <c r="AR2426" s="173"/>
      <c r="AS2426" s="173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  <c r="BP2426" s="198"/>
      <c r="BQ2426" s="198"/>
      <c r="BR2426" s="198"/>
      <c r="BS2426" s="198"/>
      <c r="BT2426" s="198"/>
      <c r="BU2426" s="198"/>
      <c r="BV2426" s="198"/>
      <c r="BW2426" s="198"/>
      <c r="BX2426" s="198"/>
      <c r="BY2426" s="198"/>
      <c r="BZ2426" s="198"/>
      <c r="CA2426" s="198"/>
      <c r="CB2426" s="198"/>
      <c r="CC2426" s="198"/>
      <c r="CD2426" s="198"/>
    </row>
    <row r="2427" spans="4:82" x14ac:dyDescent="0.2">
      <c r="D2427" s="173"/>
      <c r="E2427" s="173"/>
      <c r="F2427" s="173"/>
      <c r="G2427" s="173"/>
      <c r="H2427" s="173"/>
      <c r="I2427" s="173"/>
      <c r="J2427" s="173"/>
      <c r="K2427" s="173"/>
      <c r="L2427" s="173"/>
      <c r="M2427" s="173"/>
      <c r="N2427" s="173"/>
      <c r="O2427" s="173"/>
      <c r="P2427" s="173"/>
      <c r="Q2427" s="173"/>
      <c r="R2427" s="173"/>
      <c r="S2427" s="173"/>
      <c r="T2427" s="173"/>
      <c r="U2427" s="173"/>
      <c r="V2427" s="173"/>
      <c r="W2427" s="173"/>
      <c r="X2427" s="173"/>
      <c r="Y2427" s="173"/>
      <c r="Z2427" s="173"/>
      <c r="AA2427" s="173"/>
      <c r="AB2427" s="173"/>
      <c r="AC2427" s="173"/>
      <c r="AD2427" s="173"/>
      <c r="AE2427" s="173"/>
      <c r="AF2427" s="173"/>
      <c r="AG2427" s="173"/>
      <c r="AH2427" s="173"/>
      <c r="AI2427" s="173"/>
      <c r="AJ2427" s="173"/>
      <c r="AK2427" s="173"/>
      <c r="AL2427" s="173"/>
      <c r="AM2427" s="173"/>
      <c r="AN2427" s="173"/>
      <c r="AO2427" s="173"/>
      <c r="AP2427" s="173"/>
      <c r="AQ2427" s="173"/>
      <c r="AR2427" s="173"/>
      <c r="AS2427" s="173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  <c r="BP2427" s="198"/>
      <c r="BQ2427" s="198"/>
      <c r="BR2427" s="198"/>
      <c r="BS2427" s="198"/>
      <c r="BT2427" s="198"/>
      <c r="BU2427" s="198"/>
      <c r="BV2427" s="198"/>
      <c r="BW2427" s="198"/>
      <c r="BX2427" s="198"/>
      <c r="BY2427" s="198"/>
      <c r="BZ2427" s="198"/>
      <c r="CA2427" s="198"/>
      <c r="CB2427" s="198"/>
      <c r="CC2427" s="198"/>
      <c r="CD2427" s="198"/>
    </row>
    <row r="2428" spans="4:82" x14ac:dyDescent="0.2">
      <c r="D2428" s="173"/>
      <c r="E2428" s="173"/>
      <c r="F2428" s="173"/>
      <c r="G2428" s="173"/>
      <c r="H2428" s="173"/>
      <c r="I2428" s="173"/>
      <c r="J2428" s="173"/>
      <c r="K2428" s="173"/>
      <c r="L2428" s="173"/>
      <c r="M2428" s="173"/>
      <c r="N2428" s="173"/>
      <c r="O2428" s="173"/>
      <c r="P2428" s="173"/>
      <c r="Q2428" s="173"/>
      <c r="R2428" s="173"/>
      <c r="S2428" s="173"/>
      <c r="T2428" s="173"/>
      <c r="U2428" s="173"/>
      <c r="V2428" s="173"/>
      <c r="W2428" s="173"/>
      <c r="X2428" s="173"/>
      <c r="Y2428" s="173"/>
      <c r="Z2428" s="173"/>
      <c r="AA2428" s="173"/>
      <c r="AB2428" s="173"/>
      <c r="AC2428" s="173"/>
      <c r="AD2428" s="173"/>
      <c r="AE2428" s="173"/>
      <c r="AF2428" s="173"/>
      <c r="AG2428" s="173"/>
      <c r="AH2428" s="173"/>
      <c r="AI2428" s="173"/>
      <c r="AJ2428" s="173"/>
      <c r="AK2428" s="173"/>
      <c r="AL2428" s="173"/>
      <c r="AM2428" s="173"/>
      <c r="AN2428" s="173"/>
      <c r="AO2428" s="173"/>
      <c r="AP2428" s="173"/>
      <c r="AQ2428" s="173"/>
      <c r="AR2428" s="173"/>
      <c r="AS2428" s="173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  <c r="BP2428" s="198"/>
      <c r="BQ2428" s="198"/>
      <c r="BR2428" s="198"/>
      <c r="BS2428" s="198"/>
      <c r="BT2428" s="198"/>
      <c r="BU2428" s="198"/>
      <c r="BV2428" s="198"/>
      <c r="BW2428" s="198"/>
      <c r="BX2428" s="198"/>
      <c r="BY2428" s="198"/>
      <c r="BZ2428" s="198"/>
      <c r="CA2428" s="198"/>
      <c r="CB2428" s="198"/>
      <c r="CC2428" s="198"/>
      <c r="CD2428" s="198"/>
    </row>
    <row r="2429" spans="4:82" x14ac:dyDescent="0.2">
      <c r="D2429" s="173"/>
      <c r="E2429" s="173"/>
      <c r="F2429" s="173"/>
      <c r="G2429" s="173"/>
      <c r="H2429" s="173"/>
      <c r="I2429" s="173"/>
      <c r="J2429" s="173"/>
      <c r="K2429" s="173"/>
      <c r="L2429" s="173"/>
      <c r="M2429" s="173"/>
      <c r="N2429" s="173"/>
      <c r="O2429" s="173"/>
      <c r="P2429" s="173"/>
      <c r="Q2429" s="173"/>
      <c r="R2429" s="173"/>
      <c r="S2429" s="173"/>
      <c r="T2429" s="173"/>
      <c r="U2429" s="173"/>
      <c r="V2429" s="173"/>
      <c r="W2429" s="173"/>
      <c r="X2429" s="173"/>
      <c r="Y2429" s="173"/>
      <c r="Z2429" s="173"/>
      <c r="AA2429" s="173"/>
      <c r="AB2429" s="173"/>
      <c r="AC2429" s="173"/>
      <c r="AD2429" s="173"/>
      <c r="AE2429" s="173"/>
      <c r="AF2429" s="173"/>
      <c r="AG2429" s="173"/>
      <c r="AH2429" s="173"/>
      <c r="AI2429" s="173"/>
      <c r="AJ2429" s="173"/>
      <c r="AK2429" s="173"/>
      <c r="AL2429" s="173"/>
      <c r="AM2429" s="173"/>
      <c r="AN2429" s="173"/>
      <c r="AO2429" s="173"/>
      <c r="AP2429" s="173"/>
      <c r="AQ2429" s="173"/>
      <c r="AR2429" s="173"/>
      <c r="AS2429" s="173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  <c r="BP2429" s="198"/>
      <c r="BQ2429" s="198"/>
      <c r="BR2429" s="198"/>
      <c r="BS2429" s="198"/>
      <c r="BT2429" s="198"/>
      <c r="BU2429" s="198"/>
      <c r="BV2429" s="198"/>
      <c r="BW2429" s="198"/>
      <c r="BX2429" s="198"/>
      <c r="BY2429" s="198"/>
      <c r="BZ2429" s="198"/>
      <c r="CA2429" s="198"/>
      <c r="CB2429" s="198"/>
      <c r="CC2429" s="198"/>
      <c r="CD2429" s="198"/>
    </row>
    <row r="2430" spans="4:82" x14ac:dyDescent="0.2">
      <c r="D2430" s="173"/>
      <c r="E2430" s="173"/>
      <c r="F2430" s="173"/>
      <c r="G2430" s="173"/>
      <c r="H2430" s="173"/>
      <c r="I2430" s="173"/>
      <c r="J2430" s="173"/>
      <c r="K2430" s="173"/>
      <c r="L2430" s="173"/>
      <c r="M2430" s="173"/>
      <c r="N2430" s="173"/>
      <c r="O2430" s="173"/>
      <c r="P2430" s="173"/>
      <c r="Q2430" s="173"/>
      <c r="R2430" s="173"/>
      <c r="S2430" s="173"/>
      <c r="T2430" s="173"/>
      <c r="U2430" s="173"/>
      <c r="V2430" s="173"/>
      <c r="W2430" s="173"/>
      <c r="X2430" s="173"/>
      <c r="Y2430" s="173"/>
      <c r="Z2430" s="173"/>
      <c r="AA2430" s="173"/>
      <c r="AB2430" s="173"/>
      <c r="AC2430" s="173"/>
      <c r="AD2430" s="173"/>
      <c r="AE2430" s="173"/>
      <c r="AF2430" s="173"/>
      <c r="AG2430" s="173"/>
      <c r="AH2430" s="173"/>
      <c r="AI2430" s="173"/>
      <c r="AJ2430" s="173"/>
      <c r="AK2430" s="173"/>
      <c r="AL2430" s="173"/>
      <c r="AM2430" s="173"/>
      <c r="AN2430" s="173"/>
      <c r="AO2430" s="173"/>
      <c r="AP2430" s="173"/>
      <c r="AQ2430" s="173"/>
      <c r="AR2430" s="173"/>
      <c r="AS2430" s="173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  <c r="BP2430" s="198"/>
      <c r="BQ2430" s="198"/>
      <c r="BR2430" s="198"/>
      <c r="BS2430" s="198"/>
      <c r="BT2430" s="198"/>
      <c r="BU2430" s="198"/>
      <c r="BV2430" s="198"/>
      <c r="BW2430" s="198"/>
      <c r="BX2430" s="198"/>
      <c r="BY2430" s="198"/>
      <c r="BZ2430" s="198"/>
      <c r="CA2430" s="198"/>
      <c r="CB2430" s="198"/>
      <c r="CC2430" s="198"/>
      <c r="CD2430" s="198"/>
    </row>
    <row r="2431" spans="4:82" x14ac:dyDescent="0.2">
      <c r="D2431" s="173"/>
      <c r="E2431" s="173"/>
      <c r="F2431" s="173"/>
      <c r="G2431" s="173"/>
      <c r="H2431" s="173"/>
      <c r="I2431" s="173"/>
      <c r="J2431" s="173"/>
      <c r="K2431" s="173"/>
      <c r="L2431" s="173"/>
      <c r="M2431" s="173"/>
      <c r="N2431" s="173"/>
      <c r="O2431" s="173"/>
      <c r="P2431" s="173"/>
      <c r="Q2431" s="173"/>
      <c r="R2431" s="173"/>
      <c r="S2431" s="173"/>
      <c r="T2431" s="173"/>
      <c r="U2431" s="173"/>
      <c r="V2431" s="173"/>
      <c r="W2431" s="173"/>
      <c r="X2431" s="173"/>
      <c r="Y2431" s="173"/>
      <c r="Z2431" s="173"/>
      <c r="AA2431" s="173"/>
      <c r="AB2431" s="173"/>
      <c r="AC2431" s="173"/>
      <c r="AD2431" s="173"/>
      <c r="AE2431" s="173"/>
      <c r="AF2431" s="173"/>
      <c r="AG2431" s="173"/>
      <c r="AH2431" s="173"/>
      <c r="AI2431" s="173"/>
      <c r="AJ2431" s="173"/>
      <c r="AK2431" s="173"/>
      <c r="AL2431" s="173"/>
      <c r="AM2431" s="173"/>
      <c r="AN2431" s="173"/>
      <c r="AO2431" s="173"/>
      <c r="AP2431" s="173"/>
      <c r="AQ2431" s="173"/>
      <c r="AR2431" s="173"/>
      <c r="AS2431" s="173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  <c r="BP2431" s="198"/>
      <c r="BQ2431" s="198"/>
      <c r="BR2431" s="198"/>
      <c r="BS2431" s="198"/>
      <c r="BT2431" s="198"/>
      <c r="BU2431" s="198"/>
      <c r="BV2431" s="198"/>
      <c r="BW2431" s="198"/>
      <c r="BX2431" s="198"/>
      <c r="BY2431" s="198"/>
      <c r="BZ2431" s="198"/>
      <c r="CA2431" s="198"/>
      <c r="CB2431" s="198"/>
      <c r="CC2431" s="198"/>
      <c r="CD2431" s="198"/>
    </row>
    <row r="2432" spans="4:82" x14ac:dyDescent="0.2">
      <c r="D2432" s="173"/>
      <c r="E2432" s="173"/>
      <c r="F2432" s="173"/>
      <c r="G2432" s="173"/>
      <c r="H2432" s="173"/>
      <c r="I2432" s="173"/>
      <c r="J2432" s="173"/>
      <c r="K2432" s="173"/>
      <c r="L2432" s="173"/>
      <c r="M2432" s="173"/>
      <c r="N2432" s="173"/>
      <c r="O2432" s="173"/>
      <c r="P2432" s="173"/>
      <c r="Q2432" s="173"/>
      <c r="R2432" s="173"/>
      <c r="S2432" s="173"/>
      <c r="T2432" s="173"/>
      <c r="U2432" s="173"/>
      <c r="V2432" s="173"/>
      <c r="W2432" s="173"/>
      <c r="X2432" s="173"/>
      <c r="Y2432" s="173"/>
      <c r="Z2432" s="173"/>
      <c r="AA2432" s="173"/>
      <c r="AB2432" s="173"/>
      <c r="AC2432" s="173"/>
      <c r="AD2432" s="173"/>
      <c r="AE2432" s="173"/>
      <c r="AF2432" s="173"/>
      <c r="AG2432" s="173"/>
      <c r="AH2432" s="173"/>
      <c r="AI2432" s="173"/>
      <c r="AJ2432" s="173"/>
      <c r="AK2432" s="173"/>
      <c r="AL2432" s="173"/>
      <c r="AM2432" s="173"/>
      <c r="AN2432" s="173"/>
      <c r="AO2432" s="173"/>
      <c r="AP2432" s="173"/>
      <c r="AQ2432" s="173"/>
      <c r="AR2432" s="173"/>
      <c r="AS2432" s="173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  <c r="BP2432" s="198"/>
      <c r="BQ2432" s="198"/>
      <c r="BR2432" s="198"/>
      <c r="BS2432" s="198"/>
      <c r="BT2432" s="198"/>
      <c r="BU2432" s="198"/>
      <c r="BV2432" s="198"/>
      <c r="BW2432" s="198"/>
      <c r="BX2432" s="198"/>
      <c r="BY2432" s="198"/>
      <c r="BZ2432" s="198"/>
      <c r="CA2432" s="198"/>
      <c r="CB2432" s="198"/>
      <c r="CC2432" s="198"/>
      <c r="CD2432" s="198"/>
    </row>
    <row r="2433" spans="4:82" x14ac:dyDescent="0.2">
      <c r="D2433" s="173"/>
      <c r="E2433" s="173"/>
      <c r="F2433" s="173"/>
      <c r="G2433" s="173"/>
      <c r="H2433" s="173"/>
      <c r="I2433" s="173"/>
      <c r="J2433" s="173"/>
      <c r="K2433" s="173"/>
      <c r="L2433" s="173"/>
      <c r="M2433" s="173"/>
      <c r="N2433" s="173"/>
      <c r="O2433" s="173"/>
      <c r="P2433" s="173"/>
      <c r="Q2433" s="173"/>
      <c r="R2433" s="173"/>
      <c r="S2433" s="173"/>
      <c r="T2433" s="173"/>
      <c r="U2433" s="173"/>
      <c r="V2433" s="173"/>
      <c r="W2433" s="173"/>
      <c r="X2433" s="173"/>
      <c r="Y2433" s="173"/>
      <c r="Z2433" s="173"/>
      <c r="AA2433" s="173"/>
      <c r="AB2433" s="173"/>
      <c r="AC2433" s="173"/>
      <c r="AD2433" s="173"/>
      <c r="AE2433" s="173"/>
      <c r="AF2433" s="173"/>
      <c r="AG2433" s="173"/>
      <c r="AH2433" s="173"/>
      <c r="AI2433" s="173"/>
      <c r="AJ2433" s="173"/>
      <c r="AK2433" s="173"/>
      <c r="AL2433" s="173"/>
      <c r="AM2433" s="173"/>
      <c r="AN2433" s="173"/>
      <c r="AO2433" s="173"/>
      <c r="AP2433" s="173"/>
      <c r="AQ2433" s="173"/>
      <c r="AR2433" s="173"/>
      <c r="AS2433" s="173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  <c r="BP2433" s="198"/>
      <c r="BQ2433" s="198"/>
      <c r="BR2433" s="198"/>
      <c r="BS2433" s="198"/>
      <c r="BT2433" s="198"/>
      <c r="BU2433" s="198"/>
      <c r="BV2433" s="198"/>
      <c r="BW2433" s="198"/>
      <c r="BX2433" s="198"/>
      <c r="BY2433" s="198"/>
      <c r="BZ2433" s="198"/>
      <c r="CA2433" s="198"/>
      <c r="CB2433" s="198"/>
      <c r="CC2433" s="198"/>
      <c r="CD2433" s="198"/>
    </row>
    <row r="2434" spans="4:82" x14ac:dyDescent="0.2">
      <c r="D2434" s="173"/>
      <c r="E2434" s="173"/>
      <c r="F2434" s="173"/>
      <c r="G2434" s="173"/>
      <c r="H2434" s="173"/>
      <c r="I2434" s="173"/>
      <c r="J2434" s="173"/>
      <c r="K2434" s="173"/>
      <c r="L2434" s="173"/>
      <c r="M2434" s="173"/>
      <c r="N2434" s="173"/>
      <c r="O2434" s="173"/>
      <c r="P2434" s="173"/>
      <c r="Q2434" s="173"/>
      <c r="R2434" s="173"/>
      <c r="S2434" s="173"/>
      <c r="T2434" s="173"/>
      <c r="U2434" s="173"/>
      <c r="V2434" s="173"/>
      <c r="W2434" s="173"/>
      <c r="X2434" s="173"/>
      <c r="Y2434" s="173"/>
      <c r="Z2434" s="173"/>
      <c r="AA2434" s="173"/>
      <c r="AB2434" s="173"/>
      <c r="AC2434" s="173"/>
      <c r="AD2434" s="173"/>
      <c r="AE2434" s="173"/>
      <c r="AF2434" s="173"/>
      <c r="AG2434" s="173"/>
      <c r="AH2434" s="173"/>
      <c r="AI2434" s="173"/>
      <c r="AJ2434" s="173"/>
      <c r="AK2434" s="173"/>
      <c r="AL2434" s="173"/>
      <c r="AM2434" s="173"/>
      <c r="AN2434" s="173"/>
      <c r="AO2434" s="173"/>
      <c r="AP2434" s="173"/>
      <c r="AQ2434" s="173"/>
      <c r="AR2434" s="173"/>
      <c r="AS2434" s="173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  <c r="BP2434" s="198"/>
      <c r="BQ2434" s="198"/>
      <c r="BR2434" s="198"/>
      <c r="BS2434" s="198"/>
      <c r="BT2434" s="198"/>
      <c r="BU2434" s="198"/>
      <c r="BV2434" s="198"/>
      <c r="BW2434" s="198"/>
      <c r="BX2434" s="198"/>
      <c r="BY2434" s="198"/>
      <c r="BZ2434" s="198"/>
      <c r="CA2434" s="198"/>
      <c r="CB2434" s="198"/>
      <c r="CC2434" s="198"/>
      <c r="CD2434" s="198"/>
    </row>
    <row r="2435" spans="4:82" x14ac:dyDescent="0.2">
      <c r="D2435" s="173"/>
      <c r="E2435" s="173"/>
      <c r="F2435" s="173"/>
      <c r="G2435" s="173"/>
      <c r="H2435" s="173"/>
      <c r="I2435" s="173"/>
      <c r="J2435" s="173"/>
      <c r="K2435" s="173"/>
      <c r="L2435" s="173"/>
      <c r="M2435" s="173"/>
      <c r="N2435" s="173"/>
      <c r="O2435" s="173"/>
      <c r="P2435" s="173"/>
      <c r="Q2435" s="173"/>
      <c r="R2435" s="173"/>
      <c r="S2435" s="173"/>
      <c r="T2435" s="173"/>
      <c r="U2435" s="173"/>
      <c r="V2435" s="173"/>
      <c r="W2435" s="173"/>
      <c r="X2435" s="173"/>
      <c r="Y2435" s="173"/>
      <c r="Z2435" s="173"/>
      <c r="AA2435" s="173"/>
      <c r="AB2435" s="173"/>
      <c r="AC2435" s="173"/>
      <c r="AD2435" s="173"/>
      <c r="AE2435" s="173"/>
      <c r="AF2435" s="173"/>
      <c r="AG2435" s="173"/>
      <c r="AH2435" s="173"/>
      <c r="AI2435" s="173"/>
      <c r="AJ2435" s="173"/>
      <c r="AK2435" s="173"/>
      <c r="AL2435" s="173"/>
      <c r="AM2435" s="173"/>
      <c r="AN2435" s="173"/>
      <c r="AO2435" s="173"/>
      <c r="AP2435" s="173"/>
      <c r="AQ2435" s="173"/>
      <c r="AR2435" s="173"/>
      <c r="AS2435" s="173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  <c r="BP2435" s="198"/>
      <c r="BQ2435" s="198"/>
      <c r="BR2435" s="198"/>
      <c r="BS2435" s="198"/>
      <c r="BT2435" s="198"/>
      <c r="BU2435" s="198"/>
      <c r="BV2435" s="198"/>
      <c r="BW2435" s="198"/>
      <c r="BX2435" s="198"/>
      <c r="BY2435" s="198"/>
      <c r="BZ2435" s="198"/>
      <c r="CA2435" s="198"/>
      <c r="CB2435" s="198"/>
      <c r="CC2435" s="198"/>
      <c r="CD2435" s="198"/>
    </row>
    <row r="2436" spans="4:82" x14ac:dyDescent="0.2">
      <c r="D2436" s="173"/>
      <c r="E2436" s="173"/>
      <c r="F2436" s="173"/>
      <c r="G2436" s="173"/>
      <c r="H2436" s="173"/>
      <c r="I2436" s="173"/>
      <c r="J2436" s="173"/>
      <c r="K2436" s="173"/>
      <c r="L2436" s="173"/>
      <c r="M2436" s="173"/>
      <c r="N2436" s="173"/>
      <c r="O2436" s="173"/>
      <c r="P2436" s="173"/>
      <c r="Q2436" s="173"/>
      <c r="R2436" s="173"/>
      <c r="S2436" s="173"/>
      <c r="T2436" s="173"/>
      <c r="U2436" s="173"/>
      <c r="V2436" s="173"/>
      <c r="W2436" s="173"/>
      <c r="X2436" s="173"/>
      <c r="Y2436" s="173"/>
      <c r="Z2436" s="173"/>
      <c r="AA2436" s="173"/>
      <c r="AB2436" s="173"/>
      <c r="AC2436" s="173"/>
      <c r="AD2436" s="173"/>
      <c r="AE2436" s="173"/>
      <c r="AF2436" s="173"/>
      <c r="AG2436" s="173"/>
      <c r="AH2436" s="173"/>
      <c r="AI2436" s="173"/>
      <c r="AJ2436" s="173"/>
      <c r="AK2436" s="173"/>
      <c r="AL2436" s="173"/>
      <c r="AM2436" s="173"/>
      <c r="AN2436" s="173"/>
      <c r="AO2436" s="173"/>
      <c r="AP2436" s="173"/>
      <c r="AQ2436" s="173"/>
      <c r="AR2436" s="173"/>
      <c r="AS2436" s="173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  <c r="BP2436" s="198"/>
      <c r="BQ2436" s="198"/>
      <c r="BR2436" s="198"/>
      <c r="BS2436" s="198"/>
      <c r="BT2436" s="198"/>
      <c r="BU2436" s="198"/>
      <c r="BV2436" s="198"/>
      <c r="BW2436" s="198"/>
      <c r="BX2436" s="198"/>
      <c r="BY2436" s="198"/>
      <c r="BZ2436" s="198"/>
      <c r="CA2436" s="198"/>
      <c r="CB2436" s="198"/>
      <c r="CC2436" s="198"/>
      <c r="CD2436" s="198"/>
    </row>
    <row r="2437" spans="4:82" x14ac:dyDescent="0.2">
      <c r="D2437" s="173"/>
      <c r="E2437" s="173"/>
      <c r="F2437" s="173"/>
      <c r="G2437" s="173"/>
      <c r="H2437" s="173"/>
      <c r="I2437" s="173"/>
      <c r="J2437" s="173"/>
      <c r="K2437" s="173"/>
      <c r="L2437" s="173"/>
      <c r="M2437" s="173"/>
      <c r="N2437" s="173"/>
      <c r="O2437" s="173"/>
      <c r="P2437" s="173"/>
      <c r="Q2437" s="173"/>
      <c r="R2437" s="173"/>
      <c r="S2437" s="173"/>
      <c r="T2437" s="173"/>
      <c r="U2437" s="173"/>
      <c r="V2437" s="173"/>
      <c r="W2437" s="173"/>
      <c r="X2437" s="173"/>
      <c r="Y2437" s="173"/>
      <c r="Z2437" s="173"/>
      <c r="AA2437" s="173"/>
      <c r="AB2437" s="173"/>
      <c r="AC2437" s="173"/>
      <c r="AD2437" s="173"/>
      <c r="AE2437" s="173"/>
      <c r="AF2437" s="173"/>
      <c r="AG2437" s="173"/>
      <c r="AH2437" s="173"/>
      <c r="AI2437" s="173"/>
      <c r="AJ2437" s="173"/>
      <c r="AK2437" s="173"/>
      <c r="AL2437" s="173"/>
      <c r="AM2437" s="173"/>
      <c r="AN2437" s="173"/>
      <c r="AO2437" s="173"/>
      <c r="AP2437" s="173"/>
      <c r="AQ2437" s="173"/>
      <c r="AR2437" s="173"/>
      <c r="AS2437" s="173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  <c r="BP2437" s="198"/>
      <c r="BQ2437" s="198"/>
      <c r="BR2437" s="198"/>
      <c r="BS2437" s="198"/>
      <c r="BT2437" s="198"/>
      <c r="BU2437" s="198"/>
      <c r="BV2437" s="198"/>
      <c r="BW2437" s="198"/>
      <c r="BX2437" s="198"/>
      <c r="BY2437" s="198"/>
      <c r="BZ2437" s="198"/>
      <c r="CA2437" s="198"/>
      <c r="CB2437" s="198"/>
      <c r="CC2437" s="198"/>
      <c r="CD2437" s="198"/>
    </row>
    <row r="2438" spans="4:82" x14ac:dyDescent="0.2">
      <c r="D2438" s="173"/>
      <c r="E2438" s="173"/>
      <c r="F2438" s="173"/>
      <c r="G2438" s="173"/>
      <c r="H2438" s="173"/>
      <c r="I2438" s="173"/>
      <c r="J2438" s="173"/>
      <c r="K2438" s="173"/>
      <c r="L2438" s="173"/>
      <c r="M2438" s="173"/>
      <c r="N2438" s="173"/>
      <c r="O2438" s="173"/>
      <c r="P2438" s="173"/>
      <c r="Q2438" s="173"/>
      <c r="R2438" s="173"/>
      <c r="S2438" s="173"/>
      <c r="T2438" s="173"/>
      <c r="U2438" s="173"/>
      <c r="V2438" s="173"/>
      <c r="W2438" s="173"/>
      <c r="X2438" s="173"/>
      <c r="Y2438" s="173"/>
      <c r="Z2438" s="173"/>
      <c r="AA2438" s="173"/>
      <c r="AB2438" s="173"/>
      <c r="AC2438" s="173"/>
      <c r="AD2438" s="173"/>
      <c r="AE2438" s="173"/>
      <c r="AF2438" s="173"/>
      <c r="AG2438" s="173"/>
      <c r="AH2438" s="173"/>
      <c r="AI2438" s="173"/>
      <c r="AJ2438" s="173"/>
      <c r="AK2438" s="173"/>
      <c r="AL2438" s="173"/>
      <c r="AM2438" s="173"/>
      <c r="AN2438" s="173"/>
      <c r="AO2438" s="173"/>
      <c r="AP2438" s="173"/>
      <c r="AQ2438" s="173"/>
      <c r="AR2438" s="173"/>
      <c r="AS2438" s="173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  <c r="BP2438" s="198"/>
      <c r="BQ2438" s="198"/>
      <c r="BR2438" s="198"/>
      <c r="BS2438" s="198"/>
      <c r="BT2438" s="198"/>
      <c r="BU2438" s="198"/>
      <c r="BV2438" s="198"/>
      <c r="BW2438" s="198"/>
      <c r="BX2438" s="198"/>
      <c r="BY2438" s="198"/>
      <c r="BZ2438" s="198"/>
      <c r="CA2438" s="198"/>
      <c r="CB2438" s="198"/>
      <c r="CC2438" s="198"/>
      <c r="CD2438" s="198"/>
    </row>
    <row r="2439" spans="4:82" x14ac:dyDescent="0.2">
      <c r="D2439" s="173"/>
      <c r="E2439" s="173"/>
      <c r="F2439" s="173"/>
      <c r="G2439" s="173"/>
      <c r="H2439" s="173"/>
      <c r="I2439" s="173"/>
      <c r="J2439" s="173"/>
      <c r="K2439" s="173"/>
      <c r="L2439" s="173"/>
      <c r="M2439" s="173"/>
      <c r="N2439" s="173"/>
      <c r="O2439" s="173"/>
      <c r="P2439" s="173"/>
      <c r="Q2439" s="173"/>
      <c r="R2439" s="173"/>
      <c r="S2439" s="173"/>
      <c r="T2439" s="173"/>
      <c r="U2439" s="173"/>
      <c r="V2439" s="173"/>
      <c r="W2439" s="173"/>
      <c r="X2439" s="173"/>
      <c r="Y2439" s="173"/>
      <c r="Z2439" s="173"/>
      <c r="AA2439" s="173"/>
      <c r="AB2439" s="173"/>
      <c r="AC2439" s="173"/>
      <c r="AD2439" s="173"/>
      <c r="AE2439" s="173"/>
      <c r="AF2439" s="173"/>
      <c r="AG2439" s="173"/>
      <c r="AH2439" s="173"/>
      <c r="AI2439" s="173"/>
      <c r="AJ2439" s="173"/>
      <c r="AK2439" s="173"/>
      <c r="AL2439" s="173"/>
      <c r="AM2439" s="173"/>
      <c r="AN2439" s="173"/>
      <c r="AO2439" s="173"/>
      <c r="AP2439" s="173"/>
      <c r="AQ2439" s="173"/>
      <c r="AR2439" s="173"/>
      <c r="AS2439" s="173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  <c r="BP2439" s="198"/>
      <c r="BQ2439" s="198"/>
      <c r="BR2439" s="198"/>
      <c r="BS2439" s="198"/>
      <c r="BT2439" s="198"/>
      <c r="BU2439" s="198"/>
      <c r="BV2439" s="198"/>
      <c r="BW2439" s="198"/>
      <c r="BX2439" s="198"/>
      <c r="BY2439" s="198"/>
      <c r="BZ2439" s="198"/>
      <c r="CA2439" s="198"/>
      <c r="CB2439" s="198"/>
      <c r="CC2439" s="198"/>
      <c r="CD2439" s="198"/>
    </row>
    <row r="2440" spans="4:82" x14ac:dyDescent="0.2">
      <c r="D2440" s="173"/>
      <c r="E2440" s="173"/>
      <c r="F2440" s="173"/>
      <c r="G2440" s="173"/>
      <c r="H2440" s="173"/>
      <c r="I2440" s="173"/>
      <c r="J2440" s="173"/>
      <c r="K2440" s="173"/>
      <c r="L2440" s="173"/>
      <c r="M2440" s="173"/>
      <c r="N2440" s="173"/>
      <c r="O2440" s="173"/>
      <c r="P2440" s="173"/>
      <c r="Q2440" s="173"/>
      <c r="R2440" s="173"/>
      <c r="S2440" s="173"/>
      <c r="T2440" s="173"/>
      <c r="U2440" s="173"/>
      <c r="V2440" s="173"/>
      <c r="W2440" s="173"/>
      <c r="X2440" s="173"/>
      <c r="Y2440" s="173"/>
      <c r="Z2440" s="173"/>
      <c r="AA2440" s="173"/>
      <c r="AB2440" s="173"/>
      <c r="AC2440" s="173"/>
      <c r="AD2440" s="173"/>
      <c r="AE2440" s="173"/>
      <c r="AF2440" s="173"/>
      <c r="AG2440" s="173"/>
      <c r="AH2440" s="173"/>
      <c r="AI2440" s="173"/>
      <c r="AJ2440" s="173"/>
      <c r="AK2440" s="173"/>
      <c r="AL2440" s="173"/>
      <c r="AM2440" s="173"/>
      <c r="AN2440" s="173"/>
      <c r="AO2440" s="173"/>
      <c r="AP2440" s="173"/>
      <c r="AQ2440" s="173"/>
      <c r="AR2440" s="173"/>
      <c r="AS2440" s="173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  <c r="BP2440" s="198"/>
      <c r="BQ2440" s="198"/>
      <c r="BR2440" s="198"/>
      <c r="BS2440" s="198"/>
      <c r="BT2440" s="198"/>
      <c r="BU2440" s="198"/>
      <c r="BV2440" s="198"/>
      <c r="BW2440" s="198"/>
      <c r="BX2440" s="198"/>
      <c r="BY2440" s="198"/>
      <c r="BZ2440" s="198"/>
      <c r="CA2440" s="198"/>
      <c r="CB2440" s="198"/>
      <c r="CC2440" s="198"/>
      <c r="CD2440" s="198"/>
    </row>
    <row r="2441" spans="4:82" x14ac:dyDescent="0.2">
      <c r="D2441" s="173"/>
      <c r="E2441" s="173"/>
      <c r="F2441" s="173"/>
      <c r="G2441" s="173"/>
      <c r="H2441" s="173"/>
      <c r="I2441" s="173"/>
      <c r="J2441" s="173"/>
      <c r="K2441" s="173"/>
      <c r="L2441" s="173"/>
      <c r="M2441" s="173"/>
      <c r="N2441" s="173"/>
      <c r="O2441" s="173"/>
      <c r="P2441" s="173"/>
      <c r="Q2441" s="173"/>
      <c r="R2441" s="173"/>
      <c r="S2441" s="173"/>
      <c r="T2441" s="173"/>
      <c r="U2441" s="173"/>
      <c r="V2441" s="173"/>
      <c r="W2441" s="173"/>
      <c r="X2441" s="173"/>
      <c r="Y2441" s="173"/>
      <c r="Z2441" s="173"/>
      <c r="AA2441" s="173"/>
      <c r="AB2441" s="173"/>
      <c r="AC2441" s="173"/>
      <c r="AD2441" s="173"/>
      <c r="AE2441" s="173"/>
      <c r="AF2441" s="173"/>
      <c r="AG2441" s="173"/>
      <c r="AH2441" s="173"/>
      <c r="AI2441" s="173"/>
      <c r="AJ2441" s="173"/>
      <c r="AK2441" s="173"/>
      <c r="AL2441" s="173"/>
      <c r="AM2441" s="173"/>
      <c r="AN2441" s="173"/>
      <c r="AO2441" s="173"/>
      <c r="AP2441" s="173"/>
      <c r="AQ2441" s="173"/>
      <c r="AR2441" s="173"/>
      <c r="AS2441" s="173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  <c r="BP2441" s="198"/>
      <c r="BQ2441" s="198"/>
      <c r="BR2441" s="198"/>
      <c r="BS2441" s="198"/>
      <c r="BT2441" s="198"/>
      <c r="BU2441" s="198"/>
      <c r="BV2441" s="198"/>
      <c r="BW2441" s="198"/>
      <c r="BX2441" s="198"/>
      <c r="BY2441" s="198"/>
      <c r="BZ2441" s="198"/>
      <c r="CA2441" s="198"/>
      <c r="CB2441" s="198"/>
      <c r="CC2441" s="198"/>
      <c r="CD2441" s="198"/>
    </row>
    <row r="2442" spans="4:82" x14ac:dyDescent="0.2">
      <c r="D2442" s="173"/>
      <c r="E2442" s="173"/>
      <c r="F2442" s="173"/>
      <c r="G2442" s="173"/>
      <c r="H2442" s="173"/>
      <c r="I2442" s="173"/>
      <c r="J2442" s="173"/>
      <c r="K2442" s="173"/>
      <c r="L2442" s="173"/>
      <c r="M2442" s="173"/>
      <c r="N2442" s="173"/>
      <c r="O2442" s="173"/>
      <c r="P2442" s="173"/>
      <c r="Q2442" s="173"/>
      <c r="R2442" s="173"/>
      <c r="S2442" s="173"/>
      <c r="T2442" s="173"/>
      <c r="U2442" s="173"/>
      <c r="V2442" s="173"/>
      <c r="W2442" s="173"/>
      <c r="X2442" s="173"/>
      <c r="Y2442" s="173"/>
      <c r="Z2442" s="173"/>
      <c r="AA2442" s="173"/>
      <c r="AB2442" s="173"/>
      <c r="AC2442" s="173"/>
      <c r="AD2442" s="173"/>
      <c r="AE2442" s="173"/>
      <c r="AF2442" s="173"/>
      <c r="AG2442" s="173"/>
      <c r="AH2442" s="173"/>
      <c r="AI2442" s="173"/>
      <c r="AJ2442" s="173"/>
      <c r="AK2442" s="173"/>
      <c r="AL2442" s="173"/>
      <c r="AM2442" s="173"/>
      <c r="AN2442" s="173"/>
      <c r="AO2442" s="173"/>
      <c r="AP2442" s="173"/>
      <c r="AQ2442" s="173"/>
      <c r="AR2442" s="173"/>
      <c r="AS2442" s="173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  <c r="BP2442" s="198"/>
      <c r="BQ2442" s="198"/>
      <c r="BR2442" s="198"/>
      <c r="BS2442" s="198"/>
      <c r="BT2442" s="198"/>
      <c r="BU2442" s="198"/>
      <c r="BV2442" s="198"/>
      <c r="BW2442" s="198"/>
      <c r="BX2442" s="198"/>
      <c r="BY2442" s="198"/>
      <c r="BZ2442" s="198"/>
      <c r="CA2442" s="198"/>
      <c r="CB2442" s="198"/>
      <c r="CC2442" s="198"/>
      <c r="CD2442" s="198"/>
    </row>
    <row r="2443" spans="4:82" x14ac:dyDescent="0.2">
      <c r="D2443" s="173"/>
      <c r="E2443" s="173"/>
      <c r="F2443" s="173"/>
      <c r="G2443" s="173"/>
      <c r="H2443" s="173"/>
      <c r="I2443" s="173"/>
      <c r="J2443" s="173"/>
      <c r="K2443" s="173"/>
      <c r="L2443" s="173"/>
      <c r="M2443" s="173"/>
      <c r="N2443" s="173"/>
      <c r="O2443" s="173"/>
      <c r="P2443" s="173"/>
      <c r="Q2443" s="173"/>
      <c r="R2443" s="173"/>
      <c r="S2443" s="173"/>
      <c r="T2443" s="173"/>
      <c r="U2443" s="173"/>
      <c r="V2443" s="173"/>
      <c r="W2443" s="173"/>
      <c r="X2443" s="173"/>
      <c r="Y2443" s="173"/>
      <c r="Z2443" s="173"/>
      <c r="AA2443" s="173"/>
      <c r="AB2443" s="173"/>
      <c r="AC2443" s="173"/>
      <c r="AD2443" s="173"/>
      <c r="AE2443" s="173"/>
      <c r="AF2443" s="173"/>
      <c r="AG2443" s="173"/>
      <c r="AH2443" s="173"/>
      <c r="AI2443" s="173"/>
      <c r="AJ2443" s="173"/>
      <c r="AK2443" s="173"/>
      <c r="AL2443" s="173"/>
      <c r="AM2443" s="173"/>
      <c r="AN2443" s="173"/>
      <c r="AO2443" s="173"/>
      <c r="AP2443" s="173"/>
      <c r="AQ2443" s="173"/>
      <c r="AR2443" s="173"/>
      <c r="AS2443" s="173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  <c r="BP2443" s="198"/>
      <c r="BQ2443" s="198"/>
      <c r="BR2443" s="198"/>
      <c r="BS2443" s="198"/>
      <c r="BT2443" s="198"/>
      <c r="BU2443" s="198"/>
      <c r="BV2443" s="198"/>
      <c r="BW2443" s="198"/>
      <c r="BX2443" s="198"/>
      <c r="BY2443" s="198"/>
      <c r="BZ2443" s="198"/>
      <c r="CA2443" s="198"/>
      <c r="CB2443" s="198"/>
      <c r="CC2443" s="198"/>
      <c r="CD2443" s="198"/>
    </row>
    <row r="2444" spans="4:82" x14ac:dyDescent="0.2">
      <c r="D2444" s="173"/>
      <c r="E2444" s="173"/>
      <c r="F2444" s="173"/>
      <c r="G2444" s="173"/>
      <c r="H2444" s="173"/>
      <c r="I2444" s="173"/>
      <c r="J2444" s="173"/>
      <c r="K2444" s="173"/>
      <c r="L2444" s="173"/>
      <c r="M2444" s="173"/>
      <c r="N2444" s="173"/>
      <c r="O2444" s="173"/>
      <c r="P2444" s="173"/>
      <c r="Q2444" s="173"/>
      <c r="R2444" s="173"/>
      <c r="S2444" s="173"/>
      <c r="T2444" s="173"/>
      <c r="U2444" s="173"/>
      <c r="V2444" s="173"/>
      <c r="W2444" s="173"/>
      <c r="X2444" s="173"/>
      <c r="Y2444" s="173"/>
      <c r="Z2444" s="173"/>
      <c r="AA2444" s="173"/>
      <c r="AB2444" s="173"/>
      <c r="AC2444" s="173"/>
      <c r="AD2444" s="173"/>
      <c r="AE2444" s="173"/>
      <c r="AF2444" s="173"/>
      <c r="AG2444" s="173"/>
      <c r="AH2444" s="173"/>
      <c r="AI2444" s="173"/>
      <c r="AJ2444" s="173"/>
      <c r="AK2444" s="173"/>
      <c r="AL2444" s="173"/>
      <c r="AM2444" s="173"/>
      <c r="AN2444" s="173"/>
      <c r="AO2444" s="173"/>
      <c r="AP2444" s="173"/>
      <c r="AQ2444" s="173"/>
      <c r="AR2444" s="173"/>
      <c r="AS2444" s="173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  <c r="BP2444" s="198"/>
      <c r="BQ2444" s="198"/>
      <c r="BR2444" s="198"/>
      <c r="BS2444" s="198"/>
      <c r="BT2444" s="198"/>
      <c r="BU2444" s="198"/>
      <c r="BV2444" s="198"/>
      <c r="BW2444" s="198"/>
      <c r="BX2444" s="198"/>
      <c r="BY2444" s="198"/>
      <c r="BZ2444" s="198"/>
      <c r="CA2444" s="198"/>
      <c r="CB2444" s="198"/>
      <c r="CC2444" s="198"/>
      <c r="CD2444" s="198"/>
    </row>
    <row r="2445" spans="4:82" x14ac:dyDescent="0.2">
      <c r="D2445" s="173"/>
      <c r="E2445" s="173"/>
      <c r="F2445" s="173"/>
      <c r="G2445" s="173"/>
      <c r="H2445" s="173"/>
      <c r="I2445" s="173"/>
      <c r="J2445" s="173"/>
      <c r="K2445" s="173"/>
      <c r="L2445" s="173"/>
      <c r="M2445" s="173"/>
      <c r="N2445" s="173"/>
      <c r="O2445" s="173"/>
      <c r="P2445" s="173"/>
      <c r="Q2445" s="173"/>
      <c r="R2445" s="173"/>
      <c r="S2445" s="173"/>
      <c r="T2445" s="173"/>
      <c r="U2445" s="173"/>
      <c r="V2445" s="173"/>
      <c r="W2445" s="173"/>
      <c r="X2445" s="173"/>
      <c r="Y2445" s="173"/>
      <c r="Z2445" s="173"/>
      <c r="AA2445" s="173"/>
      <c r="AB2445" s="173"/>
      <c r="AC2445" s="173"/>
      <c r="AD2445" s="173"/>
      <c r="AE2445" s="173"/>
      <c r="AF2445" s="173"/>
      <c r="AG2445" s="173"/>
      <c r="AH2445" s="173"/>
      <c r="AI2445" s="173"/>
      <c r="AJ2445" s="173"/>
      <c r="AK2445" s="173"/>
      <c r="AL2445" s="173"/>
      <c r="AM2445" s="173"/>
      <c r="AN2445" s="173"/>
      <c r="AO2445" s="173"/>
      <c r="AP2445" s="173"/>
      <c r="AQ2445" s="173"/>
      <c r="AR2445" s="173"/>
      <c r="AS2445" s="173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  <c r="BP2445" s="198"/>
      <c r="BQ2445" s="198"/>
      <c r="BR2445" s="198"/>
      <c r="BS2445" s="198"/>
      <c r="BT2445" s="198"/>
      <c r="BU2445" s="198"/>
      <c r="BV2445" s="198"/>
      <c r="BW2445" s="198"/>
      <c r="BX2445" s="198"/>
      <c r="BY2445" s="198"/>
      <c r="BZ2445" s="198"/>
      <c r="CA2445" s="198"/>
      <c r="CB2445" s="198"/>
      <c r="CC2445" s="198"/>
      <c r="CD2445" s="198"/>
    </row>
    <row r="2446" spans="4:82" x14ac:dyDescent="0.2">
      <c r="D2446" s="173"/>
      <c r="E2446" s="173"/>
      <c r="F2446" s="173"/>
      <c r="G2446" s="173"/>
      <c r="H2446" s="173"/>
      <c r="I2446" s="173"/>
      <c r="J2446" s="173"/>
      <c r="K2446" s="173"/>
      <c r="L2446" s="173"/>
      <c r="M2446" s="173"/>
      <c r="N2446" s="173"/>
      <c r="O2446" s="173"/>
      <c r="P2446" s="173"/>
      <c r="Q2446" s="173"/>
      <c r="R2446" s="173"/>
      <c r="S2446" s="173"/>
      <c r="T2446" s="173"/>
      <c r="U2446" s="173"/>
      <c r="V2446" s="173"/>
      <c r="W2446" s="173"/>
      <c r="X2446" s="173"/>
      <c r="Y2446" s="173"/>
      <c r="Z2446" s="173"/>
      <c r="AA2446" s="173"/>
      <c r="AB2446" s="173"/>
      <c r="AC2446" s="173"/>
      <c r="AD2446" s="173"/>
      <c r="AE2446" s="173"/>
      <c r="AF2446" s="173"/>
      <c r="AG2446" s="173"/>
      <c r="AH2446" s="173"/>
      <c r="AI2446" s="173"/>
      <c r="AJ2446" s="173"/>
      <c r="AK2446" s="173"/>
      <c r="AL2446" s="173"/>
      <c r="AM2446" s="173"/>
      <c r="AN2446" s="173"/>
      <c r="AO2446" s="173"/>
      <c r="AP2446" s="173"/>
      <c r="AQ2446" s="173"/>
      <c r="AR2446" s="173"/>
      <c r="AS2446" s="173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  <c r="BP2446" s="198"/>
      <c r="BQ2446" s="198"/>
      <c r="BR2446" s="198"/>
      <c r="BS2446" s="198"/>
      <c r="BT2446" s="198"/>
      <c r="BU2446" s="198"/>
      <c r="BV2446" s="198"/>
      <c r="BW2446" s="198"/>
      <c r="BX2446" s="198"/>
      <c r="BY2446" s="198"/>
      <c r="BZ2446" s="198"/>
      <c r="CA2446" s="198"/>
      <c r="CB2446" s="198"/>
      <c r="CC2446" s="198"/>
      <c r="CD2446" s="198"/>
    </row>
    <row r="2447" spans="4:82" x14ac:dyDescent="0.2">
      <c r="D2447" s="173"/>
      <c r="E2447" s="173"/>
      <c r="F2447" s="173"/>
      <c r="G2447" s="173"/>
      <c r="H2447" s="173"/>
      <c r="I2447" s="173"/>
      <c r="J2447" s="173"/>
      <c r="K2447" s="173"/>
      <c r="L2447" s="173"/>
      <c r="M2447" s="173"/>
      <c r="N2447" s="173"/>
      <c r="O2447" s="173"/>
      <c r="P2447" s="173"/>
      <c r="Q2447" s="173"/>
      <c r="R2447" s="173"/>
      <c r="S2447" s="173"/>
      <c r="T2447" s="173"/>
      <c r="U2447" s="173"/>
      <c r="V2447" s="173"/>
      <c r="W2447" s="173"/>
      <c r="X2447" s="173"/>
      <c r="Y2447" s="173"/>
      <c r="Z2447" s="173"/>
      <c r="AA2447" s="173"/>
      <c r="AB2447" s="173"/>
      <c r="AC2447" s="173"/>
      <c r="AD2447" s="173"/>
      <c r="AE2447" s="173"/>
      <c r="AF2447" s="173"/>
      <c r="AG2447" s="173"/>
      <c r="AH2447" s="173"/>
      <c r="AI2447" s="173"/>
      <c r="AJ2447" s="173"/>
      <c r="AK2447" s="173"/>
      <c r="AL2447" s="173"/>
      <c r="AM2447" s="173"/>
      <c r="AN2447" s="173"/>
      <c r="AO2447" s="173"/>
      <c r="AP2447" s="173"/>
      <c r="AQ2447" s="173"/>
      <c r="AR2447" s="173"/>
      <c r="AS2447" s="173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  <c r="BP2447" s="198"/>
      <c r="BQ2447" s="198"/>
      <c r="BR2447" s="198"/>
      <c r="BS2447" s="198"/>
      <c r="BT2447" s="198"/>
      <c r="BU2447" s="198"/>
      <c r="BV2447" s="198"/>
      <c r="BW2447" s="198"/>
      <c r="BX2447" s="198"/>
      <c r="BY2447" s="198"/>
      <c r="BZ2447" s="198"/>
      <c r="CA2447" s="198"/>
      <c r="CB2447" s="198"/>
      <c r="CC2447" s="198"/>
      <c r="CD2447" s="198"/>
    </row>
    <row r="2448" spans="4:82" x14ac:dyDescent="0.2">
      <c r="D2448" s="173"/>
      <c r="E2448" s="173"/>
      <c r="F2448" s="173"/>
      <c r="G2448" s="173"/>
      <c r="H2448" s="173"/>
      <c r="I2448" s="173"/>
      <c r="J2448" s="173"/>
      <c r="K2448" s="173"/>
      <c r="L2448" s="173"/>
      <c r="M2448" s="173"/>
      <c r="N2448" s="173"/>
      <c r="O2448" s="173"/>
      <c r="P2448" s="173"/>
      <c r="Q2448" s="173"/>
      <c r="R2448" s="173"/>
      <c r="S2448" s="173"/>
      <c r="T2448" s="173"/>
      <c r="U2448" s="173"/>
      <c r="V2448" s="173"/>
      <c r="W2448" s="173"/>
      <c r="X2448" s="173"/>
      <c r="Y2448" s="173"/>
      <c r="Z2448" s="173"/>
      <c r="AA2448" s="173"/>
      <c r="AB2448" s="173"/>
      <c r="AC2448" s="173"/>
      <c r="AD2448" s="173"/>
      <c r="AE2448" s="173"/>
      <c r="AF2448" s="173"/>
      <c r="AG2448" s="173"/>
      <c r="AH2448" s="173"/>
      <c r="AI2448" s="173"/>
      <c r="AJ2448" s="173"/>
      <c r="AK2448" s="173"/>
      <c r="AL2448" s="173"/>
      <c r="AM2448" s="173"/>
      <c r="AN2448" s="173"/>
      <c r="AO2448" s="173"/>
      <c r="AP2448" s="173"/>
      <c r="AQ2448" s="173"/>
      <c r="AR2448" s="173"/>
      <c r="AS2448" s="173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  <c r="BP2448" s="198"/>
      <c r="BQ2448" s="198"/>
      <c r="BR2448" s="198"/>
      <c r="BS2448" s="198"/>
      <c r="BT2448" s="198"/>
      <c r="BU2448" s="198"/>
      <c r="BV2448" s="198"/>
      <c r="BW2448" s="198"/>
      <c r="BX2448" s="198"/>
      <c r="BY2448" s="198"/>
      <c r="BZ2448" s="198"/>
      <c r="CA2448" s="198"/>
      <c r="CB2448" s="198"/>
      <c r="CC2448" s="198"/>
      <c r="CD2448" s="198"/>
    </row>
    <row r="2449" spans="4:82" x14ac:dyDescent="0.2">
      <c r="D2449" s="173"/>
      <c r="E2449" s="173"/>
      <c r="F2449" s="173"/>
      <c r="G2449" s="173"/>
      <c r="H2449" s="173"/>
      <c r="I2449" s="173"/>
      <c r="J2449" s="173"/>
      <c r="K2449" s="173"/>
      <c r="L2449" s="173"/>
      <c r="M2449" s="173"/>
      <c r="N2449" s="173"/>
      <c r="O2449" s="173"/>
      <c r="P2449" s="173"/>
      <c r="Q2449" s="173"/>
      <c r="R2449" s="173"/>
      <c r="S2449" s="173"/>
      <c r="T2449" s="173"/>
      <c r="U2449" s="173"/>
      <c r="V2449" s="173"/>
      <c r="W2449" s="173"/>
      <c r="X2449" s="173"/>
      <c r="Y2449" s="173"/>
      <c r="Z2449" s="173"/>
      <c r="AA2449" s="173"/>
      <c r="AB2449" s="173"/>
      <c r="AC2449" s="173"/>
      <c r="AD2449" s="173"/>
      <c r="AE2449" s="173"/>
      <c r="AF2449" s="173"/>
      <c r="AG2449" s="173"/>
      <c r="AH2449" s="173"/>
      <c r="AI2449" s="173"/>
      <c r="AJ2449" s="173"/>
      <c r="AK2449" s="173"/>
      <c r="AL2449" s="173"/>
      <c r="AM2449" s="173"/>
      <c r="AN2449" s="173"/>
      <c r="AO2449" s="173"/>
      <c r="AP2449" s="173"/>
      <c r="AQ2449" s="173"/>
      <c r="AR2449" s="173"/>
      <c r="AS2449" s="173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  <c r="BP2449" s="198"/>
      <c r="BQ2449" s="198"/>
      <c r="BR2449" s="198"/>
      <c r="BS2449" s="198"/>
      <c r="BT2449" s="198"/>
      <c r="BU2449" s="198"/>
      <c r="BV2449" s="198"/>
      <c r="BW2449" s="198"/>
      <c r="BX2449" s="198"/>
      <c r="BY2449" s="198"/>
      <c r="BZ2449" s="198"/>
      <c r="CA2449" s="198"/>
      <c r="CB2449" s="198"/>
      <c r="CC2449" s="198"/>
      <c r="CD2449" s="198"/>
    </row>
    <row r="2450" spans="4:82" x14ac:dyDescent="0.2">
      <c r="D2450" s="173"/>
      <c r="E2450" s="173"/>
      <c r="F2450" s="173"/>
      <c r="G2450" s="173"/>
      <c r="H2450" s="173"/>
      <c r="I2450" s="173"/>
      <c r="J2450" s="173"/>
      <c r="K2450" s="173"/>
      <c r="L2450" s="173"/>
      <c r="M2450" s="173"/>
      <c r="N2450" s="173"/>
      <c r="O2450" s="173"/>
      <c r="P2450" s="173"/>
      <c r="Q2450" s="173"/>
      <c r="R2450" s="173"/>
      <c r="S2450" s="173"/>
      <c r="T2450" s="173"/>
      <c r="U2450" s="173"/>
      <c r="V2450" s="173"/>
      <c r="W2450" s="173"/>
      <c r="X2450" s="173"/>
      <c r="Y2450" s="173"/>
      <c r="Z2450" s="173"/>
      <c r="AA2450" s="173"/>
      <c r="AB2450" s="173"/>
      <c r="AC2450" s="173"/>
      <c r="AD2450" s="173"/>
      <c r="AE2450" s="173"/>
      <c r="AF2450" s="173"/>
      <c r="AG2450" s="173"/>
      <c r="AH2450" s="173"/>
      <c r="AI2450" s="173"/>
      <c r="AJ2450" s="173"/>
      <c r="AK2450" s="173"/>
      <c r="AL2450" s="173"/>
      <c r="AM2450" s="173"/>
      <c r="AN2450" s="173"/>
      <c r="AO2450" s="173"/>
      <c r="AP2450" s="173"/>
      <c r="AQ2450" s="173"/>
      <c r="AR2450" s="173"/>
      <c r="AS2450" s="173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  <c r="BP2450" s="198"/>
      <c r="BQ2450" s="198"/>
      <c r="BR2450" s="198"/>
      <c r="BS2450" s="198"/>
      <c r="BT2450" s="198"/>
      <c r="BU2450" s="198"/>
      <c r="BV2450" s="198"/>
      <c r="BW2450" s="198"/>
      <c r="BX2450" s="198"/>
      <c r="BY2450" s="198"/>
      <c r="BZ2450" s="198"/>
      <c r="CA2450" s="198"/>
      <c r="CB2450" s="198"/>
      <c r="CC2450" s="198"/>
      <c r="CD2450" s="198"/>
    </row>
    <row r="2451" spans="4:82" x14ac:dyDescent="0.2">
      <c r="D2451" s="173"/>
      <c r="E2451" s="173"/>
      <c r="F2451" s="173"/>
      <c r="G2451" s="173"/>
      <c r="H2451" s="173"/>
      <c r="I2451" s="173"/>
      <c r="J2451" s="173"/>
      <c r="K2451" s="173"/>
      <c r="L2451" s="173"/>
      <c r="M2451" s="173"/>
      <c r="N2451" s="173"/>
      <c r="O2451" s="173"/>
      <c r="P2451" s="173"/>
      <c r="Q2451" s="173"/>
      <c r="R2451" s="173"/>
      <c r="S2451" s="173"/>
      <c r="T2451" s="173"/>
      <c r="U2451" s="173"/>
      <c r="V2451" s="173"/>
      <c r="W2451" s="173"/>
      <c r="X2451" s="173"/>
      <c r="Y2451" s="173"/>
      <c r="Z2451" s="173"/>
      <c r="AA2451" s="173"/>
      <c r="AB2451" s="173"/>
      <c r="AC2451" s="173"/>
      <c r="AD2451" s="173"/>
      <c r="AE2451" s="173"/>
      <c r="AF2451" s="173"/>
      <c r="AG2451" s="173"/>
      <c r="AH2451" s="173"/>
      <c r="AI2451" s="173"/>
      <c r="AJ2451" s="173"/>
      <c r="AK2451" s="173"/>
      <c r="AL2451" s="173"/>
      <c r="AM2451" s="173"/>
      <c r="AN2451" s="173"/>
      <c r="AO2451" s="173"/>
      <c r="AP2451" s="173"/>
      <c r="AQ2451" s="173"/>
      <c r="AR2451" s="173"/>
      <c r="AS2451" s="173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  <c r="BP2451" s="198"/>
      <c r="BQ2451" s="198"/>
      <c r="BR2451" s="198"/>
      <c r="BS2451" s="198"/>
      <c r="BT2451" s="198"/>
      <c r="BU2451" s="198"/>
      <c r="BV2451" s="198"/>
      <c r="BW2451" s="198"/>
      <c r="BX2451" s="198"/>
      <c r="BY2451" s="198"/>
      <c r="BZ2451" s="198"/>
      <c r="CA2451" s="198"/>
      <c r="CB2451" s="198"/>
      <c r="CC2451" s="198"/>
      <c r="CD2451" s="198"/>
    </row>
    <row r="2452" spans="4:82" x14ac:dyDescent="0.2">
      <c r="D2452" s="173"/>
      <c r="E2452" s="173"/>
      <c r="F2452" s="173"/>
      <c r="G2452" s="173"/>
      <c r="H2452" s="173"/>
      <c r="I2452" s="173"/>
      <c r="J2452" s="173"/>
      <c r="K2452" s="173"/>
      <c r="L2452" s="173"/>
      <c r="M2452" s="173"/>
      <c r="N2452" s="173"/>
      <c r="O2452" s="173"/>
      <c r="P2452" s="173"/>
      <c r="Q2452" s="173"/>
      <c r="R2452" s="173"/>
      <c r="S2452" s="173"/>
      <c r="T2452" s="173"/>
      <c r="U2452" s="173"/>
      <c r="V2452" s="173"/>
      <c r="W2452" s="173"/>
      <c r="X2452" s="173"/>
      <c r="Y2452" s="173"/>
      <c r="Z2452" s="173"/>
      <c r="AA2452" s="173"/>
      <c r="AB2452" s="173"/>
      <c r="AC2452" s="173"/>
      <c r="AD2452" s="173"/>
      <c r="AE2452" s="173"/>
      <c r="AF2452" s="173"/>
      <c r="AG2452" s="173"/>
      <c r="AH2452" s="173"/>
      <c r="AI2452" s="173"/>
      <c r="AJ2452" s="173"/>
      <c r="AK2452" s="173"/>
      <c r="AL2452" s="173"/>
      <c r="AM2452" s="173"/>
      <c r="AN2452" s="173"/>
      <c r="AO2452" s="173"/>
      <c r="AP2452" s="173"/>
      <c r="AQ2452" s="173"/>
      <c r="AR2452" s="173"/>
      <c r="AS2452" s="173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  <c r="BP2452" s="198"/>
      <c r="BQ2452" s="198"/>
      <c r="BR2452" s="198"/>
      <c r="BS2452" s="198"/>
      <c r="BT2452" s="198"/>
      <c r="BU2452" s="198"/>
      <c r="BV2452" s="198"/>
      <c r="BW2452" s="198"/>
      <c r="BX2452" s="198"/>
      <c r="BY2452" s="198"/>
      <c r="BZ2452" s="198"/>
      <c r="CA2452" s="198"/>
      <c r="CB2452" s="198"/>
      <c r="CC2452" s="198"/>
      <c r="CD2452" s="198"/>
    </row>
    <row r="2453" spans="4:82" x14ac:dyDescent="0.2">
      <c r="D2453" s="173"/>
      <c r="E2453" s="173"/>
      <c r="F2453" s="173"/>
      <c r="G2453" s="173"/>
      <c r="H2453" s="173"/>
      <c r="I2453" s="173"/>
      <c r="J2453" s="173"/>
      <c r="K2453" s="173"/>
      <c r="L2453" s="173"/>
      <c r="M2453" s="173"/>
      <c r="N2453" s="173"/>
      <c r="O2453" s="173"/>
      <c r="P2453" s="173"/>
      <c r="Q2453" s="173"/>
      <c r="R2453" s="173"/>
      <c r="S2453" s="173"/>
      <c r="T2453" s="173"/>
      <c r="U2453" s="173"/>
      <c r="V2453" s="173"/>
      <c r="W2453" s="173"/>
      <c r="X2453" s="173"/>
      <c r="Y2453" s="173"/>
      <c r="Z2453" s="173"/>
      <c r="AA2453" s="173"/>
      <c r="AB2453" s="173"/>
      <c r="AC2453" s="173"/>
      <c r="AD2453" s="173"/>
      <c r="AE2453" s="173"/>
      <c r="AF2453" s="173"/>
      <c r="AG2453" s="173"/>
      <c r="AH2453" s="173"/>
      <c r="AI2453" s="173"/>
      <c r="AJ2453" s="173"/>
      <c r="AK2453" s="173"/>
      <c r="AL2453" s="173"/>
      <c r="AM2453" s="173"/>
      <c r="AN2453" s="173"/>
      <c r="AO2453" s="173"/>
      <c r="AP2453" s="173"/>
      <c r="AQ2453" s="173"/>
      <c r="AR2453" s="173"/>
      <c r="AS2453" s="173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  <c r="BP2453" s="198"/>
      <c r="BQ2453" s="198"/>
      <c r="BR2453" s="198"/>
      <c r="BS2453" s="198"/>
      <c r="BT2453" s="198"/>
      <c r="BU2453" s="198"/>
      <c r="BV2453" s="198"/>
      <c r="BW2453" s="198"/>
      <c r="BX2453" s="198"/>
      <c r="BY2453" s="198"/>
      <c r="BZ2453" s="198"/>
      <c r="CA2453" s="198"/>
      <c r="CB2453" s="198"/>
      <c r="CC2453" s="198"/>
      <c r="CD2453" s="198"/>
    </row>
    <row r="2454" spans="4:82" x14ac:dyDescent="0.2">
      <c r="D2454" s="173"/>
      <c r="E2454" s="173"/>
      <c r="F2454" s="173"/>
      <c r="G2454" s="173"/>
      <c r="H2454" s="173"/>
      <c r="I2454" s="173"/>
      <c r="J2454" s="173"/>
      <c r="K2454" s="173"/>
      <c r="L2454" s="173"/>
      <c r="M2454" s="173"/>
      <c r="N2454" s="173"/>
      <c r="O2454" s="173"/>
      <c r="P2454" s="173"/>
      <c r="Q2454" s="173"/>
      <c r="R2454" s="173"/>
      <c r="S2454" s="173"/>
      <c r="T2454" s="173"/>
      <c r="U2454" s="173"/>
      <c r="V2454" s="173"/>
      <c r="W2454" s="173"/>
      <c r="X2454" s="173"/>
      <c r="Y2454" s="173"/>
      <c r="Z2454" s="173"/>
      <c r="AA2454" s="173"/>
      <c r="AB2454" s="173"/>
      <c r="AC2454" s="173"/>
      <c r="AD2454" s="173"/>
      <c r="AE2454" s="173"/>
      <c r="AF2454" s="173"/>
      <c r="AG2454" s="173"/>
      <c r="AH2454" s="173"/>
      <c r="AI2454" s="173"/>
      <c r="AJ2454" s="173"/>
      <c r="AK2454" s="173"/>
      <c r="AL2454" s="173"/>
      <c r="AM2454" s="173"/>
      <c r="AN2454" s="173"/>
      <c r="AO2454" s="173"/>
      <c r="AP2454" s="173"/>
      <c r="AQ2454" s="173"/>
      <c r="AR2454" s="173"/>
      <c r="AS2454" s="173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  <c r="BP2454" s="198"/>
      <c r="BQ2454" s="198"/>
      <c r="BR2454" s="198"/>
      <c r="BS2454" s="198"/>
      <c r="BT2454" s="198"/>
      <c r="BU2454" s="198"/>
      <c r="BV2454" s="198"/>
      <c r="BW2454" s="198"/>
      <c r="BX2454" s="198"/>
      <c r="BY2454" s="198"/>
      <c r="BZ2454" s="198"/>
      <c r="CA2454" s="198"/>
      <c r="CB2454" s="198"/>
      <c r="CC2454" s="198"/>
      <c r="CD2454" s="198"/>
    </row>
    <row r="2455" spans="4:82" x14ac:dyDescent="0.2">
      <c r="D2455" s="173"/>
      <c r="E2455" s="173"/>
      <c r="F2455" s="173"/>
      <c r="G2455" s="173"/>
      <c r="H2455" s="173"/>
      <c r="I2455" s="173"/>
      <c r="J2455" s="173"/>
      <c r="K2455" s="173"/>
      <c r="L2455" s="173"/>
      <c r="M2455" s="173"/>
      <c r="N2455" s="173"/>
      <c r="O2455" s="173"/>
      <c r="P2455" s="173"/>
      <c r="Q2455" s="173"/>
      <c r="R2455" s="173"/>
      <c r="S2455" s="173"/>
      <c r="T2455" s="173"/>
      <c r="U2455" s="173"/>
      <c r="V2455" s="173"/>
      <c r="W2455" s="173"/>
      <c r="X2455" s="173"/>
      <c r="Y2455" s="173"/>
      <c r="Z2455" s="173"/>
      <c r="AA2455" s="173"/>
      <c r="AB2455" s="173"/>
      <c r="AC2455" s="173"/>
      <c r="AD2455" s="173"/>
      <c r="AE2455" s="173"/>
      <c r="AF2455" s="173"/>
      <c r="AG2455" s="173"/>
      <c r="AH2455" s="173"/>
      <c r="AI2455" s="173"/>
      <c r="AJ2455" s="173"/>
      <c r="AK2455" s="173"/>
      <c r="AL2455" s="173"/>
      <c r="AM2455" s="173"/>
      <c r="AN2455" s="173"/>
      <c r="AO2455" s="173"/>
      <c r="AP2455" s="173"/>
      <c r="AQ2455" s="173"/>
      <c r="AR2455" s="173"/>
      <c r="AS2455" s="173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  <c r="BP2455" s="198"/>
      <c r="BQ2455" s="198"/>
      <c r="BR2455" s="198"/>
      <c r="BS2455" s="198"/>
      <c r="BT2455" s="198"/>
      <c r="BU2455" s="198"/>
      <c r="BV2455" s="198"/>
      <c r="BW2455" s="198"/>
      <c r="BX2455" s="198"/>
      <c r="BY2455" s="198"/>
      <c r="BZ2455" s="198"/>
      <c r="CA2455" s="198"/>
      <c r="CB2455" s="198"/>
      <c r="CC2455" s="198"/>
      <c r="CD2455" s="198"/>
    </row>
    <row r="2456" spans="4:82" x14ac:dyDescent="0.2">
      <c r="D2456" s="173"/>
      <c r="E2456" s="173"/>
      <c r="F2456" s="173"/>
      <c r="G2456" s="173"/>
      <c r="H2456" s="173"/>
      <c r="I2456" s="173"/>
      <c r="J2456" s="173"/>
      <c r="K2456" s="173"/>
      <c r="L2456" s="173"/>
      <c r="M2456" s="173"/>
      <c r="N2456" s="173"/>
      <c r="O2456" s="173"/>
      <c r="P2456" s="173"/>
      <c r="Q2456" s="173"/>
      <c r="R2456" s="173"/>
      <c r="S2456" s="173"/>
      <c r="T2456" s="173"/>
      <c r="U2456" s="173"/>
      <c r="V2456" s="173"/>
      <c r="W2456" s="173"/>
      <c r="X2456" s="173"/>
      <c r="Y2456" s="173"/>
      <c r="Z2456" s="173"/>
      <c r="AA2456" s="173"/>
      <c r="AB2456" s="173"/>
      <c r="AC2456" s="173"/>
      <c r="AD2456" s="173"/>
      <c r="AE2456" s="173"/>
      <c r="AF2456" s="173"/>
      <c r="AG2456" s="173"/>
      <c r="AH2456" s="173"/>
      <c r="AI2456" s="173"/>
      <c r="AJ2456" s="173"/>
      <c r="AK2456" s="173"/>
      <c r="AL2456" s="173"/>
      <c r="AM2456" s="173"/>
      <c r="AN2456" s="173"/>
      <c r="AO2456" s="173"/>
      <c r="AP2456" s="173"/>
      <c r="AQ2456" s="173"/>
      <c r="AR2456" s="173"/>
      <c r="AS2456" s="173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  <c r="BP2456" s="198"/>
      <c r="BQ2456" s="198"/>
      <c r="BR2456" s="198"/>
      <c r="BS2456" s="198"/>
      <c r="BT2456" s="198"/>
      <c r="BU2456" s="198"/>
      <c r="BV2456" s="198"/>
      <c r="BW2456" s="198"/>
      <c r="BX2456" s="198"/>
      <c r="BY2456" s="198"/>
      <c r="BZ2456" s="198"/>
      <c r="CA2456" s="198"/>
      <c r="CB2456" s="198"/>
      <c r="CC2456" s="198"/>
      <c r="CD2456" s="198"/>
    </row>
    <row r="2457" spans="4:82" x14ac:dyDescent="0.2">
      <c r="D2457" s="173"/>
      <c r="E2457" s="173"/>
      <c r="F2457" s="173"/>
      <c r="G2457" s="173"/>
      <c r="H2457" s="173"/>
      <c r="I2457" s="173"/>
      <c r="J2457" s="173"/>
      <c r="K2457" s="173"/>
      <c r="L2457" s="173"/>
      <c r="M2457" s="173"/>
      <c r="N2457" s="173"/>
      <c r="O2457" s="173"/>
      <c r="P2457" s="173"/>
      <c r="Q2457" s="173"/>
      <c r="R2457" s="173"/>
      <c r="S2457" s="173"/>
      <c r="T2457" s="173"/>
      <c r="U2457" s="173"/>
      <c r="V2457" s="173"/>
      <c r="W2457" s="173"/>
      <c r="X2457" s="173"/>
      <c r="Y2457" s="173"/>
      <c r="Z2457" s="173"/>
      <c r="AA2457" s="173"/>
      <c r="AB2457" s="173"/>
      <c r="AC2457" s="173"/>
      <c r="AD2457" s="173"/>
      <c r="AE2457" s="173"/>
      <c r="AF2457" s="173"/>
      <c r="AG2457" s="173"/>
      <c r="AH2457" s="173"/>
      <c r="AI2457" s="173"/>
      <c r="AJ2457" s="173"/>
      <c r="AK2457" s="173"/>
      <c r="AL2457" s="173"/>
      <c r="AM2457" s="173"/>
      <c r="AN2457" s="173"/>
      <c r="AO2457" s="173"/>
      <c r="AP2457" s="173"/>
      <c r="AQ2457" s="173"/>
      <c r="AR2457" s="173"/>
      <c r="AS2457" s="173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  <c r="BP2457" s="198"/>
      <c r="BQ2457" s="198"/>
      <c r="BR2457" s="198"/>
      <c r="BS2457" s="198"/>
      <c r="BT2457" s="198"/>
      <c r="BU2457" s="198"/>
      <c r="BV2457" s="198"/>
      <c r="BW2457" s="198"/>
      <c r="BX2457" s="198"/>
      <c r="BY2457" s="198"/>
      <c r="BZ2457" s="198"/>
      <c r="CA2457" s="198"/>
      <c r="CB2457" s="198"/>
      <c r="CC2457" s="198"/>
      <c r="CD2457" s="198"/>
    </row>
    <row r="2458" spans="4:82" x14ac:dyDescent="0.2">
      <c r="D2458" s="173"/>
      <c r="E2458" s="173"/>
      <c r="F2458" s="173"/>
      <c r="G2458" s="173"/>
      <c r="H2458" s="173"/>
      <c r="I2458" s="173"/>
      <c r="J2458" s="173"/>
      <c r="K2458" s="173"/>
      <c r="L2458" s="173"/>
      <c r="M2458" s="173"/>
      <c r="N2458" s="173"/>
      <c r="O2458" s="173"/>
      <c r="P2458" s="173"/>
      <c r="Q2458" s="173"/>
      <c r="R2458" s="173"/>
      <c r="S2458" s="173"/>
      <c r="T2458" s="173"/>
      <c r="U2458" s="173"/>
      <c r="V2458" s="173"/>
      <c r="W2458" s="173"/>
      <c r="X2458" s="173"/>
      <c r="Y2458" s="173"/>
      <c r="Z2458" s="173"/>
      <c r="AA2458" s="173"/>
      <c r="AB2458" s="173"/>
      <c r="AC2458" s="173"/>
      <c r="AD2458" s="173"/>
      <c r="AE2458" s="173"/>
      <c r="AF2458" s="173"/>
      <c r="AG2458" s="173"/>
      <c r="AH2458" s="173"/>
      <c r="AI2458" s="173"/>
      <c r="AJ2458" s="173"/>
      <c r="AK2458" s="173"/>
      <c r="AL2458" s="173"/>
      <c r="AM2458" s="173"/>
      <c r="AN2458" s="173"/>
      <c r="AO2458" s="173"/>
      <c r="AP2458" s="173"/>
      <c r="AQ2458" s="173"/>
      <c r="AR2458" s="173"/>
      <c r="AS2458" s="173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  <c r="BP2458" s="198"/>
      <c r="BQ2458" s="198"/>
      <c r="BR2458" s="198"/>
      <c r="BS2458" s="198"/>
      <c r="BT2458" s="198"/>
      <c r="BU2458" s="198"/>
      <c r="BV2458" s="198"/>
      <c r="BW2458" s="198"/>
      <c r="BX2458" s="198"/>
      <c r="BY2458" s="198"/>
      <c r="BZ2458" s="198"/>
      <c r="CA2458" s="198"/>
      <c r="CB2458" s="198"/>
      <c r="CC2458" s="198"/>
      <c r="CD2458" s="198"/>
    </row>
    <row r="2459" spans="4:82" x14ac:dyDescent="0.2">
      <c r="D2459" s="173"/>
      <c r="E2459" s="173"/>
      <c r="F2459" s="173"/>
      <c r="G2459" s="173"/>
      <c r="H2459" s="173"/>
      <c r="I2459" s="173"/>
      <c r="J2459" s="173"/>
      <c r="K2459" s="173"/>
      <c r="L2459" s="173"/>
      <c r="M2459" s="173"/>
      <c r="N2459" s="173"/>
      <c r="O2459" s="173"/>
      <c r="P2459" s="173"/>
      <c r="Q2459" s="173"/>
      <c r="R2459" s="173"/>
      <c r="S2459" s="173"/>
      <c r="T2459" s="173"/>
      <c r="U2459" s="173"/>
      <c r="V2459" s="173"/>
      <c r="W2459" s="173"/>
      <c r="X2459" s="173"/>
      <c r="Y2459" s="173"/>
      <c r="Z2459" s="173"/>
      <c r="AA2459" s="173"/>
      <c r="AB2459" s="173"/>
      <c r="AC2459" s="173"/>
      <c r="AD2459" s="173"/>
      <c r="AE2459" s="173"/>
      <c r="AF2459" s="173"/>
      <c r="AG2459" s="173"/>
      <c r="AH2459" s="173"/>
      <c r="AI2459" s="173"/>
      <c r="AJ2459" s="173"/>
      <c r="AK2459" s="173"/>
      <c r="AL2459" s="173"/>
      <c r="AM2459" s="173"/>
      <c r="AN2459" s="173"/>
      <c r="AO2459" s="173"/>
      <c r="AP2459" s="173"/>
      <c r="AQ2459" s="173"/>
      <c r="AR2459" s="173"/>
      <c r="AS2459" s="173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  <c r="BP2459" s="198"/>
      <c r="BQ2459" s="198"/>
      <c r="BR2459" s="198"/>
      <c r="BS2459" s="198"/>
      <c r="BT2459" s="198"/>
      <c r="BU2459" s="198"/>
      <c r="BV2459" s="198"/>
      <c r="BW2459" s="198"/>
      <c r="BX2459" s="198"/>
      <c r="BY2459" s="198"/>
      <c r="BZ2459" s="198"/>
      <c r="CA2459" s="198"/>
      <c r="CB2459" s="198"/>
      <c r="CC2459" s="198"/>
      <c r="CD2459" s="198"/>
    </row>
    <row r="2460" spans="4:82" x14ac:dyDescent="0.2">
      <c r="D2460" s="173"/>
      <c r="E2460" s="173"/>
      <c r="F2460" s="173"/>
      <c r="G2460" s="173"/>
      <c r="H2460" s="173"/>
      <c r="I2460" s="173"/>
      <c r="J2460" s="173"/>
      <c r="K2460" s="173"/>
      <c r="L2460" s="173"/>
      <c r="M2460" s="173"/>
      <c r="N2460" s="173"/>
      <c r="O2460" s="173"/>
      <c r="P2460" s="173"/>
      <c r="Q2460" s="173"/>
      <c r="R2460" s="173"/>
      <c r="S2460" s="173"/>
      <c r="T2460" s="173"/>
      <c r="U2460" s="173"/>
      <c r="V2460" s="173"/>
      <c r="W2460" s="173"/>
      <c r="X2460" s="173"/>
      <c r="Y2460" s="173"/>
      <c r="Z2460" s="173"/>
      <c r="AA2460" s="173"/>
      <c r="AB2460" s="173"/>
      <c r="AC2460" s="173"/>
      <c r="AD2460" s="173"/>
      <c r="AE2460" s="173"/>
      <c r="AF2460" s="173"/>
      <c r="AG2460" s="173"/>
      <c r="AH2460" s="173"/>
      <c r="AI2460" s="173"/>
      <c r="AJ2460" s="173"/>
      <c r="AK2460" s="173"/>
      <c r="AL2460" s="173"/>
      <c r="AM2460" s="173"/>
      <c r="AN2460" s="173"/>
      <c r="AO2460" s="173"/>
      <c r="AP2460" s="173"/>
      <c r="AQ2460" s="173"/>
      <c r="AR2460" s="173"/>
      <c r="AS2460" s="173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  <c r="BP2460" s="198"/>
      <c r="BQ2460" s="198"/>
      <c r="BR2460" s="198"/>
      <c r="BS2460" s="198"/>
      <c r="BT2460" s="198"/>
      <c r="BU2460" s="198"/>
      <c r="BV2460" s="198"/>
      <c r="BW2460" s="198"/>
      <c r="BX2460" s="198"/>
      <c r="BY2460" s="198"/>
      <c r="BZ2460" s="198"/>
      <c r="CA2460" s="198"/>
      <c r="CB2460" s="198"/>
      <c r="CC2460" s="198"/>
      <c r="CD2460" s="198"/>
    </row>
    <row r="2461" spans="4:82" x14ac:dyDescent="0.2">
      <c r="D2461" s="173"/>
      <c r="E2461" s="173"/>
      <c r="F2461" s="173"/>
      <c r="G2461" s="173"/>
      <c r="H2461" s="173"/>
      <c r="I2461" s="173"/>
      <c r="J2461" s="173"/>
      <c r="K2461" s="173"/>
      <c r="L2461" s="173"/>
      <c r="M2461" s="173"/>
      <c r="N2461" s="173"/>
      <c r="O2461" s="173"/>
      <c r="P2461" s="173"/>
      <c r="Q2461" s="173"/>
      <c r="R2461" s="173"/>
      <c r="S2461" s="173"/>
      <c r="T2461" s="173"/>
      <c r="U2461" s="173"/>
      <c r="V2461" s="173"/>
      <c r="W2461" s="173"/>
      <c r="X2461" s="173"/>
      <c r="Y2461" s="173"/>
      <c r="Z2461" s="173"/>
      <c r="AA2461" s="173"/>
      <c r="AB2461" s="173"/>
      <c r="AC2461" s="173"/>
      <c r="AD2461" s="173"/>
      <c r="AE2461" s="173"/>
      <c r="AF2461" s="173"/>
      <c r="AG2461" s="173"/>
      <c r="AH2461" s="173"/>
      <c r="AI2461" s="173"/>
      <c r="AJ2461" s="173"/>
      <c r="AK2461" s="173"/>
      <c r="AL2461" s="173"/>
      <c r="AM2461" s="173"/>
      <c r="AN2461" s="173"/>
      <c r="AO2461" s="173"/>
      <c r="AP2461" s="173"/>
      <c r="AQ2461" s="173"/>
      <c r="AR2461" s="173"/>
      <c r="AS2461" s="173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  <c r="BP2461" s="198"/>
      <c r="BQ2461" s="198"/>
      <c r="BR2461" s="198"/>
      <c r="BS2461" s="198"/>
      <c r="BT2461" s="198"/>
      <c r="BU2461" s="198"/>
      <c r="BV2461" s="198"/>
      <c r="BW2461" s="198"/>
      <c r="BX2461" s="198"/>
      <c r="BY2461" s="198"/>
      <c r="BZ2461" s="198"/>
      <c r="CA2461" s="198"/>
      <c r="CB2461" s="198"/>
      <c r="CC2461" s="198"/>
      <c r="CD2461" s="198"/>
    </row>
    <row r="2462" spans="4:82" x14ac:dyDescent="0.2">
      <c r="D2462" s="173"/>
      <c r="E2462" s="173"/>
      <c r="F2462" s="173"/>
      <c r="G2462" s="173"/>
      <c r="H2462" s="173"/>
      <c r="I2462" s="173"/>
      <c r="J2462" s="173"/>
      <c r="K2462" s="173"/>
      <c r="L2462" s="173"/>
      <c r="M2462" s="173"/>
      <c r="N2462" s="173"/>
      <c r="O2462" s="173"/>
      <c r="P2462" s="173"/>
      <c r="Q2462" s="173"/>
      <c r="R2462" s="173"/>
      <c r="S2462" s="173"/>
      <c r="T2462" s="173"/>
      <c r="U2462" s="173"/>
      <c r="V2462" s="173"/>
      <c r="W2462" s="173"/>
      <c r="X2462" s="173"/>
      <c r="Y2462" s="173"/>
      <c r="Z2462" s="173"/>
      <c r="AA2462" s="173"/>
      <c r="AB2462" s="173"/>
      <c r="AC2462" s="173"/>
      <c r="AD2462" s="173"/>
      <c r="AE2462" s="173"/>
      <c r="AF2462" s="173"/>
      <c r="AG2462" s="173"/>
      <c r="AH2462" s="173"/>
      <c r="AI2462" s="173"/>
      <c r="AJ2462" s="173"/>
      <c r="AK2462" s="173"/>
      <c r="AL2462" s="173"/>
      <c r="AM2462" s="173"/>
      <c r="AN2462" s="173"/>
      <c r="AO2462" s="173"/>
      <c r="AP2462" s="173"/>
      <c r="AQ2462" s="173"/>
      <c r="AR2462" s="173"/>
      <c r="AS2462" s="173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  <c r="BP2462" s="198"/>
      <c r="BQ2462" s="198"/>
      <c r="BR2462" s="198"/>
      <c r="BS2462" s="198"/>
      <c r="BT2462" s="198"/>
      <c r="BU2462" s="198"/>
      <c r="BV2462" s="198"/>
      <c r="BW2462" s="198"/>
      <c r="BX2462" s="198"/>
      <c r="BY2462" s="198"/>
      <c r="BZ2462" s="198"/>
      <c r="CA2462" s="198"/>
      <c r="CB2462" s="198"/>
      <c r="CC2462" s="198"/>
      <c r="CD2462" s="198"/>
    </row>
    <row r="2463" spans="4:82" x14ac:dyDescent="0.2">
      <c r="D2463" s="173"/>
      <c r="E2463" s="173"/>
      <c r="F2463" s="173"/>
      <c r="G2463" s="173"/>
      <c r="H2463" s="173"/>
      <c r="I2463" s="173"/>
      <c r="J2463" s="173"/>
      <c r="K2463" s="173"/>
      <c r="L2463" s="173"/>
      <c r="M2463" s="173"/>
      <c r="N2463" s="173"/>
      <c r="O2463" s="173"/>
      <c r="P2463" s="173"/>
      <c r="Q2463" s="173"/>
      <c r="R2463" s="173"/>
      <c r="S2463" s="173"/>
      <c r="T2463" s="173"/>
      <c r="U2463" s="173"/>
      <c r="V2463" s="173"/>
      <c r="W2463" s="173"/>
      <c r="X2463" s="173"/>
      <c r="Y2463" s="173"/>
      <c r="Z2463" s="173"/>
      <c r="AA2463" s="173"/>
      <c r="AB2463" s="173"/>
      <c r="AC2463" s="173"/>
      <c r="AD2463" s="173"/>
      <c r="AE2463" s="173"/>
      <c r="AF2463" s="173"/>
      <c r="AG2463" s="173"/>
      <c r="AH2463" s="173"/>
      <c r="AI2463" s="173"/>
      <c r="AJ2463" s="173"/>
      <c r="AK2463" s="173"/>
      <c r="AL2463" s="173"/>
      <c r="AM2463" s="173"/>
      <c r="AN2463" s="173"/>
      <c r="AO2463" s="173"/>
      <c r="AP2463" s="173"/>
      <c r="AQ2463" s="173"/>
      <c r="AR2463" s="173"/>
      <c r="AS2463" s="173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  <c r="BP2463" s="198"/>
      <c r="BQ2463" s="198"/>
      <c r="BR2463" s="198"/>
      <c r="BS2463" s="198"/>
      <c r="BT2463" s="198"/>
      <c r="BU2463" s="198"/>
      <c r="BV2463" s="198"/>
      <c r="BW2463" s="198"/>
      <c r="BX2463" s="198"/>
      <c r="BY2463" s="198"/>
      <c r="BZ2463" s="198"/>
      <c r="CA2463" s="198"/>
      <c r="CB2463" s="198"/>
      <c r="CC2463" s="198"/>
      <c r="CD2463" s="198"/>
    </row>
    <row r="2464" spans="4:82" x14ac:dyDescent="0.2">
      <c r="D2464" s="173"/>
      <c r="E2464" s="173"/>
      <c r="F2464" s="173"/>
      <c r="G2464" s="173"/>
      <c r="H2464" s="173"/>
      <c r="I2464" s="173"/>
      <c r="J2464" s="173"/>
      <c r="K2464" s="173"/>
      <c r="L2464" s="173"/>
      <c r="M2464" s="173"/>
      <c r="N2464" s="173"/>
      <c r="O2464" s="173"/>
      <c r="P2464" s="173"/>
      <c r="Q2464" s="173"/>
      <c r="R2464" s="173"/>
      <c r="S2464" s="173"/>
      <c r="T2464" s="173"/>
      <c r="U2464" s="173"/>
      <c r="V2464" s="173"/>
      <c r="W2464" s="173"/>
      <c r="X2464" s="173"/>
      <c r="Y2464" s="173"/>
      <c r="Z2464" s="173"/>
      <c r="AA2464" s="173"/>
      <c r="AB2464" s="173"/>
      <c r="AC2464" s="173"/>
      <c r="AD2464" s="173"/>
      <c r="AE2464" s="173"/>
      <c r="AF2464" s="173"/>
      <c r="AG2464" s="173"/>
      <c r="AH2464" s="173"/>
      <c r="AI2464" s="173"/>
      <c r="AJ2464" s="173"/>
      <c r="AK2464" s="173"/>
      <c r="AL2464" s="173"/>
      <c r="AM2464" s="173"/>
      <c r="AN2464" s="173"/>
      <c r="AO2464" s="173"/>
      <c r="AP2464" s="173"/>
      <c r="AQ2464" s="173"/>
      <c r="AR2464" s="173"/>
      <c r="AS2464" s="173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  <c r="BP2464" s="198"/>
      <c r="BQ2464" s="198"/>
      <c r="BR2464" s="198"/>
      <c r="BS2464" s="198"/>
      <c r="BT2464" s="198"/>
      <c r="BU2464" s="198"/>
      <c r="BV2464" s="198"/>
      <c r="BW2464" s="198"/>
      <c r="BX2464" s="198"/>
      <c r="BY2464" s="198"/>
      <c r="BZ2464" s="198"/>
      <c r="CA2464" s="198"/>
      <c r="CB2464" s="198"/>
      <c r="CC2464" s="198"/>
      <c r="CD2464" s="198"/>
    </row>
    <row r="2465" spans="4:82" x14ac:dyDescent="0.2">
      <c r="D2465" s="173"/>
      <c r="E2465" s="173"/>
      <c r="F2465" s="173"/>
      <c r="G2465" s="173"/>
      <c r="H2465" s="173"/>
      <c r="I2465" s="173"/>
      <c r="J2465" s="173"/>
      <c r="K2465" s="173"/>
      <c r="L2465" s="173"/>
      <c r="M2465" s="173"/>
      <c r="N2465" s="173"/>
      <c r="O2465" s="173"/>
      <c r="P2465" s="173"/>
      <c r="Q2465" s="173"/>
      <c r="R2465" s="173"/>
      <c r="S2465" s="173"/>
      <c r="T2465" s="173"/>
      <c r="U2465" s="173"/>
      <c r="V2465" s="173"/>
      <c r="W2465" s="173"/>
      <c r="X2465" s="173"/>
      <c r="Y2465" s="173"/>
      <c r="Z2465" s="173"/>
      <c r="AA2465" s="173"/>
      <c r="AB2465" s="173"/>
      <c r="AC2465" s="173"/>
      <c r="AD2465" s="173"/>
      <c r="AE2465" s="173"/>
      <c r="AF2465" s="173"/>
      <c r="AG2465" s="173"/>
      <c r="AH2465" s="173"/>
      <c r="AI2465" s="173"/>
      <c r="AJ2465" s="173"/>
      <c r="AK2465" s="173"/>
      <c r="AL2465" s="173"/>
      <c r="AM2465" s="173"/>
      <c r="AN2465" s="173"/>
      <c r="AO2465" s="173"/>
      <c r="AP2465" s="173"/>
      <c r="AQ2465" s="173"/>
      <c r="AR2465" s="173"/>
      <c r="AS2465" s="173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  <c r="BP2465" s="198"/>
      <c r="BQ2465" s="198"/>
      <c r="BR2465" s="198"/>
      <c r="BS2465" s="198"/>
      <c r="BT2465" s="198"/>
      <c r="BU2465" s="198"/>
      <c r="BV2465" s="198"/>
      <c r="BW2465" s="198"/>
      <c r="BX2465" s="198"/>
      <c r="BY2465" s="198"/>
      <c r="BZ2465" s="198"/>
      <c r="CA2465" s="198"/>
      <c r="CB2465" s="198"/>
      <c r="CC2465" s="198"/>
      <c r="CD2465" s="198"/>
    </row>
    <row r="2466" spans="4:82" x14ac:dyDescent="0.2">
      <c r="D2466" s="173"/>
      <c r="E2466" s="173"/>
      <c r="F2466" s="173"/>
      <c r="G2466" s="173"/>
      <c r="H2466" s="173"/>
      <c r="I2466" s="173"/>
      <c r="J2466" s="173"/>
      <c r="K2466" s="173"/>
      <c r="L2466" s="173"/>
      <c r="M2466" s="173"/>
      <c r="N2466" s="173"/>
      <c r="O2466" s="173"/>
      <c r="P2466" s="173"/>
      <c r="Q2466" s="173"/>
      <c r="R2466" s="173"/>
      <c r="S2466" s="173"/>
      <c r="T2466" s="173"/>
      <c r="U2466" s="173"/>
      <c r="V2466" s="173"/>
      <c r="W2466" s="173"/>
      <c r="X2466" s="173"/>
      <c r="Y2466" s="173"/>
      <c r="Z2466" s="173"/>
      <c r="AA2466" s="173"/>
      <c r="AB2466" s="173"/>
      <c r="AC2466" s="173"/>
      <c r="AD2466" s="173"/>
      <c r="AE2466" s="173"/>
      <c r="AF2466" s="173"/>
      <c r="AG2466" s="173"/>
      <c r="AH2466" s="173"/>
      <c r="AI2466" s="173"/>
      <c r="AJ2466" s="173"/>
      <c r="AK2466" s="173"/>
      <c r="AL2466" s="173"/>
      <c r="AM2466" s="173"/>
      <c r="AN2466" s="173"/>
      <c r="AO2466" s="173"/>
      <c r="AP2466" s="173"/>
      <c r="AQ2466" s="173"/>
      <c r="AR2466" s="173"/>
      <c r="AS2466" s="173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  <c r="BP2466" s="198"/>
      <c r="BQ2466" s="198"/>
      <c r="BR2466" s="198"/>
      <c r="BS2466" s="198"/>
      <c r="BT2466" s="198"/>
      <c r="BU2466" s="198"/>
      <c r="BV2466" s="198"/>
      <c r="BW2466" s="198"/>
      <c r="BX2466" s="198"/>
      <c r="BY2466" s="198"/>
      <c r="BZ2466" s="198"/>
      <c r="CA2466" s="198"/>
      <c r="CB2466" s="198"/>
      <c r="CC2466" s="198"/>
      <c r="CD2466" s="198"/>
    </row>
    <row r="2467" spans="4:82" x14ac:dyDescent="0.2">
      <c r="D2467" s="173"/>
      <c r="E2467" s="173"/>
      <c r="F2467" s="173"/>
      <c r="G2467" s="173"/>
      <c r="H2467" s="173"/>
      <c r="I2467" s="173"/>
      <c r="J2467" s="173"/>
      <c r="K2467" s="173"/>
      <c r="L2467" s="173"/>
      <c r="M2467" s="173"/>
      <c r="N2467" s="173"/>
      <c r="O2467" s="173"/>
      <c r="P2467" s="173"/>
      <c r="Q2467" s="173"/>
      <c r="R2467" s="173"/>
      <c r="S2467" s="173"/>
      <c r="T2467" s="173"/>
      <c r="U2467" s="173"/>
      <c r="V2467" s="173"/>
      <c r="W2467" s="173"/>
      <c r="X2467" s="173"/>
      <c r="Y2467" s="173"/>
      <c r="Z2467" s="173"/>
      <c r="AA2467" s="173"/>
      <c r="AB2467" s="173"/>
      <c r="AC2467" s="173"/>
      <c r="AD2467" s="173"/>
      <c r="AE2467" s="173"/>
      <c r="AF2467" s="173"/>
      <c r="AG2467" s="173"/>
      <c r="AH2467" s="173"/>
      <c r="AI2467" s="173"/>
      <c r="AJ2467" s="173"/>
      <c r="AK2467" s="173"/>
      <c r="AL2467" s="173"/>
      <c r="AM2467" s="173"/>
      <c r="AN2467" s="173"/>
      <c r="AO2467" s="173"/>
      <c r="AP2467" s="173"/>
      <c r="AQ2467" s="173"/>
      <c r="AR2467" s="173"/>
      <c r="AS2467" s="173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  <c r="BP2467" s="198"/>
      <c r="BQ2467" s="198"/>
      <c r="BR2467" s="198"/>
      <c r="BS2467" s="198"/>
      <c r="BT2467" s="198"/>
      <c r="BU2467" s="198"/>
      <c r="BV2467" s="198"/>
      <c r="BW2467" s="198"/>
      <c r="BX2467" s="198"/>
      <c r="BY2467" s="198"/>
      <c r="BZ2467" s="198"/>
      <c r="CA2467" s="198"/>
      <c r="CB2467" s="198"/>
      <c r="CC2467" s="198"/>
      <c r="CD2467" s="198"/>
    </row>
    <row r="2468" spans="4:82" x14ac:dyDescent="0.2">
      <c r="D2468" s="173"/>
      <c r="E2468" s="173"/>
      <c r="F2468" s="173"/>
      <c r="G2468" s="173"/>
      <c r="H2468" s="173"/>
      <c r="I2468" s="173"/>
      <c r="J2468" s="173"/>
      <c r="K2468" s="173"/>
      <c r="L2468" s="173"/>
      <c r="M2468" s="173"/>
      <c r="N2468" s="173"/>
      <c r="O2468" s="173"/>
      <c r="P2468" s="173"/>
      <c r="Q2468" s="173"/>
      <c r="R2468" s="173"/>
      <c r="S2468" s="173"/>
      <c r="T2468" s="173"/>
      <c r="U2468" s="173"/>
      <c r="V2468" s="173"/>
      <c r="W2468" s="173"/>
      <c r="X2468" s="173"/>
      <c r="Y2468" s="173"/>
      <c r="Z2468" s="173"/>
      <c r="AA2468" s="173"/>
      <c r="AB2468" s="173"/>
      <c r="AC2468" s="173"/>
      <c r="AD2468" s="173"/>
      <c r="AE2468" s="173"/>
      <c r="AF2468" s="173"/>
      <c r="AG2468" s="173"/>
      <c r="AH2468" s="173"/>
      <c r="AI2468" s="173"/>
      <c r="AJ2468" s="173"/>
      <c r="AK2468" s="173"/>
      <c r="AL2468" s="173"/>
      <c r="AM2468" s="173"/>
      <c r="AN2468" s="173"/>
      <c r="AO2468" s="173"/>
      <c r="AP2468" s="173"/>
      <c r="AQ2468" s="173"/>
      <c r="AR2468" s="173"/>
      <c r="AS2468" s="173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  <c r="BP2468" s="198"/>
      <c r="BQ2468" s="198"/>
      <c r="BR2468" s="198"/>
      <c r="BS2468" s="198"/>
      <c r="BT2468" s="198"/>
      <c r="BU2468" s="198"/>
      <c r="BV2468" s="198"/>
      <c r="BW2468" s="198"/>
      <c r="BX2468" s="198"/>
      <c r="BY2468" s="198"/>
      <c r="BZ2468" s="198"/>
      <c r="CA2468" s="198"/>
      <c r="CB2468" s="198"/>
      <c r="CC2468" s="198"/>
      <c r="CD2468" s="198"/>
    </row>
    <row r="2469" spans="4:82" x14ac:dyDescent="0.2">
      <c r="D2469" s="173"/>
      <c r="E2469" s="173"/>
      <c r="F2469" s="173"/>
      <c r="G2469" s="173"/>
      <c r="H2469" s="173"/>
      <c r="I2469" s="173"/>
      <c r="J2469" s="173"/>
      <c r="K2469" s="173"/>
      <c r="L2469" s="173"/>
      <c r="M2469" s="173"/>
      <c r="N2469" s="173"/>
      <c r="O2469" s="173"/>
      <c r="P2469" s="173"/>
      <c r="Q2469" s="173"/>
      <c r="R2469" s="173"/>
      <c r="S2469" s="173"/>
      <c r="T2469" s="173"/>
      <c r="U2469" s="173"/>
      <c r="V2469" s="173"/>
      <c r="W2469" s="173"/>
      <c r="X2469" s="173"/>
      <c r="Y2469" s="173"/>
      <c r="Z2469" s="173"/>
      <c r="AA2469" s="173"/>
      <c r="AB2469" s="173"/>
      <c r="AC2469" s="173"/>
      <c r="AD2469" s="173"/>
      <c r="AE2469" s="173"/>
      <c r="AF2469" s="173"/>
      <c r="AG2469" s="173"/>
      <c r="AH2469" s="173"/>
      <c r="AI2469" s="173"/>
      <c r="AJ2469" s="173"/>
      <c r="AK2469" s="173"/>
      <c r="AL2469" s="173"/>
      <c r="AM2469" s="173"/>
      <c r="AN2469" s="173"/>
      <c r="AO2469" s="173"/>
      <c r="AP2469" s="173"/>
      <c r="AQ2469" s="173"/>
      <c r="AR2469" s="173"/>
      <c r="AS2469" s="173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  <c r="BP2469" s="198"/>
      <c r="BQ2469" s="198"/>
      <c r="BR2469" s="198"/>
      <c r="BS2469" s="198"/>
      <c r="BT2469" s="198"/>
      <c r="BU2469" s="198"/>
      <c r="BV2469" s="198"/>
      <c r="BW2469" s="198"/>
      <c r="BX2469" s="198"/>
      <c r="BY2469" s="198"/>
      <c r="BZ2469" s="198"/>
      <c r="CA2469" s="198"/>
      <c r="CB2469" s="198"/>
      <c r="CC2469" s="198"/>
      <c r="CD2469" s="198"/>
    </row>
    <row r="2470" spans="4:82" x14ac:dyDescent="0.2">
      <c r="D2470" s="173"/>
      <c r="E2470" s="173"/>
      <c r="F2470" s="173"/>
      <c r="G2470" s="173"/>
      <c r="H2470" s="173"/>
      <c r="I2470" s="173"/>
      <c r="J2470" s="173"/>
      <c r="K2470" s="173"/>
      <c r="L2470" s="173"/>
      <c r="M2470" s="173"/>
      <c r="N2470" s="173"/>
      <c r="O2470" s="173"/>
      <c r="P2470" s="173"/>
      <c r="Q2470" s="173"/>
      <c r="R2470" s="173"/>
      <c r="S2470" s="173"/>
      <c r="T2470" s="173"/>
      <c r="U2470" s="173"/>
      <c r="V2470" s="173"/>
      <c r="W2470" s="173"/>
      <c r="X2470" s="173"/>
      <c r="Y2470" s="173"/>
      <c r="Z2470" s="173"/>
      <c r="AA2470" s="173"/>
      <c r="AB2470" s="173"/>
      <c r="AC2470" s="173"/>
      <c r="AD2470" s="173"/>
      <c r="AE2470" s="173"/>
      <c r="AF2470" s="173"/>
      <c r="AG2470" s="173"/>
      <c r="AH2470" s="173"/>
      <c r="AI2470" s="173"/>
      <c r="AJ2470" s="173"/>
      <c r="AK2470" s="173"/>
      <c r="AL2470" s="173"/>
      <c r="AM2470" s="173"/>
      <c r="AN2470" s="173"/>
      <c r="AO2470" s="173"/>
      <c r="AP2470" s="173"/>
      <c r="AQ2470" s="173"/>
      <c r="AR2470" s="173"/>
      <c r="AS2470" s="173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  <c r="BP2470" s="198"/>
      <c r="BQ2470" s="198"/>
      <c r="BR2470" s="198"/>
      <c r="BS2470" s="198"/>
      <c r="BT2470" s="198"/>
      <c r="BU2470" s="198"/>
      <c r="BV2470" s="198"/>
      <c r="BW2470" s="198"/>
      <c r="BX2470" s="198"/>
      <c r="BY2470" s="198"/>
      <c r="BZ2470" s="198"/>
      <c r="CA2470" s="198"/>
      <c r="CB2470" s="198"/>
      <c r="CC2470" s="198"/>
      <c r="CD2470" s="198"/>
    </row>
    <row r="2471" spans="4:82" x14ac:dyDescent="0.2">
      <c r="D2471" s="173"/>
      <c r="E2471" s="173"/>
      <c r="F2471" s="173"/>
      <c r="G2471" s="173"/>
      <c r="H2471" s="173"/>
      <c r="I2471" s="173"/>
      <c r="J2471" s="173"/>
      <c r="K2471" s="173"/>
      <c r="L2471" s="173"/>
      <c r="M2471" s="173"/>
      <c r="N2471" s="173"/>
      <c r="O2471" s="173"/>
      <c r="P2471" s="173"/>
      <c r="Q2471" s="173"/>
      <c r="R2471" s="173"/>
      <c r="S2471" s="173"/>
      <c r="T2471" s="173"/>
      <c r="U2471" s="173"/>
      <c r="V2471" s="173"/>
      <c r="W2471" s="173"/>
      <c r="X2471" s="173"/>
      <c r="Y2471" s="173"/>
      <c r="Z2471" s="173"/>
      <c r="AA2471" s="173"/>
      <c r="AB2471" s="173"/>
      <c r="AC2471" s="173"/>
      <c r="AD2471" s="173"/>
      <c r="AE2471" s="173"/>
      <c r="AF2471" s="173"/>
      <c r="AG2471" s="173"/>
      <c r="AH2471" s="173"/>
      <c r="AI2471" s="173"/>
      <c r="AJ2471" s="173"/>
      <c r="AK2471" s="173"/>
      <c r="AL2471" s="173"/>
      <c r="AM2471" s="173"/>
      <c r="AN2471" s="173"/>
      <c r="AO2471" s="173"/>
      <c r="AP2471" s="173"/>
      <c r="AQ2471" s="173"/>
      <c r="AR2471" s="173"/>
      <c r="AS2471" s="173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  <c r="BP2471" s="198"/>
      <c r="BQ2471" s="198"/>
      <c r="BR2471" s="198"/>
      <c r="BS2471" s="198"/>
      <c r="BT2471" s="198"/>
      <c r="BU2471" s="198"/>
      <c r="BV2471" s="198"/>
      <c r="BW2471" s="198"/>
      <c r="BX2471" s="198"/>
      <c r="BY2471" s="198"/>
      <c r="BZ2471" s="198"/>
      <c r="CA2471" s="198"/>
      <c r="CB2471" s="198"/>
      <c r="CC2471" s="198"/>
      <c r="CD2471" s="198"/>
    </row>
    <row r="2472" spans="4:82" x14ac:dyDescent="0.2">
      <c r="D2472" s="173"/>
      <c r="E2472" s="173"/>
      <c r="F2472" s="173"/>
      <c r="G2472" s="173"/>
      <c r="H2472" s="173"/>
      <c r="I2472" s="173"/>
      <c r="J2472" s="173"/>
      <c r="K2472" s="173"/>
      <c r="L2472" s="173"/>
      <c r="M2472" s="173"/>
      <c r="N2472" s="173"/>
      <c r="O2472" s="173"/>
      <c r="P2472" s="173"/>
      <c r="Q2472" s="173"/>
      <c r="R2472" s="173"/>
      <c r="S2472" s="173"/>
      <c r="T2472" s="173"/>
      <c r="U2472" s="173"/>
      <c r="V2472" s="173"/>
      <c r="W2472" s="173"/>
      <c r="X2472" s="173"/>
      <c r="Y2472" s="173"/>
      <c r="Z2472" s="173"/>
      <c r="AA2472" s="173"/>
      <c r="AB2472" s="173"/>
      <c r="AC2472" s="173"/>
      <c r="AD2472" s="173"/>
      <c r="AE2472" s="173"/>
      <c r="AF2472" s="173"/>
      <c r="AG2472" s="173"/>
      <c r="AH2472" s="173"/>
      <c r="AI2472" s="173"/>
      <c r="AJ2472" s="173"/>
      <c r="AK2472" s="173"/>
      <c r="AL2472" s="173"/>
      <c r="AM2472" s="173"/>
      <c r="AN2472" s="173"/>
      <c r="AO2472" s="173"/>
      <c r="AP2472" s="173"/>
      <c r="AQ2472" s="173"/>
      <c r="AR2472" s="173"/>
      <c r="AS2472" s="173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  <c r="BP2472" s="198"/>
      <c r="BQ2472" s="198"/>
      <c r="BR2472" s="198"/>
      <c r="BS2472" s="198"/>
      <c r="BT2472" s="198"/>
      <c r="BU2472" s="198"/>
      <c r="BV2472" s="198"/>
      <c r="BW2472" s="198"/>
      <c r="BX2472" s="198"/>
      <c r="BY2472" s="198"/>
      <c r="BZ2472" s="198"/>
      <c r="CA2472" s="198"/>
      <c r="CB2472" s="198"/>
      <c r="CC2472" s="198"/>
      <c r="CD2472" s="198"/>
    </row>
    <row r="2473" spans="4:82" x14ac:dyDescent="0.2">
      <c r="D2473" s="173"/>
      <c r="E2473" s="173"/>
      <c r="F2473" s="173"/>
      <c r="G2473" s="173"/>
      <c r="H2473" s="173"/>
      <c r="I2473" s="173"/>
      <c r="J2473" s="173"/>
      <c r="K2473" s="173"/>
      <c r="L2473" s="173"/>
      <c r="M2473" s="173"/>
      <c r="N2473" s="173"/>
      <c r="O2473" s="173"/>
      <c r="P2473" s="173"/>
      <c r="Q2473" s="173"/>
      <c r="R2473" s="173"/>
      <c r="S2473" s="173"/>
      <c r="T2473" s="173"/>
      <c r="U2473" s="173"/>
      <c r="V2473" s="173"/>
      <c r="W2473" s="173"/>
      <c r="X2473" s="173"/>
      <c r="Y2473" s="173"/>
      <c r="Z2473" s="173"/>
      <c r="AA2473" s="173"/>
      <c r="AB2473" s="173"/>
      <c r="AC2473" s="173"/>
      <c r="AD2473" s="173"/>
      <c r="AE2473" s="173"/>
      <c r="AF2473" s="173"/>
      <c r="AG2473" s="173"/>
      <c r="AH2473" s="173"/>
      <c r="AI2473" s="173"/>
      <c r="AJ2473" s="173"/>
      <c r="AK2473" s="173"/>
      <c r="AL2473" s="173"/>
      <c r="AM2473" s="173"/>
      <c r="AN2473" s="173"/>
      <c r="AO2473" s="173"/>
      <c r="AP2473" s="173"/>
      <c r="AQ2473" s="173"/>
      <c r="AR2473" s="173"/>
      <c r="AS2473" s="173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  <c r="BP2473" s="198"/>
      <c r="BQ2473" s="198"/>
      <c r="BR2473" s="198"/>
      <c r="BS2473" s="198"/>
      <c r="BT2473" s="198"/>
      <c r="BU2473" s="198"/>
      <c r="BV2473" s="198"/>
      <c r="BW2473" s="198"/>
      <c r="BX2473" s="198"/>
      <c r="BY2473" s="198"/>
      <c r="BZ2473" s="198"/>
      <c r="CA2473" s="198"/>
      <c r="CB2473" s="198"/>
      <c r="CC2473" s="198"/>
      <c r="CD2473" s="198"/>
    </row>
    <row r="2474" spans="4:82" x14ac:dyDescent="0.2">
      <c r="D2474" s="173"/>
      <c r="E2474" s="173"/>
      <c r="F2474" s="173"/>
      <c r="G2474" s="173"/>
      <c r="H2474" s="173"/>
      <c r="I2474" s="173"/>
      <c r="J2474" s="173"/>
      <c r="K2474" s="173"/>
      <c r="L2474" s="173"/>
      <c r="M2474" s="173"/>
      <c r="N2474" s="173"/>
      <c r="O2474" s="173"/>
      <c r="P2474" s="173"/>
      <c r="Q2474" s="173"/>
      <c r="R2474" s="173"/>
      <c r="S2474" s="173"/>
      <c r="T2474" s="173"/>
      <c r="U2474" s="173"/>
      <c r="V2474" s="173"/>
      <c r="W2474" s="173"/>
      <c r="X2474" s="173"/>
      <c r="Y2474" s="173"/>
      <c r="Z2474" s="173"/>
      <c r="AA2474" s="173"/>
      <c r="AB2474" s="173"/>
      <c r="AC2474" s="173"/>
      <c r="AD2474" s="173"/>
      <c r="AE2474" s="173"/>
      <c r="AF2474" s="173"/>
      <c r="AG2474" s="173"/>
      <c r="AH2474" s="173"/>
      <c r="AI2474" s="173"/>
      <c r="AJ2474" s="173"/>
      <c r="AK2474" s="173"/>
      <c r="AL2474" s="173"/>
      <c r="AM2474" s="173"/>
      <c r="AN2474" s="173"/>
      <c r="AO2474" s="173"/>
      <c r="AP2474" s="173"/>
      <c r="AQ2474" s="173"/>
      <c r="AR2474" s="173"/>
      <c r="AS2474" s="173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  <c r="BP2474" s="198"/>
      <c r="BQ2474" s="198"/>
      <c r="BR2474" s="198"/>
      <c r="BS2474" s="198"/>
      <c r="BT2474" s="198"/>
      <c r="BU2474" s="198"/>
      <c r="BV2474" s="198"/>
      <c r="BW2474" s="198"/>
      <c r="BX2474" s="198"/>
      <c r="BY2474" s="198"/>
      <c r="BZ2474" s="198"/>
      <c r="CA2474" s="198"/>
      <c r="CB2474" s="198"/>
      <c r="CC2474" s="198"/>
      <c r="CD2474" s="198"/>
    </row>
    <row r="2475" spans="4:82" x14ac:dyDescent="0.2">
      <c r="D2475" s="173"/>
      <c r="E2475" s="173"/>
      <c r="F2475" s="173"/>
      <c r="G2475" s="173"/>
      <c r="H2475" s="173"/>
      <c r="I2475" s="173"/>
      <c r="J2475" s="173"/>
      <c r="K2475" s="173"/>
      <c r="L2475" s="173"/>
      <c r="M2475" s="173"/>
      <c r="N2475" s="173"/>
      <c r="O2475" s="173"/>
      <c r="P2475" s="173"/>
      <c r="Q2475" s="173"/>
      <c r="R2475" s="173"/>
      <c r="S2475" s="173"/>
      <c r="T2475" s="173"/>
      <c r="U2475" s="173"/>
      <c r="V2475" s="173"/>
      <c r="W2475" s="173"/>
      <c r="X2475" s="173"/>
      <c r="Y2475" s="173"/>
      <c r="Z2475" s="173"/>
      <c r="AA2475" s="173"/>
      <c r="AB2475" s="173"/>
      <c r="AC2475" s="173"/>
      <c r="AD2475" s="173"/>
      <c r="AE2475" s="173"/>
      <c r="AF2475" s="173"/>
      <c r="AG2475" s="173"/>
      <c r="AH2475" s="173"/>
      <c r="AI2475" s="173"/>
      <c r="AJ2475" s="173"/>
      <c r="AK2475" s="173"/>
      <c r="AL2475" s="173"/>
      <c r="AM2475" s="173"/>
      <c r="AN2475" s="173"/>
      <c r="AO2475" s="173"/>
      <c r="AP2475" s="173"/>
      <c r="AQ2475" s="173"/>
      <c r="AR2475" s="173"/>
      <c r="AS2475" s="173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  <c r="BP2475" s="198"/>
      <c r="BQ2475" s="198"/>
      <c r="BR2475" s="198"/>
      <c r="BS2475" s="198"/>
      <c r="BT2475" s="198"/>
      <c r="BU2475" s="198"/>
      <c r="BV2475" s="198"/>
      <c r="BW2475" s="198"/>
      <c r="BX2475" s="198"/>
      <c r="BY2475" s="198"/>
      <c r="BZ2475" s="198"/>
      <c r="CA2475" s="198"/>
      <c r="CB2475" s="198"/>
      <c r="CC2475" s="198"/>
      <c r="CD2475" s="198"/>
    </row>
    <row r="2476" spans="4:82" x14ac:dyDescent="0.2">
      <c r="D2476" s="173"/>
      <c r="E2476" s="173"/>
      <c r="F2476" s="173"/>
      <c r="G2476" s="173"/>
      <c r="H2476" s="173"/>
      <c r="I2476" s="173"/>
      <c r="J2476" s="173"/>
      <c r="K2476" s="173"/>
      <c r="L2476" s="173"/>
      <c r="M2476" s="173"/>
      <c r="N2476" s="173"/>
      <c r="O2476" s="173"/>
      <c r="P2476" s="173"/>
      <c r="Q2476" s="173"/>
      <c r="R2476" s="173"/>
      <c r="S2476" s="173"/>
      <c r="T2476" s="173"/>
      <c r="U2476" s="173"/>
      <c r="V2476" s="173"/>
      <c r="W2476" s="173"/>
      <c r="X2476" s="173"/>
      <c r="Y2476" s="173"/>
      <c r="Z2476" s="173"/>
      <c r="AA2476" s="173"/>
      <c r="AB2476" s="173"/>
      <c r="AC2476" s="173"/>
      <c r="AD2476" s="173"/>
      <c r="AE2476" s="173"/>
      <c r="AF2476" s="173"/>
      <c r="AG2476" s="173"/>
      <c r="AH2476" s="173"/>
      <c r="AI2476" s="173"/>
      <c r="AJ2476" s="173"/>
      <c r="AK2476" s="173"/>
      <c r="AL2476" s="173"/>
      <c r="AM2476" s="173"/>
      <c r="AN2476" s="173"/>
      <c r="AO2476" s="173"/>
      <c r="AP2476" s="173"/>
      <c r="AQ2476" s="173"/>
      <c r="AR2476" s="173"/>
      <c r="AS2476" s="173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  <c r="BP2476" s="198"/>
      <c r="BQ2476" s="198"/>
      <c r="BR2476" s="198"/>
      <c r="BS2476" s="198"/>
      <c r="BT2476" s="198"/>
      <c r="BU2476" s="198"/>
      <c r="BV2476" s="198"/>
      <c r="BW2476" s="198"/>
      <c r="BX2476" s="198"/>
      <c r="BY2476" s="198"/>
      <c r="BZ2476" s="198"/>
      <c r="CA2476" s="198"/>
      <c r="CB2476" s="198"/>
      <c r="CC2476" s="198"/>
      <c r="CD2476" s="198"/>
    </row>
    <row r="2477" spans="4:82" x14ac:dyDescent="0.2">
      <c r="D2477" s="173"/>
      <c r="E2477" s="173"/>
      <c r="F2477" s="173"/>
      <c r="G2477" s="173"/>
      <c r="H2477" s="173"/>
      <c r="I2477" s="173"/>
      <c r="J2477" s="173"/>
      <c r="K2477" s="173"/>
      <c r="L2477" s="173"/>
      <c r="M2477" s="173"/>
      <c r="N2477" s="173"/>
      <c r="O2477" s="173"/>
      <c r="P2477" s="173"/>
      <c r="Q2477" s="173"/>
      <c r="R2477" s="173"/>
      <c r="S2477" s="173"/>
      <c r="T2477" s="173"/>
      <c r="U2477" s="173"/>
      <c r="V2477" s="173"/>
      <c r="W2477" s="173"/>
      <c r="X2477" s="173"/>
      <c r="Y2477" s="173"/>
      <c r="Z2477" s="173"/>
      <c r="AA2477" s="173"/>
      <c r="AB2477" s="173"/>
      <c r="AC2477" s="173"/>
      <c r="AD2477" s="173"/>
      <c r="AE2477" s="173"/>
      <c r="AF2477" s="173"/>
      <c r="AG2477" s="173"/>
      <c r="AH2477" s="173"/>
      <c r="AI2477" s="173"/>
      <c r="AJ2477" s="173"/>
      <c r="AK2477" s="173"/>
      <c r="AL2477" s="173"/>
      <c r="AM2477" s="173"/>
      <c r="AN2477" s="173"/>
      <c r="AO2477" s="173"/>
      <c r="AP2477" s="173"/>
      <c r="AQ2477" s="173"/>
      <c r="AR2477" s="173"/>
      <c r="AS2477" s="173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  <c r="BP2477" s="198"/>
      <c r="BQ2477" s="198"/>
      <c r="BR2477" s="198"/>
      <c r="BS2477" s="198"/>
      <c r="BT2477" s="198"/>
      <c r="BU2477" s="198"/>
      <c r="BV2477" s="198"/>
      <c r="BW2477" s="198"/>
      <c r="BX2477" s="198"/>
      <c r="BY2477" s="198"/>
      <c r="BZ2477" s="198"/>
      <c r="CA2477" s="198"/>
      <c r="CB2477" s="198"/>
      <c r="CC2477" s="198"/>
      <c r="CD2477" s="198"/>
    </row>
    <row r="2478" spans="4:82" x14ac:dyDescent="0.2">
      <c r="D2478" s="173"/>
      <c r="E2478" s="173"/>
      <c r="F2478" s="173"/>
      <c r="G2478" s="173"/>
      <c r="H2478" s="173"/>
      <c r="I2478" s="173"/>
      <c r="J2478" s="173"/>
      <c r="K2478" s="173"/>
      <c r="L2478" s="173"/>
      <c r="M2478" s="173"/>
      <c r="N2478" s="173"/>
      <c r="O2478" s="173"/>
      <c r="P2478" s="173"/>
      <c r="Q2478" s="173"/>
      <c r="R2478" s="173"/>
      <c r="S2478" s="173"/>
      <c r="T2478" s="173"/>
      <c r="U2478" s="173"/>
      <c r="V2478" s="173"/>
      <c r="W2478" s="173"/>
      <c r="X2478" s="173"/>
      <c r="Y2478" s="173"/>
      <c r="Z2478" s="173"/>
      <c r="AA2478" s="173"/>
      <c r="AB2478" s="173"/>
      <c r="AC2478" s="173"/>
      <c r="AD2478" s="173"/>
      <c r="AE2478" s="173"/>
      <c r="AF2478" s="173"/>
      <c r="AG2478" s="173"/>
      <c r="AH2478" s="173"/>
      <c r="AI2478" s="173"/>
      <c r="AJ2478" s="173"/>
      <c r="AK2478" s="173"/>
      <c r="AL2478" s="173"/>
      <c r="AM2478" s="173"/>
      <c r="AN2478" s="173"/>
      <c r="AO2478" s="173"/>
      <c r="AP2478" s="173"/>
      <c r="AQ2478" s="173"/>
      <c r="AR2478" s="173"/>
      <c r="AS2478" s="173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  <c r="BP2478" s="198"/>
      <c r="BQ2478" s="198"/>
      <c r="BR2478" s="198"/>
      <c r="BS2478" s="198"/>
      <c r="BT2478" s="198"/>
      <c r="BU2478" s="198"/>
      <c r="BV2478" s="198"/>
      <c r="BW2478" s="198"/>
      <c r="BX2478" s="198"/>
      <c r="BY2478" s="198"/>
      <c r="BZ2478" s="198"/>
      <c r="CA2478" s="198"/>
      <c r="CB2478" s="198"/>
      <c r="CC2478" s="198"/>
      <c r="CD2478" s="198"/>
    </row>
    <row r="2479" spans="4:82" x14ac:dyDescent="0.2">
      <c r="D2479" s="173"/>
      <c r="E2479" s="173"/>
      <c r="F2479" s="173"/>
      <c r="G2479" s="173"/>
      <c r="H2479" s="173"/>
      <c r="I2479" s="173"/>
      <c r="J2479" s="173"/>
      <c r="K2479" s="173"/>
      <c r="L2479" s="173"/>
      <c r="M2479" s="173"/>
      <c r="N2479" s="173"/>
      <c r="O2479" s="173"/>
      <c r="P2479" s="173"/>
      <c r="Q2479" s="173"/>
      <c r="R2479" s="173"/>
      <c r="S2479" s="173"/>
      <c r="T2479" s="173"/>
      <c r="U2479" s="173"/>
      <c r="V2479" s="173"/>
      <c r="W2479" s="173"/>
      <c r="X2479" s="173"/>
      <c r="Y2479" s="173"/>
      <c r="Z2479" s="173"/>
      <c r="AA2479" s="173"/>
      <c r="AB2479" s="173"/>
      <c r="AC2479" s="173"/>
      <c r="AD2479" s="173"/>
      <c r="AE2479" s="173"/>
      <c r="AF2479" s="173"/>
      <c r="AG2479" s="173"/>
      <c r="AH2479" s="173"/>
      <c r="AI2479" s="173"/>
      <c r="AJ2479" s="173"/>
      <c r="AK2479" s="173"/>
      <c r="AL2479" s="173"/>
      <c r="AM2479" s="173"/>
      <c r="AN2479" s="173"/>
      <c r="AO2479" s="173"/>
      <c r="AP2479" s="173"/>
      <c r="AQ2479" s="173"/>
      <c r="AR2479" s="173"/>
      <c r="AS2479" s="173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  <c r="BP2479" s="198"/>
      <c r="BQ2479" s="198"/>
      <c r="BR2479" s="198"/>
      <c r="BS2479" s="198"/>
      <c r="BT2479" s="198"/>
      <c r="BU2479" s="198"/>
      <c r="BV2479" s="198"/>
      <c r="BW2479" s="198"/>
      <c r="BX2479" s="198"/>
      <c r="BY2479" s="198"/>
      <c r="BZ2479" s="198"/>
      <c r="CA2479" s="198"/>
      <c r="CB2479" s="198"/>
      <c r="CC2479" s="198"/>
      <c r="CD2479" s="198"/>
    </row>
    <row r="2480" spans="4:82" x14ac:dyDescent="0.2">
      <c r="D2480" s="173"/>
      <c r="E2480" s="173"/>
      <c r="F2480" s="173"/>
      <c r="G2480" s="173"/>
      <c r="H2480" s="173"/>
      <c r="I2480" s="173"/>
      <c r="J2480" s="173"/>
      <c r="K2480" s="173"/>
      <c r="L2480" s="173"/>
      <c r="M2480" s="173"/>
      <c r="N2480" s="173"/>
      <c r="O2480" s="173"/>
      <c r="P2480" s="173"/>
      <c r="Q2480" s="173"/>
      <c r="R2480" s="173"/>
      <c r="S2480" s="173"/>
      <c r="T2480" s="173"/>
      <c r="U2480" s="173"/>
      <c r="V2480" s="173"/>
      <c r="W2480" s="173"/>
      <c r="X2480" s="173"/>
      <c r="Y2480" s="173"/>
      <c r="Z2480" s="173"/>
      <c r="AA2480" s="173"/>
      <c r="AB2480" s="173"/>
      <c r="AC2480" s="173"/>
      <c r="AD2480" s="173"/>
      <c r="AE2480" s="173"/>
      <c r="AF2480" s="173"/>
      <c r="AG2480" s="173"/>
      <c r="AH2480" s="173"/>
      <c r="AI2480" s="173"/>
      <c r="AJ2480" s="173"/>
      <c r="AK2480" s="173"/>
      <c r="AL2480" s="173"/>
      <c r="AM2480" s="173"/>
      <c r="AN2480" s="173"/>
      <c r="AO2480" s="173"/>
      <c r="AP2480" s="173"/>
      <c r="AQ2480" s="173"/>
      <c r="AR2480" s="173"/>
      <c r="AS2480" s="173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  <c r="BP2480" s="198"/>
      <c r="BQ2480" s="198"/>
      <c r="BR2480" s="198"/>
      <c r="BS2480" s="198"/>
      <c r="BT2480" s="198"/>
      <c r="BU2480" s="198"/>
      <c r="BV2480" s="198"/>
      <c r="BW2480" s="198"/>
      <c r="BX2480" s="198"/>
      <c r="BY2480" s="198"/>
      <c r="BZ2480" s="198"/>
      <c r="CA2480" s="198"/>
      <c r="CB2480" s="198"/>
      <c r="CC2480" s="198"/>
      <c r="CD2480" s="198"/>
    </row>
    <row r="2481" spans="4:82" x14ac:dyDescent="0.2">
      <c r="D2481" s="173"/>
      <c r="E2481" s="173"/>
      <c r="F2481" s="173"/>
      <c r="G2481" s="173"/>
      <c r="H2481" s="173"/>
      <c r="I2481" s="173"/>
      <c r="J2481" s="173"/>
      <c r="K2481" s="173"/>
      <c r="L2481" s="173"/>
      <c r="M2481" s="173"/>
      <c r="N2481" s="173"/>
      <c r="O2481" s="173"/>
      <c r="P2481" s="173"/>
      <c r="Q2481" s="173"/>
      <c r="R2481" s="173"/>
      <c r="S2481" s="173"/>
      <c r="T2481" s="173"/>
      <c r="U2481" s="173"/>
      <c r="V2481" s="173"/>
      <c r="W2481" s="173"/>
      <c r="X2481" s="173"/>
      <c r="Y2481" s="173"/>
      <c r="Z2481" s="173"/>
      <c r="AA2481" s="173"/>
      <c r="AB2481" s="173"/>
      <c r="AC2481" s="173"/>
      <c r="AD2481" s="173"/>
      <c r="AE2481" s="173"/>
      <c r="AF2481" s="173"/>
      <c r="AG2481" s="173"/>
      <c r="AH2481" s="173"/>
      <c r="AI2481" s="173"/>
      <c r="AJ2481" s="173"/>
      <c r="AK2481" s="173"/>
      <c r="AL2481" s="173"/>
      <c r="AM2481" s="173"/>
      <c r="AN2481" s="173"/>
      <c r="AO2481" s="173"/>
      <c r="AP2481" s="173"/>
      <c r="AQ2481" s="173"/>
      <c r="AR2481" s="173"/>
      <c r="AS2481" s="173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  <c r="BP2481" s="198"/>
      <c r="BQ2481" s="198"/>
      <c r="BR2481" s="198"/>
      <c r="BS2481" s="198"/>
      <c r="BT2481" s="198"/>
      <c r="BU2481" s="198"/>
      <c r="BV2481" s="198"/>
      <c r="BW2481" s="198"/>
      <c r="BX2481" s="198"/>
      <c r="BY2481" s="198"/>
      <c r="BZ2481" s="198"/>
      <c r="CA2481" s="198"/>
      <c r="CB2481" s="198"/>
      <c r="CC2481" s="198"/>
      <c r="CD2481" s="198"/>
    </row>
    <row r="2482" spans="4:82" x14ac:dyDescent="0.2">
      <c r="D2482" s="173"/>
      <c r="E2482" s="173"/>
      <c r="F2482" s="173"/>
      <c r="G2482" s="173"/>
      <c r="H2482" s="173"/>
      <c r="I2482" s="173"/>
      <c r="J2482" s="173"/>
      <c r="K2482" s="173"/>
      <c r="L2482" s="173"/>
      <c r="M2482" s="173"/>
      <c r="N2482" s="173"/>
      <c r="O2482" s="173"/>
      <c r="P2482" s="173"/>
      <c r="Q2482" s="173"/>
      <c r="R2482" s="173"/>
      <c r="S2482" s="173"/>
      <c r="T2482" s="173"/>
      <c r="U2482" s="173"/>
      <c r="V2482" s="173"/>
      <c r="W2482" s="173"/>
      <c r="X2482" s="173"/>
      <c r="Y2482" s="173"/>
      <c r="Z2482" s="173"/>
      <c r="AA2482" s="173"/>
      <c r="AB2482" s="173"/>
      <c r="AC2482" s="173"/>
      <c r="AD2482" s="173"/>
      <c r="AE2482" s="173"/>
      <c r="AF2482" s="173"/>
      <c r="AG2482" s="173"/>
      <c r="AH2482" s="173"/>
      <c r="AI2482" s="173"/>
      <c r="AJ2482" s="173"/>
      <c r="AK2482" s="173"/>
      <c r="AL2482" s="173"/>
      <c r="AM2482" s="173"/>
      <c r="AN2482" s="173"/>
      <c r="AO2482" s="173"/>
      <c r="AP2482" s="173"/>
      <c r="AQ2482" s="173"/>
      <c r="AR2482" s="173"/>
      <c r="AS2482" s="173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  <c r="BP2482" s="198"/>
      <c r="BQ2482" s="198"/>
      <c r="BR2482" s="198"/>
      <c r="BS2482" s="198"/>
      <c r="BT2482" s="198"/>
      <c r="BU2482" s="198"/>
      <c r="BV2482" s="198"/>
      <c r="BW2482" s="198"/>
      <c r="BX2482" s="198"/>
      <c r="BY2482" s="198"/>
      <c r="BZ2482" s="198"/>
      <c r="CA2482" s="198"/>
      <c r="CB2482" s="198"/>
      <c r="CC2482" s="198"/>
      <c r="CD2482" s="198"/>
    </row>
    <row r="2483" spans="4:82" x14ac:dyDescent="0.2">
      <c r="D2483" s="173"/>
      <c r="E2483" s="173"/>
      <c r="F2483" s="173"/>
      <c r="G2483" s="173"/>
      <c r="H2483" s="173"/>
      <c r="I2483" s="173"/>
      <c r="J2483" s="173"/>
      <c r="K2483" s="173"/>
      <c r="L2483" s="173"/>
      <c r="M2483" s="173"/>
      <c r="N2483" s="173"/>
      <c r="O2483" s="173"/>
      <c r="P2483" s="173"/>
      <c r="Q2483" s="173"/>
      <c r="R2483" s="173"/>
      <c r="S2483" s="173"/>
      <c r="T2483" s="173"/>
      <c r="U2483" s="173"/>
      <c r="V2483" s="173"/>
      <c r="W2483" s="173"/>
      <c r="X2483" s="173"/>
      <c r="Y2483" s="173"/>
      <c r="Z2483" s="173"/>
      <c r="AA2483" s="173"/>
      <c r="AB2483" s="173"/>
      <c r="AC2483" s="173"/>
      <c r="AD2483" s="173"/>
      <c r="AE2483" s="173"/>
      <c r="AF2483" s="173"/>
      <c r="AG2483" s="173"/>
      <c r="AH2483" s="173"/>
      <c r="AI2483" s="173"/>
      <c r="AJ2483" s="173"/>
      <c r="AK2483" s="173"/>
      <c r="AL2483" s="173"/>
      <c r="AM2483" s="173"/>
      <c r="AN2483" s="173"/>
      <c r="AO2483" s="173"/>
      <c r="AP2483" s="173"/>
      <c r="AQ2483" s="173"/>
      <c r="AR2483" s="173"/>
      <c r="AS2483" s="173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  <c r="BP2483" s="198"/>
      <c r="BQ2483" s="198"/>
      <c r="BR2483" s="198"/>
      <c r="BS2483" s="198"/>
      <c r="BT2483" s="198"/>
      <c r="BU2483" s="198"/>
      <c r="BV2483" s="198"/>
      <c r="BW2483" s="198"/>
      <c r="BX2483" s="198"/>
      <c r="BY2483" s="198"/>
      <c r="BZ2483" s="198"/>
      <c r="CA2483" s="198"/>
      <c r="CB2483" s="198"/>
      <c r="CC2483" s="198"/>
      <c r="CD2483" s="198"/>
    </row>
    <row r="2484" spans="4:82" x14ac:dyDescent="0.2">
      <c r="D2484" s="173"/>
      <c r="E2484" s="173"/>
      <c r="F2484" s="173"/>
      <c r="G2484" s="173"/>
      <c r="H2484" s="173"/>
      <c r="I2484" s="173"/>
      <c r="J2484" s="173"/>
      <c r="K2484" s="173"/>
      <c r="L2484" s="173"/>
      <c r="M2484" s="173"/>
      <c r="N2484" s="173"/>
      <c r="O2484" s="173"/>
      <c r="P2484" s="173"/>
      <c r="Q2484" s="173"/>
      <c r="R2484" s="173"/>
      <c r="S2484" s="173"/>
      <c r="T2484" s="173"/>
      <c r="U2484" s="173"/>
      <c r="V2484" s="173"/>
      <c r="W2484" s="173"/>
      <c r="X2484" s="173"/>
      <c r="Y2484" s="173"/>
      <c r="Z2484" s="173"/>
      <c r="AA2484" s="173"/>
      <c r="AB2484" s="173"/>
      <c r="AC2484" s="173"/>
      <c r="AD2484" s="173"/>
      <c r="AE2484" s="173"/>
      <c r="AF2484" s="173"/>
      <c r="AG2484" s="173"/>
      <c r="AH2484" s="173"/>
      <c r="AI2484" s="173"/>
      <c r="AJ2484" s="173"/>
      <c r="AK2484" s="173"/>
      <c r="AL2484" s="173"/>
      <c r="AM2484" s="173"/>
      <c r="AN2484" s="173"/>
      <c r="AO2484" s="173"/>
      <c r="AP2484" s="173"/>
      <c r="AQ2484" s="173"/>
      <c r="AR2484" s="173"/>
      <c r="AS2484" s="173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  <c r="BP2484" s="198"/>
      <c r="BQ2484" s="198"/>
      <c r="BR2484" s="198"/>
      <c r="BS2484" s="198"/>
      <c r="BT2484" s="198"/>
      <c r="BU2484" s="198"/>
      <c r="BV2484" s="198"/>
      <c r="BW2484" s="198"/>
      <c r="BX2484" s="198"/>
      <c r="BY2484" s="198"/>
      <c r="BZ2484" s="198"/>
      <c r="CA2484" s="198"/>
      <c r="CB2484" s="198"/>
      <c r="CC2484" s="198"/>
      <c r="CD2484" s="198"/>
    </row>
    <row r="2485" spans="4:82" x14ac:dyDescent="0.2">
      <c r="D2485" s="173"/>
      <c r="E2485" s="173"/>
      <c r="F2485" s="173"/>
      <c r="G2485" s="173"/>
      <c r="H2485" s="173"/>
      <c r="I2485" s="173"/>
      <c r="J2485" s="173"/>
      <c r="K2485" s="173"/>
      <c r="L2485" s="173"/>
      <c r="M2485" s="173"/>
      <c r="N2485" s="173"/>
      <c r="O2485" s="173"/>
      <c r="P2485" s="173"/>
      <c r="Q2485" s="173"/>
      <c r="R2485" s="173"/>
      <c r="S2485" s="173"/>
      <c r="T2485" s="173"/>
      <c r="U2485" s="173"/>
      <c r="V2485" s="173"/>
      <c r="W2485" s="173"/>
      <c r="X2485" s="173"/>
      <c r="Y2485" s="173"/>
      <c r="Z2485" s="173"/>
      <c r="AA2485" s="173"/>
      <c r="AB2485" s="173"/>
      <c r="AC2485" s="173"/>
      <c r="AD2485" s="173"/>
      <c r="AE2485" s="173"/>
      <c r="AF2485" s="173"/>
      <c r="AG2485" s="173"/>
      <c r="AH2485" s="173"/>
      <c r="AI2485" s="173"/>
      <c r="AJ2485" s="173"/>
      <c r="AK2485" s="173"/>
      <c r="AL2485" s="173"/>
      <c r="AM2485" s="173"/>
      <c r="AN2485" s="173"/>
      <c r="AO2485" s="173"/>
      <c r="AP2485" s="173"/>
      <c r="AQ2485" s="173"/>
      <c r="AR2485" s="173"/>
      <c r="AS2485" s="173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  <c r="BP2485" s="198"/>
      <c r="BQ2485" s="198"/>
      <c r="BR2485" s="198"/>
      <c r="BS2485" s="198"/>
      <c r="BT2485" s="198"/>
      <c r="BU2485" s="198"/>
      <c r="BV2485" s="198"/>
      <c r="BW2485" s="198"/>
      <c r="BX2485" s="198"/>
      <c r="BY2485" s="198"/>
      <c r="BZ2485" s="198"/>
      <c r="CA2485" s="198"/>
      <c r="CB2485" s="198"/>
      <c r="CC2485" s="198"/>
      <c r="CD2485" s="198"/>
    </row>
    <row r="2486" spans="4:82" x14ac:dyDescent="0.2">
      <c r="D2486" s="173"/>
      <c r="E2486" s="173"/>
      <c r="F2486" s="173"/>
      <c r="G2486" s="173"/>
      <c r="H2486" s="173"/>
      <c r="I2486" s="173"/>
      <c r="J2486" s="173"/>
      <c r="K2486" s="173"/>
      <c r="L2486" s="173"/>
      <c r="M2486" s="173"/>
      <c r="N2486" s="173"/>
      <c r="O2486" s="173"/>
      <c r="P2486" s="173"/>
      <c r="Q2486" s="173"/>
      <c r="R2486" s="173"/>
      <c r="S2486" s="173"/>
      <c r="T2486" s="173"/>
      <c r="U2486" s="173"/>
      <c r="V2486" s="173"/>
      <c r="W2486" s="173"/>
      <c r="X2486" s="173"/>
      <c r="Y2486" s="173"/>
      <c r="Z2486" s="173"/>
      <c r="AA2486" s="173"/>
      <c r="AB2486" s="173"/>
      <c r="AC2486" s="173"/>
      <c r="AD2486" s="173"/>
      <c r="AE2486" s="173"/>
      <c r="AF2486" s="173"/>
      <c r="AG2486" s="173"/>
      <c r="AH2486" s="173"/>
      <c r="AI2486" s="173"/>
      <c r="AJ2486" s="173"/>
      <c r="AK2486" s="173"/>
      <c r="AL2486" s="173"/>
      <c r="AM2486" s="173"/>
      <c r="AN2486" s="173"/>
      <c r="AO2486" s="173"/>
      <c r="AP2486" s="173"/>
      <c r="AQ2486" s="173"/>
      <c r="AR2486" s="173"/>
      <c r="AS2486" s="173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  <c r="BP2486" s="198"/>
      <c r="BQ2486" s="198"/>
      <c r="BR2486" s="198"/>
      <c r="BS2486" s="198"/>
      <c r="BT2486" s="198"/>
      <c r="BU2486" s="198"/>
      <c r="BV2486" s="198"/>
      <c r="BW2486" s="198"/>
      <c r="BX2486" s="198"/>
      <c r="BY2486" s="198"/>
      <c r="BZ2486" s="198"/>
      <c r="CA2486" s="198"/>
      <c r="CB2486" s="198"/>
      <c r="CC2486" s="198"/>
      <c r="CD2486" s="198"/>
    </row>
    <row r="2487" spans="4:82" x14ac:dyDescent="0.2">
      <c r="D2487" s="173"/>
      <c r="E2487" s="173"/>
      <c r="F2487" s="173"/>
      <c r="G2487" s="173"/>
      <c r="H2487" s="173"/>
      <c r="I2487" s="173"/>
      <c r="J2487" s="173"/>
      <c r="K2487" s="173"/>
      <c r="L2487" s="173"/>
      <c r="M2487" s="173"/>
      <c r="N2487" s="173"/>
      <c r="O2487" s="173"/>
      <c r="P2487" s="173"/>
      <c r="Q2487" s="173"/>
      <c r="R2487" s="173"/>
      <c r="S2487" s="173"/>
      <c r="T2487" s="173"/>
      <c r="U2487" s="173"/>
      <c r="V2487" s="173"/>
      <c r="W2487" s="173"/>
      <c r="X2487" s="173"/>
      <c r="Y2487" s="173"/>
      <c r="Z2487" s="173"/>
      <c r="AA2487" s="173"/>
      <c r="AB2487" s="173"/>
      <c r="AC2487" s="173"/>
      <c r="AD2487" s="173"/>
      <c r="AE2487" s="173"/>
      <c r="AF2487" s="173"/>
      <c r="AG2487" s="173"/>
      <c r="AH2487" s="173"/>
      <c r="AI2487" s="173"/>
      <c r="AJ2487" s="173"/>
      <c r="AK2487" s="173"/>
      <c r="AL2487" s="173"/>
      <c r="AM2487" s="173"/>
      <c r="AN2487" s="173"/>
      <c r="AO2487" s="173"/>
      <c r="AP2487" s="173"/>
      <c r="AQ2487" s="173"/>
      <c r="AR2487" s="173"/>
      <c r="AS2487" s="173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  <c r="BP2487" s="198"/>
      <c r="BQ2487" s="198"/>
      <c r="BR2487" s="198"/>
      <c r="BS2487" s="198"/>
      <c r="BT2487" s="198"/>
      <c r="BU2487" s="198"/>
      <c r="BV2487" s="198"/>
      <c r="BW2487" s="198"/>
      <c r="BX2487" s="198"/>
      <c r="BY2487" s="198"/>
      <c r="BZ2487" s="198"/>
      <c r="CA2487" s="198"/>
      <c r="CB2487" s="198"/>
      <c r="CC2487" s="198"/>
      <c r="CD2487" s="198"/>
    </row>
    <row r="2488" spans="4:82" x14ac:dyDescent="0.2">
      <c r="D2488" s="173"/>
      <c r="E2488" s="173"/>
      <c r="F2488" s="173"/>
      <c r="G2488" s="173"/>
      <c r="H2488" s="173"/>
      <c r="I2488" s="173"/>
      <c r="J2488" s="173"/>
      <c r="K2488" s="173"/>
      <c r="L2488" s="173"/>
      <c r="M2488" s="173"/>
      <c r="N2488" s="173"/>
      <c r="O2488" s="173"/>
      <c r="P2488" s="173"/>
      <c r="Q2488" s="173"/>
      <c r="R2488" s="173"/>
      <c r="S2488" s="173"/>
      <c r="T2488" s="173"/>
      <c r="U2488" s="173"/>
      <c r="V2488" s="173"/>
      <c r="W2488" s="173"/>
      <c r="X2488" s="173"/>
      <c r="Y2488" s="173"/>
      <c r="Z2488" s="173"/>
      <c r="AA2488" s="173"/>
      <c r="AB2488" s="173"/>
      <c r="AC2488" s="173"/>
      <c r="AD2488" s="173"/>
      <c r="AE2488" s="173"/>
      <c r="AF2488" s="173"/>
      <c r="AG2488" s="173"/>
      <c r="AH2488" s="173"/>
      <c r="AI2488" s="173"/>
      <c r="AJ2488" s="173"/>
      <c r="AK2488" s="173"/>
      <c r="AL2488" s="173"/>
      <c r="AM2488" s="173"/>
      <c r="AN2488" s="173"/>
      <c r="AO2488" s="173"/>
      <c r="AP2488" s="173"/>
      <c r="AQ2488" s="173"/>
      <c r="AR2488" s="173"/>
      <c r="AS2488" s="173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  <c r="BP2488" s="198"/>
      <c r="BQ2488" s="198"/>
      <c r="BR2488" s="198"/>
      <c r="BS2488" s="198"/>
      <c r="BT2488" s="198"/>
      <c r="BU2488" s="198"/>
      <c r="BV2488" s="198"/>
      <c r="BW2488" s="198"/>
      <c r="BX2488" s="198"/>
      <c r="BY2488" s="198"/>
      <c r="BZ2488" s="198"/>
      <c r="CA2488" s="198"/>
      <c r="CB2488" s="198"/>
      <c r="CC2488" s="198"/>
      <c r="CD2488" s="198"/>
    </row>
    <row r="2489" spans="4:82" x14ac:dyDescent="0.2">
      <c r="D2489" s="173"/>
      <c r="E2489" s="173"/>
      <c r="F2489" s="173"/>
      <c r="G2489" s="173"/>
      <c r="H2489" s="173"/>
      <c r="I2489" s="173"/>
      <c r="J2489" s="173"/>
      <c r="K2489" s="173"/>
      <c r="L2489" s="173"/>
      <c r="M2489" s="173"/>
      <c r="N2489" s="173"/>
      <c r="O2489" s="173"/>
      <c r="P2489" s="173"/>
      <c r="Q2489" s="173"/>
      <c r="R2489" s="173"/>
      <c r="S2489" s="173"/>
      <c r="T2489" s="173"/>
      <c r="U2489" s="173"/>
      <c r="V2489" s="173"/>
      <c r="W2489" s="173"/>
      <c r="X2489" s="173"/>
      <c r="Y2489" s="173"/>
      <c r="Z2489" s="173"/>
      <c r="AA2489" s="173"/>
      <c r="AB2489" s="173"/>
      <c r="AC2489" s="173"/>
      <c r="AD2489" s="173"/>
      <c r="AE2489" s="173"/>
      <c r="AF2489" s="173"/>
      <c r="AG2489" s="173"/>
      <c r="AH2489" s="173"/>
      <c r="AI2489" s="173"/>
      <c r="AJ2489" s="173"/>
      <c r="AK2489" s="173"/>
      <c r="AL2489" s="173"/>
      <c r="AM2489" s="173"/>
      <c r="AN2489" s="173"/>
      <c r="AO2489" s="173"/>
      <c r="AP2489" s="173"/>
      <c r="AQ2489" s="173"/>
      <c r="AR2489" s="173"/>
      <c r="AS2489" s="173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  <c r="BP2489" s="198"/>
      <c r="BQ2489" s="198"/>
      <c r="BR2489" s="198"/>
      <c r="BS2489" s="198"/>
      <c r="BT2489" s="198"/>
      <c r="BU2489" s="198"/>
      <c r="BV2489" s="198"/>
      <c r="BW2489" s="198"/>
      <c r="BX2489" s="198"/>
      <c r="BY2489" s="198"/>
      <c r="BZ2489" s="198"/>
      <c r="CA2489" s="198"/>
      <c r="CB2489" s="198"/>
      <c r="CC2489" s="198"/>
      <c r="CD2489" s="198"/>
    </row>
    <row r="2490" spans="4:82" x14ac:dyDescent="0.2">
      <c r="D2490" s="173"/>
      <c r="E2490" s="173"/>
      <c r="F2490" s="173"/>
      <c r="G2490" s="173"/>
      <c r="H2490" s="173"/>
      <c r="I2490" s="173"/>
      <c r="J2490" s="173"/>
      <c r="K2490" s="173"/>
      <c r="L2490" s="173"/>
      <c r="M2490" s="173"/>
      <c r="N2490" s="173"/>
      <c r="O2490" s="173"/>
      <c r="P2490" s="173"/>
      <c r="Q2490" s="173"/>
      <c r="R2490" s="173"/>
      <c r="S2490" s="173"/>
      <c r="T2490" s="173"/>
      <c r="U2490" s="173"/>
      <c r="V2490" s="173"/>
      <c r="W2490" s="173"/>
      <c r="X2490" s="173"/>
      <c r="Y2490" s="173"/>
      <c r="Z2490" s="173"/>
      <c r="AA2490" s="173"/>
      <c r="AB2490" s="173"/>
      <c r="AC2490" s="173"/>
      <c r="AD2490" s="173"/>
      <c r="AE2490" s="173"/>
      <c r="AF2490" s="173"/>
      <c r="AG2490" s="173"/>
      <c r="AH2490" s="173"/>
      <c r="AI2490" s="173"/>
      <c r="AJ2490" s="173"/>
      <c r="AK2490" s="173"/>
      <c r="AL2490" s="173"/>
      <c r="AM2490" s="173"/>
      <c r="AN2490" s="173"/>
      <c r="AO2490" s="173"/>
      <c r="AP2490" s="173"/>
      <c r="AQ2490" s="173"/>
      <c r="AR2490" s="173"/>
      <c r="AS2490" s="173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  <c r="BP2490" s="198"/>
      <c r="BQ2490" s="198"/>
      <c r="BR2490" s="198"/>
      <c r="BS2490" s="198"/>
      <c r="BT2490" s="198"/>
      <c r="BU2490" s="198"/>
      <c r="BV2490" s="198"/>
      <c r="BW2490" s="198"/>
      <c r="BX2490" s="198"/>
      <c r="BY2490" s="198"/>
      <c r="BZ2490" s="198"/>
      <c r="CA2490" s="198"/>
      <c r="CB2490" s="198"/>
      <c r="CC2490" s="198"/>
      <c r="CD2490" s="198"/>
    </row>
    <row r="2491" spans="4:82" x14ac:dyDescent="0.2">
      <c r="D2491" s="173"/>
      <c r="E2491" s="173"/>
      <c r="F2491" s="173"/>
      <c r="G2491" s="173"/>
      <c r="H2491" s="173"/>
      <c r="I2491" s="173"/>
      <c r="J2491" s="173"/>
      <c r="K2491" s="173"/>
      <c r="L2491" s="173"/>
      <c r="M2491" s="173"/>
      <c r="N2491" s="173"/>
      <c r="O2491" s="173"/>
      <c r="P2491" s="173"/>
      <c r="Q2491" s="173"/>
      <c r="R2491" s="173"/>
      <c r="S2491" s="173"/>
      <c r="T2491" s="173"/>
      <c r="U2491" s="173"/>
      <c r="V2491" s="173"/>
      <c r="W2491" s="173"/>
      <c r="X2491" s="173"/>
      <c r="Y2491" s="173"/>
      <c r="Z2491" s="173"/>
      <c r="AA2491" s="173"/>
      <c r="AB2491" s="173"/>
      <c r="AC2491" s="173"/>
      <c r="AD2491" s="173"/>
      <c r="AE2491" s="173"/>
      <c r="AF2491" s="173"/>
      <c r="AG2491" s="173"/>
      <c r="AH2491" s="173"/>
      <c r="AI2491" s="173"/>
      <c r="AJ2491" s="173"/>
      <c r="AK2491" s="173"/>
      <c r="AL2491" s="173"/>
      <c r="AM2491" s="173"/>
      <c r="AN2491" s="173"/>
      <c r="AO2491" s="173"/>
      <c r="AP2491" s="173"/>
      <c r="AQ2491" s="173"/>
      <c r="AR2491" s="173"/>
      <c r="AS2491" s="173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  <c r="BP2491" s="198"/>
      <c r="BQ2491" s="198"/>
      <c r="BR2491" s="198"/>
      <c r="BS2491" s="198"/>
      <c r="BT2491" s="198"/>
      <c r="BU2491" s="198"/>
      <c r="BV2491" s="198"/>
      <c r="BW2491" s="198"/>
      <c r="BX2491" s="198"/>
      <c r="BY2491" s="198"/>
      <c r="BZ2491" s="198"/>
      <c r="CA2491" s="198"/>
      <c r="CB2491" s="198"/>
      <c r="CC2491" s="198"/>
      <c r="CD2491" s="198"/>
    </row>
    <row r="2492" spans="4:82" x14ac:dyDescent="0.2">
      <c r="D2492" s="173"/>
      <c r="E2492" s="173"/>
      <c r="F2492" s="173"/>
      <c r="G2492" s="173"/>
      <c r="H2492" s="173"/>
      <c r="I2492" s="173"/>
      <c r="J2492" s="173"/>
      <c r="K2492" s="173"/>
      <c r="L2492" s="173"/>
      <c r="M2492" s="173"/>
      <c r="N2492" s="173"/>
      <c r="O2492" s="173"/>
      <c r="P2492" s="173"/>
      <c r="Q2492" s="173"/>
      <c r="R2492" s="173"/>
      <c r="S2492" s="173"/>
      <c r="T2492" s="173"/>
      <c r="U2492" s="173"/>
      <c r="V2492" s="173"/>
      <c r="W2492" s="173"/>
      <c r="X2492" s="173"/>
      <c r="Y2492" s="173"/>
      <c r="Z2492" s="173"/>
      <c r="AA2492" s="173"/>
      <c r="AB2492" s="173"/>
      <c r="AC2492" s="173"/>
      <c r="AD2492" s="173"/>
      <c r="AE2492" s="173"/>
      <c r="AF2492" s="173"/>
      <c r="AG2492" s="173"/>
      <c r="AH2492" s="173"/>
      <c r="AI2492" s="173"/>
      <c r="AJ2492" s="173"/>
      <c r="AK2492" s="173"/>
      <c r="AL2492" s="173"/>
      <c r="AM2492" s="173"/>
      <c r="AN2492" s="173"/>
      <c r="AO2492" s="173"/>
      <c r="AP2492" s="173"/>
      <c r="AQ2492" s="173"/>
      <c r="AR2492" s="173"/>
      <c r="AS2492" s="173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  <c r="BP2492" s="198"/>
      <c r="BQ2492" s="198"/>
      <c r="BR2492" s="198"/>
      <c r="BS2492" s="198"/>
      <c r="BT2492" s="198"/>
      <c r="BU2492" s="198"/>
      <c r="BV2492" s="198"/>
      <c r="BW2492" s="198"/>
      <c r="BX2492" s="198"/>
      <c r="BY2492" s="198"/>
      <c r="BZ2492" s="198"/>
      <c r="CA2492" s="198"/>
      <c r="CB2492" s="198"/>
      <c r="CC2492" s="198"/>
      <c r="CD2492" s="198"/>
    </row>
    <row r="2493" spans="4:82" x14ac:dyDescent="0.2">
      <c r="D2493" s="173"/>
      <c r="E2493" s="173"/>
      <c r="F2493" s="173"/>
      <c r="G2493" s="173"/>
      <c r="H2493" s="173"/>
      <c r="I2493" s="173"/>
      <c r="J2493" s="173"/>
      <c r="K2493" s="173"/>
      <c r="L2493" s="173"/>
      <c r="M2493" s="173"/>
      <c r="N2493" s="173"/>
      <c r="O2493" s="173"/>
      <c r="P2493" s="173"/>
      <c r="Q2493" s="173"/>
      <c r="R2493" s="173"/>
      <c r="S2493" s="173"/>
      <c r="T2493" s="173"/>
      <c r="U2493" s="173"/>
      <c r="V2493" s="173"/>
      <c r="W2493" s="173"/>
      <c r="X2493" s="173"/>
      <c r="Y2493" s="173"/>
      <c r="Z2493" s="173"/>
      <c r="AA2493" s="173"/>
      <c r="AB2493" s="173"/>
      <c r="AC2493" s="173"/>
      <c r="AD2493" s="173"/>
      <c r="AE2493" s="173"/>
      <c r="AF2493" s="173"/>
      <c r="AG2493" s="173"/>
      <c r="AH2493" s="173"/>
      <c r="AI2493" s="173"/>
      <c r="AJ2493" s="173"/>
      <c r="AK2493" s="173"/>
      <c r="AL2493" s="173"/>
      <c r="AM2493" s="173"/>
      <c r="AN2493" s="173"/>
      <c r="AO2493" s="173"/>
      <c r="AP2493" s="173"/>
      <c r="AQ2493" s="173"/>
      <c r="AR2493" s="173"/>
      <c r="AS2493" s="173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  <c r="BP2493" s="198"/>
      <c r="BQ2493" s="198"/>
      <c r="BR2493" s="198"/>
      <c r="BS2493" s="198"/>
      <c r="BT2493" s="198"/>
      <c r="BU2493" s="198"/>
      <c r="BV2493" s="198"/>
      <c r="BW2493" s="198"/>
      <c r="BX2493" s="198"/>
      <c r="BY2493" s="198"/>
      <c r="BZ2493" s="198"/>
      <c r="CA2493" s="198"/>
      <c r="CB2493" s="198"/>
      <c r="CC2493" s="198"/>
      <c r="CD2493" s="198"/>
    </row>
    <row r="2494" spans="4:82" x14ac:dyDescent="0.2">
      <c r="D2494" s="173"/>
      <c r="E2494" s="173"/>
      <c r="F2494" s="173"/>
      <c r="G2494" s="173"/>
      <c r="H2494" s="173"/>
      <c r="I2494" s="173"/>
      <c r="J2494" s="173"/>
      <c r="K2494" s="173"/>
      <c r="L2494" s="173"/>
      <c r="M2494" s="173"/>
      <c r="N2494" s="173"/>
      <c r="O2494" s="173"/>
      <c r="P2494" s="173"/>
      <c r="Q2494" s="173"/>
      <c r="R2494" s="173"/>
      <c r="S2494" s="173"/>
      <c r="T2494" s="173"/>
      <c r="U2494" s="173"/>
      <c r="V2494" s="173"/>
      <c r="W2494" s="173"/>
      <c r="X2494" s="173"/>
      <c r="Y2494" s="173"/>
      <c r="Z2494" s="173"/>
      <c r="AA2494" s="173"/>
      <c r="AB2494" s="173"/>
      <c r="AC2494" s="173"/>
      <c r="AD2494" s="173"/>
      <c r="AE2494" s="173"/>
      <c r="AF2494" s="173"/>
      <c r="AG2494" s="173"/>
      <c r="AH2494" s="173"/>
      <c r="AI2494" s="173"/>
      <c r="AJ2494" s="173"/>
      <c r="AK2494" s="173"/>
      <c r="AL2494" s="173"/>
      <c r="AM2494" s="173"/>
      <c r="AN2494" s="173"/>
      <c r="AO2494" s="173"/>
      <c r="AP2494" s="173"/>
      <c r="AQ2494" s="173"/>
      <c r="AR2494" s="173"/>
      <c r="AS2494" s="173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  <c r="BP2494" s="198"/>
      <c r="BQ2494" s="198"/>
      <c r="BR2494" s="198"/>
      <c r="BS2494" s="198"/>
      <c r="BT2494" s="198"/>
      <c r="BU2494" s="198"/>
      <c r="BV2494" s="198"/>
      <c r="BW2494" s="198"/>
      <c r="BX2494" s="198"/>
      <c r="BY2494" s="198"/>
      <c r="BZ2494" s="198"/>
      <c r="CA2494" s="198"/>
      <c r="CB2494" s="198"/>
      <c r="CC2494" s="198"/>
      <c r="CD2494" s="198"/>
    </row>
    <row r="2495" spans="4:82" x14ac:dyDescent="0.2">
      <c r="D2495" s="173"/>
      <c r="E2495" s="173"/>
      <c r="F2495" s="173"/>
      <c r="G2495" s="173"/>
      <c r="H2495" s="173"/>
      <c r="I2495" s="173"/>
      <c r="J2495" s="173"/>
      <c r="K2495" s="173"/>
      <c r="L2495" s="173"/>
      <c r="M2495" s="173"/>
      <c r="N2495" s="173"/>
      <c r="O2495" s="173"/>
      <c r="P2495" s="173"/>
      <c r="Q2495" s="173"/>
      <c r="R2495" s="173"/>
      <c r="S2495" s="173"/>
      <c r="T2495" s="173"/>
      <c r="U2495" s="173"/>
      <c r="V2495" s="173"/>
      <c r="W2495" s="173"/>
      <c r="X2495" s="173"/>
      <c r="Y2495" s="173"/>
      <c r="Z2495" s="173"/>
      <c r="AA2495" s="173"/>
      <c r="AB2495" s="173"/>
      <c r="AC2495" s="173"/>
      <c r="AD2495" s="173"/>
      <c r="AE2495" s="173"/>
      <c r="AF2495" s="173"/>
      <c r="AG2495" s="173"/>
      <c r="AH2495" s="173"/>
      <c r="AI2495" s="173"/>
      <c r="AJ2495" s="173"/>
      <c r="AK2495" s="173"/>
      <c r="AL2495" s="173"/>
      <c r="AM2495" s="173"/>
      <c r="AN2495" s="173"/>
      <c r="AO2495" s="173"/>
      <c r="AP2495" s="173"/>
      <c r="AQ2495" s="173"/>
      <c r="AR2495" s="173"/>
      <c r="AS2495" s="173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  <c r="BP2495" s="198"/>
      <c r="BQ2495" s="198"/>
      <c r="BR2495" s="198"/>
      <c r="BS2495" s="198"/>
      <c r="BT2495" s="198"/>
      <c r="BU2495" s="198"/>
      <c r="BV2495" s="198"/>
      <c r="BW2495" s="198"/>
      <c r="BX2495" s="198"/>
      <c r="BY2495" s="198"/>
      <c r="BZ2495" s="198"/>
      <c r="CA2495" s="198"/>
      <c r="CB2495" s="198"/>
      <c r="CC2495" s="198"/>
      <c r="CD2495" s="198"/>
    </row>
    <row r="2496" spans="4:82" x14ac:dyDescent="0.2">
      <c r="D2496" s="173"/>
      <c r="E2496" s="173"/>
      <c r="F2496" s="173"/>
      <c r="G2496" s="173"/>
      <c r="H2496" s="173"/>
      <c r="I2496" s="173"/>
      <c r="J2496" s="173"/>
      <c r="K2496" s="173"/>
      <c r="L2496" s="173"/>
      <c r="M2496" s="173"/>
      <c r="N2496" s="173"/>
      <c r="O2496" s="173"/>
      <c r="P2496" s="173"/>
      <c r="Q2496" s="173"/>
      <c r="R2496" s="173"/>
      <c r="S2496" s="173"/>
      <c r="T2496" s="173"/>
      <c r="U2496" s="173"/>
      <c r="V2496" s="173"/>
      <c r="W2496" s="173"/>
      <c r="X2496" s="173"/>
      <c r="Y2496" s="173"/>
      <c r="Z2496" s="173"/>
      <c r="AA2496" s="173"/>
      <c r="AB2496" s="173"/>
      <c r="AC2496" s="173"/>
      <c r="AD2496" s="173"/>
      <c r="AE2496" s="173"/>
      <c r="AF2496" s="173"/>
      <c r="AG2496" s="173"/>
      <c r="AH2496" s="173"/>
      <c r="AI2496" s="173"/>
      <c r="AJ2496" s="173"/>
      <c r="AK2496" s="173"/>
      <c r="AL2496" s="173"/>
      <c r="AM2496" s="173"/>
      <c r="AN2496" s="173"/>
      <c r="AO2496" s="173"/>
      <c r="AP2496" s="173"/>
      <c r="AQ2496" s="173"/>
      <c r="AR2496" s="173"/>
      <c r="AS2496" s="173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  <c r="BP2496" s="198"/>
      <c r="BQ2496" s="198"/>
      <c r="BR2496" s="198"/>
      <c r="BS2496" s="198"/>
      <c r="BT2496" s="198"/>
      <c r="BU2496" s="198"/>
      <c r="BV2496" s="198"/>
      <c r="BW2496" s="198"/>
      <c r="BX2496" s="198"/>
      <c r="BY2496" s="198"/>
      <c r="BZ2496" s="198"/>
      <c r="CA2496" s="198"/>
      <c r="CB2496" s="198"/>
      <c r="CC2496" s="198"/>
      <c r="CD2496" s="198"/>
    </row>
    <row r="2497" spans="4:82" x14ac:dyDescent="0.2">
      <c r="D2497" s="173"/>
      <c r="E2497" s="173"/>
      <c r="F2497" s="173"/>
      <c r="G2497" s="173"/>
      <c r="H2497" s="173"/>
      <c r="I2497" s="173"/>
      <c r="J2497" s="173"/>
      <c r="K2497" s="173"/>
      <c r="L2497" s="173"/>
      <c r="M2497" s="173"/>
      <c r="N2497" s="173"/>
      <c r="O2497" s="173"/>
      <c r="P2497" s="173"/>
      <c r="Q2497" s="173"/>
      <c r="R2497" s="173"/>
      <c r="S2497" s="173"/>
      <c r="T2497" s="173"/>
      <c r="U2497" s="173"/>
      <c r="V2497" s="173"/>
      <c r="W2497" s="173"/>
      <c r="X2497" s="173"/>
      <c r="Y2497" s="173"/>
      <c r="Z2497" s="173"/>
      <c r="AA2497" s="173"/>
      <c r="AB2497" s="173"/>
      <c r="AC2497" s="173"/>
      <c r="AD2497" s="173"/>
      <c r="AE2497" s="173"/>
      <c r="AF2497" s="173"/>
      <c r="AG2497" s="173"/>
      <c r="AH2497" s="173"/>
      <c r="AI2497" s="173"/>
      <c r="AJ2497" s="173"/>
      <c r="AK2497" s="173"/>
      <c r="AL2497" s="173"/>
      <c r="AM2497" s="173"/>
      <c r="AN2497" s="173"/>
      <c r="AO2497" s="173"/>
      <c r="AP2497" s="173"/>
      <c r="AQ2497" s="173"/>
      <c r="AR2497" s="173"/>
      <c r="AS2497" s="173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  <c r="BP2497" s="198"/>
      <c r="BQ2497" s="198"/>
      <c r="BR2497" s="198"/>
      <c r="BS2497" s="198"/>
      <c r="BT2497" s="198"/>
      <c r="BU2497" s="198"/>
      <c r="BV2497" s="198"/>
      <c r="BW2497" s="198"/>
      <c r="BX2497" s="198"/>
      <c r="BY2497" s="198"/>
      <c r="BZ2497" s="198"/>
      <c r="CA2497" s="198"/>
      <c r="CB2497" s="198"/>
      <c r="CC2497" s="198"/>
      <c r="CD2497" s="198"/>
    </row>
    <row r="2498" spans="4:82" x14ac:dyDescent="0.2">
      <c r="D2498" s="173"/>
      <c r="E2498" s="173"/>
      <c r="F2498" s="173"/>
      <c r="G2498" s="173"/>
      <c r="H2498" s="173"/>
      <c r="I2498" s="173"/>
      <c r="J2498" s="173"/>
      <c r="K2498" s="173"/>
      <c r="L2498" s="173"/>
      <c r="M2498" s="173"/>
      <c r="N2498" s="173"/>
      <c r="O2498" s="173"/>
      <c r="P2498" s="173"/>
      <c r="Q2498" s="173"/>
      <c r="R2498" s="173"/>
      <c r="S2498" s="173"/>
      <c r="T2498" s="173"/>
      <c r="U2498" s="173"/>
      <c r="V2498" s="173"/>
      <c r="W2498" s="173"/>
      <c r="X2498" s="173"/>
      <c r="Y2498" s="173"/>
      <c r="Z2498" s="173"/>
      <c r="AA2498" s="173"/>
      <c r="AB2498" s="173"/>
      <c r="AC2498" s="173"/>
      <c r="AD2498" s="173"/>
      <c r="AE2498" s="173"/>
      <c r="AF2498" s="173"/>
      <c r="AG2498" s="173"/>
      <c r="AH2498" s="173"/>
      <c r="AI2498" s="173"/>
      <c r="AJ2498" s="173"/>
      <c r="AK2498" s="173"/>
      <c r="AL2498" s="173"/>
      <c r="AM2498" s="173"/>
      <c r="AN2498" s="173"/>
      <c r="AO2498" s="173"/>
      <c r="AP2498" s="173"/>
      <c r="AQ2498" s="173"/>
      <c r="AR2498" s="173"/>
      <c r="AS2498" s="173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  <c r="BP2498" s="198"/>
      <c r="BQ2498" s="198"/>
      <c r="BR2498" s="198"/>
      <c r="BS2498" s="198"/>
      <c r="BT2498" s="198"/>
      <c r="BU2498" s="198"/>
      <c r="BV2498" s="198"/>
      <c r="BW2498" s="198"/>
      <c r="BX2498" s="198"/>
      <c r="BY2498" s="198"/>
      <c r="BZ2498" s="198"/>
      <c r="CA2498" s="198"/>
      <c r="CB2498" s="198"/>
      <c r="CC2498" s="198"/>
      <c r="CD2498" s="198"/>
    </row>
    <row r="2499" spans="4:82" x14ac:dyDescent="0.2">
      <c r="D2499" s="173"/>
      <c r="E2499" s="173"/>
      <c r="F2499" s="173"/>
      <c r="G2499" s="173"/>
      <c r="H2499" s="173"/>
      <c r="I2499" s="173"/>
      <c r="J2499" s="173"/>
      <c r="K2499" s="173"/>
      <c r="L2499" s="173"/>
      <c r="M2499" s="173"/>
      <c r="N2499" s="173"/>
      <c r="O2499" s="173"/>
      <c r="P2499" s="173"/>
      <c r="Q2499" s="173"/>
      <c r="R2499" s="173"/>
      <c r="S2499" s="173"/>
      <c r="T2499" s="173"/>
      <c r="U2499" s="173"/>
      <c r="V2499" s="173"/>
      <c r="W2499" s="173"/>
      <c r="X2499" s="173"/>
      <c r="Y2499" s="173"/>
      <c r="Z2499" s="173"/>
      <c r="AA2499" s="173"/>
      <c r="AB2499" s="173"/>
      <c r="AC2499" s="173"/>
      <c r="AD2499" s="173"/>
      <c r="AE2499" s="173"/>
      <c r="AF2499" s="173"/>
      <c r="AG2499" s="173"/>
      <c r="AH2499" s="173"/>
      <c r="AI2499" s="173"/>
      <c r="AJ2499" s="173"/>
      <c r="AK2499" s="173"/>
      <c r="AL2499" s="173"/>
      <c r="AM2499" s="173"/>
      <c r="AN2499" s="173"/>
      <c r="AO2499" s="173"/>
      <c r="AP2499" s="173"/>
      <c r="AQ2499" s="173"/>
      <c r="AR2499" s="173"/>
      <c r="AS2499" s="173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  <c r="BP2499" s="198"/>
      <c r="BQ2499" s="198"/>
      <c r="BR2499" s="198"/>
      <c r="BS2499" s="198"/>
      <c r="BT2499" s="198"/>
      <c r="BU2499" s="198"/>
      <c r="BV2499" s="198"/>
      <c r="BW2499" s="198"/>
      <c r="BX2499" s="198"/>
      <c r="BY2499" s="198"/>
      <c r="BZ2499" s="198"/>
      <c r="CA2499" s="198"/>
      <c r="CB2499" s="198"/>
      <c r="CC2499" s="198"/>
      <c r="CD2499" s="198"/>
    </row>
    <row r="2500" spans="4:82" x14ac:dyDescent="0.2">
      <c r="D2500" s="173"/>
      <c r="E2500" s="173"/>
      <c r="F2500" s="173"/>
      <c r="G2500" s="173"/>
      <c r="H2500" s="173"/>
      <c r="I2500" s="173"/>
      <c r="J2500" s="173"/>
      <c r="K2500" s="173"/>
      <c r="L2500" s="173"/>
      <c r="M2500" s="173"/>
      <c r="N2500" s="173"/>
      <c r="O2500" s="173"/>
      <c r="P2500" s="173"/>
      <c r="Q2500" s="173"/>
      <c r="R2500" s="173"/>
      <c r="S2500" s="173"/>
      <c r="T2500" s="173"/>
      <c r="U2500" s="173"/>
      <c r="V2500" s="173"/>
      <c r="W2500" s="173"/>
      <c r="X2500" s="173"/>
      <c r="Y2500" s="173"/>
      <c r="Z2500" s="173"/>
      <c r="AA2500" s="173"/>
      <c r="AB2500" s="173"/>
      <c r="AC2500" s="173"/>
      <c r="AD2500" s="173"/>
      <c r="AE2500" s="173"/>
      <c r="AF2500" s="173"/>
      <c r="AG2500" s="173"/>
      <c r="AH2500" s="173"/>
      <c r="AI2500" s="173"/>
      <c r="AJ2500" s="173"/>
      <c r="AK2500" s="173"/>
      <c r="AL2500" s="173"/>
      <c r="AM2500" s="173"/>
      <c r="AN2500" s="173"/>
      <c r="AO2500" s="173"/>
      <c r="AP2500" s="173"/>
      <c r="AQ2500" s="173"/>
      <c r="AR2500" s="173"/>
      <c r="AS2500" s="173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  <c r="BP2500" s="198"/>
      <c r="BQ2500" s="198"/>
      <c r="BR2500" s="198"/>
      <c r="BS2500" s="198"/>
      <c r="BT2500" s="198"/>
      <c r="BU2500" s="198"/>
      <c r="BV2500" s="198"/>
      <c r="BW2500" s="198"/>
      <c r="BX2500" s="198"/>
      <c r="BY2500" s="198"/>
      <c r="BZ2500" s="198"/>
      <c r="CA2500" s="198"/>
      <c r="CB2500" s="198"/>
      <c r="CC2500" s="198"/>
      <c r="CD2500" s="198"/>
    </row>
    <row r="2501" spans="4:82" x14ac:dyDescent="0.2">
      <c r="D2501" s="173"/>
      <c r="E2501" s="173"/>
      <c r="F2501" s="173"/>
      <c r="G2501" s="173"/>
      <c r="H2501" s="173"/>
      <c r="I2501" s="173"/>
      <c r="J2501" s="173"/>
      <c r="K2501" s="173"/>
      <c r="L2501" s="173"/>
      <c r="M2501" s="173"/>
      <c r="N2501" s="173"/>
      <c r="O2501" s="173"/>
      <c r="P2501" s="173"/>
      <c r="Q2501" s="173"/>
      <c r="R2501" s="173"/>
      <c r="S2501" s="173"/>
      <c r="T2501" s="173"/>
      <c r="U2501" s="173"/>
      <c r="V2501" s="173"/>
      <c r="W2501" s="173"/>
      <c r="X2501" s="173"/>
      <c r="Y2501" s="173"/>
      <c r="Z2501" s="173"/>
      <c r="AA2501" s="173"/>
      <c r="AB2501" s="173"/>
      <c r="AC2501" s="173"/>
      <c r="AD2501" s="173"/>
      <c r="AE2501" s="173"/>
      <c r="AF2501" s="173"/>
      <c r="AG2501" s="173"/>
      <c r="AH2501" s="173"/>
      <c r="AI2501" s="173"/>
      <c r="AJ2501" s="173"/>
      <c r="AK2501" s="173"/>
      <c r="AL2501" s="173"/>
      <c r="AM2501" s="173"/>
      <c r="AN2501" s="173"/>
      <c r="AO2501" s="173"/>
      <c r="AP2501" s="173"/>
      <c r="AQ2501" s="173"/>
      <c r="AR2501" s="173"/>
      <c r="AS2501" s="173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  <c r="BP2501" s="198"/>
      <c r="BQ2501" s="198"/>
      <c r="BR2501" s="198"/>
      <c r="BS2501" s="198"/>
      <c r="BT2501" s="198"/>
      <c r="BU2501" s="198"/>
      <c r="BV2501" s="198"/>
      <c r="BW2501" s="198"/>
      <c r="BX2501" s="198"/>
      <c r="BY2501" s="198"/>
      <c r="BZ2501" s="198"/>
      <c r="CA2501" s="198"/>
      <c r="CB2501" s="198"/>
      <c r="CC2501" s="198"/>
      <c r="CD2501" s="198"/>
    </row>
    <row r="2502" spans="4:82" x14ac:dyDescent="0.2">
      <c r="D2502" s="173"/>
      <c r="E2502" s="173"/>
      <c r="F2502" s="173"/>
      <c r="G2502" s="173"/>
      <c r="H2502" s="173"/>
      <c r="I2502" s="173"/>
      <c r="J2502" s="173"/>
      <c r="K2502" s="173"/>
      <c r="L2502" s="173"/>
      <c r="M2502" s="173"/>
      <c r="N2502" s="173"/>
      <c r="O2502" s="173"/>
      <c r="P2502" s="173"/>
      <c r="Q2502" s="173"/>
      <c r="R2502" s="173"/>
      <c r="S2502" s="173"/>
      <c r="T2502" s="173"/>
      <c r="U2502" s="173"/>
      <c r="V2502" s="173"/>
      <c r="W2502" s="173"/>
      <c r="X2502" s="173"/>
      <c r="Y2502" s="173"/>
      <c r="Z2502" s="173"/>
      <c r="AA2502" s="173"/>
      <c r="AB2502" s="173"/>
      <c r="AC2502" s="173"/>
      <c r="AD2502" s="173"/>
      <c r="AE2502" s="173"/>
      <c r="AF2502" s="173"/>
      <c r="AG2502" s="173"/>
      <c r="AH2502" s="173"/>
      <c r="AI2502" s="173"/>
      <c r="AJ2502" s="173"/>
      <c r="AK2502" s="173"/>
      <c r="AL2502" s="173"/>
      <c r="AM2502" s="173"/>
      <c r="AN2502" s="173"/>
      <c r="AO2502" s="173"/>
      <c r="AP2502" s="173"/>
      <c r="AQ2502" s="173"/>
      <c r="AR2502" s="173"/>
      <c r="AS2502" s="173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  <c r="BP2502" s="198"/>
      <c r="BQ2502" s="198"/>
      <c r="BR2502" s="198"/>
      <c r="BS2502" s="198"/>
      <c r="BT2502" s="198"/>
      <c r="BU2502" s="198"/>
      <c r="BV2502" s="198"/>
      <c r="BW2502" s="198"/>
      <c r="BX2502" s="198"/>
      <c r="BY2502" s="198"/>
      <c r="BZ2502" s="198"/>
      <c r="CA2502" s="198"/>
      <c r="CB2502" s="198"/>
      <c r="CC2502" s="198"/>
      <c r="CD2502" s="198"/>
    </row>
    <row r="2503" spans="4:82" x14ac:dyDescent="0.2">
      <c r="D2503" s="173"/>
      <c r="E2503" s="173"/>
      <c r="F2503" s="173"/>
      <c r="G2503" s="173"/>
      <c r="H2503" s="173"/>
      <c r="I2503" s="173"/>
      <c r="J2503" s="173"/>
      <c r="K2503" s="173"/>
      <c r="L2503" s="173"/>
      <c r="M2503" s="173"/>
      <c r="N2503" s="173"/>
      <c r="O2503" s="173"/>
      <c r="P2503" s="173"/>
      <c r="Q2503" s="173"/>
      <c r="R2503" s="173"/>
      <c r="S2503" s="173"/>
      <c r="T2503" s="173"/>
      <c r="U2503" s="173"/>
      <c r="V2503" s="173"/>
      <c r="W2503" s="173"/>
      <c r="X2503" s="173"/>
      <c r="Y2503" s="173"/>
      <c r="Z2503" s="173"/>
      <c r="AA2503" s="173"/>
      <c r="AB2503" s="173"/>
      <c r="AC2503" s="173"/>
      <c r="AD2503" s="173"/>
      <c r="AE2503" s="173"/>
      <c r="AF2503" s="173"/>
      <c r="AG2503" s="173"/>
      <c r="AH2503" s="173"/>
      <c r="AI2503" s="173"/>
      <c r="AJ2503" s="173"/>
      <c r="AK2503" s="173"/>
      <c r="AL2503" s="173"/>
      <c r="AM2503" s="173"/>
      <c r="AN2503" s="173"/>
      <c r="AO2503" s="173"/>
      <c r="AP2503" s="173"/>
      <c r="AQ2503" s="173"/>
      <c r="AR2503" s="173"/>
      <c r="AS2503" s="173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  <c r="BP2503" s="198"/>
      <c r="BQ2503" s="198"/>
      <c r="BR2503" s="198"/>
      <c r="BS2503" s="198"/>
      <c r="BT2503" s="198"/>
      <c r="BU2503" s="198"/>
      <c r="BV2503" s="198"/>
      <c r="BW2503" s="198"/>
      <c r="BX2503" s="198"/>
      <c r="BY2503" s="198"/>
      <c r="BZ2503" s="198"/>
      <c r="CA2503" s="198"/>
      <c r="CB2503" s="198"/>
      <c r="CC2503" s="198"/>
      <c r="CD2503" s="198"/>
    </row>
    <row r="2504" spans="4:82" x14ac:dyDescent="0.2">
      <c r="D2504" s="173"/>
      <c r="E2504" s="173"/>
      <c r="F2504" s="173"/>
      <c r="G2504" s="173"/>
      <c r="H2504" s="173"/>
      <c r="I2504" s="173"/>
      <c r="J2504" s="173"/>
      <c r="K2504" s="173"/>
      <c r="L2504" s="173"/>
      <c r="M2504" s="173"/>
      <c r="N2504" s="173"/>
      <c r="O2504" s="173"/>
      <c r="P2504" s="173"/>
      <c r="Q2504" s="173"/>
      <c r="R2504" s="173"/>
      <c r="S2504" s="173"/>
      <c r="T2504" s="173"/>
      <c r="U2504" s="173"/>
      <c r="V2504" s="173"/>
      <c r="W2504" s="173"/>
      <c r="X2504" s="173"/>
      <c r="Y2504" s="173"/>
      <c r="Z2504" s="173"/>
      <c r="AA2504" s="173"/>
      <c r="AB2504" s="173"/>
      <c r="AC2504" s="173"/>
      <c r="AD2504" s="173"/>
      <c r="AE2504" s="173"/>
      <c r="AF2504" s="173"/>
      <c r="AG2504" s="173"/>
      <c r="AH2504" s="173"/>
      <c r="AI2504" s="173"/>
      <c r="AJ2504" s="173"/>
      <c r="AK2504" s="173"/>
      <c r="AL2504" s="173"/>
      <c r="AM2504" s="173"/>
      <c r="AN2504" s="173"/>
      <c r="AO2504" s="173"/>
      <c r="AP2504" s="173"/>
      <c r="AQ2504" s="173"/>
      <c r="AR2504" s="173"/>
      <c r="AS2504" s="173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  <c r="BP2504" s="198"/>
      <c r="BQ2504" s="198"/>
      <c r="BR2504" s="198"/>
      <c r="BS2504" s="198"/>
      <c r="BT2504" s="198"/>
      <c r="BU2504" s="198"/>
      <c r="BV2504" s="198"/>
      <c r="BW2504" s="198"/>
      <c r="BX2504" s="198"/>
      <c r="BY2504" s="198"/>
      <c r="BZ2504" s="198"/>
      <c r="CA2504" s="198"/>
      <c r="CB2504" s="198"/>
      <c r="CC2504" s="198"/>
      <c r="CD2504" s="198"/>
    </row>
    <row r="2505" spans="4:82" x14ac:dyDescent="0.2">
      <c r="D2505" s="173"/>
      <c r="E2505" s="173"/>
      <c r="F2505" s="173"/>
      <c r="G2505" s="173"/>
      <c r="H2505" s="173"/>
      <c r="I2505" s="173"/>
      <c r="J2505" s="173"/>
      <c r="K2505" s="173"/>
      <c r="L2505" s="173"/>
      <c r="M2505" s="173"/>
      <c r="N2505" s="173"/>
      <c r="O2505" s="173"/>
      <c r="P2505" s="173"/>
      <c r="Q2505" s="173"/>
      <c r="R2505" s="173"/>
      <c r="S2505" s="173"/>
      <c r="T2505" s="173"/>
      <c r="U2505" s="173"/>
      <c r="V2505" s="173"/>
      <c r="W2505" s="173"/>
      <c r="X2505" s="173"/>
      <c r="Y2505" s="173"/>
      <c r="Z2505" s="173"/>
      <c r="AA2505" s="173"/>
      <c r="AB2505" s="173"/>
      <c r="AC2505" s="173"/>
      <c r="AD2505" s="173"/>
      <c r="AE2505" s="173"/>
      <c r="AF2505" s="173"/>
      <c r="AG2505" s="173"/>
      <c r="AH2505" s="173"/>
      <c r="AI2505" s="173"/>
      <c r="AJ2505" s="173"/>
      <c r="AK2505" s="173"/>
      <c r="AL2505" s="173"/>
      <c r="AM2505" s="173"/>
      <c r="AN2505" s="173"/>
      <c r="AO2505" s="173"/>
      <c r="AP2505" s="173"/>
      <c r="AQ2505" s="173"/>
      <c r="AR2505" s="173"/>
      <c r="AS2505" s="173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  <c r="BP2505" s="198"/>
      <c r="BQ2505" s="198"/>
      <c r="BR2505" s="198"/>
      <c r="BS2505" s="198"/>
      <c r="BT2505" s="198"/>
      <c r="BU2505" s="198"/>
      <c r="BV2505" s="198"/>
      <c r="BW2505" s="198"/>
      <c r="BX2505" s="198"/>
      <c r="BY2505" s="198"/>
      <c r="BZ2505" s="198"/>
      <c r="CA2505" s="198"/>
      <c r="CB2505" s="198"/>
      <c r="CC2505" s="198"/>
      <c r="CD2505" s="198"/>
    </row>
    <row r="2506" spans="4:82" x14ac:dyDescent="0.2">
      <c r="D2506" s="173"/>
      <c r="E2506" s="173"/>
      <c r="F2506" s="173"/>
      <c r="G2506" s="173"/>
      <c r="H2506" s="173"/>
      <c r="I2506" s="173"/>
      <c r="J2506" s="173"/>
      <c r="K2506" s="173"/>
      <c r="L2506" s="173"/>
      <c r="M2506" s="173"/>
      <c r="N2506" s="173"/>
      <c r="O2506" s="173"/>
      <c r="P2506" s="173"/>
      <c r="Q2506" s="173"/>
      <c r="R2506" s="173"/>
      <c r="S2506" s="173"/>
      <c r="T2506" s="173"/>
      <c r="U2506" s="173"/>
      <c r="V2506" s="173"/>
      <c r="W2506" s="173"/>
      <c r="X2506" s="173"/>
      <c r="Y2506" s="173"/>
      <c r="Z2506" s="173"/>
      <c r="AA2506" s="173"/>
      <c r="AB2506" s="173"/>
      <c r="AC2506" s="173"/>
      <c r="AD2506" s="173"/>
      <c r="AE2506" s="173"/>
      <c r="AF2506" s="173"/>
      <c r="AG2506" s="173"/>
      <c r="AH2506" s="173"/>
      <c r="AI2506" s="173"/>
      <c r="AJ2506" s="173"/>
      <c r="AK2506" s="173"/>
      <c r="AL2506" s="173"/>
      <c r="AM2506" s="173"/>
      <c r="AN2506" s="173"/>
      <c r="AO2506" s="173"/>
      <c r="AP2506" s="173"/>
      <c r="AQ2506" s="173"/>
      <c r="AR2506" s="173"/>
      <c r="AS2506" s="173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  <c r="BP2506" s="198"/>
      <c r="BQ2506" s="198"/>
      <c r="BR2506" s="198"/>
      <c r="BS2506" s="198"/>
      <c r="BT2506" s="198"/>
      <c r="BU2506" s="198"/>
      <c r="BV2506" s="198"/>
      <c r="BW2506" s="198"/>
      <c r="BX2506" s="198"/>
      <c r="BY2506" s="198"/>
      <c r="BZ2506" s="198"/>
      <c r="CA2506" s="198"/>
      <c r="CB2506" s="198"/>
      <c r="CC2506" s="198"/>
      <c r="CD2506" s="198"/>
    </row>
    <row r="2507" spans="4:82" x14ac:dyDescent="0.2">
      <c r="D2507" s="173"/>
      <c r="E2507" s="173"/>
      <c r="F2507" s="173"/>
      <c r="G2507" s="173"/>
      <c r="H2507" s="173"/>
      <c r="I2507" s="173"/>
      <c r="J2507" s="173"/>
      <c r="K2507" s="173"/>
      <c r="L2507" s="173"/>
      <c r="M2507" s="173"/>
      <c r="N2507" s="173"/>
      <c r="O2507" s="173"/>
      <c r="P2507" s="173"/>
      <c r="Q2507" s="173"/>
      <c r="R2507" s="173"/>
      <c r="S2507" s="173"/>
      <c r="T2507" s="173"/>
      <c r="U2507" s="173"/>
      <c r="V2507" s="173"/>
      <c r="W2507" s="173"/>
      <c r="X2507" s="173"/>
      <c r="Y2507" s="173"/>
      <c r="Z2507" s="173"/>
      <c r="AA2507" s="173"/>
      <c r="AB2507" s="173"/>
      <c r="AC2507" s="173"/>
      <c r="AD2507" s="173"/>
      <c r="AE2507" s="173"/>
      <c r="AF2507" s="173"/>
      <c r="AG2507" s="173"/>
      <c r="AH2507" s="173"/>
      <c r="AI2507" s="173"/>
      <c r="AJ2507" s="173"/>
      <c r="AK2507" s="173"/>
      <c r="AL2507" s="173"/>
      <c r="AM2507" s="173"/>
      <c r="AN2507" s="173"/>
      <c r="AO2507" s="173"/>
      <c r="AP2507" s="173"/>
      <c r="AQ2507" s="173"/>
      <c r="AR2507" s="173"/>
      <c r="AS2507" s="173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  <c r="BP2507" s="198"/>
      <c r="BQ2507" s="198"/>
      <c r="BR2507" s="198"/>
      <c r="BS2507" s="198"/>
      <c r="BT2507" s="198"/>
      <c r="BU2507" s="198"/>
      <c r="BV2507" s="198"/>
      <c r="BW2507" s="198"/>
      <c r="BX2507" s="198"/>
      <c r="BY2507" s="198"/>
      <c r="BZ2507" s="198"/>
      <c r="CA2507" s="198"/>
      <c r="CB2507" s="198"/>
      <c r="CC2507" s="198"/>
      <c r="CD2507" s="198"/>
    </row>
    <row r="2508" spans="4:82" x14ac:dyDescent="0.2">
      <c r="D2508" s="173"/>
      <c r="E2508" s="173"/>
      <c r="F2508" s="173"/>
      <c r="G2508" s="173"/>
      <c r="H2508" s="173"/>
      <c r="I2508" s="173"/>
      <c r="J2508" s="173"/>
      <c r="K2508" s="173"/>
      <c r="L2508" s="173"/>
      <c r="M2508" s="173"/>
      <c r="N2508" s="173"/>
      <c r="O2508" s="173"/>
      <c r="P2508" s="173"/>
      <c r="Q2508" s="173"/>
      <c r="R2508" s="173"/>
      <c r="S2508" s="173"/>
      <c r="T2508" s="173"/>
      <c r="U2508" s="173"/>
      <c r="V2508" s="173"/>
      <c r="W2508" s="173"/>
      <c r="X2508" s="173"/>
      <c r="Y2508" s="173"/>
      <c r="Z2508" s="173"/>
      <c r="AA2508" s="173"/>
      <c r="AB2508" s="173"/>
      <c r="AC2508" s="173"/>
      <c r="AD2508" s="173"/>
      <c r="AE2508" s="173"/>
      <c r="AF2508" s="173"/>
      <c r="AG2508" s="173"/>
      <c r="AH2508" s="173"/>
      <c r="AI2508" s="173"/>
      <c r="AJ2508" s="173"/>
      <c r="AK2508" s="173"/>
      <c r="AL2508" s="173"/>
      <c r="AM2508" s="173"/>
      <c r="AN2508" s="173"/>
      <c r="AO2508" s="173"/>
      <c r="AP2508" s="173"/>
      <c r="AQ2508" s="173"/>
      <c r="AR2508" s="173"/>
      <c r="AS2508" s="173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  <c r="BP2508" s="198"/>
      <c r="BQ2508" s="198"/>
      <c r="BR2508" s="198"/>
      <c r="BS2508" s="198"/>
      <c r="BT2508" s="198"/>
      <c r="BU2508" s="198"/>
      <c r="BV2508" s="198"/>
      <c r="BW2508" s="198"/>
      <c r="BX2508" s="198"/>
      <c r="BY2508" s="198"/>
      <c r="BZ2508" s="198"/>
      <c r="CA2508" s="198"/>
      <c r="CB2508" s="198"/>
      <c r="CC2508" s="198"/>
      <c r="CD2508" s="198"/>
    </row>
    <row r="2509" spans="4:82" x14ac:dyDescent="0.2">
      <c r="D2509" s="173"/>
      <c r="E2509" s="173"/>
      <c r="F2509" s="173"/>
      <c r="G2509" s="173"/>
      <c r="H2509" s="173"/>
      <c r="I2509" s="173"/>
      <c r="J2509" s="173"/>
      <c r="K2509" s="173"/>
      <c r="L2509" s="173"/>
      <c r="M2509" s="173"/>
      <c r="N2509" s="173"/>
      <c r="O2509" s="173"/>
      <c r="P2509" s="173"/>
      <c r="Q2509" s="173"/>
      <c r="R2509" s="173"/>
      <c r="S2509" s="173"/>
      <c r="T2509" s="173"/>
      <c r="U2509" s="173"/>
      <c r="V2509" s="173"/>
      <c r="W2509" s="173"/>
      <c r="X2509" s="173"/>
      <c r="Y2509" s="173"/>
      <c r="Z2509" s="173"/>
      <c r="AA2509" s="173"/>
      <c r="AB2509" s="173"/>
      <c r="AC2509" s="173"/>
      <c r="AD2509" s="173"/>
      <c r="AE2509" s="173"/>
      <c r="AF2509" s="173"/>
      <c r="AG2509" s="173"/>
      <c r="AH2509" s="173"/>
      <c r="AI2509" s="173"/>
      <c r="AJ2509" s="173"/>
      <c r="AK2509" s="173"/>
      <c r="AL2509" s="173"/>
      <c r="AM2509" s="173"/>
      <c r="AN2509" s="173"/>
      <c r="AO2509" s="173"/>
      <c r="AP2509" s="173"/>
      <c r="AQ2509" s="173"/>
      <c r="AR2509" s="173"/>
      <c r="AS2509" s="173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  <c r="BP2509" s="198"/>
      <c r="BQ2509" s="198"/>
      <c r="BR2509" s="198"/>
      <c r="BS2509" s="198"/>
      <c r="BT2509" s="198"/>
      <c r="BU2509" s="198"/>
      <c r="BV2509" s="198"/>
      <c r="BW2509" s="198"/>
      <c r="BX2509" s="198"/>
      <c r="BY2509" s="198"/>
      <c r="BZ2509" s="198"/>
      <c r="CA2509" s="198"/>
      <c r="CB2509" s="198"/>
      <c r="CC2509" s="198"/>
      <c r="CD2509" s="198"/>
    </row>
    <row r="2510" spans="4:82" x14ac:dyDescent="0.2">
      <c r="D2510" s="173"/>
      <c r="E2510" s="173"/>
      <c r="F2510" s="173"/>
      <c r="G2510" s="173"/>
      <c r="H2510" s="173"/>
      <c r="I2510" s="173"/>
      <c r="J2510" s="173"/>
      <c r="K2510" s="173"/>
      <c r="L2510" s="173"/>
      <c r="M2510" s="173"/>
      <c r="N2510" s="173"/>
      <c r="O2510" s="173"/>
      <c r="P2510" s="173"/>
      <c r="Q2510" s="173"/>
      <c r="R2510" s="173"/>
      <c r="S2510" s="173"/>
      <c r="T2510" s="173"/>
      <c r="U2510" s="173"/>
      <c r="V2510" s="173"/>
      <c r="W2510" s="173"/>
      <c r="X2510" s="173"/>
      <c r="Y2510" s="173"/>
      <c r="Z2510" s="173"/>
      <c r="AA2510" s="173"/>
      <c r="AB2510" s="173"/>
      <c r="AC2510" s="173"/>
      <c r="AD2510" s="173"/>
      <c r="AE2510" s="173"/>
      <c r="AF2510" s="173"/>
      <c r="AG2510" s="173"/>
      <c r="AH2510" s="173"/>
      <c r="AI2510" s="173"/>
      <c r="AJ2510" s="173"/>
      <c r="AK2510" s="173"/>
      <c r="AL2510" s="173"/>
      <c r="AM2510" s="173"/>
      <c r="AN2510" s="173"/>
      <c r="AO2510" s="173"/>
      <c r="AP2510" s="173"/>
      <c r="AQ2510" s="173"/>
      <c r="AR2510" s="173"/>
      <c r="AS2510" s="173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  <c r="BP2510" s="198"/>
      <c r="BQ2510" s="198"/>
      <c r="BR2510" s="198"/>
      <c r="BS2510" s="198"/>
      <c r="BT2510" s="198"/>
      <c r="BU2510" s="198"/>
      <c r="BV2510" s="198"/>
      <c r="BW2510" s="198"/>
      <c r="BX2510" s="198"/>
      <c r="BY2510" s="198"/>
      <c r="BZ2510" s="198"/>
      <c r="CA2510" s="198"/>
      <c r="CB2510" s="198"/>
      <c r="CC2510" s="198"/>
      <c r="CD2510" s="198"/>
    </row>
    <row r="2511" spans="4:82" x14ac:dyDescent="0.2">
      <c r="D2511" s="173"/>
      <c r="E2511" s="173"/>
      <c r="F2511" s="173"/>
      <c r="G2511" s="173"/>
      <c r="H2511" s="173"/>
      <c r="I2511" s="173"/>
      <c r="J2511" s="173"/>
      <c r="K2511" s="173"/>
      <c r="L2511" s="173"/>
      <c r="M2511" s="173"/>
      <c r="N2511" s="173"/>
      <c r="O2511" s="173"/>
      <c r="P2511" s="173"/>
      <c r="Q2511" s="173"/>
      <c r="R2511" s="173"/>
      <c r="S2511" s="173"/>
      <c r="T2511" s="173"/>
      <c r="U2511" s="173"/>
      <c r="V2511" s="173"/>
      <c r="W2511" s="173"/>
      <c r="X2511" s="173"/>
      <c r="Y2511" s="173"/>
      <c r="Z2511" s="173"/>
      <c r="AA2511" s="173"/>
      <c r="AB2511" s="173"/>
      <c r="AC2511" s="173"/>
      <c r="AD2511" s="173"/>
      <c r="AE2511" s="173"/>
      <c r="AF2511" s="173"/>
      <c r="AG2511" s="173"/>
      <c r="AH2511" s="173"/>
      <c r="AI2511" s="173"/>
      <c r="AJ2511" s="173"/>
      <c r="AK2511" s="173"/>
      <c r="AL2511" s="173"/>
      <c r="AM2511" s="173"/>
      <c r="AN2511" s="173"/>
      <c r="AO2511" s="173"/>
      <c r="AP2511" s="173"/>
      <c r="AQ2511" s="173"/>
      <c r="AR2511" s="173"/>
      <c r="AS2511" s="173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  <c r="BP2511" s="198"/>
      <c r="BQ2511" s="198"/>
      <c r="BR2511" s="198"/>
      <c r="BS2511" s="198"/>
      <c r="BT2511" s="198"/>
      <c r="BU2511" s="198"/>
      <c r="BV2511" s="198"/>
      <c r="BW2511" s="198"/>
      <c r="BX2511" s="198"/>
      <c r="BY2511" s="198"/>
      <c r="BZ2511" s="198"/>
      <c r="CA2511" s="198"/>
      <c r="CB2511" s="198"/>
      <c r="CC2511" s="198"/>
      <c r="CD2511" s="198"/>
    </row>
    <row r="2512" spans="4:82" x14ac:dyDescent="0.2">
      <c r="D2512" s="173"/>
      <c r="E2512" s="173"/>
      <c r="F2512" s="173"/>
      <c r="G2512" s="173"/>
      <c r="H2512" s="173"/>
      <c r="I2512" s="173"/>
      <c r="J2512" s="173"/>
      <c r="K2512" s="173"/>
      <c r="L2512" s="173"/>
      <c r="M2512" s="173"/>
      <c r="N2512" s="173"/>
      <c r="O2512" s="173"/>
      <c r="P2512" s="173"/>
      <c r="Q2512" s="173"/>
      <c r="R2512" s="173"/>
      <c r="S2512" s="173"/>
      <c r="T2512" s="173"/>
      <c r="U2512" s="173"/>
      <c r="V2512" s="173"/>
      <c r="W2512" s="173"/>
      <c r="X2512" s="173"/>
      <c r="Y2512" s="173"/>
      <c r="Z2512" s="173"/>
      <c r="AA2512" s="173"/>
      <c r="AB2512" s="173"/>
      <c r="AC2512" s="173"/>
      <c r="AD2512" s="173"/>
      <c r="AE2512" s="173"/>
      <c r="AF2512" s="173"/>
      <c r="AG2512" s="173"/>
      <c r="AH2512" s="173"/>
      <c r="AI2512" s="173"/>
      <c r="AJ2512" s="173"/>
      <c r="AK2512" s="173"/>
      <c r="AL2512" s="173"/>
      <c r="AM2512" s="173"/>
      <c r="AN2512" s="173"/>
      <c r="AO2512" s="173"/>
      <c r="AP2512" s="173"/>
      <c r="AQ2512" s="173"/>
      <c r="AR2512" s="173"/>
      <c r="AS2512" s="173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  <c r="BP2512" s="198"/>
      <c r="BQ2512" s="198"/>
      <c r="BR2512" s="198"/>
      <c r="BS2512" s="198"/>
      <c r="BT2512" s="198"/>
      <c r="BU2512" s="198"/>
      <c r="BV2512" s="198"/>
      <c r="BW2512" s="198"/>
      <c r="BX2512" s="198"/>
      <c r="BY2512" s="198"/>
      <c r="BZ2512" s="198"/>
      <c r="CA2512" s="198"/>
      <c r="CB2512" s="198"/>
      <c r="CC2512" s="198"/>
      <c r="CD2512" s="198"/>
    </row>
    <row r="2513" spans="4:82" x14ac:dyDescent="0.2">
      <c r="D2513" s="173"/>
      <c r="E2513" s="173"/>
      <c r="F2513" s="173"/>
      <c r="G2513" s="173"/>
      <c r="H2513" s="173"/>
      <c r="I2513" s="173"/>
      <c r="J2513" s="173"/>
      <c r="K2513" s="173"/>
      <c r="L2513" s="173"/>
      <c r="M2513" s="173"/>
      <c r="N2513" s="173"/>
      <c r="O2513" s="173"/>
      <c r="P2513" s="173"/>
      <c r="Q2513" s="173"/>
      <c r="R2513" s="173"/>
      <c r="S2513" s="173"/>
      <c r="T2513" s="173"/>
      <c r="U2513" s="173"/>
      <c r="V2513" s="173"/>
      <c r="W2513" s="173"/>
      <c r="X2513" s="173"/>
      <c r="Y2513" s="173"/>
      <c r="Z2513" s="173"/>
      <c r="AA2513" s="173"/>
      <c r="AB2513" s="173"/>
      <c r="AC2513" s="173"/>
      <c r="AD2513" s="173"/>
      <c r="AE2513" s="173"/>
      <c r="AF2513" s="173"/>
      <c r="AG2513" s="173"/>
      <c r="AH2513" s="173"/>
      <c r="AI2513" s="173"/>
      <c r="AJ2513" s="173"/>
      <c r="AK2513" s="173"/>
      <c r="AL2513" s="173"/>
      <c r="AM2513" s="173"/>
      <c r="AN2513" s="173"/>
      <c r="AO2513" s="173"/>
      <c r="AP2513" s="173"/>
      <c r="AQ2513" s="173"/>
      <c r="AR2513" s="173"/>
      <c r="AS2513" s="173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  <c r="BP2513" s="198"/>
      <c r="BQ2513" s="198"/>
      <c r="BR2513" s="198"/>
      <c r="BS2513" s="198"/>
      <c r="BT2513" s="198"/>
      <c r="BU2513" s="198"/>
      <c r="BV2513" s="198"/>
      <c r="BW2513" s="198"/>
      <c r="BX2513" s="198"/>
      <c r="BY2513" s="198"/>
      <c r="BZ2513" s="198"/>
      <c r="CA2513" s="198"/>
      <c r="CB2513" s="198"/>
      <c r="CC2513" s="198"/>
      <c r="CD2513" s="198"/>
    </row>
    <row r="2514" spans="4:82" x14ac:dyDescent="0.2">
      <c r="D2514" s="173"/>
      <c r="E2514" s="173"/>
      <c r="F2514" s="173"/>
      <c r="G2514" s="173"/>
      <c r="H2514" s="173"/>
      <c r="I2514" s="173"/>
      <c r="J2514" s="173"/>
      <c r="K2514" s="173"/>
      <c r="L2514" s="173"/>
      <c r="M2514" s="173"/>
      <c r="N2514" s="173"/>
      <c r="O2514" s="173"/>
      <c r="P2514" s="173"/>
      <c r="Q2514" s="173"/>
      <c r="R2514" s="173"/>
      <c r="S2514" s="173"/>
      <c r="T2514" s="173"/>
      <c r="U2514" s="173"/>
      <c r="V2514" s="173"/>
      <c r="W2514" s="173"/>
      <c r="X2514" s="173"/>
      <c r="Y2514" s="173"/>
      <c r="Z2514" s="173"/>
      <c r="AA2514" s="173"/>
      <c r="AB2514" s="173"/>
      <c r="AC2514" s="173"/>
      <c r="AD2514" s="173"/>
      <c r="AE2514" s="173"/>
      <c r="AF2514" s="173"/>
      <c r="AG2514" s="173"/>
      <c r="AH2514" s="173"/>
      <c r="AI2514" s="173"/>
      <c r="AJ2514" s="173"/>
      <c r="AK2514" s="173"/>
      <c r="AL2514" s="173"/>
      <c r="AM2514" s="173"/>
      <c r="AN2514" s="173"/>
      <c r="AO2514" s="173"/>
      <c r="AP2514" s="173"/>
      <c r="AQ2514" s="173"/>
      <c r="AR2514" s="173"/>
      <c r="AS2514" s="173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  <c r="BP2514" s="198"/>
      <c r="BQ2514" s="198"/>
      <c r="BR2514" s="198"/>
      <c r="BS2514" s="198"/>
      <c r="BT2514" s="198"/>
      <c r="BU2514" s="198"/>
      <c r="BV2514" s="198"/>
      <c r="BW2514" s="198"/>
      <c r="BX2514" s="198"/>
      <c r="BY2514" s="198"/>
      <c r="BZ2514" s="198"/>
      <c r="CA2514" s="198"/>
      <c r="CB2514" s="198"/>
      <c r="CC2514" s="198"/>
      <c r="CD2514" s="198"/>
    </row>
    <row r="2515" spans="4:82" x14ac:dyDescent="0.2">
      <c r="D2515" s="173"/>
      <c r="E2515" s="173"/>
      <c r="F2515" s="173"/>
      <c r="G2515" s="173"/>
      <c r="H2515" s="173"/>
      <c r="I2515" s="173"/>
      <c r="J2515" s="173"/>
      <c r="K2515" s="173"/>
      <c r="L2515" s="173"/>
      <c r="M2515" s="173"/>
      <c r="N2515" s="173"/>
      <c r="O2515" s="173"/>
      <c r="P2515" s="173"/>
      <c r="Q2515" s="173"/>
      <c r="R2515" s="173"/>
      <c r="S2515" s="173"/>
      <c r="T2515" s="173"/>
      <c r="U2515" s="173"/>
      <c r="V2515" s="173"/>
      <c r="W2515" s="173"/>
      <c r="X2515" s="173"/>
      <c r="Y2515" s="173"/>
      <c r="Z2515" s="173"/>
      <c r="AA2515" s="173"/>
      <c r="AB2515" s="173"/>
      <c r="AC2515" s="173"/>
      <c r="AD2515" s="173"/>
      <c r="AE2515" s="173"/>
      <c r="AF2515" s="173"/>
      <c r="AG2515" s="173"/>
      <c r="AH2515" s="173"/>
      <c r="AI2515" s="173"/>
      <c r="AJ2515" s="173"/>
      <c r="AK2515" s="173"/>
      <c r="AL2515" s="173"/>
      <c r="AM2515" s="173"/>
      <c r="AN2515" s="173"/>
      <c r="AO2515" s="173"/>
      <c r="AP2515" s="173"/>
      <c r="AQ2515" s="173"/>
      <c r="AR2515" s="173"/>
      <c r="AS2515" s="173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  <c r="BP2515" s="198"/>
      <c r="BQ2515" s="198"/>
      <c r="BR2515" s="198"/>
      <c r="BS2515" s="198"/>
      <c r="BT2515" s="198"/>
      <c r="BU2515" s="198"/>
      <c r="BV2515" s="198"/>
      <c r="BW2515" s="198"/>
      <c r="BX2515" s="198"/>
      <c r="BY2515" s="198"/>
      <c r="BZ2515" s="198"/>
      <c r="CA2515" s="198"/>
      <c r="CB2515" s="198"/>
      <c r="CC2515" s="198"/>
      <c r="CD2515" s="198"/>
    </row>
    <row r="2516" spans="4:82" x14ac:dyDescent="0.2">
      <c r="D2516" s="173"/>
      <c r="E2516" s="173"/>
      <c r="F2516" s="173"/>
      <c r="G2516" s="173"/>
      <c r="H2516" s="173"/>
      <c r="I2516" s="173"/>
      <c r="J2516" s="173"/>
      <c r="K2516" s="173"/>
      <c r="L2516" s="173"/>
      <c r="M2516" s="173"/>
      <c r="N2516" s="173"/>
      <c r="O2516" s="173"/>
      <c r="P2516" s="173"/>
      <c r="Q2516" s="173"/>
      <c r="R2516" s="173"/>
      <c r="S2516" s="173"/>
      <c r="T2516" s="173"/>
      <c r="U2516" s="173"/>
      <c r="V2516" s="173"/>
      <c r="W2516" s="173"/>
      <c r="X2516" s="173"/>
      <c r="Y2516" s="173"/>
      <c r="Z2516" s="173"/>
      <c r="AA2516" s="173"/>
      <c r="AB2516" s="173"/>
      <c r="AC2516" s="173"/>
      <c r="AD2516" s="173"/>
      <c r="AE2516" s="173"/>
      <c r="AF2516" s="173"/>
      <c r="AG2516" s="173"/>
      <c r="AH2516" s="173"/>
      <c r="AI2516" s="173"/>
      <c r="AJ2516" s="173"/>
      <c r="AK2516" s="173"/>
      <c r="AL2516" s="173"/>
      <c r="AM2516" s="173"/>
      <c r="AN2516" s="173"/>
      <c r="AO2516" s="173"/>
      <c r="AP2516" s="173"/>
      <c r="AQ2516" s="173"/>
      <c r="AR2516" s="173"/>
      <c r="AS2516" s="173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  <c r="BP2516" s="198"/>
      <c r="BQ2516" s="198"/>
      <c r="BR2516" s="198"/>
      <c r="BS2516" s="198"/>
      <c r="BT2516" s="198"/>
      <c r="BU2516" s="198"/>
      <c r="BV2516" s="198"/>
      <c r="BW2516" s="198"/>
      <c r="BX2516" s="198"/>
      <c r="BY2516" s="198"/>
      <c r="BZ2516" s="198"/>
      <c r="CA2516" s="198"/>
      <c r="CB2516" s="198"/>
      <c r="CC2516" s="198"/>
      <c r="CD2516" s="198"/>
    </row>
    <row r="2517" spans="4:82" x14ac:dyDescent="0.2">
      <c r="D2517" s="173"/>
      <c r="E2517" s="173"/>
      <c r="F2517" s="173"/>
      <c r="G2517" s="173"/>
      <c r="H2517" s="173"/>
      <c r="I2517" s="173"/>
      <c r="J2517" s="173"/>
      <c r="K2517" s="173"/>
      <c r="L2517" s="173"/>
      <c r="M2517" s="173"/>
      <c r="N2517" s="173"/>
      <c r="O2517" s="173"/>
      <c r="P2517" s="173"/>
      <c r="Q2517" s="173"/>
      <c r="R2517" s="173"/>
      <c r="S2517" s="173"/>
      <c r="T2517" s="173"/>
      <c r="U2517" s="173"/>
      <c r="V2517" s="173"/>
      <c r="W2517" s="173"/>
      <c r="X2517" s="173"/>
      <c r="Y2517" s="173"/>
      <c r="Z2517" s="173"/>
      <c r="AA2517" s="173"/>
      <c r="AB2517" s="173"/>
      <c r="AC2517" s="173"/>
      <c r="AD2517" s="173"/>
      <c r="AE2517" s="173"/>
      <c r="AF2517" s="173"/>
      <c r="AG2517" s="173"/>
      <c r="AH2517" s="173"/>
      <c r="AI2517" s="173"/>
      <c r="AJ2517" s="173"/>
      <c r="AK2517" s="173"/>
      <c r="AL2517" s="173"/>
      <c r="AM2517" s="173"/>
      <c r="AN2517" s="173"/>
      <c r="AO2517" s="173"/>
      <c r="AP2517" s="173"/>
      <c r="AQ2517" s="173"/>
      <c r="AR2517" s="173"/>
      <c r="AS2517" s="173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  <c r="BP2517" s="198"/>
      <c r="BQ2517" s="198"/>
      <c r="BR2517" s="198"/>
      <c r="BS2517" s="198"/>
      <c r="BT2517" s="198"/>
      <c r="BU2517" s="198"/>
      <c r="BV2517" s="198"/>
      <c r="BW2517" s="198"/>
      <c r="BX2517" s="198"/>
      <c r="BY2517" s="198"/>
      <c r="BZ2517" s="198"/>
      <c r="CA2517" s="198"/>
      <c r="CB2517" s="198"/>
      <c r="CC2517" s="198"/>
      <c r="CD2517" s="198"/>
    </row>
    <row r="2518" spans="4:82" x14ac:dyDescent="0.2">
      <c r="D2518" s="173"/>
      <c r="E2518" s="173"/>
      <c r="F2518" s="173"/>
      <c r="G2518" s="173"/>
      <c r="H2518" s="173"/>
      <c r="I2518" s="173"/>
      <c r="J2518" s="173"/>
      <c r="K2518" s="173"/>
      <c r="L2518" s="173"/>
      <c r="M2518" s="173"/>
      <c r="N2518" s="173"/>
      <c r="O2518" s="173"/>
      <c r="P2518" s="173"/>
      <c r="Q2518" s="173"/>
      <c r="R2518" s="173"/>
      <c r="S2518" s="173"/>
      <c r="T2518" s="173"/>
      <c r="U2518" s="173"/>
      <c r="V2518" s="173"/>
      <c r="W2518" s="173"/>
      <c r="X2518" s="173"/>
      <c r="Y2518" s="173"/>
      <c r="Z2518" s="173"/>
      <c r="AA2518" s="173"/>
      <c r="AB2518" s="173"/>
      <c r="AC2518" s="173"/>
      <c r="AD2518" s="173"/>
      <c r="AE2518" s="173"/>
      <c r="AF2518" s="173"/>
      <c r="AG2518" s="173"/>
      <c r="AH2518" s="173"/>
      <c r="AI2518" s="173"/>
      <c r="AJ2518" s="173"/>
      <c r="AK2518" s="173"/>
      <c r="AL2518" s="173"/>
      <c r="AM2518" s="173"/>
      <c r="AN2518" s="173"/>
      <c r="AO2518" s="173"/>
      <c r="AP2518" s="173"/>
      <c r="AQ2518" s="173"/>
      <c r="AR2518" s="173"/>
      <c r="AS2518" s="173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  <c r="BP2518" s="198"/>
      <c r="BQ2518" s="198"/>
      <c r="BR2518" s="198"/>
      <c r="BS2518" s="198"/>
      <c r="BT2518" s="198"/>
      <c r="BU2518" s="198"/>
      <c r="BV2518" s="198"/>
      <c r="BW2518" s="198"/>
      <c r="BX2518" s="198"/>
      <c r="BY2518" s="198"/>
      <c r="BZ2518" s="198"/>
      <c r="CA2518" s="198"/>
      <c r="CB2518" s="198"/>
      <c r="CC2518" s="198"/>
      <c r="CD2518" s="198"/>
    </row>
    <row r="2519" spans="4:82" x14ac:dyDescent="0.2">
      <c r="D2519" s="173"/>
      <c r="E2519" s="173"/>
      <c r="F2519" s="173"/>
      <c r="G2519" s="173"/>
      <c r="H2519" s="173"/>
      <c r="I2519" s="173"/>
      <c r="J2519" s="173"/>
      <c r="K2519" s="173"/>
      <c r="L2519" s="173"/>
      <c r="M2519" s="173"/>
      <c r="N2519" s="173"/>
      <c r="O2519" s="173"/>
      <c r="P2519" s="173"/>
      <c r="Q2519" s="173"/>
      <c r="R2519" s="173"/>
      <c r="S2519" s="173"/>
      <c r="T2519" s="173"/>
      <c r="U2519" s="173"/>
      <c r="V2519" s="173"/>
      <c r="W2519" s="173"/>
      <c r="X2519" s="173"/>
      <c r="Y2519" s="173"/>
      <c r="Z2519" s="173"/>
      <c r="AA2519" s="173"/>
      <c r="AB2519" s="173"/>
      <c r="AC2519" s="173"/>
      <c r="AD2519" s="173"/>
      <c r="AE2519" s="173"/>
      <c r="AF2519" s="173"/>
      <c r="AG2519" s="173"/>
      <c r="AH2519" s="173"/>
      <c r="AI2519" s="173"/>
      <c r="AJ2519" s="173"/>
      <c r="AK2519" s="173"/>
      <c r="AL2519" s="173"/>
      <c r="AM2519" s="173"/>
      <c r="AN2519" s="173"/>
      <c r="AO2519" s="173"/>
      <c r="AP2519" s="173"/>
      <c r="AQ2519" s="173"/>
      <c r="AR2519" s="173"/>
      <c r="AS2519" s="173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  <c r="BP2519" s="198"/>
      <c r="BQ2519" s="198"/>
      <c r="BR2519" s="198"/>
      <c r="BS2519" s="198"/>
      <c r="BT2519" s="198"/>
      <c r="BU2519" s="198"/>
      <c r="BV2519" s="198"/>
      <c r="BW2519" s="198"/>
      <c r="BX2519" s="198"/>
      <c r="BY2519" s="198"/>
      <c r="BZ2519" s="198"/>
      <c r="CA2519" s="198"/>
      <c r="CB2519" s="198"/>
      <c r="CC2519" s="198"/>
      <c r="CD2519" s="198"/>
    </row>
    <row r="2520" spans="4:82" x14ac:dyDescent="0.2">
      <c r="D2520" s="173"/>
      <c r="E2520" s="173"/>
      <c r="F2520" s="173"/>
      <c r="G2520" s="173"/>
      <c r="H2520" s="173"/>
      <c r="I2520" s="173"/>
      <c r="J2520" s="173"/>
      <c r="K2520" s="173"/>
      <c r="L2520" s="173"/>
      <c r="M2520" s="173"/>
      <c r="N2520" s="173"/>
      <c r="O2520" s="173"/>
      <c r="P2520" s="173"/>
      <c r="Q2520" s="173"/>
      <c r="R2520" s="173"/>
      <c r="S2520" s="173"/>
      <c r="T2520" s="173"/>
      <c r="U2520" s="173"/>
      <c r="V2520" s="173"/>
      <c r="W2520" s="173"/>
      <c r="X2520" s="173"/>
      <c r="Y2520" s="173"/>
      <c r="Z2520" s="173"/>
      <c r="AA2520" s="173"/>
      <c r="AB2520" s="173"/>
      <c r="AC2520" s="173"/>
      <c r="AD2520" s="173"/>
      <c r="AE2520" s="173"/>
      <c r="AF2520" s="173"/>
      <c r="AG2520" s="173"/>
      <c r="AH2520" s="173"/>
      <c r="AI2520" s="173"/>
      <c r="AJ2520" s="173"/>
      <c r="AK2520" s="173"/>
      <c r="AL2520" s="173"/>
      <c r="AM2520" s="173"/>
      <c r="AN2520" s="173"/>
      <c r="AO2520" s="173"/>
      <c r="AP2520" s="173"/>
      <c r="AQ2520" s="173"/>
      <c r="AR2520" s="173"/>
      <c r="AS2520" s="173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  <c r="BP2520" s="198"/>
      <c r="BQ2520" s="198"/>
      <c r="BR2520" s="198"/>
      <c r="BS2520" s="198"/>
      <c r="BT2520" s="198"/>
      <c r="BU2520" s="198"/>
      <c r="BV2520" s="198"/>
      <c r="BW2520" s="198"/>
      <c r="BX2520" s="198"/>
      <c r="BY2520" s="198"/>
      <c r="BZ2520" s="198"/>
      <c r="CA2520" s="198"/>
      <c r="CB2520" s="198"/>
      <c r="CC2520" s="198"/>
      <c r="CD2520" s="198"/>
    </row>
    <row r="2521" spans="4:82" x14ac:dyDescent="0.2">
      <c r="D2521" s="173"/>
      <c r="E2521" s="173"/>
      <c r="F2521" s="173"/>
      <c r="G2521" s="173"/>
      <c r="H2521" s="173"/>
      <c r="I2521" s="173"/>
      <c r="J2521" s="173"/>
      <c r="K2521" s="173"/>
      <c r="L2521" s="173"/>
      <c r="M2521" s="173"/>
      <c r="N2521" s="173"/>
      <c r="O2521" s="173"/>
      <c r="P2521" s="173"/>
      <c r="Q2521" s="173"/>
      <c r="R2521" s="173"/>
      <c r="S2521" s="173"/>
      <c r="T2521" s="173"/>
      <c r="U2521" s="173"/>
      <c r="V2521" s="173"/>
      <c r="W2521" s="173"/>
      <c r="X2521" s="173"/>
      <c r="Y2521" s="173"/>
      <c r="Z2521" s="173"/>
      <c r="AA2521" s="173"/>
      <c r="AB2521" s="173"/>
      <c r="AC2521" s="173"/>
      <c r="AD2521" s="173"/>
      <c r="AE2521" s="173"/>
      <c r="AF2521" s="173"/>
      <c r="AG2521" s="173"/>
      <c r="AH2521" s="173"/>
      <c r="AI2521" s="173"/>
      <c r="AJ2521" s="173"/>
      <c r="AK2521" s="173"/>
      <c r="AL2521" s="173"/>
      <c r="AM2521" s="173"/>
      <c r="AN2521" s="173"/>
      <c r="AO2521" s="173"/>
      <c r="AP2521" s="173"/>
      <c r="AQ2521" s="173"/>
      <c r="AR2521" s="173"/>
      <c r="AS2521" s="173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  <c r="BP2521" s="198"/>
      <c r="BQ2521" s="198"/>
      <c r="BR2521" s="198"/>
      <c r="BS2521" s="198"/>
      <c r="BT2521" s="198"/>
      <c r="BU2521" s="198"/>
      <c r="BV2521" s="198"/>
      <c r="BW2521" s="198"/>
      <c r="BX2521" s="198"/>
      <c r="BY2521" s="198"/>
      <c r="BZ2521" s="198"/>
      <c r="CA2521" s="198"/>
      <c r="CB2521" s="198"/>
      <c r="CC2521" s="198"/>
      <c r="CD2521" s="198"/>
    </row>
    <row r="2522" spans="4:82" x14ac:dyDescent="0.2">
      <c r="D2522" s="173"/>
      <c r="E2522" s="173"/>
      <c r="F2522" s="173"/>
      <c r="G2522" s="173"/>
      <c r="H2522" s="173"/>
      <c r="I2522" s="173"/>
      <c r="J2522" s="173"/>
      <c r="K2522" s="173"/>
      <c r="L2522" s="173"/>
      <c r="M2522" s="173"/>
      <c r="N2522" s="173"/>
      <c r="O2522" s="173"/>
      <c r="P2522" s="173"/>
      <c r="Q2522" s="173"/>
      <c r="R2522" s="173"/>
      <c r="S2522" s="173"/>
      <c r="T2522" s="173"/>
      <c r="U2522" s="173"/>
      <c r="V2522" s="173"/>
      <c r="W2522" s="173"/>
      <c r="X2522" s="173"/>
      <c r="Y2522" s="173"/>
      <c r="Z2522" s="173"/>
      <c r="AA2522" s="173"/>
      <c r="AB2522" s="173"/>
      <c r="AC2522" s="173"/>
      <c r="AD2522" s="173"/>
      <c r="AE2522" s="173"/>
      <c r="AF2522" s="173"/>
      <c r="AG2522" s="173"/>
      <c r="AH2522" s="173"/>
      <c r="AI2522" s="173"/>
      <c r="AJ2522" s="173"/>
      <c r="AK2522" s="173"/>
      <c r="AL2522" s="173"/>
      <c r="AM2522" s="173"/>
      <c r="AN2522" s="173"/>
      <c r="AO2522" s="173"/>
      <c r="AP2522" s="173"/>
      <c r="AQ2522" s="173"/>
      <c r="AR2522" s="173"/>
      <c r="AS2522" s="173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  <c r="BP2522" s="198"/>
      <c r="BQ2522" s="198"/>
      <c r="BR2522" s="198"/>
      <c r="BS2522" s="198"/>
      <c r="BT2522" s="198"/>
      <c r="BU2522" s="198"/>
      <c r="BV2522" s="198"/>
      <c r="BW2522" s="198"/>
      <c r="BX2522" s="198"/>
      <c r="BY2522" s="198"/>
      <c r="BZ2522" s="198"/>
      <c r="CA2522" s="198"/>
      <c r="CB2522" s="198"/>
      <c r="CC2522" s="198"/>
      <c r="CD2522" s="198"/>
    </row>
    <row r="2523" spans="4:82" x14ac:dyDescent="0.2">
      <c r="D2523" s="173"/>
      <c r="E2523" s="173"/>
      <c r="F2523" s="173"/>
      <c r="G2523" s="173"/>
      <c r="H2523" s="173"/>
      <c r="I2523" s="173"/>
      <c r="J2523" s="173"/>
      <c r="K2523" s="173"/>
      <c r="L2523" s="173"/>
      <c r="M2523" s="173"/>
      <c r="N2523" s="173"/>
      <c r="O2523" s="173"/>
      <c r="P2523" s="173"/>
      <c r="Q2523" s="173"/>
      <c r="R2523" s="173"/>
      <c r="S2523" s="173"/>
      <c r="T2523" s="173"/>
      <c r="U2523" s="173"/>
      <c r="V2523" s="173"/>
      <c r="W2523" s="173"/>
      <c r="X2523" s="173"/>
      <c r="Y2523" s="173"/>
      <c r="Z2523" s="173"/>
      <c r="AA2523" s="173"/>
      <c r="AB2523" s="173"/>
      <c r="AC2523" s="173"/>
      <c r="AD2523" s="173"/>
      <c r="AE2523" s="173"/>
      <c r="AF2523" s="173"/>
      <c r="AG2523" s="173"/>
      <c r="AH2523" s="173"/>
      <c r="AI2523" s="173"/>
      <c r="AJ2523" s="173"/>
      <c r="AK2523" s="173"/>
      <c r="AL2523" s="173"/>
      <c r="AM2523" s="173"/>
      <c r="AN2523" s="173"/>
      <c r="AO2523" s="173"/>
      <c r="AP2523" s="173"/>
      <c r="AQ2523" s="173"/>
      <c r="AR2523" s="173"/>
      <c r="AS2523" s="173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  <c r="BP2523" s="198"/>
      <c r="BQ2523" s="198"/>
      <c r="BR2523" s="198"/>
      <c r="BS2523" s="198"/>
      <c r="BT2523" s="198"/>
      <c r="BU2523" s="198"/>
      <c r="BV2523" s="198"/>
      <c r="BW2523" s="198"/>
      <c r="BX2523" s="198"/>
      <c r="BY2523" s="198"/>
      <c r="BZ2523" s="198"/>
      <c r="CA2523" s="198"/>
      <c r="CB2523" s="198"/>
      <c r="CC2523" s="198"/>
      <c r="CD2523" s="198"/>
    </row>
    <row r="2524" spans="4:82" x14ac:dyDescent="0.2">
      <c r="D2524" s="173"/>
      <c r="E2524" s="173"/>
      <c r="F2524" s="173"/>
      <c r="G2524" s="173"/>
      <c r="H2524" s="173"/>
      <c r="I2524" s="173"/>
      <c r="J2524" s="173"/>
      <c r="K2524" s="173"/>
      <c r="L2524" s="173"/>
      <c r="M2524" s="173"/>
      <c r="N2524" s="173"/>
      <c r="O2524" s="173"/>
      <c r="P2524" s="173"/>
      <c r="Q2524" s="173"/>
      <c r="R2524" s="173"/>
      <c r="S2524" s="173"/>
      <c r="T2524" s="173"/>
      <c r="U2524" s="173"/>
      <c r="V2524" s="173"/>
      <c r="W2524" s="173"/>
      <c r="X2524" s="173"/>
      <c r="Y2524" s="173"/>
      <c r="Z2524" s="173"/>
      <c r="AA2524" s="173"/>
      <c r="AB2524" s="173"/>
      <c r="AC2524" s="173"/>
      <c r="AD2524" s="173"/>
      <c r="AE2524" s="173"/>
      <c r="AF2524" s="173"/>
      <c r="AG2524" s="173"/>
      <c r="AH2524" s="173"/>
      <c r="AI2524" s="173"/>
      <c r="AJ2524" s="173"/>
      <c r="AK2524" s="173"/>
      <c r="AL2524" s="173"/>
      <c r="AM2524" s="173"/>
      <c r="AN2524" s="173"/>
      <c r="AO2524" s="173"/>
      <c r="AP2524" s="173"/>
      <c r="AQ2524" s="173"/>
      <c r="AR2524" s="173"/>
      <c r="AS2524" s="173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  <c r="BP2524" s="198"/>
      <c r="BQ2524" s="198"/>
      <c r="BR2524" s="198"/>
      <c r="BS2524" s="198"/>
      <c r="BT2524" s="198"/>
      <c r="BU2524" s="198"/>
      <c r="BV2524" s="198"/>
      <c r="BW2524" s="198"/>
      <c r="BX2524" s="198"/>
      <c r="BY2524" s="198"/>
      <c r="BZ2524" s="198"/>
      <c r="CA2524" s="198"/>
      <c r="CB2524" s="198"/>
      <c r="CC2524" s="198"/>
      <c r="CD2524" s="198"/>
    </row>
    <row r="2525" spans="4:82" x14ac:dyDescent="0.2">
      <c r="D2525" s="173"/>
      <c r="E2525" s="173"/>
      <c r="F2525" s="173"/>
      <c r="G2525" s="173"/>
      <c r="H2525" s="173"/>
      <c r="I2525" s="173"/>
      <c r="J2525" s="173"/>
      <c r="K2525" s="173"/>
      <c r="L2525" s="173"/>
      <c r="M2525" s="173"/>
      <c r="N2525" s="173"/>
      <c r="O2525" s="173"/>
      <c r="P2525" s="173"/>
      <c r="Q2525" s="173"/>
      <c r="R2525" s="173"/>
      <c r="S2525" s="173"/>
      <c r="T2525" s="173"/>
      <c r="U2525" s="173"/>
      <c r="V2525" s="173"/>
      <c r="W2525" s="173"/>
      <c r="X2525" s="173"/>
      <c r="Y2525" s="173"/>
      <c r="Z2525" s="173"/>
      <c r="AA2525" s="173"/>
      <c r="AB2525" s="173"/>
      <c r="AC2525" s="173"/>
      <c r="AD2525" s="173"/>
      <c r="AE2525" s="173"/>
      <c r="AF2525" s="173"/>
      <c r="AG2525" s="173"/>
      <c r="AH2525" s="173"/>
      <c r="AI2525" s="173"/>
      <c r="AJ2525" s="173"/>
      <c r="AK2525" s="173"/>
      <c r="AL2525" s="173"/>
      <c r="AM2525" s="173"/>
      <c r="AN2525" s="173"/>
      <c r="AO2525" s="173"/>
      <c r="AP2525" s="173"/>
      <c r="AQ2525" s="173"/>
      <c r="AR2525" s="173"/>
      <c r="AS2525" s="173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  <c r="BP2525" s="198"/>
      <c r="BQ2525" s="198"/>
      <c r="BR2525" s="198"/>
      <c r="BS2525" s="198"/>
      <c r="BT2525" s="198"/>
      <c r="BU2525" s="198"/>
      <c r="BV2525" s="198"/>
      <c r="BW2525" s="198"/>
      <c r="BX2525" s="198"/>
      <c r="BY2525" s="198"/>
      <c r="BZ2525" s="198"/>
      <c r="CA2525" s="198"/>
      <c r="CB2525" s="198"/>
      <c r="CC2525" s="198"/>
      <c r="CD2525" s="198"/>
    </row>
    <row r="2526" spans="4:82" x14ac:dyDescent="0.2">
      <c r="D2526" s="173"/>
      <c r="E2526" s="173"/>
      <c r="F2526" s="173"/>
      <c r="G2526" s="173"/>
      <c r="H2526" s="173"/>
      <c r="I2526" s="173"/>
      <c r="J2526" s="173"/>
      <c r="K2526" s="173"/>
      <c r="L2526" s="173"/>
      <c r="M2526" s="173"/>
      <c r="N2526" s="173"/>
      <c r="O2526" s="173"/>
      <c r="P2526" s="173"/>
      <c r="Q2526" s="173"/>
      <c r="R2526" s="173"/>
      <c r="S2526" s="173"/>
      <c r="T2526" s="173"/>
      <c r="U2526" s="173"/>
      <c r="V2526" s="173"/>
      <c r="W2526" s="173"/>
      <c r="X2526" s="173"/>
      <c r="Y2526" s="173"/>
      <c r="Z2526" s="173"/>
      <c r="AA2526" s="173"/>
      <c r="AB2526" s="173"/>
      <c r="AC2526" s="173"/>
      <c r="AD2526" s="173"/>
      <c r="AE2526" s="173"/>
      <c r="AF2526" s="173"/>
      <c r="AG2526" s="173"/>
      <c r="AH2526" s="173"/>
      <c r="AI2526" s="173"/>
      <c r="AJ2526" s="173"/>
      <c r="AK2526" s="173"/>
      <c r="AL2526" s="173"/>
      <c r="AM2526" s="173"/>
      <c r="AN2526" s="173"/>
      <c r="AO2526" s="173"/>
      <c r="AP2526" s="173"/>
      <c r="AQ2526" s="173"/>
      <c r="AR2526" s="173"/>
      <c r="AS2526" s="173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  <c r="BP2526" s="198"/>
      <c r="BQ2526" s="198"/>
      <c r="BR2526" s="198"/>
      <c r="BS2526" s="198"/>
      <c r="BT2526" s="198"/>
      <c r="BU2526" s="198"/>
      <c r="BV2526" s="198"/>
      <c r="BW2526" s="198"/>
      <c r="BX2526" s="198"/>
      <c r="BY2526" s="198"/>
      <c r="BZ2526" s="198"/>
      <c r="CA2526" s="198"/>
      <c r="CB2526" s="198"/>
      <c r="CC2526" s="198"/>
      <c r="CD2526" s="198"/>
    </row>
    <row r="2527" spans="4:82" x14ac:dyDescent="0.2">
      <c r="D2527" s="173"/>
      <c r="E2527" s="173"/>
      <c r="F2527" s="173"/>
      <c r="G2527" s="173"/>
      <c r="H2527" s="173"/>
      <c r="I2527" s="173"/>
      <c r="J2527" s="173"/>
      <c r="K2527" s="173"/>
      <c r="L2527" s="173"/>
      <c r="M2527" s="173"/>
      <c r="N2527" s="173"/>
      <c r="O2527" s="173"/>
      <c r="P2527" s="173"/>
      <c r="Q2527" s="173"/>
      <c r="R2527" s="173"/>
      <c r="S2527" s="173"/>
      <c r="T2527" s="173"/>
      <c r="U2527" s="173"/>
      <c r="V2527" s="173"/>
      <c r="W2527" s="173"/>
      <c r="X2527" s="173"/>
      <c r="Y2527" s="173"/>
      <c r="Z2527" s="173"/>
      <c r="AA2527" s="173"/>
      <c r="AB2527" s="173"/>
      <c r="AC2527" s="173"/>
      <c r="AD2527" s="173"/>
      <c r="AE2527" s="173"/>
      <c r="AF2527" s="173"/>
      <c r="AG2527" s="173"/>
      <c r="AH2527" s="173"/>
      <c r="AI2527" s="173"/>
      <c r="AJ2527" s="173"/>
      <c r="AK2527" s="173"/>
      <c r="AL2527" s="173"/>
      <c r="AM2527" s="173"/>
      <c r="AN2527" s="173"/>
      <c r="AO2527" s="173"/>
      <c r="AP2527" s="173"/>
      <c r="AQ2527" s="173"/>
      <c r="AR2527" s="173"/>
      <c r="AS2527" s="173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  <c r="BP2527" s="198"/>
      <c r="BQ2527" s="198"/>
      <c r="BR2527" s="198"/>
      <c r="BS2527" s="198"/>
      <c r="BT2527" s="198"/>
      <c r="BU2527" s="198"/>
      <c r="BV2527" s="198"/>
      <c r="BW2527" s="198"/>
      <c r="BX2527" s="198"/>
      <c r="BY2527" s="198"/>
      <c r="BZ2527" s="198"/>
      <c r="CA2527" s="198"/>
      <c r="CB2527" s="198"/>
      <c r="CC2527" s="198"/>
      <c r="CD2527" s="198"/>
    </row>
    <row r="2528" spans="4:82" x14ac:dyDescent="0.2">
      <c r="D2528" s="173"/>
      <c r="E2528" s="173"/>
      <c r="F2528" s="173"/>
      <c r="G2528" s="173"/>
      <c r="H2528" s="173"/>
      <c r="I2528" s="173"/>
      <c r="J2528" s="173"/>
      <c r="K2528" s="173"/>
      <c r="L2528" s="173"/>
      <c r="M2528" s="173"/>
      <c r="N2528" s="173"/>
      <c r="O2528" s="173"/>
      <c r="P2528" s="173"/>
      <c r="Q2528" s="173"/>
      <c r="R2528" s="173"/>
      <c r="S2528" s="173"/>
      <c r="T2528" s="173"/>
      <c r="U2528" s="173"/>
      <c r="V2528" s="173"/>
      <c r="W2528" s="173"/>
      <c r="X2528" s="173"/>
      <c r="Y2528" s="173"/>
      <c r="Z2528" s="173"/>
      <c r="AA2528" s="173"/>
      <c r="AB2528" s="173"/>
      <c r="AC2528" s="173"/>
      <c r="AD2528" s="173"/>
      <c r="AE2528" s="173"/>
      <c r="AF2528" s="173"/>
      <c r="AG2528" s="173"/>
      <c r="AH2528" s="173"/>
      <c r="AI2528" s="173"/>
      <c r="AJ2528" s="173"/>
      <c r="AK2528" s="173"/>
      <c r="AL2528" s="173"/>
      <c r="AM2528" s="173"/>
      <c r="AN2528" s="173"/>
      <c r="AO2528" s="173"/>
      <c r="AP2528" s="173"/>
      <c r="AQ2528" s="173"/>
      <c r="AR2528" s="173"/>
      <c r="AS2528" s="173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  <c r="BP2528" s="198"/>
      <c r="BQ2528" s="198"/>
      <c r="BR2528" s="198"/>
      <c r="BS2528" s="198"/>
      <c r="BT2528" s="198"/>
      <c r="BU2528" s="198"/>
      <c r="BV2528" s="198"/>
      <c r="BW2528" s="198"/>
      <c r="BX2528" s="198"/>
      <c r="BY2528" s="198"/>
      <c r="BZ2528" s="198"/>
      <c r="CA2528" s="198"/>
      <c r="CB2528" s="198"/>
      <c r="CC2528" s="198"/>
      <c r="CD2528" s="198"/>
    </row>
    <row r="2529" spans="4:82" x14ac:dyDescent="0.2">
      <c r="D2529" s="173"/>
      <c r="E2529" s="173"/>
      <c r="F2529" s="173"/>
      <c r="G2529" s="173"/>
      <c r="H2529" s="173"/>
      <c r="I2529" s="173"/>
      <c r="J2529" s="173"/>
      <c r="K2529" s="173"/>
      <c r="L2529" s="173"/>
      <c r="M2529" s="173"/>
      <c r="N2529" s="173"/>
      <c r="O2529" s="173"/>
      <c r="P2529" s="173"/>
      <c r="Q2529" s="173"/>
      <c r="R2529" s="173"/>
      <c r="S2529" s="173"/>
      <c r="T2529" s="173"/>
      <c r="U2529" s="173"/>
      <c r="V2529" s="173"/>
      <c r="W2529" s="173"/>
      <c r="X2529" s="173"/>
      <c r="Y2529" s="173"/>
      <c r="Z2529" s="173"/>
      <c r="AA2529" s="173"/>
      <c r="AB2529" s="173"/>
      <c r="AC2529" s="173"/>
      <c r="AD2529" s="173"/>
      <c r="AE2529" s="173"/>
      <c r="AF2529" s="173"/>
      <c r="AG2529" s="173"/>
      <c r="AH2529" s="173"/>
      <c r="AI2529" s="173"/>
      <c r="AJ2529" s="173"/>
      <c r="AK2529" s="173"/>
      <c r="AL2529" s="173"/>
      <c r="AM2529" s="173"/>
      <c r="AN2529" s="173"/>
      <c r="AO2529" s="173"/>
      <c r="AP2529" s="173"/>
      <c r="AQ2529" s="173"/>
      <c r="AR2529" s="173"/>
      <c r="AS2529" s="173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  <c r="BP2529" s="198"/>
      <c r="BQ2529" s="198"/>
      <c r="BR2529" s="198"/>
      <c r="BS2529" s="198"/>
      <c r="BT2529" s="198"/>
      <c r="BU2529" s="198"/>
      <c r="BV2529" s="198"/>
      <c r="BW2529" s="198"/>
      <c r="BX2529" s="198"/>
      <c r="BY2529" s="198"/>
      <c r="BZ2529" s="198"/>
      <c r="CA2529" s="198"/>
      <c r="CB2529" s="198"/>
      <c r="CC2529" s="198"/>
      <c r="CD2529" s="198"/>
    </row>
    <row r="2530" spans="4:82" x14ac:dyDescent="0.2">
      <c r="D2530" s="173"/>
      <c r="E2530" s="173"/>
      <c r="F2530" s="173"/>
      <c r="G2530" s="173"/>
      <c r="H2530" s="173"/>
      <c r="I2530" s="173"/>
      <c r="J2530" s="173"/>
      <c r="K2530" s="173"/>
      <c r="L2530" s="173"/>
      <c r="M2530" s="173"/>
      <c r="N2530" s="173"/>
      <c r="O2530" s="173"/>
      <c r="P2530" s="173"/>
      <c r="Q2530" s="173"/>
      <c r="R2530" s="173"/>
      <c r="S2530" s="173"/>
      <c r="T2530" s="173"/>
      <c r="U2530" s="173"/>
      <c r="V2530" s="173"/>
      <c r="W2530" s="173"/>
      <c r="X2530" s="173"/>
      <c r="Y2530" s="173"/>
      <c r="Z2530" s="173"/>
      <c r="AA2530" s="173"/>
      <c r="AB2530" s="173"/>
      <c r="AC2530" s="173"/>
      <c r="AD2530" s="173"/>
      <c r="AE2530" s="173"/>
      <c r="AF2530" s="173"/>
      <c r="AG2530" s="173"/>
      <c r="AH2530" s="173"/>
      <c r="AI2530" s="173"/>
      <c r="AJ2530" s="173"/>
      <c r="AK2530" s="173"/>
      <c r="AL2530" s="173"/>
      <c r="AM2530" s="173"/>
      <c r="AN2530" s="173"/>
      <c r="AO2530" s="173"/>
      <c r="AP2530" s="173"/>
      <c r="AQ2530" s="173"/>
      <c r="AR2530" s="173"/>
      <c r="AS2530" s="173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  <c r="BP2530" s="198"/>
      <c r="BQ2530" s="198"/>
      <c r="BR2530" s="198"/>
      <c r="BS2530" s="198"/>
      <c r="BT2530" s="198"/>
      <c r="BU2530" s="198"/>
      <c r="BV2530" s="198"/>
      <c r="BW2530" s="198"/>
      <c r="BX2530" s="198"/>
      <c r="BY2530" s="198"/>
      <c r="BZ2530" s="198"/>
      <c r="CA2530" s="198"/>
      <c r="CB2530" s="198"/>
      <c r="CC2530" s="198"/>
      <c r="CD2530" s="198"/>
    </row>
    <row r="2531" spans="4:82" x14ac:dyDescent="0.2">
      <c r="D2531" s="173"/>
      <c r="E2531" s="173"/>
      <c r="F2531" s="173"/>
      <c r="G2531" s="173"/>
      <c r="H2531" s="173"/>
      <c r="I2531" s="173"/>
      <c r="J2531" s="173"/>
      <c r="K2531" s="173"/>
      <c r="L2531" s="173"/>
      <c r="M2531" s="173"/>
      <c r="N2531" s="173"/>
      <c r="O2531" s="173"/>
      <c r="P2531" s="173"/>
      <c r="Q2531" s="173"/>
      <c r="R2531" s="173"/>
      <c r="S2531" s="173"/>
      <c r="T2531" s="173"/>
      <c r="U2531" s="173"/>
      <c r="V2531" s="173"/>
      <c r="W2531" s="173"/>
      <c r="X2531" s="173"/>
      <c r="Y2531" s="173"/>
      <c r="Z2531" s="173"/>
      <c r="AA2531" s="173"/>
      <c r="AB2531" s="173"/>
      <c r="AC2531" s="173"/>
      <c r="AD2531" s="173"/>
      <c r="AE2531" s="173"/>
      <c r="AF2531" s="173"/>
      <c r="AG2531" s="173"/>
      <c r="AH2531" s="173"/>
      <c r="AI2531" s="173"/>
      <c r="AJ2531" s="173"/>
      <c r="AK2531" s="173"/>
      <c r="AL2531" s="173"/>
      <c r="AM2531" s="173"/>
      <c r="AN2531" s="173"/>
      <c r="AO2531" s="173"/>
      <c r="AP2531" s="173"/>
      <c r="AQ2531" s="173"/>
      <c r="AR2531" s="173"/>
      <c r="AS2531" s="173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  <c r="BP2531" s="198"/>
      <c r="BQ2531" s="198"/>
      <c r="BR2531" s="198"/>
      <c r="BS2531" s="198"/>
      <c r="BT2531" s="198"/>
      <c r="BU2531" s="198"/>
      <c r="BV2531" s="198"/>
      <c r="BW2531" s="198"/>
      <c r="BX2531" s="198"/>
      <c r="BY2531" s="198"/>
      <c r="BZ2531" s="198"/>
      <c r="CA2531" s="198"/>
      <c r="CB2531" s="198"/>
      <c r="CC2531" s="198"/>
      <c r="CD2531" s="198"/>
    </row>
    <row r="2532" spans="4:82" x14ac:dyDescent="0.2">
      <c r="D2532" s="173"/>
      <c r="E2532" s="173"/>
      <c r="F2532" s="173"/>
      <c r="G2532" s="173"/>
      <c r="H2532" s="173"/>
      <c r="I2532" s="173"/>
      <c r="J2532" s="173"/>
      <c r="K2532" s="173"/>
      <c r="L2532" s="173"/>
      <c r="M2532" s="173"/>
      <c r="N2532" s="173"/>
      <c r="O2532" s="173"/>
      <c r="P2532" s="173"/>
      <c r="Q2532" s="173"/>
      <c r="R2532" s="173"/>
      <c r="S2532" s="173"/>
      <c r="T2532" s="173"/>
      <c r="U2532" s="173"/>
      <c r="V2532" s="173"/>
      <c r="W2532" s="173"/>
      <c r="X2532" s="173"/>
      <c r="Y2532" s="173"/>
      <c r="Z2532" s="173"/>
      <c r="AA2532" s="173"/>
      <c r="AB2532" s="173"/>
      <c r="AC2532" s="173"/>
      <c r="AD2532" s="173"/>
      <c r="AE2532" s="173"/>
      <c r="AF2532" s="173"/>
      <c r="AG2532" s="173"/>
      <c r="AH2532" s="173"/>
      <c r="AI2532" s="173"/>
      <c r="AJ2532" s="173"/>
      <c r="AK2532" s="173"/>
      <c r="AL2532" s="173"/>
      <c r="AM2532" s="173"/>
      <c r="AN2532" s="173"/>
      <c r="AO2532" s="173"/>
      <c r="AP2532" s="173"/>
      <c r="AQ2532" s="173"/>
      <c r="AR2532" s="173"/>
      <c r="AS2532" s="173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  <c r="BP2532" s="198"/>
      <c r="BQ2532" s="198"/>
      <c r="BR2532" s="198"/>
      <c r="BS2532" s="198"/>
      <c r="BT2532" s="198"/>
      <c r="BU2532" s="198"/>
      <c r="BV2532" s="198"/>
      <c r="BW2532" s="198"/>
      <c r="BX2532" s="198"/>
      <c r="BY2532" s="198"/>
      <c r="BZ2532" s="198"/>
      <c r="CA2532" s="198"/>
      <c r="CB2532" s="198"/>
      <c r="CC2532" s="198"/>
      <c r="CD2532" s="198"/>
    </row>
    <row r="2533" spans="4:82" x14ac:dyDescent="0.2">
      <c r="D2533" s="173"/>
      <c r="E2533" s="173"/>
      <c r="F2533" s="173"/>
      <c r="G2533" s="173"/>
      <c r="H2533" s="173"/>
      <c r="I2533" s="173"/>
      <c r="J2533" s="173"/>
      <c r="K2533" s="173"/>
      <c r="L2533" s="173"/>
      <c r="M2533" s="173"/>
      <c r="N2533" s="173"/>
      <c r="O2533" s="173"/>
      <c r="P2533" s="173"/>
      <c r="Q2533" s="173"/>
      <c r="R2533" s="173"/>
      <c r="S2533" s="173"/>
      <c r="T2533" s="173"/>
      <c r="U2533" s="173"/>
      <c r="V2533" s="173"/>
      <c r="W2533" s="173"/>
      <c r="X2533" s="173"/>
      <c r="Y2533" s="173"/>
      <c r="Z2533" s="173"/>
      <c r="AA2533" s="173"/>
      <c r="AB2533" s="173"/>
      <c r="AC2533" s="173"/>
      <c r="AD2533" s="173"/>
      <c r="AE2533" s="173"/>
      <c r="AF2533" s="173"/>
      <c r="AG2533" s="173"/>
      <c r="AH2533" s="173"/>
      <c r="AI2533" s="173"/>
      <c r="AJ2533" s="173"/>
      <c r="AK2533" s="173"/>
      <c r="AL2533" s="173"/>
      <c r="AM2533" s="173"/>
      <c r="AN2533" s="173"/>
      <c r="AO2533" s="173"/>
      <c r="AP2533" s="173"/>
      <c r="AQ2533" s="173"/>
      <c r="AR2533" s="173"/>
      <c r="AS2533" s="173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  <c r="BP2533" s="198"/>
      <c r="BQ2533" s="198"/>
      <c r="BR2533" s="198"/>
      <c r="BS2533" s="198"/>
      <c r="BT2533" s="198"/>
      <c r="BU2533" s="198"/>
      <c r="BV2533" s="198"/>
      <c r="BW2533" s="198"/>
      <c r="BX2533" s="198"/>
      <c r="BY2533" s="198"/>
      <c r="BZ2533" s="198"/>
      <c r="CA2533" s="198"/>
      <c r="CB2533" s="198"/>
      <c r="CC2533" s="198"/>
      <c r="CD2533" s="198"/>
    </row>
    <row r="2534" spans="4:82" x14ac:dyDescent="0.2">
      <c r="D2534" s="173"/>
      <c r="E2534" s="173"/>
      <c r="F2534" s="173"/>
      <c r="G2534" s="173"/>
      <c r="H2534" s="173"/>
      <c r="I2534" s="173"/>
      <c r="J2534" s="173"/>
      <c r="K2534" s="173"/>
      <c r="L2534" s="173"/>
      <c r="M2534" s="173"/>
      <c r="N2534" s="173"/>
      <c r="O2534" s="173"/>
      <c r="P2534" s="173"/>
      <c r="Q2534" s="173"/>
      <c r="R2534" s="173"/>
      <c r="S2534" s="173"/>
      <c r="T2534" s="173"/>
      <c r="U2534" s="173"/>
      <c r="V2534" s="173"/>
      <c r="W2534" s="173"/>
      <c r="X2534" s="173"/>
      <c r="Y2534" s="173"/>
      <c r="Z2534" s="173"/>
      <c r="AA2534" s="173"/>
      <c r="AB2534" s="173"/>
      <c r="AC2534" s="173"/>
      <c r="AD2534" s="173"/>
      <c r="AE2534" s="173"/>
      <c r="AF2534" s="173"/>
      <c r="AG2534" s="173"/>
      <c r="AH2534" s="173"/>
      <c r="AI2534" s="173"/>
      <c r="AJ2534" s="173"/>
      <c r="AK2534" s="173"/>
      <c r="AL2534" s="173"/>
      <c r="AM2534" s="173"/>
      <c r="AN2534" s="173"/>
      <c r="AO2534" s="173"/>
      <c r="AP2534" s="173"/>
      <c r="AQ2534" s="173"/>
      <c r="AR2534" s="173"/>
      <c r="AS2534" s="173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  <c r="BP2534" s="198"/>
      <c r="BQ2534" s="198"/>
      <c r="BR2534" s="198"/>
      <c r="BS2534" s="198"/>
      <c r="BT2534" s="198"/>
      <c r="BU2534" s="198"/>
      <c r="BV2534" s="198"/>
      <c r="BW2534" s="198"/>
      <c r="BX2534" s="198"/>
      <c r="BY2534" s="198"/>
      <c r="BZ2534" s="198"/>
      <c r="CA2534" s="198"/>
      <c r="CB2534" s="198"/>
      <c r="CC2534" s="198"/>
      <c r="CD2534" s="198"/>
    </row>
    <row r="2535" spans="4:82" x14ac:dyDescent="0.2">
      <c r="D2535" s="173"/>
      <c r="E2535" s="173"/>
      <c r="F2535" s="173"/>
      <c r="G2535" s="173"/>
      <c r="H2535" s="173"/>
      <c r="I2535" s="173"/>
      <c r="J2535" s="173"/>
      <c r="K2535" s="173"/>
      <c r="L2535" s="173"/>
      <c r="M2535" s="173"/>
      <c r="N2535" s="173"/>
      <c r="O2535" s="173"/>
      <c r="P2535" s="173"/>
      <c r="Q2535" s="173"/>
      <c r="R2535" s="173"/>
      <c r="S2535" s="173"/>
      <c r="T2535" s="173"/>
      <c r="U2535" s="173"/>
      <c r="V2535" s="173"/>
      <c r="W2535" s="173"/>
      <c r="X2535" s="173"/>
      <c r="Y2535" s="173"/>
      <c r="Z2535" s="173"/>
      <c r="AA2535" s="173"/>
      <c r="AB2535" s="173"/>
      <c r="AC2535" s="173"/>
      <c r="AD2535" s="173"/>
      <c r="AE2535" s="173"/>
      <c r="AF2535" s="173"/>
      <c r="AG2535" s="173"/>
      <c r="AH2535" s="173"/>
      <c r="AI2535" s="173"/>
      <c r="AJ2535" s="173"/>
      <c r="AK2535" s="173"/>
      <c r="AL2535" s="173"/>
      <c r="AM2535" s="173"/>
      <c r="AN2535" s="173"/>
      <c r="AO2535" s="173"/>
      <c r="AP2535" s="173"/>
      <c r="AQ2535" s="173"/>
      <c r="AR2535" s="173"/>
      <c r="AS2535" s="173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  <c r="BP2535" s="198"/>
      <c r="BQ2535" s="198"/>
      <c r="BR2535" s="198"/>
      <c r="BS2535" s="198"/>
      <c r="BT2535" s="198"/>
      <c r="BU2535" s="198"/>
      <c r="BV2535" s="198"/>
      <c r="BW2535" s="198"/>
      <c r="BX2535" s="198"/>
      <c r="BY2535" s="198"/>
      <c r="BZ2535" s="198"/>
      <c r="CA2535" s="198"/>
      <c r="CB2535" s="198"/>
      <c r="CC2535" s="198"/>
      <c r="CD2535" s="198"/>
    </row>
    <row r="2536" spans="4:82" x14ac:dyDescent="0.2">
      <c r="D2536" s="173"/>
      <c r="E2536" s="173"/>
      <c r="F2536" s="173"/>
      <c r="G2536" s="173"/>
      <c r="H2536" s="173"/>
      <c r="I2536" s="173"/>
      <c r="J2536" s="173"/>
      <c r="K2536" s="173"/>
      <c r="L2536" s="173"/>
      <c r="M2536" s="173"/>
      <c r="N2536" s="173"/>
      <c r="O2536" s="173"/>
      <c r="P2536" s="173"/>
      <c r="Q2536" s="173"/>
      <c r="R2536" s="173"/>
      <c r="S2536" s="173"/>
      <c r="T2536" s="173"/>
      <c r="U2536" s="173"/>
      <c r="V2536" s="173"/>
      <c r="W2536" s="173"/>
      <c r="X2536" s="173"/>
      <c r="Y2536" s="173"/>
      <c r="Z2536" s="173"/>
      <c r="AA2536" s="173"/>
      <c r="AB2536" s="173"/>
      <c r="AC2536" s="173"/>
      <c r="AD2536" s="173"/>
      <c r="AE2536" s="173"/>
      <c r="AF2536" s="173"/>
      <c r="AG2536" s="173"/>
      <c r="AH2536" s="173"/>
      <c r="AI2536" s="173"/>
      <c r="AJ2536" s="173"/>
      <c r="AK2536" s="173"/>
      <c r="AL2536" s="173"/>
      <c r="AM2536" s="173"/>
      <c r="AN2536" s="173"/>
      <c r="AO2536" s="173"/>
      <c r="AP2536" s="173"/>
      <c r="AQ2536" s="173"/>
      <c r="AR2536" s="173"/>
      <c r="AS2536" s="173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  <c r="BP2536" s="198"/>
      <c r="BQ2536" s="198"/>
      <c r="BR2536" s="198"/>
      <c r="BS2536" s="198"/>
      <c r="BT2536" s="198"/>
      <c r="BU2536" s="198"/>
      <c r="BV2536" s="198"/>
      <c r="BW2536" s="198"/>
      <c r="BX2536" s="198"/>
      <c r="BY2536" s="198"/>
      <c r="BZ2536" s="198"/>
      <c r="CA2536" s="198"/>
      <c r="CB2536" s="198"/>
      <c r="CC2536" s="198"/>
      <c r="CD2536" s="198"/>
    </row>
    <row r="2537" spans="4:82" x14ac:dyDescent="0.2">
      <c r="D2537" s="173"/>
      <c r="E2537" s="173"/>
      <c r="F2537" s="173"/>
      <c r="G2537" s="173"/>
      <c r="H2537" s="173"/>
      <c r="I2537" s="173"/>
      <c r="J2537" s="173"/>
      <c r="K2537" s="173"/>
      <c r="L2537" s="173"/>
      <c r="M2537" s="173"/>
      <c r="N2537" s="173"/>
      <c r="O2537" s="173"/>
      <c r="P2537" s="173"/>
      <c r="Q2537" s="173"/>
      <c r="R2537" s="173"/>
      <c r="S2537" s="173"/>
      <c r="T2537" s="173"/>
      <c r="U2537" s="173"/>
      <c r="V2537" s="173"/>
      <c r="W2537" s="173"/>
      <c r="X2537" s="173"/>
      <c r="Y2537" s="173"/>
      <c r="Z2537" s="173"/>
      <c r="AA2537" s="173"/>
      <c r="AB2537" s="173"/>
      <c r="AC2537" s="173"/>
      <c r="AD2537" s="173"/>
      <c r="AE2537" s="173"/>
      <c r="AF2537" s="173"/>
      <c r="AG2537" s="173"/>
      <c r="AH2537" s="173"/>
      <c r="AI2537" s="173"/>
      <c r="AJ2537" s="173"/>
      <c r="AK2537" s="173"/>
      <c r="AL2537" s="173"/>
      <c r="AM2537" s="173"/>
      <c r="AN2537" s="173"/>
      <c r="AO2537" s="173"/>
      <c r="AP2537" s="173"/>
      <c r="AQ2537" s="173"/>
      <c r="AR2537" s="173"/>
      <c r="AS2537" s="173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  <c r="BP2537" s="198"/>
      <c r="BQ2537" s="198"/>
      <c r="BR2537" s="198"/>
      <c r="BS2537" s="198"/>
      <c r="BT2537" s="198"/>
      <c r="BU2537" s="198"/>
      <c r="BV2537" s="198"/>
      <c r="BW2537" s="198"/>
      <c r="BX2537" s="198"/>
      <c r="BY2537" s="198"/>
      <c r="BZ2537" s="198"/>
      <c r="CA2537" s="198"/>
      <c r="CB2537" s="198"/>
      <c r="CC2537" s="198"/>
      <c r="CD2537" s="198"/>
    </row>
    <row r="2538" spans="4:82" x14ac:dyDescent="0.2">
      <c r="D2538" s="173"/>
      <c r="E2538" s="173"/>
      <c r="F2538" s="173"/>
      <c r="G2538" s="173"/>
      <c r="H2538" s="173"/>
      <c r="I2538" s="173"/>
      <c r="J2538" s="173"/>
      <c r="K2538" s="173"/>
      <c r="L2538" s="173"/>
      <c r="M2538" s="173"/>
      <c r="N2538" s="173"/>
      <c r="O2538" s="173"/>
      <c r="P2538" s="173"/>
      <c r="Q2538" s="173"/>
      <c r="R2538" s="173"/>
      <c r="S2538" s="173"/>
      <c r="T2538" s="173"/>
      <c r="U2538" s="173"/>
      <c r="V2538" s="173"/>
      <c r="W2538" s="173"/>
      <c r="X2538" s="173"/>
      <c r="Y2538" s="173"/>
      <c r="Z2538" s="173"/>
      <c r="AA2538" s="173"/>
      <c r="AB2538" s="173"/>
      <c r="AC2538" s="173"/>
      <c r="AD2538" s="173"/>
      <c r="AE2538" s="173"/>
      <c r="AF2538" s="173"/>
      <c r="AG2538" s="173"/>
      <c r="AH2538" s="173"/>
      <c r="AI2538" s="173"/>
      <c r="AJ2538" s="173"/>
      <c r="AK2538" s="173"/>
      <c r="AL2538" s="173"/>
      <c r="AM2538" s="173"/>
      <c r="AN2538" s="173"/>
      <c r="AO2538" s="173"/>
      <c r="AP2538" s="173"/>
      <c r="AQ2538" s="173"/>
      <c r="AR2538" s="173"/>
      <c r="AS2538" s="173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  <c r="BP2538" s="198"/>
      <c r="BQ2538" s="198"/>
      <c r="BR2538" s="198"/>
      <c r="BS2538" s="198"/>
      <c r="BT2538" s="198"/>
      <c r="BU2538" s="198"/>
      <c r="BV2538" s="198"/>
      <c r="BW2538" s="198"/>
      <c r="BX2538" s="198"/>
      <c r="BY2538" s="198"/>
      <c r="BZ2538" s="198"/>
      <c r="CA2538" s="198"/>
      <c r="CB2538" s="198"/>
      <c r="CC2538" s="198"/>
      <c r="CD2538" s="198"/>
    </row>
    <row r="2539" spans="4:82" x14ac:dyDescent="0.2">
      <c r="D2539" s="173"/>
      <c r="E2539" s="173"/>
      <c r="F2539" s="173"/>
      <c r="G2539" s="173"/>
      <c r="H2539" s="173"/>
      <c r="I2539" s="173"/>
      <c r="J2539" s="173"/>
      <c r="K2539" s="173"/>
      <c r="L2539" s="173"/>
      <c r="M2539" s="173"/>
      <c r="N2539" s="173"/>
      <c r="O2539" s="173"/>
      <c r="P2539" s="173"/>
      <c r="Q2539" s="173"/>
      <c r="R2539" s="173"/>
      <c r="S2539" s="173"/>
      <c r="T2539" s="173"/>
      <c r="U2539" s="173"/>
      <c r="V2539" s="173"/>
      <c r="W2539" s="173"/>
      <c r="X2539" s="173"/>
      <c r="Y2539" s="173"/>
      <c r="Z2539" s="173"/>
      <c r="AA2539" s="173"/>
      <c r="AB2539" s="173"/>
      <c r="AC2539" s="173"/>
      <c r="AD2539" s="173"/>
      <c r="AE2539" s="173"/>
      <c r="AF2539" s="173"/>
      <c r="AG2539" s="173"/>
      <c r="AH2539" s="173"/>
      <c r="AI2539" s="173"/>
      <c r="AJ2539" s="173"/>
      <c r="AK2539" s="173"/>
      <c r="AL2539" s="173"/>
      <c r="AM2539" s="173"/>
      <c r="AN2539" s="173"/>
      <c r="AO2539" s="173"/>
      <c r="AP2539" s="173"/>
      <c r="AQ2539" s="173"/>
      <c r="AR2539" s="173"/>
      <c r="AS2539" s="173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  <c r="BP2539" s="198"/>
      <c r="BQ2539" s="198"/>
      <c r="BR2539" s="198"/>
      <c r="BS2539" s="198"/>
      <c r="BT2539" s="198"/>
      <c r="BU2539" s="198"/>
      <c r="BV2539" s="198"/>
      <c r="BW2539" s="198"/>
      <c r="BX2539" s="198"/>
      <c r="BY2539" s="198"/>
      <c r="BZ2539" s="198"/>
      <c r="CA2539" s="198"/>
      <c r="CB2539" s="198"/>
      <c r="CC2539" s="198"/>
      <c r="CD2539" s="198"/>
    </row>
    <row r="2540" spans="4:82" x14ac:dyDescent="0.2">
      <c r="D2540" s="173"/>
      <c r="E2540" s="173"/>
      <c r="F2540" s="173"/>
      <c r="G2540" s="173"/>
      <c r="H2540" s="173"/>
      <c r="I2540" s="173"/>
      <c r="J2540" s="173"/>
      <c r="K2540" s="173"/>
      <c r="L2540" s="173"/>
      <c r="M2540" s="173"/>
      <c r="N2540" s="173"/>
      <c r="O2540" s="173"/>
      <c r="P2540" s="173"/>
      <c r="Q2540" s="173"/>
      <c r="R2540" s="173"/>
      <c r="S2540" s="173"/>
      <c r="T2540" s="173"/>
      <c r="U2540" s="173"/>
      <c r="V2540" s="173"/>
      <c r="W2540" s="173"/>
      <c r="X2540" s="173"/>
      <c r="Y2540" s="173"/>
      <c r="Z2540" s="173"/>
      <c r="AA2540" s="173"/>
      <c r="AB2540" s="173"/>
      <c r="AC2540" s="173"/>
      <c r="AD2540" s="173"/>
      <c r="AE2540" s="173"/>
      <c r="AF2540" s="173"/>
      <c r="AG2540" s="173"/>
      <c r="AH2540" s="173"/>
      <c r="AI2540" s="173"/>
      <c r="AJ2540" s="173"/>
      <c r="AK2540" s="173"/>
      <c r="AL2540" s="173"/>
      <c r="AM2540" s="173"/>
      <c r="AN2540" s="173"/>
      <c r="AO2540" s="173"/>
      <c r="AP2540" s="173"/>
      <c r="AQ2540" s="173"/>
      <c r="AR2540" s="173"/>
      <c r="AS2540" s="173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  <c r="BP2540" s="198"/>
      <c r="BQ2540" s="198"/>
      <c r="BR2540" s="198"/>
      <c r="BS2540" s="198"/>
      <c r="BT2540" s="198"/>
      <c r="BU2540" s="198"/>
      <c r="BV2540" s="198"/>
      <c r="BW2540" s="198"/>
      <c r="BX2540" s="198"/>
      <c r="BY2540" s="198"/>
      <c r="BZ2540" s="198"/>
      <c r="CA2540" s="198"/>
      <c r="CB2540" s="198"/>
      <c r="CC2540" s="198"/>
      <c r="CD2540" s="198"/>
    </row>
    <row r="2541" spans="4:82" x14ac:dyDescent="0.2">
      <c r="D2541" s="173"/>
      <c r="E2541" s="173"/>
      <c r="F2541" s="173"/>
      <c r="G2541" s="173"/>
      <c r="H2541" s="173"/>
      <c r="I2541" s="173"/>
      <c r="J2541" s="173"/>
      <c r="K2541" s="173"/>
      <c r="L2541" s="173"/>
      <c r="M2541" s="173"/>
      <c r="N2541" s="173"/>
      <c r="O2541" s="173"/>
      <c r="P2541" s="173"/>
      <c r="Q2541" s="173"/>
      <c r="R2541" s="173"/>
      <c r="S2541" s="173"/>
      <c r="T2541" s="173"/>
      <c r="U2541" s="173"/>
      <c r="V2541" s="173"/>
      <c r="W2541" s="173"/>
      <c r="X2541" s="173"/>
      <c r="Y2541" s="173"/>
      <c r="Z2541" s="173"/>
      <c r="AA2541" s="173"/>
      <c r="AB2541" s="173"/>
      <c r="AC2541" s="173"/>
      <c r="AD2541" s="173"/>
      <c r="AE2541" s="173"/>
      <c r="AF2541" s="173"/>
      <c r="AG2541" s="173"/>
      <c r="AH2541" s="173"/>
      <c r="AI2541" s="173"/>
      <c r="AJ2541" s="173"/>
      <c r="AK2541" s="173"/>
      <c r="AL2541" s="173"/>
      <c r="AM2541" s="173"/>
      <c r="AN2541" s="173"/>
      <c r="AO2541" s="173"/>
      <c r="AP2541" s="173"/>
      <c r="AQ2541" s="173"/>
      <c r="AR2541" s="173"/>
      <c r="AS2541" s="173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  <c r="BP2541" s="198"/>
      <c r="BQ2541" s="198"/>
      <c r="BR2541" s="198"/>
      <c r="BS2541" s="198"/>
      <c r="BT2541" s="198"/>
      <c r="BU2541" s="198"/>
      <c r="BV2541" s="198"/>
      <c r="BW2541" s="198"/>
      <c r="BX2541" s="198"/>
      <c r="BY2541" s="198"/>
      <c r="BZ2541" s="198"/>
      <c r="CA2541" s="198"/>
      <c r="CB2541" s="198"/>
      <c r="CC2541" s="198"/>
      <c r="CD2541" s="198"/>
    </row>
    <row r="2542" spans="4:82" x14ac:dyDescent="0.2">
      <c r="D2542" s="173"/>
      <c r="E2542" s="173"/>
      <c r="F2542" s="173"/>
      <c r="G2542" s="173"/>
      <c r="H2542" s="173"/>
      <c r="I2542" s="173"/>
      <c r="J2542" s="173"/>
      <c r="K2542" s="173"/>
      <c r="L2542" s="173"/>
      <c r="M2542" s="173"/>
      <c r="N2542" s="173"/>
      <c r="O2542" s="173"/>
      <c r="P2542" s="173"/>
      <c r="Q2542" s="173"/>
      <c r="R2542" s="173"/>
      <c r="S2542" s="173"/>
      <c r="T2542" s="173"/>
      <c r="U2542" s="173"/>
      <c r="V2542" s="173"/>
      <c r="W2542" s="173"/>
      <c r="X2542" s="173"/>
      <c r="Y2542" s="173"/>
      <c r="Z2542" s="173"/>
      <c r="AA2542" s="173"/>
      <c r="AB2542" s="173"/>
      <c r="AC2542" s="173"/>
      <c r="AD2542" s="173"/>
      <c r="AE2542" s="173"/>
      <c r="AF2542" s="173"/>
      <c r="AG2542" s="173"/>
      <c r="AH2542" s="173"/>
      <c r="AI2542" s="173"/>
      <c r="AJ2542" s="173"/>
      <c r="AK2542" s="173"/>
      <c r="AL2542" s="173"/>
      <c r="AM2542" s="173"/>
      <c r="AN2542" s="173"/>
      <c r="AO2542" s="173"/>
      <c r="AP2542" s="173"/>
      <c r="AQ2542" s="173"/>
      <c r="AR2542" s="173"/>
      <c r="AS2542" s="173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  <c r="BP2542" s="198"/>
      <c r="BQ2542" s="198"/>
      <c r="BR2542" s="198"/>
      <c r="BS2542" s="198"/>
      <c r="BT2542" s="198"/>
      <c r="BU2542" s="198"/>
      <c r="BV2542" s="198"/>
      <c r="BW2542" s="198"/>
      <c r="BX2542" s="198"/>
      <c r="BY2542" s="198"/>
      <c r="BZ2542" s="198"/>
      <c r="CA2542" s="198"/>
      <c r="CB2542" s="198"/>
      <c r="CC2542" s="198"/>
      <c r="CD2542" s="198"/>
    </row>
    <row r="2543" spans="4:82" x14ac:dyDescent="0.2">
      <c r="D2543" s="173"/>
      <c r="E2543" s="173"/>
      <c r="F2543" s="173"/>
      <c r="G2543" s="173"/>
      <c r="H2543" s="173"/>
      <c r="I2543" s="173"/>
      <c r="J2543" s="173"/>
      <c r="K2543" s="173"/>
      <c r="L2543" s="173"/>
      <c r="M2543" s="173"/>
      <c r="N2543" s="173"/>
      <c r="O2543" s="173"/>
      <c r="P2543" s="173"/>
      <c r="Q2543" s="173"/>
      <c r="R2543" s="173"/>
      <c r="S2543" s="173"/>
      <c r="T2543" s="173"/>
      <c r="U2543" s="173"/>
      <c r="V2543" s="173"/>
      <c r="W2543" s="173"/>
      <c r="X2543" s="173"/>
      <c r="Y2543" s="173"/>
      <c r="Z2543" s="173"/>
      <c r="AA2543" s="173"/>
      <c r="AB2543" s="173"/>
      <c r="AC2543" s="173"/>
      <c r="AD2543" s="173"/>
      <c r="AE2543" s="173"/>
      <c r="AF2543" s="173"/>
      <c r="AG2543" s="173"/>
      <c r="AH2543" s="173"/>
      <c r="AI2543" s="173"/>
      <c r="AJ2543" s="173"/>
      <c r="AK2543" s="173"/>
      <c r="AL2543" s="173"/>
      <c r="AM2543" s="173"/>
      <c r="AN2543" s="173"/>
      <c r="AO2543" s="173"/>
      <c r="AP2543" s="173"/>
      <c r="AQ2543" s="173"/>
      <c r="AR2543" s="173"/>
      <c r="AS2543" s="173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  <c r="BP2543" s="198"/>
      <c r="BQ2543" s="198"/>
      <c r="BR2543" s="198"/>
      <c r="BS2543" s="198"/>
      <c r="BT2543" s="198"/>
      <c r="BU2543" s="198"/>
      <c r="BV2543" s="198"/>
      <c r="BW2543" s="198"/>
      <c r="BX2543" s="198"/>
      <c r="BY2543" s="198"/>
      <c r="BZ2543" s="198"/>
      <c r="CA2543" s="198"/>
      <c r="CB2543" s="198"/>
      <c r="CC2543" s="198"/>
      <c r="CD2543" s="198"/>
    </row>
    <row r="2544" spans="4:82" x14ac:dyDescent="0.2">
      <c r="D2544" s="173"/>
      <c r="E2544" s="173"/>
      <c r="F2544" s="173"/>
      <c r="G2544" s="173"/>
      <c r="H2544" s="173"/>
      <c r="I2544" s="173"/>
      <c r="J2544" s="173"/>
      <c r="K2544" s="173"/>
      <c r="L2544" s="173"/>
      <c r="M2544" s="173"/>
      <c r="N2544" s="173"/>
      <c r="O2544" s="173"/>
      <c r="P2544" s="173"/>
      <c r="Q2544" s="173"/>
      <c r="R2544" s="173"/>
      <c r="S2544" s="173"/>
      <c r="T2544" s="173"/>
      <c r="U2544" s="173"/>
      <c r="V2544" s="173"/>
      <c r="W2544" s="173"/>
      <c r="X2544" s="173"/>
      <c r="Y2544" s="173"/>
      <c r="Z2544" s="173"/>
      <c r="AA2544" s="173"/>
      <c r="AB2544" s="173"/>
      <c r="AC2544" s="173"/>
      <c r="AD2544" s="173"/>
      <c r="AE2544" s="173"/>
      <c r="AF2544" s="173"/>
      <c r="AG2544" s="173"/>
      <c r="AH2544" s="173"/>
      <c r="AI2544" s="173"/>
      <c r="AJ2544" s="173"/>
      <c r="AK2544" s="173"/>
      <c r="AL2544" s="173"/>
      <c r="AM2544" s="173"/>
      <c r="AN2544" s="173"/>
      <c r="AO2544" s="173"/>
      <c r="AP2544" s="173"/>
      <c r="AQ2544" s="173"/>
      <c r="AR2544" s="173"/>
      <c r="AS2544" s="173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  <c r="BP2544" s="198"/>
      <c r="BQ2544" s="198"/>
      <c r="BR2544" s="198"/>
      <c r="BS2544" s="198"/>
      <c r="BT2544" s="198"/>
      <c r="BU2544" s="198"/>
      <c r="BV2544" s="198"/>
      <c r="BW2544" s="198"/>
      <c r="BX2544" s="198"/>
      <c r="BY2544" s="198"/>
      <c r="BZ2544" s="198"/>
      <c r="CA2544" s="198"/>
      <c r="CB2544" s="198"/>
      <c r="CC2544" s="198"/>
      <c r="CD2544" s="198"/>
    </row>
    <row r="2545" spans="4:82" x14ac:dyDescent="0.2">
      <c r="D2545" s="173"/>
      <c r="E2545" s="173"/>
      <c r="F2545" s="173"/>
      <c r="G2545" s="173"/>
      <c r="H2545" s="173"/>
      <c r="I2545" s="173"/>
      <c r="J2545" s="173"/>
      <c r="K2545" s="173"/>
      <c r="L2545" s="173"/>
      <c r="M2545" s="173"/>
      <c r="N2545" s="173"/>
      <c r="O2545" s="173"/>
      <c r="P2545" s="173"/>
      <c r="Q2545" s="173"/>
      <c r="R2545" s="173"/>
      <c r="S2545" s="173"/>
      <c r="T2545" s="173"/>
      <c r="U2545" s="173"/>
      <c r="V2545" s="173"/>
      <c r="W2545" s="173"/>
      <c r="X2545" s="173"/>
      <c r="Y2545" s="173"/>
      <c r="Z2545" s="173"/>
      <c r="AA2545" s="173"/>
      <c r="AB2545" s="173"/>
      <c r="AC2545" s="173"/>
      <c r="AD2545" s="173"/>
      <c r="AE2545" s="173"/>
      <c r="AF2545" s="173"/>
      <c r="AG2545" s="173"/>
      <c r="AH2545" s="173"/>
      <c r="AI2545" s="173"/>
      <c r="AJ2545" s="173"/>
      <c r="AK2545" s="173"/>
      <c r="AL2545" s="173"/>
      <c r="AM2545" s="173"/>
      <c r="AN2545" s="173"/>
      <c r="AO2545" s="173"/>
      <c r="AP2545" s="173"/>
      <c r="AQ2545" s="173"/>
      <c r="AR2545" s="173"/>
      <c r="AS2545" s="173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  <c r="BP2545" s="198"/>
      <c r="BQ2545" s="198"/>
      <c r="BR2545" s="198"/>
      <c r="BS2545" s="198"/>
      <c r="BT2545" s="198"/>
      <c r="BU2545" s="198"/>
      <c r="BV2545" s="198"/>
      <c r="BW2545" s="198"/>
      <c r="BX2545" s="198"/>
      <c r="BY2545" s="198"/>
      <c r="BZ2545" s="198"/>
      <c r="CA2545" s="198"/>
      <c r="CB2545" s="198"/>
      <c r="CC2545" s="198"/>
      <c r="CD2545" s="198"/>
    </row>
    <row r="2546" spans="4:82" x14ac:dyDescent="0.2">
      <c r="D2546" s="173"/>
      <c r="E2546" s="173"/>
      <c r="F2546" s="173"/>
      <c r="G2546" s="173"/>
      <c r="H2546" s="173"/>
      <c r="I2546" s="173"/>
      <c r="J2546" s="173"/>
      <c r="K2546" s="173"/>
      <c r="L2546" s="173"/>
      <c r="M2546" s="173"/>
      <c r="N2546" s="173"/>
      <c r="O2546" s="173"/>
      <c r="P2546" s="173"/>
      <c r="Q2546" s="173"/>
      <c r="R2546" s="173"/>
      <c r="S2546" s="173"/>
      <c r="T2546" s="173"/>
      <c r="U2546" s="173"/>
      <c r="V2546" s="173"/>
      <c r="W2546" s="173"/>
      <c r="X2546" s="173"/>
      <c r="Y2546" s="173"/>
      <c r="Z2546" s="173"/>
      <c r="AA2546" s="173"/>
      <c r="AB2546" s="173"/>
      <c r="AC2546" s="173"/>
      <c r="AD2546" s="173"/>
      <c r="AE2546" s="173"/>
      <c r="AF2546" s="173"/>
      <c r="AG2546" s="173"/>
      <c r="AH2546" s="173"/>
      <c r="AI2546" s="173"/>
      <c r="AJ2546" s="173"/>
      <c r="AK2546" s="173"/>
      <c r="AL2546" s="173"/>
      <c r="AM2546" s="173"/>
      <c r="AN2546" s="173"/>
      <c r="AO2546" s="173"/>
      <c r="AP2546" s="173"/>
      <c r="AQ2546" s="173"/>
      <c r="AR2546" s="173"/>
      <c r="AS2546" s="173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  <c r="BP2546" s="198"/>
      <c r="BQ2546" s="198"/>
      <c r="BR2546" s="198"/>
      <c r="BS2546" s="198"/>
      <c r="BT2546" s="198"/>
      <c r="BU2546" s="198"/>
      <c r="BV2546" s="198"/>
      <c r="BW2546" s="198"/>
      <c r="BX2546" s="198"/>
      <c r="BY2546" s="198"/>
      <c r="BZ2546" s="198"/>
      <c r="CA2546" s="198"/>
      <c r="CB2546" s="198"/>
      <c r="CC2546" s="198"/>
      <c r="CD2546" s="198"/>
    </row>
    <row r="2547" spans="4:82" x14ac:dyDescent="0.2">
      <c r="D2547" s="173"/>
      <c r="E2547" s="173"/>
      <c r="F2547" s="173"/>
      <c r="G2547" s="173"/>
      <c r="H2547" s="173"/>
      <c r="I2547" s="173"/>
      <c r="J2547" s="173"/>
      <c r="K2547" s="173"/>
      <c r="L2547" s="173"/>
      <c r="M2547" s="173"/>
      <c r="N2547" s="173"/>
      <c r="O2547" s="173"/>
      <c r="P2547" s="173"/>
      <c r="Q2547" s="173"/>
      <c r="R2547" s="173"/>
      <c r="S2547" s="173"/>
      <c r="T2547" s="173"/>
      <c r="U2547" s="173"/>
      <c r="V2547" s="173"/>
      <c r="W2547" s="173"/>
      <c r="X2547" s="173"/>
      <c r="Y2547" s="173"/>
      <c r="Z2547" s="173"/>
      <c r="AA2547" s="173"/>
      <c r="AB2547" s="173"/>
      <c r="AC2547" s="173"/>
      <c r="AD2547" s="173"/>
      <c r="AE2547" s="173"/>
      <c r="AF2547" s="173"/>
      <c r="AG2547" s="173"/>
      <c r="AH2547" s="173"/>
      <c r="AI2547" s="173"/>
      <c r="AJ2547" s="173"/>
      <c r="AK2547" s="173"/>
      <c r="AL2547" s="173"/>
      <c r="AM2547" s="173"/>
      <c r="AN2547" s="173"/>
      <c r="AO2547" s="173"/>
      <c r="AP2547" s="173"/>
      <c r="AQ2547" s="173"/>
      <c r="AR2547" s="173"/>
      <c r="AS2547" s="173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  <c r="BP2547" s="198"/>
      <c r="BQ2547" s="198"/>
      <c r="BR2547" s="198"/>
      <c r="BS2547" s="198"/>
      <c r="BT2547" s="198"/>
      <c r="BU2547" s="198"/>
      <c r="BV2547" s="198"/>
      <c r="BW2547" s="198"/>
      <c r="BX2547" s="198"/>
      <c r="BY2547" s="198"/>
      <c r="BZ2547" s="198"/>
      <c r="CA2547" s="198"/>
      <c r="CB2547" s="198"/>
      <c r="CC2547" s="198"/>
      <c r="CD2547" s="198"/>
    </row>
    <row r="2548" spans="4:82" x14ac:dyDescent="0.2">
      <c r="D2548" s="173"/>
      <c r="E2548" s="173"/>
      <c r="F2548" s="173"/>
      <c r="G2548" s="173"/>
      <c r="H2548" s="173"/>
      <c r="I2548" s="173"/>
      <c r="J2548" s="173"/>
      <c r="K2548" s="173"/>
      <c r="L2548" s="173"/>
      <c r="M2548" s="173"/>
      <c r="N2548" s="173"/>
      <c r="O2548" s="173"/>
      <c r="P2548" s="173"/>
      <c r="Q2548" s="173"/>
      <c r="R2548" s="173"/>
      <c r="S2548" s="173"/>
      <c r="T2548" s="173"/>
      <c r="U2548" s="173"/>
      <c r="V2548" s="173"/>
      <c r="W2548" s="173"/>
      <c r="X2548" s="173"/>
      <c r="Y2548" s="173"/>
      <c r="Z2548" s="173"/>
      <c r="AA2548" s="173"/>
      <c r="AB2548" s="173"/>
      <c r="AC2548" s="173"/>
      <c r="AD2548" s="173"/>
      <c r="AE2548" s="173"/>
      <c r="AF2548" s="173"/>
      <c r="AG2548" s="173"/>
      <c r="AH2548" s="173"/>
      <c r="AI2548" s="173"/>
      <c r="AJ2548" s="173"/>
      <c r="AK2548" s="173"/>
      <c r="AL2548" s="173"/>
      <c r="AM2548" s="173"/>
      <c r="AN2548" s="173"/>
      <c r="AO2548" s="173"/>
      <c r="AP2548" s="173"/>
      <c r="AQ2548" s="173"/>
      <c r="AR2548" s="173"/>
      <c r="AS2548" s="173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  <c r="BP2548" s="198"/>
      <c r="BQ2548" s="198"/>
      <c r="BR2548" s="198"/>
      <c r="BS2548" s="198"/>
      <c r="BT2548" s="198"/>
      <c r="BU2548" s="198"/>
      <c r="BV2548" s="198"/>
      <c r="BW2548" s="198"/>
      <c r="BX2548" s="198"/>
      <c r="BY2548" s="198"/>
      <c r="BZ2548" s="198"/>
      <c r="CA2548" s="198"/>
      <c r="CB2548" s="198"/>
      <c r="CC2548" s="198"/>
      <c r="CD2548" s="198"/>
    </row>
    <row r="2549" spans="4:82" x14ac:dyDescent="0.2">
      <c r="D2549" s="173"/>
      <c r="E2549" s="173"/>
      <c r="F2549" s="173"/>
      <c r="G2549" s="173"/>
      <c r="H2549" s="173"/>
      <c r="I2549" s="173"/>
      <c r="J2549" s="173"/>
      <c r="K2549" s="173"/>
      <c r="L2549" s="173"/>
      <c r="M2549" s="173"/>
      <c r="N2549" s="173"/>
      <c r="O2549" s="173"/>
      <c r="P2549" s="173"/>
      <c r="Q2549" s="173"/>
      <c r="R2549" s="173"/>
      <c r="S2549" s="173"/>
      <c r="T2549" s="173"/>
      <c r="U2549" s="173"/>
      <c r="V2549" s="173"/>
      <c r="W2549" s="173"/>
      <c r="X2549" s="173"/>
      <c r="Y2549" s="173"/>
      <c r="Z2549" s="173"/>
      <c r="AA2549" s="173"/>
      <c r="AB2549" s="173"/>
      <c r="AC2549" s="173"/>
      <c r="AD2549" s="173"/>
      <c r="AE2549" s="173"/>
      <c r="AF2549" s="173"/>
      <c r="AG2549" s="173"/>
      <c r="AH2549" s="173"/>
      <c r="AI2549" s="173"/>
      <c r="AJ2549" s="173"/>
      <c r="AK2549" s="173"/>
      <c r="AL2549" s="173"/>
      <c r="AM2549" s="173"/>
      <c r="AN2549" s="173"/>
      <c r="AO2549" s="173"/>
      <c r="AP2549" s="173"/>
      <c r="AQ2549" s="173"/>
      <c r="AR2549" s="173"/>
      <c r="AS2549" s="173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  <c r="BP2549" s="198"/>
      <c r="BQ2549" s="198"/>
      <c r="BR2549" s="198"/>
      <c r="BS2549" s="198"/>
      <c r="BT2549" s="198"/>
      <c r="BU2549" s="198"/>
      <c r="BV2549" s="198"/>
      <c r="BW2549" s="198"/>
      <c r="BX2549" s="198"/>
      <c r="BY2549" s="198"/>
      <c r="BZ2549" s="198"/>
      <c r="CA2549" s="198"/>
      <c r="CB2549" s="198"/>
      <c r="CC2549" s="198"/>
      <c r="CD2549" s="198"/>
    </row>
    <row r="2550" spans="4:82" x14ac:dyDescent="0.2">
      <c r="D2550" s="173"/>
      <c r="E2550" s="173"/>
      <c r="F2550" s="173"/>
      <c r="G2550" s="173"/>
      <c r="H2550" s="173"/>
      <c r="I2550" s="173"/>
      <c r="J2550" s="173"/>
      <c r="K2550" s="173"/>
      <c r="L2550" s="173"/>
      <c r="M2550" s="173"/>
      <c r="N2550" s="173"/>
      <c r="O2550" s="173"/>
      <c r="P2550" s="173"/>
      <c r="Q2550" s="173"/>
      <c r="R2550" s="173"/>
      <c r="S2550" s="173"/>
      <c r="T2550" s="173"/>
      <c r="U2550" s="173"/>
      <c r="V2550" s="173"/>
      <c r="W2550" s="173"/>
      <c r="X2550" s="173"/>
      <c r="Y2550" s="173"/>
      <c r="Z2550" s="173"/>
      <c r="AA2550" s="173"/>
      <c r="AB2550" s="173"/>
      <c r="AC2550" s="173"/>
      <c r="AD2550" s="173"/>
      <c r="AE2550" s="173"/>
      <c r="AF2550" s="173"/>
      <c r="AG2550" s="173"/>
      <c r="AH2550" s="173"/>
      <c r="AI2550" s="173"/>
      <c r="AJ2550" s="173"/>
      <c r="AK2550" s="173"/>
      <c r="AL2550" s="173"/>
      <c r="AM2550" s="173"/>
      <c r="AN2550" s="173"/>
      <c r="AO2550" s="173"/>
      <c r="AP2550" s="173"/>
      <c r="AQ2550" s="173"/>
      <c r="AR2550" s="173"/>
      <c r="AS2550" s="173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  <c r="BP2550" s="198"/>
      <c r="BQ2550" s="198"/>
      <c r="BR2550" s="198"/>
      <c r="BS2550" s="198"/>
      <c r="BT2550" s="198"/>
      <c r="BU2550" s="198"/>
      <c r="BV2550" s="198"/>
      <c r="BW2550" s="198"/>
      <c r="BX2550" s="198"/>
      <c r="BY2550" s="198"/>
      <c r="BZ2550" s="198"/>
      <c r="CA2550" s="198"/>
      <c r="CB2550" s="198"/>
      <c r="CC2550" s="198"/>
      <c r="CD2550" s="198"/>
    </row>
    <row r="2551" spans="4:82" x14ac:dyDescent="0.2">
      <c r="D2551" s="173"/>
      <c r="E2551" s="173"/>
      <c r="F2551" s="173"/>
      <c r="G2551" s="173"/>
      <c r="H2551" s="173"/>
      <c r="I2551" s="173"/>
      <c r="J2551" s="173"/>
      <c r="K2551" s="173"/>
      <c r="L2551" s="173"/>
      <c r="M2551" s="173"/>
      <c r="N2551" s="173"/>
      <c r="O2551" s="173"/>
      <c r="P2551" s="173"/>
      <c r="Q2551" s="173"/>
      <c r="R2551" s="173"/>
      <c r="S2551" s="173"/>
      <c r="T2551" s="173"/>
      <c r="U2551" s="173"/>
      <c r="V2551" s="173"/>
      <c r="W2551" s="173"/>
      <c r="X2551" s="173"/>
      <c r="Y2551" s="173"/>
      <c r="Z2551" s="173"/>
      <c r="AA2551" s="173"/>
      <c r="AB2551" s="173"/>
      <c r="AC2551" s="173"/>
      <c r="AD2551" s="173"/>
      <c r="AE2551" s="173"/>
      <c r="AF2551" s="173"/>
      <c r="AG2551" s="173"/>
      <c r="AH2551" s="173"/>
      <c r="AI2551" s="173"/>
      <c r="AJ2551" s="173"/>
      <c r="AK2551" s="173"/>
      <c r="AL2551" s="173"/>
      <c r="AM2551" s="173"/>
      <c r="AN2551" s="173"/>
      <c r="AO2551" s="173"/>
      <c r="AP2551" s="173"/>
      <c r="AQ2551" s="173"/>
      <c r="AR2551" s="173"/>
      <c r="AS2551" s="173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  <c r="BP2551" s="198"/>
      <c r="BQ2551" s="198"/>
      <c r="BR2551" s="198"/>
      <c r="BS2551" s="198"/>
      <c r="BT2551" s="198"/>
      <c r="BU2551" s="198"/>
      <c r="BV2551" s="198"/>
      <c r="BW2551" s="198"/>
      <c r="BX2551" s="198"/>
      <c r="BY2551" s="198"/>
      <c r="BZ2551" s="198"/>
      <c r="CA2551" s="198"/>
      <c r="CB2551" s="198"/>
      <c r="CC2551" s="198"/>
      <c r="CD2551" s="198"/>
    </row>
    <row r="2552" spans="4:82" x14ac:dyDescent="0.2">
      <c r="D2552" s="173"/>
      <c r="E2552" s="173"/>
      <c r="F2552" s="173"/>
      <c r="G2552" s="173"/>
      <c r="H2552" s="173"/>
      <c r="I2552" s="173"/>
      <c r="J2552" s="173"/>
      <c r="K2552" s="173"/>
      <c r="L2552" s="173"/>
      <c r="M2552" s="173"/>
      <c r="N2552" s="173"/>
      <c r="O2552" s="173"/>
      <c r="P2552" s="173"/>
      <c r="Q2552" s="173"/>
      <c r="R2552" s="173"/>
      <c r="S2552" s="173"/>
      <c r="T2552" s="173"/>
      <c r="U2552" s="173"/>
      <c r="V2552" s="173"/>
      <c r="W2552" s="173"/>
      <c r="X2552" s="173"/>
      <c r="Y2552" s="173"/>
      <c r="Z2552" s="173"/>
      <c r="AA2552" s="173"/>
      <c r="AB2552" s="173"/>
      <c r="AC2552" s="173"/>
      <c r="AD2552" s="173"/>
      <c r="AE2552" s="173"/>
      <c r="AF2552" s="173"/>
      <c r="AG2552" s="173"/>
      <c r="AH2552" s="173"/>
      <c r="AI2552" s="173"/>
      <c r="AJ2552" s="173"/>
      <c r="AK2552" s="173"/>
      <c r="AL2552" s="173"/>
      <c r="AM2552" s="173"/>
      <c r="AN2552" s="173"/>
      <c r="AO2552" s="173"/>
      <c r="AP2552" s="173"/>
      <c r="AQ2552" s="173"/>
      <c r="AR2552" s="173"/>
      <c r="AS2552" s="173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  <c r="BP2552" s="198"/>
      <c r="BQ2552" s="198"/>
      <c r="BR2552" s="198"/>
      <c r="BS2552" s="198"/>
      <c r="BT2552" s="198"/>
      <c r="BU2552" s="198"/>
      <c r="BV2552" s="198"/>
      <c r="BW2552" s="198"/>
      <c r="BX2552" s="198"/>
      <c r="BY2552" s="198"/>
      <c r="BZ2552" s="198"/>
      <c r="CA2552" s="198"/>
      <c r="CB2552" s="198"/>
      <c r="CC2552" s="198"/>
      <c r="CD2552" s="198"/>
    </row>
    <row r="2553" spans="4:82" x14ac:dyDescent="0.2">
      <c r="D2553" s="173"/>
      <c r="E2553" s="173"/>
      <c r="F2553" s="173"/>
      <c r="G2553" s="173"/>
      <c r="H2553" s="173"/>
      <c r="I2553" s="173"/>
      <c r="J2553" s="173"/>
      <c r="K2553" s="173"/>
      <c r="L2553" s="173"/>
      <c r="M2553" s="173"/>
      <c r="N2553" s="173"/>
      <c r="O2553" s="173"/>
      <c r="P2553" s="173"/>
      <c r="Q2553" s="173"/>
      <c r="R2553" s="173"/>
      <c r="S2553" s="173"/>
      <c r="T2553" s="173"/>
      <c r="U2553" s="173"/>
      <c r="V2553" s="173"/>
      <c r="W2553" s="173"/>
      <c r="X2553" s="173"/>
      <c r="Y2553" s="173"/>
      <c r="Z2553" s="173"/>
      <c r="AA2553" s="173"/>
      <c r="AB2553" s="173"/>
      <c r="AC2553" s="173"/>
      <c r="AD2553" s="173"/>
      <c r="AE2553" s="173"/>
      <c r="AF2553" s="173"/>
      <c r="AG2553" s="173"/>
      <c r="AH2553" s="173"/>
      <c r="AI2553" s="173"/>
      <c r="AJ2553" s="173"/>
      <c r="AK2553" s="173"/>
      <c r="AL2553" s="173"/>
      <c r="AM2553" s="173"/>
      <c r="AN2553" s="173"/>
      <c r="AO2553" s="173"/>
      <c r="AP2553" s="173"/>
      <c r="AQ2553" s="173"/>
      <c r="AR2553" s="173"/>
      <c r="AS2553" s="173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  <c r="BP2553" s="198"/>
      <c r="BQ2553" s="198"/>
      <c r="BR2553" s="198"/>
      <c r="BS2553" s="198"/>
      <c r="BT2553" s="198"/>
      <c r="BU2553" s="198"/>
      <c r="BV2553" s="198"/>
      <c r="BW2553" s="198"/>
      <c r="BX2553" s="198"/>
      <c r="BY2553" s="198"/>
      <c r="BZ2553" s="198"/>
      <c r="CA2553" s="198"/>
      <c r="CB2553" s="198"/>
      <c r="CC2553" s="198"/>
      <c r="CD2553" s="198"/>
    </row>
    <row r="2554" spans="4:82" x14ac:dyDescent="0.2">
      <c r="D2554" s="173"/>
      <c r="E2554" s="173"/>
      <c r="F2554" s="173"/>
      <c r="G2554" s="173"/>
      <c r="H2554" s="173"/>
      <c r="I2554" s="173"/>
      <c r="J2554" s="173"/>
      <c r="K2554" s="173"/>
      <c r="L2554" s="173"/>
      <c r="M2554" s="173"/>
      <c r="N2554" s="173"/>
      <c r="O2554" s="173"/>
      <c r="P2554" s="173"/>
      <c r="Q2554" s="173"/>
      <c r="R2554" s="173"/>
      <c r="S2554" s="173"/>
      <c r="T2554" s="173"/>
      <c r="U2554" s="173"/>
      <c r="V2554" s="173"/>
      <c r="W2554" s="173"/>
      <c r="X2554" s="173"/>
      <c r="Y2554" s="173"/>
      <c r="Z2554" s="173"/>
      <c r="AA2554" s="173"/>
      <c r="AB2554" s="173"/>
      <c r="AC2554" s="173"/>
      <c r="AD2554" s="173"/>
      <c r="AE2554" s="173"/>
      <c r="AF2554" s="173"/>
      <c r="AG2554" s="173"/>
      <c r="AH2554" s="173"/>
      <c r="AI2554" s="173"/>
      <c r="AJ2554" s="173"/>
      <c r="AK2554" s="173"/>
      <c r="AL2554" s="173"/>
      <c r="AM2554" s="173"/>
      <c r="AN2554" s="173"/>
      <c r="AO2554" s="173"/>
      <c r="AP2554" s="173"/>
      <c r="AQ2554" s="173"/>
      <c r="AR2554" s="173"/>
      <c r="AS2554" s="173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  <c r="BP2554" s="198"/>
      <c r="BQ2554" s="198"/>
      <c r="BR2554" s="198"/>
      <c r="BS2554" s="198"/>
      <c r="BT2554" s="198"/>
      <c r="BU2554" s="198"/>
      <c r="BV2554" s="198"/>
      <c r="BW2554" s="198"/>
      <c r="BX2554" s="198"/>
      <c r="BY2554" s="198"/>
      <c r="BZ2554" s="198"/>
      <c r="CA2554" s="198"/>
      <c r="CB2554" s="198"/>
      <c r="CC2554" s="198"/>
      <c r="CD2554" s="198"/>
    </row>
    <row r="2555" spans="4:82" x14ac:dyDescent="0.2">
      <c r="D2555" s="173"/>
      <c r="E2555" s="173"/>
      <c r="F2555" s="173"/>
      <c r="G2555" s="173"/>
      <c r="H2555" s="173"/>
      <c r="I2555" s="173"/>
      <c r="J2555" s="173"/>
      <c r="K2555" s="173"/>
      <c r="L2555" s="173"/>
      <c r="M2555" s="173"/>
      <c r="N2555" s="173"/>
      <c r="O2555" s="173"/>
      <c r="P2555" s="173"/>
      <c r="Q2555" s="173"/>
      <c r="R2555" s="173"/>
      <c r="S2555" s="173"/>
      <c r="T2555" s="173"/>
      <c r="U2555" s="173"/>
      <c r="V2555" s="173"/>
      <c r="W2555" s="173"/>
      <c r="X2555" s="173"/>
      <c r="Y2555" s="173"/>
      <c r="Z2555" s="173"/>
      <c r="AA2555" s="173"/>
      <c r="AB2555" s="173"/>
      <c r="AC2555" s="173"/>
      <c r="AD2555" s="173"/>
      <c r="AE2555" s="173"/>
      <c r="AF2555" s="173"/>
      <c r="AG2555" s="173"/>
      <c r="AH2555" s="173"/>
      <c r="AI2555" s="173"/>
      <c r="AJ2555" s="173"/>
      <c r="AK2555" s="173"/>
      <c r="AL2555" s="173"/>
      <c r="AM2555" s="173"/>
      <c r="AN2555" s="173"/>
      <c r="AO2555" s="173"/>
      <c r="AP2555" s="173"/>
      <c r="AQ2555" s="173"/>
      <c r="AR2555" s="173"/>
      <c r="AS2555" s="173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  <c r="BP2555" s="198"/>
      <c r="BQ2555" s="198"/>
      <c r="BR2555" s="198"/>
      <c r="BS2555" s="198"/>
      <c r="BT2555" s="198"/>
      <c r="BU2555" s="198"/>
      <c r="BV2555" s="198"/>
      <c r="BW2555" s="198"/>
      <c r="BX2555" s="198"/>
      <c r="BY2555" s="198"/>
      <c r="BZ2555" s="198"/>
      <c r="CA2555" s="198"/>
      <c r="CB2555" s="198"/>
      <c r="CC2555" s="198"/>
      <c r="CD2555" s="198"/>
    </row>
    <row r="2556" spans="4:82" x14ac:dyDescent="0.2">
      <c r="D2556" s="173"/>
      <c r="E2556" s="173"/>
      <c r="F2556" s="173"/>
      <c r="G2556" s="173"/>
      <c r="H2556" s="173"/>
      <c r="I2556" s="173"/>
      <c r="J2556" s="173"/>
      <c r="K2556" s="173"/>
      <c r="L2556" s="173"/>
      <c r="M2556" s="173"/>
      <c r="N2556" s="173"/>
      <c r="O2556" s="173"/>
      <c r="P2556" s="173"/>
      <c r="Q2556" s="173"/>
      <c r="R2556" s="173"/>
      <c r="S2556" s="173"/>
      <c r="T2556" s="173"/>
      <c r="U2556" s="173"/>
      <c r="V2556" s="173"/>
      <c r="W2556" s="173"/>
      <c r="X2556" s="173"/>
      <c r="Y2556" s="173"/>
      <c r="Z2556" s="173"/>
      <c r="AA2556" s="173"/>
      <c r="AB2556" s="173"/>
      <c r="AC2556" s="173"/>
      <c r="AD2556" s="173"/>
      <c r="AE2556" s="173"/>
      <c r="AF2556" s="173"/>
      <c r="AG2556" s="173"/>
      <c r="AH2556" s="173"/>
      <c r="AI2556" s="173"/>
      <c r="AJ2556" s="173"/>
      <c r="AK2556" s="173"/>
      <c r="AL2556" s="173"/>
      <c r="AM2556" s="173"/>
      <c r="AN2556" s="173"/>
      <c r="AO2556" s="173"/>
      <c r="AP2556" s="173"/>
      <c r="AQ2556" s="173"/>
      <c r="AR2556" s="173"/>
      <c r="AS2556" s="173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  <c r="BP2556" s="198"/>
      <c r="BQ2556" s="198"/>
      <c r="BR2556" s="198"/>
      <c r="BS2556" s="198"/>
      <c r="BT2556" s="198"/>
      <c r="BU2556" s="198"/>
      <c r="BV2556" s="198"/>
      <c r="BW2556" s="198"/>
      <c r="BX2556" s="198"/>
      <c r="BY2556" s="198"/>
      <c r="BZ2556" s="198"/>
      <c r="CA2556" s="198"/>
      <c r="CB2556" s="198"/>
      <c r="CC2556" s="198"/>
      <c r="CD2556" s="198"/>
    </row>
    <row r="2557" spans="4:82" x14ac:dyDescent="0.2">
      <c r="D2557" s="173"/>
      <c r="E2557" s="173"/>
      <c r="F2557" s="173"/>
      <c r="G2557" s="173"/>
      <c r="H2557" s="173"/>
      <c r="I2557" s="173"/>
      <c r="J2557" s="173"/>
      <c r="K2557" s="173"/>
      <c r="L2557" s="173"/>
      <c r="M2557" s="173"/>
      <c r="N2557" s="173"/>
      <c r="O2557" s="173"/>
      <c r="P2557" s="173"/>
      <c r="Q2557" s="173"/>
      <c r="R2557" s="173"/>
      <c r="S2557" s="173"/>
      <c r="T2557" s="173"/>
      <c r="U2557" s="173"/>
      <c r="V2557" s="173"/>
      <c r="W2557" s="173"/>
      <c r="X2557" s="173"/>
      <c r="Y2557" s="173"/>
      <c r="Z2557" s="173"/>
      <c r="AA2557" s="173"/>
      <c r="AB2557" s="173"/>
      <c r="AC2557" s="173"/>
      <c r="AD2557" s="173"/>
      <c r="AE2557" s="173"/>
      <c r="AF2557" s="173"/>
      <c r="AG2557" s="173"/>
      <c r="AH2557" s="173"/>
      <c r="AI2557" s="173"/>
      <c r="AJ2557" s="173"/>
      <c r="AK2557" s="173"/>
      <c r="AL2557" s="173"/>
      <c r="AM2557" s="173"/>
      <c r="AN2557" s="173"/>
      <c r="AO2557" s="173"/>
      <c r="AP2557" s="173"/>
      <c r="AQ2557" s="173"/>
      <c r="AR2557" s="173"/>
      <c r="AS2557" s="173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  <c r="BP2557" s="198"/>
      <c r="BQ2557" s="198"/>
      <c r="BR2557" s="198"/>
      <c r="BS2557" s="198"/>
      <c r="BT2557" s="198"/>
      <c r="BU2557" s="198"/>
      <c r="BV2557" s="198"/>
      <c r="BW2557" s="198"/>
      <c r="BX2557" s="198"/>
      <c r="BY2557" s="198"/>
      <c r="BZ2557" s="198"/>
      <c r="CA2557" s="198"/>
      <c r="CB2557" s="198"/>
      <c r="CC2557" s="198"/>
      <c r="CD2557" s="198"/>
    </row>
    <row r="2558" spans="4:82" x14ac:dyDescent="0.2">
      <c r="D2558" s="173"/>
      <c r="E2558" s="173"/>
      <c r="F2558" s="173"/>
      <c r="G2558" s="173"/>
      <c r="H2558" s="173"/>
      <c r="I2558" s="173"/>
      <c r="J2558" s="173"/>
      <c r="K2558" s="173"/>
      <c r="L2558" s="173"/>
      <c r="M2558" s="173"/>
      <c r="N2558" s="173"/>
      <c r="O2558" s="173"/>
      <c r="P2558" s="173"/>
      <c r="Q2558" s="173"/>
      <c r="R2558" s="173"/>
      <c r="S2558" s="173"/>
      <c r="T2558" s="173"/>
      <c r="U2558" s="173"/>
      <c r="V2558" s="173"/>
      <c r="W2558" s="173"/>
      <c r="X2558" s="173"/>
      <c r="Y2558" s="173"/>
      <c r="Z2558" s="173"/>
      <c r="AA2558" s="173"/>
      <c r="AB2558" s="173"/>
      <c r="AC2558" s="173"/>
      <c r="AD2558" s="173"/>
      <c r="AE2558" s="173"/>
      <c r="AF2558" s="173"/>
      <c r="AG2558" s="173"/>
      <c r="AH2558" s="173"/>
      <c r="AI2558" s="173"/>
      <c r="AJ2558" s="173"/>
      <c r="AK2558" s="173"/>
      <c r="AL2558" s="173"/>
      <c r="AM2558" s="173"/>
      <c r="AN2558" s="173"/>
      <c r="AO2558" s="173"/>
      <c r="AP2558" s="173"/>
      <c r="AQ2558" s="173"/>
      <c r="AR2558" s="173"/>
      <c r="AS2558" s="173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  <c r="BP2558" s="198"/>
      <c r="BQ2558" s="198"/>
      <c r="BR2558" s="198"/>
      <c r="BS2558" s="198"/>
      <c r="BT2558" s="198"/>
      <c r="BU2558" s="198"/>
      <c r="BV2558" s="198"/>
      <c r="BW2558" s="198"/>
      <c r="BX2558" s="198"/>
      <c r="BY2558" s="198"/>
      <c r="BZ2558" s="198"/>
      <c r="CA2558" s="198"/>
      <c r="CB2558" s="198"/>
      <c r="CC2558" s="198"/>
      <c r="CD2558" s="198"/>
    </row>
    <row r="2559" spans="4:82" x14ac:dyDescent="0.2">
      <c r="D2559" s="173"/>
      <c r="E2559" s="173"/>
      <c r="F2559" s="173"/>
      <c r="G2559" s="173"/>
      <c r="H2559" s="173"/>
      <c r="I2559" s="173"/>
      <c r="J2559" s="173"/>
      <c r="K2559" s="173"/>
      <c r="L2559" s="173"/>
      <c r="M2559" s="173"/>
      <c r="N2559" s="173"/>
      <c r="O2559" s="173"/>
      <c r="P2559" s="173"/>
      <c r="Q2559" s="173"/>
      <c r="R2559" s="173"/>
      <c r="S2559" s="173"/>
      <c r="T2559" s="173"/>
      <c r="U2559" s="173"/>
      <c r="V2559" s="173"/>
      <c r="W2559" s="173"/>
      <c r="X2559" s="173"/>
      <c r="Y2559" s="173"/>
      <c r="Z2559" s="173"/>
      <c r="AA2559" s="173"/>
      <c r="AB2559" s="173"/>
      <c r="AC2559" s="173"/>
      <c r="AD2559" s="173"/>
      <c r="AE2559" s="173"/>
      <c r="AF2559" s="173"/>
      <c r="AG2559" s="173"/>
      <c r="AH2559" s="173"/>
      <c r="AI2559" s="173"/>
      <c r="AJ2559" s="173"/>
      <c r="AK2559" s="173"/>
      <c r="AL2559" s="173"/>
      <c r="AM2559" s="173"/>
      <c r="AN2559" s="173"/>
      <c r="AO2559" s="173"/>
      <c r="AP2559" s="173"/>
      <c r="AQ2559" s="173"/>
      <c r="AR2559" s="173"/>
      <c r="AS2559" s="173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  <c r="BP2559" s="198"/>
      <c r="BQ2559" s="198"/>
      <c r="BR2559" s="198"/>
      <c r="BS2559" s="198"/>
      <c r="BT2559" s="198"/>
      <c r="BU2559" s="198"/>
      <c r="BV2559" s="198"/>
      <c r="BW2559" s="198"/>
      <c r="BX2559" s="198"/>
      <c r="BY2559" s="198"/>
      <c r="BZ2559" s="198"/>
      <c r="CA2559" s="198"/>
      <c r="CB2559" s="198"/>
      <c r="CC2559" s="198"/>
      <c r="CD2559" s="198"/>
    </row>
    <row r="2560" spans="4:82" x14ac:dyDescent="0.2">
      <c r="D2560" s="173"/>
      <c r="E2560" s="173"/>
      <c r="F2560" s="173"/>
      <c r="G2560" s="173"/>
      <c r="H2560" s="173"/>
      <c r="I2560" s="173"/>
      <c r="J2560" s="173"/>
      <c r="K2560" s="173"/>
      <c r="L2560" s="173"/>
      <c r="M2560" s="173"/>
      <c r="N2560" s="173"/>
      <c r="O2560" s="173"/>
      <c r="P2560" s="173"/>
      <c r="Q2560" s="173"/>
      <c r="R2560" s="173"/>
      <c r="S2560" s="173"/>
      <c r="T2560" s="173"/>
      <c r="U2560" s="173"/>
      <c r="V2560" s="173"/>
      <c r="W2560" s="173"/>
      <c r="X2560" s="173"/>
      <c r="Y2560" s="173"/>
      <c r="Z2560" s="173"/>
      <c r="AA2560" s="173"/>
      <c r="AB2560" s="173"/>
      <c r="AC2560" s="173"/>
      <c r="AD2560" s="173"/>
      <c r="AE2560" s="173"/>
      <c r="AF2560" s="173"/>
      <c r="AG2560" s="173"/>
      <c r="AH2560" s="173"/>
      <c r="AI2560" s="173"/>
      <c r="AJ2560" s="173"/>
      <c r="AK2560" s="173"/>
      <c r="AL2560" s="173"/>
      <c r="AM2560" s="173"/>
      <c r="AN2560" s="173"/>
      <c r="AO2560" s="173"/>
      <c r="AP2560" s="173"/>
      <c r="AQ2560" s="173"/>
      <c r="AR2560" s="173"/>
      <c r="AS2560" s="173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  <c r="BP2560" s="198"/>
      <c r="BQ2560" s="198"/>
      <c r="BR2560" s="198"/>
      <c r="BS2560" s="198"/>
      <c r="BT2560" s="198"/>
      <c r="BU2560" s="198"/>
      <c r="BV2560" s="198"/>
      <c r="BW2560" s="198"/>
      <c r="BX2560" s="198"/>
      <c r="BY2560" s="198"/>
      <c r="BZ2560" s="198"/>
      <c r="CA2560" s="198"/>
      <c r="CB2560" s="198"/>
      <c r="CC2560" s="198"/>
      <c r="CD2560" s="198"/>
    </row>
    <row r="2561" spans="4:82" x14ac:dyDescent="0.2">
      <c r="D2561" s="173"/>
      <c r="E2561" s="173"/>
      <c r="F2561" s="173"/>
      <c r="G2561" s="173"/>
      <c r="H2561" s="173"/>
      <c r="I2561" s="173"/>
      <c r="J2561" s="173"/>
      <c r="K2561" s="173"/>
      <c r="L2561" s="173"/>
      <c r="M2561" s="173"/>
      <c r="N2561" s="173"/>
      <c r="O2561" s="173"/>
      <c r="P2561" s="173"/>
      <c r="Q2561" s="173"/>
      <c r="R2561" s="173"/>
      <c r="S2561" s="173"/>
      <c r="T2561" s="173"/>
      <c r="U2561" s="173"/>
      <c r="V2561" s="173"/>
      <c r="W2561" s="173"/>
      <c r="X2561" s="173"/>
      <c r="Y2561" s="173"/>
      <c r="Z2561" s="173"/>
      <c r="AA2561" s="173"/>
      <c r="AB2561" s="173"/>
      <c r="AC2561" s="173"/>
      <c r="AD2561" s="173"/>
      <c r="AE2561" s="173"/>
      <c r="AF2561" s="173"/>
      <c r="AG2561" s="173"/>
      <c r="AH2561" s="173"/>
      <c r="AI2561" s="173"/>
      <c r="AJ2561" s="173"/>
      <c r="AK2561" s="173"/>
      <c r="AL2561" s="173"/>
      <c r="AM2561" s="173"/>
      <c r="AN2561" s="173"/>
      <c r="AO2561" s="173"/>
      <c r="AP2561" s="173"/>
      <c r="AQ2561" s="173"/>
      <c r="AR2561" s="173"/>
      <c r="AS2561" s="173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  <c r="BP2561" s="198"/>
      <c r="BQ2561" s="198"/>
      <c r="BR2561" s="198"/>
      <c r="BS2561" s="198"/>
      <c r="BT2561" s="198"/>
      <c r="BU2561" s="198"/>
      <c r="BV2561" s="198"/>
      <c r="BW2561" s="198"/>
      <c r="BX2561" s="198"/>
      <c r="BY2561" s="198"/>
      <c r="BZ2561" s="198"/>
      <c r="CA2561" s="198"/>
      <c r="CB2561" s="198"/>
      <c r="CC2561" s="198"/>
      <c r="CD2561" s="198"/>
    </row>
    <row r="2562" spans="4:82" x14ac:dyDescent="0.2">
      <c r="D2562" s="173"/>
      <c r="E2562" s="173"/>
      <c r="F2562" s="173"/>
      <c r="G2562" s="173"/>
      <c r="H2562" s="173"/>
      <c r="I2562" s="173"/>
      <c r="J2562" s="173"/>
      <c r="K2562" s="173"/>
      <c r="L2562" s="173"/>
      <c r="M2562" s="173"/>
      <c r="N2562" s="173"/>
      <c r="O2562" s="173"/>
      <c r="P2562" s="173"/>
      <c r="Q2562" s="173"/>
      <c r="R2562" s="173"/>
      <c r="S2562" s="173"/>
      <c r="T2562" s="173"/>
      <c r="U2562" s="173"/>
      <c r="V2562" s="173"/>
      <c r="W2562" s="173"/>
      <c r="X2562" s="173"/>
      <c r="Y2562" s="173"/>
      <c r="Z2562" s="173"/>
      <c r="AA2562" s="173"/>
      <c r="AB2562" s="173"/>
      <c r="AC2562" s="173"/>
      <c r="AD2562" s="173"/>
      <c r="AE2562" s="173"/>
      <c r="AF2562" s="173"/>
      <c r="AG2562" s="173"/>
      <c r="AH2562" s="173"/>
      <c r="AI2562" s="173"/>
      <c r="AJ2562" s="173"/>
      <c r="AK2562" s="173"/>
      <c r="AL2562" s="173"/>
      <c r="AM2562" s="173"/>
      <c r="AN2562" s="173"/>
      <c r="AO2562" s="173"/>
      <c r="AP2562" s="173"/>
      <c r="AQ2562" s="173"/>
      <c r="AR2562" s="173"/>
      <c r="AS2562" s="173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  <c r="BP2562" s="198"/>
      <c r="BQ2562" s="198"/>
      <c r="BR2562" s="198"/>
      <c r="BS2562" s="198"/>
      <c r="BT2562" s="198"/>
      <c r="BU2562" s="198"/>
      <c r="BV2562" s="198"/>
      <c r="BW2562" s="198"/>
      <c r="BX2562" s="198"/>
      <c r="BY2562" s="198"/>
      <c r="BZ2562" s="198"/>
      <c r="CA2562" s="198"/>
      <c r="CB2562" s="198"/>
      <c r="CC2562" s="198"/>
      <c r="CD2562" s="198"/>
    </row>
    <row r="2563" spans="4:82" x14ac:dyDescent="0.2">
      <c r="D2563" s="173"/>
      <c r="E2563" s="173"/>
      <c r="F2563" s="173"/>
      <c r="G2563" s="173"/>
      <c r="H2563" s="173"/>
      <c r="I2563" s="173"/>
      <c r="J2563" s="173"/>
      <c r="K2563" s="173"/>
      <c r="L2563" s="173"/>
      <c r="M2563" s="173"/>
      <c r="N2563" s="173"/>
      <c r="O2563" s="173"/>
      <c r="P2563" s="173"/>
      <c r="Q2563" s="173"/>
      <c r="R2563" s="173"/>
      <c r="S2563" s="173"/>
      <c r="T2563" s="173"/>
      <c r="U2563" s="173"/>
      <c r="V2563" s="173"/>
      <c r="W2563" s="173"/>
      <c r="X2563" s="173"/>
      <c r="Y2563" s="173"/>
      <c r="Z2563" s="173"/>
      <c r="AA2563" s="173"/>
      <c r="AB2563" s="173"/>
      <c r="AC2563" s="173"/>
      <c r="AD2563" s="173"/>
      <c r="AE2563" s="173"/>
      <c r="AF2563" s="173"/>
      <c r="AG2563" s="173"/>
      <c r="AH2563" s="173"/>
      <c r="AI2563" s="173"/>
      <c r="AJ2563" s="173"/>
      <c r="AK2563" s="173"/>
      <c r="AL2563" s="173"/>
      <c r="AM2563" s="173"/>
      <c r="AN2563" s="173"/>
      <c r="AO2563" s="173"/>
      <c r="AP2563" s="173"/>
      <c r="AQ2563" s="173"/>
      <c r="AR2563" s="173"/>
      <c r="AS2563" s="173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  <c r="BP2563" s="198"/>
      <c r="BQ2563" s="198"/>
      <c r="BR2563" s="198"/>
      <c r="BS2563" s="198"/>
      <c r="BT2563" s="198"/>
      <c r="BU2563" s="198"/>
      <c r="BV2563" s="198"/>
      <c r="BW2563" s="198"/>
      <c r="BX2563" s="198"/>
      <c r="BY2563" s="198"/>
      <c r="BZ2563" s="198"/>
      <c r="CA2563" s="198"/>
      <c r="CB2563" s="198"/>
      <c r="CC2563" s="198"/>
      <c r="CD2563" s="198"/>
    </row>
    <row r="2564" spans="4:82" x14ac:dyDescent="0.2">
      <c r="D2564" s="173"/>
      <c r="E2564" s="173"/>
      <c r="F2564" s="173"/>
      <c r="G2564" s="173"/>
      <c r="H2564" s="173"/>
      <c r="I2564" s="173"/>
      <c r="J2564" s="173"/>
      <c r="K2564" s="173"/>
      <c r="L2564" s="173"/>
      <c r="M2564" s="173"/>
      <c r="N2564" s="173"/>
      <c r="O2564" s="173"/>
      <c r="P2564" s="173"/>
      <c r="Q2564" s="173"/>
      <c r="R2564" s="173"/>
      <c r="S2564" s="173"/>
      <c r="T2564" s="173"/>
      <c r="U2564" s="173"/>
      <c r="V2564" s="173"/>
      <c r="W2564" s="173"/>
      <c r="X2564" s="173"/>
      <c r="Y2564" s="173"/>
      <c r="Z2564" s="173"/>
      <c r="AA2564" s="173"/>
      <c r="AB2564" s="173"/>
      <c r="AC2564" s="173"/>
      <c r="AD2564" s="173"/>
      <c r="AE2564" s="173"/>
      <c r="AF2564" s="173"/>
      <c r="AG2564" s="173"/>
      <c r="AH2564" s="173"/>
      <c r="AI2564" s="173"/>
      <c r="AJ2564" s="173"/>
      <c r="AK2564" s="173"/>
      <c r="AL2564" s="173"/>
      <c r="AM2564" s="173"/>
      <c r="AN2564" s="173"/>
      <c r="AO2564" s="173"/>
      <c r="AP2564" s="173"/>
      <c r="AQ2564" s="173"/>
      <c r="AR2564" s="173"/>
      <c r="AS2564" s="173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  <c r="BP2564" s="198"/>
      <c r="BQ2564" s="198"/>
      <c r="BR2564" s="198"/>
      <c r="BS2564" s="198"/>
      <c r="BT2564" s="198"/>
      <c r="BU2564" s="198"/>
      <c r="BV2564" s="198"/>
      <c r="BW2564" s="198"/>
      <c r="BX2564" s="198"/>
      <c r="BY2564" s="198"/>
      <c r="BZ2564" s="198"/>
      <c r="CA2564" s="198"/>
      <c r="CB2564" s="198"/>
      <c r="CC2564" s="198"/>
      <c r="CD2564" s="198"/>
    </row>
    <row r="2565" spans="4:82" x14ac:dyDescent="0.2">
      <c r="D2565" s="173"/>
      <c r="E2565" s="173"/>
      <c r="F2565" s="173"/>
      <c r="G2565" s="173"/>
      <c r="H2565" s="173"/>
      <c r="I2565" s="173"/>
      <c r="J2565" s="173"/>
      <c r="K2565" s="173"/>
      <c r="L2565" s="173"/>
      <c r="M2565" s="173"/>
      <c r="N2565" s="173"/>
      <c r="O2565" s="173"/>
      <c r="P2565" s="173"/>
      <c r="Q2565" s="173"/>
      <c r="R2565" s="173"/>
      <c r="S2565" s="173"/>
      <c r="T2565" s="173"/>
      <c r="U2565" s="173"/>
      <c r="V2565" s="173"/>
      <c r="W2565" s="173"/>
      <c r="X2565" s="173"/>
      <c r="Y2565" s="173"/>
      <c r="Z2565" s="173"/>
      <c r="AA2565" s="173"/>
      <c r="AB2565" s="173"/>
      <c r="AC2565" s="173"/>
      <c r="AD2565" s="173"/>
      <c r="AE2565" s="173"/>
      <c r="AF2565" s="173"/>
      <c r="AG2565" s="173"/>
      <c r="AH2565" s="173"/>
      <c r="AI2565" s="173"/>
      <c r="AJ2565" s="173"/>
      <c r="AK2565" s="173"/>
      <c r="AL2565" s="173"/>
      <c r="AM2565" s="173"/>
      <c r="AN2565" s="173"/>
      <c r="AO2565" s="173"/>
      <c r="AP2565" s="173"/>
      <c r="AQ2565" s="173"/>
      <c r="AR2565" s="173"/>
      <c r="AS2565" s="173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  <c r="BP2565" s="198"/>
      <c r="BQ2565" s="198"/>
      <c r="BR2565" s="198"/>
      <c r="BS2565" s="198"/>
      <c r="BT2565" s="198"/>
      <c r="BU2565" s="198"/>
      <c r="BV2565" s="198"/>
      <c r="BW2565" s="198"/>
      <c r="BX2565" s="198"/>
      <c r="BY2565" s="198"/>
      <c r="BZ2565" s="198"/>
      <c r="CA2565" s="198"/>
      <c r="CB2565" s="198"/>
      <c r="CC2565" s="198"/>
      <c r="CD2565" s="198"/>
    </row>
    <row r="2566" spans="4:82" x14ac:dyDescent="0.2">
      <c r="D2566" s="173"/>
      <c r="E2566" s="173"/>
      <c r="F2566" s="173"/>
      <c r="G2566" s="173"/>
      <c r="H2566" s="173"/>
      <c r="I2566" s="173"/>
      <c r="J2566" s="173"/>
      <c r="K2566" s="173"/>
      <c r="L2566" s="173"/>
      <c r="M2566" s="173"/>
      <c r="N2566" s="173"/>
      <c r="O2566" s="173"/>
      <c r="P2566" s="173"/>
      <c r="Q2566" s="173"/>
      <c r="R2566" s="173"/>
      <c r="S2566" s="173"/>
      <c r="T2566" s="173"/>
      <c r="U2566" s="173"/>
      <c r="V2566" s="173"/>
      <c r="W2566" s="173"/>
      <c r="X2566" s="173"/>
      <c r="Y2566" s="173"/>
      <c r="Z2566" s="173"/>
      <c r="AA2566" s="173"/>
      <c r="AB2566" s="173"/>
      <c r="AC2566" s="173"/>
      <c r="AD2566" s="173"/>
      <c r="AE2566" s="173"/>
      <c r="AF2566" s="173"/>
      <c r="AG2566" s="173"/>
      <c r="AH2566" s="173"/>
      <c r="AI2566" s="173"/>
      <c r="AJ2566" s="173"/>
      <c r="AK2566" s="173"/>
      <c r="AL2566" s="173"/>
      <c r="AM2566" s="173"/>
      <c r="AN2566" s="173"/>
      <c r="AO2566" s="173"/>
      <c r="AP2566" s="173"/>
      <c r="AQ2566" s="173"/>
      <c r="AR2566" s="173"/>
      <c r="AS2566" s="173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  <c r="BP2566" s="198"/>
      <c r="BQ2566" s="198"/>
      <c r="BR2566" s="198"/>
      <c r="BS2566" s="198"/>
      <c r="BT2566" s="198"/>
      <c r="BU2566" s="198"/>
      <c r="BV2566" s="198"/>
      <c r="BW2566" s="198"/>
      <c r="BX2566" s="198"/>
      <c r="BY2566" s="198"/>
      <c r="BZ2566" s="198"/>
      <c r="CA2566" s="198"/>
      <c r="CB2566" s="198"/>
      <c r="CC2566" s="198"/>
      <c r="CD2566" s="198"/>
    </row>
    <row r="2567" spans="4:82" x14ac:dyDescent="0.2">
      <c r="D2567" s="173"/>
      <c r="E2567" s="173"/>
      <c r="F2567" s="173"/>
      <c r="G2567" s="173"/>
      <c r="H2567" s="173"/>
      <c r="I2567" s="173"/>
      <c r="J2567" s="173"/>
      <c r="K2567" s="173"/>
      <c r="L2567" s="173"/>
      <c r="M2567" s="173"/>
      <c r="N2567" s="173"/>
      <c r="O2567" s="173"/>
      <c r="P2567" s="173"/>
      <c r="Q2567" s="173"/>
      <c r="R2567" s="173"/>
      <c r="S2567" s="173"/>
      <c r="T2567" s="173"/>
      <c r="U2567" s="173"/>
      <c r="V2567" s="173"/>
      <c r="W2567" s="173"/>
      <c r="X2567" s="173"/>
      <c r="Y2567" s="173"/>
      <c r="Z2567" s="173"/>
      <c r="AA2567" s="173"/>
      <c r="AB2567" s="173"/>
      <c r="AC2567" s="173"/>
      <c r="AD2567" s="173"/>
      <c r="AE2567" s="173"/>
      <c r="AF2567" s="173"/>
      <c r="AG2567" s="173"/>
      <c r="AH2567" s="173"/>
      <c r="AI2567" s="173"/>
      <c r="AJ2567" s="173"/>
      <c r="AK2567" s="173"/>
      <c r="AL2567" s="173"/>
      <c r="AM2567" s="173"/>
      <c r="AN2567" s="173"/>
      <c r="AO2567" s="173"/>
      <c r="AP2567" s="173"/>
      <c r="AQ2567" s="173"/>
      <c r="AR2567" s="173"/>
      <c r="AS2567" s="173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  <c r="BP2567" s="198"/>
      <c r="BQ2567" s="198"/>
      <c r="BR2567" s="198"/>
      <c r="BS2567" s="198"/>
      <c r="BT2567" s="198"/>
      <c r="BU2567" s="198"/>
      <c r="BV2567" s="198"/>
      <c r="BW2567" s="198"/>
      <c r="BX2567" s="198"/>
      <c r="BY2567" s="198"/>
      <c r="BZ2567" s="198"/>
      <c r="CA2567" s="198"/>
      <c r="CB2567" s="198"/>
      <c r="CC2567" s="198"/>
      <c r="CD2567" s="198"/>
    </row>
    <row r="2568" spans="4:82" x14ac:dyDescent="0.2">
      <c r="D2568" s="173"/>
      <c r="E2568" s="173"/>
      <c r="F2568" s="173"/>
      <c r="G2568" s="173"/>
      <c r="H2568" s="173"/>
      <c r="I2568" s="173"/>
      <c r="J2568" s="173"/>
      <c r="K2568" s="173"/>
      <c r="L2568" s="173"/>
      <c r="M2568" s="173"/>
      <c r="N2568" s="173"/>
      <c r="O2568" s="173"/>
      <c r="P2568" s="173"/>
      <c r="Q2568" s="173"/>
      <c r="R2568" s="173"/>
      <c r="S2568" s="173"/>
      <c r="T2568" s="173"/>
      <c r="U2568" s="173"/>
      <c r="V2568" s="173"/>
      <c r="W2568" s="173"/>
      <c r="X2568" s="173"/>
      <c r="Y2568" s="173"/>
      <c r="Z2568" s="173"/>
      <c r="AA2568" s="173"/>
      <c r="AB2568" s="173"/>
      <c r="AC2568" s="173"/>
      <c r="AD2568" s="173"/>
      <c r="AE2568" s="173"/>
      <c r="AF2568" s="173"/>
      <c r="AG2568" s="173"/>
      <c r="AH2568" s="173"/>
      <c r="AI2568" s="173"/>
      <c r="AJ2568" s="173"/>
      <c r="AK2568" s="173"/>
      <c r="AL2568" s="173"/>
      <c r="AM2568" s="173"/>
      <c r="AN2568" s="173"/>
      <c r="AO2568" s="173"/>
      <c r="AP2568" s="173"/>
      <c r="AQ2568" s="173"/>
      <c r="AR2568" s="173"/>
      <c r="AS2568" s="173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  <c r="BP2568" s="198"/>
      <c r="BQ2568" s="198"/>
      <c r="BR2568" s="198"/>
      <c r="BS2568" s="198"/>
      <c r="BT2568" s="198"/>
      <c r="BU2568" s="198"/>
      <c r="BV2568" s="198"/>
      <c r="BW2568" s="198"/>
      <c r="BX2568" s="198"/>
      <c r="BY2568" s="198"/>
      <c r="BZ2568" s="198"/>
      <c r="CA2568" s="198"/>
      <c r="CB2568" s="198"/>
      <c r="CC2568" s="198"/>
      <c r="CD2568" s="198"/>
    </row>
    <row r="2569" spans="4:82" x14ac:dyDescent="0.2">
      <c r="D2569" s="173"/>
      <c r="E2569" s="173"/>
      <c r="F2569" s="173"/>
      <c r="G2569" s="173"/>
      <c r="H2569" s="173"/>
      <c r="I2569" s="173"/>
      <c r="J2569" s="173"/>
      <c r="K2569" s="173"/>
      <c r="L2569" s="173"/>
      <c r="M2569" s="173"/>
      <c r="N2569" s="173"/>
      <c r="O2569" s="173"/>
      <c r="P2569" s="173"/>
      <c r="Q2569" s="173"/>
      <c r="R2569" s="173"/>
      <c r="S2569" s="173"/>
      <c r="T2569" s="173"/>
      <c r="U2569" s="173"/>
      <c r="V2569" s="173"/>
      <c r="W2569" s="173"/>
      <c r="X2569" s="173"/>
      <c r="Y2569" s="173"/>
      <c r="Z2569" s="173"/>
      <c r="AA2569" s="173"/>
      <c r="AB2569" s="173"/>
      <c r="AC2569" s="173"/>
      <c r="AD2569" s="173"/>
      <c r="AE2569" s="173"/>
      <c r="AF2569" s="173"/>
      <c r="AG2569" s="173"/>
      <c r="AH2569" s="173"/>
      <c r="AI2569" s="173"/>
      <c r="AJ2569" s="173"/>
      <c r="AK2569" s="173"/>
      <c r="AL2569" s="173"/>
      <c r="AM2569" s="173"/>
      <c r="AN2569" s="173"/>
      <c r="AO2569" s="173"/>
      <c r="AP2569" s="173"/>
      <c r="AQ2569" s="173"/>
      <c r="AR2569" s="173"/>
      <c r="AS2569" s="173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  <c r="BP2569" s="198"/>
      <c r="BQ2569" s="198"/>
      <c r="BR2569" s="198"/>
      <c r="BS2569" s="198"/>
      <c r="BT2569" s="198"/>
      <c r="BU2569" s="198"/>
      <c r="BV2569" s="198"/>
      <c r="BW2569" s="198"/>
      <c r="BX2569" s="198"/>
      <c r="BY2569" s="198"/>
      <c r="BZ2569" s="198"/>
      <c r="CA2569" s="198"/>
      <c r="CB2569" s="198"/>
      <c r="CC2569" s="198"/>
      <c r="CD2569" s="198"/>
    </row>
    <row r="2570" spans="4:82" x14ac:dyDescent="0.2">
      <c r="D2570" s="173"/>
      <c r="E2570" s="173"/>
      <c r="F2570" s="173"/>
      <c r="G2570" s="173"/>
      <c r="H2570" s="173"/>
      <c r="I2570" s="173"/>
      <c r="J2570" s="173"/>
      <c r="K2570" s="173"/>
      <c r="L2570" s="173"/>
      <c r="M2570" s="173"/>
      <c r="N2570" s="173"/>
      <c r="O2570" s="173"/>
      <c r="P2570" s="173"/>
      <c r="Q2570" s="173"/>
      <c r="R2570" s="173"/>
      <c r="S2570" s="173"/>
      <c r="T2570" s="173"/>
      <c r="U2570" s="173"/>
      <c r="V2570" s="173"/>
      <c r="W2570" s="173"/>
      <c r="X2570" s="173"/>
      <c r="Y2570" s="173"/>
      <c r="Z2570" s="173"/>
      <c r="AA2570" s="173"/>
      <c r="AB2570" s="173"/>
      <c r="AC2570" s="173"/>
      <c r="AD2570" s="173"/>
      <c r="AE2570" s="173"/>
      <c r="AF2570" s="173"/>
      <c r="AG2570" s="173"/>
      <c r="AH2570" s="173"/>
      <c r="AI2570" s="173"/>
      <c r="AJ2570" s="173"/>
      <c r="AK2570" s="173"/>
      <c r="AL2570" s="173"/>
      <c r="AM2570" s="173"/>
      <c r="AN2570" s="173"/>
      <c r="AO2570" s="173"/>
      <c r="AP2570" s="173"/>
      <c r="AQ2570" s="173"/>
      <c r="AR2570" s="173"/>
      <c r="AS2570" s="173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  <c r="BP2570" s="198"/>
      <c r="BQ2570" s="198"/>
      <c r="BR2570" s="198"/>
      <c r="BS2570" s="198"/>
      <c r="BT2570" s="198"/>
      <c r="BU2570" s="198"/>
      <c r="BV2570" s="198"/>
      <c r="BW2570" s="198"/>
      <c r="BX2570" s="198"/>
      <c r="BY2570" s="198"/>
      <c r="BZ2570" s="198"/>
      <c r="CA2570" s="198"/>
      <c r="CB2570" s="198"/>
      <c r="CC2570" s="198"/>
      <c r="CD2570" s="198"/>
    </row>
    <row r="2571" spans="4:82" x14ac:dyDescent="0.2">
      <c r="D2571" s="173"/>
      <c r="E2571" s="173"/>
      <c r="F2571" s="173"/>
      <c r="G2571" s="173"/>
      <c r="H2571" s="173"/>
      <c r="I2571" s="173"/>
      <c r="J2571" s="173"/>
      <c r="K2571" s="173"/>
      <c r="L2571" s="173"/>
      <c r="M2571" s="173"/>
      <c r="N2571" s="173"/>
      <c r="O2571" s="173"/>
      <c r="P2571" s="173"/>
      <c r="Q2571" s="173"/>
      <c r="R2571" s="173"/>
      <c r="S2571" s="173"/>
      <c r="T2571" s="173"/>
      <c r="U2571" s="173"/>
      <c r="V2571" s="173"/>
      <c r="W2571" s="173"/>
      <c r="X2571" s="173"/>
      <c r="Y2571" s="173"/>
      <c r="Z2571" s="173"/>
      <c r="AA2571" s="173"/>
      <c r="AB2571" s="173"/>
      <c r="AC2571" s="173"/>
      <c r="AD2571" s="173"/>
      <c r="AE2571" s="173"/>
      <c r="AF2571" s="173"/>
      <c r="AG2571" s="173"/>
      <c r="AH2571" s="173"/>
      <c r="AI2571" s="173"/>
      <c r="AJ2571" s="173"/>
      <c r="AK2571" s="173"/>
      <c r="AL2571" s="173"/>
      <c r="AM2571" s="173"/>
      <c r="AN2571" s="173"/>
      <c r="AO2571" s="173"/>
      <c r="AP2571" s="173"/>
      <c r="AQ2571" s="173"/>
      <c r="AR2571" s="173"/>
      <c r="AS2571" s="173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  <c r="BP2571" s="198"/>
      <c r="BQ2571" s="198"/>
      <c r="BR2571" s="198"/>
      <c r="BS2571" s="198"/>
      <c r="BT2571" s="198"/>
      <c r="BU2571" s="198"/>
      <c r="BV2571" s="198"/>
      <c r="BW2571" s="198"/>
      <c r="BX2571" s="198"/>
      <c r="BY2571" s="198"/>
      <c r="BZ2571" s="198"/>
      <c r="CA2571" s="198"/>
      <c r="CB2571" s="198"/>
      <c r="CC2571" s="198"/>
      <c r="CD2571" s="198"/>
    </row>
    <row r="2572" spans="4:82" x14ac:dyDescent="0.2">
      <c r="D2572" s="173"/>
      <c r="E2572" s="173"/>
      <c r="F2572" s="173"/>
      <c r="G2572" s="173"/>
      <c r="H2572" s="173"/>
      <c r="I2572" s="173"/>
      <c r="J2572" s="173"/>
      <c r="K2572" s="173"/>
      <c r="L2572" s="173"/>
      <c r="M2572" s="173"/>
      <c r="N2572" s="173"/>
      <c r="O2572" s="173"/>
      <c r="P2572" s="173"/>
      <c r="Q2572" s="173"/>
      <c r="R2572" s="173"/>
      <c r="S2572" s="173"/>
      <c r="T2572" s="173"/>
      <c r="U2572" s="173"/>
      <c r="V2572" s="173"/>
      <c r="W2572" s="173"/>
      <c r="X2572" s="173"/>
      <c r="Y2572" s="173"/>
      <c r="Z2572" s="173"/>
      <c r="AA2572" s="173"/>
      <c r="AB2572" s="173"/>
      <c r="AC2572" s="173"/>
      <c r="AD2572" s="173"/>
      <c r="AE2572" s="173"/>
      <c r="AF2572" s="173"/>
      <c r="AG2572" s="173"/>
      <c r="AH2572" s="173"/>
      <c r="AI2572" s="173"/>
      <c r="AJ2572" s="173"/>
      <c r="AK2572" s="173"/>
      <c r="AL2572" s="173"/>
      <c r="AM2572" s="173"/>
      <c r="AN2572" s="173"/>
      <c r="AO2572" s="173"/>
      <c r="AP2572" s="173"/>
      <c r="AQ2572" s="173"/>
      <c r="AR2572" s="173"/>
      <c r="AS2572" s="173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  <c r="BP2572" s="198"/>
      <c r="BQ2572" s="198"/>
      <c r="BR2572" s="198"/>
      <c r="BS2572" s="198"/>
      <c r="BT2572" s="198"/>
      <c r="BU2572" s="198"/>
      <c r="BV2572" s="198"/>
      <c r="BW2572" s="198"/>
      <c r="BX2572" s="198"/>
      <c r="BY2572" s="198"/>
      <c r="BZ2572" s="198"/>
      <c r="CA2572" s="198"/>
      <c r="CB2572" s="198"/>
      <c r="CC2572" s="198"/>
      <c r="CD2572" s="198"/>
    </row>
    <row r="2573" spans="4:82" x14ac:dyDescent="0.2">
      <c r="D2573" s="173"/>
      <c r="E2573" s="173"/>
      <c r="F2573" s="173"/>
      <c r="G2573" s="173"/>
      <c r="H2573" s="173"/>
      <c r="I2573" s="173"/>
      <c r="J2573" s="173"/>
      <c r="K2573" s="173"/>
      <c r="L2573" s="173"/>
      <c r="M2573" s="173"/>
      <c r="N2573" s="173"/>
      <c r="O2573" s="173"/>
      <c r="P2573" s="173"/>
      <c r="Q2573" s="173"/>
      <c r="R2573" s="173"/>
      <c r="S2573" s="173"/>
      <c r="T2573" s="173"/>
      <c r="U2573" s="173"/>
      <c r="V2573" s="173"/>
      <c r="W2573" s="173"/>
      <c r="X2573" s="173"/>
      <c r="Y2573" s="173"/>
      <c r="Z2573" s="173"/>
      <c r="AA2573" s="173"/>
      <c r="AB2573" s="173"/>
      <c r="AC2573" s="173"/>
      <c r="AD2573" s="173"/>
      <c r="AE2573" s="173"/>
      <c r="AF2573" s="173"/>
      <c r="AG2573" s="173"/>
      <c r="AH2573" s="173"/>
      <c r="AI2573" s="173"/>
      <c r="AJ2573" s="173"/>
      <c r="AK2573" s="173"/>
      <c r="AL2573" s="173"/>
      <c r="AM2573" s="173"/>
      <c r="AN2573" s="173"/>
      <c r="AO2573" s="173"/>
      <c r="AP2573" s="173"/>
      <c r="AQ2573" s="173"/>
      <c r="AR2573" s="173"/>
      <c r="AS2573" s="173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  <c r="BP2573" s="198"/>
      <c r="BQ2573" s="198"/>
      <c r="BR2573" s="198"/>
      <c r="BS2573" s="198"/>
      <c r="BT2573" s="198"/>
      <c r="BU2573" s="198"/>
      <c r="BV2573" s="198"/>
      <c r="BW2573" s="198"/>
      <c r="BX2573" s="198"/>
      <c r="BY2573" s="198"/>
      <c r="BZ2573" s="198"/>
      <c r="CA2573" s="198"/>
      <c r="CB2573" s="198"/>
      <c r="CC2573" s="198"/>
      <c r="CD2573" s="198"/>
    </row>
    <row r="2574" spans="4:82" x14ac:dyDescent="0.2">
      <c r="D2574" s="173"/>
      <c r="E2574" s="173"/>
      <c r="F2574" s="173"/>
      <c r="G2574" s="173"/>
      <c r="H2574" s="173"/>
      <c r="I2574" s="173"/>
      <c r="J2574" s="173"/>
      <c r="K2574" s="173"/>
      <c r="L2574" s="173"/>
      <c r="M2574" s="173"/>
      <c r="N2574" s="173"/>
      <c r="O2574" s="173"/>
      <c r="P2574" s="173"/>
      <c r="Q2574" s="173"/>
      <c r="R2574" s="173"/>
      <c r="S2574" s="173"/>
      <c r="T2574" s="173"/>
      <c r="U2574" s="173"/>
      <c r="V2574" s="173"/>
      <c r="W2574" s="173"/>
      <c r="X2574" s="173"/>
      <c r="Y2574" s="173"/>
      <c r="Z2574" s="173"/>
      <c r="AA2574" s="173"/>
      <c r="AB2574" s="173"/>
      <c r="AC2574" s="173"/>
      <c r="AD2574" s="173"/>
      <c r="AE2574" s="173"/>
      <c r="AF2574" s="173"/>
      <c r="AG2574" s="173"/>
      <c r="AH2574" s="173"/>
      <c r="AI2574" s="173"/>
      <c r="AJ2574" s="173"/>
      <c r="AK2574" s="173"/>
      <c r="AL2574" s="173"/>
      <c r="AM2574" s="173"/>
      <c r="AN2574" s="173"/>
      <c r="AO2574" s="173"/>
      <c r="AP2574" s="173"/>
      <c r="AQ2574" s="173"/>
      <c r="AR2574" s="173"/>
      <c r="AS2574" s="173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  <c r="BP2574" s="198"/>
      <c r="BQ2574" s="198"/>
      <c r="BR2574" s="198"/>
      <c r="BS2574" s="198"/>
      <c r="BT2574" s="198"/>
      <c r="BU2574" s="198"/>
      <c r="BV2574" s="198"/>
      <c r="BW2574" s="198"/>
      <c r="BX2574" s="198"/>
      <c r="BY2574" s="198"/>
      <c r="BZ2574" s="198"/>
      <c r="CA2574" s="198"/>
      <c r="CB2574" s="198"/>
      <c r="CC2574" s="198"/>
      <c r="CD2574" s="198"/>
    </row>
    <row r="2575" spans="4:82" x14ac:dyDescent="0.2">
      <c r="D2575" s="173"/>
      <c r="E2575" s="173"/>
      <c r="F2575" s="173"/>
      <c r="G2575" s="173"/>
      <c r="H2575" s="173"/>
      <c r="I2575" s="173"/>
      <c r="J2575" s="173"/>
      <c r="K2575" s="173"/>
      <c r="L2575" s="173"/>
      <c r="M2575" s="173"/>
      <c r="N2575" s="173"/>
      <c r="O2575" s="173"/>
      <c r="P2575" s="173"/>
      <c r="Q2575" s="173"/>
      <c r="R2575" s="173"/>
      <c r="S2575" s="173"/>
      <c r="T2575" s="173"/>
      <c r="U2575" s="173"/>
      <c r="V2575" s="173"/>
      <c r="W2575" s="173"/>
      <c r="X2575" s="173"/>
      <c r="Y2575" s="173"/>
      <c r="Z2575" s="173"/>
      <c r="AA2575" s="173"/>
      <c r="AB2575" s="173"/>
      <c r="AC2575" s="173"/>
      <c r="AD2575" s="173"/>
      <c r="AE2575" s="173"/>
      <c r="AF2575" s="173"/>
      <c r="AG2575" s="173"/>
      <c r="AH2575" s="173"/>
      <c r="AI2575" s="173"/>
      <c r="AJ2575" s="173"/>
      <c r="AK2575" s="173"/>
      <c r="AL2575" s="173"/>
      <c r="AM2575" s="173"/>
      <c r="AN2575" s="173"/>
      <c r="AO2575" s="173"/>
      <c r="AP2575" s="173"/>
      <c r="AQ2575" s="173"/>
      <c r="AR2575" s="173"/>
      <c r="AS2575" s="173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  <c r="BP2575" s="198"/>
      <c r="BQ2575" s="198"/>
      <c r="BR2575" s="198"/>
      <c r="BS2575" s="198"/>
      <c r="BT2575" s="198"/>
      <c r="BU2575" s="198"/>
      <c r="BV2575" s="198"/>
      <c r="BW2575" s="198"/>
      <c r="BX2575" s="198"/>
      <c r="BY2575" s="198"/>
      <c r="BZ2575" s="198"/>
      <c r="CA2575" s="198"/>
      <c r="CB2575" s="198"/>
      <c r="CC2575" s="198"/>
      <c r="CD2575" s="198"/>
    </row>
    <row r="2576" spans="4:82" x14ac:dyDescent="0.2">
      <c r="D2576" s="173"/>
      <c r="E2576" s="173"/>
      <c r="F2576" s="173"/>
      <c r="G2576" s="173"/>
      <c r="H2576" s="173"/>
      <c r="I2576" s="173"/>
      <c r="J2576" s="173"/>
      <c r="K2576" s="173"/>
      <c r="L2576" s="173"/>
      <c r="M2576" s="173"/>
      <c r="N2576" s="173"/>
      <c r="O2576" s="173"/>
      <c r="P2576" s="173"/>
      <c r="Q2576" s="173"/>
      <c r="R2576" s="173"/>
      <c r="S2576" s="173"/>
      <c r="T2576" s="173"/>
      <c r="U2576" s="173"/>
      <c r="V2576" s="173"/>
      <c r="W2576" s="173"/>
      <c r="X2576" s="173"/>
      <c r="Y2576" s="173"/>
      <c r="Z2576" s="173"/>
      <c r="AA2576" s="173"/>
      <c r="AB2576" s="173"/>
      <c r="AC2576" s="173"/>
      <c r="AD2576" s="173"/>
      <c r="AE2576" s="173"/>
      <c r="AF2576" s="173"/>
      <c r="AG2576" s="173"/>
      <c r="AH2576" s="173"/>
      <c r="AI2576" s="173"/>
      <c r="AJ2576" s="173"/>
      <c r="AK2576" s="173"/>
      <c r="AL2576" s="173"/>
      <c r="AM2576" s="173"/>
      <c r="AN2576" s="173"/>
      <c r="AO2576" s="173"/>
      <c r="AP2576" s="173"/>
      <c r="AQ2576" s="173"/>
      <c r="AR2576" s="173"/>
      <c r="AS2576" s="173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  <c r="BP2576" s="198"/>
      <c r="BQ2576" s="198"/>
      <c r="BR2576" s="198"/>
      <c r="BS2576" s="198"/>
      <c r="BT2576" s="198"/>
      <c r="BU2576" s="198"/>
      <c r="BV2576" s="198"/>
      <c r="BW2576" s="198"/>
      <c r="BX2576" s="198"/>
      <c r="BY2576" s="198"/>
      <c r="BZ2576" s="198"/>
      <c r="CA2576" s="198"/>
      <c r="CB2576" s="198"/>
      <c r="CC2576" s="198"/>
      <c r="CD2576" s="198"/>
    </row>
    <row r="2577" spans="4:82" x14ac:dyDescent="0.2">
      <c r="D2577" s="173"/>
      <c r="E2577" s="173"/>
      <c r="F2577" s="173"/>
      <c r="G2577" s="173"/>
      <c r="H2577" s="173"/>
      <c r="I2577" s="173"/>
      <c r="J2577" s="173"/>
      <c r="K2577" s="173"/>
      <c r="L2577" s="173"/>
      <c r="M2577" s="173"/>
      <c r="N2577" s="173"/>
      <c r="O2577" s="173"/>
      <c r="P2577" s="173"/>
      <c r="Q2577" s="173"/>
      <c r="R2577" s="173"/>
      <c r="S2577" s="173"/>
      <c r="T2577" s="173"/>
      <c r="U2577" s="173"/>
      <c r="V2577" s="173"/>
      <c r="W2577" s="173"/>
      <c r="X2577" s="173"/>
      <c r="Y2577" s="173"/>
      <c r="Z2577" s="173"/>
      <c r="AA2577" s="173"/>
      <c r="AB2577" s="173"/>
      <c r="AC2577" s="173"/>
      <c r="AD2577" s="173"/>
      <c r="AE2577" s="173"/>
      <c r="AF2577" s="173"/>
      <c r="AG2577" s="173"/>
      <c r="AH2577" s="173"/>
      <c r="AI2577" s="173"/>
      <c r="AJ2577" s="173"/>
      <c r="AK2577" s="173"/>
      <c r="AL2577" s="173"/>
      <c r="AM2577" s="173"/>
      <c r="AN2577" s="173"/>
      <c r="AO2577" s="173"/>
      <c r="AP2577" s="173"/>
      <c r="AQ2577" s="173"/>
      <c r="AR2577" s="173"/>
      <c r="AS2577" s="173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  <c r="BP2577" s="198"/>
      <c r="BQ2577" s="198"/>
      <c r="BR2577" s="198"/>
      <c r="BS2577" s="198"/>
      <c r="BT2577" s="198"/>
      <c r="BU2577" s="198"/>
      <c r="BV2577" s="198"/>
      <c r="BW2577" s="198"/>
      <c r="BX2577" s="198"/>
      <c r="BY2577" s="198"/>
      <c r="BZ2577" s="198"/>
      <c r="CA2577" s="198"/>
      <c r="CB2577" s="198"/>
      <c r="CC2577" s="198"/>
      <c r="CD2577" s="198"/>
    </row>
    <row r="2578" spans="4:82" x14ac:dyDescent="0.2">
      <c r="D2578" s="173"/>
      <c r="E2578" s="173"/>
      <c r="F2578" s="173"/>
      <c r="G2578" s="173"/>
      <c r="H2578" s="173"/>
      <c r="I2578" s="173"/>
      <c r="J2578" s="173"/>
      <c r="K2578" s="173"/>
      <c r="L2578" s="173"/>
      <c r="M2578" s="173"/>
      <c r="N2578" s="173"/>
      <c r="O2578" s="173"/>
      <c r="P2578" s="173"/>
      <c r="Q2578" s="173"/>
      <c r="R2578" s="173"/>
      <c r="S2578" s="173"/>
      <c r="T2578" s="173"/>
      <c r="U2578" s="173"/>
      <c r="V2578" s="173"/>
      <c r="W2578" s="173"/>
      <c r="X2578" s="173"/>
      <c r="Y2578" s="173"/>
      <c r="Z2578" s="173"/>
      <c r="AA2578" s="173"/>
      <c r="AB2578" s="173"/>
      <c r="AC2578" s="173"/>
      <c r="AD2578" s="173"/>
      <c r="AE2578" s="173"/>
      <c r="AF2578" s="173"/>
      <c r="AG2578" s="173"/>
      <c r="AH2578" s="173"/>
      <c r="AI2578" s="173"/>
      <c r="AJ2578" s="173"/>
      <c r="AK2578" s="173"/>
      <c r="AL2578" s="173"/>
      <c r="AM2578" s="173"/>
      <c r="AN2578" s="173"/>
      <c r="AO2578" s="173"/>
      <c r="AP2578" s="173"/>
      <c r="AQ2578" s="173"/>
      <c r="AR2578" s="173"/>
      <c r="AS2578" s="173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  <c r="BP2578" s="198"/>
      <c r="BQ2578" s="198"/>
      <c r="BR2578" s="198"/>
      <c r="BS2578" s="198"/>
      <c r="BT2578" s="198"/>
      <c r="BU2578" s="198"/>
      <c r="BV2578" s="198"/>
      <c r="BW2578" s="198"/>
      <c r="BX2578" s="198"/>
      <c r="BY2578" s="198"/>
      <c r="BZ2578" s="198"/>
      <c r="CA2578" s="198"/>
      <c r="CB2578" s="198"/>
      <c r="CC2578" s="198"/>
      <c r="CD2578" s="198"/>
    </row>
    <row r="2579" spans="4:82" x14ac:dyDescent="0.2">
      <c r="D2579" s="173"/>
      <c r="E2579" s="173"/>
      <c r="F2579" s="173"/>
      <c r="G2579" s="173"/>
      <c r="H2579" s="173"/>
      <c r="I2579" s="173"/>
      <c r="J2579" s="173"/>
      <c r="K2579" s="173"/>
      <c r="L2579" s="173"/>
      <c r="M2579" s="173"/>
      <c r="N2579" s="173"/>
      <c r="O2579" s="173"/>
      <c r="P2579" s="173"/>
      <c r="Q2579" s="173"/>
      <c r="R2579" s="173"/>
      <c r="S2579" s="173"/>
      <c r="T2579" s="173"/>
      <c r="U2579" s="173"/>
      <c r="V2579" s="173"/>
      <c r="W2579" s="173"/>
      <c r="X2579" s="173"/>
      <c r="Y2579" s="173"/>
      <c r="Z2579" s="173"/>
      <c r="AA2579" s="173"/>
      <c r="AB2579" s="173"/>
      <c r="AC2579" s="173"/>
      <c r="AD2579" s="173"/>
      <c r="AE2579" s="173"/>
      <c r="AF2579" s="173"/>
      <c r="AG2579" s="173"/>
      <c r="AH2579" s="173"/>
      <c r="AI2579" s="173"/>
      <c r="AJ2579" s="173"/>
      <c r="AK2579" s="173"/>
      <c r="AL2579" s="173"/>
      <c r="AM2579" s="173"/>
      <c r="AN2579" s="173"/>
      <c r="AO2579" s="173"/>
      <c r="AP2579" s="173"/>
      <c r="AQ2579" s="173"/>
      <c r="AR2579" s="173"/>
      <c r="AS2579" s="173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  <c r="BP2579" s="198"/>
      <c r="BQ2579" s="198"/>
      <c r="BR2579" s="198"/>
      <c r="BS2579" s="198"/>
      <c r="BT2579" s="198"/>
      <c r="BU2579" s="198"/>
      <c r="BV2579" s="198"/>
      <c r="BW2579" s="198"/>
      <c r="BX2579" s="198"/>
      <c r="BY2579" s="198"/>
      <c r="BZ2579" s="198"/>
      <c r="CA2579" s="198"/>
      <c r="CB2579" s="198"/>
      <c r="CC2579" s="198"/>
      <c r="CD2579" s="198"/>
    </row>
    <row r="2580" spans="4:82" x14ac:dyDescent="0.2">
      <c r="D2580" s="173"/>
      <c r="E2580" s="173"/>
      <c r="F2580" s="173"/>
      <c r="G2580" s="173"/>
      <c r="H2580" s="173"/>
      <c r="I2580" s="173"/>
      <c r="J2580" s="173"/>
      <c r="K2580" s="173"/>
      <c r="L2580" s="173"/>
      <c r="M2580" s="173"/>
      <c r="N2580" s="173"/>
      <c r="O2580" s="173"/>
      <c r="P2580" s="173"/>
      <c r="Q2580" s="173"/>
      <c r="R2580" s="173"/>
      <c r="S2580" s="173"/>
      <c r="T2580" s="173"/>
      <c r="U2580" s="173"/>
      <c r="V2580" s="173"/>
      <c r="W2580" s="173"/>
      <c r="X2580" s="173"/>
      <c r="Y2580" s="173"/>
      <c r="Z2580" s="173"/>
      <c r="AA2580" s="173"/>
      <c r="AB2580" s="173"/>
      <c r="AC2580" s="173"/>
      <c r="AD2580" s="173"/>
      <c r="AE2580" s="173"/>
      <c r="AF2580" s="173"/>
      <c r="AG2580" s="173"/>
      <c r="AH2580" s="173"/>
      <c r="AI2580" s="173"/>
      <c r="AJ2580" s="173"/>
      <c r="AK2580" s="173"/>
      <c r="AL2580" s="173"/>
      <c r="AM2580" s="173"/>
      <c r="AN2580" s="173"/>
      <c r="AO2580" s="173"/>
      <c r="AP2580" s="173"/>
      <c r="AQ2580" s="173"/>
      <c r="AR2580" s="173"/>
      <c r="AS2580" s="173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  <c r="BP2580" s="198"/>
      <c r="BQ2580" s="198"/>
      <c r="BR2580" s="198"/>
      <c r="BS2580" s="198"/>
      <c r="BT2580" s="198"/>
      <c r="BU2580" s="198"/>
      <c r="BV2580" s="198"/>
      <c r="BW2580" s="198"/>
      <c r="BX2580" s="198"/>
      <c r="BY2580" s="198"/>
      <c r="BZ2580" s="198"/>
      <c r="CA2580" s="198"/>
      <c r="CB2580" s="198"/>
      <c r="CC2580" s="198"/>
      <c r="CD2580" s="198"/>
    </row>
    <row r="2581" spans="4:82" x14ac:dyDescent="0.2">
      <c r="D2581" s="173"/>
      <c r="E2581" s="173"/>
      <c r="F2581" s="173"/>
      <c r="G2581" s="173"/>
      <c r="H2581" s="173"/>
      <c r="I2581" s="173"/>
      <c r="J2581" s="173"/>
      <c r="K2581" s="173"/>
      <c r="L2581" s="173"/>
      <c r="M2581" s="173"/>
      <c r="N2581" s="173"/>
      <c r="O2581" s="173"/>
      <c r="P2581" s="173"/>
      <c r="Q2581" s="173"/>
      <c r="R2581" s="173"/>
      <c r="S2581" s="173"/>
      <c r="T2581" s="173"/>
      <c r="U2581" s="173"/>
      <c r="V2581" s="173"/>
      <c r="W2581" s="173"/>
      <c r="X2581" s="173"/>
      <c r="Y2581" s="173"/>
      <c r="Z2581" s="173"/>
      <c r="AA2581" s="173"/>
      <c r="AB2581" s="173"/>
      <c r="AC2581" s="173"/>
      <c r="AD2581" s="173"/>
      <c r="AE2581" s="173"/>
      <c r="AF2581" s="173"/>
      <c r="AG2581" s="173"/>
      <c r="AH2581" s="173"/>
      <c r="AI2581" s="173"/>
      <c r="AJ2581" s="173"/>
      <c r="AK2581" s="173"/>
      <c r="AL2581" s="173"/>
      <c r="AM2581" s="173"/>
      <c r="AN2581" s="173"/>
      <c r="AO2581" s="173"/>
      <c r="AP2581" s="173"/>
      <c r="AQ2581" s="173"/>
      <c r="AR2581" s="173"/>
      <c r="AS2581" s="173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  <c r="BP2581" s="198"/>
      <c r="BQ2581" s="198"/>
      <c r="BR2581" s="198"/>
      <c r="BS2581" s="198"/>
      <c r="BT2581" s="198"/>
      <c r="BU2581" s="198"/>
      <c r="BV2581" s="198"/>
      <c r="BW2581" s="198"/>
      <c r="BX2581" s="198"/>
      <c r="BY2581" s="198"/>
      <c r="BZ2581" s="198"/>
      <c r="CA2581" s="198"/>
      <c r="CB2581" s="198"/>
      <c r="CC2581" s="198"/>
      <c r="CD2581" s="198"/>
    </row>
    <row r="2582" spans="4:82" x14ac:dyDescent="0.2">
      <c r="D2582" s="173"/>
      <c r="E2582" s="173"/>
      <c r="F2582" s="173"/>
      <c r="G2582" s="173"/>
      <c r="H2582" s="173"/>
      <c r="I2582" s="173"/>
      <c r="J2582" s="173"/>
      <c r="K2582" s="173"/>
      <c r="L2582" s="173"/>
      <c r="M2582" s="173"/>
      <c r="N2582" s="173"/>
      <c r="O2582" s="173"/>
      <c r="P2582" s="173"/>
      <c r="Q2582" s="173"/>
      <c r="R2582" s="173"/>
      <c r="S2582" s="173"/>
      <c r="T2582" s="173"/>
      <c r="U2582" s="173"/>
      <c r="V2582" s="173"/>
      <c r="W2582" s="173"/>
      <c r="X2582" s="173"/>
      <c r="Y2582" s="173"/>
      <c r="Z2582" s="173"/>
      <c r="AA2582" s="173"/>
      <c r="AB2582" s="173"/>
      <c r="AC2582" s="173"/>
      <c r="AD2582" s="173"/>
      <c r="AE2582" s="173"/>
      <c r="AF2582" s="173"/>
      <c r="AG2582" s="173"/>
      <c r="AH2582" s="173"/>
      <c r="AI2582" s="173"/>
      <c r="AJ2582" s="173"/>
      <c r="AK2582" s="173"/>
      <c r="AL2582" s="173"/>
      <c r="AM2582" s="173"/>
      <c r="AN2582" s="173"/>
      <c r="AO2582" s="173"/>
      <c r="AP2582" s="173"/>
      <c r="AQ2582" s="173"/>
      <c r="AR2582" s="173"/>
      <c r="AS2582" s="173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  <c r="BP2582" s="198"/>
      <c r="BQ2582" s="198"/>
      <c r="BR2582" s="198"/>
      <c r="BS2582" s="198"/>
      <c r="BT2582" s="198"/>
      <c r="BU2582" s="198"/>
      <c r="BV2582" s="198"/>
      <c r="BW2582" s="198"/>
      <c r="BX2582" s="198"/>
      <c r="BY2582" s="198"/>
      <c r="BZ2582" s="198"/>
      <c r="CA2582" s="198"/>
      <c r="CB2582" s="198"/>
      <c r="CC2582" s="198"/>
      <c r="CD2582" s="198"/>
    </row>
    <row r="2583" spans="4:82" x14ac:dyDescent="0.2">
      <c r="D2583" s="173"/>
      <c r="E2583" s="173"/>
      <c r="F2583" s="173"/>
      <c r="G2583" s="173"/>
      <c r="H2583" s="173"/>
      <c r="I2583" s="173"/>
      <c r="J2583" s="173"/>
      <c r="K2583" s="173"/>
      <c r="L2583" s="173"/>
      <c r="M2583" s="173"/>
      <c r="N2583" s="173"/>
      <c r="O2583" s="173"/>
      <c r="P2583" s="173"/>
      <c r="Q2583" s="173"/>
      <c r="R2583" s="173"/>
      <c r="S2583" s="173"/>
      <c r="T2583" s="173"/>
      <c r="U2583" s="173"/>
      <c r="V2583" s="173"/>
      <c r="W2583" s="173"/>
      <c r="X2583" s="173"/>
      <c r="Y2583" s="173"/>
      <c r="Z2583" s="173"/>
      <c r="AA2583" s="173"/>
      <c r="AB2583" s="173"/>
      <c r="AC2583" s="173"/>
      <c r="AD2583" s="173"/>
      <c r="AE2583" s="173"/>
      <c r="AF2583" s="173"/>
      <c r="AG2583" s="173"/>
      <c r="AH2583" s="173"/>
      <c r="AI2583" s="173"/>
      <c r="AJ2583" s="173"/>
      <c r="AK2583" s="173"/>
      <c r="AL2583" s="173"/>
      <c r="AM2583" s="173"/>
      <c r="AN2583" s="173"/>
      <c r="AO2583" s="173"/>
      <c r="AP2583" s="173"/>
      <c r="AQ2583" s="173"/>
      <c r="AR2583" s="173"/>
      <c r="AS2583" s="173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  <c r="BP2583" s="198"/>
      <c r="BQ2583" s="198"/>
      <c r="BR2583" s="198"/>
      <c r="BS2583" s="198"/>
      <c r="BT2583" s="198"/>
      <c r="BU2583" s="198"/>
      <c r="BV2583" s="198"/>
      <c r="BW2583" s="198"/>
      <c r="BX2583" s="198"/>
      <c r="BY2583" s="198"/>
      <c r="BZ2583" s="198"/>
      <c r="CA2583" s="198"/>
      <c r="CB2583" s="198"/>
      <c r="CC2583" s="198"/>
      <c r="CD2583" s="198"/>
    </row>
    <row r="2584" spans="4:82" x14ac:dyDescent="0.2">
      <c r="D2584" s="173"/>
      <c r="E2584" s="173"/>
      <c r="F2584" s="173"/>
      <c r="G2584" s="173"/>
      <c r="H2584" s="173"/>
      <c r="I2584" s="173"/>
      <c r="J2584" s="173"/>
      <c r="K2584" s="173"/>
      <c r="L2584" s="173"/>
      <c r="M2584" s="173"/>
      <c r="N2584" s="173"/>
      <c r="O2584" s="173"/>
      <c r="P2584" s="173"/>
      <c r="Q2584" s="173"/>
      <c r="R2584" s="173"/>
      <c r="S2584" s="173"/>
      <c r="T2584" s="173"/>
      <c r="U2584" s="173"/>
      <c r="V2584" s="173"/>
      <c r="W2584" s="173"/>
      <c r="X2584" s="173"/>
      <c r="Y2584" s="173"/>
      <c r="Z2584" s="173"/>
      <c r="AA2584" s="173"/>
      <c r="AB2584" s="173"/>
      <c r="AC2584" s="173"/>
      <c r="AD2584" s="173"/>
      <c r="AE2584" s="173"/>
      <c r="AF2584" s="173"/>
      <c r="AG2584" s="173"/>
      <c r="AH2584" s="173"/>
      <c r="AI2584" s="173"/>
      <c r="AJ2584" s="173"/>
      <c r="AK2584" s="173"/>
      <c r="AL2584" s="173"/>
      <c r="AM2584" s="173"/>
      <c r="AN2584" s="173"/>
      <c r="AO2584" s="173"/>
      <c r="AP2584" s="173"/>
      <c r="AQ2584" s="173"/>
      <c r="AR2584" s="173"/>
      <c r="AS2584" s="173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  <c r="BP2584" s="198"/>
      <c r="BQ2584" s="198"/>
      <c r="BR2584" s="198"/>
      <c r="BS2584" s="198"/>
      <c r="BT2584" s="198"/>
      <c r="BU2584" s="198"/>
      <c r="BV2584" s="198"/>
      <c r="BW2584" s="198"/>
      <c r="BX2584" s="198"/>
      <c r="BY2584" s="198"/>
      <c r="BZ2584" s="198"/>
      <c r="CA2584" s="198"/>
      <c r="CB2584" s="198"/>
      <c r="CC2584" s="198"/>
      <c r="CD2584" s="198"/>
    </row>
    <row r="2585" spans="4:82" x14ac:dyDescent="0.2">
      <c r="D2585" s="173"/>
      <c r="E2585" s="173"/>
      <c r="F2585" s="173"/>
      <c r="G2585" s="173"/>
      <c r="H2585" s="173"/>
      <c r="I2585" s="173"/>
      <c r="J2585" s="173"/>
      <c r="K2585" s="173"/>
      <c r="L2585" s="173"/>
      <c r="M2585" s="173"/>
      <c r="N2585" s="173"/>
      <c r="O2585" s="173"/>
      <c r="P2585" s="173"/>
      <c r="Q2585" s="173"/>
      <c r="R2585" s="173"/>
      <c r="S2585" s="173"/>
      <c r="T2585" s="173"/>
      <c r="U2585" s="173"/>
      <c r="V2585" s="173"/>
      <c r="W2585" s="173"/>
      <c r="X2585" s="173"/>
      <c r="Y2585" s="173"/>
      <c r="Z2585" s="173"/>
      <c r="AA2585" s="173"/>
      <c r="AB2585" s="173"/>
      <c r="AC2585" s="173"/>
      <c r="AD2585" s="173"/>
      <c r="AE2585" s="173"/>
      <c r="AF2585" s="173"/>
      <c r="AG2585" s="173"/>
      <c r="AH2585" s="173"/>
      <c r="AI2585" s="173"/>
      <c r="AJ2585" s="173"/>
      <c r="AK2585" s="173"/>
      <c r="AL2585" s="173"/>
      <c r="AM2585" s="173"/>
      <c r="AN2585" s="173"/>
      <c r="AO2585" s="173"/>
      <c r="AP2585" s="173"/>
      <c r="AQ2585" s="173"/>
      <c r="AR2585" s="173"/>
      <c r="AS2585" s="173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  <c r="BP2585" s="198"/>
      <c r="BQ2585" s="198"/>
      <c r="BR2585" s="198"/>
      <c r="BS2585" s="198"/>
      <c r="BT2585" s="198"/>
      <c r="BU2585" s="198"/>
      <c r="BV2585" s="198"/>
      <c r="BW2585" s="198"/>
      <c r="BX2585" s="198"/>
      <c r="BY2585" s="198"/>
      <c r="BZ2585" s="198"/>
      <c r="CA2585" s="198"/>
      <c r="CB2585" s="198"/>
      <c r="CC2585" s="198"/>
      <c r="CD2585" s="198"/>
    </row>
    <row r="2586" spans="4:82" x14ac:dyDescent="0.2">
      <c r="D2586" s="173"/>
      <c r="E2586" s="173"/>
      <c r="F2586" s="173"/>
      <c r="G2586" s="173"/>
      <c r="H2586" s="173"/>
      <c r="I2586" s="173"/>
      <c r="J2586" s="173"/>
      <c r="K2586" s="173"/>
      <c r="L2586" s="173"/>
      <c r="M2586" s="173"/>
      <c r="N2586" s="173"/>
      <c r="O2586" s="173"/>
      <c r="P2586" s="173"/>
      <c r="Q2586" s="173"/>
      <c r="R2586" s="173"/>
      <c r="S2586" s="173"/>
      <c r="T2586" s="173"/>
      <c r="U2586" s="173"/>
      <c r="V2586" s="173"/>
      <c r="W2586" s="173"/>
      <c r="X2586" s="173"/>
      <c r="Y2586" s="173"/>
      <c r="Z2586" s="173"/>
      <c r="AA2586" s="173"/>
      <c r="AB2586" s="173"/>
      <c r="AC2586" s="173"/>
      <c r="AD2586" s="173"/>
      <c r="AE2586" s="173"/>
      <c r="AF2586" s="173"/>
      <c r="AG2586" s="173"/>
      <c r="AH2586" s="173"/>
      <c r="AI2586" s="173"/>
      <c r="AJ2586" s="173"/>
      <c r="AK2586" s="173"/>
      <c r="AL2586" s="173"/>
      <c r="AM2586" s="173"/>
      <c r="AN2586" s="173"/>
      <c r="AO2586" s="173"/>
      <c r="AP2586" s="173"/>
      <c r="AQ2586" s="173"/>
      <c r="AR2586" s="173"/>
      <c r="AS2586" s="173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  <c r="BP2586" s="198"/>
      <c r="BQ2586" s="198"/>
      <c r="BR2586" s="198"/>
      <c r="BS2586" s="198"/>
      <c r="BT2586" s="198"/>
      <c r="BU2586" s="198"/>
      <c r="BV2586" s="198"/>
      <c r="BW2586" s="198"/>
      <c r="BX2586" s="198"/>
      <c r="BY2586" s="198"/>
      <c r="BZ2586" s="198"/>
      <c r="CA2586" s="198"/>
      <c r="CB2586" s="198"/>
      <c r="CC2586" s="198"/>
      <c r="CD2586" s="198"/>
    </row>
    <row r="2587" spans="4:82" x14ac:dyDescent="0.2">
      <c r="D2587" s="173"/>
      <c r="E2587" s="173"/>
      <c r="F2587" s="173"/>
      <c r="G2587" s="173"/>
      <c r="H2587" s="173"/>
      <c r="I2587" s="173"/>
      <c r="J2587" s="173"/>
      <c r="K2587" s="173"/>
      <c r="L2587" s="173"/>
      <c r="M2587" s="173"/>
      <c r="N2587" s="173"/>
      <c r="O2587" s="173"/>
      <c r="P2587" s="173"/>
      <c r="Q2587" s="173"/>
      <c r="R2587" s="173"/>
      <c r="S2587" s="173"/>
      <c r="T2587" s="173"/>
      <c r="U2587" s="173"/>
      <c r="V2587" s="173"/>
      <c r="W2587" s="173"/>
      <c r="X2587" s="173"/>
      <c r="Y2587" s="173"/>
      <c r="Z2587" s="173"/>
      <c r="AA2587" s="173"/>
      <c r="AB2587" s="173"/>
      <c r="AC2587" s="173"/>
      <c r="AD2587" s="173"/>
      <c r="AE2587" s="173"/>
      <c r="AF2587" s="173"/>
      <c r="AG2587" s="173"/>
      <c r="AH2587" s="173"/>
      <c r="AI2587" s="173"/>
      <c r="AJ2587" s="173"/>
      <c r="AK2587" s="173"/>
      <c r="AL2587" s="173"/>
      <c r="AM2587" s="173"/>
      <c r="AN2587" s="173"/>
      <c r="AO2587" s="173"/>
      <c r="AP2587" s="173"/>
      <c r="AQ2587" s="173"/>
      <c r="AR2587" s="173"/>
      <c r="AS2587" s="173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  <c r="BP2587" s="198"/>
      <c r="BQ2587" s="198"/>
      <c r="BR2587" s="198"/>
      <c r="BS2587" s="198"/>
      <c r="BT2587" s="198"/>
      <c r="BU2587" s="198"/>
      <c r="BV2587" s="198"/>
      <c r="BW2587" s="198"/>
      <c r="BX2587" s="198"/>
      <c r="BY2587" s="198"/>
      <c r="BZ2587" s="198"/>
      <c r="CA2587" s="198"/>
      <c r="CB2587" s="198"/>
      <c r="CC2587" s="198"/>
      <c r="CD2587" s="198"/>
    </row>
    <row r="2588" spans="4:82" x14ac:dyDescent="0.2">
      <c r="D2588" s="173"/>
      <c r="E2588" s="173"/>
      <c r="F2588" s="173"/>
      <c r="G2588" s="173"/>
      <c r="H2588" s="173"/>
      <c r="I2588" s="173"/>
      <c r="J2588" s="173"/>
      <c r="K2588" s="173"/>
      <c r="L2588" s="173"/>
      <c r="M2588" s="173"/>
      <c r="N2588" s="173"/>
      <c r="O2588" s="173"/>
      <c r="P2588" s="173"/>
      <c r="Q2588" s="173"/>
      <c r="R2588" s="173"/>
      <c r="S2588" s="173"/>
      <c r="T2588" s="173"/>
      <c r="U2588" s="173"/>
      <c r="V2588" s="173"/>
      <c r="W2588" s="173"/>
      <c r="X2588" s="173"/>
      <c r="Y2588" s="173"/>
      <c r="Z2588" s="173"/>
      <c r="AA2588" s="173"/>
      <c r="AB2588" s="173"/>
      <c r="AC2588" s="173"/>
      <c r="AD2588" s="173"/>
      <c r="AE2588" s="173"/>
      <c r="AF2588" s="173"/>
      <c r="AG2588" s="173"/>
      <c r="AH2588" s="173"/>
      <c r="AI2588" s="173"/>
      <c r="AJ2588" s="173"/>
      <c r="AK2588" s="173"/>
      <c r="AL2588" s="173"/>
      <c r="AM2588" s="173"/>
      <c r="AN2588" s="173"/>
      <c r="AO2588" s="173"/>
      <c r="AP2588" s="173"/>
      <c r="AQ2588" s="173"/>
      <c r="AR2588" s="173"/>
      <c r="AS2588" s="173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  <c r="BP2588" s="198"/>
      <c r="BQ2588" s="198"/>
      <c r="BR2588" s="198"/>
      <c r="BS2588" s="198"/>
      <c r="BT2588" s="198"/>
      <c r="BU2588" s="198"/>
      <c r="BV2588" s="198"/>
      <c r="BW2588" s="198"/>
      <c r="BX2588" s="198"/>
      <c r="BY2588" s="198"/>
      <c r="BZ2588" s="198"/>
      <c r="CA2588" s="198"/>
      <c r="CB2588" s="198"/>
      <c r="CC2588" s="198"/>
      <c r="CD2588" s="198"/>
    </row>
    <row r="2589" spans="4:82" x14ac:dyDescent="0.2">
      <c r="D2589" s="173"/>
      <c r="E2589" s="173"/>
      <c r="F2589" s="173"/>
      <c r="G2589" s="173"/>
      <c r="H2589" s="173"/>
      <c r="I2589" s="173"/>
      <c r="J2589" s="173"/>
      <c r="K2589" s="173"/>
      <c r="L2589" s="173"/>
      <c r="M2589" s="173"/>
      <c r="N2589" s="173"/>
      <c r="O2589" s="173"/>
      <c r="P2589" s="173"/>
      <c r="Q2589" s="173"/>
      <c r="R2589" s="173"/>
      <c r="S2589" s="173"/>
      <c r="T2589" s="173"/>
      <c r="U2589" s="173"/>
      <c r="V2589" s="173"/>
      <c r="W2589" s="173"/>
      <c r="X2589" s="173"/>
      <c r="Y2589" s="173"/>
      <c r="Z2589" s="173"/>
      <c r="AA2589" s="173"/>
      <c r="AB2589" s="173"/>
      <c r="AC2589" s="173"/>
      <c r="AD2589" s="173"/>
      <c r="AE2589" s="173"/>
      <c r="AF2589" s="173"/>
      <c r="AG2589" s="173"/>
      <c r="AH2589" s="173"/>
      <c r="AI2589" s="173"/>
      <c r="AJ2589" s="173"/>
      <c r="AK2589" s="173"/>
      <c r="AL2589" s="173"/>
      <c r="AM2589" s="173"/>
      <c r="AN2589" s="173"/>
      <c r="AO2589" s="173"/>
      <c r="AP2589" s="173"/>
      <c r="AQ2589" s="173"/>
      <c r="AR2589" s="173"/>
      <c r="AS2589" s="173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  <c r="BP2589" s="198"/>
      <c r="BQ2589" s="198"/>
      <c r="BR2589" s="198"/>
      <c r="BS2589" s="198"/>
      <c r="BT2589" s="198"/>
      <c r="BU2589" s="198"/>
      <c r="BV2589" s="198"/>
      <c r="BW2589" s="198"/>
      <c r="BX2589" s="198"/>
      <c r="BY2589" s="198"/>
      <c r="BZ2589" s="198"/>
      <c r="CA2589" s="198"/>
      <c r="CB2589" s="198"/>
      <c r="CC2589" s="198"/>
      <c r="CD2589" s="198"/>
    </row>
    <row r="2590" spans="4:82" x14ac:dyDescent="0.2">
      <c r="D2590" s="173"/>
      <c r="E2590" s="173"/>
      <c r="F2590" s="173"/>
      <c r="G2590" s="173"/>
      <c r="H2590" s="173"/>
      <c r="I2590" s="173"/>
      <c r="J2590" s="173"/>
      <c r="K2590" s="173"/>
      <c r="L2590" s="173"/>
      <c r="M2590" s="173"/>
      <c r="N2590" s="173"/>
      <c r="O2590" s="173"/>
      <c r="P2590" s="173"/>
      <c r="Q2590" s="173"/>
      <c r="R2590" s="173"/>
      <c r="S2590" s="173"/>
      <c r="T2590" s="173"/>
      <c r="U2590" s="173"/>
      <c r="V2590" s="173"/>
      <c r="W2590" s="173"/>
      <c r="X2590" s="173"/>
      <c r="Y2590" s="173"/>
      <c r="Z2590" s="173"/>
      <c r="AA2590" s="173"/>
      <c r="AB2590" s="173"/>
      <c r="AC2590" s="173"/>
      <c r="AD2590" s="173"/>
      <c r="AE2590" s="173"/>
      <c r="AF2590" s="173"/>
      <c r="AG2590" s="173"/>
      <c r="AH2590" s="173"/>
      <c r="AI2590" s="173"/>
      <c r="AJ2590" s="173"/>
      <c r="AK2590" s="173"/>
      <c r="AL2590" s="173"/>
      <c r="AM2590" s="173"/>
      <c r="AN2590" s="173"/>
      <c r="AO2590" s="173"/>
      <c r="AP2590" s="173"/>
      <c r="AQ2590" s="173"/>
      <c r="AR2590" s="173"/>
      <c r="AS2590" s="173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  <c r="BP2590" s="198"/>
      <c r="BQ2590" s="198"/>
      <c r="BR2590" s="198"/>
      <c r="BS2590" s="198"/>
      <c r="BT2590" s="198"/>
      <c r="BU2590" s="198"/>
      <c r="BV2590" s="198"/>
      <c r="BW2590" s="198"/>
      <c r="BX2590" s="198"/>
      <c r="BY2590" s="198"/>
      <c r="BZ2590" s="198"/>
      <c r="CA2590" s="198"/>
      <c r="CB2590" s="198"/>
      <c r="CC2590" s="198"/>
      <c r="CD2590" s="198"/>
    </row>
    <row r="2591" spans="4:82" x14ac:dyDescent="0.2">
      <c r="D2591" s="173"/>
      <c r="E2591" s="173"/>
      <c r="F2591" s="173"/>
      <c r="G2591" s="173"/>
      <c r="H2591" s="173"/>
      <c r="I2591" s="173"/>
      <c r="J2591" s="173"/>
      <c r="K2591" s="173"/>
      <c r="L2591" s="173"/>
      <c r="M2591" s="173"/>
      <c r="N2591" s="173"/>
      <c r="O2591" s="173"/>
      <c r="P2591" s="173"/>
      <c r="Q2591" s="173"/>
      <c r="R2591" s="173"/>
      <c r="S2591" s="173"/>
      <c r="T2591" s="173"/>
      <c r="U2591" s="173"/>
      <c r="V2591" s="173"/>
      <c r="W2591" s="173"/>
      <c r="X2591" s="173"/>
      <c r="Y2591" s="173"/>
      <c r="Z2591" s="173"/>
      <c r="AA2591" s="173"/>
      <c r="AB2591" s="173"/>
      <c r="AC2591" s="173"/>
      <c r="AD2591" s="173"/>
      <c r="AE2591" s="173"/>
      <c r="AF2591" s="173"/>
      <c r="AG2591" s="173"/>
      <c r="AH2591" s="173"/>
      <c r="AI2591" s="173"/>
      <c r="AJ2591" s="173"/>
      <c r="AK2591" s="173"/>
      <c r="AL2591" s="173"/>
      <c r="AM2591" s="173"/>
      <c r="AN2591" s="173"/>
      <c r="AO2591" s="173"/>
      <c r="AP2591" s="173"/>
      <c r="AQ2591" s="173"/>
      <c r="AR2591" s="173"/>
      <c r="AS2591" s="173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  <c r="BP2591" s="198"/>
      <c r="BQ2591" s="198"/>
      <c r="BR2591" s="198"/>
      <c r="BS2591" s="198"/>
      <c r="BT2591" s="198"/>
      <c r="BU2591" s="198"/>
      <c r="BV2591" s="198"/>
      <c r="BW2591" s="198"/>
      <c r="BX2591" s="198"/>
      <c r="BY2591" s="198"/>
      <c r="BZ2591" s="198"/>
      <c r="CA2591" s="198"/>
      <c r="CB2591" s="198"/>
      <c r="CC2591" s="198"/>
      <c r="CD2591" s="198"/>
    </row>
    <row r="2592" spans="4:82" x14ac:dyDescent="0.2">
      <c r="D2592" s="173"/>
      <c r="E2592" s="173"/>
      <c r="F2592" s="173"/>
      <c r="G2592" s="173"/>
      <c r="H2592" s="173"/>
      <c r="I2592" s="173"/>
      <c r="J2592" s="173"/>
      <c r="K2592" s="173"/>
      <c r="L2592" s="173"/>
      <c r="M2592" s="173"/>
      <c r="N2592" s="173"/>
      <c r="O2592" s="173"/>
      <c r="P2592" s="173"/>
      <c r="Q2592" s="173"/>
      <c r="R2592" s="173"/>
      <c r="S2592" s="173"/>
      <c r="T2592" s="173"/>
      <c r="U2592" s="173"/>
      <c r="V2592" s="173"/>
      <c r="W2592" s="173"/>
      <c r="X2592" s="173"/>
      <c r="Y2592" s="173"/>
      <c r="Z2592" s="173"/>
      <c r="AA2592" s="173"/>
      <c r="AB2592" s="173"/>
      <c r="AC2592" s="173"/>
      <c r="AD2592" s="173"/>
      <c r="AE2592" s="173"/>
      <c r="AF2592" s="173"/>
      <c r="AG2592" s="173"/>
      <c r="AH2592" s="173"/>
      <c r="AI2592" s="173"/>
      <c r="AJ2592" s="173"/>
      <c r="AK2592" s="173"/>
      <c r="AL2592" s="173"/>
      <c r="AM2592" s="173"/>
      <c r="AN2592" s="173"/>
      <c r="AO2592" s="173"/>
      <c r="AP2592" s="173"/>
      <c r="AQ2592" s="173"/>
      <c r="AR2592" s="173"/>
      <c r="AS2592" s="173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  <c r="BP2592" s="198"/>
      <c r="BQ2592" s="198"/>
      <c r="BR2592" s="198"/>
      <c r="BS2592" s="198"/>
      <c r="BT2592" s="198"/>
      <c r="BU2592" s="198"/>
      <c r="BV2592" s="198"/>
      <c r="BW2592" s="198"/>
      <c r="BX2592" s="198"/>
      <c r="BY2592" s="198"/>
      <c r="BZ2592" s="198"/>
      <c r="CA2592" s="198"/>
      <c r="CB2592" s="198"/>
      <c r="CC2592" s="198"/>
      <c r="CD2592" s="198"/>
    </row>
    <row r="2593" spans="4:82" x14ac:dyDescent="0.2">
      <c r="D2593" s="173"/>
      <c r="E2593" s="173"/>
      <c r="F2593" s="173"/>
      <c r="G2593" s="173"/>
      <c r="H2593" s="173"/>
      <c r="I2593" s="173"/>
      <c r="J2593" s="173"/>
      <c r="K2593" s="173"/>
      <c r="L2593" s="173"/>
      <c r="M2593" s="173"/>
      <c r="N2593" s="173"/>
      <c r="O2593" s="173"/>
      <c r="P2593" s="173"/>
      <c r="Q2593" s="173"/>
      <c r="R2593" s="173"/>
      <c r="S2593" s="173"/>
      <c r="T2593" s="173"/>
      <c r="U2593" s="173"/>
      <c r="V2593" s="173"/>
      <c r="W2593" s="173"/>
      <c r="X2593" s="173"/>
      <c r="Y2593" s="173"/>
      <c r="Z2593" s="173"/>
      <c r="AA2593" s="173"/>
      <c r="AB2593" s="173"/>
      <c r="AC2593" s="173"/>
      <c r="AD2593" s="173"/>
      <c r="AE2593" s="173"/>
      <c r="AF2593" s="173"/>
      <c r="AG2593" s="173"/>
      <c r="AH2593" s="173"/>
      <c r="AI2593" s="173"/>
      <c r="AJ2593" s="173"/>
      <c r="AK2593" s="173"/>
      <c r="AL2593" s="173"/>
      <c r="AM2593" s="173"/>
      <c r="AN2593" s="173"/>
      <c r="AO2593" s="173"/>
      <c r="AP2593" s="173"/>
      <c r="AQ2593" s="173"/>
      <c r="AR2593" s="173"/>
      <c r="AS2593" s="173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  <c r="BP2593" s="198"/>
      <c r="BQ2593" s="198"/>
      <c r="BR2593" s="198"/>
      <c r="BS2593" s="198"/>
      <c r="BT2593" s="198"/>
      <c r="BU2593" s="198"/>
      <c r="BV2593" s="198"/>
      <c r="BW2593" s="198"/>
      <c r="BX2593" s="198"/>
      <c r="BY2593" s="198"/>
      <c r="BZ2593" s="198"/>
      <c r="CA2593" s="198"/>
      <c r="CB2593" s="198"/>
      <c r="CC2593" s="198"/>
      <c r="CD2593" s="198"/>
    </row>
    <row r="2594" spans="4:82" x14ac:dyDescent="0.2">
      <c r="D2594" s="173"/>
      <c r="E2594" s="173"/>
      <c r="F2594" s="173"/>
      <c r="G2594" s="173"/>
      <c r="H2594" s="173"/>
      <c r="I2594" s="173"/>
      <c r="J2594" s="173"/>
      <c r="K2594" s="173"/>
      <c r="L2594" s="173"/>
      <c r="M2594" s="173"/>
      <c r="N2594" s="173"/>
      <c r="O2594" s="173"/>
      <c r="P2594" s="173"/>
      <c r="Q2594" s="173"/>
      <c r="R2594" s="173"/>
      <c r="S2594" s="173"/>
      <c r="T2594" s="173"/>
      <c r="U2594" s="173"/>
      <c r="V2594" s="173"/>
      <c r="W2594" s="173"/>
      <c r="X2594" s="173"/>
      <c r="Y2594" s="173"/>
      <c r="Z2594" s="173"/>
      <c r="AA2594" s="173"/>
      <c r="AB2594" s="173"/>
      <c r="AC2594" s="173"/>
      <c r="AD2594" s="173"/>
      <c r="AE2594" s="173"/>
      <c r="AF2594" s="173"/>
      <c r="AG2594" s="173"/>
      <c r="AH2594" s="173"/>
      <c r="AI2594" s="173"/>
      <c r="AJ2594" s="173"/>
      <c r="AK2594" s="173"/>
      <c r="AL2594" s="173"/>
      <c r="AM2594" s="173"/>
      <c r="AN2594" s="173"/>
      <c r="AO2594" s="173"/>
      <c r="AP2594" s="173"/>
      <c r="AQ2594" s="173"/>
      <c r="AR2594" s="173"/>
      <c r="AS2594" s="173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  <c r="BP2594" s="198"/>
      <c r="BQ2594" s="198"/>
      <c r="BR2594" s="198"/>
      <c r="BS2594" s="198"/>
      <c r="BT2594" s="198"/>
      <c r="BU2594" s="198"/>
      <c r="BV2594" s="198"/>
      <c r="BW2594" s="198"/>
      <c r="BX2594" s="198"/>
      <c r="BY2594" s="198"/>
      <c r="BZ2594" s="198"/>
      <c r="CA2594" s="198"/>
      <c r="CB2594" s="198"/>
      <c r="CC2594" s="198"/>
      <c r="CD2594" s="198"/>
    </row>
    <row r="2595" spans="4:82" x14ac:dyDescent="0.2">
      <c r="D2595" s="173"/>
      <c r="E2595" s="173"/>
      <c r="F2595" s="173"/>
      <c r="G2595" s="173"/>
      <c r="H2595" s="173"/>
      <c r="I2595" s="173"/>
      <c r="J2595" s="173"/>
      <c r="K2595" s="173"/>
      <c r="L2595" s="173"/>
      <c r="M2595" s="173"/>
      <c r="N2595" s="173"/>
      <c r="O2595" s="173"/>
      <c r="P2595" s="173"/>
      <c r="Q2595" s="173"/>
      <c r="R2595" s="173"/>
      <c r="S2595" s="173"/>
      <c r="T2595" s="173"/>
      <c r="U2595" s="173"/>
      <c r="V2595" s="173"/>
      <c r="W2595" s="173"/>
      <c r="X2595" s="173"/>
      <c r="Y2595" s="173"/>
      <c r="Z2595" s="173"/>
      <c r="AA2595" s="173"/>
      <c r="AB2595" s="173"/>
      <c r="AC2595" s="173"/>
      <c r="AD2595" s="173"/>
      <c r="AE2595" s="173"/>
      <c r="AF2595" s="173"/>
      <c r="AG2595" s="173"/>
      <c r="AH2595" s="173"/>
      <c r="AI2595" s="173"/>
      <c r="AJ2595" s="173"/>
      <c r="AK2595" s="173"/>
      <c r="AL2595" s="173"/>
      <c r="AM2595" s="173"/>
      <c r="AN2595" s="173"/>
      <c r="AO2595" s="173"/>
      <c r="AP2595" s="173"/>
      <c r="AQ2595" s="173"/>
      <c r="AR2595" s="173"/>
      <c r="AS2595" s="173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  <c r="BP2595" s="198"/>
      <c r="BQ2595" s="198"/>
      <c r="BR2595" s="198"/>
      <c r="BS2595" s="198"/>
      <c r="BT2595" s="198"/>
      <c r="BU2595" s="198"/>
      <c r="BV2595" s="198"/>
      <c r="BW2595" s="198"/>
      <c r="BX2595" s="198"/>
      <c r="BY2595" s="198"/>
      <c r="BZ2595" s="198"/>
      <c r="CA2595" s="198"/>
      <c r="CB2595" s="198"/>
      <c r="CC2595" s="198"/>
      <c r="CD2595" s="198"/>
    </row>
    <row r="2596" spans="4:82" x14ac:dyDescent="0.2">
      <c r="D2596" s="173"/>
      <c r="E2596" s="173"/>
      <c r="F2596" s="173"/>
      <c r="G2596" s="173"/>
      <c r="H2596" s="173"/>
      <c r="I2596" s="173"/>
      <c r="J2596" s="173"/>
      <c r="K2596" s="173"/>
      <c r="L2596" s="173"/>
      <c r="M2596" s="173"/>
      <c r="N2596" s="173"/>
      <c r="O2596" s="173"/>
      <c r="P2596" s="173"/>
      <c r="Q2596" s="173"/>
      <c r="R2596" s="173"/>
      <c r="S2596" s="173"/>
      <c r="T2596" s="173"/>
      <c r="U2596" s="173"/>
      <c r="V2596" s="173"/>
      <c r="W2596" s="173"/>
      <c r="X2596" s="173"/>
      <c r="Y2596" s="173"/>
      <c r="Z2596" s="173"/>
      <c r="AA2596" s="173"/>
      <c r="AB2596" s="173"/>
      <c r="AC2596" s="173"/>
      <c r="AD2596" s="173"/>
      <c r="AE2596" s="173"/>
      <c r="AF2596" s="173"/>
      <c r="AG2596" s="173"/>
      <c r="AH2596" s="173"/>
      <c r="AI2596" s="173"/>
      <c r="AJ2596" s="173"/>
      <c r="AK2596" s="173"/>
      <c r="AL2596" s="173"/>
      <c r="AM2596" s="173"/>
      <c r="AN2596" s="173"/>
      <c r="AO2596" s="173"/>
      <c r="AP2596" s="173"/>
      <c r="AQ2596" s="173"/>
      <c r="AR2596" s="173"/>
      <c r="AS2596" s="173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  <c r="BP2596" s="198"/>
      <c r="BQ2596" s="198"/>
      <c r="BR2596" s="198"/>
      <c r="BS2596" s="198"/>
      <c r="BT2596" s="198"/>
      <c r="BU2596" s="198"/>
      <c r="BV2596" s="198"/>
      <c r="BW2596" s="198"/>
      <c r="BX2596" s="198"/>
      <c r="BY2596" s="198"/>
      <c r="BZ2596" s="198"/>
      <c r="CA2596" s="198"/>
      <c r="CB2596" s="198"/>
      <c r="CC2596" s="198"/>
      <c r="CD2596" s="198"/>
    </row>
    <row r="2597" spans="4:82" x14ac:dyDescent="0.2">
      <c r="D2597" s="173"/>
      <c r="E2597" s="173"/>
      <c r="F2597" s="173"/>
      <c r="G2597" s="173"/>
      <c r="H2597" s="173"/>
      <c r="I2597" s="173"/>
      <c r="J2597" s="173"/>
      <c r="K2597" s="173"/>
      <c r="L2597" s="173"/>
      <c r="M2597" s="173"/>
      <c r="N2597" s="173"/>
      <c r="O2597" s="173"/>
      <c r="P2597" s="173"/>
      <c r="Q2597" s="173"/>
      <c r="R2597" s="173"/>
      <c r="S2597" s="173"/>
      <c r="T2597" s="173"/>
      <c r="U2597" s="173"/>
      <c r="V2597" s="173"/>
      <c r="W2597" s="173"/>
      <c r="X2597" s="173"/>
      <c r="Y2597" s="173"/>
      <c r="Z2597" s="173"/>
      <c r="AA2597" s="173"/>
      <c r="AB2597" s="173"/>
      <c r="AC2597" s="173"/>
      <c r="AD2597" s="173"/>
      <c r="AE2597" s="173"/>
      <c r="AF2597" s="173"/>
      <c r="AG2597" s="173"/>
      <c r="AH2597" s="173"/>
      <c r="AI2597" s="173"/>
      <c r="AJ2597" s="173"/>
      <c r="AK2597" s="173"/>
      <c r="AL2597" s="173"/>
      <c r="AM2597" s="173"/>
      <c r="AN2597" s="173"/>
      <c r="AO2597" s="173"/>
      <c r="AP2597" s="173"/>
      <c r="AQ2597" s="173"/>
      <c r="AR2597" s="173"/>
      <c r="AS2597" s="173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  <c r="BP2597" s="198"/>
      <c r="BQ2597" s="198"/>
      <c r="BR2597" s="198"/>
      <c r="BS2597" s="198"/>
      <c r="BT2597" s="198"/>
      <c r="BU2597" s="198"/>
      <c r="BV2597" s="198"/>
      <c r="BW2597" s="198"/>
      <c r="BX2597" s="198"/>
      <c r="BY2597" s="198"/>
      <c r="BZ2597" s="198"/>
      <c r="CA2597" s="198"/>
      <c r="CB2597" s="198"/>
      <c r="CC2597" s="198"/>
      <c r="CD2597" s="198"/>
    </row>
    <row r="2598" spans="4:82" x14ac:dyDescent="0.2">
      <c r="D2598" s="173"/>
      <c r="E2598" s="173"/>
      <c r="F2598" s="173"/>
      <c r="G2598" s="173"/>
      <c r="H2598" s="173"/>
      <c r="I2598" s="173"/>
      <c r="J2598" s="173"/>
      <c r="K2598" s="173"/>
      <c r="L2598" s="173"/>
      <c r="M2598" s="173"/>
      <c r="N2598" s="173"/>
      <c r="O2598" s="173"/>
      <c r="P2598" s="173"/>
      <c r="Q2598" s="173"/>
      <c r="R2598" s="173"/>
      <c r="S2598" s="173"/>
      <c r="T2598" s="173"/>
      <c r="U2598" s="173"/>
      <c r="V2598" s="173"/>
      <c r="W2598" s="173"/>
      <c r="X2598" s="173"/>
      <c r="Y2598" s="173"/>
      <c r="Z2598" s="173"/>
      <c r="AA2598" s="173"/>
      <c r="AB2598" s="173"/>
      <c r="AC2598" s="173"/>
      <c r="AD2598" s="173"/>
      <c r="AE2598" s="173"/>
      <c r="AF2598" s="173"/>
      <c r="AG2598" s="173"/>
      <c r="AH2598" s="173"/>
      <c r="AI2598" s="173"/>
      <c r="AJ2598" s="173"/>
      <c r="AK2598" s="173"/>
      <c r="AL2598" s="173"/>
      <c r="AM2598" s="173"/>
      <c r="AN2598" s="173"/>
      <c r="AO2598" s="173"/>
      <c r="AP2598" s="173"/>
      <c r="AQ2598" s="173"/>
      <c r="AR2598" s="173"/>
      <c r="AS2598" s="173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  <c r="BP2598" s="198"/>
      <c r="BQ2598" s="198"/>
      <c r="BR2598" s="198"/>
      <c r="BS2598" s="198"/>
      <c r="BT2598" s="198"/>
      <c r="BU2598" s="198"/>
      <c r="BV2598" s="198"/>
      <c r="BW2598" s="198"/>
      <c r="BX2598" s="198"/>
      <c r="BY2598" s="198"/>
      <c r="BZ2598" s="198"/>
      <c r="CA2598" s="198"/>
      <c r="CB2598" s="198"/>
      <c r="CC2598" s="198"/>
      <c r="CD2598" s="198"/>
    </row>
    <row r="2599" spans="4:82" x14ac:dyDescent="0.2">
      <c r="D2599" s="173"/>
      <c r="E2599" s="173"/>
      <c r="F2599" s="173"/>
      <c r="G2599" s="173"/>
      <c r="H2599" s="173"/>
      <c r="I2599" s="173"/>
      <c r="J2599" s="173"/>
      <c r="K2599" s="173"/>
      <c r="L2599" s="173"/>
      <c r="M2599" s="173"/>
      <c r="N2599" s="173"/>
      <c r="O2599" s="173"/>
      <c r="P2599" s="173"/>
      <c r="Q2599" s="173"/>
      <c r="R2599" s="173"/>
      <c r="S2599" s="173"/>
      <c r="T2599" s="173"/>
      <c r="U2599" s="173"/>
      <c r="V2599" s="173"/>
      <c r="W2599" s="173"/>
      <c r="X2599" s="173"/>
      <c r="Y2599" s="173"/>
      <c r="Z2599" s="173"/>
      <c r="AA2599" s="173"/>
      <c r="AB2599" s="173"/>
      <c r="AC2599" s="173"/>
      <c r="AD2599" s="173"/>
      <c r="AE2599" s="173"/>
      <c r="AF2599" s="173"/>
      <c r="AG2599" s="173"/>
      <c r="AH2599" s="173"/>
      <c r="AI2599" s="173"/>
      <c r="AJ2599" s="173"/>
      <c r="AK2599" s="173"/>
      <c r="AL2599" s="173"/>
      <c r="AM2599" s="173"/>
      <c r="AN2599" s="173"/>
      <c r="AO2599" s="173"/>
      <c r="AP2599" s="173"/>
      <c r="AQ2599" s="173"/>
      <c r="AR2599" s="173"/>
      <c r="AS2599" s="173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  <c r="BP2599" s="198"/>
      <c r="BQ2599" s="198"/>
      <c r="BR2599" s="198"/>
      <c r="BS2599" s="198"/>
      <c r="BT2599" s="198"/>
      <c r="BU2599" s="198"/>
      <c r="BV2599" s="198"/>
      <c r="BW2599" s="198"/>
      <c r="BX2599" s="198"/>
      <c r="BY2599" s="198"/>
      <c r="BZ2599" s="198"/>
      <c r="CA2599" s="198"/>
      <c r="CB2599" s="198"/>
      <c r="CC2599" s="198"/>
      <c r="CD2599" s="198"/>
    </row>
    <row r="2600" spans="4:82" x14ac:dyDescent="0.2">
      <c r="D2600" s="173"/>
      <c r="E2600" s="173"/>
      <c r="F2600" s="173"/>
      <c r="G2600" s="173"/>
      <c r="H2600" s="173"/>
      <c r="I2600" s="173"/>
      <c r="J2600" s="173"/>
      <c r="K2600" s="173"/>
      <c r="L2600" s="173"/>
      <c r="M2600" s="173"/>
      <c r="N2600" s="173"/>
      <c r="O2600" s="173"/>
      <c r="P2600" s="173"/>
      <c r="Q2600" s="173"/>
      <c r="R2600" s="173"/>
      <c r="S2600" s="173"/>
      <c r="T2600" s="173"/>
      <c r="U2600" s="173"/>
      <c r="V2600" s="173"/>
      <c r="W2600" s="173"/>
      <c r="X2600" s="173"/>
      <c r="Y2600" s="173"/>
      <c r="Z2600" s="173"/>
      <c r="AA2600" s="173"/>
      <c r="AB2600" s="173"/>
      <c r="AC2600" s="173"/>
      <c r="AD2600" s="173"/>
      <c r="AE2600" s="173"/>
      <c r="AF2600" s="173"/>
      <c r="AG2600" s="173"/>
      <c r="AH2600" s="173"/>
      <c r="AI2600" s="173"/>
      <c r="AJ2600" s="173"/>
      <c r="AK2600" s="173"/>
      <c r="AL2600" s="173"/>
      <c r="AM2600" s="173"/>
      <c r="AN2600" s="173"/>
      <c r="AO2600" s="173"/>
      <c r="AP2600" s="173"/>
      <c r="AQ2600" s="173"/>
      <c r="AR2600" s="173"/>
      <c r="AS2600" s="173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  <c r="BP2600" s="198"/>
      <c r="BQ2600" s="198"/>
      <c r="BR2600" s="198"/>
      <c r="BS2600" s="198"/>
      <c r="BT2600" s="198"/>
      <c r="BU2600" s="198"/>
      <c r="BV2600" s="198"/>
      <c r="BW2600" s="198"/>
      <c r="BX2600" s="198"/>
      <c r="BY2600" s="198"/>
      <c r="BZ2600" s="198"/>
      <c r="CA2600" s="198"/>
      <c r="CB2600" s="198"/>
      <c r="CC2600" s="198"/>
      <c r="CD2600" s="198"/>
    </row>
    <row r="2601" spans="4:82" x14ac:dyDescent="0.2">
      <c r="D2601" s="173"/>
      <c r="E2601" s="173"/>
      <c r="F2601" s="173"/>
      <c r="G2601" s="173"/>
      <c r="H2601" s="173"/>
      <c r="I2601" s="173"/>
      <c r="J2601" s="173"/>
      <c r="K2601" s="173"/>
      <c r="L2601" s="173"/>
      <c r="M2601" s="173"/>
      <c r="N2601" s="173"/>
      <c r="O2601" s="173"/>
      <c r="P2601" s="173"/>
      <c r="Q2601" s="173"/>
      <c r="R2601" s="173"/>
      <c r="S2601" s="173"/>
      <c r="T2601" s="173"/>
      <c r="U2601" s="173"/>
      <c r="V2601" s="173"/>
      <c r="W2601" s="173"/>
      <c r="X2601" s="173"/>
      <c r="Y2601" s="173"/>
      <c r="Z2601" s="173"/>
      <c r="AA2601" s="173"/>
      <c r="AB2601" s="173"/>
      <c r="AC2601" s="173"/>
      <c r="AD2601" s="173"/>
      <c r="AE2601" s="173"/>
      <c r="AF2601" s="173"/>
      <c r="AG2601" s="173"/>
      <c r="AH2601" s="173"/>
      <c r="AI2601" s="173"/>
      <c r="AJ2601" s="173"/>
      <c r="AK2601" s="173"/>
      <c r="AL2601" s="173"/>
      <c r="AM2601" s="173"/>
      <c r="AN2601" s="173"/>
      <c r="AO2601" s="173"/>
      <c r="AP2601" s="173"/>
      <c r="AQ2601" s="173"/>
      <c r="AR2601" s="173"/>
      <c r="AS2601" s="173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  <c r="BP2601" s="198"/>
      <c r="BQ2601" s="198"/>
      <c r="BR2601" s="198"/>
      <c r="BS2601" s="198"/>
      <c r="BT2601" s="198"/>
      <c r="BU2601" s="198"/>
      <c r="BV2601" s="198"/>
      <c r="BW2601" s="198"/>
      <c r="BX2601" s="198"/>
      <c r="BY2601" s="198"/>
      <c r="BZ2601" s="198"/>
      <c r="CA2601" s="198"/>
      <c r="CB2601" s="198"/>
      <c r="CC2601" s="198"/>
      <c r="CD2601" s="198"/>
    </row>
    <row r="2602" spans="4:82" x14ac:dyDescent="0.2">
      <c r="D2602" s="173"/>
      <c r="E2602" s="173"/>
      <c r="F2602" s="173"/>
      <c r="G2602" s="173"/>
      <c r="H2602" s="173"/>
      <c r="I2602" s="173"/>
      <c r="J2602" s="173"/>
      <c r="K2602" s="173"/>
      <c r="L2602" s="173"/>
      <c r="M2602" s="173"/>
      <c r="N2602" s="173"/>
      <c r="O2602" s="173"/>
      <c r="P2602" s="173"/>
      <c r="Q2602" s="173"/>
      <c r="R2602" s="173"/>
      <c r="S2602" s="173"/>
      <c r="T2602" s="173"/>
      <c r="U2602" s="173"/>
      <c r="V2602" s="173"/>
      <c r="W2602" s="173"/>
      <c r="X2602" s="173"/>
      <c r="Y2602" s="173"/>
      <c r="Z2602" s="173"/>
      <c r="AA2602" s="173"/>
      <c r="AB2602" s="173"/>
      <c r="AC2602" s="173"/>
      <c r="AD2602" s="173"/>
      <c r="AE2602" s="173"/>
      <c r="AF2602" s="173"/>
      <c r="AG2602" s="173"/>
      <c r="AH2602" s="173"/>
      <c r="AI2602" s="173"/>
      <c r="AJ2602" s="173"/>
      <c r="AK2602" s="173"/>
      <c r="AL2602" s="173"/>
      <c r="AM2602" s="173"/>
      <c r="AN2602" s="173"/>
      <c r="AO2602" s="173"/>
      <c r="AP2602" s="173"/>
      <c r="AQ2602" s="173"/>
      <c r="AR2602" s="173"/>
      <c r="AS2602" s="173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  <c r="BP2602" s="198"/>
      <c r="BQ2602" s="198"/>
      <c r="BR2602" s="198"/>
      <c r="BS2602" s="198"/>
      <c r="BT2602" s="198"/>
      <c r="BU2602" s="198"/>
      <c r="BV2602" s="198"/>
      <c r="BW2602" s="198"/>
      <c r="BX2602" s="198"/>
      <c r="BY2602" s="198"/>
      <c r="BZ2602" s="198"/>
      <c r="CA2602" s="198"/>
      <c r="CB2602" s="198"/>
      <c r="CC2602" s="198"/>
      <c r="CD2602" s="198"/>
    </row>
    <row r="2603" spans="4:82" x14ac:dyDescent="0.2">
      <c r="D2603" s="173"/>
      <c r="E2603" s="173"/>
      <c r="F2603" s="173"/>
      <c r="G2603" s="173"/>
      <c r="H2603" s="173"/>
      <c r="I2603" s="173"/>
      <c r="J2603" s="173"/>
      <c r="K2603" s="173"/>
      <c r="L2603" s="173"/>
      <c r="M2603" s="173"/>
      <c r="N2603" s="173"/>
      <c r="O2603" s="173"/>
      <c r="P2603" s="173"/>
      <c r="Q2603" s="173"/>
      <c r="R2603" s="173"/>
      <c r="S2603" s="173"/>
      <c r="T2603" s="173"/>
      <c r="U2603" s="173"/>
      <c r="V2603" s="173"/>
      <c r="W2603" s="173"/>
      <c r="X2603" s="173"/>
      <c r="Y2603" s="173"/>
      <c r="Z2603" s="173"/>
      <c r="AA2603" s="173"/>
      <c r="AB2603" s="173"/>
      <c r="AC2603" s="173"/>
      <c r="AD2603" s="173"/>
      <c r="AE2603" s="173"/>
      <c r="AF2603" s="173"/>
      <c r="AG2603" s="173"/>
      <c r="AH2603" s="173"/>
      <c r="AI2603" s="173"/>
      <c r="AJ2603" s="173"/>
      <c r="AK2603" s="173"/>
      <c r="AL2603" s="173"/>
      <c r="AM2603" s="173"/>
      <c r="AN2603" s="173"/>
      <c r="AO2603" s="173"/>
      <c r="AP2603" s="173"/>
      <c r="AQ2603" s="173"/>
      <c r="AR2603" s="173"/>
      <c r="AS2603" s="173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  <c r="BP2603" s="198"/>
      <c r="BQ2603" s="198"/>
      <c r="BR2603" s="198"/>
      <c r="BS2603" s="198"/>
      <c r="BT2603" s="198"/>
      <c r="BU2603" s="198"/>
      <c r="BV2603" s="198"/>
      <c r="BW2603" s="198"/>
      <c r="BX2603" s="198"/>
      <c r="BY2603" s="198"/>
      <c r="BZ2603" s="198"/>
      <c r="CA2603" s="198"/>
      <c r="CB2603" s="198"/>
      <c r="CC2603" s="198"/>
      <c r="CD2603" s="198"/>
    </row>
  </sheetData>
  <phoneticPr fontId="4"/>
  <conditionalFormatting sqref="V129:V131 AG129:AG131">
    <cfRule type="cellIs" dxfId="1" priority="1" stopIfTrue="1" operator="equal">
      <formula>0</formula>
    </cfRule>
  </conditionalFormatting>
  <conditionalFormatting sqref="V4:V6 AG4:AG6">
    <cfRule type="cellIs" dxfId="0" priority="2" stopIfTrue="1" operator="equal">
      <formula>0</formula>
    </cfRule>
  </conditionalFormatting>
  <pageMargins left="0.78740157480314965" right="0.78740157480314965" top="0.98425196850393704" bottom="0.82677165354330717" header="0.51181102362204722" footer="0.1968503937007874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view="pageBreakPreview" zoomScale="85" zoomScaleNormal="100" zoomScaleSheetLayoutView="85" workbookViewId="0">
      <selection activeCell="K33" sqref="K33"/>
    </sheetView>
  </sheetViews>
  <sheetFormatPr defaultColWidth="9" defaultRowHeight="17.5" x14ac:dyDescent="0.2"/>
  <cols>
    <col min="1" max="1" width="10.36328125" style="2" customWidth="1"/>
    <col min="2" max="4" width="13.7265625" style="2" customWidth="1"/>
    <col min="5" max="16384" width="9" style="2"/>
  </cols>
  <sheetData>
    <row r="1" spans="1:13" ht="32" thickBot="1" x14ac:dyDescent="0.25">
      <c r="A1" s="129" t="s">
        <v>318</v>
      </c>
      <c r="E1" s="140"/>
      <c r="F1" s="140"/>
      <c r="G1" s="140"/>
      <c r="H1" s="591">
        <f>IF(H2&gt;H3,H3,H2)</f>
        <v>21</v>
      </c>
      <c r="I1" s="133" t="s">
        <v>541</v>
      </c>
      <c r="J1" s="134"/>
      <c r="K1" s="135"/>
    </row>
    <row r="2" spans="1:13" ht="31.5" customHeight="1" thickBot="1" x14ac:dyDescent="0.8">
      <c r="A2" s="136" t="s">
        <v>543</v>
      </c>
      <c r="B2" s="137" t="s">
        <v>880</v>
      </c>
      <c r="C2" s="145" t="s">
        <v>544</v>
      </c>
      <c r="D2" s="138">
        <f ca="1">OFFSET(D6,H1,0)</f>
        <v>0.72407301672765856</v>
      </c>
      <c r="E2" s="588" t="str">
        <f ca="1">IF(H2&gt;H3,"← "&amp;OFFSET(A6,H3,0)&amp;"値を適用","")</f>
        <v/>
      </c>
      <c r="F2" s="594"/>
      <c r="G2" s="594"/>
      <c r="H2" s="592">
        <f>MATCH(B2,M7:M27,0)</f>
        <v>21</v>
      </c>
      <c r="I2" s="139" t="s">
        <v>545</v>
      </c>
      <c r="J2" s="140"/>
      <c r="K2" s="141"/>
    </row>
    <row r="3" spans="1:13" ht="31.5" x14ac:dyDescent="0.2">
      <c r="A3" s="129"/>
      <c r="E3" s="140"/>
      <c r="F3" s="140"/>
      <c r="G3" s="140"/>
      <c r="H3" s="593">
        <f>COUNT(C:C)</f>
        <v>21</v>
      </c>
      <c r="I3" s="142" t="s">
        <v>546</v>
      </c>
      <c r="J3" s="143"/>
      <c r="K3" s="144"/>
    </row>
    <row r="4" spans="1:13" ht="26" thickBot="1" x14ac:dyDescent="0.25">
      <c r="A4" s="1"/>
      <c r="D4" s="10" t="s">
        <v>319</v>
      </c>
    </row>
    <row r="5" spans="1:13" ht="18.5" thickTop="1" thickBot="1" x14ac:dyDescent="0.25">
      <c r="A5" s="3"/>
      <c r="B5" s="4" t="s">
        <v>304</v>
      </c>
      <c r="C5" s="4" t="s">
        <v>305</v>
      </c>
      <c r="D5" s="4" t="s">
        <v>303</v>
      </c>
    </row>
    <row r="6" spans="1:13" ht="18.5" thickTop="1" thickBot="1" x14ac:dyDescent="0.25">
      <c r="A6" s="3"/>
      <c r="B6" s="4" t="s">
        <v>212</v>
      </c>
      <c r="C6" s="4" t="s">
        <v>213</v>
      </c>
      <c r="D6" s="4" t="s">
        <v>322</v>
      </c>
      <c r="M6" s="2" t="s">
        <v>542</v>
      </c>
    </row>
    <row r="7" spans="1:13" ht="20.25" hidden="1" customHeight="1" thickTop="1" thickBot="1" x14ac:dyDescent="0.25">
      <c r="A7" s="5" t="s">
        <v>306</v>
      </c>
      <c r="B7" s="6">
        <v>329216</v>
      </c>
      <c r="C7" s="6">
        <v>460967</v>
      </c>
      <c r="D7" s="7">
        <f>B7/C7</f>
        <v>0.71418561415459236</v>
      </c>
      <c r="M7" s="2" t="s">
        <v>306</v>
      </c>
    </row>
    <row r="8" spans="1:13" ht="20.25" hidden="1" customHeight="1" thickTop="1" thickBot="1" x14ac:dyDescent="0.25">
      <c r="A8" s="3" t="s">
        <v>307</v>
      </c>
      <c r="B8" s="8">
        <v>319159</v>
      </c>
      <c r="C8" s="8">
        <v>448136</v>
      </c>
      <c r="D8" s="9">
        <f t="shared" ref="D8:D27" si="0">B8/C8</f>
        <v>0.71219228091472231</v>
      </c>
      <c r="M8" s="2" t="s">
        <v>307</v>
      </c>
    </row>
    <row r="9" spans="1:13" ht="20.25" hidden="1" customHeight="1" thickTop="1" thickBot="1" x14ac:dyDescent="0.25">
      <c r="A9" s="5" t="s">
        <v>308</v>
      </c>
      <c r="B9" s="6">
        <v>317178</v>
      </c>
      <c r="C9" s="6">
        <v>447722</v>
      </c>
      <c r="D9" s="7">
        <f t="shared" si="0"/>
        <v>0.70842621090766145</v>
      </c>
      <c r="M9" s="2" t="s">
        <v>308</v>
      </c>
    </row>
    <row r="10" spans="1:13" ht="20.25" hidden="1" customHeight="1" thickTop="1" thickBot="1" x14ac:dyDescent="0.25">
      <c r="A10" s="3" t="s">
        <v>309</v>
      </c>
      <c r="B10" s="8">
        <v>307928</v>
      </c>
      <c r="C10" s="8">
        <v>434063</v>
      </c>
      <c r="D10" s="9">
        <f t="shared" si="0"/>
        <v>0.70940854207799331</v>
      </c>
      <c r="M10" s="2" t="s">
        <v>309</v>
      </c>
    </row>
    <row r="11" spans="1:13" ht="20.25" hidden="1" customHeight="1" thickTop="1" thickBot="1" x14ac:dyDescent="0.25">
      <c r="A11" s="5" t="s">
        <v>310</v>
      </c>
      <c r="B11" s="6">
        <v>298655</v>
      </c>
      <c r="C11" s="6">
        <v>393015</v>
      </c>
      <c r="D11" s="7">
        <f t="shared" si="0"/>
        <v>0.75990738266987268</v>
      </c>
      <c r="M11" s="2" t="s">
        <v>310</v>
      </c>
    </row>
    <row r="12" spans="1:13" ht="20.25" hidden="1" customHeight="1" thickTop="1" thickBot="1" x14ac:dyDescent="0.25">
      <c r="A12" s="3" t="s">
        <v>311</v>
      </c>
      <c r="B12" s="8">
        <v>302306</v>
      </c>
      <c r="C12" s="8">
        <v>406096</v>
      </c>
      <c r="D12" s="9">
        <f t="shared" si="0"/>
        <v>0.74442003861155981</v>
      </c>
      <c r="M12" s="2" t="s">
        <v>311</v>
      </c>
    </row>
    <row r="13" spans="1:13" ht="20.25" hidden="1" customHeight="1" thickTop="1" thickBot="1" x14ac:dyDescent="0.25">
      <c r="A13" s="5" t="s">
        <v>312</v>
      </c>
      <c r="B13" s="6">
        <v>287905</v>
      </c>
      <c r="C13" s="6">
        <v>371479</v>
      </c>
      <c r="D13" s="7">
        <f t="shared" si="0"/>
        <v>0.77502362179288731</v>
      </c>
      <c r="M13" s="2" t="s">
        <v>312</v>
      </c>
    </row>
    <row r="14" spans="1:13" ht="18.5" thickTop="1" thickBot="1" x14ac:dyDescent="0.25">
      <c r="A14" s="3" t="s">
        <v>313</v>
      </c>
      <c r="B14" s="8">
        <v>284704</v>
      </c>
      <c r="C14" s="8">
        <v>378860</v>
      </c>
      <c r="D14" s="9">
        <f t="shared" si="0"/>
        <v>0.75147547906878531</v>
      </c>
      <c r="M14" s="2" t="s">
        <v>313</v>
      </c>
    </row>
    <row r="15" spans="1:13" ht="18.5" thickTop="1" thickBot="1" x14ac:dyDescent="0.25">
      <c r="A15" s="5" t="s">
        <v>314</v>
      </c>
      <c r="B15" s="6">
        <v>277349</v>
      </c>
      <c r="C15" s="6">
        <v>362790</v>
      </c>
      <c r="D15" s="7">
        <f t="shared" si="0"/>
        <v>0.76448909837647128</v>
      </c>
      <c r="M15" s="2" t="s">
        <v>314</v>
      </c>
    </row>
    <row r="16" spans="1:13" ht="18.5" thickTop="1" thickBot="1" x14ac:dyDescent="0.25">
      <c r="A16" s="3" t="s">
        <v>315</v>
      </c>
      <c r="B16" s="8">
        <v>288915</v>
      </c>
      <c r="C16" s="8">
        <v>398654</v>
      </c>
      <c r="D16" s="9">
        <f t="shared" si="0"/>
        <v>0.72472620367536766</v>
      </c>
      <c r="M16" s="2" t="s">
        <v>315</v>
      </c>
    </row>
    <row r="17" spans="1:13" ht="18.5" thickTop="1" thickBot="1" x14ac:dyDescent="0.25">
      <c r="A17" s="5" t="s">
        <v>316</v>
      </c>
      <c r="B17" s="6">
        <v>290969</v>
      </c>
      <c r="C17" s="6">
        <v>389713</v>
      </c>
      <c r="D17" s="7">
        <f t="shared" si="0"/>
        <v>0.7466237975125285</v>
      </c>
      <c r="M17" s="2" t="s">
        <v>316</v>
      </c>
    </row>
    <row r="18" spans="1:13" ht="18.5" thickTop="1" thickBot="1" x14ac:dyDescent="0.25">
      <c r="A18" s="3" t="s">
        <v>317</v>
      </c>
      <c r="B18" s="8">
        <v>301475</v>
      </c>
      <c r="C18" s="8">
        <v>393643</v>
      </c>
      <c r="D18" s="9">
        <f t="shared" si="0"/>
        <v>0.76585891277121654</v>
      </c>
      <c r="M18" s="2" t="s">
        <v>317</v>
      </c>
    </row>
    <row r="19" spans="1:13" ht="18.5" thickTop="1" thickBot="1" x14ac:dyDescent="0.25">
      <c r="A19" s="5" t="s">
        <v>538</v>
      </c>
      <c r="B19" s="6">
        <v>274329</v>
      </c>
      <c r="C19" s="6">
        <v>398141</v>
      </c>
      <c r="D19" s="7">
        <f t="shared" si="0"/>
        <v>0.68902474249072565</v>
      </c>
      <c r="M19" s="2" t="s">
        <v>538</v>
      </c>
    </row>
    <row r="20" spans="1:13" ht="18.5" thickTop="1" thickBot="1" x14ac:dyDescent="0.25">
      <c r="A20" s="3" t="s">
        <v>539</v>
      </c>
      <c r="B20" s="8">
        <v>319103</v>
      </c>
      <c r="C20" s="8">
        <v>421273</v>
      </c>
      <c r="D20" s="9">
        <f t="shared" si="0"/>
        <v>0.75747318247312312</v>
      </c>
      <c r="M20" s="2" t="s">
        <v>539</v>
      </c>
    </row>
    <row r="21" spans="1:13" ht="18.5" thickTop="1" thickBot="1" x14ac:dyDescent="0.25">
      <c r="A21" s="146" t="s">
        <v>547</v>
      </c>
      <c r="B21" s="147">
        <v>298650</v>
      </c>
      <c r="C21" s="147">
        <v>403812</v>
      </c>
      <c r="D21" s="148">
        <f t="shared" si="0"/>
        <v>0.73957683278357256</v>
      </c>
      <c r="M21" s="2" t="s">
        <v>547</v>
      </c>
    </row>
    <row r="22" spans="1:13" ht="18.5" thickTop="1" thickBot="1" x14ac:dyDescent="0.25">
      <c r="A22" s="3" t="s">
        <v>548</v>
      </c>
      <c r="B22" s="8">
        <v>297648</v>
      </c>
      <c r="C22" s="8">
        <v>405459</v>
      </c>
      <c r="D22" s="9">
        <f t="shared" si="0"/>
        <v>0.73410135180129188</v>
      </c>
      <c r="M22" s="2" t="s">
        <v>548</v>
      </c>
    </row>
    <row r="23" spans="1:13" ht="18.5" thickTop="1" thickBot="1" x14ac:dyDescent="0.25">
      <c r="A23" s="146" t="s">
        <v>549</v>
      </c>
      <c r="B23" s="147">
        <v>291773</v>
      </c>
      <c r="C23" s="147">
        <v>425560</v>
      </c>
      <c r="D23" s="148">
        <f t="shared" si="0"/>
        <v>0.68562129899426638</v>
      </c>
      <c r="M23" s="2" t="s">
        <v>549</v>
      </c>
    </row>
    <row r="24" spans="1:13" ht="18.5" thickTop="1" thickBot="1" x14ac:dyDescent="0.25">
      <c r="A24" s="3" t="s">
        <v>550</v>
      </c>
      <c r="B24" s="8">
        <v>282386</v>
      </c>
      <c r="C24" s="8">
        <v>387683</v>
      </c>
      <c r="D24" s="9">
        <f t="shared" si="0"/>
        <v>0.7283940745402816</v>
      </c>
      <c r="M24" s="2" t="s">
        <v>550</v>
      </c>
    </row>
    <row r="25" spans="1:13" ht="18.5" thickTop="1" thickBot="1" x14ac:dyDescent="0.25">
      <c r="A25" s="146" t="s">
        <v>870</v>
      </c>
      <c r="B25" s="147">
        <v>301276</v>
      </c>
      <c r="C25" s="147">
        <v>401120</v>
      </c>
      <c r="D25" s="148">
        <f t="shared" si="0"/>
        <v>0.75108695652173918</v>
      </c>
      <c r="M25" s="2" t="s">
        <v>551</v>
      </c>
    </row>
    <row r="26" spans="1:13" ht="18.5" thickTop="1" thickBot="1" x14ac:dyDescent="0.25">
      <c r="A26" s="329" t="s">
        <v>881</v>
      </c>
      <c r="B26" s="330">
        <v>295437</v>
      </c>
      <c r="C26" s="330">
        <v>408316</v>
      </c>
      <c r="D26" s="331">
        <f t="shared" si="0"/>
        <v>0.72354989762830746</v>
      </c>
      <c r="M26" s="2" t="s">
        <v>881</v>
      </c>
    </row>
    <row r="27" spans="1:13" ht="18.5" thickTop="1" thickBot="1" x14ac:dyDescent="0.25">
      <c r="A27" s="130" t="s">
        <v>879</v>
      </c>
      <c r="B27" s="131">
        <f>SUM(B22:B26)</f>
        <v>1468520</v>
      </c>
      <c r="C27" s="131">
        <f>SUM(C22:C26)</f>
        <v>2028138</v>
      </c>
      <c r="D27" s="148">
        <f t="shared" si="0"/>
        <v>0.72407301672765856</v>
      </c>
      <c r="M27" s="2" t="s">
        <v>880</v>
      </c>
    </row>
    <row r="28" spans="1:13" ht="18" thickTop="1" x14ac:dyDescent="0.2">
      <c r="A28" s="130"/>
      <c r="B28" s="131"/>
      <c r="C28" s="131"/>
      <c r="D28" s="132"/>
    </row>
    <row r="29" spans="1:13" x14ac:dyDescent="0.2">
      <c r="A29" s="2" t="s">
        <v>320</v>
      </c>
    </row>
    <row r="30" spans="1:13" x14ac:dyDescent="0.2">
      <c r="A30" s="2" t="s">
        <v>321</v>
      </c>
    </row>
  </sheetData>
  <mergeCells count="1">
    <mergeCell ref="E2:G2"/>
  </mergeCells>
  <phoneticPr fontId="4"/>
  <dataValidations count="1">
    <dataValidation type="list" allowBlank="1" showInputMessage="1" showErrorMessage="1" sqref="B2">
      <formula1>$M$7:$M$29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1"/>
  <sheetViews>
    <sheetView view="pageBreakPreview" topLeftCell="A2" zoomScaleNormal="100" zoomScaleSheetLayoutView="100" workbookViewId="0">
      <selection activeCell="F20" sqref="F19:F20"/>
    </sheetView>
  </sheetViews>
  <sheetFormatPr defaultColWidth="9" defaultRowHeight="13" x14ac:dyDescent="0.2"/>
  <cols>
    <col min="1" max="1" width="25.6328125" style="12" customWidth="1"/>
    <col min="2" max="4" width="15.6328125" style="12" customWidth="1"/>
    <col min="5" max="16384" width="9" style="12"/>
  </cols>
  <sheetData>
    <row r="1" spans="1:4" ht="23.5" x14ac:dyDescent="0.2">
      <c r="A1" s="58" t="s">
        <v>375</v>
      </c>
      <c r="B1" s="58"/>
    </row>
    <row r="3" spans="1:4" ht="16.5" customHeight="1" x14ac:dyDescent="0.2">
      <c r="A3" s="589" t="s">
        <v>0</v>
      </c>
      <c r="B3" s="333" t="s">
        <v>377</v>
      </c>
      <c r="C3" s="333" t="s">
        <v>377</v>
      </c>
      <c r="D3" s="589" t="s">
        <v>360</v>
      </c>
    </row>
    <row r="4" spans="1:4" ht="16.5" customHeight="1" x14ac:dyDescent="0.2">
      <c r="A4" s="590"/>
      <c r="B4" s="219" t="s">
        <v>750</v>
      </c>
      <c r="C4" s="219" t="s">
        <v>751</v>
      </c>
      <c r="D4" s="590"/>
    </row>
    <row r="5" spans="1:4" ht="16.5" customHeight="1" x14ac:dyDescent="0.2">
      <c r="A5" s="332" t="s">
        <v>2</v>
      </c>
      <c r="B5" s="60">
        <v>95030</v>
      </c>
      <c r="C5" s="232">
        <v>476987</v>
      </c>
      <c r="D5" s="61">
        <f t="shared" ref="D5:D109" si="0">IF(ISERROR(B5/C5),"0",(B5/C5))</f>
        <v>0.19922974839985158</v>
      </c>
    </row>
    <row r="6" spans="1:4" ht="16.5" customHeight="1" x14ac:dyDescent="0.2">
      <c r="A6" s="332" t="s">
        <v>4</v>
      </c>
      <c r="B6" s="60">
        <v>7540</v>
      </c>
      <c r="C6" s="233">
        <v>157777</v>
      </c>
      <c r="D6" s="61">
        <f t="shared" si="0"/>
        <v>4.7788967973785783E-2</v>
      </c>
    </row>
    <row r="7" spans="1:4" ht="16.5" customHeight="1" x14ac:dyDescent="0.2">
      <c r="A7" s="332" t="s">
        <v>6</v>
      </c>
      <c r="B7" s="60">
        <v>57069</v>
      </c>
      <c r="C7" s="233">
        <v>542825</v>
      </c>
      <c r="D7" s="61">
        <f t="shared" si="0"/>
        <v>0.1051333302629761</v>
      </c>
    </row>
    <row r="8" spans="1:4" ht="16.5" customHeight="1" x14ac:dyDescent="0.2">
      <c r="A8" s="332" t="s">
        <v>8</v>
      </c>
      <c r="B8" s="60">
        <v>18119</v>
      </c>
      <c r="C8" s="233">
        <v>87417</v>
      </c>
      <c r="D8" s="61">
        <f t="shared" si="0"/>
        <v>0.20727089696512119</v>
      </c>
    </row>
    <row r="9" spans="1:4" ht="16.5" customHeight="1" x14ac:dyDescent="0.2">
      <c r="A9" s="332" t="s">
        <v>10</v>
      </c>
      <c r="B9" s="60">
        <v>8909</v>
      </c>
      <c r="C9" s="233">
        <v>92762</v>
      </c>
      <c r="D9" s="61">
        <f t="shared" si="0"/>
        <v>9.6041482503611386E-2</v>
      </c>
    </row>
    <row r="10" spans="1:4" ht="16.5" customHeight="1" x14ac:dyDescent="0.2">
      <c r="A10" s="332" t="s">
        <v>12</v>
      </c>
      <c r="B10" s="60">
        <v>36182</v>
      </c>
      <c r="C10" s="233">
        <v>282786</v>
      </c>
      <c r="D10" s="61">
        <f t="shared" si="0"/>
        <v>0.12794834256292745</v>
      </c>
    </row>
    <row r="11" spans="1:4" ht="16.5" customHeight="1" x14ac:dyDescent="0.2">
      <c r="A11" s="332" t="s">
        <v>556</v>
      </c>
      <c r="B11" s="60">
        <v>2263</v>
      </c>
      <c r="C11" s="233">
        <v>40313</v>
      </c>
      <c r="D11" s="61">
        <f t="shared" si="0"/>
        <v>5.6135737851313469E-2</v>
      </c>
    </row>
    <row r="12" spans="1:4" ht="16.5" customHeight="1" x14ac:dyDescent="0.2">
      <c r="A12" s="332" t="s">
        <v>557</v>
      </c>
      <c r="B12" s="60">
        <v>875</v>
      </c>
      <c r="C12" s="233">
        <v>49037</v>
      </c>
      <c r="D12" s="61">
        <f t="shared" si="0"/>
        <v>1.7843669066215307E-2</v>
      </c>
    </row>
    <row r="13" spans="1:4" ht="16.5" customHeight="1" x14ac:dyDescent="0.2">
      <c r="A13" s="332" t="s">
        <v>558</v>
      </c>
      <c r="B13" s="60">
        <v>11630</v>
      </c>
      <c r="C13" s="233">
        <v>501516</v>
      </c>
      <c r="D13" s="61">
        <f t="shared" si="0"/>
        <v>2.3189688863366274E-2</v>
      </c>
    </row>
    <row r="14" spans="1:4" ht="16.5" customHeight="1" x14ac:dyDescent="0.2">
      <c r="A14" s="332" t="s">
        <v>19</v>
      </c>
      <c r="B14" s="60">
        <v>30693</v>
      </c>
      <c r="C14" s="233">
        <v>575780</v>
      </c>
      <c r="D14" s="61">
        <f t="shared" si="0"/>
        <v>5.3306818576539648E-2</v>
      </c>
    </row>
    <row r="15" spans="1:4" ht="16.5" customHeight="1" x14ac:dyDescent="0.2">
      <c r="A15" s="332" t="s">
        <v>21</v>
      </c>
      <c r="B15" s="60">
        <v>723</v>
      </c>
      <c r="C15" s="233">
        <v>135197</v>
      </c>
      <c r="D15" s="61">
        <f t="shared" si="0"/>
        <v>5.347751799226314E-3</v>
      </c>
    </row>
    <row r="16" spans="1:4" ht="16.5" customHeight="1" x14ac:dyDescent="0.2">
      <c r="A16" s="332" t="s">
        <v>23</v>
      </c>
      <c r="B16" s="60">
        <v>42525</v>
      </c>
      <c r="C16" s="234">
        <v>625601</v>
      </c>
      <c r="D16" s="61">
        <f t="shared" si="0"/>
        <v>6.7974635590416249E-2</v>
      </c>
    </row>
    <row r="17" spans="1:4" ht="16.5" customHeight="1" x14ac:dyDescent="0.2">
      <c r="A17" s="332" t="s">
        <v>25</v>
      </c>
      <c r="B17" s="60">
        <v>2779</v>
      </c>
      <c r="C17" s="334">
        <v>158397</v>
      </c>
      <c r="D17" s="61">
        <f t="shared" si="0"/>
        <v>1.7544524201847257E-2</v>
      </c>
    </row>
    <row r="18" spans="1:4" ht="16.5" customHeight="1" x14ac:dyDescent="0.2">
      <c r="A18" s="332" t="s">
        <v>559</v>
      </c>
      <c r="B18" s="60">
        <v>1132</v>
      </c>
      <c r="C18" s="334">
        <v>114971</v>
      </c>
      <c r="D18" s="61">
        <f t="shared" si="0"/>
        <v>9.8459611554218025E-3</v>
      </c>
    </row>
    <row r="19" spans="1:4" ht="16.5" customHeight="1" x14ac:dyDescent="0.2">
      <c r="A19" s="332" t="s">
        <v>29</v>
      </c>
      <c r="B19" s="60">
        <v>442</v>
      </c>
      <c r="C19" s="334">
        <v>2463</v>
      </c>
      <c r="D19" s="61">
        <f t="shared" si="0"/>
        <v>0.17945594803085668</v>
      </c>
    </row>
    <row r="20" spans="1:4" ht="16.5" customHeight="1" x14ac:dyDescent="0.2">
      <c r="A20" s="332" t="s">
        <v>31</v>
      </c>
      <c r="B20" s="60">
        <v>3335</v>
      </c>
      <c r="C20" s="334">
        <v>25886</v>
      </c>
      <c r="D20" s="61">
        <f t="shared" si="0"/>
        <v>0.12883411882871049</v>
      </c>
    </row>
    <row r="21" spans="1:4" ht="16.5" customHeight="1" x14ac:dyDescent="0.2">
      <c r="A21" s="332" t="s">
        <v>560</v>
      </c>
      <c r="B21" s="60">
        <v>7669</v>
      </c>
      <c r="C21" s="334">
        <v>121869</v>
      </c>
      <c r="D21" s="61">
        <f t="shared" si="0"/>
        <v>6.2928226210110863E-2</v>
      </c>
    </row>
    <row r="22" spans="1:4" ht="16.5" customHeight="1" x14ac:dyDescent="0.2">
      <c r="A22" s="332" t="s">
        <v>34</v>
      </c>
      <c r="B22" s="60">
        <v>4350</v>
      </c>
      <c r="C22" s="334">
        <v>35952</v>
      </c>
      <c r="D22" s="61">
        <f t="shared" si="0"/>
        <v>0.12099465954606141</v>
      </c>
    </row>
    <row r="23" spans="1:4" ht="16.5" customHeight="1" x14ac:dyDescent="0.2">
      <c r="A23" s="332" t="s">
        <v>561</v>
      </c>
      <c r="B23" s="60">
        <v>3244</v>
      </c>
      <c r="C23" s="334">
        <v>422496</v>
      </c>
      <c r="D23" s="61">
        <f t="shared" si="0"/>
        <v>7.6781792016965842E-3</v>
      </c>
    </row>
    <row r="24" spans="1:4" ht="16.5" customHeight="1" x14ac:dyDescent="0.2">
      <c r="A24" s="332" t="s">
        <v>37</v>
      </c>
      <c r="B24" s="60">
        <v>2980</v>
      </c>
      <c r="C24" s="334">
        <v>59835</v>
      </c>
      <c r="D24" s="61">
        <f t="shared" si="0"/>
        <v>4.9803626639926463E-2</v>
      </c>
    </row>
    <row r="25" spans="1:4" ht="16.5" customHeight="1" x14ac:dyDescent="0.2">
      <c r="A25" s="332" t="s">
        <v>39</v>
      </c>
      <c r="B25" s="60">
        <v>8964</v>
      </c>
      <c r="C25" s="334">
        <v>101069</v>
      </c>
      <c r="D25" s="61">
        <f t="shared" si="0"/>
        <v>8.8691883762578042E-2</v>
      </c>
    </row>
    <row r="26" spans="1:4" ht="16.5" customHeight="1" x14ac:dyDescent="0.2">
      <c r="A26" s="332" t="s">
        <v>41</v>
      </c>
      <c r="B26" s="60">
        <v>391</v>
      </c>
      <c r="C26" s="334">
        <v>37762</v>
      </c>
      <c r="D26" s="61">
        <f t="shared" si="0"/>
        <v>1.0354324453153964E-2</v>
      </c>
    </row>
    <row r="27" spans="1:4" ht="16.5" customHeight="1" x14ac:dyDescent="0.2">
      <c r="A27" s="332" t="s">
        <v>43</v>
      </c>
      <c r="B27" s="60">
        <v>390</v>
      </c>
      <c r="C27" s="334">
        <v>23940</v>
      </c>
      <c r="D27" s="61">
        <f t="shared" si="0"/>
        <v>1.6290726817042606E-2</v>
      </c>
    </row>
    <row r="28" spans="1:4" ht="16.5" customHeight="1" x14ac:dyDescent="0.2">
      <c r="A28" s="332" t="s">
        <v>562</v>
      </c>
      <c r="B28" s="60">
        <v>201</v>
      </c>
      <c r="C28" s="334">
        <v>67911</v>
      </c>
      <c r="D28" s="61">
        <f t="shared" si="0"/>
        <v>2.9597561514334938E-3</v>
      </c>
    </row>
    <row r="29" spans="1:4" ht="16.5" customHeight="1" x14ac:dyDescent="0.2">
      <c r="A29" s="332" t="s">
        <v>48</v>
      </c>
      <c r="B29" s="60">
        <v>1428</v>
      </c>
      <c r="C29" s="334">
        <v>52872</v>
      </c>
      <c r="D29" s="61">
        <f t="shared" si="0"/>
        <v>2.7008624602814345E-2</v>
      </c>
    </row>
    <row r="30" spans="1:4" ht="16.5" customHeight="1" x14ac:dyDescent="0.2">
      <c r="A30" s="332" t="s">
        <v>563</v>
      </c>
      <c r="B30" s="60">
        <v>1144</v>
      </c>
      <c r="C30" s="334">
        <v>31696</v>
      </c>
      <c r="D30" s="61">
        <f t="shared" si="0"/>
        <v>3.6092882382635035E-2</v>
      </c>
    </row>
    <row r="31" spans="1:4" ht="16.5" customHeight="1" x14ac:dyDescent="0.2">
      <c r="A31" s="332" t="s">
        <v>564</v>
      </c>
      <c r="B31" s="60">
        <v>964</v>
      </c>
      <c r="C31" s="334">
        <v>1290175</v>
      </c>
      <c r="D31" s="61">
        <f t="shared" si="0"/>
        <v>7.4718545933691164E-4</v>
      </c>
    </row>
    <row r="32" spans="1:4" ht="16.5" customHeight="1" x14ac:dyDescent="0.2">
      <c r="A32" s="332" t="s">
        <v>53</v>
      </c>
      <c r="B32" s="60">
        <v>4673</v>
      </c>
      <c r="C32" s="334">
        <v>72592</v>
      </c>
      <c r="D32" s="61">
        <f t="shared" si="0"/>
        <v>6.4373484681507609E-2</v>
      </c>
    </row>
    <row r="33" spans="1:4" ht="16.5" customHeight="1" x14ac:dyDescent="0.2">
      <c r="A33" s="332" t="s">
        <v>55</v>
      </c>
      <c r="B33" s="60">
        <v>665</v>
      </c>
      <c r="C33" s="334">
        <v>9218</v>
      </c>
      <c r="D33" s="61">
        <f t="shared" si="0"/>
        <v>7.2141462356259498E-2</v>
      </c>
    </row>
    <row r="34" spans="1:4" ht="16.5" customHeight="1" x14ac:dyDescent="0.2">
      <c r="A34" s="332" t="s">
        <v>565</v>
      </c>
      <c r="B34" s="60">
        <v>509</v>
      </c>
      <c r="C34" s="334">
        <v>4399</v>
      </c>
      <c r="D34" s="61">
        <f t="shared" si="0"/>
        <v>0.11570811548079109</v>
      </c>
    </row>
    <row r="35" spans="1:4" ht="16.5" customHeight="1" x14ac:dyDescent="0.2">
      <c r="A35" s="332" t="s">
        <v>58</v>
      </c>
      <c r="B35" s="60">
        <v>319</v>
      </c>
      <c r="C35" s="334">
        <v>7134</v>
      </c>
      <c r="D35" s="61">
        <f t="shared" si="0"/>
        <v>4.4715447154471545E-2</v>
      </c>
    </row>
    <row r="36" spans="1:4" ht="16.5" customHeight="1" x14ac:dyDescent="0.2">
      <c r="A36" s="332" t="s">
        <v>60</v>
      </c>
      <c r="B36" s="60">
        <v>4244</v>
      </c>
      <c r="C36" s="334">
        <v>136551</v>
      </c>
      <c r="D36" s="61">
        <f t="shared" si="0"/>
        <v>3.1079962797782513E-2</v>
      </c>
    </row>
    <row r="37" spans="1:4" ht="16.5" customHeight="1" x14ac:dyDescent="0.2">
      <c r="A37" s="332" t="s">
        <v>62</v>
      </c>
      <c r="B37" s="60">
        <v>89</v>
      </c>
      <c r="C37" s="334">
        <v>2545</v>
      </c>
      <c r="D37" s="61">
        <f t="shared" si="0"/>
        <v>3.4970530451866405E-2</v>
      </c>
    </row>
    <row r="38" spans="1:4" ht="16.5" customHeight="1" x14ac:dyDescent="0.2">
      <c r="A38" s="332" t="s">
        <v>64</v>
      </c>
      <c r="B38" s="60">
        <v>1264</v>
      </c>
      <c r="C38" s="334">
        <v>22120</v>
      </c>
      <c r="D38" s="61">
        <f t="shared" si="0"/>
        <v>5.7142857142857141E-2</v>
      </c>
    </row>
    <row r="39" spans="1:4" ht="16.5" customHeight="1" x14ac:dyDescent="0.2">
      <c r="A39" s="332" t="s">
        <v>66</v>
      </c>
      <c r="B39" s="60">
        <v>1562</v>
      </c>
      <c r="C39" s="334">
        <v>350180</v>
      </c>
      <c r="D39" s="61">
        <f t="shared" si="0"/>
        <v>4.4605631389571078E-3</v>
      </c>
    </row>
    <row r="40" spans="1:4" ht="16.5" customHeight="1" x14ac:dyDescent="0.2">
      <c r="A40" s="332" t="s">
        <v>68</v>
      </c>
      <c r="B40" s="60">
        <v>1524</v>
      </c>
      <c r="C40" s="334">
        <v>246592</v>
      </c>
      <c r="D40" s="61">
        <f t="shared" si="0"/>
        <v>6.1802491565014278E-3</v>
      </c>
    </row>
    <row r="41" spans="1:4" ht="16.5" customHeight="1" x14ac:dyDescent="0.2">
      <c r="A41" s="332" t="s">
        <v>70</v>
      </c>
      <c r="B41" s="60">
        <v>1185</v>
      </c>
      <c r="C41" s="334">
        <v>37284</v>
      </c>
      <c r="D41" s="61">
        <f t="shared" si="0"/>
        <v>3.1783070485999355E-2</v>
      </c>
    </row>
    <row r="42" spans="1:4" ht="16.5" customHeight="1" x14ac:dyDescent="0.2">
      <c r="A42" s="332" t="s">
        <v>72</v>
      </c>
      <c r="B42" s="60">
        <v>1465</v>
      </c>
      <c r="C42" s="334">
        <v>22471</v>
      </c>
      <c r="D42" s="61">
        <f t="shared" si="0"/>
        <v>6.519514040318633E-2</v>
      </c>
    </row>
    <row r="43" spans="1:4" ht="16.5" customHeight="1" x14ac:dyDescent="0.2">
      <c r="A43" s="332" t="s">
        <v>74</v>
      </c>
      <c r="B43" s="60">
        <v>275</v>
      </c>
      <c r="C43" s="334">
        <v>6246</v>
      </c>
      <c r="D43" s="61">
        <f t="shared" si="0"/>
        <v>4.4028178033941726E-2</v>
      </c>
    </row>
    <row r="44" spans="1:4" ht="16.5" customHeight="1" x14ac:dyDescent="0.2">
      <c r="A44" s="332" t="s">
        <v>76</v>
      </c>
      <c r="B44" s="60">
        <v>325</v>
      </c>
      <c r="C44" s="334">
        <v>13938</v>
      </c>
      <c r="D44" s="61">
        <f t="shared" si="0"/>
        <v>2.3317549146218971E-2</v>
      </c>
    </row>
    <row r="45" spans="1:4" ht="16.5" customHeight="1" x14ac:dyDescent="0.2">
      <c r="A45" s="332" t="s">
        <v>78</v>
      </c>
      <c r="B45" s="60">
        <v>8198</v>
      </c>
      <c r="C45" s="334">
        <v>109091</v>
      </c>
      <c r="D45" s="61">
        <f t="shared" si="0"/>
        <v>7.5148270709774409E-2</v>
      </c>
    </row>
    <row r="46" spans="1:4" ht="16.5" customHeight="1" x14ac:dyDescent="0.2">
      <c r="A46" s="332" t="s">
        <v>80</v>
      </c>
      <c r="B46" s="60">
        <v>3014</v>
      </c>
      <c r="C46" s="334">
        <v>67686</v>
      </c>
      <c r="D46" s="61">
        <f t="shared" si="0"/>
        <v>4.4529149307094527E-2</v>
      </c>
    </row>
    <row r="47" spans="1:4" ht="16.5" customHeight="1" x14ac:dyDescent="0.2">
      <c r="A47" s="332" t="s">
        <v>566</v>
      </c>
      <c r="B47" s="60">
        <v>2561</v>
      </c>
      <c r="C47" s="334">
        <v>29551</v>
      </c>
      <c r="D47" s="61">
        <f t="shared" si="0"/>
        <v>8.6663733883794114E-2</v>
      </c>
    </row>
    <row r="48" spans="1:4" ht="16.5" customHeight="1" x14ac:dyDescent="0.2">
      <c r="A48" s="332" t="s">
        <v>567</v>
      </c>
      <c r="B48" s="60">
        <v>4975</v>
      </c>
      <c r="C48" s="334">
        <v>77224</v>
      </c>
      <c r="D48" s="61">
        <f t="shared" si="0"/>
        <v>6.4422977312752511E-2</v>
      </c>
    </row>
    <row r="49" spans="1:4" ht="16.5" customHeight="1" x14ac:dyDescent="0.2">
      <c r="A49" s="332" t="s">
        <v>568</v>
      </c>
      <c r="B49" s="60">
        <v>480</v>
      </c>
      <c r="C49" s="334">
        <v>7831</v>
      </c>
      <c r="D49" s="61">
        <f t="shared" si="0"/>
        <v>6.1294853786234199E-2</v>
      </c>
    </row>
    <row r="50" spans="1:4" ht="16.5" customHeight="1" x14ac:dyDescent="0.2">
      <c r="A50" s="332" t="s">
        <v>569</v>
      </c>
      <c r="B50" s="60">
        <v>2180</v>
      </c>
      <c r="C50" s="334">
        <v>47923</v>
      </c>
      <c r="D50" s="61">
        <f t="shared" si="0"/>
        <v>4.5489639630240178E-2</v>
      </c>
    </row>
    <row r="51" spans="1:4" ht="16.5" customHeight="1" x14ac:dyDescent="0.2">
      <c r="A51" s="332" t="s">
        <v>570</v>
      </c>
      <c r="B51" s="60">
        <v>3648</v>
      </c>
      <c r="C51" s="334">
        <v>81186</v>
      </c>
      <c r="D51" s="61">
        <f t="shared" si="0"/>
        <v>4.4933855590865421E-2</v>
      </c>
    </row>
    <row r="52" spans="1:4" ht="16.5" customHeight="1" x14ac:dyDescent="0.2">
      <c r="A52" s="332" t="s">
        <v>571</v>
      </c>
      <c r="B52" s="60">
        <v>2506</v>
      </c>
      <c r="C52" s="334">
        <v>106388</v>
      </c>
      <c r="D52" s="61">
        <f t="shared" si="0"/>
        <v>2.3555288190397414E-2</v>
      </c>
    </row>
    <row r="53" spans="1:4" ht="16.5" customHeight="1" x14ac:dyDescent="0.2">
      <c r="A53" s="332" t="s">
        <v>572</v>
      </c>
      <c r="B53" s="60">
        <v>91</v>
      </c>
      <c r="C53" s="334">
        <v>2908</v>
      </c>
      <c r="D53" s="61">
        <f t="shared" si="0"/>
        <v>3.1292984869325996E-2</v>
      </c>
    </row>
    <row r="54" spans="1:4" ht="16.5" customHeight="1" x14ac:dyDescent="0.2">
      <c r="A54" s="332" t="s">
        <v>573</v>
      </c>
      <c r="B54" s="60">
        <v>27</v>
      </c>
      <c r="C54" s="334">
        <v>2197</v>
      </c>
      <c r="D54" s="61">
        <f t="shared" si="0"/>
        <v>1.2289485662266727E-2</v>
      </c>
    </row>
    <row r="55" spans="1:4" x14ac:dyDescent="0.2">
      <c r="A55" s="332" t="s">
        <v>574</v>
      </c>
      <c r="B55" s="60">
        <v>53</v>
      </c>
      <c r="C55" s="334">
        <v>1782</v>
      </c>
      <c r="D55" s="61">
        <f t="shared" si="0"/>
        <v>2.9741863075196408E-2</v>
      </c>
    </row>
    <row r="56" spans="1:4" x14ac:dyDescent="0.2">
      <c r="A56" s="332" t="s">
        <v>575</v>
      </c>
      <c r="B56" s="60">
        <v>1008</v>
      </c>
      <c r="C56" s="334">
        <v>93377</v>
      </c>
      <c r="D56" s="61">
        <f t="shared" si="0"/>
        <v>1.0794949505766946E-2</v>
      </c>
    </row>
    <row r="57" spans="1:4" x14ac:dyDescent="0.2">
      <c r="A57" s="332" t="s">
        <v>576</v>
      </c>
      <c r="B57" s="60">
        <v>216</v>
      </c>
      <c r="C57" s="334">
        <v>2293</v>
      </c>
      <c r="D57" s="61">
        <f t="shared" si="0"/>
        <v>9.4199738334060187E-2</v>
      </c>
    </row>
    <row r="58" spans="1:4" x14ac:dyDescent="0.2">
      <c r="A58" s="332" t="s">
        <v>577</v>
      </c>
      <c r="B58" s="60">
        <v>702</v>
      </c>
      <c r="C58" s="334">
        <v>25744</v>
      </c>
      <c r="D58" s="61">
        <f t="shared" si="0"/>
        <v>2.7268489745183342E-2</v>
      </c>
    </row>
    <row r="59" spans="1:4" x14ac:dyDescent="0.2">
      <c r="A59" s="332" t="s">
        <v>578</v>
      </c>
      <c r="B59" s="60">
        <v>5900</v>
      </c>
      <c r="C59" s="334">
        <v>222611</v>
      </c>
      <c r="D59" s="61">
        <f t="shared" si="0"/>
        <v>2.6503631895997953E-2</v>
      </c>
    </row>
    <row r="60" spans="1:4" x14ac:dyDescent="0.2">
      <c r="A60" s="335" t="s">
        <v>579</v>
      </c>
      <c r="B60" s="60">
        <v>1928</v>
      </c>
      <c r="C60" s="334">
        <v>47392</v>
      </c>
      <c r="D60" s="61">
        <f t="shared" si="0"/>
        <v>4.0681971640783257E-2</v>
      </c>
    </row>
    <row r="61" spans="1:4" x14ac:dyDescent="0.2">
      <c r="A61" s="335" t="s">
        <v>104</v>
      </c>
      <c r="B61" s="60">
        <v>404</v>
      </c>
      <c r="C61" s="334">
        <v>51633</v>
      </c>
      <c r="D61" s="61">
        <f t="shared" si="0"/>
        <v>7.8244533534754905E-3</v>
      </c>
    </row>
    <row r="62" spans="1:4" x14ac:dyDescent="0.2">
      <c r="A62" s="335" t="s">
        <v>580</v>
      </c>
      <c r="B62" s="60">
        <v>2655</v>
      </c>
      <c r="C62" s="334">
        <v>32309</v>
      </c>
      <c r="D62" s="61">
        <f t="shared" si="0"/>
        <v>8.217524528769074E-2</v>
      </c>
    </row>
    <row r="63" spans="1:4" x14ac:dyDescent="0.2">
      <c r="A63" s="335" t="s">
        <v>581</v>
      </c>
      <c r="B63" s="60">
        <v>3864</v>
      </c>
      <c r="C63" s="334">
        <v>36639</v>
      </c>
      <c r="D63" s="61">
        <f t="shared" si="0"/>
        <v>0.10546139359698682</v>
      </c>
    </row>
    <row r="64" spans="1:4" x14ac:dyDescent="0.2">
      <c r="A64" s="335" t="s">
        <v>582</v>
      </c>
      <c r="B64" s="60">
        <v>74920</v>
      </c>
      <c r="C64" s="334">
        <v>873162</v>
      </c>
      <c r="D64" s="61">
        <f t="shared" si="0"/>
        <v>8.5803092667798189E-2</v>
      </c>
    </row>
    <row r="65" spans="1:4" x14ac:dyDescent="0.2">
      <c r="A65" s="335" t="s">
        <v>583</v>
      </c>
      <c r="B65" s="60">
        <v>24458</v>
      </c>
      <c r="C65" s="334">
        <v>272004</v>
      </c>
      <c r="D65" s="61">
        <f t="shared" si="0"/>
        <v>8.9917795326539318E-2</v>
      </c>
    </row>
    <row r="66" spans="1:4" x14ac:dyDescent="0.2">
      <c r="A66" s="335" t="s">
        <v>584</v>
      </c>
      <c r="B66" s="60">
        <v>82453</v>
      </c>
      <c r="C66" s="334">
        <v>937696</v>
      </c>
      <c r="D66" s="61">
        <f t="shared" si="0"/>
        <v>8.7931483124594756E-2</v>
      </c>
    </row>
    <row r="67" spans="1:4" x14ac:dyDescent="0.2">
      <c r="A67" s="335" t="s">
        <v>585</v>
      </c>
      <c r="B67" s="60">
        <v>32606</v>
      </c>
      <c r="C67" s="334">
        <v>290562</v>
      </c>
      <c r="D67" s="61">
        <f t="shared" si="0"/>
        <v>0.11221701392473896</v>
      </c>
    </row>
    <row r="68" spans="1:4" x14ac:dyDescent="0.2">
      <c r="A68" s="335" t="s">
        <v>586</v>
      </c>
      <c r="B68" s="60">
        <v>6938</v>
      </c>
      <c r="C68" s="334">
        <v>717959</v>
      </c>
      <c r="D68" s="61">
        <f t="shared" si="0"/>
        <v>9.6635044619539558E-3</v>
      </c>
    </row>
    <row r="69" spans="1:4" x14ac:dyDescent="0.2">
      <c r="A69" s="335" t="s">
        <v>121</v>
      </c>
      <c r="B69" s="60">
        <v>1594</v>
      </c>
      <c r="C69" s="334">
        <v>81377</v>
      </c>
      <c r="D69" s="61">
        <f t="shared" si="0"/>
        <v>1.9587844231170971E-2</v>
      </c>
    </row>
    <row r="70" spans="1:4" x14ac:dyDescent="0.2">
      <c r="A70" s="335" t="s">
        <v>587</v>
      </c>
      <c r="B70" s="60">
        <v>4371</v>
      </c>
      <c r="C70" s="334">
        <v>227568</v>
      </c>
      <c r="D70" s="61">
        <f t="shared" si="0"/>
        <v>1.9207445686564018E-2</v>
      </c>
    </row>
    <row r="71" spans="1:4" x14ac:dyDescent="0.2">
      <c r="A71" s="335" t="s">
        <v>588</v>
      </c>
      <c r="B71" s="60">
        <v>15614</v>
      </c>
      <c r="C71" s="334">
        <v>186039</v>
      </c>
      <c r="D71" s="61">
        <f t="shared" si="0"/>
        <v>8.3928638618784232E-2</v>
      </c>
    </row>
    <row r="72" spans="1:4" x14ac:dyDescent="0.2">
      <c r="A72" s="335" t="s">
        <v>589</v>
      </c>
      <c r="B72" s="60">
        <v>468442</v>
      </c>
      <c r="C72" s="334">
        <v>3721995</v>
      </c>
      <c r="D72" s="61">
        <f t="shared" si="0"/>
        <v>0.12585777251178468</v>
      </c>
    </row>
    <row r="73" spans="1:4" x14ac:dyDescent="0.2">
      <c r="A73" s="335" t="s">
        <v>590</v>
      </c>
      <c r="B73" s="60">
        <v>58477</v>
      </c>
      <c r="C73" s="334">
        <v>963165</v>
      </c>
      <c r="D73" s="61">
        <f t="shared" si="0"/>
        <v>6.0713377251042137E-2</v>
      </c>
    </row>
    <row r="74" spans="1:4" x14ac:dyDescent="0.2">
      <c r="A74" s="335" t="s">
        <v>131</v>
      </c>
      <c r="B74" s="60">
        <v>18906</v>
      </c>
      <c r="C74" s="334">
        <v>457677</v>
      </c>
      <c r="D74" s="61">
        <f t="shared" si="0"/>
        <v>4.1308608472787577E-2</v>
      </c>
    </row>
    <row r="75" spans="1:4" x14ac:dyDescent="0.2">
      <c r="A75" s="335" t="s">
        <v>591</v>
      </c>
      <c r="B75" s="60">
        <v>17362</v>
      </c>
      <c r="C75" s="334">
        <v>505834</v>
      </c>
      <c r="D75" s="61">
        <f t="shared" si="0"/>
        <v>3.4323513247429001E-2</v>
      </c>
    </row>
    <row r="76" spans="1:4" x14ac:dyDescent="0.2">
      <c r="A76" s="335" t="s">
        <v>592</v>
      </c>
      <c r="B76" s="60">
        <v>0</v>
      </c>
      <c r="C76" s="334">
        <v>1883478</v>
      </c>
      <c r="D76" s="61">
        <f t="shared" si="0"/>
        <v>0</v>
      </c>
    </row>
    <row r="77" spans="1:4" x14ac:dyDescent="0.2">
      <c r="A77" s="335" t="s">
        <v>593</v>
      </c>
      <c r="B77" s="60">
        <v>10190</v>
      </c>
      <c r="C77" s="334">
        <v>135726</v>
      </c>
      <c r="D77" s="61">
        <f t="shared" si="0"/>
        <v>7.5077730132767487E-2</v>
      </c>
    </row>
    <row r="78" spans="1:4" x14ac:dyDescent="0.2">
      <c r="A78" s="335" t="s">
        <v>594</v>
      </c>
      <c r="B78" s="60">
        <v>121034</v>
      </c>
      <c r="C78" s="334">
        <v>778136</v>
      </c>
      <c r="D78" s="61">
        <f t="shared" si="0"/>
        <v>0.15554350396331745</v>
      </c>
    </row>
    <row r="79" spans="1:4" x14ac:dyDescent="0.2">
      <c r="A79" s="335" t="s">
        <v>595</v>
      </c>
      <c r="B79" s="60">
        <v>5561</v>
      </c>
      <c r="C79" s="334">
        <v>276618</v>
      </c>
      <c r="D79" s="61">
        <f t="shared" si="0"/>
        <v>2.0103536284695862E-2</v>
      </c>
    </row>
    <row r="80" spans="1:4" x14ac:dyDescent="0.2">
      <c r="A80" s="335" t="s">
        <v>596</v>
      </c>
      <c r="B80" s="60">
        <v>1162</v>
      </c>
      <c r="C80" s="334">
        <v>356021</v>
      </c>
      <c r="D80" s="61">
        <f t="shared" si="0"/>
        <v>3.2638524132003448E-3</v>
      </c>
    </row>
    <row r="81" spans="1:4" x14ac:dyDescent="0.2">
      <c r="A81" s="335" t="s">
        <v>597</v>
      </c>
      <c r="B81" s="60">
        <v>2131</v>
      </c>
      <c r="C81" s="334">
        <v>17231</v>
      </c>
      <c r="D81" s="61">
        <f t="shared" si="0"/>
        <v>0.12367245081539087</v>
      </c>
    </row>
    <row r="82" spans="1:4" x14ac:dyDescent="0.2">
      <c r="A82" s="335" t="s">
        <v>598</v>
      </c>
      <c r="B82" s="60">
        <v>5668</v>
      </c>
      <c r="C82" s="334">
        <v>124928</v>
      </c>
      <c r="D82" s="61">
        <f t="shared" si="0"/>
        <v>4.5370133196721313E-2</v>
      </c>
    </row>
    <row r="83" spans="1:4" x14ac:dyDescent="0.2">
      <c r="A83" s="335" t="s">
        <v>599</v>
      </c>
      <c r="B83" s="60">
        <v>12114</v>
      </c>
      <c r="C83" s="334">
        <v>210694</v>
      </c>
      <c r="D83" s="61">
        <f t="shared" si="0"/>
        <v>5.7495704671229365E-2</v>
      </c>
    </row>
    <row r="84" spans="1:4" x14ac:dyDescent="0.2">
      <c r="A84" s="335" t="s">
        <v>600</v>
      </c>
      <c r="B84" s="60">
        <v>13163</v>
      </c>
      <c r="C84" s="334">
        <v>72986</v>
      </c>
      <c r="D84" s="61">
        <f t="shared" si="0"/>
        <v>0.18034965609842984</v>
      </c>
    </row>
    <row r="85" spans="1:4" x14ac:dyDescent="0.2">
      <c r="A85" s="335" t="s">
        <v>601</v>
      </c>
      <c r="B85" s="60">
        <v>13433</v>
      </c>
      <c r="C85" s="334">
        <v>667422</v>
      </c>
      <c r="D85" s="61">
        <f t="shared" si="0"/>
        <v>2.0126696452918844E-2</v>
      </c>
    </row>
    <row r="86" spans="1:4" x14ac:dyDescent="0.2">
      <c r="A86" s="335" t="s">
        <v>602</v>
      </c>
      <c r="B86" s="60">
        <v>2959</v>
      </c>
      <c r="C86" s="334">
        <v>103643</v>
      </c>
      <c r="D86" s="61">
        <f t="shared" si="0"/>
        <v>2.8549926188937026E-2</v>
      </c>
    </row>
    <row r="87" spans="1:4" x14ac:dyDescent="0.2">
      <c r="A87" s="335" t="s">
        <v>603</v>
      </c>
      <c r="B87" s="60">
        <v>28389</v>
      </c>
      <c r="C87" s="334">
        <v>281621</v>
      </c>
      <c r="D87" s="61">
        <f t="shared" si="0"/>
        <v>0.10080569275728728</v>
      </c>
    </row>
    <row r="88" spans="1:4" x14ac:dyDescent="0.2">
      <c r="A88" s="335" t="s">
        <v>604</v>
      </c>
      <c r="B88" s="60">
        <v>1444</v>
      </c>
      <c r="C88" s="334">
        <v>20813</v>
      </c>
      <c r="D88" s="61">
        <f t="shared" si="0"/>
        <v>6.9379714601451023E-2</v>
      </c>
    </row>
    <row r="89" spans="1:4" x14ac:dyDescent="0.2">
      <c r="A89" s="335" t="s">
        <v>605</v>
      </c>
      <c r="B89" s="60">
        <v>9899</v>
      </c>
      <c r="C89" s="334">
        <v>187209</v>
      </c>
      <c r="D89" s="61">
        <f t="shared" si="0"/>
        <v>5.2876731353727655E-2</v>
      </c>
    </row>
    <row r="90" spans="1:4" x14ac:dyDescent="0.2">
      <c r="A90" s="335" t="s">
        <v>606</v>
      </c>
      <c r="B90" s="60">
        <v>132157</v>
      </c>
      <c r="C90" s="334">
        <v>2547318</v>
      </c>
      <c r="D90" s="61">
        <f t="shared" si="0"/>
        <v>5.1880840947223707E-2</v>
      </c>
    </row>
    <row r="91" spans="1:4" x14ac:dyDescent="0.2">
      <c r="A91" s="335" t="s">
        <v>607</v>
      </c>
      <c r="B91" s="60">
        <v>115507</v>
      </c>
      <c r="C91" s="334">
        <v>921202</v>
      </c>
      <c r="D91" s="61">
        <f t="shared" si="0"/>
        <v>0.12538726576798573</v>
      </c>
    </row>
    <row r="92" spans="1:4" x14ac:dyDescent="0.2">
      <c r="A92" s="335" t="s">
        <v>608</v>
      </c>
      <c r="B92" s="60">
        <v>8324</v>
      </c>
      <c r="C92" s="334">
        <v>168391</v>
      </c>
      <c r="D92" s="61">
        <f t="shared" si="0"/>
        <v>4.9432570624320778E-2</v>
      </c>
    </row>
    <row r="93" spans="1:4" x14ac:dyDescent="0.2">
      <c r="A93" s="335" t="s">
        <v>609</v>
      </c>
      <c r="B93" s="60">
        <v>181863</v>
      </c>
      <c r="C93" s="334">
        <v>2179440</v>
      </c>
      <c r="D93" s="61">
        <f t="shared" si="0"/>
        <v>8.3444829864552358E-2</v>
      </c>
    </row>
    <row r="94" spans="1:4" x14ac:dyDescent="0.2">
      <c r="A94" s="335" t="s">
        <v>610</v>
      </c>
      <c r="B94" s="60">
        <v>6574</v>
      </c>
      <c r="C94" s="334">
        <v>63293</v>
      </c>
      <c r="D94" s="61">
        <f t="shared" si="0"/>
        <v>0.10386614633529774</v>
      </c>
    </row>
    <row r="95" spans="1:4" x14ac:dyDescent="0.2">
      <c r="A95" s="335" t="s">
        <v>611</v>
      </c>
      <c r="B95" s="60">
        <v>56452</v>
      </c>
      <c r="C95" s="334">
        <v>330564</v>
      </c>
      <c r="D95" s="61">
        <f t="shared" si="0"/>
        <v>0.17077479701358889</v>
      </c>
    </row>
    <row r="96" spans="1:4" x14ac:dyDescent="0.2">
      <c r="A96" s="335" t="s">
        <v>167</v>
      </c>
      <c r="B96" s="60">
        <v>80699</v>
      </c>
      <c r="C96" s="334">
        <v>366345</v>
      </c>
      <c r="D96" s="61">
        <f t="shared" si="0"/>
        <v>0.22028142870791195</v>
      </c>
    </row>
    <row r="97" spans="1:4" x14ac:dyDescent="0.2">
      <c r="A97" s="335" t="s">
        <v>612</v>
      </c>
      <c r="B97" s="60">
        <v>32622</v>
      </c>
      <c r="C97" s="334">
        <v>241897</v>
      </c>
      <c r="D97" s="61">
        <f t="shared" si="0"/>
        <v>0.13485905157980463</v>
      </c>
    </row>
    <row r="98" spans="1:4" x14ac:dyDescent="0.2">
      <c r="A98" s="335" t="s">
        <v>613</v>
      </c>
      <c r="B98" s="60">
        <v>13718</v>
      </c>
      <c r="C98" s="334">
        <v>334167</v>
      </c>
      <c r="D98" s="61">
        <f t="shared" si="0"/>
        <v>4.1051330622114093E-2</v>
      </c>
    </row>
    <row r="99" spans="1:4" x14ac:dyDescent="0.2">
      <c r="A99" s="335" t="s">
        <v>614</v>
      </c>
      <c r="B99" s="60">
        <v>4354</v>
      </c>
      <c r="C99" s="334">
        <v>118088</v>
      </c>
      <c r="D99" s="61">
        <f t="shared" si="0"/>
        <v>3.6870808210825827E-2</v>
      </c>
    </row>
    <row r="100" spans="1:4" x14ac:dyDescent="0.2">
      <c r="A100" s="335" t="s">
        <v>615</v>
      </c>
      <c r="B100" s="60">
        <v>25609</v>
      </c>
      <c r="C100" s="334">
        <v>543125</v>
      </c>
      <c r="D100" s="61">
        <f t="shared" si="0"/>
        <v>4.71512082853855E-2</v>
      </c>
    </row>
    <row r="101" spans="1:4" x14ac:dyDescent="0.2">
      <c r="A101" s="335" t="s">
        <v>175</v>
      </c>
      <c r="B101" s="60">
        <v>176202</v>
      </c>
      <c r="C101" s="334">
        <v>1182687</v>
      </c>
      <c r="D101" s="61">
        <f t="shared" si="0"/>
        <v>0.14898447349129568</v>
      </c>
    </row>
    <row r="102" spans="1:4" x14ac:dyDescent="0.2">
      <c r="A102" s="335" t="s">
        <v>616</v>
      </c>
      <c r="B102" s="60">
        <v>40909</v>
      </c>
      <c r="C102" s="334">
        <v>239991</v>
      </c>
      <c r="D102" s="61">
        <f t="shared" si="0"/>
        <v>0.17046055893762682</v>
      </c>
    </row>
    <row r="103" spans="1:4" x14ac:dyDescent="0.2">
      <c r="A103" s="335" t="s">
        <v>617</v>
      </c>
      <c r="B103" s="60">
        <v>145382</v>
      </c>
      <c r="C103" s="334">
        <v>745532</v>
      </c>
      <c r="D103" s="61">
        <f t="shared" si="0"/>
        <v>0.19500437271639581</v>
      </c>
    </row>
    <row r="104" spans="1:4" x14ac:dyDescent="0.2">
      <c r="A104" s="335" t="s">
        <v>618</v>
      </c>
      <c r="B104" s="60">
        <v>51469</v>
      </c>
      <c r="C104" s="334">
        <v>225656</v>
      </c>
      <c r="D104" s="61">
        <f t="shared" si="0"/>
        <v>0.22808611337611231</v>
      </c>
    </row>
    <row r="105" spans="1:4" x14ac:dyDescent="0.2">
      <c r="A105" s="335" t="s">
        <v>619</v>
      </c>
      <c r="B105" s="60">
        <v>40502</v>
      </c>
      <c r="C105" s="334">
        <v>333535</v>
      </c>
      <c r="D105" s="61">
        <f t="shared" si="0"/>
        <v>0.12143253331734301</v>
      </c>
    </row>
    <row r="106" spans="1:4" x14ac:dyDescent="0.2">
      <c r="A106" s="335" t="s">
        <v>181</v>
      </c>
      <c r="B106" s="60">
        <v>42219</v>
      </c>
      <c r="C106" s="334">
        <v>219986</v>
      </c>
      <c r="D106" s="61">
        <f t="shared" si="0"/>
        <v>0.19191675833916705</v>
      </c>
    </row>
    <row r="107" spans="1:4" x14ac:dyDescent="0.2">
      <c r="A107" s="335" t="s">
        <v>182</v>
      </c>
      <c r="B107" s="340" t="s">
        <v>885</v>
      </c>
      <c r="C107" s="334">
        <v>47551</v>
      </c>
      <c r="D107" s="339" t="str">
        <f t="shared" si="0"/>
        <v>0</v>
      </c>
    </row>
    <row r="108" spans="1:4" x14ac:dyDescent="0.2">
      <c r="A108" s="335" t="s">
        <v>376</v>
      </c>
      <c r="B108" s="60">
        <f>SUM(B5:B107)</f>
        <v>2601330</v>
      </c>
      <c r="C108" s="235">
        <f>SUM(C5:C107)</f>
        <v>33252659</v>
      </c>
      <c r="D108" s="61">
        <f t="shared" si="0"/>
        <v>7.8229232735944509E-2</v>
      </c>
    </row>
    <row r="109" spans="1:4" x14ac:dyDescent="0.2">
      <c r="A109" s="336" t="s">
        <v>883</v>
      </c>
      <c r="B109" s="62">
        <v>1361</v>
      </c>
      <c r="C109" s="337">
        <v>197055</v>
      </c>
      <c r="D109" s="61">
        <f t="shared" si="0"/>
        <v>6.9067011747989144E-3</v>
      </c>
    </row>
    <row r="110" spans="1:4" x14ac:dyDescent="0.2">
      <c r="A110" s="336" t="s">
        <v>884</v>
      </c>
      <c r="B110" s="62">
        <f>B108+B109</f>
        <v>2602691</v>
      </c>
      <c r="C110" s="62">
        <f>C108+C109</f>
        <v>33449714</v>
      </c>
      <c r="D110" s="338">
        <f t="shared" ref="D110" si="1">IF(ISERROR(B110/C110),"0",(B110/C110))</f>
        <v>7.7809065871235844E-2</v>
      </c>
    </row>
    <row r="111" spans="1:4" x14ac:dyDescent="0.2">
      <c r="B111" s="59">
        <f>SUM(B108:B109)-B110</f>
        <v>0</v>
      </c>
      <c r="C111" s="59">
        <f>SUM(C108:C109)-C110</f>
        <v>0</v>
      </c>
    </row>
  </sheetData>
  <mergeCells count="2">
    <mergeCell ref="A3:A4"/>
    <mergeCell ref="D3:D4"/>
  </mergeCells>
  <phoneticPr fontId="4"/>
  <pageMargins left="0.70866141732283472" right="0.51181102362204722" top="0.74803149606299213" bottom="0.74803149606299213" header="0.31496062992125984" footer="0.31496062992125984"/>
  <pageSetup paperSize="9" scale="96" orientation="portrait" r:id="rId1"/>
  <headerFooter>
    <oddFooter>&amp;C&amp;P/&amp;N&amp;R&amp;F/&amp;A</oddFooter>
  </headerFooter>
  <rowBreaks count="1" manualBreakCount="1">
    <brk id="49" max="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1"/>
  <sheetViews>
    <sheetView view="pageBreakPreview" zoomScaleNormal="100" zoomScaleSheetLayoutView="100" workbookViewId="0"/>
  </sheetViews>
  <sheetFormatPr defaultColWidth="9" defaultRowHeight="13" x14ac:dyDescent="0.2"/>
  <cols>
    <col min="1" max="1" width="25.6328125" style="12" customWidth="1"/>
    <col min="2" max="4" width="15.6328125" style="12" customWidth="1"/>
    <col min="5" max="16384" width="9" style="12"/>
  </cols>
  <sheetData>
    <row r="1" spans="1:4" ht="23.5" x14ac:dyDescent="0.2">
      <c r="A1" s="58" t="s">
        <v>379</v>
      </c>
      <c r="B1" s="58"/>
    </row>
    <row r="3" spans="1:4" ht="16.5" customHeight="1" x14ac:dyDescent="0.2">
      <c r="A3" s="589" t="s">
        <v>0</v>
      </c>
      <c r="B3" s="333" t="s">
        <v>377</v>
      </c>
      <c r="C3" s="333" t="s">
        <v>377</v>
      </c>
      <c r="D3" s="589" t="s">
        <v>380</v>
      </c>
    </row>
    <row r="4" spans="1:4" ht="16.5" customHeight="1" x14ac:dyDescent="0.2">
      <c r="A4" s="590"/>
      <c r="B4" s="219" t="s">
        <v>886</v>
      </c>
      <c r="C4" s="219" t="s">
        <v>751</v>
      </c>
      <c r="D4" s="590"/>
    </row>
    <row r="5" spans="1:4" ht="16.5" customHeight="1" x14ac:dyDescent="0.2">
      <c r="A5" s="332" t="s">
        <v>2</v>
      </c>
      <c r="B5" s="60">
        <v>21082</v>
      </c>
      <c r="C5" s="232">
        <v>476987</v>
      </c>
      <c r="D5" s="61">
        <f t="shared" ref="D5:D109" si="0">IF(ISERROR(B5/C5),"0",(B5/C5))</f>
        <v>4.4198269554516161E-2</v>
      </c>
    </row>
    <row r="6" spans="1:4" ht="16.5" customHeight="1" x14ac:dyDescent="0.2">
      <c r="A6" s="332" t="s">
        <v>4</v>
      </c>
      <c r="B6" s="60">
        <v>1673</v>
      </c>
      <c r="C6" s="233">
        <v>157777</v>
      </c>
      <c r="D6" s="61">
        <f t="shared" si="0"/>
        <v>1.0603573397897031E-2</v>
      </c>
    </row>
    <row r="7" spans="1:4" ht="16.5" customHeight="1" x14ac:dyDescent="0.2">
      <c r="A7" s="332" t="s">
        <v>6</v>
      </c>
      <c r="B7" s="60">
        <v>12659</v>
      </c>
      <c r="C7" s="233">
        <v>542825</v>
      </c>
      <c r="D7" s="61">
        <f t="shared" si="0"/>
        <v>2.3320591350803666E-2</v>
      </c>
    </row>
    <row r="8" spans="1:4" ht="16.5" customHeight="1" x14ac:dyDescent="0.2">
      <c r="A8" s="332" t="s">
        <v>8</v>
      </c>
      <c r="B8" s="60">
        <v>14751</v>
      </c>
      <c r="C8" s="233">
        <v>87417</v>
      </c>
      <c r="D8" s="61">
        <f t="shared" si="0"/>
        <v>0.16874292185730463</v>
      </c>
    </row>
    <row r="9" spans="1:4" ht="16.5" customHeight="1" x14ac:dyDescent="0.2">
      <c r="A9" s="332" t="s">
        <v>10</v>
      </c>
      <c r="B9" s="60">
        <v>8400</v>
      </c>
      <c r="C9" s="233">
        <v>92762</v>
      </c>
      <c r="D9" s="61">
        <f t="shared" si="0"/>
        <v>9.0554321812811284E-2</v>
      </c>
    </row>
    <row r="10" spans="1:4" ht="16.5" customHeight="1" x14ac:dyDescent="0.2">
      <c r="A10" s="332" t="s">
        <v>12</v>
      </c>
      <c r="B10" s="60">
        <v>10035</v>
      </c>
      <c r="C10" s="233">
        <v>282786</v>
      </c>
      <c r="D10" s="61">
        <f t="shared" si="0"/>
        <v>3.5486198043750396E-2</v>
      </c>
    </row>
    <row r="11" spans="1:4" ht="16.5" customHeight="1" x14ac:dyDescent="0.2">
      <c r="A11" s="332" t="s">
        <v>556</v>
      </c>
      <c r="B11" s="60">
        <v>2253</v>
      </c>
      <c r="C11" s="233">
        <v>40313</v>
      </c>
      <c r="D11" s="61">
        <f t="shared" si="0"/>
        <v>5.5887678912509613E-2</v>
      </c>
    </row>
    <row r="12" spans="1:4" ht="16.5" customHeight="1" x14ac:dyDescent="0.2">
      <c r="A12" s="332" t="s">
        <v>557</v>
      </c>
      <c r="B12" s="60">
        <v>875</v>
      </c>
      <c r="C12" s="233">
        <v>49037</v>
      </c>
      <c r="D12" s="61">
        <f t="shared" si="0"/>
        <v>1.7843669066215307E-2</v>
      </c>
    </row>
    <row r="13" spans="1:4" ht="16.5" customHeight="1" x14ac:dyDescent="0.2">
      <c r="A13" s="332" t="s">
        <v>558</v>
      </c>
      <c r="B13" s="60">
        <v>11435</v>
      </c>
      <c r="C13" s="233">
        <v>501516</v>
      </c>
      <c r="D13" s="61">
        <f t="shared" si="0"/>
        <v>2.2800867768924621E-2</v>
      </c>
    </row>
    <row r="14" spans="1:4" ht="16.5" customHeight="1" x14ac:dyDescent="0.2">
      <c r="A14" s="332" t="s">
        <v>19</v>
      </c>
      <c r="B14" s="60">
        <v>30172</v>
      </c>
      <c r="C14" s="233">
        <v>575780</v>
      </c>
      <c r="D14" s="61">
        <f t="shared" si="0"/>
        <v>5.2401959081593667E-2</v>
      </c>
    </row>
    <row r="15" spans="1:4" ht="16.5" customHeight="1" x14ac:dyDescent="0.2">
      <c r="A15" s="332" t="s">
        <v>21</v>
      </c>
      <c r="B15" s="60">
        <v>710</v>
      </c>
      <c r="C15" s="233">
        <v>135197</v>
      </c>
      <c r="D15" s="61">
        <f t="shared" si="0"/>
        <v>5.2515958194338632E-3</v>
      </c>
    </row>
    <row r="16" spans="1:4" ht="16.5" customHeight="1" x14ac:dyDescent="0.2">
      <c r="A16" s="332" t="s">
        <v>23</v>
      </c>
      <c r="B16" s="60">
        <v>41803</v>
      </c>
      <c r="C16" s="234">
        <v>625601</v>
      </c>
      <c r="D16" s="61">
        <f t="shared" si="0"/>
        <v>6.6820545363578385E-2</v>
      </c>
    </row>
    <row r="17" spans="1:4" ht="16.5" customHeight="1" x14ac:dyDescent="0.2">
      <c r="A17" s="332" t="s">
        <v>25</v>
      </c>
      <c r="B17" s="60">
        <v>2750</v>
      </c>
      <c r="C17" s="334">
        <v>158397</v>
      </c>
      <c r="D17" s="61">
        <f t="shared" si="0"/>
        <v>1.736143992626123E-2</v>
      </c>
    </row>
    <row r="18" spans="1:4" ht="16.5" customHeight="1" x14ac:dyDescent="0.2">
      <c r="A18" s="332" t="s">
        <v>559</v>
      </c>
      <c r="B18" s="60">
        <v>1121</v>
      </c>
      <c r="C18" s="334">
        <v>114971</v>
      </c>
      <c r="D18" s="61">
        <f t="shared" si="0"/>
        <v>9.7502848544415554E-3</v>
      </c>
    </row>
    <row r="19" spans="1:4" ht="16.5" customHeight="1" x14ac:dyDescent="0.2">
      <c r="A19" s="332" t="s">
        <v>29</v>
      </c>
      <c r="B19" s="60">
        <v>365</v>
      </c>
      <c r="C19" s="334">
        <v>2463</v>
      </c>
      <c r="D19" s="61">
        <f t="shared" si="0"/>
        <v>0.14819326025172555</v>
      </c>
    </row>
    <row r="20" spans="1:4" ht="16.5" customHeight="1" x14ac:dyDescent="0.2">
      <c r="A20" s="332" t="s">
        <v>31</v>
      </c>
      <c r="B20" s="60">
        <v>2429</v>
      </c>
      <c r="C20" s="334">
        <v>25886</v>
      </c>
      <c r="D20" s="61">
        <f t="shared" si="0"/>
        <v>9.3834505137912388E-2</v>
      </c>
    </row>
    <row r="21" spans="1:4" ht="16.5" customHeight="1" x14ac:dyDescent="0.2">
      <c r="A21" s="332" t="s">
        <v>560</v>
      </c>
      <c r="B21" s="60">
        <v>7245</v>
      </c>
      <c r="C21" s="334">
        <v>121869</v>
      </c>
      <c r="D21" s="61">
        <f t="shared" si="0"/>
        <v>5.9449080570120376E-2</v>
      </c>
    </row>
    <row r="22" spans="1:4" ht="16.5" customHeight="1" x14ac:dyDescent="0.2">
      <c r="A22" s="332" t="s">
        <v>34</v>
      </c>
      <c r="B22" s="60">
        <v>3624</v>
      </c>
      <c r="C22" s="334">
        <v>35952</v>
      </c>
      <c r="D22" s="61">
        <f t="shared" si="0"/>
        <v>0.10080106809078772</v>
      </c>
    </row>
    <row r="23" spans="1:4" ht="16.5" customHeight="1" x14ac:dyDescent="0.2">
      <c r="A23" s="332" t="s">
        <v>561</v>
      </c>
      <c r="B23" s="60">
        <v>3202</v>
      </c>
      <c r="C23" s="334">
        <v>422496</v>
      </c>
      <c r="D23" s="61">
        <f t="shared" si="0"/>
        <v>7.5787699765204877E-3</v>
      </c>
    </row>
    <row r="24" spans="1:4" ht="16.5" customHeight="1" x14ac:dyDescent="0.2">
      <c r="A24" s="332" t="s">
        <v>37</v>
      </c>
      <c r="B24" s="60">
        <v>2594</v>
      </c>
      <c r="C24" s="334">
        <v>59835</v>
      </c>
      <c r="D24" s="61">
        <f t="shared" si="0"/>
        <v>4.3352552853680955E-2</v>
      </c>
    </row>
    <row r="25" spans="1:4" ht="16.5" customHeight="1" x14ac:dyDescent="0.2">
      <c r="A25" s="332" t="s">
        <v>39</v>
      </c>
      <c r="B25" s="60">
        <v>8278</v>
      </c>
      <c r="C25" s="334">
        <v>101069</v>
      </c>
      <c r="D25" s="61">
        <f t="shared" si="0"/>
        <v>8.1904441520149598E-2</v>
      </c>
    </row>
    <row r="26" spans="1:4" ht="16.5" customHeight="1" x14ac:dyDescent="0.2">
      <c r="A26" s="332" t="s">
        <v>41</v>
      </c>
      <c r="B26" s="60">
        <v>391</v>
      </c>
      <c r="C26" s="334">
        <v>37762</v>
      </c>
      <c r="D26" s="61">
        <f t="shared" si="0"/>
        <v>1.0354324453153964E-2</v>
      </c>
    </row>
    <row r="27" spans="1:4" ht="16.5" customHeight="1" x14ac:dyDescent="0.2">
      <c r="A27" s="332" t="s">
        <v>43</v>
      </c>
      <c r="B27" s="60">
        <v>390</v>
      </c>
      <c r="C27" s="334">
        <v>23940</v>
      </c>
      <c r="D27" s="61">
        <f t="shared" si="0"/>
        <v>1.6290726817042606E-2</v>
      </c>
    </row>
    <row r="28" spans="1:4" ht="16.5" customHeight="1" x14ac:dyDescent="0.2">
      <c r="A28" s="332" t="s">
        <v>562</v>
      </c>
      <c r="B28" s="60">
        <v>198</v>
      </c>
      <c r="C28" s="334">
        <v>67911</v>
      </c>
      <c r="D28" s="61">
        <f t="shared" si="0"/>
        <v>2.9155806864867252E-3</v>
      </c>
    </row>
    <row r="29" spans="1:4" ht="16.5" customHeight="1" x14ac:dyDescent="0.2">
      <c r="A29" s="332" t="s">
        <v>48</v>
      </c>
      <c r="B29" s="60">
        <v>1428</v>
      </c>
      <c r="C29" s="334">
        <v>52872</v>
      </c>
      <c r="D29" s="61">
        <f t="shared" si="0"/>
        <v>2.7008624602814345E-2</v>
      </c>
    </row>
    <row r="30" spans="1:4" ht="16.5" customHeight="1" x14ac:dyDescent="0.2">
      <c r="A30" s="332" t="s">
        <v>563</v>
      </c>
      <c r="B30" s="60">
        <v>1110</v>
      </c>
      <c r="C30" s="334">
        <v>31696</v>
      </c>
      <c r="D30" s="61">
        <f t="shared" si="0"/>
        <v>3.5020191822311961E-2</v>
      </c>
    </row>
    <row r="31" spans="1:4" ht="16.5" customHeight="1" x14ac:dyDescent="0.2">
      <c r="A31" s="332" t="s">
        <v>564</v>
      </c>
      <c r="B31" s="60">
        <v>964</v>
      </c>
      <c r="C31" s="334">
        <v>1290175</v>
      </c>
      <c r="D31" s="61">
        <f t="shared" si="0"/>
        <v>7.4718545933691164E-4</v>
      </c>
    </row>
    <row r="32" spans="1:4" ht="16.5" customHeight="1" x14ac:dyDescent="0.2">
      <c r="A32" s="332" t="s">
        <v>53</v>
      </c>
      <c r="B32" s="60">
        <v>4623</v>
      </c>
      <c r="C32" s="334">
        <v>72592</v>
      </c>
      <c r="D32" s="61">
        <f t="shared" si="0"/>
        <v>6.3684703548600397E-2</v>
      </c>
    </row>
    <row r="33" spans="1:4" ht="16.5" customHeight="1" x14ac:dyDescent="0.2">
      <c r="A33" s="332" t="s">
        <v>55</v>
      </c>
      <c r="B33" s="60">
        <v>612</v>
      </c>
      <c r="C33" s="334">
        <v>9218</v>
      </c>
      <c r="D33" s="61">
        <f t="shared" si="0"/>
        <v>6.639184204816663E-2</v>
      </c>
    </row>
    <row r="34" spans="1:4" ht="16.5" customHeight="1" x14ac:dyDescent="0.2">
      <c r="A34" s="332" t="s">
        <v>565</v>
      </c>
      <c r="B34" s="60">
        <v>439</v>
      </c>
      <c r="C34" s="334">
        <v>4399</v>
      </c>
      <c r="D34" s="61">
        <f t="shared" si="0"/>
        <v>9.9795408047283471E-2</v>
      </c>
    </row>
    <row r="35" spans="1:4" ht="16.5" customHeight="1" x14ac:dyDescent="0.2">
      <c r="A35" s="332" t="s">
        <v>58</v>
      </c>
      <c r="B35" s="60">
        <v>274</v>
      </c>
      <c r="C35" s="334">
        <v>7134</v>
      </c>
      <c r="D35" s="61">
        <f t="shared" si="0"/>
        <v>3.8407625455564899E-2</v>
      </c>
    </row>
    <row r="36" spans="1:4" ht="16.5" customHeight="1" x14ac:dyDescent="0.2">
      <c r="A36" s="332" t="s">
        <v>60</v>
      </c>
      <c r="B36" s="60">
        <v>4227</v>
      </c>
      <c r="C36" s="334">
        <v>136551</v>
      </c>
      <c r="D36" s="61">
        <f t="shared" si="0"/>
        <v>3.0955467188083573E-2</v>
      </c>
    </row>
    <row r="37" spans="1:4" ht="16.5" customHeight="1" x14ac:dyDescent="0.2">
      <c r="A37" s="332" t="s">
        <v>62</v>
      </c>
      <c r="B37" s="60">
        <v>44</v>
      </c>
      <c r="C37" s="334">
        <v>2545</v>
      </c>
      <c r="D37" s="61">
        <f t="shared" si="0"/>
        <v>1.7288801571709235E-2</v>
      </c>
    </row>
    <row r="38" spans="1:4" ht="16.5" customHeight="1" x14ac:dyDescent="0.2">
      <c r="A38" s="332" t="s">
        <v>64</v>
      </c>
      <c r="B38" s="60">
        <v>1223</v>
      </c>
      <c r="C38" s="334">
        <v>22120</v>
      </c>
      <c r="D38" s="61">
        <f t="shared" si="0"/>
        <v>5.5289330922242315E-2</v>
      </c>
    </row>
    <row r="39" spans="1:4" ht="16.5" customHeight="1" x14ac:dyDescent="0.2">
      <c r="A39" s="332" t="s">
        <v>66</v>
      </c>
      <c r="B39" s="60">
        <v>1562</v>
      </c>
      <c r="C39" s="334">
        <v>350180</v>
      </c>
      <c r="D39" s="61">
        <f t="shared" si="0"/>
        <v>4.4605631389571078E-3</v>
      </c>
    </row>
    <row r="40" spans="1:4" ht="16.5" customHeight="1" x14ac:dyDescent="0.2">
      <c r="A40" s="332" t="s">
        <v>68</v>
      </c>
      <c r="B40" s="60">
        <v>1524</v>
      </c>
      <c r="C40" s="334">
        <v>246592</v>
      </c>
      <c r="D40" s="61">
        <f t="shared" si="0"/>
        <v>6.1802491565014278E-3</v>
      </c>
    </row>
    <row r="41" spans="1:4" ht="16.5" customHeight="1" x14ac:dyDescent="0.2">
      <c r="A41" s="332" t="s">
        <v>70</v>
      </c>
      <c r="B41" s="60">
        <v>1163</v>
      </c>
      <c r="C41" s="334">
        <v>37284</v>
      </c>
      <c r="D41" s="61">
        <f t="shared" si="0"/>
        <v>3.1193005042377427E-2</v>
      </c>
    </row>
    <row r="42" spans="1:4" ht="16.5" customHeight="1" x14ac:dyDescent="0.2">
      <c r="A42" s="332" t="s">
        <v>72</v>
      </c>
      <c r="B42" s="60">
        <v>1438</v>
      </c>
      <c r="C42" s="334">
        <v>22471</v>
      </c>
      <c r="D42" s="61">
        <f t="shared" si="0"/>
        <v>6.3993591740465483E-2</v>
      </c>
    </row>
    <row r="43" spans="1:4" ht="16.5" customHeight="1" x14ac:dyDescent="0.2">
      <c r="A43" s="332" t="s">
        <v>74</v>
      </c>
      <c r="B43" s="60">
        <v>270</v>
      </c>
      <c r="C43" s="334">
        <v>6246</v>
      </c>
      <c r="D43" s="61">
        <f t="shared" si="0"/>
        <v>4.3227665706051875E-2</v>
      </c>
    </row>
    <row r="44" spans="1:4" ht="16.5" customHeight="1" x14ac:dyDescent="0.2">
      <c r="A44" s="332" t="s">
        <v>76</v>
      </c>
      <c r="B44" s="60">
        <v>319</v>
      </c>
      <c r="C44" s="334">
        <v>13938</v>
      </c>
      <c r="D44" s="61">
        <f t="shared" si="0"/>
        <v>2.2887071315827234E-2</v>
      </c>
    </row>
    <row r="45" spans="1:4" ht="16.5" customHeight="1" x14ac:dyDescent="0.2">
      <c r="A45" s="332" t="s">
        <v>78</v>
      </c>
      <c r="B45" s="60">
        <v>7581</v>
      </c>
      <c r="C45" s="334">
        <v>109091</v>
      </c>
      <c r="D45" s="61">
        <f t="shared" si="0"/>
        <v>6.9492442089631595E-2</v>
      </c>
    </row>
    <row r="46" spans="1:4" ht="16.5" customHeight="1" x14ac:dyDescent="0.2">
      <c r="A46" s="332" t="s">
        <v>80</v>
      </c>
      <c r="B46" s="60">
        <v>2847</v>
      </c>
      <c r="C46" s="334">
        <v>67686</v>
      </c>
      <c r="D46" s="61">
        <f t="shared" si="0"/>
        <v>4.2061873947345091E-2</v>
      </c>
    </row>
    <row r="47" spans="1:4" ht="16.5" customHeight="1" x14ac:dyDescent="0.2">
      <c r="A47" s="332" t="s">
        <v>566</v>
      </c>
      <c r="B47" s="60">
        <v>2439</v>
      </c>
      <c r="C47" s="334">
        <v>29551</v>
      </c>
      <c r="D47" s="61">
        <f t="shared" si="0"/>
        <v>8.2535277993976516E-2</v>
      </c>
    </row>
    <row r="48" spans="1:4" ht="16.5" customHeight="1" x14ac:dyDescent="0.2">
      <c r="A48" s="332" t="s">
        <v>567</v>
      </c>
      <c r="B48" s="60">
        <v>4865</v>
      </c>
      <c r="C48" s="334">
        <v>77224</v>
      </c>
      <c r="D48" s="61">
        <f t="shared" si="0"/>
        <v>6.2998549673676574E-2</v>
      </c>
    </row>
    <row r="49" spans="1:4" ht="16.5" customHeight="1" x14ac:dyDescent="0.2">
      <c r="A49" s="332" t="s">
        <v>568</v>
      </c>
      <c r="B49" s="60">
        <v>469</v>
      </c>
      <c r="C49" s="334">
        <v>7831</v>
      </c>
      <c r="D49" s="61">
        <f t="shared" si="0"/>
        <v>5.9890180053632995E-2</v>
      </c>
    </row>
    <row r="50" spans="1:4" ht="16.5" customHeight="1" x14ac:dyDescent="0.2">
      <c r="A50" s="332" t="s">
        <v>569</v>
      </c>
      <c r="B50" s="60">
        <v>2180</v>
      </c>
      <c r="C50" s="334">
        <v>47923</v>
      </c>
      <c r="D50" s="61">
        <f t="shared" si="0"/>
        <v>4.5489639630240178E-2</v>
      </c>
    </row>
    <row r="51" spans="1:4" ht="16.5" customHeight="1" x14ac:dyDescent="0.2">
      <c r="A51" s="332" t="s">
        <v>570</v>
      </c>
      <c r="B51" s="60">
        <v>3525</v>
      </c>
      <c r="C51" s="334">
        <v>81186</v>
      </c>
      <c r="D51" s="61">
        <f t="shared" si="0"/>
        <v>4.3418816052028672E-2</v>
      </c>
    </row>
    <row r="52" spans="1:4" ht="16.5" customHeight="1" x14ac:dyDescent="0.2">
      <c r="A52" s="332" t="s">
        <v>571</v>
      </c>
      <c r="B52" s="60">
        <v>2382</v>
      </c>
      <c r="C52" s="334">
        <v>106388</v>
      </c>
      <c r="D52" s="61">
        <f t="shared" si="0"/>
        <v>2.2389743204120766E-2</v>
      </c>
    </row>
    <row r="53" spans="1:4" ht="16.5" customHeight="1" x14ac:dyDescent="0.2">
      <c r="A53" s="332" t="s">
        <v>572</v>
      </c>
      <c r="B53" s="60">
        <v>86</v>
      </c>
      <c r="C53" s="334">
        <v>2908</v>
      </c>
      <c r="D53" s="61">
        <f t="shared" si="0"/>
        <v>2.9573590096286108E-2</v>
      </c>
    </row>
    <row r="54" spans="1:4" ht="16.5" customHeight="1" x14ac:dyDescent="0.2">
      <c r="A54" s="332" t="s">
        <v>573</v>
      </c>
      <c r="B54" s="60">
        <v>26</v>
      </c>
      <c r="C54" s="334">
        <v>2197</v>
      </c>
      <c r="D54" s="61">
        <f t="shared" si="0"/>
        <v>1.1834319526627219E-2</v>
      </c>
    </row>
    <row r="55" spans="1:4" x14ac:dyDescent="0.2">
      <c r="A55" s="332" t="s">
        <v>574</v>
      </c>
      <c r="B55" s="60">
        <v>51</v>
      </c>
      <c r="C55" s="334">
        <v>1782</v>
      </c>
      <c r="D55" s="61">
        <f t="shared" si="0"/>
        <v>2.8619528619528621E-2</v>
      </c>
    </row>
    <row r="56" spans="1:4" x14ac:dyDescent="0.2">
      <c r="A56" s="332" t="s">
        <v>575</v>
      </c>
      <c r="B56" s="60">
        <v>966</v>
      </c>
      <c r="C56" s="334">
        <v>93377</v>
      </c>
      <c r="D56" s="61">
        <f t="shared" si="0"/>
        <v>1.0345159943026655E-2</v>
      </c>
    </row>
    <row r="57" spans="1:4" x14ac:dyDescent="0.2">
      <c r="A57" s="332" t="s">
        <v>576</v>
      </c>
      <c r="B57" s="60">
        <v>207</v>
      </c>
      <c r="C57" s="334">
        <v>2293</v>
      </c>
      <c r="D57" s="61">
        <f t="shared" si="0"/>
        <v>9.0274749236807672E-2</v>
      </c>
    </row>
    <row r="58" spans="1:4" x14ac:dyDescent="0.2">
      <c r="A58" s="332" t="s">
        <v>577</v>
      </c>
      <c r="B58" s="60">
        <v>702</v>
      </c>
      <c r="C58" s="334">
        <v>25744</v>
      </c>
      <c r="D58" s="61">
        <f t="shared" si="0"/>
        <v>2.7268489745183342E-2</v>
      </c>
    </row>
    <row r="59" spans="1:4" x14ac:dyDescent="0.2">
      <c r="A59" s="332" t="s">
        <v>578</v>
      </c>
      <c r="B59" s="60">
        <v>5900</v>
      </c>
      <c r="C59" s="334">
        <v>222611</v>
      </c>
      <c r="D59" s="61">
        <f t="shared" si="0"/>
        <v>2.6503631895997953E-2</v>
      </c>
    </row>
    <row r="60" spans="1:4" x14ac:dyDescent="0.2">
      <c r="A60" s="335" t="s">
        <v>579</v>
      </c>
      <c r="B60" s="60">
        <v>1698</v>
      </c>
      <c r="C60" s="334">
        <v>47392</v>
      </c>
      <c r="D60" s="61">
        <f t="shared" si="0"/>
        <v>3.5828831870357868E-2</v>
      </c>
    </row>
    <row r="61" spans="1:4" x14ac:dyDescent="0.2">
      <c r="A61" s="335" t="s">
        <v>104</v>
      </c>
      <c r="B61" s="60">
        <v>357</v>
      </c>
      <c r="C61" s="334">
        <v>51633</v>
      </c>
      <c r="D61" s="61">
        <f t="shared" si="0"/>
        <v>6.9141827900761144E-3</v>
      </c>
    </row>
    <row r="62" spans="1:4" x14ac:dyDescent="0.2">
      <c r="A62" s="335" t="s">
        <v>580</v>
      </c>
      <c r="B62" s="60">
        <v>1764</v>
      </c>
      <c r="C62" s="334">
        <v>32309</v>
      </c>
      <c r="D62" s="61">
        <f t="shared" si="0"/>
        <v>5.4597790089448761E-2</v>
      </c>
    </row>
    <row r="63" spans="1:4" x14ac:dyDescent="0.2">
      <c r="A63" s="335" t="s">
        <v>581</v>
      </c>
      <c r="B63" s="60">
        <v>3508</v>
      </c>
      <c r="C63" s="334">
        <v>36639</v>
      </c>
      <c r="D63" s="61">
        <f t="shared" si="0"/>
        <v>9.5744971205546009E-2</v>
      </c>
    </row>
    <row r="64" spans="1:4" x14ac:dyDescent="0.2">
      <c r="A64" s="335" t="s">
        <v>582</v>
      </c>
      <c r="B64" s="60">
        <v>65995</v>
      </c>
      <c r="C64" s="334">
        <v>873162</v>
      </c>
      <c r="D64" s="61">
        <f t="shared" si="0"/>
        <v>7.5581621738005089E-2</v>
      </c>
    </row>
    <row r="65" spans="1:4" x14ac:dyDescent="0.2">
      <c r="A65" s="335" t="s">
        <v>583</v>
      </c>
      <c r="B65" s="60">
        <v>21544</v>
      </c>
      <c r="C65" s="334">
        <v>272004</v>
      </c>
      <c r="D65" s="61">
        <f t="shared" si="0"/>
        <v>7.9204717577682687E-2</v>
      </c>
    </row>
    <row r="66" spans="1:4" x14ac:dyDescent="0.2">
      <c r="A66" s="335" t="s">
        <v>584</v>
      </c>
      <c r="B66" s="60">
        <v>72631</v>
      </c>
      <c r="C66" s="334">
        <v>937696</v>
      </c>
      <c r="D66" s="61">
        <f t="shared" si="0"/>
        <v>7.7456873016414698E-2</v>
      </c>
    </row>
    <row r="67" spans="1:4" x14ac:dyDescent="0.2">
      <c r="A67" s="335" t="s">
        <v>585</v>
      </c>
      <c r="B67" s="60">
        <v>28721</v>
      </c>
      <c r="C67" s="334">
        <v>290562</v>
      </c>
      <c r="D67" s="61">
        <f t="shared" si="0"/>
        <v>9.8846373579477009E-2</v>
      </c>
    </row>
    <row r="68" spans="1:4" x14ac:dyDescent="0.2">
      <c r="A68" s="335" t="s">
        <v>586</v>
      </c>
      <c r="B68" s="60">
        <v>6938</v>
      </c>
      <c r="C68" s="334">
        <v>717959</v>
      </c>
      <c r="D68" s="61">
        <f t="shared" si="0"/>
        <v>9.6635044619539558E-3</v>
      </c>
    </row>
    <row r="69" spans="1:4" x14ac:dyDescent="0.2">
      <c r="A69" s="335" t="s">
        <v>121</v>
      </c>
      <c r="B69" s="60">
        <v>1594</v>
      </c>
      <c r="C69" s="334">
        <v>81377</v>
      </c>
      <c r="D69" s="61">
        <f t="shared" si="0"/>
        <v>1.9587844231170971E-2</v>
      </c>
    </row>
    <row r="70" spans="1:4" x14ac:dyDescent="0.2">
      <c r="A70" s="335" t="s">
        <v>587</v>
      </c>
      <c r="B70" s="60">
        <v>4371</v>
      </c>
      <c r="C70" s="334">
        <v>227568</v>
      </c>
      <c r="D70" s="61">
        <f t="shared" si="0"/>
        <v>1.9207445686564018E-2</v>
      </c>
    </row>
    <row r="71" spans="1:4" x14ac:dyDescent="0.2">
      <c r="A71" s="335" t="s">
        <v>588</v>
      </c>
      <c r="B71" s="60">
        <v>15515</v>
      </c>
      <c r="C71" s="334">
        <v>186039</v>
      </c>
      <c r="D71" s="61">
        <f t="shared" si="0"/>
        <v>8.3396492133369887E-2</v>
      </c>
    </row>
    <row r="72" spans="1:4" x14ac:dyDescent="0.2">
      <c r="A72" s="335" t="s">
        <v>589</v>
      </c>
      <c r="B72" s="60">
        <v>436935</v>
      </c>
      <c r="C72" s="334">
        <v>3721995</v>
      </c>
      <c r="D72" s="61">
        <f t="shared" si="0"/>
        <v>0.11739268859845325</v>
      </c>
    </row>
    <row r="73" spans="1:4" x14ac:dyDescent="0.2">
      <c r="A73" s="335" t="s">
        <v>590</v>
      </c>
      <c r="B73" s="60">
        <v>56284</v>
      </c>
      <c r="C73" s="334">
        <v>963165</v>
      </c>
      <c r="D73" s="61">
        <f t="shared" si="0"/>
        <v>5.8436508801711029E-2</v>
      </c>
    </row>
    <row r="74" spans="1:4" x14ac:dyDescent="0.2">
      <c r="A74" s="335" t="s">
        <v>131</v>
      </c>
      <c r="B74" s="60">
        <v>18129</v>
      </c>
      <c r="C74" s="334">
        <v>457677</v>
      </c>
      <c r="D74" s="61">
        <f t="shared" si="0"/>
        <v>3.9610904633617161E-2</v>
      </c>
    </row>
    <row r="75" spans="1:4" x14ac:dyDescent="0.2">
      <c r="A75" s="335" t="s">
        <v>591</v>
      </c>
      <c r="B75" s="60">
        <v>7645</v>
      </c>
      <c r="C75" s="334">
        <v>505834</v>
      </c>
      <c r="D75" s="61">
        <f t="shared" si="0"/>
        <v>1.5113653886452867E-2</v>
      </c>
    </row>
    <row r="76" spans="1:4" x14ac:dyDescent="0.2">
      <c r="A76" s="335" t="s">
        <v>592</v>
      </c>
      <c r="B76" s="60">
        <v>0</v>
      </c>
      <c r="C76" s="334">
        <v>1883478</v>
      </c>
      <c r="D76" s="61">
        <f t="shared" si="0"/>
        <v>0</v>
      </c>
    </row>
    <row r="77" spans="1:4" x14ac:dyDescent="0.2">
      <c r="A77" s="335" t="s">
        <v>593</v>
      </c>
      <c r="B77" s="60">
        <v>10190</v>
      </c>
      <c r="C77" s="334">
        <v>135726</v>
      </c>
      <c r="D77" s="61">
        <f t="shared" si="0"/>
        <v>7.5077730132767487E-2</v>
      </c>
    </row>
    <row r="78" spans="1:4" x14ac:dyDescent="0.2">
      <c r="A78" s="335" t="s">
        <v>594</v>
      </c>
      <c r="B78" s="60">
        <v>115601</v>
      </c>
      <c r="C78" s="334">
        <v>778136</v>
      </c>
      <c r="D78" s="61">
        <f t="shared" si="0"/>
        <v>0.1485614339909733</v>
      </c>
    </row>
    <row r="79" spans="1:4" x14ac:dyDescent="0.2">
      <c r="A79" s="335" t="s">
        <v>595</v>
      </c>
      <c r="B79" s="60">
        <v>5556</v>
      </c>
      <c r="C79" s="334">
        <v>276618</v>
      </c>
      <c r="D79" s="61">
        <f t="shared" si="0"/>
        <v>2.0085460815998959E-2</v>
      </c>
    </row>
    <row r="80" spans="1:4" x14ac:dyDescent="0.2">
      <c r="A80" s="335" t="s">
        <v>596</v>
      </c>
      <c r="B80" s="60">
        <v>1162</v>
      </c>
      <c r="C80" s="334">
        <v>356021</v>
      </c>
      <c r="D80" s="61">
        <f t="shared" si="0"/>
        <v>3.2638524132003448E-3</v>
      </c>
    </row>
    <row r="81" spans="1:4" x14ac:dyDescent="0.2">
      <c r="A81" s="335" t="s">
        <v>597</v>
      </c>
      <c r="B81" s="60">
        <v>2100</v>
      </c>
      <c r="C81" s="334">
        <v>17231</v>
      </c>
      <c r="D81" s="61">
        <f t="shared" si="0"/>
        <v>0.12187336776739598</v>
      </c>
    </row>
    <row r="82" spans="1:4" x14ac:dyDescent="0.2">
      <c r="A82" s="335" t="s">
        <v>598</v>
      </c>
      <c r="B82" s="60">
        <v>5662</v>
      </c>
      <c r="C82" s="334">
        <v>124928</v>
      </c>
      <c r="D82" s="61">
        <f t="shared" si="0"/>
        <v>4.5322105532786885E-2</v>
      </c>
    </row>
    <row r="83" spans="1:4" x14ac:dyDescent="0.2">
      <c r="A83" s="335" t="s">
        <v>599</v>
      </c>
      <c r="B83" s="60">
        <v>11786</v>
      </c>
      <c r="C83" s="334">
        <v>210694</v>
      </c>
      <c r="D83" s="61">
        <f t="shared" si="0"/>
        <v>5.5938944630601728E-2</v>
      </c>
    </row>
    <row r="84" spans="1:4" x14ac:dyDescent="0.2">
      <c r="A84" s="335" t="s">
        <v>600</v>
      </c>
      <c r="B84" s="60">
        <v>13163</v>
      </c>
      <c r="C84" s="334">
        <v>72986</v>
      </c>
      <c r="D84" s="61">
        <f t="shared" si="0"/>
        <v>0.18034965609842984</v>
      </c>
    </row>
    <row r="85" spans="1:4" x14ac:dyDescent="0.2">
      <c r="A85" s="335" t="s">
        <v>601</v>
      </c>
      <c r="B85" s="60">
        <v>13366</v>
      </c>
      <c r="C85" s="334">
        <v>667422</v>
      </c>
      <c r="D85" s="61">
        <f t="shared" si="0"/>
        <v>2.0026310190554102E-2</v>
      </c>
    </row>
    <row r="86" spans="1:4" x14ac:dyDescent="0.2">
      <c r="A86" s="335" t="s">
        <v>602</v>
      </c>
      <c r="B86" s="60">
        <v>2958</v>
      </c>
      <c r="C86" s="334">
        <v>103643</v>
      </c>
      <c r="D86" s="61">
        <f t="shared" si="0"/>
        <v>2.8540277683972867E-2</v>
      </c>
    </row>
    <row r="87" spans="1:4" x14ac:dyDescent="0.2">
      <c r="A87" s="335" t="s">
        <v>603</v>
      </c>
      <c r="B87" s="60">
        <v>27162</v>
      </c>
      <c r="C87" s="334">
        <v>281621</v>
      </c>
      <c r="D87" s="61">
        <f t="shared" si="0"/>
        <v>9.6448773351419104E-2</v>
      </c>
    </row>
    <row r="88" spans="1:4" x14ac:dyDescent="0.2">
      <c r="A88" s="335" t="s">
        <v>604</v>
      </c>
      <c r="B88" s="60">
        <v>1131</v>
      </c>
      <c r="C88" s="334">
        <v>20813</v>
      </c>
      <c r="D88" s="61">
        <f t="shared" si="0"/>
        <v>5.434103685196752E-2</v>
      </c>
    </row>
    <row r="89" spans="1:4" x14ac:dyDescent="0.2">
      <c r="A89" s="335" t="s">
        <v>605</v>
      </c>
      <c r="B89" s="60">
        <v>9262</v>
      </c>
      <c r="C89" s="334">
        <v>187209</v>
      </c>
      <c r="D89" s="61">
        <f t="shared" si="0"/>
        <v>4.9474117163170572E-2</v>
      </c>
    </row>
    <row r="90" spans="1:4" x14ac:dyDescent="0.2">
      <c r="A90" s="335" t="s">
        <v>606</v>
      </c>
      <c r="B90" s="60">
        <v>132157</v>
      </c>
      <c r="C90" s="334">
        <v>2547318</v>
      </c>
      <c r="D90" s="61">
        <f t="shared" si="0"/>
        <v>5.1880840947223707E-2</v>
      </c>
    </row>
    <row r="91" spans="1:4" x14ac:dyDescent="0.2">
      <c r="A91" s="335" t="s">
        <v>607</v>
      </c>
      <c r="B91" s="60">
        <v>115258</v>
      </c>
      <c r="C91" s="334">
        <v>921202</v>
      </c>
      <c r="D91" s="61">
        <f t="shared" si="0"/>
        <v>0.12511696674562148</v>
      </c>
    </row>
    <row r="92" spans="1:4" x14ac:dyDescent="0.2">
      <c r="A92" s="335" t="s">
        <v>608</v>
      </c>
      <c r="B92" s="60">
        <v>8319</v>
      </c>
      <c r="C92" s="334">
        <v>168391</v>
      </c>
      <c r="D92" s="61">
        <f t="shared" si="0"/>
        <v>4.9402877826012076E-2</v>
      </c>
    </row>
    <row r="93" spans="1:4" x14ac:dyDescent="0.2">
      <c r="A93" s="335" t="s">
        <v>609</v>
      </c>
      <c r="B93" s="60">
        <v>169939</v>
      </c>
      <c r="C93" s="334">
        <v>2179440</v>
      </c>
      <c r="D93" s="61">
        <f t="shared" si="0"/>
        <v>7.7973699665969246E-2</v>
      </c>
    </row>
    <row r="94" spans="1:4" x14ac:dyDescent="0.2">
      <c r="A94" s="335" t="s">
        <v>610</v>
      </c>
      <c r="B94" s="60">
        <v>6557</v>
      </c>
      <c r="C94" s="334">
        <v>63293</v>
      </c>
      <c r="D94" s="61">
        <f t="shared" si="0"/>
        <v>0.10359755423190559</v>
      </c>
    </row>
    <row r="95" spans="1:4" x14ac:dyDescent="0.2">
      <c r="A95" s="335" t="s">
        <v>611</v>
      </c>
      <c r="B95" s="60">
        <v>56452</v>
      </c>
      <c r="C95" s="334">
        <v>330564</v>
      </c>
      <c r="D95" s="61">
        <f t="shared" si="0"/>
        <v>0.17077479701358889</v>
      </c>
    </row>
    <row r="96" spans="1:4" x14ac:dyDescent="0.2">
      <c r="A96" s="335" t="s">
        <v>167</v>
      </c>
      <c r="B96" s="60">
        <v>80699</v>
      </c>
      <c r="C96" s="334">
        <v>366345</v>
      </c>
      <c r="D96" s="61">
        <f t="shared" si="0"/>
        <v>0.22028142870791195</v>
      </c>
    </row>
    <row r="97" spans="1:4" x14ac:dyDescent="0.2">
      <c r="A97" s="335" t="s">
        <v>612</v>
      </c>
      <c r="B97" s="60">
        <v>31565</v>
      </c>
      <c r="C97" s="334">
        <v>241897</v>
      </c>
      <c r="D97" s="61">
        <f t="shared" si="0"/>
        <v>0.13048942318424783</v>
      </c>
    </row>
    <row r="98" spans="1:4" x14ac:dyDescent="0.2">
      <c r="A98" s="335" t="s">
        <v>613</v>
      </c>
      <c r="B98" s="60">
        <v>13188</v>
      </c>
      <c r="C98" s="334">
        <v>334167</v>
      </c>
      <c r="D98" s="61">
        <f t="shared" si="0"/>
        <v>3.9465297291474022E-2</v>
      </c>
    </row>
    <row r="99" spans="1:4" x14ac:dyDescent="0.2">
      <c r="A99" s="335" t="s">
        <v>614</v>
      </c>
      <c r="B99" s="60">
        <v>4147</v>
      </c>
      <c r="C99" s="334">
        <v>118088</v>
      </c>
      <c r="D99" s="61">
        <f t="shared" si="0"/>
        <v>3.5117878192534382E-2</v>
      </c>
    </row>
    <row r="100" spans="1:4" x14ac:dyDescent="0.2">
      <c r="A100" s="335" t="s">
        <v>615</v>
      </c>
      <c r="B100" s="60">
        <v>22543</v>
      </c>
      <c r="C100" s="334">
        <v>543125</v>
      </c>
      <c r="D100" s="61">
        <f t="shared" si="0"/>
        <v>4.1506098964326811E-2</v>
      </c>
    </row>
    <row r="101" spans="1:4" x14ac:dyDescent="0.2">
      <c r="A101" s="335" t="s">
        <v>175</v>
      </c>
      <c r="B101" s="60">
        <v>160513</v>
      </c>
      <c r="C101" s="334">
        <v>1182687</v>
      </c>
      <c r="D101" s="61">
        <f t="shared" si="0"/>
        <v>0.13571891802311178</v>
      </c>
    </row>
    <row r="102" spans="1:4" x14ac:dyDescent="0.2">
      <c r="A102" s="335" t="s">
        <v>616</v>
      </c>
      <c r="B102" s="60">
        <v>37926</v>
      </c>
      <c r="C102" s="334">
        <v>239991</v>
      </c>
      <c r="D102" s="61">
        <f t="shared" si="0"/>
        <v>0.15803092615973099</v>
      </c>
    </row>
    <row r="103" spans="1:4" x14ac:dyDescent="0.2">
      <c r="A103" s="335" t="s">
        <v>617</v>
      </c>
      <c r="B103" s="60">
        <v>118625</v>
      </c>
      <c r="C103" s="334">
        <v>745532</v>
      </c>
      <c r="D103" s="61">
        <f t="shared" si="0"/>
        <v>0.15911456516957018</v>
      </c>
    </row>
    <row r="104" spans="1:4" x14ac:dyDescent="0.2">
      <c r="A104" s="335" t="s">
        <v>618</v>
      </c>
      <c r="B104" s="60">
        <v>35092</v>
      </c>
      <c r="C104" s="334">
        <v>225656</v>
      </c>
      <c r="D104" s="61">
        <f t="shared" si="0"/>
        <v>0.1555110433580317</v>
      </c>
    </row>
    <row r="105" spans="1:4" x14ac:dyDescent="0.2">
      <c r="A105" s="335" t="s">
        <v>619</v>
      </c>
      <c r="B105" s="60">
        <v>39143</v>
      </c>
      <c r="C105" s="334">
        <v>333535</v>
      </c>
      <c r="D105" s="61">
        <f t="shared" si="0"/>
        <v>0.11735799841096137</v>
      </c>
    </row>
    <row r="106" spans="1:4" x14ac:dyDescent="0.2">
      <c r="A106" s="335" t="s">
        <v>181</v>
      </c>
      <c r="B106" s="60">
        <v>29143</v>
      </c>
      <c r="C106" s="334">
        <v>219986</v>
      </c>
      <c r="D106" s="61">
        <f t="shared" si="0"/>
        <v>0.13247661214804579</v>
      </c>
    </row>
    <row r="107" spans="1:4" x14ac:dyDescent="0.2">
      <c r="A107" s="335" t="s">
        <v>182</v>
      </c>
      <c r="B107" s="340" t="s">
        <v>885</v>
      </c>
      <c r="C107" s="334">
        <v>47551</v>
      </c>
      <c r="D107" s="339" t="str">
        <f t="shared" si="0"/>
        <v>0</v>
      </c>
    </row>
    <row r="108" spans="1:4" x14ac:dyDescent="0.2">
      <c r="A108" s="335" t="s">
        <v>376</v>
      </c>
      <c r="B108" s="60">
        <f>SUM(B5:B107)</f>
        <v>2267875</v>
      </c>
      <c r="C108" s="235">
        <f>SUM(C5:C107)</f>
        <v>33252659</v>
      </c>
      <c r="D108" s="61">
        <f t="shared" si="0"/>
        <v>6.8201312863431465E-2</v>
      </c>
    </row>
    <row r="109" spans="1:4" x14ac:dyDescent="0.2">
      <c r="A109" s="336" t="s">
        <v>883</v>
      </c>
      <c r="B109" s="62">
        <v>1351</v>
      </c>
      <c r="C109" s="337">
        <v>197055</v>
      </c>
      <c r="D109" s="61">
        <f t="shared" si="0"/>
        <v>6.8559539214939989E-3</v>
      </c>
    </row>
    <row r="110" spans="1:4" x14ac:dyDescent="0.2">
      <c r="A110" s="336" t="s">
        <v>884</v>
      </c>
      <c r="B110" s="62">
        <f>B108+B109</f>
        <v>2269226</v>
      </c>
      <c r="C110" s="62">
        <f>C108+C109</f>
        <v>33449714</v>
      </c>
      <c r="D110" s="338">
        <f t="shared" ref="D110" si="1">IF(ISERROR(B110/C110),"0",(B110/C110))</f>
        <v>6.7839922338349443E-2</v>
      </c>
    </row>
    <row r="111" spans="1:4" x14ac:dyDescent="0.2">
      <c r="B111" s="59">
        <f>SUM(B108:B109)-B110</f>
        <v>0</v>
      </c>
      <c r="C111" s="59">
        <f>SUM(C108:C109)-C110</f>
        <v>0</v>
      </c>
    </row>
  </sheetData>
  <mergeCells count="2">
    <mergeCell ref="A3:A4"/>
    <mergeCell ref="D3:D4"/>
  </mergeCells>
  <phoneticPr fontId="4"/>
  <pageMargins left="0.70866141732283472" right="0.51181102362204722" top="0.74803149606299213" bottom="0.74803149606299213" header="0.31496062992125984" footer="0.31496062992125984"/>
  <pageSetup paperSize="9" scale="96" orientation="portrait" r:id="rId1"/>
  <headerFooter>
    <oddFooter>&amp;C&amp;P/&amp;N&amp;R&amp;F/&amp;A</oddFooter>
  </headerFooter>
  <rowBreaks count="1" manualBreakCount="1">
    <brk id="49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01総括</vt:lpstr>
      <vt:lpstr>02フロー図</vt:lpstr>
      <vt:lpstr>10波及計算</vt:lpstr>
      <vt:lpstr>11取引基本表</vt:lpstr>
      <vt:lpstr>12投入係数表</vt:lpstr>
      <vt:lpstr>13逆行列係数表</vt:lpstr>
      <vt:lpstr>14消費性向</vt:lpstr>
      <vt:lpstr>20就業誘発係数</vt:lpstr>
      <vt:lpstr>30雇用誘発係数</vt:lpstr>
      <vt:lpstr>'01総括'!Print_Area</vt:lpstr>
      <vt:lpstr>'02フロー図'!Print_Area</vt:lpstr>
      <vt:lpstr>'10波及計算'!Print_Area</vt:lpstr>
      <vt:lpstr>'13逆行列係数表'!Print_Area</vt:lpstr>
      <vt:lpstr>'14消費性向'!Print_Area</vt:lpstr>
      <vt:lpstr>'20就業誘発係数'!Print_Area</vt:lpstr>
      <vt:lpstr>'30雇用誘発係数'!Print_Area</vt:lpstr>
      <vt:lpstr>'10波及計算'!Print_Titles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本局</cp:lastModifiedBy>
  <cp:lastPrinted>2023-09-14T09:26:10Z</cp:lastPrinted>
  <dcterms:modified xsi:type="dcterms:W3CDTF">2023-09-14T09:26:38Z</dcterms:modified>
</cp:coreProperties>
</file>